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EBEC8C34-D943-4136-AA91-CF50287FE0CA}" xr6:coauthVersionLast="47" xr6:coauthVersionMax="47" xr10:uidLastSave="{00000000-0000-0000-0000-000000000000}"/>
  <bookViews>
    <workbookView xWindow="-120" yWindow="-120" windowWidth="24240" windowHeight="17640" xr2:uid="{B67D2E49-9900-4042-9D10-3D03FD22D4EA}"/>
  </bookViews>
  <sheets>
    <sheet name="SQTM111" sheetId="1" r:id="rId1"/>
  </sheets>
  <externalReferences>
    <externalReference r:id="rId2"/>
    <externalReference r:id="rId3"/>
  </externalReferences>
  <definedNames>
    <definedName name="_Fill" hidden="1">#REF!</definedName>
    <definedName name="_xlnm._FilterDatabase" localSheetId="0" hidden="1">SQTM111!$A$11:$O$5005</definedName>
    <definedName name="_Order1" hidden="1">255</definedName>
    <definedName name="_Order2" hidden="1">255</definedName>
    <definedName name="_Sort" hidden="1">#REF!</definedName>
    <definedName name="DMHH">[2]DMHH!$C$7:$C$14</definedName>
    <definedName name="DMTK">[2]DMTK!$A$7:$A$150</definedName>
    <definedName name="h"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TK">[1]Sheet1!$A$5:$A$301</definedName>
    <definedName name="huy" hidden="1">{"'Sheet1'!$L$16"}</definedName>
    <definedName name="MS">[1]CDPS!$B$11:$B$228</definedName>
    <definedName name="ngay1">[1]ThongtinDN!$D$17</definedName>
    <definedName name="ngay2">[1]ThongtinDN!$D$18</definedName>
    <definedName name="_xlnm.Print_Area" localSheetId="0">SQTM111!$A$1:$H$5012</definedName>
    <definedName name="_xlnm.Print_Titles" localSheetId="0">SQTM111!$9:$10</definedName>
    <definedName name="PSCKC">[1]CDPS!$J$11:$J$228</definedName>
    <definedName name="PSCKN">[1]CDPS!$I$11:$I$228</definedName>
    <definedName name="PSDKC">[1]CDPS!$F$11:$F$228</definedName>
    <definedName name="PSDKN">[1]CDPS!$E$11:$E$228</definedName>
    <definedName name="wrn.chi._.tiÆt." hidden="1">{#N/A,#N/A,FALSE,"Chi tiÆt"}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5048" i="1" l="1"/>
  <c r="M5045" i="1"/>
  <c r="J5045" i="1"/>
  <c r="I5045" i="1"/>
  <c r="F5045" i="1"/>
  <c r="M5044" i="1"/>
  <c r="M5046" i="1" s="1"/>
  <c r="L5044" i="1"/>
  <c r="L5047" i="1" s="1"/>
  <c r="K5044" i="1"/>
  <c r="L5045" i="1" s="1"/>
  <c r="J5044" i="1"/>
  <c r="I5044" i="1"/>
  <c r="I5047" i="1" s="1"/>
  <c r="H5044" i="1"/>
  <c r="H5047" i="1" s="1"/>
  <c r="G5044" i="1"/>
  <c r="F5044" i="1"/>
  <c r="E5044" i="1"/>
  <c r="E5047" i="1" s="1"/>
  <c r="D5044" i="1"/>
  <c r="C5044" i="1"/>
  <c r="C5047" i="1" s="1"/>
  <c r="B5044" i="1"/>
  <c r="E5012" i="1"/>
  <c r="C5012" i="1"/>
  <c r="A5012" i="1"/>
  <c r="C5003" i="1"/>
  <c r="H12" i="1"/>
  <c r="D12" i="1"/>
  <c r="G11" i="1"/>
  <c r="C7" i="1"/>
  <c r="C6" i="1"/>
  <c r="A3" i="1"/>
  <c r="A2" i="1"/>
  <c r="A1" i="1"/>
  <c r="C12" i="1" l="1"/>
  <c r="F12" i="1"/>
  <c r="B12" i="1"/>
  <c r="E12" i="1"/>
  <c r="A12" i="1"/>
  <c r="H13" i="1"/>
  <c r="D5045" i="1"/>
  <c r="C5045" i="1"/>
  <c r="B5046" i="1"/>
  <c r="F5046" i="1"/>
  <c r="F5047" i="1"/>
  <c r="J5046" i="1"/>
  <c r="J5047" i="1"/>
  <c r="B5045" i="1"/>
  <c r="B5047" i="1"/>
  <c r="D5047" i="1"/>
  <c r="G5045" i="1"/>
  <c r="G5047" i="1" s="1"/>
  <c r="K5045" i="1"/>
  <c r="C5046" i="1"/>
  <c r="G5046" i="1"/>
  <c r="K5046" i="1"/>
  <c r="K5047" i="1"/>
  <c r="H5045" i="1"/>
  <c r="D5046" i="1"/>
  <c r="H5046" i="1"/>
  <c r="L5046" i="1"/>
  <c r="E5045" i="1"/>
  <c r="E5046" i="1"/>
  <c r="I5046" i="1"/>
  <c r="C13" i="1" l="1"/>
  <c r="F13" i="1"/>
  <c r="B13" i="1"/>
  <c r="E13" i="1"/>
  <c r="G13" i="1" s="1"/>
  <c r="A13" i="1"/>
  <c r="D13" i="1"/>
  <c r="H14" i="1"/>
  <c r="G12" i="1"/>
  <c r="C14" i="1" l="1"/>
  <c r="F14" i="1"/>
  <c r="B14" i="1"/>
  <c r="E14" i="1"/>
  <c r="A14" i="1"/>
  <c r="H15" i="1"/>
  <c r="D14" i="1"/>
  <c r="G14" i="1" l="1"/>
  <c r="C15" i="1"/>
  <c r="F15" i="1"/>
  <c r="B15" i="1"/>
  <c r="E15" i="1"/>
  <c r="A15" i="1"/>
  <c r="D15" i="1"/>
  <c r="H16" i="1"/>
  <c r="G15" i="1" l="1"/>
  <c r="C16" i="1"/>
  <c r="F16" i="1"/>
  <c r="B16" i="1"/>
  <c r="E16" i="1"/>
  <c r="G16" i="1" s="1"/>
  <c r="A16" i="1"/>
  <c r="H17" i="1"/>
  <c r="D16" i="1"/>
  <c r="C17" i="1" l="1"/>
  <c r="F17" i="1"/>
  <c r="B17" i="1"/>
  <c r="E17" i="1"/>
  <c r="A17" i="1"/>
  <c r="D17" i="1"/>
  <c r="H18" i="1"/>
  <c r="G17" i="1" l="1"/>
  <c r="C18" i="1"/>
  <c r="F18" i="1"/>
  <c r="B18" i="1"/>
  <c r="E18" i="1"/>
  <c r="G18" i="1" s="1"/>
  <c r="A18" i="1"/>
  <c r="H19" i="1"/>
  <c r="D18" i="1"/>
  <c r="C19" i="1" l="1"/>
  <c r="F19" i="1"/>
  <c r="B19" i="1"/>
  <c r="E19" i="1"/>
  <c r="G19" i="1" s="1"/>
  <c r="A19" i="1"/>
  <c r="D19" i="1"/>
  <c r="H20" i="1"/>
  <c r="C20" i="1" l="1"/>
  <c r="F20" i="1"/>
  <c r="B20" i="1"/>
  <c r="E20" i="1"/>
  <c r="G20" i="1" s="1"/>
  <c r="A20" i="1"/>
  <c r="H21" i="1"/>
  <c r="D20" i="1"/>
  <c r="C21" i="1" l="1"/>
  <c r="F21" i="1"/>
  <c r="B21" i="1"/>
  <c r="E21" i="1"/>
  <c r="G21" i="1" s="1"/>
  <c r="A21" i="1"/>
  <c r="D21" i="1"/>
  <c r="H22" i="1"/>
  <c r="C22" i="1" l="1"/>
  <c r="F22" i="1"/>
  <c r="B22" i="1"/>
  <c r="E22" i="1"/>
  <c r="G22" i="1" s="1"/>
  <c r="A22" i="1"/>
  <c r="H23" i="1"/>
  <c r="D22" i="1"/>
  <c r="C23" i="1" l="1"/>
  <c r="F23" i="1"/>
  <c r="B23" i="1"/>
  <c r="E23" i="1"/>
  <c r="G23" i="1" s="1"/>
  <c r="A23" i="1"/>
  <c r="D23" i="1"/>
  <c r="H24" i="1"/>
  <c r="C24" i="1" l="1"/>
  <c r="F24" i="1"/>
  <c r="B24" i="1"/>
  <c r="E24" i="1"/>
  <c r="G24" i="1" s="1"/>
  <c r="A24" i="1"/>
  <c r="H25" i="1"/>
  <c r="D24" i="1"/>
  <c r="C25" i="1" l="1"/>
  <c r="F25" i="1"/>
  <c r="B25" i="1"/>
  <c r="E25" i="1"/>
  <c r="G25" i="1" s="1"/>
  <c r="A25" i="1"/>
  <c r="D25" i="1"/>
  <c r="H26" i="1"/>
  <c r="C26" i="1" l="1"/>
  <c r="F26" i="1"/>
  <c r="B26" i="1"/>
  <c r="E26" i="1"/>
  <c r="G26" i="1" s="1"/>
  <c r="A26" i="1"/>
  <c r="H27" i="1"/>
  <c r="D26" i="1"/>
  <c r="C27" i="1" l="1"/>
  <c r="F27" i="1"/>
  <c r="B27" i="1"/>
  <c r="E27" i="1"/>
  <c r="G27" i="1" s="1"/>
  <c r="A27" i="1"/>
  <c r="D27" i="1"/>
  <c r="H28" i="1"/>
  <c r="C28" i="1" l="1"/>
  <c r="F28" i="1"/>
  <c r="B28" i="1"/>
  <c r="E28" i="1"/>
  <c r="A28" i="1"/>
  <c r="H29" i="1"/>
  <c r="D28" i="1"/>
  <c r="C29" i="1" l="1"/>
  <c r="F29" i="1"/>
  <c r="B29" i="1"/>
  <c r="E29" i="1"/>
  <c r="G29" i="1" s="1"/>
  <c r="A29" i="1"/>
  <c r="D29" i="1"/>
  <c r="H30" i="1"/>
  <c r="G28" i="1"/>
  <c r="C30" i="1" l="1"/>
  <c r="F30" i="1"/>
  <c r="B30" i="1"/>
  <c r="E30" i="1"/>
  <c r="G30" i="1" s="1"/>
  <c r="A30" i="1"/>
  <c r="H31" i="1"/>
  <c r="D30" i="1"/>
  <c r="C31" i="1" l="1"/>
  <c r="F31" i="1"/>
  <c r="B31" i="1"/>
  <c r="E31" i="1"/>
  <c r="G31" i="1" s="1"/>
  <c r="A31" i="1"/>
  <c r="D31" i="1"/>
  <c r="H32" i="1"/>
  <c r="C32" i="1" l="1"/>
  <c r="F32" i="1"/>
  <c r="B32" i="1"/>
  <c r="E32" i="1"/>
  <c r="G32" i="1" s="1"/>
  <c r="A32" i="1"/>
  <c r="H33" i="1"/>
  <c r="D32" i="1"/>
  <c r="C33" i="1" l="1"/>
  <c r="F33" i="1"/>
  <c r="B33" i="1"/>
  <c r="E33" i="1"/>
  <c r="G33" i="1" s="1"/>
  <c r="A33" i="1"/>
  <c r="D33" i="1"/>
  <c r="H34" i="1"/>
  <c r="C34" i="1" l="1"/>
  <c r="F34" i="1"/>
  <c r="B34" i="1"/>
  <c r="E34" i="1"/>
  <c r="G34" i="1" s="1"/>
  <c r="A34" i="1"/>
  <c r="H35" i="1"/>
  <c r="D34" i="1"/>
  <c r="C35" i="1" l="1"/>
  <c r="F35" i="1"/>
  <c r="B35" i="1"/>
  <c r="E35" i="1"/>
  <c r="G35" i="1" s="1"/>
  <c r="A35" i="1"/>
  <c r="D35" i="1"/>
  <c r="H36" i="1"/>
  <c r="C36" i="1" l="1"/>
  <c r="F36" i="1"/>
  <c r="B36" i="1"/>
  <c r="E36" i="1"/>
  <c r="G36" i="1" s="1"/>
  <c r="A36" i="1"/>
  <c r="H37" i="1"/>
  <c r="D36" i="1"/>
  <c r="C37" i="1" l="1"/>
  <c r="F37" i="1"/>
  <c r="B37" i="1"/>
  <c r="E37" i="1"/>
  <c r="A37" i="1"/>
  <c r="D37" i="1"/>
  <c r="H38" i="1"/>
  <c r="C38" i="1" l="1"/>
  <c r="F38" i="1"/>
  <c r="B38" i="1"/>
  <c r="E38" i="1"/>
  <c r="G38" i="1" s="1"/>
  <c r="A38" i="1"/>
  <c r="H39" i="1"/>
  <c r="D38" i="1"/>
  <c r="G37" i="1"/>
  <c r="C39" i="1" l="1"/>
  <c r="F39" i="1"/>
  <c r="B39" i="1"/>
  <c r="E39" i="1"/>
  <c r="G39" i="1" s="1"/>
  <c r="A39" i="1"/>
  <c r="D39" i="1"/>
  <c r="H40" i="1"/>
  <c r="C40" i="1" l="1"/>
  <c r="F40" i="1"/>
  <c r="B40" i="1"/>
  <c r="E40" i="1"/>
  <c r="G40" i="1" s="1"/>
  <c r="A40" i="1"/>
  <c r="H41" i="1"/>
  <c r="D40" i="1"/>
  <c r="C41" i="1" l="1"/>
  <c r="F41" i="1"/>
  <c r="B41" i="1"/>
  <c r="E41" i="1"/>
  <c r="G41" i="1" s="1"/>
  <c r="A41" i="1"/>
  <c r="D41" i="1"/>
  <c r="H42" i="1"/>
  <c r="C42" i="1" l="1"/>
  <c r="F42" i="1"/>
  <c r="B42" i="1"/>
  <c r="E42" i="1"/>
  <c r="G42" i="1" s="1"/>
  <c r="A42" i="1"/>
  <c r="H43" i="1"/>
  <c r="D42" i="1"/>
  <c r="C43" i="1" l="1"/>
  <c r="F43" i="1"/>
  <c r="B43" i="1"/>
  <c r="E43" i="1"/>
  <c r="G43" i="1" s="1"/>
  <c r="A43" i="1"/>
  <c r="D43" i="1"/>
  <c r="H44" i="1"/>
  <c r="C44" i="1" l="1"/>
  <c r="F44" i="1"/>
  <c r="B44" i="1"/>
  <c r="E44" i="1"/>
  <c r="G44" i="1" s="1"/>
  <c r="A44" i="1"/>
  <c r="H45" i="1"/>
  <c r="D44" i="1"/>
  <c r="C45" i="1" l="1"/>
  <c r="F45" i="1"/>
  <c r="B45" i="1"/>
  <c r="E45" i="1"/>
  <c r="G45" i="1" s="1"/>
  <c r="A45" i="1"/>
  <c r="D45" i="1"/>
  <c r="H46" i="1"/>
  <c r="C46" i="1" l="1"/>
  <c r="F46" i="1"/>
  <c r="B46" i="1"/>
  <c r="E46" i="1"/>
  <c r="G46" i="1" s="1"/>
  <c r="A46" i="1"/>
  <c r="H47" i="1"/>
  <c r="D46" i="1"/>
  <c r="C47" i="1" l="1"/>
  <c r="F47" i="1"/>
  <c r="B47" i="1"/>
  <c r="E47" i="1"/>
  <c r="G47" i="1" s="1"/>
  <c r="A47" i="1"/>
  <c r="D47" i="1"/>
  <c r="H48" i="1"/>
  <c r="C48" i="1" l="1"/>
  <c r="F48" i="1"/>
  <c r="B48" i="1"/>
  <c r="E48" i="1"/>
  <c r="G48" i="1" s="1"/>
  <c r="A48" i="1"/>
  <c r="H49" i="1"/>
  <c r="D48" i="1"/>
  <c r="C49" i="1" l="1"/>
  <c r="F49" i="1"/>
  <c r="B49" i="1"/>
  <c r="E49" i="1"/>
  <c r="G49" i="1" s="1"/>
  <c r="A49" i="1"/>
  <c r="D49" i="1"/>
  <c r="H50" i="1"/>
  <c r="C50" i="1" l="1"/>
  <c r="F50" i="1"/>
  <c r="B50" i="1"/>
  <c r="E50" i="1"/>
  <c r="G50" i="1" s="1"/>
  <c r="A50" i="1"/>
  <c r="H51" i="1"/>
  <c r="D50" i="1"/>
  <c r="C51" i="1" l="1"/>
  <c r="F51" i="1"/>
  <c r="B51" i="1"/>
  <c r="E51" i="1"/>
  <c r="G51" i="1" s="1"/>
  <c r="A51" i="1"/>
  <c r="D51" i="1"/>
  <c r="H52" i="1"/>
  <c r="C52" i="1" l="1"/>
  <c r="F52" i="1"/>
  <c r="B52" i="1"/>
  <c r="E52" i="1"/>
  <c r="G52" i="1" s="1"/>
  <c r="A52" i="1"/>
  <c r="H53" i="1"/>
  <c r="D52" i="1"/>
  <c r="C53" i="1" l="1"/>
  <c r="F53" i="1"/>
  <c r="B53" i="1"/>
  <c r="E53" i="1"/>
  <c r="G53" i="1" s="1"/>
  <c r="A53" i="1"/>
  <c r="D53" i="1"/>
  <c r="H54" i="1"/>
  <c r="C54" i="1" l="1"/>
  <c r="F54" i="1"/>
  <c r="B54" i="1"/>
  <c r="E54" i="1"/>
  <c r="G54" i="1" s="1"/>
  <c r="A54" i="1"/>
  <c r="H55" i="1"/>
  <c r="D54" i="1"/>
  <c r="C55" i="1" l="1"/>
  <c r="F55" i="1"/>
  <c r="B55" i="1"/>
  <c r="E55" i="1"/>
  <c r="G55" i="1" s="1"/>
  <c r="A55" i="1"/>
  <c r="D55" i="1"/>
  <c r="H56" i="1"/>
  <c r="C56" i="1" l="1"/>
  <c r="F56" i="1"/>
  <c r="B56" i="1"/>
  <c r="E56" i="1"/>
  <c r="G56" i="1" s="1"/>
  <c r="A56" i="1"/>
  <c r="H57" i="1"/>
  <c r="D56" i="1"/>
  <c r="C57" i="1" l="1"/>
  <c r="F57" i="1"/>
  <c r="B57" i="1"/>
  <c r="E57" i="1"/>
  <c r="G57" i="1" s="1"/>
  <c r="A57" i="1"/>
  <c r="D57" i="1"/>
  <c r="H58" i="1"/>
  <c r="C58" i="1" l="1"/>
  <c r="F58" i="1"/>
  <c r="B58" i="1"/>
  <c r="E58" i="1"/>
  <c r="G58" i="1" s="1"/>
  <c r="A58" i="1"/>
  <c r="H59" i="1"/>
  <c r="D58" i="1"/>
  <c r="C59" i="1" l="1"/>
  <c r="F59" i="1"/>
  <c r="B59" i="1"/>
  <c r="E59" i="1"/>
  <c r="A59" i="1"/>
  <c r="D59" i="1"/>
  <c r="H60" i="1"/>
  <c r="G59" i="1" l="1"/>
  <c r="C60" i="1"/>
  <c r="F60" i="1"/>
  <c r="B60" i="1"/>
  <c r="E60" i="1"/>
  <c r="G60" i="1" s="1"/>
  <c r="A60" i="1"/>
  <c r="H61" i="1"/>
  <c r="D60" i="1"/>
  <c r="C61" i="1" l="1"/>
  <c r="F61" i="1"/>
  <c r="B61" i="1"/>
  <c r="E61" i="1"/>
  <c r="G61" i="1" s="1"/>
  <c r="A61" i="1"/>
  <c r="D61" i="1"/>
  <c r="H62" i="1"/>
  <c r="C62" i="1" l="1"/>
  <c r="F62" i="1"/>
  <c r="B62" i="1"/>
  <c r="E62" i="1"/>
  <c r="G62" i="1" s="1"/>
  <c r="A62" i="1"/>
  <c r="H63" i="1"/>
  <c r="D62" i="1"/>
  <c r="C63" i="1" l="1"/>
  <c r="F63" i="1"/>
  <c r="B63" i="1"/>
  <c r="E63" i="1"/>
  <c r="A63" i="1"/>
  <c r="D63" i="1"/>
  <c r="H64" i="1"/>
  <c r="C64" i="1" l="1"/>
  <c r="F64" i="1"/>
  <c r="B64" i="1"/>
  <c r="E64" i="1"/>
  <c r="G64" i="1" s="1"/>
  <c r="A64" i="1"/>
  <c r="H65" i="1"/>
  <c r="D64" i="1"/>
  <c r="G63" i="1"/>
  <c r="C65" i="1" l="1"/>
  <c r="F65" i="1"/>
  <c r="B65" i="1"/>
  <c r="E65" i="1"/>
  <c r="G65" i="1" s="1"/>
  <c r="A65" i="1"/>
  <c r="D65" i="1"/>
  <c r="H66" i="1"/>
  <c r="C66" i="1" l="1"/>
  <c r="F66" i="1"/>
  <c r="B66" i="1"/>
  <c r="E66" i="1"/>
  <c r="G66" i="1" s="1"/>
  <c r="A66" i="1"/>
  <c r="H67" i="1"/>
  <c r="D66" i="1"/>
  <c r="C67" i="1" l="1"/>
  <c r="F67" i="1"/>
  <c r="B67" i="1"/>
  <c r="E67" i="1"/>
  <c r="G67" i="1" s="1"/>
  <c r="A67" i="1"/>
  <c r="D67" i="1"/>
  <c r="H68" i="1"/>
  <c r="C68" i="1" l="1"/>
  <c r="F68" i="1"/>
  <c r="B68" i="1"/>
  <c r="E68" i="1"/>
  <c r="G68" i="1" s="1"/>
  <c r="A68" i="1"/>
  <c r="H69" i="1"/>
  <c r="D68" i="1"/>
  <c r="C69" i="1" l="1"/>
  <c r="F69" i="1"/>
  <c r="B69" i="1"/>
  <c r="E69" i="1"/>
  <c r="G69" i="1" s="1"/>
  <c r="A69" i="1"/>
  <c r="D69" i="1"/>
  <c r="H70" i="1"/>
  <c r="C70" i="1" l="1"/>
  <c r="F70" i="1"/>
  <c r="B70" i="1"/>
  <c r="E70" i="1"/>
  <c r="G70" i="1" s="1"/>
  <c r="A70" i="1"/>
  <c r="H71" i="1"/>
  <c r="D70" i="1"/>
  <c r="C71" i="1" l="1"/>
  <c r="F71" i="1"/>
  <c r="B71" i="1"/>
  <c r="E71" i="1"/>
  <c r="G71" i="1" s="1"/>
  <c r="A71" i="1"/>
  <c r="D71" i="1"/>
  <c r="H72" i="1"/>
  <c r="C72" i="1" l="1"/>
  <c r="F72" i="1"/>
  <c r="B72" i="1"/>
  <c r="E72" i="1"/>
  <c r="G72" i="1" s="1"/>
  <c r="A72" i="1"/>
  <c r="H73" i="1"/>
  <c r="D72" i="1"/>
  <c r="C73" i="1" l="1"/>
  <c r="F73" i="1"/>
  <c r="B73" i="1"/>
  <c r="E73" i="1"/>
  <c r="G73" i="1" s="1"/>
  <c r="A73" i="1"/>
  <c r="D73" i="1"/>
  <c r="H74" i="1"/>
  <c r="C74" i="1" l="1"/>
  <c r="F74" i="1"/>
  <c r="B74" i="1"/>
  <c r="E74" i="1"/>
  <c r="A74" i="1"/>
  <c r="H75" i="1"/>
  <c r="D74" i="1"/>
  <c r="C75" i="1" l="1"/>
  <c r="F75" i="1"/>
  <c r="B75" i="1"/>
  <c r="E75" i="1"/>
  <c r="G75" i="1" s="1"/>
  <c r="A75" i="1"/>
  <c r="D75" i="1"/>
  <c r="H76" i="1"/>
  <c r="G74" i="1"/>
  <c r="C76" i="1" l="1"/>
  <c r="F76" i="1"/>
  <c r="B76" i="1"/>
  <c r="E76" i="1"/>
  <c r="G76" i="1" s="1"/>
  <c r="A76" i="1"/>
  <c r="H77" i="1"/>
  <c r="D76" i="1"/>
  <c r="C77" i="1" l="1"/>
  <c r="F77" i="1"/>
  <c r="B77" i="1"/>
  <c r="E77" i="1"/>
  <c r="G77" i="1" s="1"/>
  <c r="A77" i="1"/>
  <c r="D77" i="1"/>
  <c r="H78" i="1"/>
  <c r="C78" i="1" l="1"/>
  <c r="F78" i="1"/>
  <c r="B78" i="1"/>
  <c r="E78" i="1"/>
  <c r="G78" i="1" s="1"/>
  <c r="A78" i="1"/>
  <c r="H79" i="1"/>
  <c r="D78" i="1"/>
  <c r="C79" i="1" l="1"/>
  <c r="F79" i="1"/>
  <c r="B79" i="1"/>
  <c r="E79" i="1"/>
  <c r="G79" i="1" s="1"/>
  <c r="A79" i="1"/>
  <c r="D79" i="1"/>
  <c r="H80" i="1"/>
  <c r="C80" i="1" l="1"/>
  <c r="F80" i="1"/>
  <c r="B80" i="1"/>
  <c r="E80" i="1"/>
  <c r="G80" i="1" s="1"/>
  <c r="A80" i="1"/>
  <c r="H81" i="1"/>
  <c r="D80" i="1"/>
  <c r="C81" i="1" l="1"/>
  <c r="F81" i="1"/>
  <c r="B81" i="1"/>
  <c r="E81" i="1"/>
  <c r="G81" i="1" s="1"/>
  <c r="A81" i="1"/>
  <c r="D81" i="1"/>
  <c r="H82" i="1"/>
  <c r="C82" i="1" l="1"/>
  <c r="F82" i="1"/>
  <c r="B82" i="1"/>
  <c r="E82" i="1"/>
  <c r="G82" i="1" s="1"/>
  <c r="A82" i="1"/>
  <c r="H83" i="1"/>
  <c r="D82" i="1"/>
  <c r="C83" i="1" l="1"/>
  <c r="F83" i="1"/>
  <c r="B83" i="1"/>
  <c r="E83" i="1"/>
  <c r="A83" i="1"/>
  <c r="D83" i="1"/>
  <c r="H84" i="1"/>
  <c r="C84" i="1" l="1"/>
  <c r="F84" i="1"/>
  <c r="B84" i="1"/>
  <c r="E84" i="1"/>
  <c r="G84" i="1" s="1"/>
  <c r="A84" i="1"/>
  <c r="H85" i="1"/>
  <c r="D84" i="1"/>
  <c r="G83" i="1"/>
  <c r="C85" i="1" l="1"/>
  <c r="F85" i="1"/>
  <c r="B85" i="1"/>
  <c r="E85" i="1"/>
  <c r="G85" i="1" s="1"/>
  <c r="A85" i="1"/>
  <c r="D85" i="1"/>
  <c r="H86" i="1"/>
  <c r="C86" i="1" l="1"/>
  <c r="F86" i="1"/>
  <c r="B86" i="1"/>
  <c r="E86" i="1"/>
  <c r="G86" i="1" s="1"/>
  <c r="A86" i="1"/>
  <c r="H87" i="1"/>
  <c r="D86" i="1"/>
  <c r="C87" i="1" l="1"/>
  <c r="F87" i="1"/>
  <c r="B87" i="1"/>
  <c r="E87" i="1"/>
  <c r="G87" i="1" s="1"/>
  <c r="A87" i="1"/>
  <c r="D87" i="1"/>
  <c r="H88" i="1"/>
  <c r="C88" i="1" l="1"/>
  <c r="F88" i="1"/>
  <c r="B88" i="1"/>
  <c r="E88" i="1"/>
  <c r="G88" i="1" s="1"/>
  <c r="A88" i="1"/>
  <c r="H89" i="1"/>
  <c r="D88" i="1"/>
  <c r="C89" i="1" l="1"/>
  <c r="F89" i="1"/>
  <c r="B89" i="1"/>
  <c r="E89" i="1"/>
  <c r="A89" i="1"/>
  <c r="D89" i="1"/>
  <c r="H90" i="1"/>
  <c r="C90" i="1" l="1"/>
  <c r="F90" i="1"/>
  <c r="B90" i="1"/>
  <c r="E90" i="1"/>
  <c r="G90" i="1" s="1"/>
  <c r="A90" i="1"/>
  <c r="H91" i="1"/>
  <c r="D90" i="1"/>
  <c r="G89" i="1"/>
  <c r="C91" i="1" l="1"/>
  <c r="F91" i="1"/>
  <c r="B91" i="1"/>
  <c r="E91" i="1"/>
  <c r="G91" i="1" s="1"/>
  <c r="A91" i="1"/>
  <c r="D91" i="1"/>
  <c r="H92" i="1"/>
  <c r="C92" i="1" l="1"/>
  <c r="F92" i="1"/>
  <c r="B92" i="1"/>
  <c r="E92" i="1"/>
  <c r="G92" i="1" s="1"/>
  <c r="A92" i="1"/>
  <c r="H93" i="1"/>
  <c r="D92" i="1"/>
  <c r="C93" i="1" l="1"/>
  <c r="F93" i="1"/>
  <c r="B93" i="1"/>
  <c r="E93" i="1"/>
  <c r="G93" i="1" s="1"/>
  <c r="A93" i="1"/>
  <c r="D93" i="1"/>
  <c r="H94" i="1"/>
  <c r="C94" i="1" l="1"/>
  <c r="F94" i="1"/>
  <c r="B94" i="1"/>
  <c r="E94" i="1"/>
  <c r="G94" i="1" s="1"/>
  <c r="A94" i="1"/>
  <c r="H95" i="1"/>
  <c r="D94" i="1"/>
  <c r="C95" i="1" l="1"/>
  <c r="F95" i="1"/>
  <c r="B95" i="1"/>
  <c r="E95" i="1"/>
  <c r="G95" i="1" s="1"/>
  <c r="A95" i="1"/>
  <c r="D95" i="1"/>
  <c r="H96" i="1"/>
  <c r="C96" i="1" l="1"/>
  <c r="F96" i="1"/>
  <c r="B96" i="1"/>
  <c r="E96" i="1"/>
  <c r="G96" i="1" s="1"/>
  <c r="A96" i="1"/>
  <c r="H97" i="1"/>
  <c r="D96" i="1"/>
  <c r="C97" i="1" l="1"/>
  <c r="F97" i="1"/>
  <c r="B97" i="1"/>
  <c r="E97" i="1"/>
  <c r="G97" i="1" s="1"/>
  <c r="A97" i="1"/>
  <c r="D97" i="1"/>
  <c r="H98" i="1"/>
  <c r="C98" i="1" l="1"/>
  <c r="F98" i="1"/>
  <c r="B98" i="1"/>
  <c r="E98" i="1"/>
  <c r="G98" i="1" s="1"/>
  <c r="A98" i="1"/>
  <c r="H99" i="1"/>
  <c r="D98" i="1"/>
  <c r="C99" i="1" l="1"/>
  <c r="F99" i="1"/>
  <c r="B99" i="1"/>
  <c r="E99" i="1"/>
  <c r="G99" i="1" s="1"/>
  <c r="A99" i="1"/>
  <c r="D99" i="1"/>
  <c r="H100" i="1"/>
  <c r="C100" i="1" l="1"/>
  <c r="F100" i="1"/>
  <c r="B100" i="1"/>
  <c r="E100" i="1"/>
  <c r="G100" i="1" s="1"/>
  <c r="A100" i="1"/>
  <c r="H101" i="1"/>
  <c r="D100" i="1"/>
  <c r="C101" i="1" l="1"/>
  <c r="F101" i="1"/>
  <c r="B101" i="1"/>
  <c r="E101" i="1"/>
  <c r="G101" i="1" s="1"/>
  <c r="A101" i="1"/>
  <c r="D101" i="1"/>
  <c r="H102" i="1"/>
  <c r="C102" i="1" l="1"/>
  <c r="F102" i="1"/>
  <c r="B102" i="1"/>
  <c r="E102" i="1"/>
  <c r="G102" i="1" s="1"/>
  <c r="A102" i="1"/>
  <c r="H103" i="1"/>
  <c r="D102" i="1"/>
  <c r="C103" i="1" l="1"/>
  <c r="F103" i="1"/>
  <c r="B103" i="1"/>
  <c r="E103" i="1"/>
  <c r="G103" i="1" s="1"/>
  <c r="A103" i="1"/>
  <c r="D103" i="1"/>
  <c r="H104" i="1"/>
  <c r="C104" i="1" l="1"/>
  <c r="F104" i="1"/>
  <c r="B104" i="1"/>
  <c r="E104" i="1"/>
  <c r="G104" i="1" s="1"/>
  <c r="A104" i="1"/>
  <c r="H105" i="1"/>
  <c r="D104" i="1"/>
  <c r="C105" i="1" l="1"/>
  <c r="F105" i="1"/>
  <c r="B105" i="1"/>
  <c r="E105" i="1"/>
  <c r="G105" i="1" s="1"/>
  <c r="A105" i="1"/>
  <c r="D105" i="1"/>
  <c r="H106" i="1"/>
  <c r="C106" i="1" l="1"/>
  <c r="F106" i="1"/>
  <c r="B106" i="1"/>
  <c r="E106" i="1"/>
  <c r="G106" i="1" s="1"/>
  <c r="A106" i="1"/>
  <c r="H107" i="1"/>
  <c r="D106" i="1"/>
  <c r="C107" i="1" l="1"/>
  <c r="F107" i="1"/>
  <c r="B107" i="1"/>
  <c r="E107" i="1"/>
  <c r="G107" i="1" s="1"/>
  <c r="A107" i="1"/>
  <c r="D107" i="1"/>
  <c r="H108" i="1"/>
  <c r="C108" i="1" l="1"/>
  <c r="F108" i="1"/>
  <c r="B108" i="1"/>
  <c r="E108" i="1"/>
  <c r="G108" i="1" s="1"/>
  <c r="A108" i="1"/>
  <c r="H109" i="1"/>
  <c r="D108" i="1"/>
  <c r="C109" i="1" l="1"/>
  <c r="F109" i="1"/>
  <c r="B109" i="1"/>
  <c r="E109" i="1"/>
  <c r="G109" i="1" s="1"/>
  <c r="A109" i="1"/>
  <c r="D109" i="1"/>
  <c r="H110" i="1"/>
  <c r="C110" i="1" l="1"/>
  <c r="F110" i="1"/>
  <c r="B110" i="1"/>
  <c r="E110" i="1"/>
  <c r="G110" i="1" s="1"/>
  <c r="A110" i="1"/>
  <c r="H111" i="1"/>
  <c r="D110" i="1"/>
  <c r="C111" i="1" l="1"/>
  <c r="F111" i="1"/>
  <c r="B111" i="1"/>
  <c r="E111" i="1"/>
  <c r="A111" i="1"/>
  <c r="D111" i="1"/>
  <c r="H112" i="1"/>
  <c r="G111" i="1" l="1"/>
  <c r="C112" i="1"/>
  <c r="F112" i="1"/>
  <c r="B112" i="1"/>
  <c r="E112" i="1"/>
  <c r="G112" i="1" s="1"/>
  <c r="A112" i="1"/>
  <c r="H113" i="1"/>
  <c r="D112" i="1"/>
  <c r="C113" i="1" l="1"/>
  <c r="F113" i="1"/>
  <c r="B113" i="1"/>
  <c r="E113" i="1"/>
  <c r="G113" i="1" s="1"/>
  <c r="A113" i="1"/>
  <c r="D113" i="1"/>
  <c r="H114" i="1"/>
  <c r="C114" i="1" l="1"/>
  <c r="F114" i="1"/>
  <c r="B114" i="1"/>
  <c r="E114" i="1"/>
  <c r="G114" i="1" s="1"/>
  <c r="A114" i="1"/>
  <c r="H115" i="1"/>
  <c r="D114" i="1"/>
  <c r="C115" i="1" l="1"/>
  <c r="F115" i="1"/>
  <c r="B115" i="1"/>
  <c r="E115" i="1"/>
  <c r="A115" i="1"/>
  <c r="D115" i="1"/>
  <c r="H116" i="1"/>
  <c r="C116" i="1" l="1"/>
  <c r="F116" i="1"/>
  <c r="B116" i="1"/>
  <c r="E116" i="1"/>
  <c r="G116" i="1" s="1"/>
  <c r="A116" i="1"/>
  <c r="H117" i="1"/>
  <c r="D116" i="1"/>
  <c r="G115" i="1"/>
  <c r="C117" i="1" l="1"/>
  <c r="F117" i="1"/>
  <c r="B117" i="1"/>
  <c r="E117" i="1"/>
  <c r="G117" i="1" s="1"/>
  <c r="A117" i="1"/>
  <c r="D117" i="1"/>
  <c r="H118" i="1"/>
  <c r="C118" i="1" l="1"/>
  <c r="F118" i="1"/>
  <c r="B118" i="1"/>
  <c r="E118" i="1"/>
  <c r="G118" i="1" s="1"/>
  <c r="A118" i="1"/>
  <c r="H119" i="1"/>
  <c r="D118" i="1"/>
  <c r="C119" i="1" l="1"/>
  <c r="F119" i="1"/>
  <c r="B119" i="1"/>
  <c r="E119" i="1"/>
  <c r="G119" i="1" s="1"/>
  <c r="A119" i="1"/>
  <c r="D119" i="1"/>
  <c r="H120" i="1"/>
  <c r="C120" i="1" l="1"/>
  <c r="F120" i="1"/>
  <c r="B120" i="1"/>
  <c r="E120" i="1"/>
  <c r="G120" i="1" s="1"/>
  <c r="A120" i="1"/>
  <c r="H121" i="1"/>
  <c r="D120" i="1"/>
  <c r="C121" i="1" l="1"/>
  <c r="F121" i="1"/>
  <c r="B121" i="1"/>
  <c r="E121" i="1"/>
  <c r="G121" i="1" s="1"/>
  <c r="A121" i="1"/>
  <c r="D121" i="1"/>
  <c r="H122" i="1"/>
  <c r="C122" i="1" l="1"/>
  <c r="F122" i="1"/>
  <c r="B122" i="1"/>
  <c r="E122" i="1"/>
  <c r="G122" i="1" s="1"/>
  <c r="A122" i="1"/>
  <c r="H123" i="1"/>
  <c r="D122" i="1"/>
  <c r="C123" i="1" l="1"/>
  <c r="F123" i="1"/>
  <c r="B123" i="1"/>
  <c r="E123" i="1"/>
  <c r="G123" i="1" s="1"/>
  <c r="A123" i="1"/>
  <c r="D123" i="1"/>
  <c r="H124" i="1"/>
  <c r="C124" i="1" l="1"/>
  <c r="F124" i="1"/>
  <c r="B124" i="1"/>
  <c r="E124" i="1"/>
  <c r="G124" i="1" s="1"/>
  <c r="A124" i="1"/>
  <c r="H125" i="1"/>
  <c r="D124" i="1"/>
  <c r="C125" i="1" l="1"/>
  <c r="F125" i="1"/>
  <c r="B125" i="1"/>
  <c r="E125" i="1"/>
  <c r="G125" i="1" s="1"/>
  <c r="A125" i="1"/>
  <c r="D125" i="1"/>
  <c r="H126" i="1"/>
  <c r="C126" i="1" l="1"/>
  <c r="F126" i="1"/>
  <c r="B126" i="1"/>
  <c r="E126" i="1"/>
  <c r="G126" i="1" s="1"/>
  <c r="A126" i="1"/>
  <c r="H127" i="1"/>
  <c r="D126" i="1"/>
  <c r="C127" i="1" l="1"/>
  <c r="F127" i="1"/>
  <c r="B127" i="1"/>
  <c r="E127" i="1"/>
  <c r="G127" i="1" s="1"/>
  <c r="A127" i="1"/>
  <c r="D127" i="1"/>
  <c r="H128" i="1"/>
  <c r="C128" i="1" l="1"/>
  <c r="F128" i="1"/>
  <c r="B128" i="1"/>
  <c r="E128" i="1"/>
  <c r="G128" i="1" s="1"/>
  <c r="A128" i="1"/>
  <c r="H129" i="1"/>
  <c r="D128" i="1"/>
  <c r="C129" i="1" l="1"/>
  <c r="F129" i="1"/>
  <c r="B129" i="1"/>
  <c r="E129" i="1"/>
  <c r="G129" i="1" s="1"/>
  <c r="A129" i="1"/>
  <c r="D129" i="1"/>
  <c r="H130" i="1"/>
  <c r="C130" i="1" l="1"/>
  <c r="F130" i="1"/>
  <c r="B130" i="1"/>
  <c r="E130" i="1"/>
  <c r="G130" i="1" s="1"/>
  <c r="A130" i="1"/>
  <c r="H131" i="1"/>
  <c r="D130" i="1"/>
  <c r="C131" i="1" l="1"/>
  <c r="F131" i="1"/>
  <c r="B131" i="1"/>
  <c r="E131" i="1"/>
  <c r="G131" i="1" s="1"/>
  <c r="A131" i="1"/>
  <c r="D131" i="1"/>
  <c r="H132" i="1"/>
  <c r="C132" i="1" l="1"/>
  <c r="F132" i="1"/>
  <c r="B132" i="1"/>
  <c r="E132" i="1"/>
  <c r="G132" i="1" s="1"/>
  <c r="A132" i="1"/>
  <c r="H133" i="1"/>
  <c r="D132" i="1"/>
  <c r="C133" i="1" l="1"/>
  <c r="F133" i="1"/>
  <c r="B133" i="1"/>
  <c r="E133" i="1"/>
  <c r="A133" i="1"/>
  <c r="D133" i="1"/>
  <c r="H134" i="1"/>
  <c r="C134" i="1" l="1"/>
  <c r="F134" i="1"/>
  <c r="B134" i="1"/>
  <c r="E134" i="1"/>
  <c r="G134" i="1" s="1"/>
  <c r="A134" i="1"/>
  <c r="H135" i="1"/>
  <c r="D134" i="1"/>
  <c r="G133" i="1"/>
  <c r="C135" i="1" l="1"/>
  <c r="F135" i="1"/>
  <c r="B135" i="1"/>
  <c r="E135" i="1"/>
  <c r="G135" i="1" s="1"/>
  <c r="A135" i="1"/>
  <c r="D135" i="1"/>
  <c r="H136" i="1"/>
  <c r="C136" i="1" l="1"/>
  <c r="F136" i="1"/>
  <c r="B136" i="1"/>
  <c r="E136" i="1"/>
  <c r="G136" i="1" s="1"/>
  <c r="A136" i="1"/>
  <c r="H137" i="1"/>
  <c r="D136" i="1"/>
  <c r="C137" i="1" l="1"/>
  <c r="F137" i="1"/>
  <c r="B137" i="1"/>
  <c r="E137" i="1"/>
  <c r="G137" i="1" s="1"/>
  <c r="A137" i="1"/>
  <c r="D137" i="1"/>
  <c r="H138" i="1"/>
  <c r="C138" i="1" l="1"/>
  <c r="F138" i="1"/>
  <c r="B138" i="1"/>
  <c r="E138" i="1"/>
  <c r="G138" i="1" s="1"/>
  <c r="A138" i="1"/>
  <c r="H139" i="1"/>
  <c r="D138" i="1"/>
  <c r="C139" i="1" l="1"/>
  <c r="F139" i="1"/>
  <c r="B139" i="1"/>
  <c r="E139" i="1"/>
  <c r="A139" i="1"/>
  <c r="D139" i="1"/>
  <c r="H140" i="1"/>
  <c r="C140" i="1" l="1"/>
  <c r="F140" i="1"/>
  <c r="B140" i="1"/>
  <c r="E140" i="1"/>
  <c r="G140" i="1" s="1"/>
  <c r="A140" i="1"/>
  <c r="H141" i="1"/>
  <c r="D140" i="1"/>
  <c r="G139" i="1"/>
  <c r="C141" i="1" l="1"/>
  <c r="F141" i="1"/>
  <c r="B141" i="1"/>
  <c r="E141" i="1"/>
  <c r="G141" i="1" s="1"/>
  <c r="A141" i="1"/>
  <c r="D141" i="1"/>
  <c r="H142" i="1"/>
  <c r="C142" i="1" l="1"/>
  <c r="F142" i="1"/>
  <c r="B142" i="1"/>
  <c r="E142" i="1"/>
  <c r="G142" i="1" s="1"/>
  <c r="A142" i="1"/>
  <c r="H143" i="1"/>
  <c r="D142" i="1"/>
  <c r="C143" i="1" l="1"/>
  <c r="F143" i="1"/>
  <c r="B143" i="1"/>
  <c r="E143" i="1"/>
  <c r="G143" i="1" s="1"/>
  <c r="A143" i="1"/>
  <c r="D143" i="1"/>
  <c r="H144" i="1"/>
  <c r="C144" i="1" l="1"/>
  <c r="F144" i="1"/>
  <c r="B144" i="1"/>
  <c r="E144" i="1"/>
  <c r="G144" i="1" s="1"/>
  <c r="A144" i="1"/>
  <c r="H145" i="1"/>
  <c r="D144" i="1"/>
  <c r="C145" i="1" l="1"/>
  <c r="F145" i="1"/>
  <c r="B145" i="1"/>
  <c r="E145" i="1"/>
  <c r="G145" i="1" s="1"/>
  <c r="A145" i="1"/>
  <c r="D145" i="1"/>
  <c r="H146" i="1"/>
  <c r="C146" i="1" l="1"/>
  <c r="F146" i="1"/>
  <c r="B146" i="1"/>
  <c r="E146" i="1"/>
  <c r="G146" i="1" s="1"/>
  <c r="A146" i="1"/>
  <c r="H147" i="1"/>
  <c r="D146" i="1"/>
  <c r="C147" i="1" l="1"/>
  <c r="F147" i="1"/>
  <c r="B147" i="1"/>
  <c r="E147" i="1"/>
  <c r="G147" i="1" s="1"/>
  <c r="A147" i="1"/>
  <c r="D147" i="1"/>
  <c r="H148" i="1"/>
  <c r="C148" i="1" l="1"/>
  <c r="F148" i="1"/>
  <c r="B148" i="1"/>
  <c r="E148" i="1"/>
  <c r="G148" i="1" s="1"/>
  <c r="A148" i="1"/>
  <c r="H149" i="1"/>
  <c r="D148" i="1"/>
  <c r="C149" i="1" l="1"/>
  <c r="F149" i="1"/>
  <c r="B149" i="1"/>
  <c r="E149" i="1"/>
  <c r="G149" i="1" s="1"/>
  <c r="A149" i="1"/>
  <c r="D149" i="1"/>
  <c r="H150" i="1"/>
  <c r="C150" i="1" l="1"/>
  <c r="F150" i="1"/>
  <c r="B150" i="1"/>
  <c r="E150" i="1"/>
  <c r="G150" i="1" s="1"/>
  <c r="A150" i="1"/>
  <c r="H151" i="1"/>
  <c r="D150" i="1"/>
  <c r="C151" i="1" l="1"/>
  <c r="F151" i="1"/>
  <c r="B151" i="1"/>
  <c r="E151" i="1"/>
  <c r="G151" i="1" s="1"/>
  <c r="A151" i="1"/>
  <c r="D151" i="1"/>
  <c r="H152" i="1"/>
  <c r="C152" i="1" l="1"/>
  <c r="F152" i="1"/>
  <c r="B152" i="1"/>
  <c r="E152" i="1"/>
  <c r="G152" i="1" s="1"/>
  <c r="A152" i="1"/>
  <c r="H153" i="1"/>
  <c r="D152" i="1"/>
  <c r="C153" i="1" l="1"/>
  <c r="F153" i="1"/>
  <c r="B153" i="1"/>
  <c r="E153" i="1"/>
  <c r="G153" i="1" s="1"/>
  <c r="A153" i="1"/>
  <c r="D153" i="1"/>
  <c r="H154" i="1"/>
  <c r="C154" i="1" l="1"/>
  <c r="F154" i="1"/>
  <c r="B154" i="1"/>
  <c r="E154" i="1"/>
  <c r="G154" i="1" s="1"/>
  <c r="A154" i="1"/>
  <c r="H155" i="1"/>
  <c r="D154" i="1"/>
  <c r="C155" i="1" l="1"/>
  <c r="F155" i="1"/>
  <c r="B155" i="1"/>
  <c r="E155" i="1"/>
  <c r="G155" i="1" s="1"/>
  <c r="A155" i="1"/>
  <c r="D155" i="1"/>
  <c r="H156" i="1"/>
  <c r="C156" i="1" l="1"/>
  <c r="F156" i="1"/>
  <c r="B156" i="1"/>
  <c r="E156" i="1"/>
  <c r="G156" i="1" s="1"/>
  <c r="A156" i="1"/>
  <c r="H157" i="1"/>
  <c r="D156" i="1"/>
  <c r="C157" i="1" l="1"/>
  <c r="F157" i="1"/>
  <c r="B157" i="1"/>
  <c r="E157" i="1"/>
  <c r="G157" i="1" s="1"/>
  <c r="A157" i="1"/>
  <c r="D157" i="1"/>
  <c r="H158" i="1"/>
  <c r="C158" i="1" l="1"/>
  <c r="F158" i="1"/>
  <c r="B158" i="1"/>
  <c r="E158" i="1"/>
  <c r="G158" i="1" s="1"/>
  <c r="A158" i="1"/>
  <c r="H159" i="1"/>
  <c r="D158" i="1"/>
  <c r="C159" i="1" l="1"/>
  <c r="F159" i="1"/>
  <c r="B159" i="1"/>
  <c r="E159" i="1"/>
  <c r="G159" i="1" s="1"/>
  <c r="A159" i="1"/>
  <c r="D159" i="1"/>
  <c r="H160" i="1"/>
  <c r="C160" i="1" l="1"/>
  <c r="F160" i="1"/>
  <c r="B160" i="1"/>
  <c r="E160" i="1"/>
  <c r="G160" i="1" s="1"/>
  <c r="A160" i="1"/>
  <c r="H161" i="1"/>
  <c r="D160" i="1"/>
  <c r="C161" i="1" l="1"/>
  <c r="F161" i="1"/>
  <c r="B161" i="1"/>
  <c r="E161" i="1"/>
  <c r="G161" i="1" s="1"/>
  <c r="A161" i="1"/>
  <c r="D161" i="1"/>
  <c r="H162" i="1"/>
  <c r="C162" i="1" l="1"/>
  <c r="F162" i="1"/>
  <c r="B162" i="1"/>
  <c r="E162" i="1"/>
  <c r="G162" i="1" s="1"/>
  <c r="A162" i="1"/>
  <c r="H163" i="1"/>
  <c r="D162" i="1"/>
  <c r="C163" i="1" l="1"/>
  <c r="F163" i="1"/>
  <c r="B163" i="1"/>
  <c r="E163" i="1"/>
  <c r="G163" i="1" s="1"/>
  <c r="A163" i="1"/>
  <c r="D163" i="1"/>
  <c r="H164" i="1"/>
  <c r="C164" i="1" l="1"/>
  <c r="F164" i="1"/>
  <c r="B164" i="1"/>
  <c r="E164" i="1"/>
  <c r="G164" i="1" s="1"/>
  <c r="A164" i="1"/>
  <c r="H165" i="1"/>
  <c r="D164" i="1"/>
  <c r="C165" i="1" l="1"/>
  <c r="F165" i="1"/>
  <c r="B165" i="1"/>
  <c r="E165" i="1"/>
  <c r="G165" i="1" s="1"/>
  <c r="A165" i="1"/>
  <c r="D165" i="1"/>
  <c r="H166" i="1"/>
  <c r="C166" i="1" l="1"/>
  <c r="F166" i="1"/>
  <c r="B166" i="1"/>
  <c r="E166" i="1"/>
  <c r="G166" i="1" s="1"/>
  <c r="A166" i="1"/>
  <c r="H167" i="1"/>
  <c r="D166" i="1"/>
  <c r="C167" i="1" l="1"/>
  <c r="F167" i="1"/>
  <c r="B167" i="1"/>
  <c r="E167" i="1"/>
  <c r="G167" i="1" s="1"/>
  <c r="A167" i="1"/>
  <c r="D167" i="1"/>
  <c r="H168" i="1"/>
  <c r="C168" i="1" l="1"/>
  <c r="F168" i="1"/>
  <c r="B168" i="1"/>
  <c r="E168" i="1"/>
  <c r="G168" i="1" s="1"/>
  <c r="A168" i="1"/>
  <c r="H169" i="1"/>
  <c r="D168" i="1"/>
  <c r="C169" i="1" l="1"/>
  <c r="F169" i="1"/>
  <c r="B169" i="1"/>
  <c r="E169" i="1"/>
  <c r="G169" i="1" s="1"/>
  <c r="A169" i="1"/>
  <c r="D169" i="1"/>
  <c r="H170" i="1"/>
  <c r="C170" i="1" l="1"/>
  <c r="F170" i="1"/>
  <c r="B170" i="1"/>
  <c r="E170" i="1"/>
  <c r="G170" i="1" s="1"/>
  <c r="A170" i="1"/>
  <c r="H171" i="1"/>
  <c r="D170" i="1"/>
  <c r="C171" i="1" l="1"/>
  <c r="F171" i="1"/>
  <c r="B171" i="1"/>
  <c r="E171" i="1"/>
  <c r="G171" i="1" s="1"/>
  <c r="A171" i="1"/>
  <c r="D171" i="1"/>
  <c r="H172" i="1"/>
  <c r="C172" i="1" l="1"/>
  <c r="F172" i="1"/>
  <c r="B172" i="1"/>
  <c r="E172" i="1"/>
  <c r="G172" i="1" s="1"/>
  <c r="A172" i="1"/>
  <c r="H173" i="1"/>
  <c r="D172" i="1"/>
  <c r="C173" i="1" l="1"/>
  <c r="F173" i="1"/>
  <c r="B173" i="1"/>
  <c r="E173" i="1"/>
  <c r="G173" i="1" s="1"/>
  <c r="A173" i="1"/>
  <c r="D173" i="1"/>
  <c r="H174" i="1"/>
  <c r="C174" i="1" l="1"/>
  <c r="F174" i="1"/>
  <c r="B174" i="1"/>
  <c r="E174" i="1"/>
  <c r="G174" i="1" s="1"/>
  <c r="A174" i="1"/>
  <c r="H175" i="1"/>
  <c r="D174" i="1"/>
  <c r="C175" i="1" l="1"/>
  <c r="F175" i="1"/>
  <c r="B175" i="1"/>
  <c r="E175" i="1"/>
  <c r="A175" i="1"/>
  <c r="D175" i="1"/>
  <c r="H176" i="1"/>
  <c r="C176" i="1" l="1"/>
  <c r="F176" i="1"/>
  <c r="B176" i="1"/>
  <c r="E176" i="1"/>
  <c r="G176" i="1" s="1"/>
  <c r="A176" i="1"/>
  <c r="H177" i="1"/>
  <c r="D176" i="1"/>
  <c r="G175" i="1"/>
  <c r="C177" i="1" l="1"/>
  <c r="F177" i="1"/>
  <c r="B177" i="1"/>
  <c r="E177" i="1"/>
  <c r="A177" i="1"/>
  <c r="D177" i="1"/>
  <c r="H178" i="1"/>
  <c r="G177" i="1" l="1"/>
  <c r="C178" i="1"/>
  <c r="F178" i="1"/>
  <c r="B178" i="1"/>
  <c r="E178" i="1"/>
  <c r="G178" i="1" s="1"/>
  <c r="A178" i="1"/>
  <c r="H179" i="1"/>
  <c r="D178" i="1"/>
  <c r="C179" i="1" l="1"/>
  <c r="F179" i="1"/>
  <c r="B179" i="1"/>
  <c r="E179" i="1"/>
  <c r="G179" i="1" s="1"/>
  <c r="A179" i="1"/>
  <c r="D179" i="1"/>
  <c r="H180" i="1"/>
  <c r="C180" i="1" l="1"/>
  <c r="F180" i="1"/>
  <c r="B180" i="1"/>
  <c r="E180" i="1"/>
  <c r="G180" i="1" s="1"/>
  <c r="A180" i="1"/>
  <c r="H181" i="1"/>
  <c r="D180" i="1"/>
  <c r="C181" i="1" l="1"/>
  <c r="F181" i="1"/>
  <c r="B181" i="1"/>
  <c r="E181" i="1"/>
  <c r="G181" i="1" s="1"/>
  <c r="A181" i="1"/>
  <c r="D181" i="1"/>
  <c r="H182" i="1"/>
  <c r="C182" i="1" l="1"/>
  <c r="F182" i="1"/>
  <c r="B182" i="1"/>
  <c r="E182" i="1"/>
  <c r="G182" i="1" s="1"/>
  <c r="A182" i="1"/>
  <c r="H183" i="1"/>
  <c r="D182" i="1"/>
  <c r="C183" i="1" l="1"/>
  <c r="F183" i="1"/>
  <c r="B183" i="1"/>
  <c r="E183" i="1"/>
  <c r="G183" i="1" s="1"/>
  <c r="A183" i="1"/>
  <c r="D183" i="1"/>
  <c r="H184" i="1"/>
  <c r="C184" i="1" l="1"/>
  <c r="F184" i="1"/>
  <c r="B184" i="1"/>
  <c r="E184" i="1"/>
  <c r="G184" i="1" s="1"/>
  <c r="A184" i="1"/>
  <c r="H185" i="1"/>
  <c r="D184" i="1"/>
  <c r="C185" i="1" l="1"/>
  <c r="F185" i="1"/>
  <c r="B185" i="1"/>
  <c r="E185" i="1"/>
  <c r="G185" i="1" s="1"/>
  <c r="A185" i="1"/>
  <c r="D185" i="1"/>
  <c r="H186" i="1"/>
  <c r="C186" i="1" l="1"/>
  <c r="F186" i="1"/>
  <c r="B186" i="1"/>
  <c r="E186" i="1"/>
  <c r="G186" i="1" s="1"/>
  <c r="A186" i="1"/>
  <c r="H187" i="1"/>
  <c r="D186" i="1"/>
  <c r="C187" i="1" l="1"/>
  <c r="F187" i="1"/>
  <c r="B187" i="1"/>
  <c r="E187" i="1"/>
  <c r="G187" i="1" s="1"/>
  <c r="A187" i="1"/>
  <c r="D187" i="1"/>
  <c r="H188" i="1"/>
  <c r="C188" i="1" l="1"/>
  <c r="F188" i="1"/>
  <c r="B188" i="1"/>
  <c r="E188" i="1"/>
  <c r="G188" i="1" s="1"/>
  <c r="A188" i="1"/>
  <c r="H189" i="1"/>
  <c r="D188" i="1"/>
  <c r="C189" i="1" l="1"/>
  <c r="F189" i="1"/>
  <c r="B189" i="1"/>
  <c r="E189" i="1"/>
  <c r="G189" i="1" s="1"/>
  <c r="A189" i="1"/>
  <c r="D189" i="1"/>
  <c r="H190" i="1"/>
  <c r="C190" i="1" l="1"/>
  <c r="F190" i="1"/>
  <c r="B190" i="1"/>
  <c r="E190" i="1"/>
  <c r="G190" i="1" s="1"/>
  <c r="A190" i="1"/>
  <c r="H191" i="1"/>
  <c r="D190" i="1"/>
  <c r="C191" i="1" l="1"/>
  <c r="F191" i="1"/>
  <c r="B191" i="1"/>
  <c r="E191" i="1"/>
  <c r="G191" i="1" s="1"/>
  <c r="A191" i="1"/>
  <c r="D191" i="1"/>
  <c r="H192" i="1"/>
  <c r="C192" i="1" l="1"/>
  <c r="F192" i="1"/>
  <c r="B192" i="1"/>
  <c r="E192" i="1"/>
  <c r="G192" i="1" s="1"/>
  <c r="A192" i="1"/>
  <c r="H193" i="1"/>
  <c r="D192" i="1"/>
  <c r="C193" i="1" l="1"/>
  <c r="F193" i="1"/>
  <c r="B193" i="1"/>
  <c r="E193" i="1"/>
  <c r="G193" i="1" s="1"/>
  <c r="A193" i="1"/>
  <c r="D193" i="1"/>
  <c r="H194" i="1"/>
  <c r="C194" i="1" l="1"/>
  <c r="F194" i="1"/>
  <c r="B194" i="1"/>
  <c r="E194" i="1"/>
  <c r="G194" i="1" s="1"/>
  <c r="A194" i="1"/>
  <c r="H195" i="1"/>
  <c r="D194" i="1"/>
  <c r="C195" i="1" l="1"/>
  <c r="F195" i="1"/>
  <c r="B195" i="1"/>
  <c r="E195" i="1"/>
  <c r="G195" i="1" s="1"/>
  <c r="A195" i="1"/>
  <c r="D195" i="1"/>
  <c r="H196" i="1"/>
  <c r="C196" i="1" l="1"/>
  <c r="F196" i="1"/>
  <c r="B196" i="1"/>
  <c r="E196" i="1"/>
  <c r="G196" i="1" s="1"/>
  <c r="A196" i="1"/>
  <c r="H197" i="1"/>
  <c r="D196" i="1"/>
  <c r="C197" i="1" l="1"/>
  <c r="F197" i="1"/>
  <c r="B197" i="1"/>
  <c r="E197" i="1"/>
  <c r="G197" i="1" s="1"/>
  <c r="A197" i="1"/>
  <c r="D197" i="1"/>
  <c r="H198" i="1"/>
  <c r="C198" i="1" l="1"/>
  <c r="F198" i="1"/>
  <c r="B198" i="1"/>
  <c r="E198" i="1"/>
  <c r="G198" i="1" s="1"/>
  <c r="A198" i="1"/>
  <c r="H199" i="1"/>
  <c r="D198" i="1"/>
  <c r="C199" i="1" l="1"/>
  <c r="F199" i="1"/>
  <c r="B199" i="1"/>
  <c r="E199" i="1"/>
  <c r="G199" i="1" s="1"/>
  <c r="A199" i="1"/>
  <c r="D199" i="1"/>
  <c r="H200" i="1"/>
  <c r="C200" i="1" l="1"/>
  <c r="F200" i="1"/>
  <c r="B200" i="1"/>
  <c r="E200" i="1"/>
  <c r="G200" i="1" s="1"/>
  <c r="A200" i="1"/>
  <c r="H201" i="1"/>
  <c r="D200" i="1"/>
  <c r="C201" i="1" l="1"/>
  <c r="F201" i="1"/>
  <c r="B201" i="1"/>
  <c r="E201" i="1"/>
  <c r="G201" i="1" s="1"/>
  <c r="A201" i="1"/>
  <c r="D201" i="1"/>
  <c r="H202" i="1"/>
  <c r="C202" i="1" l="1"/>
  <c r="F202" i="1"/>
  <c r="B202" i="1"/>
  <c r="E202" i="1"/>
  <c r="G202" i="1" s="1"/>
  <c r="A202" i="1"/>
  <c r="H203" i="1"/>
  <c r="D202" i="1"/>
  <c r="C203" i="1" l="1"/>
  <c r="F203" i="1"/>
  <c r="B203" i="1"/>
  <c r="E203" i="1"/>
  <c r="G203" i="1" s="1"/>
  <c r="A203" i="1"/>
  <c r="D203" i="1"/>
  <c r="H204" i="1"/>
  <c r="C204" i="1" l="1"/>
  <c r="F204" i="1"/>
  <c r="B204" i="1"/>
  <c r="E204" i="1"/>
  <c r="G204" i="1" s="1"/>
  <c r="A204" i="1"/>
  <c r="H205" i="1"/>
  <c r="D204" i="1"/>
  <c r="C205" i="1" l="1"/>
  <c r="F205" i="1"/>
  <c r="B205" i="1"/>
  <c r="E205" i="1"/>
  <c r="G205" i="1" s="1"/>
  <c r="A205" i="1"/>
  <c r="D205" i="1"/>
  <c r="H206" i="1"/>
  <c r="C206" i="1" l="1"/>
  <c r="F206" i="1"/>
  <c r="B206" i="1"/>
  <c r="E206" i="1"/>
  <c r="A206" i="1"/>
  <c r="H207" i="1"/>
  <c r="D206" i="1"/>
  <c r="C207" i="1" l="1"/>
  <c r="F207" i="1"/>
  <c r="B207" i="1"/>
  <c r="E207" i="1"/>
  <c r="G207" i="1" s="1"/>
  <c r="A207" i="1"/>
  <c r="D207" i="1"/>
  <c r="H208" i="1"/>
  <c r="G206" i="1"/>
  <c r="C208" i="1" l="1"/>
  <c r="F208" i="1"/>
  <c r="B208" i="1"/>
  <c r="E208" i="1"/>
  <c r="G208" i="1" s="1"/>
  <c r="A208" i="1"/>
  <c r="H209" i="1"/>
  <c r="D208" i="1"/>
  <c r="C209" i="1" l="1"/>
  <c r="F209" i="1"/>
  <c r="B209" i="1"/>
  <c r="E209" i="1"/>
  <c r="G209" i="1" s="1"/>
  <c r="A209" i="1"/>
  <c r="D209" i="1"/>
  <c r="H210" i="1"/>
  <c r="C210" i="1" l="1"/>
  <c r="F210" i="1"/>
  <c r="B210" i="1"/>
  <c r="E210" i="1"/>
  <c r="G210" i="1" s="1"/>
  <c r="A210" i="1"/>
  <c r="H211" i="1"/>
  <c r="D210" i="1"/>
  <c r="C211" i="1" l="1"/>
  <c r="F211" i="1"/>
  <c r="B211" i="1"/>
  <c r="E211" i="1"/>
  <c r="G211" i="1" s="1"/>
  <c r="A211" i="1"/>
  <c r="D211" i="1"/>
  <c r="H212" i="1"/>
  <c r="C212" i="1" l="1"/>
  <c r="F212" i="1"/>
  <c r="B212" i="1"/>
  <c r="E212" i="1"/>
  <c r="G212" i="1" s="1"/>
  <c r="A212" i="1"/>
  <c r="H213" i="1"/>
  <c r="D212" i="1"/>
  <c r="C213" i="1" l="1"/>
  <c r="F213" i="1"/>
  <c r="B213" i="1"/>
  <c r="E213" i="1"/>
  <c r="G213" i="1" s="1"/>
  <c r="A213" i="1"/>
  <c r="D213" i="1"/>
  <c r="H214" i="1"/>
  <c r="C214" i="1" l="1"/>
  <c r="F214" i="1"/>
  <c r="B214" i="1"/>
  <c r="E214" i="1"/>
  <c r="G214" i="1" s="1"/>
  <c r="A214" i="1"/>
  <c r="H215" i="1"/>
  <c r="D214" i="1"/>
  <c r="C215" i="1" l="1"/>
  <c r="F215" i="1"/>
  <c r="B215" i="1"/>
  <c r="E215" i="1"/>
  <c r="G215" i="1" s="1"/>
  <c r="A215" i="1"/>
  <c r="D215" i="1"/>
  <c r="H216" i="1"/>
  <c r="C216" i="1" l="1"/>
  <c r="F216" i="1"/>
  <c r="B216" i="1"/>
  <c r="E216" i="1"/>
  <c r="A216" i="1"/>
  <c r="H217" i="1"/>
  <c r="D216" i="1"/>
  <c r="C217" i="1" l="1"/>
  <c r="F217" i="1"/>
  <c r="B217" i="1"/>
  <c r="E217" i="1"/>
  <c r="G217" i="1" s="1"/>
  <c r="A217" i="1"/>
  <c r="D217" i="1"/>
  <c r="H218" i="1"/>
  <c r="G216" i="1"/>
  <c r="C218" i="1" l="1"/>
  <c r="F218" i="1"/>
  <c r="B218" i="1"/>
  <c r="E218" i="1"/>
  <c r="G218" i="1" s="1"/>
  <c r="A218" i="1"/>
  <c r="H219" i="1"/>
  <c r="D218" i="1"/>
  <c r="C219" i="1" l="1"/>
  <c r="F219" i="1"/>
  <c r="B219" i="1"/>
  <c r="E219" i="1"/>
  <c r="G219" i="1" s="1"/>
  <c r="A219" i="1"/>
  <c r="D219" i="1"/>
  <c r="H220" i="1"/>
  <c r="C220" i="1" l="1"/>
  <c r="F220" i="1"/>
  <c r="B220" i="1"/>
  <c r="E220" i="1"/>
  <c r="G220" i="1" s="1"/>
  <c r="A220" i="1"/>
  <c r="H221" i="1"/>
  <c r="D220" i="1"/>
  <c r="C221" i="1" l="1"/>
  <c r="F221" i="1"/>
  <c r="B221" i="1"/>
  <c r="E221" i="1"/>
  <c r="G221" i="1" s="1"/>
  <c r="A221" i="1"/>
  <c r="D221" i="1"/>
  <c r="H222" i="1"/>
  <c r="C222" i="1" l="1"/>
  <c r="F222" i="1"/>
  <c r="B222" i="1"/>
  <c r="E222" i="1"/>
  <c r="G222" i="1" s="1"/>
  <c r="A222" i="1"/>
  <c r="H223" i="1"/>
  <c r="D222" i="1"/>
  <c r="C223" i="1" l="1"/>
  <c r="F223" i="1"/>
  <c r="B223" i="1"/>
  <c r="E223" i="1"/>
  <c r="A223" i="1"/>
  <c r="D223" i="1"/>
  <c r="H224" i="1"/>
  <c r="G223" i="1" l="1"/>
  <c r="C224" i="1"/>
  <c r="F224" i="1"/>
  <c r="B224" i="1"/>
  <c r="E224" i="1"/>
  <c r="G224" i="1" s="1"/>
  <c r="A224" i="1"/>
  <c r="H225" i="1"/>
  <c r="D224" i="1"/>
  <c r="C225" i="1" l="1"/>
  <c r="F225" i="1"/>
  <c r="B225" i="1"/>
  <c r="E225" i="1"/>
  <c r="G225" i="1" s="1"/>
  <c r="A225" i="1"/>
  <c r="D225" i="1"/>
  <c r="H226" i="1"/>
  <c r="C226" i="1" l="1"/>
  <c r="F226" i="1"/>
  <c r="B226" i="1"/>
  <c r="E226" i="1"/>
  <c r="G226" i="1" s="1"/>
  <c r="A226" i="1"/>
  <c r="H227" i="1"/>
  <c r="D226" i="1"/>
  <c r="C227" i="1" l="1"/>
  <c r="F227" i="1"/>
  <c r="B227" i="1"/>
  <c r="E227" i="1"/>
  <c r="G227" i="1" s="1"/>
  <c r="A227" i="1"/>
  <c r="D227" i="1"/>
  <c r="H228" i="1"/>
  <c r="C228" i="1" l="1"/>
  <c r="F228" i="1"/>
  <c r="B228" i="1"/>
  <c r="E228" i="1"/>
  <c r="G228" i="1" s="1"/>
  <c r="A228" i="1"/>
  <c r="H229" i="1"/>
  <c r="D228" i="1"/>
  <c r="C229" i="1" l="1"/>
  <c r="F229" i="1"/>
  <c r="B229" i="1"/>
  <c r="E229" i="1"/>
  <c r="G229" i="1" s="1"/>
  <c r="A229" i="1"/>
  <c r="D229" i="1"/>
  <c r="H230" i="1"/>
  <c r="C230" i="1" l="1"/>
  <c r="F230" i="1"/>
  <c r="B230" i="1"/>
  <c r="E230" i="1"/>
  <c r="A230" i="1"/>
  <c r="H231" i="1"/>
  <c r="D230" i="1"/>
  <c r="G230" i="1" l="1"/>
  <c r="C231" i="1"/>
  <c r="F231" i="1"/>
  <c r="B231" i="1"/>
  <c r="E231" i="1"/>
  <c r="G231" i="1" s="1"/>
  <c r="A231" i="1"/>
  <c r="D231" i="1"/>
  <c r="H232" i="1"/>
  <c r="C232" i="1" l="1"/>
  <c r="F232" i="1"/>
  <c r="B232" i="1"/>
  <c r="E232" i="1"/>
  <c r="G232" i="1" s="1"/>
  <c r="A232" i="1"/>
  <c r="H233" i="1"/>
  <c r="D232" i="1"/>
  <c r="C233" i="1" l="1"/>
  <c r="F233" i="1"/>
  <c r="B233" i="1"/>
  <c r="E233" i="1"/>
  <c r="G233" i="1" s="1"/>
  <c r="A233" i="1"/>
  <c r="D233" i="1"/>
  <c r="H234" i="1"/>
  <c r="C234" i="1" l="1"/>
  <c r="F234" i="1"/>
  <c r="B234" i="1"/>
  <c r="E234" i="1"/>
  <c r="G234" i="1" s="1"/>
  <c r="A234" i="1"/>
  <c r="H235" i="1"/>
  <c r="D234" i="1"/>
  <c r="C235" i="1" l="1"/>
  <c r="F235" i="1"/>
  <c r="B235" i="1"/>
  <c r="E235" i="1"/>
  <c r="G235" i="1" s="1"/>
  <c r="A235" i="1"/>
  <c r="D235" i="1"/>
  <c r="H236" i="1"/>
  <c r="C236" i="1" l="1"/>
  <c r="F236" i="1"/>
  <c r="B236" i="1"/>
  <c r="E236" i="1"/>
  <c r="G236" i="1" s="1"/>
  <c r="A236" i="1"/>
  <c r="H237" i="1"/>
  <c r="D236" i="1"/>
  <c r="C237" i="1" l="1"/>
  <c r="F237" i="1"/>
  <c r="B237" i="1"/>
  <c r="E237" i="1"/>
  <c r="G237" i="1" s="1"/>
  <c r="A237" i="1"/>
  <c r="D237" i="1"/>
  <c r="H238" i="1"/>
  <c r="C238" i="1" l="1"/>
  <c r="F238" i="1"/>
  <c r="B238" i="1"/>
  <c r="E238" i="1"/>
  <c r="G238" i="1" s="1"/>
  <c r="A238" i="1"/>
  <c r="H239" i="1"/>
  <c r="D238" i="1"/>
  <c r="C239" i="1" l="1"/>
  <c r="F239" i="1"/>
  <c r="B239" i="1"/>
  <c r="E239" i="1"/>
  <c r="G239" i="1" s="1"/>
  <c r="A239" i="1"/>
  <c r="D239" i="1"/>
  <c r="H240" i="1"/>
  <c r="C240" i="1" l="1"/>
  <c r="F240" i="1"/>
  <c r="B240" i="1"/>
  <c r="E240" i="1"/>
  <c r="G240" i="1" s="1"/>
  <c r="A240" i="1"/>
  <c r="H241" i="1"/>
  <c r="D240" i="1"/>
  <c r="C241" i="1" l="1"/>
  <c r="F241" i="1"/>
  <c r="B241" i="1"/>
  <c r="E241" i="1"/>
  <c r="G241" i="1" s="1"/>
  <c r="A241" i="1"/>
  <c r="D241" i="1"/>
  <c r="H242" i="1"/>
  <c r="C242" i="1" l="1"/>
  <c r="F242" i="1"/>
  <c r="B242" i="1"/>
  <c r="E242" i="1"/>
  <c r="G242" i="1" s="1"/>
  <c r="A242" i="1"/>
  <c r="H243" i="1"/>
  <c r="D242" i="1"/>
  <c r="C243" i="1" l="1"/>
  <c r="F243" i="1"/>
  <c r="B243" i="1"/>
  <c r="E243" i="1"/>
  <c r="G243" i="1" s="1"/>
  <c r="A243" i="1"/>
  <c r="D243" i="1"/>
  <c r="H244" i="1"/>
  <c r="C244" i="1" l="1"/>
  <c r="F244" i="1"/>
  <c r="B244" i="1"/>
  <c r="E244" i="1"/>
  <c r="G244" i="1" s="1"/>
  <c r="A244" i="1"/>
  <c r="H245" i="1"/>
  <c r="D244" i="1"/>
  <c r="C245" i="1" l="1"/>
  <c r="F245" i="1"/>
  <c r="B245" i="1"/>
  <c r="E245" i="1"/>
  <c r="G245" i="1" s="1"/>
  <c r="A245" i="1"/>
  <c r="D245" i="1"/>
  <c r="H246" i="1"/>
  <c r="C246" i="1" l="1"/>
  <c r="F246" i="1"/>
  <c r="B246" i="1"/>
  <c r="E246" i="1"/>
  <c r="G246" i="1" s="1"/>
  <c r="A246" i="1"/>
  <c r="H247" i="1"/>
  <c r="D246" i="1"/>
  <c r="C247" i="1" l="1"/>
  <c r="F247" i="1"/>
  <c r="B247" i="1"/>
  <c r="E247" i="1"/>
  <c r="G247" i="1" s="1"/>
  <c r="A247" i="1"/>
  <c r="D247" i="1"/>
  <c r="H248" i="1"/>
  <c r="C248" i="1" l="1"/>
  <c r="F248" i="1"/>
  <c r="B248" i="1"/>
  <c r="E248" i="1"/>
  <c r="G248" i="1" s="1"/>
  <c r="A248" i="1"/>
  <c r="H249" i="1"/>
  <c r="D248" i="1"/>
  <c r="C249" i="1" l="1"/>
  <c r="F249" i="1"/>
  <c r="B249" i="1"/>
  <c r="E249" i="1"/>
  <c r="G249" i="1" s="1"/>
  <c r="A249" i="1"/>
  <c r="D249" i="1"/>
  <c r="H250" i="1"/>
  <c r="C250" i="1" l="1"/>
  <c r="F250" i="1"/>
  <c r="B250" i="1"/>
  <c r="E250" i="1"/>
  <c r="G250" i="1" s="1"/>
  <c r="A250" i="1"/>
  <c r="H251" i="1"/>
  <c r="D250" i="1"/>
  <c r="C251" i="1" l="1"/>
  <c r="F251" i="1"/>
  <c r="B251" i="1"/>
  <c r="E251" i="1"/>
  <c r="G251" i="1" s="1"/>
  <c r="A251" i="1"/>
  <c r="D251" i="1"/>
  <c r="H252" i="1"/>
  <c r="C252" i="1" l="1"/>
  <c r="F252" i="1"/>
  <c r="B252" i="1"/>
  <c r="E252" i="1"/>
  <c r="G252" i="1" s="1"/>
  <c r="A252" i="1"/>
  <c r="H253" i="1"/>
  <c r="D252" i="1"/>
  <c r="C253" i="1" l="1"/>
  <c r="F253" i="1"/>
  <c r="B253" i="1"/>
  <c r="E253" i="1"/>
  <c r="G253" i="1" s="1"/>
  <c r="A253" i="1"/>
  <c r="D253" i="1"/>
  <c r="H254" i="1"/>
  <c r="C254" i="1" l="1"/>
  <c r="F254" i="1"/>
  <c r="B254" i="1"/>
  <c r="E254" i="1"/>
  <c r="G254" i="1" s="1"/>
  <c r="A254" i="1"/>
  <c r="H255" i="1"/>
  <c r="D254" i="1"/>
  <c r="C255" i="1" l="1"/>
  <c r="F255" i="1"/>
  <c r="B255" i="1"/>
  <c r="E255" i="1"/>
  <c r="G255" i="1" s="1"/>
  <c r="A255" i="1"/>
  <c r="D255" i="1"/>
  <c r="H256" i="1"/>
  <c r="C256" i="1" l="1"/>
  <c r="F256" i="1"/>
  <c r="B256" i="1"/>
  <c r="E256" i="1"/>
  <c r="G256" i="1" s="1"/>
  <c r="A256" i="1"/>
  <c r="H257" i="1"/>
  <c r="D256" i="1"/>
  <c r="C257" i="1" l="1"/>
  <c r="F257" i="1"/>
  <c r="B257" i="1"/>
  <c r="E257" i="1"/>
  <c r="G257" i="1" s="1"/>
  <c r="A257" i="1"/>
  <c r="D257" i="1"/>
  <c r="H258" i="1"/>
  <c r="C258" i="1" l="1"/>
  <c r="F258" i="1"/>
  <c r="B258" i="1"/>
  <c r="E258" i="1"/>
  <c r="G258" i="1" s="1"/>
  <c r="A258" i="1"/>
  <c r="H259" i="1"/>
  <c r="D258" i="1"/>
  <c r="C259" i="1" l="1"/>
  <c r="F259" i="1"/>
  <c r="B259" i="1"/>
  <c r="E259" i="1"/>
  <c r="A259" i="1"/>
  <c r="D259" i="1"/>
  <c r="H260" i="1"/>
  <c r="C260" i="1" l="1"/>
  <c r="F260" i="1"/>
  <c r="B260" i="1"/>
  <c r="E260" i="1"/>
  <c r="G260" i="1" s="1"/>
  <c r="A260" i="1"/>
  <c r="H261" i="1"/>
  <c r="D260" i="1"/>
  <c r="G259" i="1"/>
  <c r="C261" i="1" l="1"/>
  <c r="F261" i="1"/>
  <c r="B261" i="1"/>
  <c r="E261" i="1"/>
  <c r="G261" i="1" s="1"/>
  <c r="A261" i="1"/>
  <c r="D261" i="1"/>
  <c r="H262" i="1"/>
  <c r="C262" i="1" l="1"/>
  <c r="F262" i="1"/>
  <c r="B262" i="1"/>
  <c r="E262" i="1"/>
  <c r="G262" i="1" s="1"/>
  <c r="A262" i="1"/>
  <c r="H263" i="1"/>
  <c r="D262" i="1"/>
  <c r="C263" i="1" l="1"/>
  <c r="F263" i="1"/>
  <c r="B263" i="1"/>
  <c r="E263" i="1"/>
  <c r="G263" i="1" s="1"/>
  <c r="A263" i="1"/>
  <c r="D263" i="1"/>
  <c r="H264" i="1"/>
  <c r="C264" i="1" l="1"/>
  <c r="F264" i="1"/>
  <c r="B264" i="1"/>
  <c r="E264" i="1"/>
  <c r="G264" i="1" s="1"/>
  <c r="A264" i="1"/>
  <c r="H265" i="1"/>
  <c r="D264" i="1"/>
  <c r="C265" i="1" l="1"/>
  <c r="F265" i="1"/>
  <c r="B265" i="1"/>
  <c r="E265" i="1"/>
  <c r="G265" i="1" s="1"/>
  <c r="A265" i="1"/>
  <c r="D265" i="1"/>
  <c r="H266" i="1"/>
  <c r="C266" i="1" l="1"/>
  <c r="F266" i="1"/>
  <c r="B266" i="1"/>
  <c r="E266" i="1"/>
  <c r="G266" i="1" s="1"/>
  <c r="A266" i="1"/>
  <c r="H267" i="1"/>
  <c r="D266" i="1"/>
  <c r="C267" i="1" l="1"/>
  <c r="F267" i="1"/>
  <c r="B267" i="1"/>
  <c r="E267" i="1"/>
  <c r="G267" i="1" s="1"/>
  <c r="A267" i="1"/>
  <c r="D267" i="1"/>
  <c r="H268" i="1"/>
  <c r="C268" i="1" l="1"/>
  <c r="F268" i="1"/>
  <c r="B268" i="1"/>
  <c r="E268" i="1"/>
  <c r="G268" i="1" s="1"/>
  <c r="A268" i="1"/>
  <c r="H269" i="1"/>
  <c r="D268" i="1"/>
  <c r="C269" i="1" l="1"/>
  <c r="F269" i="1"/>
  <c r="B269" i="1"/>
  <c r="E269" i="1"/>
  <c r="G269" i="1" s="1"/>
  <c r="A269" i="1"/>
  <c r="D269" i="1"/>
  <c r="H270" i="1"/>
  <c r="C270" i="1" l="1"/>
  <c r="F270" i="1"/>
  <c r="B270" i="1"/>
  <c r="E270" i="1"/>
  <c r="G270" i="1" s="1"/>
  <c r="A270" i="1"/>
  <c r="H271" i="1"/>
  <c r="D270" i="1"/>
  <c r="C271" i="1" l="1"/>
  <c r="F271" i="1"/>
  <c r="B271" i="1"/>
  <c r="E271" i="1"/>
  <c r="G271" i="1" s="1"/>
  <c r="A271" i="1"/>
  <c r="D271" i="1"/>
  <c r="H272" i="1"/>
  <c r="C272" i="1" l="1"/>
  <c r="F272" i="1"/>
  <c r="B272" i="1"/>
  <c r="E272" i="1"/>
  <c r="G272" i="1" s="1"/>
  <c r="A272" i="1"/>
  <c r="H273" i="1"/>
  <c r="D272" i="1"/>
  <c r="C273" i="1" l="1"/>
  <c r="F273" i="1"/>
  <c r="B273" i="1"/>
  <c r="E273" i="1"/>
  <c r="A273" i="1"/>
  <c r="D273" i="1"/>
  <c r="H274" i="1"/>
  <c r="G273" i="1" l="1"/>
  <c r="C274" i="1"/>
  <c r="F274" i="1"/>
  <c r="B274" i="1"/>
  <c r="E274" i="1"/>
  <c r="G274" i="1" s="1"/>
  <c r="A274" i="1"/>
  <c r="H275" i="1"/>
  <c r="D274" i="1"/>
  <c r="C275" i="1" l="1"/>
  <c r="F275" i="1"/>
  <c r="B275" i="1"/>
  <c r="E275" i="1"/>
  <c r="G275" i="1" s="1"/>
  <c r="A275" i="1"/>
  <c r="D275" i="1"/>
  <c r="H276" i="1"/>
  <c r="C276" i="1" l="1"/>
  <c r="F276" i="1"/>
  <c r="B276" i="1"/>
  <c r="E276" i="1"/>
  <c r="G276" i="1" s="1"/>
  <c r="A276" i="1"/>
  <c r="H277" i="1"/>
  <c r="D276" i="1"/>
  <c r="C277" i="1" l="1"/>
  <c r="F277" i="1"/>
  <c r="B277" i="1"/>
  <c r="E277" i="1"/>
  <c r="G277" i="1" s="1"/>
  <c r="A277" i="1"/>
  <c r="D277" i="1"/>
  <c r="H278" i="1"/>
  <c r="C278" i="1" l="1"/>
  <c r="F278" i="1"/>
  <c r="B278" i="1"/>
  <c r="E278" i="1"/>
  <c r="G278" i="1" s="1"/>
  <c r="A278" i="1"/>
  <c r="H279" i="1"/>
  <c r="D278" i="1"/>
  <c r="C279" i="1" l="1"/>
  <c r="F279" i="1"/>
  <c r="B279" i="1"/>
  <c r="E279" i="1"/>
  <c r="G279" i="1" s="1"/>
  <c r="A279" i="1"/>
  <c r="D279" i="1"/>
  <c r="H280" i="1"/>
  <c r="C280" i="1" l="1"/>
  <c r="F280" i="1"/>
  <c r="B280" i="1"/>
  <c r="E280" i="1"/>
  <c r="G280" i="1" s="1"/>
  <c r="A280" i="1"/>
  <c r="H281" i="1"/>
  <c r="D280" i="1"/>
  <c r="C281" i="1" l="1"/>
  <c r="F281" i="1"/>
  <c r="B281" i="1"/>
  <c r="E281" i="1"/>
  <c r="G281" i="1" s="1"/>
  <c r="A281" i="1"/>
  <c r="D281" i="1"/>
  <c r="H282" i="1"/>
  <c r="C282" i="1" l="1"/>
  <c r="F282" i="1"/>
  <c r="B282" i="1"/>
  <c r="E282" i="1"/>
  <c r="G282" i="1" s="1"/>
  <c r="A282" i="1"/>
  <c r="H283" i="1"/>
  <c r="D282" i="1"/>
  <c r="C283" i="1" l="1"/>
  <c r="F283" i="1"/>
  <c r="B283" i="1"/>
  <c r="E283" i="1"/>
  <c r="G283" i="1" s="1"/>
  <c r="A283" i="1"/>
  <c r="D283" i="1"/>
  <c r="H284" i="1"/>
  <c r="C284" i="1" l="1"/>
  <c r="F284" i="1"/>
  <c r="B284" i="1"/>
  <c r="E284" i="1"/>
  <c r="G284" i="1" s="1"/>
  <c r="A284" i="1"/>
  <c r="H285" i="1"/>
  <c r="D284" i="1"/>
  <c r="C285" i="1" l="1"/>
  <c r="F285" i="1"/>
  <c r="B285" i="1"/>
  <c r="E285" i="1"/>
  <c r="G285" i="1" s="1"/>
  <c r="A285" i="1"/>
  <c r="D285" i="1"/>
  <c r="H286" i="1"/>
  <c r="C286" i="1" l="1"/>
  <c r="F286" i="1"/>
  <c r="B286" i="1"/>
  <c r="E286" i="1"/>
  <c r="G286" i="1" s="1"/>
  <c r="A286" i="1"/>
  <c r="H287" i="1"/>
  <c r="D286" i="1"/>
  <c r="C287" i="1" l="1"/>
  <c r="F287" i="1"/>
  <c r="B287" i="1"/>
  <c r="E287" i="1"/>
  <c r="G287" i="1" s="1"/>
  <c r="A287" i="1"/>
  <c r="D287" i="1"/>
  <c r="H288" i="1"/>
  <c r="C288" i="1" l="1"/>
  <c r="F288" i="1"/>
  <c r="B288" i="1"/>
  <c r="E288" i="1"/>
  <c r="G288" i="1" s="1"/>
  <c r="A288" i="1"/>
  <c r="H289" i="1"/>
  <c r="D288" i="1"/>
  <c r="C289" i="1" l="1"/>
  <c r="F289" i="1"/>
  <c r="B289" i="1"/>
  <c r="E289" i="1"/>
  <c r="G289" i="1" s="1"/>
  <c r="A289" i="1"/>
  <c r="D289" i="1"/>
  <c r="H290" i="1"/>
  <c r="C290" i="1" l="1"/>
  <c r="F290" i="1"/>
  <c r="B290" i="1"/>
  <c r="E290" i="1"/>
  <c r="G290" i="1" s="1"/>
  <c r="A290" i="1"/>
  <c r="H291" i="1"/>
  <c r="D290" i="1"/>
  <c r="C291" i="1" l="1"/>
  <c r="F291" i="1"/>
  <c r="B291" i="1"/>
  <c r="E291" i="1"/>
  <c r="G291" i="1" s="1"/>
  <c r="A291" i="1"/>
  <c r="D291" i="1"/>
  <c r="H292" i="1"/>
  <c r="C292" i="1" l="1"/>
  <c r="F292" i="1"/>
  <c r="B292" i="1"/>
  <c r="E292" i="1"/>
  <c r="A292" i="1"/>
  <c r="H293" i="1"/>
  <c r="D292" i="1"/>
  <c r="C293" i="1" l="1"/>
  <c r="F293" i="1"/>
  <c r="B293" i="1"/>
  <c r="E293" i="1"/>
  <c r="G293" i="1" s="1"/>
  <c r="A293" i="1"/>
  <c r="D293" i="1"/>
  <c r="H294" i="1"/>
  <c r="G292" i="1"/>
  <c r="C294" i="1" l="1"/>
  <c r="F294" i="1"/>
  <c r="B294" i="1"/>
  <c r="E294" i="1"/>
  <c r="G294" i="1" s="1"/>
  <c r="A294" i="1"/>
  <c r="H295" i="1"/>
  <c r="D294" i="1"/>
  <c r="C295" i="1" l="1"/>
  <c r="F295" i="1"/>
  <c r="B295" i="1"/>
  <c r="E295" i="1"/>
  <c r="G295" i="1" s="1"/>
  <c r="A295" i="1"/>
  <c r="D295" i="1"/>
  <c r="H296" i="1"/>
  <c r="C296" i="1" l="1"/>
  <c r="F296" i="1"/>
  <c r="B296" i="1"/>
  <c r="E296" i="1"/>
  <c r="G296" i="1" s="1"/>
  <c r="A296" i="1"/>
  <c r="H297" i="1"/>
  <c r="D296" i="1"/>
  <c r="C297" i="1" l="1"/>
  <c r="F297" i="1"/>
  <c r="B297" i="1"/>
  <c r="E297" i="1"/>
  <c r="G297" i="1" s="1"/>
  <c r="A297" i="1"/>
  <c r="D297" i="1"/>
  <c r="H298" i="1"/>
  <c r="C298" i="1" l="1"/>
  <c r="F298" i="1"/>
  <c r="B298" i="1"/>
  <c r="E298" i="1"/>
  <c r="G298" i="1" s="1"/>
  <c r="A298" i="1"/>
  <c r="H299" i="1"/>
  <c r="D298" i="1"/>
  <c r="C299" i="1" l="1"/>
  <c r="F299" i="1"/>
  <c r="B299" i="1"/>
  <c r="E299" i="1"/>
  <c r="G299" i="1" s="1"/>
  <c r="A299" i="1"/>
  <c r="D299" i="1"/>
  <c r="H300" i="1"/>
  <c r="C300" i="1" l="1"/>
  <c r="F300" i="1"/>
  <c r="B300" i="1"/>
  <c r="E300" i="1"/>
  <c r="G300" i="1" s="1"/>
  <c r="A300" i="1"/>
  <c r="H301" i="1"/>
  <c r="D300" i="1"/>
  <c r="C301" i="1" l="1"/>
  <c r="F301" i="1"/>
  <c r="B301" i="1"/>
  <c r="E301" i="1"/>
  <c r="G301" i="1" s="1"/>
  <c r="A301" i="1"/>
  <c r="D301" i="1"/>
  <c r="H302" i="1"/>
  <c r="C302" i="1" l="1"/>
  <c r="F302" i="1"/>
  <c r="B302" i="1"/>
  <c r="E302" i="1"/>
  <c r="G302" i="1" s="1"/>
  <c r="A302" i="1"/>
  <c r="H303" i="1"/>
  <c r="D302" i="1"/>
  <c r="C303" i="1" l="1"/>
  <c r="F303" i="1"/>
  <c r="B303" i="1"/>
  <c r="E303" i="1"/>
  <c r="G303" i="1" s="1"/>
  <c r="A303" i="1"/>
  <c r="D303" i="1"/>
  <c r="H304" i="1"/>
  <c r="C304" i="1" l="1"/>
  <c r="F304" i="1"/>
  <c r="B304" i="1"/>
  <c r="E304" i="1"/>
  <c r="G304" i="1" s="1"/>
  <c r="A304" i="1"/>
  <c r="H305" i="1"/>
  <c r="D304" i="1"/>
  <c r="C305" i="1" l="1"/>
  <c r="F305" i="1"/>
  <c r="B305" i="1"/>
  <c r="E305" i="1"/>
  <c r="G305" i="1" s="1"/>
  <c r="A305" i="1"/>
  <c r="D305" i="1"/>
  <c r="H306" i="1"/>
  <c r="C306" i="1" l="1"/>
  <c r="F306" i="1"/>
  <c r="B306" i="1"/>
  <c r="E306" i="1"/>
  <c r="G306" i="1" s="1"/>
  <c r="A306" i="1"/>
  <c r="H307" i="1"/>
  <c r="D306" i="1"/>
  <c r="C307" i="1" l="1"/>
  <c r="F307" i="1"/>
  <c r="B307" i="1"/>
  <c r="E307" i="1"/>
  <c r="G307" i="1" s="1"/>
  <c r="A307" i="1"/>
  <c r="D307" i="1"/>
  <c r="H308" i="1"/>
  <c r="C308" i="1" l="1"/>
  <c r="F308" i="1"/>
  <c r="B308" i="1"/>
  <c r="E308" i="1"/>
  <c r="G308" i="1" s="1"/>
  <c r="A308" i="1"/>
  <c r="H309" i="1"/>
  <c r="D308" i="1"/>
  <c r="C309" i="1" l="1"/>
  <c r="F309" i="1"/>
  <c r="B309" i="1"/>
  <c r="E309" i="1"/>
  <c r="G309" i="1" s="1"/>
  <c r="A309" i="1"/>
  <c r="D309" i="1"/>
  <c r="H310" i="1"/>
  <c r="C310" i="1" l="1"/>
  <c r="F310" i="1"/>
  <c r="B310" i="1"/>
  <c r="E310" i="1"/>
  <c r="G310" i="1" s="1"/>
  <c r="A310" i="1"/>
  <c r="H311" i="1"/>
  <c r="D310" i="1"/>
  <c r="C311" i="1" l="1"/>
  <c r="F311" i="1"/>
  <c r="B311" i="1"/>
  <c r="E311" i="1"/>
  <c r="G311" i="1" s="1"/>
  <c r="A311" i="1"/>
  <c r="D311" i="1"/>
  <c r="H312" i="1"/>
  <c r="C312" i="1" l="1"/>
  <c r="F312" i="1"/>
  <c r="B312" i="1"/>
  <c r="E312" i="1"/>
  <c r="G312" i="1" s="1"/>
  <c r="A312" i="1"/>
  <c r="H313" i="1"/>
  <c r="D312" i="1"/>
  <c r="C313" i="1" l="1"/>
  <c r="F313" i="1"/>
  <c r="B313" i="1"/>
  <c r="E313" i="1"/>
  <c r="G313" i="1" s="1"/>
  <c r="A313" i="1"/>
  <c r="D313" i="1"/>
  <c r="H314" i="1"/>
  <c r="C314" i="1" l="1"/>
  <c r="F314" i="1"/>
  <c r="B314" i="1"/>
  <c r="E314" i="1"/>
  <c r="G314" i="1" s="1"/>
  <c r="A314" i="1"/>
  <c r="H315" i="1"/>
  <c r="D314" i="1"/>
  <c r="C315" i="1" l="1"/>
  <c r="F315" i="1"/>
  <c r="B315" i="1"/>
  <c r="E315" i="1"/>
  <c r="G315" i="1" s="1"/>
  <c r="A315" i="1"/>
  <c r="D315" i="1"/>
  <c r="H316" i="1"/>
  <c r="C316" i="1" l="1"/>
  <c r="F316" i="1"/>
  <c r="B316" i="1"/>
  <c r="E316" i="1"/>
  <c r="G316" i="1" s="1"/>
  <c r="A316" i="1"/>
  <c r="H317" i="1"/>
  <c r="D316" i="1"/>
  <c r="C317" i="1" l="1"/>
  <c r="F317" i="1"/>
  <c r="B317" i="1"/>
  <c r="E317" i="1"/>
  <c r="G317" i="1" s="1"/>
  <c r="A317" i="1"/>
  <c r="D317" i="1"/>
  <c r="H318" i="1"/>
  <c r="C318" i="1" l="1"/>
  <c r="F318" i="1"/>
  <c r="B318" i="1"/>
  <c r="E318" i="1"/>
  <c r="G318" i="1" s="1"/>
  <c r="A318" i="1"/>
  <c r="H319" i="1"/>
  <c r="D318" i="1"/>
  <c r="C319" i="1" l="1"/>
  <c r="F319" i="1"/>
  <c r="B319" i="1"/>
  <c r="E319" i="1"/>
  <c r="G319" i="1" s="1"/>
  <c r="A319" i="1"/>
  <c r="D319" i="1"/>
  <c r="H320" i="1"/>
  <c r="C320" i="1" l="1"/>
  <c r="F320" i="1"/>
  <c r="B320" i="1"/>
  <c r="E320" i="1"/>
  <c r="G320" i="1" s="1"/>
  <c r="A320" i="1"/>
  <c r="H321" i="1"/>
  <c r="D320" i="1"/>
  <c r="C321" i="1" l="1"/>
  <c r="F321" i="1"/>
  <c r="B321" i="1"/>
  <c r="E321" i="1"/>
  <c r="G321" i="1" s="1"/>
  <c r="A321" i="1"/>
  <c r="D321" i="1"/>
  <c r="H322" i="1"/>
  <c r="C322" i="1" l="1"/>
  <c r="F322" i="1"/>
  <c r="B322" i="1"/>
  <c r="E322" i="1"/>
  <c r="G322" i="1" s="1"/>
  <c r="A322" i="1"/>
  <c r="H323" i="1"/>
  <c r="D322" i="1"/>
  <c r="C323" i="1" l="1"/>
  <c r="F323" i="1"/>
  <c r="B323" i="1"/>
  <c r="E323" i="1"/>
  <c r="G323" i="1" s="1"/>
  <c r="A323" i="1"/>
  <c r="D323" i="1"/>
  <c r="H324" i="1"/>
  <c r="C324" i="1" l="1"/>
  <c r="F324" i="1"/>
  <c r="B324" i="1"/>
  <c r="E324" i="1"/>
  <c r="G324" i="1" s="1"/>
  <c r="A324" i="1"/>
  <c r="H325" i="1"/>
  <c r="D324" i="1"/>
  <c r="C325" i="1" l="1"/>
  <c r="F325" i="1"/>
  <c r="B325" i="1"/>
  <c r="E325" i="1"/>
  <c r="G325" i="1" s="1"/>
  <c r="A325" i="1"/>
  <c r="D325" i="1"/>
  <c r="H326" i="1"/>
  <c r="C326" i="1" l="1"/>
  <c r="F326" i="1"/>
  <c r="B326" i="1"/>
  <c r="E326" i="1"/>
  <c r="G326" i="1" s="1"/>
  <c r="A326" i="1"/>
  <c r="H327" i="1"/>
  <c r="D326" i="1"/>
  <c r="C327" i="1" l="1"/>
  <c r="F327" i="1"/>
  <c r="B327" i="1"/>
  <c r="E327" i="1"/>
  <c r="G327" i="1" s="1"/>
  <c r="A327" i="1"/>
  <c r="D327" i="1"/>
  <c r="H328" i="1"/>
  <c r="C328" i="1" l="1"/>
  <c r="F328" i="1"/>
  <c r="B328" i="1"/>
  <c r="E328" i="1"/>
  <c r="G328" i="1" s="1"/>
  <c r="A328" i="1"/>
  <c r="H329" i="1"/>
  <c r="D328" i="1"/>
  <c r="C329" i="1" l="1"/>
  <c r="F329" i="1"/>
  <c r="B329" i="1"/>
  <c r="E329" i="1"/>
  <c r="G329" i="1" s="1"/>
  <c r="A329" i="1"/>
  <c r="D329" i="1"/>
  <c r="H330" i="1"/>
  <c r="C330" i="1" l="1"/>
  <c r="F330" i="1"/>
  <c r="B330" i="1"/>
  <c r="E330" i="1"/>
  <c r="G330" i="1" s="1"/>
  <c r="A330" i="1"/>
  <c r="H331" i="1"/>
  <c r="D330" i="1"/>
  <c r="C331" i="1" l="1"/>
  <c r="F331" i="1"/>
  <c r="B331" i="1"/>
  <c r="E331" i="1"/>
  <c r="G331" i="1" s="1"/>
  <c r="A331" i="1"/>
  <c r="D331" i="1"/>
  <c r="H332" i="1"/>
  <c r="C332" i="1" l="1"/>
  <c r="F332" i="1"/>
  <c r="B332" i="1"/>
  <c r="E332" i="1"/>
  <c r="G332" i="1" s="1"/>
  <c r="A332" i="1"/>
  <c r="H333" i="1"/>
  <c r="D332" i="1"/>
  <c r="C333" i="1" l="1"/>
  <c r="F333" i="1"/>
  <c r="B333" i="1"/>
  <c r="E333" i="1"/>
  <c r="G333" i="1" s="1"/>
  <c r="A333" i="1"/>
  <c r="D333" i="1"/>
  <c r="H334" i="1"/>
  <c r="C334" i="1" l="1"/>
  <c r="F334" i="1"/>
  <c r="B334" i="1"/>
  <c r="E334" i="1"/>
  <c r="G334" i="1" s="1"/>
  <c r="A334" i="1"/>
  <c r="H335" i="1"/>
  <c r="D334" i="1"/>
  <c r="C335" i="1" l="1"/>
  <c r="F335" i="1"/>
  <c r="B335" i="1"/>
  <c r="E335" i="1"/>
  <c r="A335" i="1"/>
  <c r="D335" i="1"/>
  <c r="H336" i="1"/>
  <c r="G335" i="1" l="1"/>
  <c r="C336" i="1"/>
  <c r="F336" i="1"/>
  <c r="B336" i="1"/>
  <c r="E336" i="1"/>
  <c r="G336" i="1" s="1"/>
  <c r="A336" i="1"/>
  <c r="H337" i="1"/>
  <c r="D336" i="1"/>
  <c r="C337" i="1" l="1"/>
  <c r="F337" i="1"/>
  <c r="B337" i="1"/>
  <c r="E337" i="1"/>
  <c r="G337" i="1" s="1"/>
  <c r="A337" i="1"/>
  <c r="D337" i="1"/>
  <c r="H338" i="1"/>
  <c r="C338" i="1" l="1"/>
  <c r="F338" i="1"/>
  <c r="B338" i="1"/>
  <c r="E338" i="1"/>
  <c r="G338" i="1" s="1"/>
  <c r="A338" i="1"/>
  <c r="H339" i="1"/>
  <c r="D338" i="1"/>
  <c r="C339" i="1" l="1"/>
  <c r="F339" i="1"/>
  <c r="B339" i="1"/>
  <c r="E339" i="1"/>
  <c r="G339" i="1" s="1"/>
  <c r="A339" i="1"/>
  <c r="D339" i="1"/>
  <c r="H340" i="1"/>
  <c r="C340" i="1" l="1"/>
  <c r="F340" i="1"/>
  <c r="B340" i="1"/>
  <c r="E340" i="1"/>
  <c r="G340" i="1" s="1"/>
  <c r="A340" i="1"/>
  <c r="H341" i="1"/>
  <c r="D340" i="1"/>
  <c r="C341" i="1" l="1"/>
  <c r="F341" i="1"/>
  <c r="B341" i="1"/>
  <c r="E341" i="1"/>
  <c r="G341" i="1" s="1"/>
  <c r="A341" i="1"/>
  <c r="D341" i="1"/>
  <c r="H342" i="1"/>
  <c r="C342" i="1" l="1"/>
  <c r="F342" i="1"/>
  <c r="B342" i="1"/>
  <c r="E342" i="1"/>
  <c r="G342" i="1" s="1"/>
  <c r="A342" i="1"/>
  <c r="H343" i="1"/>
  <c r="D342" i="1"/>
  <c r="C343" i="1" l="1"/>
  <c r="F343" i="1"/>
  <c r="B343" i="1"/>
  <c r="E343" i="1"/>
  <c r="A343" i="1"/>
  <c r="D343" i="1"/>
  <c r="H344" i="1"/>
  <c r="G343" i="1" l="1"/>
  <c r="C344" i="1"/>
  <c r="F344" i="1"/>
  <c r="B344" i="1"/>
  <c r="E344" i="1"/>
  <c r="G344" i="1" s="1"/>
  <c r="A344" i="1"/>
  <c r="H345" i="1"/>
  <c r="D344" i="1"/>
  <c r="C345" i="1" l="1"/>
  <c r="F345" i="1"/>
  <c r="B345" i="1"/>
  <c r="E345" i="1"/>
  <c r="G345" i="1" s="1"/>
  <c r="A345" i="1"/>
  <c r="D345" i="1"/>
  <c r="H346" i="1"/>
  <c r="C346" i="1" l="1"/>
  <c r="F346" i="1"/>
  <c r="B346" i="1"/>
  <c r="E346" i="1"/>
  <c r="G346" i="1" s="1"/>
  <c r="A346" i="1"/>
  <c r="H347" i="1"/>
  <c r="D346" i="1"/>
  <c r="C347" i="1" l="1"/>
  <c r="F347" i="1"/>
  <c r="B347" i="1"/>
  <c r="E347" i="1"/>
  <c r="G347" i="1" s="1"/>
  <c r="A347" i="1"/>
  <c r="D347" i="1"/>
  <c r="H348" i="1"/>
  <c r="C348" i="1" l="1"/>
  <c r="F348" i="1"/>
  <c r="B348" i="1"/>
  <c r="E348" i="1"/>
  <c r="G348" i="1" s="1"/>
  <c r="A348" i="1"/>
  <c r="H349" i="1"/>
  <c r="D348" i="1"/>
  <c r="C349" i="1" l="1"/>
  <c r="F349" i="1"/>
  <c r="B349" i="1"/>
  <c r="E349" i="1"/>
  <c r="G349" i="1" s="1"/>
  <c r="A349" i="1"/>
  <c r="D349" i="1"/>
  <c r="H350" i="1"/>
  <c r="C350" i="1" l="1"/>
  <c r="F350" i="1"/>
  <c r="B350" i="1"/>
  <c r="E350" i="1"/>
  <c r="G350" i="1" s="1"/>
  <c r="A350" i="1"/>
  <c r="H351" i="1"/>
  <c r="D350" i="1"/>
  <c r="C351" i="1" l="1"/>
  <c r="F351" i="1"/>
  <c r="B351" i="1"/>
  <c r="E351" i="1"/>
  <c r="A351" i="1"/>
  <c r="D351" i="1"/>
  <c r="H352" i="1"/>
  <c r="C352" i="1" l="1"/>
  <c r="F352" i="1"/>
  <c r="B352" i="1"/>
  <c r="E352" i="1"/>
  <c r="G352" i="1" s="1"/>
  <c r="A352" i="1"/>
  <c r="H353" i="1"/>
  <c r="D352" i="1"/>
  <c r="G351" i="1"/>
  <c r="C353" i="1" l="1"/>
  <c r="F353" i="1"/>
  <c r="B353" i="1"/>
  <c r="E353" i="1"/>
  <c r="G353" i="1" s="1"/>
  <c r="A353" i="1"/>
  <c r="D353" i="1"/>
  <c r="H354" i="1"/>
  <c r="C354" i="1" l="1"/>
  <c r="F354" i="1"/>
  <c r="B354" i="1"/>
  <c r="E354" i="1"/>
  <c r="G354" i="1" s="1"/>
  <c r="A354" i="1"/>
  <c r="H355" i="1"/>
  <c r="D354" i="1"/>
  <c r="C355" i="1" l="1"/>
  <c r="F355" i="1"/>
  <c r="B355" i="1"/>
  <c r="E355" i="1"/>
  <c r="G355" i="1" s="1"/>
  <c r="A355" i="1"/>
  <c r="D355" i="1"/>
  <c r="H356" i="1"/>
  <c r="C356" i="1" l="1"/>
  <c r="F356" i="1"/>
  <c r="B356" i="1"/>
  <c r="E356" i="1"/>
  <c r="G356" i="1" s="1"/>
  <c r="A356" i="1"/>
  <c r="H357" i="1"/>
  <c r="D356" i="1"/>
  <c r="C357" i="1" l="1"/>
  <c r="F357" i="1"/>
  <c r="B357" i="1"/>
  <c r="E357" i="1"/>
  <c r="G357" i="1" s="1"/>
  <c r="A357" i="1"/>
  <c r="D357" i="1"/>
  <c r="H358" i="1"/>
  <c r="C358" i="1" l="1"/>
  <c r="F358" i="1"/>
  <c r="B358" i="1"/>
  <c r="E358" i="1"/>
  <c r="G358" i="1" s="1"/>
  <c r="A358" i="1"/>
  <c r="H359" i="1"/>
  <c r="D358" i="1"/>
  <c r="C359" i="1" l="1"/>
  <c r="F359" i="1"/>
  <c r="B359" i="1"/>
  <c r="E359" i="1"/>
  <c r="G359" i="1" s="1"/>
  <c r="A359" i="1"/>
  <c r="D359" i="1"/>
  <c r="H360" i="1"/>
  <c r="C360" i="1" l="1"/>
  <c r="F360" i="1"/>
  <c r="B360" i="1"/>
  <c r="E360" i="1"/>
  <c r="G360" i="1" s="1"/>
  <c r="A360" i="1"/>
  <c r="H361" i="1"/>
  <c r="D360" i="1"/>
  <c r="C361" i="1" l="1"/>
  <c r="F361" i="1"/>
  <c r="B361" i="1"/>
  <c r="E361" i="1"/>
  <c r="G361" i="1" s="1"/>
  <c r="A361" i="1"/>
  <c r="D361" i="1"/>
  <c r="H362" i="1"/>
  <c r="C362" i="1" l="1"/>
  <c r="F362" i="1"/>
  <c r="B362" i="1"/>
  <c r="E362" i="1"/>
  <c r="G362" i="1" s="1"/>
  <c r="A362" i="1"/>
  <c r="H363" i="1"/>
  <c r="D362" i="1"/>
  <c r="C363" i="1" l="1"/>
  <c r="F363" i="1"/>
  <c r="B363" i="1"/>
  <c r="E363" i="1"/>
  <c r="A363" i="1"/>
  <c r="D363" i="1"/>
  <c r="H364" i="1"/>
  <c r="G363" i="1" l="1"/>
  <c r="C364" i="1"/>
  <c r="F364" i="1"/>
  <c r="B364" i="1"/>
  <c r="E364" i="1"/>
  <c r="G364" i="1" s="1"/>
  <c r="A364" i="1"/>
  <c r="H365" i="1"/>
  <c r="D364" i="1"/>
  <c r="C365" i="1" l="1"/>
  <c r="F365" i="1"/>
  <c r="B365" i="1"/>
  <c r="E365" i="1"/>
  <c r="G365" i="1" s="1"/>
  <c r="A365" i="1"/>
  <c r="D365" i="1"/>
  <c r="H366" i="1"/>
  <c r="C366" i="1" l="1"/>
  <c r="F366" i="1"/>
  <c r="B366" i="1"/>
  <c r="E366" i="1"/>
  <c r="G366" i="1" s="1"/>
  <c r="A366" i="1"/>
  <c r="H367" i="1"/>
  <c r="D366" i="1"/>
  <c r="C367" i="1" l="1"/>
  <c r="F367" i="1"/>
  <c r="B367" i="1"/>
  <c r="E367" i="1"/>
  <c r="G367" i="1" s="1"/>
  <c r="A367" i="1"/>
  <c r="D367" i="1"/>
  <c r="H368" i="1"/>
  <c r="C368" i="1" l="1"/>
  <c r="F368" i="1"/>
  <c r="B368" i="1"/>
  <c r="E368" i="1"/>
  <c r="G368" i="1" s="1"/>
  <c r="A368" i="1"/>
  <c r="H369" i="1"/>
  <c r="D368" i="1"/>
  <c r="C369" i="1" l="1"/>
  <c r="F369" i="1"/>
  <c r="B369" i="1"/>
  <c r="E369" i="1"/>
  <c r="G369" i="1" s="1"/>
  <c r="A369" i="1"/>
  <c r="D369" i="1"/>
  <c r="H370" i="1"/>
  <c r="C370" i="1" l="1"/>
  <c r="F370" i="1"/>
  <c r="B370" i="1"/>
  <c r="E370" i="1"/>
  <c r="G370" i="1" s="1"/>
  <c r="A370" i="1"/>
  <c r="H371" i="1"/>
  <c r="D370" i="1"/>
  <c r="C371" i="1" l="1"/>
  <c r="F371" i="1"/>
  <c r="B371" i="1"/>
  <c r="E371" i="1"/>
  <c r="G371" i="1" s="1"/>
  <c r="A371" i="1"/>
  <c r="D371" i="1"/>
  <c r="H372" i="1"/>
  <c r="C372" i="1" l="1"/>
  <c r="F372" i="1"/>
  <c r="B372" i="1"/>
  <c r="E372" i="1"/>
  <c r="G372" i="1" s="1"/>
  <c r="A372" i="1"/>
  <c r="H373" i="1"/>
  <c r="D372" i="1"/>
  <c r="C373" i="1" l="1"/>
  <c r="F373" i="1"/>
  <c r="B373" i="1"/>
  <c r="E373" i="1"/>
  <c r="G373" i="1" s="1"/>
  <c r="A373" i="1"/>
  <c r="D373" i="1"/>
  <c r="H374" i="1"/>
  <c r="C374" i="1" l="1"/>
  <c r="F374" i="1"/>
  <c r="B374" i="1"/>
  <c r="E374" i="1"/>
  <c r="G374" i="1" s="1"/>
  <c r="A374" i="1"/>
  <c r="H375" i="1"/>
  <c r="D374" i="1"/>
  <c r="C375" i="1" l="1"/>
  <c r="F375" i="1"/>
  <c r="B375" i="1"/>
  <c r="E375" i="1"/>
  <c r="G375" i="1" s="1"/>
  <c r="A375" i="1"/>
  <c r="D375" i="1"/>
  <c r="H376" i="1"/>
  <c r="C376" i="1" l="1"/>
  <c r="F376" i="1"/>
  <c r="B376" i="1"/>
  <c r="E376" i="1"/>
  <c r="G376" i="1" s="1"/>
  <c r="A376" i="1"/>
  <c r="H377" i="1"/>
  <c r="D376" i="1"/>
  <c r="C377" i="1" l="1"/>
  <c r="F377" i="1"/>
  <c r="B377" i="1"/>
  <c r="E377" i="1"/>
  <c r="G377" i="1" s="1"/>
  <c r="A377" i="1"/>
  <c r="D377" i="1"/>
  <c r="H378" i="1"/>
  <c r="C378" i="1" l="1"/>
  <c r="F378" i="1"/>
  <c r="B378" i="1"/>
  <c r="E378" i="1"/>
  <c r="G378" i="1" s="1"/>
  <c r="A378" i="1"/>
  <c r="H379" i="1"/>
  <c r="D378" i="1"/>
  <c r="C379" i="1" l="1"/>
  <c r="F379" i="1"/>
  <c r="B379" i="1"/>
  <c r="E379" i="1"/>
  <c r="G379" i="1" s="1"/>
  <c r="A379" i="1"/>
  <c r="D379" i="1"/>
  <c r="H380" i="1"/>
  <c r="C380" i="1" l="1"/>
  <c r="F380" i="1"/>
  <c r="B380" i="1"/>
  <c r="E380" i="1"/>
  <c r="G380" i="1" s="1"/>
  <c r="A380" i="1"/>
  <c r="H381" i="1"/>
  <c r="D380" i="1"/>
  <c r="C381" i="1" l="1"/>
  <c r="F381" i="1"/>
  <c r="B381" i="1"/>
  <c r="E381" i="1"/>
  <c r="A381" i="1"/>
  <c r="D381" i="1"/>
  <c r="H382" i="1"/>
  <c r="C382" i="1" l="1"/>
  <c r="F382" i="1"/>
  <c r="B382" i="1"/>
  <c r="E382" i="1"/>
  <c r="G382" i="1" s="1"/>
  <c r="A382" i="1"/>
  <c r="H383" i="1"/>
  <c r="D382" i="1"/>
  <c r="G381" i="1"/>
  <c r="C383" i="1" l="1"/>
  <c r="F383" i="1"/>
  <c r="B383" i="1"/>
  <c r="E383" i="1"/>
  <c r="G383" i="1" s="1"/>
  <c r="A383" i="1"/>
  <c r="D383" i="1"/>
  <c r="H384" i="1"/>
  <c r="C384" i="1" l="1"/>
  <c r="F384" i="1"/>
  <c r="B384" i="1"/>
  <c r="E384" i="1"/>
  <c r="G384" i="1" s="1"/>
  <c r="A384" i="1"/>
  <c r="H385" i="1"/>
  <c r="D384" i="1"/>
  <c r="C385" i="1" l="1"/>
  <c r="F385" i="1"/>
  <c r="B385" i="1"/>
  <c r="E385" i="1"/>
  <c r="G385" i="1" s="1"/>
  <c r="A385" i="1"/>
  <c r="D385" i="1"/>
  <c r="H386" i="1"/>
  <c r="C386" i="1" l="1"/>
  <c r="F386" i="1"/>
  <c r="B386" i="1"/>
  <c r="E386" i="1"/>
  <c r="G386" i="1" s="1"/>
  <c r="A386" i="1"/>
  <c r="H387" i="1"/>
  <c r="D386" i="1"/>
  <c r="C387" i="1" l="1"/>
  <c r="F387" i="1"/>
  <c r="B387" i="1"/>
  <c r="E387" i="1"/>
  <c r="G387" i="1" s="1"/>
  <c r="A387" i="1"/>
  <c r="D387" i="1"/>
  <c r="H388" i="1"/>
  <c r="C388" i="1" l="1"/>
  <c r="F388" i="1"/>
  <c r="B388" i="1"/>
  <c r="E388" i="1"/>
  <c r="G388" i="1" s="1"/>
  <c r="A388" i="1"/>
  <c r="H389" i="1"/>
  <c r="D388" i="1"/>
  <c r="C389" i="1" l="1"/>
  <c r="F389" i="1"/>
  <c r="B389" i="1"/>
  <c r="E389" i="1"/>
  <c r="G389" i="1" s="1"/>
  <c r="A389" i="1"/>
  <c r="D389" i="1"/>
  <c r="H390" i="1"/>
  <c r="C390" i="1" l="1"/>
  <c r="F390" i="1"/>
  <c r="B390" i="1"/>
  <c r="E390" i="1"/>
  <c r="G390" i="1" s="1"/>
  <c r="A390" i="1"/>
  <c r="H391" i="1"/>
  <c r="D390" i="1"/>
  <c r="C391" i="1" l="1"/>
  <c r="F391" i="1"/>
  <c r="B391" i="1"/>
  <c r="E391" i="1"/>
  <c r="G391" i="1" s="1"/>
  <c r="A391" i="1"/>
  <c r="D391" i="1"/>
  <c r="H392" i="1"/>
  <c r="C392" i="1" l="1"/>
  <c r="F392" i="1"/>
  <c r="B392" i="1"/>
  <c r="E392" i="1"/>
  <c r="G392" i="1" s="1"/>
  <c r="A392" i="1"/>
  <c r="H393" i="1"/>
  <c r="D392" i="1"/>
  <c r="C393" i="1" l="1"/>
  <c r="F393" i="1"/>
  <c r="B393" i="1"/>
  <c r="E393" i="1"/>
  <c r="G393" i="1" s="1"/>
  <c r="A393" i="1"/>
  <c r="D393" i="1"/>
  <c r="H394" i="1"/>
  <c r="C394" i="1" l="1"/>
  <c r="F394" i="1"/>
  <c r="B394" i="1"/>
  <c r="E394" i="1"/>
  <c r="G394" i="1" s="1"/>
  <c r="A394" i="1"/>
  <c r="H395" i="1"/>
  <c r="D394" i="1"/>
  <c r="C395" i="1" l="1"/>
  <c r="F395" i="1"/>
  <c r="B395" i="1"/>
  <c r="E395" i="1"/>
  <c r="G395" i="1" s="1"/>
  <c r="A395" i="1"/>
  <c r="D395" i="1"/>
  <c r="H396" i="1"/>
  <c r="C396" i="1" l="1"/>
  <c r="F396" i="1"/>
  <c r="B396" i="1"/>
  <c r="E396" i="1"/>
  <c r="G396" i="1" s="1"/>
  <c r="A396" i="1"/>
  <c r="H397" i="1"/>
  <c r="D396" i="1"/>
  <c r="C397" i="1" l="1"/>
  <c r="F397" i="1"/>
  <c r="B397" i="1"/>
  <c r="E397" i="1"/>
  <c r="G397" i="1" s="1"/>
  <c r="A397" i="1"/>
  <c r="D397" i="1"/>
  <c r="H398" i="1"/>
  <c r="C398" i="1" l="1"/>
  <c r="F398" i="1"/>
  <c r="B398" i="1"/>
  <c r="E398" i="1"/>
  <c r="G398" i="1" s="1"/>
  <c r="A398" i="1"/>
  <c r="H399" i="1"/>
  <c r="D398" i="1"/>
  <c r="C399" i="1" l="1"/>
  <c r="F399" i="1"/>
  <c r="B399" i="1"/>
  <c r="E399" i="1"/>
  <c r="G399" i="1" s="1"/>
  <c r="A399" i="1"/>
  <c r="D399" i="1"/>
  <c r="H400" i="1"/>
  <c r="C400" i="1" l="1"/>
  <c r="F400" i="1"/>
  <c r="B400" i="1"/>
  <c r="E400" i="1"/>
  <c r="G400" i="1" s="1"/>
  <c r="A400" i="1"/>
  <c r="H401" i="1"/>
  <c r="D400" i="1"/>
  <c r="C401" i="1" l="1"/>
  <c r="F401" i="1"/>
  <c r="B401" i="1"/>
  <c r="E401" i="1"/>
  <c r="G401" i="1" s="1"/>
  <c r="A401" i="1"/>
  <c r="D401" i="1"/>
  <c r="H402" i="1"/>
  <c r="C402" i="1" l="1"/>
  <c r="F402" i="1"/>
  <c r="B402" i="1"/>
  <c r="E402" i="1"/>
  <c r="G402" i="1" s="1"/>
  <c r="A402" i="1"/>
  <c r="H403" i="1"/>
  <c r="D402" i="1"/>
  <c r="C403" i="1" l="1"/>
  <c r="F403" i="1"/>
  <c r="B403" i="1"/>
  <c r="E403" i="1"/>
  <c r="G403" i="1" s="1"/>
  <c r="A403" i="1"/>
  <c r="D403" i="1"/>
  <c r="H404" i="1"/>
  <c r="C404" i="1" l="1"/>
  <c r="F404" i="1"/>
  <c r="B404" i="1"/>
  <c r="E404" i="1"/>
  <c r="G404" i="1" s="1"/>
  <c r="A404" i="1"/>
  <c r="H405" i="1"/>
  <c r="D404" i="1"/>
  <c r="C405" i="1" l="1"/>
  <c r="F405" i="1"/>
  <c r="B405" i="1"/>
  <c r="E405" i="1"/>
  <c r="G405" i="1" s="1"/>
  <c r="A405" i="1"/>
  <c r="D405" i="1"/>
  <c r="H406" i="1"/>
  <c r="C406" i="1" l="1"/>
  <c r="F406" i="1"/>
  <c r="B406" i="1"/>
  <c r="E406" i="1"/>
  <c r="G406" i="1" s="1"/>
  <c r="A406" i="1"/>
  <c r="H407" i="1"/>
  <c r="D406" i="1"/>
  <c r="C407" i="1" l="1"/>
  <c r="F407" i="1"/>
  <c r="B407" i="1"/>
  <c r="E407" i="1"/>
  <c r="A407" i="1"/>
  <c r="D407" i="1"/>
  <c r="H408" i="1"/>
  <c r="G407" i="1" l="1"/>
  <c r="C408" i="1"/>
  <c r="F408" i="1"/>
  <c r="B408" i="1"/>
  <c r="E408" i="1"/>
  <c r="G408" i="1" s="1"/>
  <c r="A408" i="1"/>
  <c r="H409" i="1"/>
  <c r="D408" i="1"/>
  <c r="C409" i="1" l="1"/>
  <c r="F409" i="1"/>
  <c r="B409" i="1"/>
  <c r="E409" i="1"/>
  <c r="G409" i="1" s="1"/>
  <c r="A409" i="1"/>
  <c r="D409" i="1"/>
  <c r="H410" i="1"/>
  <c r="C410" i="1" l="1"/>
  <c r="F410" i="1"/>
  <c r="B410" i="1"/>
  <c r="E410" i="1"/>
  <c r="G410" i="1" s="1"/>
  <c r="A410" i="1"/>
  <c r="H411" i="1"/>
  <c r="D410" i="1"/>
  <c r="C411" i="1" l="1"/>
  <c r="F411" i="1"/>
  <c r="B411" i="1"/>
  <c r="E411" i="1"/>
  <c r="G411" i="1" s="1"/>
  <c r="A411" i="1"/>
  <c r="D411" i="1"/>
  <c r="H412" i="1"/>
  <c r="C412" i="1" l="1"/>
  <c r="F412" i="1"/>
  <c r="B412" i="1"/>
  <c r="E412" i="1"/>
  <c r="G412" i="1" s="1"/>
  <c r="A412" i="1"/>
  <c r="H413" i="1"/>
  <c r="D412" i="1"/>
  <c r="C413" i="1" l="1"/>
  <c r="F413" i="1"/>
  <c r="B413" i="1"/>
  <c r="E413" i="1"/>
  <c r="G413" i="1" s="1"/>
  <c r="A413" i="1"/>
  <c r="D413" i="1"/>
  <c r="H414" i="1"/>
  <c r="C414" i="1" l="1"/>
  <c r="F414" i="1"/>
  <c r="B414" i="1"/>
  <c r="E414" i="1"/>
  <c r="G414" i="1" s="1"/>
  <c r="A414" i="1"/>
  <c r="H415" i="1"/>
  <c r="D414" i="1"/>
  <c r="C415" i="1" l="1"/>
  <c r="F415" i="1"/>
  <c r="B415" i="1"/>
  <c r="E415" i="1"/>
  <c r="A415" i="1"/>
  <c r="D415" i="1"/>
  <c r="H416" i="1"/>
  <c r="G415" i="1" l="1"/>
  <c r="C416" i="1"/>
  <c r="F416" i="1"/>
  <c r="B416" i="1"/>
  <c r="E416" i="1"/>
  <c r="G416" i="1" s="1"/>
  <c r="A416" i="1"/>
  <c r="H417" i="1"/>
  <c r="D416" i="1"/>
  <c r="C417" i="1" l="1"/>
  <c r="F417" i="1"/>
  <c r="B417" i="1"/>
  <c r="E417" i="1"/>
  <c r="G417" i="1" s="1"/>
  <c r="A417" i="1"/>
  <c r="D417" i="1"/>
  <c r="H418" i="1"/>
  <c r="C418" i="1" l="1"/>
  <c r="F418" i="1"/>
  <c r="B418" i="1"/>
  <c r="E418" i="1"/>
  <c r="G418" i="1" s="1"/>
  <c r="A418" i="1"/>
  <c r="H419" i="1"/>
  <c r="D418" i="1"/>
  <c r="C419" i="1" l="1"/>
  <c r="F419" i="1"/>
  <c r="B419" i="1"/>
  <c r="E419" i="1"/>
  <c r="G419" i="1" s="1"/>
  <c r="A419" i="1"/>
  <c r="D419" i="1"/>
  <c r="H420" i="1"/>
  <c r="C420" i="1" l="1"/>
  <c r="F420" i="1"/>
  <c r="B420" i="1"/>
  <c r="E420" i="1"/>
  <c r="G420" i="1" s="1"/>
  <c r="A420" i="1"/>
  <c r="H421" i="1"/>
  <c r="D420" i="1"/>
  <c r="C421" i="1" l="1"/>
  <c r="F421" i="1"/>
  <c r="B421" i="1"/>
  <c r="E421" i="1"/>
  <c r="G421" i="1" s="1"/>
  <c r="A421" i="1"/>
  <c r="D421" i="1"/>
  <c r="H422" i="1"/>
  <c r="C422" i="1" l="1"/>
  <c r="F422" i="1"/>
  <c r="B422" i="1"/>
  <c r="E422" i="1"/>
  <c r="G422" i="1" s="1"/>
  <c r="A422" i="1"/>
  <c r="H423" i="1"/>
  <c r="D422" i="1"/>
  <c r="C423" i="1" l="1"/>
  <c r="F423" i="1"/>
  <c r="B423" i="1"/>
  <c r="E423" i="1"/>
  <c r="G423" i="1" s="1"/>
  <c r="A423" i="1"/>
  <c r="D423" i="1"/>
  <c r="H424" i="1"/>
  <c r="C424" i="1" l="1"/>
  <c r="F424" i="1"/>
  <c r="B424" i="1"/>
  <c r="E424" i="1"/>
  <c r="G424" i="1" s="1"/>
  <c r="A424" i="1"/>
  <c r="H425" i="1"/>
  <c r="D424" i="1"/>
  <c r="C425" i="1" l="1"/>
  <c r="F425" i="1"/>
  <c r="B425" i="1"/>
  <c r="E425" i="1"/>
  <c r="G425" i="1" s="1"/>
  <c r="A425" i="1"/>
  <c r="D425" i="1"/>
  <c r="H426" i="1"/>
  <c r="C426" i="1" l="1"/>
  <c r="F426" i="1"/>
  <c r="B426" i="1"/>
  <c r="E426" i="1"/>
  <c r="G426" i="1" s="1"/>
  <c r="A426" i="1"/>
  <c r="H427" i="1"/>
  <c r="D426" i="1"/>
  <c r="C427" i="1" l="1"/>
  <c r="F427" i="1"/>
  <c r="B427" i="1"/>
  <c r="E427" i="1"/>
  <c r="G427" i="1" s="1"/>
  <c r="A427" i="1"/>
  <c r="D427" i="1"/>
  <c r="H428" i="1"/>
  <c r="C428" i="1" l="1"/>
  <c r="F428" i="1"/>
  <c r="B428" i="1"/>
  <c r="E428" i="1"/>
  <c r="G428" i="1" s="1"/>
  <c r="A428" i="1"/>
  <c r="H429" i="1"/>
  <c r="D428" i="1"/>
  <c r="C429" i="1" l="1"/>
  <c r="F429" i="1"/>
  <c r="B429" i="1"/>
  <c r="E429" i="1"/>
  <c r="G429" i="1" s="1"/>
  <c r="A429" i="1"/>
  <c r="D429" i="1"/>
  <c r="H430" i="1"/>
  <c r="C430" i="1" l="1"/>
  <c r="F430" i="1"/>
  <c r="B430" i="1"/>
  <c r="E430" i="1"/>
  <c r="G430" i="1" s="1"/>
  <c r="A430" i="1"/>
  <c r="H431" i="1"/>
  <c r="D430" i="1"/>
  <c r="C431" i="1" l="1"/>
  <c r="F431" i="1"/>
  <c r="B431" i="1"/>
  <c r="E431" i="1"/>
  <c r="G431" i="1" s="1"/>
  <c r="A431" i="1"/>
  <c r="D431" i="1"/>
  <c r="H432" i="1"/>
  <c r="C432" i="1" l="1"/>
  <c r="F432" i="1"/>
  <c r="B432" i="1"/>
  <c r="E432" i="1"/>
  <c r="G432" i="1" s="1"/>
  <c r="A432" i="1"/>
  <c r="H433" i="1"/>
  <c r="D432" i="1"/>
  <c r="C433" i="1" l="1"/>
  <c r="F433" i="1"/>
  <c r="B433" i="1"/>
  <c r="E433" i="1"/>
  <c r="G433" i="1" s="1"/>
  <c r="A433" i="1"/>
  <c r="D433" i="1"/>
  <c r="H434" i="1"/>
  <c r="C434" i="1" l="1"/>
  <c r="F434" i="1"/>
  <c r="B434" i="1"/>
  <c r="E434" i="1"/>
  <c r="G434" i="1" s="1"/>
  <c r="A434" i="1"/>
  <c r="H435" i="1"/>
  <c r="D434" i="1"/>
  <c r="C435" i="1" l="1"/>
  <c r="F435" i="1"/>
  <c r="B435" i="1"/>
  <c r="E435" i="1"/>
  <c r="G435" i="1" s="1"/>
  <c r="A435" i="1"/>
  <c r="D435" i="1"/>
  <c r="H436" i="1"/>
  <c r="C436" i="1" l="1"/>
  <c r="F436" i="1"/>
  <c r="B436" i="1"/>
  <c r="E436" i="1"/>
  <c r="G436" i="1" s="1"/>
  <c r="A436" i="1"/>
  <c r="H437" i="1"/>
  <c r="D436" i="1"/>
  <c r="C437" i="1" l="1"/>
  <c r="F437" i="1"/>
  <c r="B437" i="1"/>
  <c r="E437" i="1"/>
  <c r="G437" i="1" s="1"/>
  <c r="A437" i="1"/>
  <c r="D437" i="1"/>
  <c r="H438" i="1"/>
  <c r="C438" i="1" l="1"/>
  <c r="F438" i="1"/>
  <c r="B438" i="1"/>
  <c r="E438" i="1"/>
  <c r="G438" i="1" s="1"/>
  <c r="A438" i="1"/>
  <c r="H439" i="1"/>
  <c r="D438" i="1"/>
  <c r="C439" i="1" l="1"/>
  <c r="F439" i="1"/>
  <c r="B439" i="1"/>
  <c r="E439" i="1"/>
  <c r="G439" i="1" s="1"/>
  <c r="A439" i="1"/>
  <c r="D439" i="1"/>
  <c r="H440" i="1"/>
  <c r="C440" i="1" l="1"/>
  <c r="F440" i="1"/>
  <c r="B440" i="1"/>
  <c r="E440" i="1"/>
  <c r="G440" i="1" s="1"/>
  <c r="A440" i="1"/>
  <c r="H441" i="1"/>
  <c r="D440" i="1"/>
  <c r="C441" i="1" l="1"/>
  <c r="F441" i="1"/>
  <c r="B441" i="1"/>
  <c r="E441" i="1"/>
  <c r="G441" i="1" s="1"/>
  <c r="A441" i="1"/>
  <c r="D441" i="1"/>
  <c r="H442" i="1"/>
  <c r="C442" i="1" l="1"/>
  <c r="F442" i="1"/>
  <c r="B442" i="1"/>
  <c r="E442" i="1"/>
  <c r="G442" i="1" s="1"/>
  <c r="A442" i="1"/>
  <c r="H443" i="1"/>
  <c r="D442" i="1"/>
  <c r="C443" i="1" l="1"/>
  <c r="F443" i="1"/>
  <c r="B443" i="1"/>
  <c r="E443" i="1"/>
  <c r="G443" i="1" s="1"/>
  <c r="A443" i="1"/>
  <c r="D443" i="1"/>
  <c r="H444" i="1"/>
  <c r="C444" i="1" l="1"/>
  <c r="F444" i="1"/>
  <c r="B444" i="1"/>
  <c r="E444" i="1"/>
  <c r="G444" i="1" s="1"/>
  <c r="A444" i="1"/>
  <c r="H445" i="1"/>
  <c r="D444" i="1"/>
  <c r="C445" i="1" l="1"/>
  <c r="F445" i="1"/>
  <c r="B445" i="1"/>
  <c r="E445" i="1"/>
  <c r="G445" i="1" s="1"/>
  <c r="A445" i="1"/>
  <c r="D445" i="1"/>
  <c r="H446" i="1"/>
  <c r="C446" i="1" l="1"/>
  <c r="F446" i="1"/>
  <c r="B446" i="1"/>
  <c r="E446" i="1"/>
  <c r="G446" i="1" s="1"/>
  <c r="A446" i="1"/>
  <c r="H447" i="1"/>
  <c r="D446" i="1"/>
  <c r="C447" i="1" l="1"/>
  <c r="F447" i="1"/>
  <c r="B447" i="1"/>
  <c r="E447" i="1"/>
  <c r="G447" i="1" s="1"/>
  <c r="A447" i="1"/>
  <c r="D447" i="1"/>
  <c r="H448" i="1"/>
  <c r="C448" i="1" l="1"/>
  <c r="F448" i="1"/>
  <c r="B448" i="1"/>
  <c r="E448" i="1"/>
  <c r="G448" i="1" s="1"/>
  <c r="A448" i="1"/>
  <c r="H449" i="1"/>
  <c r="D448" i="1"/>
  <c r="C449" i="1" l="1"/>
  <c r="F449" i="1"/>
  <c r="B449" i="1"/>
  <c r="E449" i="1"/>
  <c r="G449" i="1" s="1"/>
  <c r="A449" i="1"/>
  <c r="D449" i="1"/>
  <c r="H450" i="1"/>
  <c r="C450" i="1" l="1"/>
  <c r="F450" i="1"/>
  <c r="B450" i="1"/>
  <c r="E450" i="1"/>
  <c r="G450" i="1" s="1"/>
  <c r="A450" i="1"/>
  <c r="H451" i="1"/>
  <c r="D450" i="1"/>
  <c r="C451" i="1" l="1"/>
  <c r="F451" i="1"/>
  <c r="B451" i="1"/>
  <c r="E451" i="1"/>
  <c r="G451" i="1" s="1"/>
  <c r="A451" i="1"/>
  <c r="D451" i="1"/>
  <c r="H452" i="1"/>
  <c r="C452" i="1" l="1"/>
  <c r="F452" i="1"/>
  <c r="B452" i="1"/>
  <c r="E452" i="1"/>
  <c r="G452" i="1" s="1"/>
  <c r="A452" i="1"/>
  <c r="H453" i="1"/>
  <c r="D452" i="1"/>
  <c r="C453" i="1" l="1"/>
  <c r="F453" i="1"/>
  <c r="B453" i="1"/>
  <c r="E453" i="1"/>
  <c r="G453" i="1" s="1"/>
  <c r="A453" i="1"/>
  <c r="D453" i="1"/>
  <c r="H454" i="1"/>
  <c r="C454" i="1" l="1"/>
  <c r="F454" i="1"/>
  <c r="B454" i="1"/>
  <c r="E454" i="1"/>
  <c r="G454" i="1" s="1"/>
  <c r="A454" i="1"/>
  <c r="H455" i="1"/>
  <c r="D454" i="1"/>
  <c r="C455" i="1" l="1"/>
  <c r="F455" i="1"/>
  <c r="B455" i="1"/>
  <c r="E455" i="1"/>
  <c r="G455" i="1" s="1"/>
  <c r="A455" i="1"/>
  <c r="D455" i="1"/>
  <c r="H456" i="1"/>
  <c r="C456" i="1" l="1"/>
  <c r="F456" i="1"/>
  <c r="B456" i="1"/>
  <c r="E456" i="1"/>
  <c r="G456" i="1" s="1"/>
  <c r="A456" i="1"/>
  <c r="H457" i="1"/>
  <c r="D456" i="1"/>
  <c r="C457" i="1" l="1"/>
  <c r="F457" i="1"/>
  <c r="B457" i="1"/>
  <c r="E457" i="1"/>
  <c r="A457" i="1"/>
  <c r="D457" i="1"/>
  <c r="H458" i="1"/>
  <c r="C458" i="1" l="1"/>
  <c r="F458" i="1"/>
  <c r="B458" i="1"/>
  <c r="E458" i="1"/>
  <c r="G458" i="1" s="1"/>
  <c r="A458" i="1"/>
  <c r="H459" i="1"/>
  <c r="D458" i="1"/>
  <c r="G457" i="1"/>
  <c r="C459" i="1" l="1"/>
  <c r="F459" i="1"/>
  <c r="B459" i="1"/>
  <c r="E459" i="1"/>
  <c r="G459" i="1" s="1"/>
  <c r="A459" i="1"/>
  <c r="D459" i="1"/>
  <c r="H460" i="1"/>
  <c r="C460" i="1" l="1"/>
  <c r="F460" i="1"/>
  <c r="B460" i="1"/>
  <c r="E460" i="1"/>
  <c r="G460" i="1" s="1"/>
  <c r="A460" i="1"/>
  <c r="H461" i="1"/>
  <c r="D460" i="1"/>
  <c r="C461" i="1" l="1"/>
  <c r="F461" i="1"/>
  <c r="B461" i="1"/>
  <c r="E461" i="1"/>
  <c r="G461" i="1" s="1"/>
  <c r="A461" i="1"/>
  <c r="D461" i="1"/>
  <c r="H462" i="1"/>
  <c r="C462" i="1" l="1"/>
  <c r="F462" i="1"/>
  <c r="B462" i="1"/>
  <c r="E462" i="1"/>
  <c r="G462" i="1" s="1"/>
  <c r="A462" i="1"/>
  <c r="H463" i="1"/>
  <c r="D462" i="1"/>
  <c r="C463" i="1" l="1"/>
  <c r="F463" i="1"/>
  <c r="B463" i="1"/>
  <c r="E463" i="1"/>
  <c r="G463" i="1" s="1"/>
  <c r="A463" i="1"/>
  <c r="D463" i="1"/>
  <c r="H464" i="1"/>
  <c r="C464" i="1" l="1"/>
  <c r="F464" i="1"/>
  <c r="B464" i="1"/>
  <c r="E464" i="1"/>
  <c r="G464" i="1" s="1"/>
  <c r="A464" i="1"/>
  <c r="H465" i="1"/>
  <c r="D464" i="1"/>
  <c r="C465" i="1" l="1"/>
  <c r="F465" i="1"/>
  <c r="B465" i="1"/>
  <c r="E465" i="1"/>
  <c r="G465" i="1" s="1"/>
  <c r="A465" i="1"/>
  <c r="D465" i="1"/>
  <c r="H466" i="1"/>
  <c r="C466" i="1" l="1"/>
  <c r="F466" i="1"/>
  <c r="B466" i="1"/>
  <c r="E466" i="1"/>
  <c r="G466" i="1" s="1"/>
  <c r="A466" i="1"/>
  <c r="H467" i="1"/>
  <c r="D466" i="1"/>
  <c r="C467" i="1" l="1"/>
  <c r="F467" i="1"/>
  <c r="B467" i="1"/>
  <c r="E467" i="1"/>
  <c r="G467" i="1" s="1"/>
  <c r="A467" i="1"/>
  <c r="D467" i="1"/>
  <c r="H468" i="1"/>
  <c r="C468" i="1" l="1"/>
  <c r="F468" i="1"/>
  <c r="B468" i="1"/>
  <c r="E468" i="1"/>
  <c r="G468" i="1" s="1"/>
  <c r="A468" i="1"/>
  <c r="H469" i="1"/>
  <c r="D468" i="1"/>
  <c r="C469" i="1" l="1"/>
  <c r="F469" i="1"/>
  <c r="B469" i="1"/>
  <c r="E469" i="1"/>
  <c r="A469" i="1"/>
  <c r="D469" i="1"/>
  <c r="H470" i="1"/>
  <c r="C470" i="1" l="1"/>
  <c r="F470" i="1"/>
  <c r="B470" i="1"/>
  <c r="E470" i="1"/>
  <c r="G470" i="1" s="1"/>
  <c r="A470" i="1"/>
  <c r="H471" i="1"/>
  <c r="D470" i="1"/>
  <c r="G469" i="1"/>
  <c r="C471" i="1" l="1"/>
  <c r="F471" i="1"/>
  <c r="B471" i="1"/>
  <c r="E471" i="1"/>
  <c r="G471" i="1" s="1"/>
  <c r="A471" i="1"/>
  <c r="D471" i="1"/>
  <c r="H472" i="1"/>
  <c r="C472" i="1" l="1"/>
  <c r="F472" i="1"/>
  <c r="B472" i="1"/>
  <c r="E472" i="1"/>
  <c r="G472" i="1" s="1"/>
  <c r="A472" i="1"/>
  <c r="H473" i="1"/>
  <c r="D472" i="1"/>
  <c r="C473" i="1" l="1"/>
  <c r="F473" i="1"/>
  <c r="B473" i="1"/>
  <c r="E473" i="1"/>
  <c r="G473" i="1" s="1"/>
  <c r="A473" i="1"/>
  <c r="D473" i="1"/>
  <c r="H474" i="1"/>
  <c r="C474" i="1" l="1"/>
  <c r="F474" i="1"/>
  <c r="B474" i="1"/>
  <c r="E474" i="1"/>
  <c r="G474" i="1" s="1"/>
  <c r="A474" i="1"/>
  <c r="H475" i="1"/>
  <c r="D474" i="1"/>
  <c r="C475" i="1" l="1"/>
  <c r="F475" i="1"/>
  <c r="B475" i="1"/>
  <c r="E475" i="1"/>
  <c r="G475" i="1" s="1"/>
  <c r="A475" i="1"/>
  <c r="D475" i="1"/>
  <c r="H476" i="1"/>
  <c r="C476" i="1" l="1"/>
  <c r="F476" i="1"/>
  <c r="B476" i="1"/>
  <c r="E476" i="1"/>
  <c r="G476" i="1" s="1"/>
  <c r="A476" i="1"/>
  <c r="H477" i="1"/>
  <c r="D476" i="1"/>
  <c r="C477" i="1" l="1"/>
  <c r="F477" i="1"/>
  <c r="B477" i="1"/>
  <c r="E477" i="1"/>
  <c r="G477" i="1" s="1"/>
  <c r="A477" i="1"/>
  <c r="D477" i="1"/>
  <c r="H478" i="1"/>
  <c r="C478" i="1" l="1"/>
  <c r="F478" i="1"/>
  <c r="B478" i="1"/>
  <c r="E478" i="1"/>
  <c r="G478" i="1" s="1"/>
  <c r="A478" i="1"/>
  <c r="H479" i="1"/>
  <c r="D478" i="1"/>
  <c r="C479" i="1" l="1"/>
  <c r="F479" i="1"/>
  <c r="B479" i="1"/>
  <c r="E479" i="1"/>
  <c r="A479" i="1"/>
  <c r="D479" i="1"/>
  <c r="H480" i="1"/>
  <c r="G479" i="1" l="1"/>
  <c r="C480" i="1"/>
  <c r="F480" i="1"/>
  <c r="B480" i="1"/>
  <c r="E480" i="1"/>
  <c r="G480" i="1" s="1"/>
  <c r="A480" i="1"/>
  <c r="H481" i="1"/>
  <c r="D480" i="1"/>
  <c r="C481" i="1" l="1"/>
  <c r="F481" i="1"/>
  <c r="B481" i="1"/>
  <c r="E481" i="1"/>
  <c r="G481" i="1" s="1"/>
  <c r="A481" i="1"/>
  <c r="D481" i="1"/>
  <c r="H482" i="1"/>
  <c r="C482" i="1" l="1"/>
  <c r="F482" i="1"/>
  <c r="B482" i="1"/>
  <c r="E482" i="1"/>
  <c r="G482" i="1" s="1"/>
  <c r="A482" i="1"/>
  <c r="H483" i="1"/>
  <c r="D482" i="1"/>
  <c r="C483" i="1" l="1"/>
  <c r="F483" i="1"/>
  <c r="B483" i="1"/>
  <c r="E483" i="1"/>
  <c r="G483" i="1" s="1"/>
  <c r="A483" i="1"/>
  <c r="D483" i="1"/>
  <c r="H484" i="1"/>
  <c r="C484" i="1" l="1"/>
  <c r="F484" i="1"/>
  <c r="B484" i="1"/>
  <c r="E484" i="1"/>
  <c r="G484" i="1" s="1"/>
  <c r="A484" i="1"/>
  <c r="H485" i="1"/>
  <c r="D484" i="1"/>
  <c r="C485" i="1" l="1"/>
  <c r="F485" i="1"/>
  <c r="B485" i="1"/>
  <c r="E485" i="1"/>
  <c r="G485" i="1" s="1"/>
  <c r="A485" i="1"/>
  <c r="D485" i="1"/>
  <c r="H486" i="1"/>
  <c r="C486" i="1" l="1"/>
  <c r="F486" i="1"/>
  <c r="B486" i="1"/>
  <c r="E486" i="1"/>
  <c r="G486" i="1" s="1"/>
  <c r="A486" i="1"/>
  <c r="H487" i="1"/>
  <c r="D486" i="1"/>
  <c r="C487" i="1" l="1"/>
  <c r="F487" i="1"/>
  <c r="B487" i="1"/>
  <c r="E487" i="1"/>
  <c r="G487" i="1" s="1"/>
  <c r="A487" i="1"/>
  <c r="D487" i="1"/>
  <c r="H488" i="1"/>
  <c r="C488" i="1" l="1"/>
  <c r="F488" i="1"/>
  <c r="B488" i="1"/>
  <c r="E488" i="1"/>
  <c r="G488" i="1" s="1"/>
  <c r="A488" i="1"/>
  <c r="H489" i="1"/>
  <c r="D488" i="1"/>
  <c r="C489" i="1" l="1"/>
  <c r="F489" i="1"/>
  <c r="B489" i="1"/>
  <c r="E489" i="1"/>
  <c r="G489" i="1" s="1"/>
  <c r="A489" i="1"/>
  <c r="D489" i="1"/>
  <c r="H490" i="1"/>
  <c r="C490" i="1" l="1"/>
  <c r="F490" i="1"/>
  <c r="B490" i="1"/>
  <c r="E490" i="1"/>
  <c r="G490" i="1" s="1"/>
  <c r="A490" i="1"/>
  <c r="H491" i="1"/>
  <c r="D490" i="1"/>
  <c r="C491" i="1" l="1"/>
  <c r="F491" i="1"/>
  <c r="B491" i="1"/>
  <c r="E491" i="1"/>
  <c r="G491" i="1" s="1"/>
  <c r="A491" i="1"/>
  <c r="D491" i="1"/>
  <c r="H492" i="1"/>
  <c r="C492" i="1" l="1"/>
  <c r="F492" i="1"/>
  <c r="B492" i="1"/>
  <c r="E492" i="1"/>
  <c r="G492" i="1" s="1"/>
  <c r="A492" i="1"/>
  <c r="H493" i="1"/>
  <c r="D492" i="1"/>
  <c r="C493" i="1" l="1"/>
  <c r="F493" i="1"/>
  <c r="B493" i="1"/>
  <c r="E493" i="1"/>
  <c r="G493" i="1" s="1"/>
  <c r="A493" i="1"/>
  <c r="D493" i="1"/>
  <c r="H494" i="1"/>
  <c r="C494" i="1" l="1"/>
  <c r="F494" i="1"/>
  <c r="B494" i="1"/>
  <c r="E494" i="1"/>
  <c r="G494" i="1" s="1"/>
  <c r="A494" i="1"/>
  <c r="H495" i="1"/>
  <c r="D494" i="1"/>
  <c r="C495" i="1" l="1"/>
  <c r="F495" i="1"/>
  <c r="B495" i="1"/>
  <c r="E495" i="1"/>
  <c r="G495" i="1" s="1"/>
  <c r="A495" i="1"/>
  <c r="D495" i="1"/>
  <c r="H496" i="1"/>
  <c r="C496" i="1" l="1"/>
  <c r="F496" i="1"/>
  <c r="B496" i="1"/>
  <c r="E496" i="1"/>
  <c r="G496" i="1" s="1"/>
  <c r="A496" i="1"/>
  <c r="H497" i="1"/>
  <c r="D496" i="1"/>
  <c r="C497" i="1" l="1"/>
  <c r="F497" i="1"/>
  <c r="B497" i="1"/>
  <c r="E497" i="1"/>
  <c r="G497" i="1" s="1"/>
  <c r="A497" i="1"/>
  <c r="D497" i="1"/>
  <c r="H498" i="1"/>
  <c r="C498" i="1" l="1"/>
  <c r="F498" i="1"/>
  <c r="B498" i="1"/>
  <c r="E498" i="1"/>
  <c r="G498" i="1" s="1"/>
  <c r="A498" i="1"/>
  <c r="H499" i="1"/>
  <c r="D498" i="1"/>
  <c r="C499" i="1" l="1"/>
  <c r="F499" i="1"/>
  <c r="B499" i="1"/>
  <c r="E499" i="1"/>
  <c r="G499" i="1" s="1"/>
  <c r="A499" i="1"/>
  <c r="D499" i="1"/>
  <c r="H500" i="1"/>
  <c r="C500" i="1" l="1"/>
  <c r="F500" i="1"/>
  <c r="B500" i="1"/>
  <c r="E500" i="1"/>
  <c r="G500" i="1" s="1"/>
  <c r="A500" i="1"/>
  <c r="H501" i="1"/>
  <c r="D500" i="1"/>
  <c r="C501" i="1" l="1"/>
  <c r="F501" i="1"/>
  <c r="B501" i="1"/>
  <c r="E501" i="1"/>
  <c r="G501" i="1" s="1"/>
  <c r="A501" i="1"/>
  <c r="D501" i="1"/>
  <c r="H502" i="1"/>
  <c r="C502" i="1" l="1"/>
  <c r="F502" i="1"/>
  <c r="B502" i="1"/>
  <c r="E502" i="1"/>
  <c r="G502" i="1" s="1"/>
  <c r="A502" i="1"/>
  <c r="H503" i="1"/>
  <c r="D502" i="1"/>
  <c r="C503" i="1" l="1"/>
  <c r="F503" i="1"/>
  <c r="B503" i="1"/>
  <c r="E503" i="1"/>
  <c r="G503" i="1" s="1"/>
  <c r="A503" i="1"/>
  <c r="D503" i="1"/>
  <c r="H504" i="1"/>
  <c r="C504" i="1" l="1"/>
  <c r="F504" i="1"/>
  <c r="B504" i="1"/>
  <c r="E504" i="1"/>
  <c r="G504" i="1" s="1"/>
  <c r="A504" i="1"/>
  <c r="H505" i="1"/>
  <c r="D504" i="1"/>
  <c r="C505" i="1" l="1"/>
  <c r="F505" i="1"/>
  <c r="B505" i="1"/>
  <c r="E505" i="1"/>
  <c r="G505" i="1" s="1"/>
  <c r="A505" i="1"/>
  <c r="D505" i="1"/>
  <c r="H506" i="1"/>
  <c r="C506" i="1" l="1"/>
  <c r="F506" i="1"/>
  <c r="B506" i="1"/>
  <c r="E506" i="1"/>
  <c r="G506" i="1" s="1"/>
  <c r="A506" i="1"/>
  <c r="H507" i="1"/>
  <c r="D506" i="1"/>
  <c r="C507" i="1" l="1"/>
  <c r="F507" i="1"/>
  <c r="B507" i="1"/>
  <c r="E507" i="1"/>
  <c r="G507" i="1" s="1"/>
  <c r="A507" i="1"/>
  <c r="D507" i="1"/>
  <c r="H508" i="1"/>
  <c r="C508" i="1" l="1"/>
  <c r="F508" i="1"/>
  <c r="B508" i="1"/>
  <c r="E508" i="1"/>
  <c r="G508" i="1" s="1"/>
  <c r="A508" i="1"/>
  <c r="H509" i="1"/>
  <c r="D508" i="1"/>
  <c r="C509" i="1" l="1"/>
  <c r="F509" i="1"/>
  <c r="B509" i="1"/>
  <c r="E509" i="1"/>
  <c r="G509" i="1" s="1"/>
  <c r="A509" i="1"/>
  <c r="D509" i="1"/>
  <c r="H510" i="1"/>
  <c r="C510" i="1" l="1"/>
  <c r="F510" i="1"/>
  <c r="B510" i="1"/>
  <c r="E510" i="1"/>
  <c r="G510" i="1" s="1"/>
  <c r="A510" i="1"/>
  <c r="H511" i="1"/>
  <c r="D510" i="1"/>
  <c r="C511" i="1" l="1"/>
  <c r="F511" i="1"/>
  <c r="B511" i="1"/>
  <c r="E511" i="1"/>
  <c r="G511" i="1" s="1"/>
  <c r="A511" i="1"/>
  <c r="D511" i="1"/>
  <c r="H512" i="1"/>
  <c r="C512" i="1" l="1"/>
  <c r="F512" i="1"/>
  <c r="B512" i="1"/>
  <c r="E512" i="1"/>
  <c r="G512" i="1" s="1"/>
  <c r="A512" i="1"/>
  <c r="H513" i="1"/>
  <c r="D512" i="1"/>
  <c r="C513" i="1" l="1"/>
  <c r="F513" i="1"/>
  <c r="B513" i="1"/>
  <c r="E513" i="1"/>
  <c r="G513" i="1" s="1"/>
  <c r="A513" i="1"/>
  <c r="D513" i="1"/>
  <c r="H514" i="1"/>
  <c r="C514" i="1" l="1"/>
  <c r="F514" i="1"/>
  <c r="B514" i="1"/>
  <c r="E514" i="1"/>
  <c r="G514" i="1" s="1"/>
  <c r="A514" i="1"/>
  <c r="H515" i="1"/>
  <c r="D514" i="1"/>
  <c r="C515" i="1" l="1"/>
  <c r="F515" i="1"/>
  <c r="B515" i="1"/>
  <c r="E515" i="1"/>
  <c r="G515" i="1" s="1"/>
  <c r="A515" i="1"/>
  <c r="D515" i="1"/>
  <c r="H516" i="1"/>
  <c r="C516" i="1" l="1"/>
  <c r="F516" i="1"/>
  <c r="B516" i="1"/>
  <c r="E516" i="1"/>
  <c r="G516" i="1" s="1"/>
  <c r="A516" i="1"/>
  <c r="H517" i="1"/>
  <c r="D516" i="1"/>
  <c r="C517" i="1" l="1"/>
  <c r="F517" i="1"/>
  <c r="B517" i="1"/>
  <c r="E517" i="1"/>
  <c r="G517" i="1" s="1"/>
  <c r="A517" i="1"/>
  <c r="D517" i="1"/>
  <c r="H518" i="1"/>
  <c r="C518" i="1" l="1"/>
  <c r="F518" i="1"/>
  <c r="B518" i="1"/>
  <c r="E518" i="1"/>
  <c r="G518" i="1" s="1"/>
  <c r="A518" i="1"/>
  <c r="H519" i="1"/>
  <c r="D518" i="1"/>
  <c r="C519" i="1" l="1"/>
  <c r="F519" i="1"/>
  <c r="B519" i="1"/>
  <c r="E519" i="1"/>
  <c r="G519" i="1" s="1"/>
  <c r="A519" i="1"/>
  <c r="D519" i="1"/>
  <c r="H520" i="1"/>
  <c r="C520" i="1" l="1"/>
  <c r="F520" i="1"/>
  <c r="B520" i="1"/>
  <c r="E520" i="1"/>
  <c r="G520" i="1" s="1"/>
  <c r="A520" i="1"/>
  <c r="H521" i="1"/>
  <c r="D520" i="1"/>
  <c r="C521" i="1" l="1"/>
  <c r="F521" i="1"/>
  <c r="B521" i="1"/>
  <c r="E521" i="1"/>
  <c r="G521" i="1" s="1"/>
  <c r="A521" i="1"/>
  <c r="D521" i="1"/>
  <c r="H522" i="1"/>
  <c r="C522" i="1" l="1"/>
  <c r="F522" i="1"/>
  <c r="B522" i="1"/>
  <c r="E522" i="1"/>
  <c r="G522" i="1" s="1"/>
  <c r="A522" i="1"/>
  <c r="H523" i="1"/>
  <c r="D522" i="1"/>
  <c r="C523" i="1" l="1"/>
  <c r="F523" i="1"/>
  <c r="B523" i="1"/>
  <c r="E523" i="1"/>
  <c r="G523" i="1" s="1"/>
  <c r="A523" i="1"/>
  <c r="D523" i="1"/>
  <c r="H524" i="1"/>
  <c r="C524" i="1" l="1"/>
  <c r="F524" i="1"/>
  <c r="B524" i="1"/>
  <c r="E524" i="1"/>
  <c r="G524" i="1" s="1"/>
  <c r="A524" i="1"/>
  <c r="H525" i="1"/>
  <c r="D524" i="1"/>
  <c r="C525" i="1" l="1"/>
  <c r="F525" i="1"/>
  <c r="B525" i="1"/>
  <c r="E525" i="1"/>
  <c r="G525" i="1" s="1"/>
  <c r="A525" i="1"/>
  <c r="D525" i="1"/>
  <c r="H526" i="1"/>
  <c r="C526" i="1" l="1"/>
  <c r="F526" i="1"/>
  <c r="B526" i="1"/>
  <c r="E526" i="1"/>
  <c r="G526" i="1" s="1"/>
  <c r="A526" i="1"/>
  <c r="H527" i="1"/>
  <c r="D526" i="1"/>
  <c r="C527" i="1" l="1"/>
  <c r="F527" i="1"/>
  <c r="B527" i="1"/>
  <c r="E527" i="1"/>
  <c r="G527" i="1" s="1"/>
  <c r="A527" i="1"/>
  <c r="D527" i="1"/>
  <c r="H528" i="1"/>
  <c r="C528" i="1" l="1"/>
  <c r="F528" i="1"/>
  <c r="B528" i="1"/>
  <c r="E528" i="1"/>
  <c r="G528" i="1" s="1"/>
  <c r="A528" i="1"/>
  <c r="H529" i="1"/>
  <c r="D528" i="1"/>
  <c r="C529" i="1" l="1"/>
  <c r="F529" i="1"/>
  <c r="B529" i="1"/>
  <c r="E529" i="1"/>
  <c r="G529" i="1" s="1"/>
  <c r="A529" i="1"/>
  <c r="D529" i="1"/>
  <c r="H530" i="1"/>
  <c r="C530" i="1" l="1"/>
  <c r="F530" i="1"/>
  <c r="B530" i="1"/>
  <c r="E530" i="1"/>
  <c r="G530" i="1" s="1"/>
  <c r="A530" i="1"/>
  <c r="H531" i="1"/>
  <c r="D530" i="1"/>
  <c r="C531" i="1" l="1"/>
  <c r="F531" i="1"/>
  <c r="B531" i="1"/>
  <c r="E531" i="1"/>
  <c r="G531" i="1" s="1"/>
  <c r="A531" i="1"/>
  <c r="D531" i="1"/>
  <c r="H532" i="1"/>
  <c r="C532" i="1" l="1"/>
  <c r="F532" i="1"/>
  <c r="B532" i="1"/>
  <c r="E532" i="1"/>
  <c r="G532" i="1" s="1"/>
  <c r="A532" i="1"/>
  <c r="H533" i="1"/>
  <c r="D532" i="1"/>
  <c r="C533" i="1" l="1"/>
  <c r="F533" i="1"/>
  <c r="B533" i="1"/>
  <c r="E533" i="1"/>
  <c r="G533" i="1" s="1"/>
  <c r="A533" i="1"/>
  <c r="D533" i="1"/>
  <c r="H534" i="1"/>
  <c r="C534" i="1" l="1"/>
  <c r="F534" i="1"/>
  <c r="B534" i="1"/>
  <c r="E534" i="1"/>
  <c r="G534" i="1" s="1"/>
  <c r="A534" i="1"/>
  <c r="H535" i="1"/>
  <c r="D534" i="1"/>
  <c r="C535" i="1" l="1"/>
  <c r="F535" i="1"/>
  <c r="B535" i="1"/>
  <c r="E535" i="1"/>
  <c r="G535" i="1" s="1"/>
  <c r="A535" i="1"/>
  <c r="D535" i="1"/>
  <c r="H536" i="1"/>
  <c r="C536" i="1" l="1"/>
  <c r="F536" i="1"/>
  <c r="B536" i="1"/>
  <c r="E536" i="1"/>
  <c r="G536" i="1" s="1"/>
  <c r="A536" i="1"/>
  <c r="H537" i="1"/>
  <c r="D536" i="1"/>
  <c r="C537" i="1" l="1"/>
  <c r="F537" i="1"/>
  <c r="B537" i="1"/>
  <c r="E537" i="1"/>
  <c r="G537" i="1" s="1"/>
  <c r="A537" i="1"/>
  <c r="D537" i="1"/>
  <c r="H538" i="1"/>
  <c r="C538" i="1" l="1"/>
  <c r="F538" i="1"/>
  <c r="B538" i="1"/>
  <c r="E538" i="1"/>
  <c r="G538" i="1" s="1"/>
  <c r="A538" i="1"/>
  <c r="H539" i="1"/>
  <c r="D538" i="1"/>
  <c r="C539" i="1" l="1"/>
  <c r="F539" i="1"/>
  <c r="B539" i="1"/>
  <c r="E539" i="1"/>
  <c r="G539" i="1" s="1"/>
  <c r="A539" i="1"/>
  <c r="D539" i="1"/>
  <c r="H540" i="1"/>
  <c r="C540" i="1" l="1"/>
  <c r="F540" i="1"/>
  <c r="B540" i="1"/>
  <c r="E540" i="1"/>
  <c r="G540" i="1" s="1"/>
  <c r="A540" i="1"/>
  <c r="H541" i="1"/>
  <c r="D540" i="1"/>
  <c r="C541" i="1" l="1"/>
  <c r="F541" i="1"/>
  <c r="B541" i="1"/>
  <c r="E541" i="1"/>
  <c r="G541" i="1" s="1"/>
  <c r="A541" i="1"/>
  <c r="D541" i="1"/>
  <c r="H542" i="1"/>
  <c r="C542" i="1" l="1"/>
  <c r="F542" i="1"/>
  <c r="B542" i="1"/>
  <c r="E542" i="1"/>
  <c r="G542" i="1" s="1"/>
  <c r="A542" i="1"/>
  <c r="H543" i="1"/>
  <c r="D542" i="1"/>
  <c r="C543" i="1" l="1"/>
  <c r="F543" i="1"/>
  <c r="B543" i="1"/>
  <c r="E543" i="1"/>
  <c r="G543" i="1" s="1"/>
  <c r="A543" i="1"/>
  <c r="D543" i="1"/>
  <c r="H544" i="1"/>
  <c r="C544" i="1" l="1"/>
  <c r="F544" i="1"/>
  <c r="B544" i="1"/>
  <c r="E544" i="1"/>
  <c r="G544" i="1" s="1"/>
  <c r="A544" i="1"/>
  <c r="H545" i="1"/>
  <c r="D544" i="1"/>
  <c r="C545" i="1" l="1"/>
  <c r="F545" i="1"/>
  <c r="B545" i="1"/>
  <c r="E545" i="1"/>
  <c r="G545" i="1" s="1"/>
  <c r="A545" i="1"/>
  <c r="D545" i="1"/>
  <c r="H546" i="1"/>
  <c r="C546" i="1" l="1"/>
  <c r="F546" i="1"/>
  <c r="B546" i="1"/>
  <c r="E546" i="1"/>
  <c r="G546" i="1" s="1"/>
  <c r="A546" i="1"/>
  <c r="H547" i="1"/>
  <c r="D546" i="1"/>
  <c r="C547" i="1" l="1"/>
  <c r="F547" i="1"/>
  <c r="B547" i="1"/>
  <c r="E547" i="1"/>
  <c r="G547" i="1" s="1"/>
  <c r="A547" i="1"/>
  <c r="D547" i="1"/>
  <c r="H548" i="1"/>
  <c r="C548" i="1" l="1"/>
  <c r="F548" i="1"/>
  <c r="B548" i="1"/>
  <c r="E548" i="1"/>
  <c r="G548" i="1" s="1"/>
  <c r="A548" i="1"/>
  <c r="H549" i="1"/>
  <c r="D548" i="1"/>
  <c r="C549" i="1" l="1"/>
  <c r="F549" i="1"/>
  <c r="B549" i="1"/>
  <c r="E549" i="1"/>
  <c r="G549" i="1" s="1"/>
  <c r="A549" i="1"/>
  <c r="D549" i="1"/>
  <c r="H550" i="1"/>
  <c r="C550" i="1" l="1"/>
  <c r="F550" i="1"/>
  <c r="B550" i="1"/>
  <c r="E550" i="1"/>
  <c r="G550" i="1" s="1"/>
  <c r="A550" i="1"/>
  <c r="H551" i="1"/>
  <c r="D550" i="1"/>
  <c r="C551" i="1" l="1"/>
  <c r="F551" i="1"/>
  <c r="B551" i="1"/>
  <c r="E551" i="1"/>
  <c r="G551" i="1" s="1"/>
  <c r="A551" i="1"/>
  <c r="D551" i="1"/>
  <c r="H552" i="1"/>
  <c r="C552" i="1" l="1"/>
  <c r="F552" i="1"/>
  <c r="B552" i="1"/>
  <c r="E552" i="1"/>
  <c r="A552" i="1"/>
  <c r="H553" i="1"/>
  <c r="D552" i="1"/>
  <c r="C553" i="1" l="1"/>
  <c r="F553" i="1"/>
  <c r="B553" i="1"/>
  <c r="E553" i="1"/>
  <c r="G553" i="1" s="1"/>
  <c r="A553" i="1"/>
  <c r="D553" i="1"/>
  <c r="H554" i="1"/>
  <c r="G552" i="1"/>
  <c r="C554" i="1" l="1"/>
  <c r="F554" i="1"/>
  <c r="B554" i="1"/>
  <c r="E554" i="1"/>
  <c r="G554" i="1" s="1"/>
  <c r="A554" i="1"/>
  <c r="H555" i="1"/>
  <c r="D554" i="1"/>
  <c r="C555" i="1" l="1"/>
  <c r="F555" i="1"/>
  <c r="B555" i="1"/>
  <c r="E555" i="1"/>
  <c r="G555" i="1" s="1"/>
  <c r="A555" i="1"/>
  <c r="D555" i="1"/>
  <c r="H556" i="1"/>
  <c r="C556" i="1" l="1"/>
  <c r="F556" i="1"/>
  <c r="B556" i="1"/>
  <c r="E556" i="1"/>
  <c r="G556" i="1" s="1"/>
  <c r="A556" i="1"/>
  <c r="H557" i="1"/>
  <c r="D556" i="1"/>
  <c r="C557" i="1" l="1"/>
  <c r="F557" i="1"/>
  <c r="B557" i="1"/>
  <c r="E557" i="1"/>
  <c r="G557" i="1" s="1"/>
  <c r="A557" i="1"/>
  <c r="D557" i="1"/>
  <c r="H558" i="1"/>
  <c r="C558" i="1" l="1"/>
  <c r="F558" i="1"/>
  <c r="B558" i="1"/>
  <c r="E558" i="1"/>
  <c r="G558" i="1" s="1"/>
  <c r="A558" i="1"/>
  <c r="H559" i="1"/>
  <c r="D558" i="1"/>
  <c r="C559" i="1" l="1"/>
  <c r="F559" i="1"/>
  <c r="B559" i="1"/>
  <c r="E559" i="1"/>
  <c r="G559" i="1" s="1"/>
  <c r="A559" i="1"/>
  <c r="D559" i="1"/>
  <c r="H560" i="1"/>
  <c r="C560" i="1" l="1"/>
  <c r="F560" i="1"/>
  <c r="B560" i="1"/>
  <c r="E560" i="1"/>
  <c r="G560" i="1" s="1"/>
  <c r="A560" i="1"/>
  <c r="H561" i="1"/>
  <c r="D560" i="1"/>
  <c r="C561" i="1" l="1"/>
  <c r="F561" i="1"/>
  <c r="B561" i="1"/>
  <c r="E561" i="1"/>
  <c r="G561" i="1" s="1"/>
  <c r="A561" i="1"/>
  <c r="D561" i="1"/>
  <c r="H562" i="1"/>
  <c r="C562" i="1" l="1"/>
  <c r="F562" i="1"/>
  <c r="B562" i="1"/>
  <c r="E562" i="1"/>
  <c r="G562" i="1" s="1"/>
  <c r="A562" i="1"/>
  <c r="H563" i="1"/>
  <c r="D562" i="1"/>
  <c r="C563" i="1" l="1"/>
  <c r="F563" i="1"/>
  <c r="B563" i="1"/>
  <c r="E563" i="1"/>
  <c r="G563" i="1" s="1"/>
  <c r="A563" i="1"/>
  <c r="D563" i="1"/>
  <c r="H564" i="1"/>
  <c r="C564" i="1" l="1"/>
  <c r="F564" i="1"/>
  <c r="B564" i="1"/>
  <c r="E564" i="1"/>
  <c r="G564" i="1" s="1"/>
  <c r="A564" i="1"/>
  <c r="H565" i="1"/>
  <c r="D564" i="1"/>
  <c r="C565" i="1" l="1"/>
  <c r="F565" i="1"/>
  <c r="B565" i="1"/>
  <c r="E565" i="1"/>
  <c r="G565" i="1" s="1"/>
  <c r="A565" i="1"/>
  <c r="D565" i="1"/>
  <c r="H566" i="1"/>
  <c r="C566" i="1" l="1"/>
  <c r="F566" i="1"/>
  <c r="B566" i="1"/>
  <c r="E566" i="1"/>
  <c r="G566" i="1" s="1"/>
  <c r="A566" i="1"/>
  <c r="H567" i="1"/>
  <c r="D566" i="1"/>
  <c r="C567" i="1" l="1"/>
  <c r="F567" i="1"/>
  <c r="B567" i="1"/>
  <c r="E567" i="1"/>
  <c r="G567" i="1" s="1"/>
  <c r="A567" i="1"/>
  <c r="D567" i="1"/>
  <c r="H568" i="1"/>
  <c r="C568" i="1" l="1"/>
  <c r="F568" i="1"/>
  <c r="B568" i="1"/>
  <c r="E568" i="1"/>
  <c r="G568" i="1" s="1"/>
  <c r="A568" i="1"/>
  <c r="H569" i="1"/>
  <c r="D568" i="1"/>
  <c r="C569" i="1" l="1"/>
  <c r="F569" i="1"/>
  <c r="B569" i="1"/>
  <c r="E569" i="1"/>
  <c r="G569" i="1" s="1"/>
  <c r="A569" i="1"/>
  <c r="D569" i="1"/>
  <c r="H570" i="1"/>
  <c r="C570" i="1" l="1"/>
  <c r="F570" i="1"/>
  <c r="B570" i="1"/>
  <c r="E570" i="1"/>
  <c r="G570" i="1" s="1"/>
  <c r="A570" i="1"/>
  <c r="H571" i="1"/>
  <c r="D570" i="1"/>
  <c r="C571" i="1" l="1"/>
  <c r="F571" i="1"/>
  <c r="B571" i="1"/>
  <c r="E571" i="1"/>
  <c r="G571" i="1" s="1"/>
  <c r="A571" i="1"/>
  <c r="D571" i="1"/>
  <c r="H572" i="1"/>
  <c r="C572" i="1" l="1"/>
  <c r="F572" i="1"/>
  <c r="B572" i="1"/>
  <c r="E572" i="1"/>
  <c r="G572" i="1" s="1"/>
  <c r="A572" i="1"/>
  <c r="H573" i="1"/>
  <c r="D572" i="1"/>
  <c r="C573" i="1" l="1"/>
  <c r="F573" i="1"/>
  <c r="B573" i="1"/>
  <c r="E573" i="1"/>
  <c r="G573" i="1" s="1"/>
  <c r="A573" i="1"/>
  <c r="D573" i="1"/>
  <c r="H574" i="1"/>
  <c r="C574" i="1" l="1"/>
  <c r="F574" i="1"/>
  <c r="B574" i="1"/>
  <c r="E574" i="1"/>
  <c r="G574" i="1" s="1"/>
  <c r="A574" i="1"/>
  <c r="H575" i="1"/>
  <c r="D574" i="1"/>
  <c r="C575" i="1" l="1"/>
  <c r="F575" i="1"/>
  <c r="B575" i="1"/>
  <c r="E575" i="1"/>
  <c r="G575" i="1" s="1"/>
  <c r="A575" i="1"/>
  <c r="D575" i="1"/>
  <c r="H576" i="1"/>
  <c r="C576" i="1" l="1"/>
  <c r="F576" i="1"/>
  <c r="B576" i="1"/>
  <c r="E576" i="1"/>
  <c r="G576" i="1" s="1"/>
  <c r="A576" i="1"/>
  <c r="H577" i="1"/>
  <c r="D576" i="1"/>
  <c r="C577" i="1" l="1"/>
  <c r="F577" i="1"/>
  <c r="B577" i="1"/>
  <c r="E577" i="1"/>
  <c r="A577" i="1"/>
  <c r="D577" i="1"/>
  <c r="H578" i="1"/>
  <c r="G577" i="1" l="1"/>
  <c r="C578" i="1"/>
  <c r="F578" i="1"/>
  <c r="B578" i="1"/>
  <c r="E578" i="1"/>
  <c r="G578" i="1" s="1"/>
  <c r="A578" i="1"/>
  <c r="H579" i="1"/>
  <c r="D578" i="1"/>
  <c r="C579" i="1" l="1"/>
  <c r="F579" i="1"/>
  <c r="B579" i="1"/>
  <c r="E579" i="1"/>
  <c r="A579" i="1"/>
  <c r="D579" i="1"/>
  <c r="H580" i="1"/>
  <c r="C580" i="1" l="1"/>
  <c r="F580" i="1"/>
  <c r="B580" i="1"/>
  <c r="E580" i="1"/>
  <c r="G580" i="1" s="1"/>
  <c r="A580" i="1"/>
  <c r="H581" i="1"/>
  <c r="D580" i="1"/>
  <c r="G579" i="1"/>
  <c r="C581" i="1" l="1"/>
  <c r="F581" i="1"/>
  <c r="B581" i="1"/>
  <c r="E581" i="1"/>
  <c r="G581" i="1" s="1"/>
  <c r="A581" i="1"/>
  <c r="D581" i="1"/>
  <c r="H582" i="1"/>
  <c r="C582" i="1" l="1"/>
  <c r="F582" i="1"/>
  <c r="B582" i="1"/>
  <c r="E582" i="1"/>
  <c r="G582" i="1" s="1"/>
  <c r="A582" i="1"/>
  <c r="H583" i="1"/>
  <c r="D582" i="1"/>
  <c r="C583" i="1" l="1"/>
  <c r="F583" i="1"/>
  <c r="B583" i="1"/>
  <c r="E583" i="1"/>
  <c r="G583" i="1" s="1"/>
  <c r="A583" i="1"/>
  <c r="D583" i="1"/>
  <c r="H584" i="1"/>
  <c r="C584" i="1" l="1"/>
  <c r="F584" i="1"/>
  <c r="B584" i="1"/>
  <c r="E584" i="1"/>
  <c r="G584" i="1" s="1"/>
  <c r="A584" i="1"/>
  <c r="H585" i="1"/>
  <c r="D584" i="1"/>
  <c r="C585" i="1" l="1"/>
  <c r="F585" i="1"/>
  <c r="B585" i="1"/>
  <c r="E585" i="1"/>
  <c r="G585" i="1" s="1"/>
  <c r="A585" i="1"/>
  <c r="D585" i="1"/>
  <c r="H586" i="1"/>
  <c r="C586" i="1" l="1"/>
  <c r="F586" i="1"/>
  <c r="B586" i="1"/>
  <c r="E586" i="1"/>
  <c r="G586" i="1" s="1"/>
  <c r="A586" i="1"/>
  <c r="H587" i="1"/>
  <c r="D586" i="1"/>
  <c r="C587" i="1" l="1"/>
  <c r="F587" i="1"/>
  <c r="B587" i="1"/>
  <c r="E587" i="1"/>
  <c r="G587" i="1" s="1"/>
  <c r="A587" i="1"/>
  <c r="D587" i="1"/>
  <c r="H588" i="1"/>
  <c r="C588" i="1" l="1"/>
  <c r="F588" i="1"/>
  <c r="B588" i="1"/>
  <c r="E588" i="1"/>
  <c r="G588" i="1" s="1"/>
  <c r="A588" i="1"/>
  <c r="H589" i="1"/>
  <c r="D588" i="1"/>
  <c r="C589" i="1" l="1"/>
  <c r="F589" i="1"/>
  <c r="B589" i="1"/>
  <c r="E589" i="1"/>
  <c r="G589" i="1" s="1"/>
  <c r="A589" i="1"/>
  <c r="D589" i="1"/>
  <c r="H590" i="1"/>
  <c r="C590" i="1" l="1"/>
  <c r="F590" i="1"/>
  <c r="B590" i="1"/>
  <c r="E590" i="1"/>
  <c r="G590" i="1" s="1"/>
  <c r="A590" i="1"/>
  <c r="H591" i="1"/>
  <c r="D590" i="1"/>
  <c r="C591" i="1" l="1"/>
  <c r="F591" i="1"/>
  <c r="B591" i="1"/>
  <c r="E591" i="1"/>
  <c r="G591" i="1" s="1"/>
  <c r="A591" i="1"/>
  <c r="D591" i="1"/>
  <c r="H592" i="1"/>
  <c r="C592" i="1" l="1"/>
  <c r="F592" i="1"/>
  <c r="B592" i="1"/>
  <c r="E592" i="1"/>
  <c r="G592" i="1" s="1"/>
  <c r="A592" i="1"/>
  <c r="H593" i="1"/>
  <c r="D592" i="1"/>
  <c r="C593" i="1" l="1"/>
  <c r="F593" i="1"/>
  <c r="B593" i="1"/>
  <c r="E593" i="1"/>
  <c r="G593" i="1" s="1"/>
  <c r="A593" i="1"/>
  <c r="D593" i="1"/>
  <c r="H594" i="1"/>
  <c r="C594" i="1" l="1"/>
  <c r="F594" i="1"/>
  <c r="B594" i="1"/>
  <c r="E594" i="1"/>
  <c r="G594" i="1" s="1"/>
  <c r="A594" i="1"/>
  <c r="H595" i="1"/>
  <c r="D594" i="1"/>
  <c r="C595" i="1" l="1"/>
  <c r="F595" i="1"/>
  <c r="B595" i="1"/>
  <c r="E595" i="1"/>
  <c r="G595" i="1" s="1"/>
  <c r="A595" i="1"/>
  <c r="D595" i="1"/>
  <c r="H596" i="1"/>
  <c r="C596" i="1" l="1"/>
  <c r="F596" i="1"/>
  <c r="B596" i="1"/>
  <c r="E596" i="1"/>
  <c r="G596" i="1" s="1"/>
  <c r="A596" i="1"/>
  <c r="H597" i="1"/>
  <c r="D596" i="1"/>
  <c r="C597" i="1" l="1"/>
  <c r="F597" i="1"/>
  <c r="B597" i="1"/>
  <c r="E597" i="1"/>
  <c r="G597" i="1" s="1"/>
  <c r="A597" i="1"/>
  <c r="D597" i="1"/>
  <c r="H598" i="1"/>
  <c r="C598" i="1" l="1"/>
  <c r="F598" i="1"/>
  <c r="B598" i="1"/>
  <c r="E598" i="1"/>
  <c r="G598" i="1" s="1"/>
  <c r="A598" i="1"/>
  <c r="H599" i="1"/>
  <c r="D598" i="1"/>
  <c r="C599" i="1" l="1"/>
  <c r="F599" i="1"/>
  <c r="B599" i="1"/>
  <c r="E599" i="1"/>
  <c r="G599" i="1" s="1"/>
  <c r="A599" i="1"/>
  <c r="D599" i="1"/>
  <c r="H600" i="1"/>
  <c r="C600" i="1" l="1"/>
  <c r="F600" i="1"/>
  <c r="B600" i="1"/>
  <c r="E600" i="1"/>
  <c r="G600" i="1" s="1"/>
  <c r="A600" i="1"/>
  <c r="H601" i="1"/>
  <c r="D600" i="1"/>
  <c r="C601" i="1" l="1"/>
  <c r="F601" i="1"/>
  <c r="B601" i="1"/>
  <c r="E601" i="1"/>
  <c r="G601" i="1" s="1"/>
  <c r="A601" i="1"/>
  <c r="D601" i="1"/>
  <c r="H602" i="1"/>
  <c r="C602" i="1" l="1"/>
  <c r="F602" i="1"/>
  <c r="B602" i="1"/>
  <c r="E602" i="1"/>
  <c r="G602" i="1" s="1"/>
  <c r="A602" i="1"/>
  <c r="H603" i="1"/>
  <c r="D602" i="1"/>
  <c r="C603" i="1" l="1"/>
  <c r="F603" i="1"/>
  <c r="B603" i="1"/>
  <c r="E603" i="1"/>
  <c r="A603" i="1"/>
  <c r="D603" i="1"/>
  <c r="H604" i="1"/>
  <c r="G603" i="1" l="1"/>
  <c r="C604" i="1"/>
  <c r="F604" i="1"/>
  <c r="B604" i="1"/>
  <c r="E604" i="1"/>
  <c r="G604" i="1" s="1"/>
  <c r="A604" i="1"/>
  <c r="H605" i="1"/>
  <c r="D604" i="1"/>
  <c r="C605" i="1" l="1"/>
  <c r="F605" i="1"/>
  <c r="B605" i="1"/>
  <c r="E605" i="1"/>
  <c r="G605" i="1" s="1"/>
  <c r="A605" i="1"/>
  <c r="D605" i="1"/>
  <c r="H606" i="1"/>
  <c r="C606" i="1" l="1"/>
  <c r="F606" i="1"/>
  <c r="B606" i="1"/>
  <c r="E606" i="1"/>
  <c r="G606" i="1" s="1"/>
  <c r="A606" i="1"/>
  <c r="H607" i="1"/>
  <c r="D606" i="1"/>
  <c r="C607" i="1" l="1"/>
  <c r="F607" i="1"/>
  <c r="B607" i="1"/>
  <c r="E607" i="1"/>
  <c r="G607" i="1" s="1"/>
  <c r="A607" i="1"/>
  <c r="D607" i="1"/>
  <c r="H608" i="1"/>
  <c r="C608" i="1" l="1"/>
  <c r="F608" i="1"/>
  <c r="B608" i="1"/>
  <c r="E608" i="1"/>
  <c r="G608" i="1" s="1"/>
  <c r="A608" i="1"/>
  <c r="H609" i="1"/>
  <c r="D608" i="1"/>
  <c r="C609" i="1" l="1"/>
  <c r="F609" i="1"/>
  <c r="B609" i="1"/>
  <c r="E609" i="1"/>
  <c r="G609" i="1" s="1"/>
  <c r="A609" i="1"/>
  <c r="D609" i="1"/>
  <c r="H610" i="1"/>
  <c r="C610" i="1" l="1"/>
  <c r="F610" i="1"/>
  <c r="B610" i="1"/>
  <c r="E610" i="1"/>
  <c r="G610" i="1" s="1"/>
  <c r="A610" i="1"/>
  <c r="H611" i="1"/>
  <c r="D610" i="1"/>
  <c r="C611" i="1" l="1"/>
  <c r="F611" i="1"/>
  <c r="B611" i="1"/>
  <c r="E611" i="1"/>
  <c r="G611" i="1" s="1"/>
  <c r="A611" i="1"/>
  <c r="D611" i="1"/>
  <c r="H612" i="1"/>
  <c r="C612" i="1" l="1"/>
  <c r="F612" i="1"/>
  <c r="B612" i="1"/>
  <c r="E612" i="1"/>
  <c r="G612" i="1" s="1"/>
  <c r="A612" i="1"/>
  <c r="H613" i="1"/>
  <c r="D612" i="1"/>
  <c r="C613" i="1" l="1"/>
  <c r="F613" i="1"/>
  <c r="B613" i="1"/>
  <c r="E613" i="1"/>
  <c r="G613" i="1" s="1"/>
  <c r="A613" i="1"/>
  <c r="D613" i="1"/>
  <c r="H614" i="1"/>
  <c r="C614" i="1" l="1"/>
  <c r="F614" i="1"/>
  <c r="B614" i="1"/>
  <c r="E614" i="1"/>
  <c r="G614" i="1" s="1"/>
  <c r="A614" i="1"/>
  <c r="H615" i="1"/>
  <c r="D614" i="1"/>
  <c r="C615" i="1" l="1"/>
  <c r="F615" i="1"/>
  <c r="B615" i="1"/>
  <c r="E615" i="1"/>
  <c r="G615" i="1" s="1"/>
  <c r="A615" i="1"/>
  <c r="D615" i="1"/>
  <c r="H616" i="1"/>
  <c r="C616" i="1" l="1"/>
  <c r="F616" i="1"/>
  <c r="B616" i="1"/>
  <c r="E616" i="1"/>
  <c r="G616" i="1" s="1"/>
  <c r="A616" i="1"/>
  <c r="H617" i="1"/>
  <c r="D616" i="1"/>
  <c r="C617" i="1" l="1"/>
  <c r="F617" i="1"/>
  <c r="B617" i="1"/>
  <c r="E617" i="1"/>
  <c r="G617" i="1" s="1"/>
  <c r="A617" i="1"/>
  <c r="D617" i="1"/>
  <c r="H618" i="1"/>
  <c r="C618" i="1" l="1"/>
  <c r="F618" i="1"/>
  <c r="B618" i="1"/>
  <c r="E618" i="1"/>
  <c r="A618" i="1"/>
  <c r="H619" i="1"/>
  <c r="D618" i="1"/>
  <c r="G618" i="1" l="1"/>
  <c r="C619" i="1"/>
  <c r="F619" i="1"/>
  <c r="B619" i="1"/>
  <c r="E619" i="1"/>
  <c r="G619" i="1" s="1"/>
  <c r="A619" i="1"/>
  <c r="D619" i="1"/>
  <c r="H620" i="1"/>
  <c r="C620" i="1" l="1"/>
  <c r="F620" i="1"/>
  <c r="B620" i="1"/>
  <c r="E620" i="1"/>
  <c r="G620" i="1" s="1"/>
  <c r="A620" i="1"/>
  <c r="H621" i="1"/>
  <c r="D620" i="1"/>
  <c r="C621" i="1" l="1"/>
  <c r="F621" i="1"/>
  <c r="B621" i="1"/>
  <c r="E621" i="1"/>
  <c r="G621" i="1" s="1"/>
  <c r="A621" i="1"/>
  <c r="D621" i="1"/>
  <c r="H622" i="1"/>
  <c r="C622" i="1" l="1"/>
  <c r="F622" i="1"/>
  <c r="B622" i="1"/>
  <c r="E622" i="1"/>
  <c r="G622" i="1" s="1"/>
  <c r="A622" i="1"/>
  <c r="H623" i="1"/>
  <c r="D622" i="1"/>
  <c r="C623" i="1" l="1"/>
  <c r="F623" i="1"/>
  <c r="B623" i="1"/>
  <c r="E623" i="1"/>
  <c r="G623" i="1" s="1"/>
  <c r="A623" i="1"/>
  <c r="D623" i="1"/>
  <c r="H624" i="1"/>
  <c r="C624" i="1" l="1"/>
  <c r="F624" i="1"/>
  <c r="B624" i="1"/>
  <c r="E624" i="1"/>
  <c r="G624" i="1" s="1"/>
  <c r="A624" i="1"/>
  <c r="H625" i="1"/>
  <c r="D624" i="1"/>
  <c r="C625" i="1" l="1"/>
  <c r="F625" i="1"/>
  <c r="B625" i="1"/>
  <c r="E625" i="1"/>
  <c r="G625" i="1" s="1"/>
  <c r="A625" i="1"/>
  <c r="D625" i="1"/>
  <c r="H626" i="1"/>
  <c r="C626" i="1" l="1"/>
  <c r="F626" i="1"/>
  <c r="B626" i="1"/>
  <c r="E626" i="1"/>
  <c r="G626" i="1" s="1"/>
  <c r="A626" i="1"/>
  <c r="H627" i="1"/>
  <c r="D626" i="1"/>
  <c r="C627" i="1" l="1"/>
  <c r="F627" i="1"/>
  <c r="B627" i="1"/>
  <c r="E627" i="1"/>
  <c r="G627" i="1" s="1"/>
  <c r="A627" i="1"/>
  <c r="D627" i="1"/>
  <c r="H628" i="1"/>
  <c r="C628" i="1" l="1"/>
  <c r="F628" i="1"/>
  <c r="B628" i="1"/>
  <c r="E628" i="1"/>
  <c r="G628" i="1" s="1"/>
  <c r="A628" i="1"/>
  <c r="H629" i="1"/>
  <c r="D628" i="1"/>
  <c r="C629" i="1" l="1"/>
  <c r="F629" i="1"/>
  <c r="B629" i="1"/>
  <c r="E629" i="1"/>
  <c r="G629" i="1" s="1"/>
  <c r="A629" i="1"/>
  <c r="D629" i="1"/>
  <c r="H630" i="1"/>
  <c r="C630" i="1" l="1"/>
  <c r="F630" i="1"/>
  <c r="B630" i="1"/>
  <c r="E630" i="1"/>
  <c r="G630" i="1" s="1"/>
  <c r="A630" i="1"/>
  <c r="H631" i="1"/>
  <c r="D630" i="1"/>
  <c r="C631" i="1" l="1"/>
  <c r="F631" i="1"/>
  <c r="B631" i="1"/>
  <c r="E631" i="1"/>
  <c r="G631" i="1" s="1"/>
  <c r="A631" i="1"/>
  <c r="D631" i="1"/>
  <c r="H632" i="1"/>
  <c r="C632" i="1" l="1"/>
  <c r="F632" i="1"/>
  <c r="B632" i="1"/>
  <c r="E632" i="1"/>
  <c r="G632" i="1" s="1"/>
  <c r="A632" i="1"/>
  <c r="H633" i="1"/>
  <c r="D632" i="1"/>
  <c r="C633" i="1" l="1"/>
  <c r="F633" i="1"/>
  <c r="B633" i="1"/>
  <c r="E633" i="1"/>
  <c r="G633" i="1" s="1"/>
  <c r="A633" i="1"/>
  <c r="D633" i="1"/>
  <c r="H634" i="1"/>
  <c r="C634" i="1" l="1"/>
  <c r="F634" i="1"/>
  <c r="B634" i="1"/>
  <c r="E634" i="1"/>
  <c r="G634" i="1" s="1"/>
  <c r="A634" i="1"/>
  <c r="H635" i="1"/>
  <c r="D634" i="1"/>
  <c r="C635" i="1" l="1"/>
  <c r="F635" i="1"/>
  <c r="B635" i="1"/>
  <c r="E635" i="1"/>
  <c r="G635" i="1" s="1"/>
  <c r="A635" i="1"/>
  <c r="D635" i="1"/>
  <c r="H636" i="1"/>
  <c r="C636" i="1" l="1"/>
  <c r="F636" i="1"/>
  <c r="B636" i="1"/>
  <c r="E636" i="1"/>
  <c r="G636" i="1" s="1"/>
  <c r="A636" i="1"/>
  <c r="H637" i="1"/>
  <c r="D636" i="1"/>
  <c r="C637" i="1" l="1"/>
  <c r="F637" i="1"/>
  <c r="B637" i="1"/>
  <c r="E637" i="1"/>
  <c r="G637" i="1" s="1"/>
  <c r="A637" i="1"/>
  <c r="D637" i="1"/>
  <c r="H638" i="1"/>
  <c r="C638" i="1" l="1"/>
  <c r="F638" i="1"/>
  <c r="B638" i="1"/>
  <c r="E638" i="1"/>
  <c r="G638" i="1" s="1"/>
  <c r="A638" i="1"/>
  <c r="H639" i="1"/>
  <c r="D638" i="1"/>
  <c r="C639" i="1" l="1"/>
  <c r="F639" i="1"/>
  <c r="B639" i="1"/>
  <c r="E639" i="1"/>
  <c r="G639" i="1" s="1"/>
  <c r="A639" i="1"/>
  <c r="D639" i="1"/>
  <c r="H640" i="1"/>
  <c r="C640" i="1" l="1"/>
  <c r="F640" i="1"/>
  <c r="B640" i="1"/>
  <c r="E640" i="1"/>
  <c r="G640" i="1" s="1"/>
  <c r="A640" i="1"/>
  <c r="H641" i="1"/>
  <c r="D640" i="1"/>
  <c r="C641" i="1" l="1"/>
  <c r="F641" i="1"/>
  <c r="B641" i="1"/>
  <c r="E641" i="1"/>
  <c r="G641" i="1" s="1"/>
  <c r="A641" i="1"/>
  <c r="D641" i="1"/>
  <c r="H642" i="1"/>
  <c r="C642" i="1" l="1"/>
  <c r="F642" i="1"/>
  <c r="B642" i="1"/>
  <c r="E642" i="1"/>
  <c r="G642" i="1" s="1"/>
  <c r="A642" i="1"/>
  <c r="H643" i="1"/>
  <c r="D642" i="1"/>
  <c r="C643" i="1" l="1"/>
  <c r="F643" i="1"/>
  <c r="B643" i="1"/>
  <c r="E643" i="1"/>
  <c r="G643" i="1" s="1"/>
  <c r="A643" i="1"/>
  <c r="D643" i="1"/>
  <c r="H644" i="1"/>
  <c r="C644" i="1" l="1"/>
  <c r="F644" i="1"/>
  <c r="B644" i="1"/>
  <c r="E644" i="1"/>
  <c r="G644" i="1" s="1"/>
  <c r="A644" i="1"/>
  <c r="H645" i="1"/>
  <c r="D644" i="1"/>
  <c r="C645" i="1" l="1"/>
  <c r="F645" i="1"/>
  <c r="B645" i="1"/>
  <c r="E645" i="1"/>
  <c r="G645" i="1" s="1"/>
  <c r="A645" i="1"/>
  <c r="D645" i="1"/>
  <c r="H646" i="1"/>
  <c r="C646" i="1" l="1"/>
  <c r="F646" i="1"/>
  <c r="B646" i="1"/>
  <c r="E646" i="1"/>
  <c r="G646" i="1" s="1"/>
  <c r="A646" i="1"/>
  <c r="H647" i="1"/>
  <c r="D646" i="1"/>
  <c r="C647" i="1" l="1"/>
  <c r="F647" i="1"/>
  <c r="B647" i="1"/>
  <c r="E647" i="1"/>
  <c r="G647" i="1" s="1"/>
  <c r="A647" i="1"/>
  <c r="D647" i="1"/>
  <c r="H648" i="1"/>
  <c r="C648" i="1" l="1"/>
  <c r="F648" i="1"/>
  <c r="B648" i="1"/>
  <c r="E648" i="1"/>
  <c r="G648" i="1" s="1"/>
  <c r="A648" i="1"/>
  <c r="H649" i="1"/>
  <c r="D648" i="1"/>
  <c r="C649" i="1" l="1"/>
  <c r="F649" i="1"/>
  <c r="B649" i="1"/>
  <c r="E649" i="1"/>
  <c r="G649" i="1" s="1"/>
  <c r="A649" i="1"/>
  <c r="D649" i="1"/>
  <c r="H650" i="1"/>
  <c r="C650" i="1" l="1"/>
  <c r="F650" i="1"/>
  <c r="B650" i="1"/>
  <c r="E650" i="1"/>
  <c r="G650" i="1" s="1"/>
  <c r="A650" i="1"/>
  <c r="H651" i="1"/>
  <c r="D650" i="1"/>
  <c r="C651" i="1" l="1"/>
  <c r="F651" i="1"/>
  <c r="B651" i="1"/>
  <c r="E651" i="1"/>
  <c r="G651" i="1" s="1"/>
  <c r="A651" i="1"/>
  <c r="D651" i="1"/>
  <c r="H652" i="1"/>
  <c r="C652" i="1" l="1"/>
  <c r="F652" i="1"/>
  <c r="B652" i="1"/>
  <c r="E652" i="1"/>
  <c r="G652" i="1" s="1"/>
  <c r="A652" i="1"/>
  <c r="H653" i="1"/>
  <c r="D652" i="1"/>
  <c r="C653" i="1" l="1"/>
  <c r="F653" i="1"/>
  <c r="B653" i="1"/>
  <c r="E653" i="1"/>
  <c r="A653" i="1"/>
  <c r="D653" i="1"/>
  <c r="H654" i="1"/>
  <c r="G653" i="1" l="1"/>
  <c r="C654" i="1"/>
  <c r="F654" i="1"/>
  <c r="B654" i="1"/>
  <c r="E654" i="1"/>
  <c r="G654" i="1" s="1"/>
  <c r="A654" i="1"/>
  <c r="H655" i="1"/>
  <c r="D654" i="1"/>
  <c r="C655" i="1" l="1"/>
  <c r="F655" i="1"/>
  <c r="B655" i="1"/>
  <c r="E655" i="1"/>
  <c r="G655" i="1" s="1"/>
  <c r="A655" i="1"/>
  <c r="D655" i="1"/>
  <c r="H656" i="1"/>
  <c r="C656" i="1" l="1"/>
  <c r="F656" i="1"/>
  <c r="B656" i="1"/>
  <c r="E656" i="1"/>
  <c r="G656" i="1" s="1"/>
  <c r="A656" i="1"/>
  <c r="H657" i="1"/>
  <c r="D656" i="1"/>
  <c r="C657" i="1" l="1"/>
  <c r="F657" i="1"/>
  <c r="B657" i="1"/>
  <c r="E657" i="1"/>
  <c r="G657" i="1" s="1"/>
  <c r="A657" i="1"/>
  <c r="D657" i="1"/>
  <c r="H658" i="1"/>
  <c r="C658" i="1" l="1"/>
  <c r="F658" i="1"/>
  <c r="B658" i="1"/>
  <c r="E658" i="1"/>
  <c r="G658" i="1" s="1"/>
  <c r="A658" i="1"/>
  <c r="H659" i="1"/>
  <c r="D658" i="1"/>
  <c r="C659" i="1" l="1"/>
  <c r="F659" i="1"/>
  <c r="B659" i="1"/>
  <c r="E659" i="1"/>
  <c r="G659" i="1" s="1"/>
  <c r="A659" i="1"/>
  <c r="D659" i="1"/>
  <c r="H660" i="1"/>
  <c r="C660" i="1" l="1"/>
  <c r="F660" i="1"/>
  <c r="B660" i="1"/>
  <c r="E660" i="1"/>
  <c r="G660" i="1" s="1"/>
  <c r="A660" i="1"/>
  <c r="H661" i="1"/>
  <c r="D660" i="1"/>
  <c r="C661" i="1" l="1"/>
  <c r="F661" i="1"/>
  <c r="B661" i="1"/>
  <c r="E661" i="1"/>
  <c r="G661" i="1" s="1"/>
  <c r="A661" i="1"/>
  <c r="D661" i="1"/>
  <c r="H662" i="1"/>
  <c r="C662" i="1" l="1"/>
  <c r="F662" i="1"/>
  <c r="B662" i="1"/>
  <c r="E662" i="1"/>
  <c r="G662" i="1" s="1"/>
  <c r="A662" i="1"/>
  <c r="H663" i="1"/>
  <c r="D662" i="1"/>
  <c r="C663" i="1" l="1"/>
  <c r="F663" i="1"/>
  <c r="B663" i="1"/>
  <c r="E663" i="1"/>
  <c r="G663" i="1" s="1"/>
  <c r="A663" i="1"/>
  <c r="D663" i="1"/>
  <c r="H664" i="1"/>
  <c r="C664" i="1" l="1"/>
  <c r="F664" i="1"/>
  <c r="B664" i="1"/>
  <c r="E664" i="1"/>
  <c r="G664" i="1" s="1"/>
  <c r="A664" i="1"/>
  <c r="H665" i="1"/>
  <c r="D664" i="1"/>
  <c r="C665" i="1" l="1"/>
  <c r="F665" i="1"/>
  <c r="B665" i="1"/>
  <c r="E665" i="1"/>
  <c r="G665" i="1" s="1"/>
  <c r="A665" i="1"/>
  <c r="D665" i="1"/>
  <c r="H666" i="1"/>
  <c r="C666" i="1" l="1"/>
  <c r="F666" i="1"/>
  <c r="B666" i="1"/>
  <c r="E666" i="1"/>
  <c r="G666" i="1" s="1"/>
  <c r="A666" i="1"/>
  <c r="H667" i="1"/>
  <c r="D666" i="1"/>
  <c r="C667" i="1" l="1"/>
  <c r="F667" i="1"/>
  <c r="B667" i="1"/>
  <c r="E667" i="1"/>
  <c r="G667" i="1" s="1"/>
  <c r="A667" i="1"/>
  <c r="D667" i="1"/>
  <c r="H668" i="1"/>
  <c r="C668" i="1" l="1"/>
  <c r="F668" i="1"/>
  <c r="B668" i="1"/>
  <c r="E668" i="1"/>
  <c r="G668" i="1" s="1"/>
  <c r="A668" i="1"/>
  <c r="H669" i="1"/>
  <c r="D668" i="1"/>
  <c r="C669" i="1" l="1"/>
  <c r="F669" i="1"/>
  <c r="B669" i="1"/>
  <c r="E669" i="1"/>
  <c r="G669" i="1" s="1"/>
  <c r="A669" i="1"/>
  <c r="D669" i="1"/>
  <c r="H670" i="1"/>
  <c r="C670" i="1" l="1"/>
  <c r="F670" i="1"/>
  <c r="B670" i="1"/>
  <c r="E670" i="1"/>
  <c r="G670" i="1" s="1"/>
  <c r="A670" i="1"/>
  <c r="H671" i="1"/>
  <c r="D670" i="1"/>
  <c r="C671" i="1" l="1"/>
  <c r="F671" i="1"/>
  <c r="B671" i="1"/>
  <c r="E671" i="1"/>
  <c r="G671" i="1" s="1"/>
  <c r="A671" i="1"/>
  <c r="D671" i="1"/>
  <c r="H672" i="1"/>
  <c r="C672" i="1" l="1"/>
  <c r="F672" i="1"/>
  <c r="B672" i="1"/>
  <c r="E672" i="1"/>
  <c r="G672" i="1" s="1"/>
  <c r="A672" i="1"/>
  <c r="H673" i="1"/>
  <c r="D672" i="1"/>
  <c r="C673" i="1" l="1"/>
  <c r="F673" i="1"/>
  <c r="B673" i="1"/>
  <c r="E673" i="1"/>
  <c r="G673" i="1" s="1"/>
  <c r="A673" i="1"/>
  <c r="D673" i="1"/>
  <c r="H674" i="1"/>
  <c r="C674" i="1" l="1"/>
  <c r="F674" i="1"/>
  <c r="B674" i="1"/>
  <c r="E674" i="1"/>
  <c r="G674" i="1" s="1"/>
  <c r="A674" i="1"/>
  <c r="H675" i="1"/>
  <c r="D674" i="1"/>
  <c r="C675" i="1" l="1"/>
  <c r="F675" i="1"/>
  <c r="B675" i="1"/>
  <c r="E675" i="1"/>
  <c r="G675" i="1" s="1"/>
  <c r="A675" i="1"/>
  <c r="D675" i="1"/>
  <c r="H676" i="1"/>
  <c r="C676" i="1" l="1"/>
  <c r="F676" i="1"/>
  <c r="B676" i="1"/>
  <c r="E676" i="1"/>
  <c r="G676" i="1" s="1"/>
  <c r="A676" i="1"/>
  <c r="H677" i="1"/>
  <c r="D676" i="1"/>
  <c r="C677" i="1" l="1"/>
  <c r="F677" i="1"/>
  <c r="B677" i="1"/>
  <c r="E677" i="1"/>
  <c r="G677" i="1" s="1"/>
  <c r="A677" i="1"/>
  <c r="D677" i="1"/>
  <c r="H678" i="1"/>
  <c r="C678" i="1" l="1"/>
  <c r="F678" i="1"/>
  <c r="B678" i="1"/>
  <c r="E678" i="1"/>
  <c r="G678" i="1" s="1"/>
  <c r="A678" i="1"/>
  <c r="H679" i="1"/>
  <c r="D678" i="1"/>
  <c r="C679" i="1" l="1"/>
  <c r="F679" i="1"/>
  <c r="B679" i="1"/>
  <c r="E679" i="1"/>
  <c r="G679" i="1" s="1"/>
  <c r="A679" i="1"/>
  <c r="D679" i="1"/>
  <c r="H680" i="1"/>
  <c r="C680" i="1" l="1"/>
  <c r="F680" i="1"/>
  <c r="B680" i="1"/>
  <c r="E680" i="1"/>
  <c r="G680" i="1" s="1"/>
  <c r="A680" i="1"/>
  <c r="H681" i="1"/>
  <c r="D680" i="1"/>
  <c r="C681" i="1" l="1"/>
  <c r="F681" i="1"/>
  <c r="B681" i="1"/>
  <c r="E681" i="1"/>
  <c r="G681" i="1" s="1"/>
  <c r="A681" i="1"/>
  <c r="D681" i="1"/>
  <c r="H682" i="1"/>
  <c r="C682" i="1" l="1"/>
  <c r="F682" i="1"/>
  <c r="B682" i="1"/>
  <c r="E682" i="1"/>
  <c r="G682" i="1" s="1"/>
  <c r="A682" i="1"/>
  <c r="H683" i="1"/>
  <c r="D682" i="1"/>
  <c r="C683" i="1" l="1"/>
  <c r="F683" i="1"/>
  <c r="B683" i="1"/>
  <c r="E683" i="1"/>
  <c r="G683" i="1" s="1"/>
  <c r="A683" i="1"/>
  <c r="D683" i="1"/>
  <c r="H684" i="1"/>
  <c r="C684" i="1" l="1"/>
  <c r="F684" i="1"/>
  <c r="B684" i="1"/>
  <c r="E684" i="1"/>
  <c r="G684" i="1" s="1"/>
  <c r="A684" i="1"/>
  <c r="H685" i="1"/>
  <c r="D684" i="1"/>
  <c r="C685" i="1" l="1"/>
  <c r="F685" i="1"/>
  <c r="B685" i="1"/>
  <c r="E685" i="1"/>
  <c r="G685" i="1" s="1"/>
  <c r="A685" i="1"/>
  <c r="D685" i="1"/>
  <c r="H686" i="1"/>
  <c r="C686" i="1" l="1"/>
  <c r="F686" i="1"/>
  <c r="B686" i="1"/>
  <c r="E686" i="1"/>
  <c r="G686" i="1" s="1"/>
  <c r="A686" i="1"/>
  <c r="H687" i="1"/>
  <c r="D686" i="1"/>
  <c r="C687" i="1" l="1"/>
  <c r="F687" i="1"/>
  <c r="B687" i="1"/>
  <c r="E687" i="1"/>
  <c r="G687" i="1" s="1"/>
  <c r="A687" i="1"/>
  <c r="D687" i="1"/>
  <c r="H688" i="1"/>
  <c r="C688" i="1" l="1"/>
  <c r="F688" i="1"/>
  <c r="B688" i="1"/>
  <c r="E688" i="1"/>
  <c r="G688" i="1" s="1"/>
  <c r="A688" i="1"/>
  <c r="H689" i="1"/>
  <c r="D688" i="1"/>
  <c r="C689" i="1" l="1"/>
  <c r="F689" i="1"/>
  <c r="B689" i="1"/>
  <c r="E689" i="1"/>
  <c r="G689" i="1" s="1"/>
  <c r="A689" i="1"/>
  <c r="D689" i="1"/>
  <c r="H690" i="1"/>
  <c r="C690" i="1" l="1"/>
  <c r="F690" i="1"/>
  <c r="B690" i="1"/>
  <c r="E690" i="1"/>
  <c r="G690" i="1" s="1"/>
  <c r="A690" i="1"/>
  <c r="H691" i="1"/>
  <c r="D690" i="1"/>
  <c r="C691" i="1" l="1"/>
  <c r="F691" i="1"/>
  <c r="B691" i="1"/>
  <c r="E691" i="1"/>
  <c r="G691" i="1" s="1"/>
  <c r="A691" i="1"/>
  <c r="D691" i="1"/>
  <c r="H692" i="1"/>
  <c r="C692" i="1" l="1"/>
  <c r="F692" i="1"/>
  <c r="B692" i="1"/>
  <c r="E692" i="1"/>
  <c r="G692" i="1" s="1"/>
  <c r="A692" i="1"/>
  <c r="H693" i="1"/>
  <c r="D692" i="1"/>
  <c r="C693" i="1" l="1"/>
  <c r="F693" i="1"/>
  <c r="B693" i="1"/>
  <c r="E693" i="1"/>
  <c r="G693" i="1" s="1"/>
  <c r="A693" i="1"/>
  <c r="D693" i="1"/>
  <c r="H694" i="1"/>
  <c r="C694" i="1" l="1"/>
  <c r="F694" i="1"/>
  <c r="B694" i="1"/>
  <c r="E694" i="1"/>
  <c r="G694" i="1" s="1"/>
  <c r="A694" i="1"/>
  <c r="H695" i="1"/>
  <c r="D694" i="1"/>
  <c r="C695" i="1" l="1"/>
  <c r="F695" i="1"/>
  <c r="B695" i="1"/>
  <c r="E695" i="1"/>
  <c r="G695" i="1" s="1"/>
  <c r="A695" i="1"/>
  <c r="D695" i="1"/>
  <c r="H696" i="1"/>
  <c r="C696" i="1" l="1"/>
  <c r="F696" i="1"/>
  <c r="B696" i="1"/>
  <c r="E696" i="1"/>
  <c r="G696" i="1" s="1"/>
  <c r="A696" i="1"/>
  <c r="H697" i="1"/>
  <c r="D696" i="1"/>
  <c r="C697" i="1" l="1"/>
  <c r="F697" i="1"/>
  <c r="B697" i="1"/>
  <c r="E697" i="1"/>
  <c r="G697" i="1" s="1"/>
  <c r="A697" i="1"/>
  <c r="D697" i="1"/>
  <c r="H698" i="1"/>
  <c r="C698" i="1" l="1"/>
  <c r="F698" i="1"/>
  <c r="B698" i="1"/>
  <c r="E698" i="1"/>
  <c r="G698" i="1" s="1"/>
  <c r="A698" i="1"/>
  <c r="H699" i="1"/>
  <c r="D698" i="1"/>
  <c r="C699" i="1" l="1"/>
  <c r="F699" i="1"/>
  <c r="B699" i="1"/>
  <c r="E699" i="1"/>
  <c r="G699" i="1" s="1"/>
  <c r="A699" i="1"/>
  <c r="D699" i="1"/>
  <c r="H700" i="1"/>
  <c r="C700" i="1" l="1"/>
  <c r="F700" i="1"/>
  <c r="B700" i="1"/>
  <c r="E700" i="1"/>
  <c r="G700" i="1" s="1"/>
  <c r="A700" i="1"/>
  <c r="H701" i="1"/>
  <c r="D700" i="1"/>
  <c r="C701" i="1" l="1"/>
  <c r="F701" i="1"/>
  <c r="B701" i="1"/>
  <c r="E701" i="1"/>
  <c r="G701" i="1" s="1"/>
  <c r="A701" i="1"/>
  <c r="D701" i="1"/>
  <c r="H702" i="1"/>
  <c r="C702" i="1" l="1"/>
  <c r="F702" i="1"/>
  <c r="B702" i="1"/>
  <c r="E702" i="1"/>
  <c r="G702" i="1" s="1"/>
  <c r="A702" i="1"/>
  <c r="H703" i="1"/>
  <c r="D702" i="1"/>
  <c r="C703" i="1" l="1"/>
  <c r="F703" i="1"/>
  <c r="B703" i="1"/>
  <c r="E703" i="1"/>
  <c r="G703" i="1" s="1"/>
  <c r="A703" i="1"/>
  <c r="D703" i="1"/>
  <c r="H704" i="1"/>
  <c r="C704" i="1" l="1"/>
  <c r="F704" i="1"/>
  <c r="B704" i="1"/>
  <c r="E704" i="1"/>
  <c r="G704" i="1" s="1"/>
  <c r="A704" i="1"/>
  <c r="H705" i="1"/>
  <c r="D704" i="1"/>
  <c r="C705" i="1" l="1"/>
  <c r="F705" i="1"/>
  <c r="B705" i="1"/>
  <c r="E705" i="1"/>
  <c r="G705" i="1" s="1"/>
  <c r="A705" i="1"/>
  <c r="D705" i="1"/>
  <c r="H706" i="1"/>
  <c r="C706" i="1" l="1"/>
  <c r="F706" i="1"/>
  <c r="B706" i="1"/>
  <c r="E706" i="1"/>
  <c r="G706" i="1" s="1"/>
  <c r="A706" i="1"/>
  <c r="H707" i="1"/>
  <c r="D706" i="1"/>
  <c r="C707" i="1" l="1"/>
  <c r="F707" i="1"/>
  <c r="B707" i="1"/>
  <c r="E707" i="1"/>
  <c r="G707" i="1" s="1"/>
  <c r="A707" i="1"/>
  <c r="D707" i="1"/>
  <c r="H708" i="1"/>
  <c r="C708" i="1" l="1"/>
  <c r="F708" i="1"/>
  <c r="B708" i="1"/>
  <c r="E708" i="1"/>
  <c r="G708" i="1" s="1"/>
  <c r="A708" i="1"/>
  <c r="H709" i="1"/>
  <c r="D708" i="1"/>
  <c r="C709" i="1" l="1"/>
  <c r="F709" i="1"/>
  <c r="B709" i="1"/>
  <c r="E709" i="1"/>
  <c r="G709" i="1" s="1"/>
  <c r="A709" i="1"/>
  <c r="D709" i="1"/>
  <c r="H710" i="1"/>
  <c r="C710" i="1" l="1"/>
  <c r="F710" i="1"/>
  <c r="B710" i="1"/>
  <c r="E710" i="1"/>
  <c r="G710" i="1" s="1"/>
  <c r="A710" i="1"/>
  <c r="H711" i="1"/>
  <c r="D710" i="1"/>
  <c r="C711" i="1" l="1"/>
  <c r="F711" i="1"/>
  <c r="B711" i="1"/>
  <c r="E711" i="1"/>
  <c r="G711" i="1" s="1"/>
  <c r="A711" i="1"/>
  <c r="D711" i="1"/>
  <c r="H712" i="1"/>
  <c r="C712" i="1" l="1"/>
  <c r="F712" i="1"/>
  <c r="B712" i="1"/>
  <c r="E712" i="1"/>
  <c r="G712" i="1" s="1"/>
  <c r="A712" i="1"/>
  <c r="H713" i="1"/>
  <c r="D712" i="1"/>
  <c r="C713" i="1" l="1"/>
  <c r="F713" i="1"/>
  <c r="B713" i="1"/>
  <c r="E713" i="1"/>
  <c r="G713" i="1" s="1"/>
  <c r="A713" i="1"/>
  <c r="D713" i="1"/>
  <c r="H714" i="1"/>
  <c r="C714" i="1" l="1"/>
  <c r="F714" i="1"/>
  <c r="B714" i="1"/>
  <c r="E714" i="1"/>
  <c r="G714" i="1" s="1"/>
  <c r="A714" i="1"/>
  <c r="H715" i="1"/>
  <c r="D714" i="1"/>
  <c r="C715" i="1" l="1"/>
  <c r="F715" i="1"/>
  <c r="B715" i="1"/>
  <c r="E715" i="1"/>
  <c r="G715" i="1" s="1"/>
  <c r="A715" i="1"/>
  <c r="D715" i="1"/>
  <c r="H716" i="1"/>
  <c r="C716" i="1" l="1"/>
  <c r="F716" i="1"/>
  <c r="B716" i="1"/>
  <c r="E716" i="1"/>
  <c r="G716" i="1" s="1"/>
  <c r="A716" i="1"/>
  <c r="H717" i="1"/>
  <c r="D716" i="1"/>
  <c r="C717" i="1" l="1"/>
  <c r="F717" i="1"/>
  <c r="B717" i="1"/>
  <c r="E717" i="1"/>
  <c r="G717" i="1" s="1"/>
  <c r="A717" i="1"/>
  <c r="D717" i="1"/>
  <c r="H718" i="1"/>
  <c r="C718" i="1" l="1"/>
  <c r="F718" i="1"/>
  <c r="B718" i="1"/>
  <c r="E718" i="1"/>
  <c r="G718" i="1" s="1"/>
  <c r="A718" i="1"/>
  <c r="H719" i="1"/>
  <c r="D718" i="1"/>
  <c r="C719" i="1" l="1"/>
  <c r="F719" i="1"/>
  <c r="B719" i="1"/>
  <c r="E719" i="1"/>
  <c r="G719" i="1" s="1"/>
  <c r="A719" i="1"/>
  <c r="D719" i="1"/>
  <c r="H720" i="1"/>
  <c r="C720" i="1" l="1"/>
  <c r="F720" i="1"/>
  <c r="B720" i="1"/>
  <c r="E720" i="1"/>
  <c r="G720" i="1" s="1"/>
  <c r="A720" i="1"/>
  <c r="H721" i="1"/>
  <c r="D720" i="1"/>
  <c r="C721" i="1" l="1"/>
  <c r="F721" i="1"/>
  <c r="B721" i="1"/>
  <c r="E721" i="1"/>
  <c r="G721" i="1" s="1"/>
  <c r="A721" i="1"/>
  <c r="D721" i="1"/>
  <c r="H722" i="1"/>
  <c r="C722" i="1" l="1"/>
  <c r="F722" i="1"/>
  <c r="B722" i="1"/>
  <c r="E722" i="1"/>
  <c r="G722" i="1" s="1"/>
  <c r="A722" i="1"/>
  <c r="H723" i="1"/>
  <c r="D722" i="1"/>
  <c r="C723" i="1" l="1"/>
  <c r="F723" i="1"/>
  <c r="B723" i="1"/>
  <c r="E723" i="1"/>
  <c r="G723" i="1" s="1"/>
  <c r="A723" i="1"/>
  <c r="D723" i="1"/>
  <c r="H724" i="1"/>
  <c r="C724" i="1" l="1"/>
  <c r="F724" i="1"/>
  <c r="B724" i="1"/>
  <c r="E724" i="1"/>
  <c r="G724" i="1" s="1"/>
  <c r="A724" i="1"/>
  <c r="H725" i="1"/>
  <c r="D724" i="1"/>
  <c r="C725" i="1" l="1"/>
  <c r="F725" i="1"/>
  <c r="B725" i="1"/>
  <c r="E725" i="1"/>
  <c r="G725" i="1" s="1"/>
  <c r="A725" i="1"/>
  <c r="D725" i="1"/>
  <c r="H726" i="1"/>
  <c r="C726" i="1" l="1"/>
  <c r="F726" i="1"/>
  <c r="B726" i="1"/>
  <c r="E726" i="1"/>
  <c r="G726" i="1" s="1"/>
  <c r="A726" i="1"/>
  <c r="H727" i="1"/>
  <c r="D726" i="1"/>
  <c r="C727" i="1" l="1"/>
  <c r="F727" i="1"/>
  <c r="B727" i="1"/>
  <c r="E727" i="1"/>
  <c r="G727" i="1" s="1"/>
  <c r="A727" i="1"/>
  <c r="D727" i="1"/>
  <c r="H728" i="1"/>
  <c r="C728" i="1" l="1"/>
  <c r="F728" i="1"/>
  <c r="B728" i="1"/>
  <c r="E728" i="1"/>
  <c r="G728" i="1" s="1"/>
  <c r="A728" i="1"/>
  <c r="H729" i="1"/>
  <c r="D728" i="1"/>
  <c r="C729" i="1" l="1"/>
  <c r="F729" i="1"/>
  <c r="B729" i="1"/>
  <c r="E729" i="1"/>
  <c r="G729" i="1" s="1"/>
  <c r="A729" i="1"/>
  <c r="D729" i="1"/>
  <c r="H730" i="1"/>
  <c r="C730" i="1" l="1"/>
  <c r="F730" i="1"/>
  <c r="B730" i="1"/>
  <c r="E730" i="1"/>
  <c r="G730" i="1" s="1"/>
  <c r="A730" i="1"/>
  <c r="H731" i="1"/>
  <c r="D730" i="1"/>
  <c r="C731" i="1" l="1"/>
  <c r="F731" i="1"/>
  <c r="B731" i="1"/>
  <c r="E731" i="1"/>
  <c r="G731" i="1" s="1"/>
  <c r="A731" i="1"/>
  <c r="D731" i="1"/>
  <c r="H732" i="1"/>
  <c r="C732" i="1" l="1"/>
  <c r="F732" i="1"/>
  <c r="B732" i="1"/>
  <c r="E732" i="1"/>
  <c r="G732" i="1" s="1"/>
  <c r="A732" i="1"/>
  <c r="H733" i="1"/>
  <c r="D732" i="1"/>
  <c r="C733" i="1" l="1"/>
  <c r="F733" i="1"/>
  <c r="B733" i="1"/>
  <c r="E733" i="1"/>
  <c r="G733" i="1" s="1"/>
  <c r="A733" i="1"/>
  <c r="D733" i="1"/>
  <c r="H734" i="1"/>
  <c r="C734" i="1" l="1"/>
  <c r="F734" i="1"/>
  <c r="B734" i="1"/>
  <c r="E734" i="1"/>
  <c r="G734" i="1" s="1"/>
  <c r="A734" i="1"/>
  <c r="H735" i="1"/>
  <c r="D734" i="1"/>
  <c r="C735" i="1" l="1"/>
  <c r="F735" i="1"/>
  <c r="B735" i="1"/>
  <c r="E735" i="1"/>
  <c r="G735" i="1" s="1"/>
  <c r="A735" i="1"/>
  <c r="D735" i="1"/>
  <c r="H736" i="1"/>
  <c r="C736" i="1" l="1"/>
  <c r="F736" i="1"/>
  <c r="B736" i="1"/>
  <c r="E736" i="1"/>
  <c r="G736" i="1" s="1"/>
  <c r="A736" i="1"/>
  <c r="H737" i="1"/>
  <c r="D736" i="1"/>
  <c r="C737" i="1" l="1"/>
  <c r="F737" i="1"/>
  <c r="B737" i="1"/>
  <c r="E737" i="1"/>
  <c r="G737" i="1" s="1"/>
  <c r="A737" i="1"/>
  <c r="D737" i="1"/>
  <c r="H738" i="1"/>
  <c r="C738" i="1" l="1"/>
  <c r="F738" i="1"/>
  <c r="B738" i="1"/>
  <c r="E738" i="1"/>
  <c r="G738" i="1" s="1"/>
  <c r="A738" i="1"/>
  <c r="H739" i="1"/>
  <c r="D738" i="1"/>
  <c r="C739" i="1" l="1"/>
  <c r="F739" i="1"/>
  <c r="B739" i="1"/>
  <c r="E739" i="1"/>
  <c r="G739" i="1" s="1"/>
  <c r="A739" i="1"/>
  <c r="D739" i="1"/>
  <c r="H740" i="1"/>
  <c r="C740" i="1" l="1"/>
  <c r="F740" i="1"/>
  <c r="B740" i="1"/>
  <c r="E740" i="1"/>
  <c r="G740" i="1" s="1"/>
  <c r="A740" i="1"/>
  <c r="H741" i="1"/>
  <c r="D740" i="1"/>
  <c r="C741" i="1" l="1"/>
  <c r="F741" i="1"/>
  <c r="B741" i="1"/>
  <c r="E741" i="1"/>
  <c r="G741" i="1" s="1"/>
  <c r="A741" i="1"/>
  <c r="D741" i="1"/>
  <c r="H742" i="1"/>
  <c r="C742" i="1" l="1"/>
  <c r="F742" i="1"/>
  <c r="B742" i="1"/>
  <c r="E742" i="1"/>
  <c r="G742" i="1" s="1"/>
  <c r="A742" i="1"/>
  <c r="H743" i="1"/>
  <c r="D742" i="1"/>
  <c r="C743" i="1" l="1"/>
  <c r="F743" i="1"/>
  <c r="B743" i="1"/>
  <c r="E743" i="1"/>
  <c r="G743" i="1" s="1"/>
  <c r="A743" i="1"/>
  <c r="D743" i="1"/>
  <c r="H744" i="1"/>
  <c r="C744" i="1" l="1"/>
  <c r="F744" i="1"/>
  <c r="B744" i="1"/>
  <c r="E744" i="1"/>
  <c r="A744" i="1"/>
  <c r="H745" i="1"/>
  <c r="D744" i="1"/>
  <c r="G744" i="1" l="1"/>
  <c r="C745" i="1"/>
  <c r="F745" i="1"/>
  <c r="B745" i="1"/>
  <c r="E745" i="1"/>
  <c r="G745" i="1" s="1"/>
  <c r="A745" i="1"/>
  <c r="D745" i="1"/>
  <c r="H746" i="1"/>
  <c r="C746" i="1" l="1"/>
  <c r="F746" i="1"/>
  <c r="B746" i="1"/>
  <c r="E746" i="1"/>
  <c r="G746" i="1" s="1"/>
  <c r="A746" i="1"/>
  <c r="H747" i="1"/>
  <c r="D746" i="1"/>
  <c r="C747" i="1" l="1"/>
  <c r="F747" i="1"/>
  <c r="B747" i="1"/>
  <c r="E747" i="1"/>
  <c r="G747" i="1" s="1"/>
  <c r="A747" i="1"/>
  <c r="D747" i="1"/>
  <c r="H748" i="1"/>
  <c r="C748" i="1" l="1"/>
  <c r="F748" i="1"/>
  <c r="B748" i="1"/>
  <c r="E748" i="1"/>
  <c r="G748" i="1" s="1"/>
  <c r="A748" i="1"/>
  <c r="H749" i="1"/>
  <c r="D748" i="1"/>
  <c r="C749" i="1" l="1"/>
  <c r="F749" i="1"/>
  <c r="B749" i="1"/>
  <c r="E749" i="1"/>
  <c r="G749" i="1" s="1"/>
  <c r="A749" i="1"/>
  <c r="D749" i="1"/>
  <c r="H750" i="1"/>
  <c r="C750" i="1" l="1"/>
  <c r="F750" i="1"/>
  <c r="B750" i="1"/>
  <c r="E750" i="1"/>
  <c r="G750" i="1" s="1"/>
  <c r="A750" i="1"/>
  <c r="H751" i="1"/>
  <c r="D750" i="1"/>
  <c r="C751" i="1" l="1"/>
  <c r="F751" i="1"/>
  <c r="B751" i="1"/>
  <c r="E751" i="1"/>
  <c r="G751" i="1" s="1"/>
  <c r="A751" i="1"/>
  <c r="D751" i="1"/>
  <c r="H752" i="1"/>
  <c r="C752" i="1" l="1"/>
  <c r="F752" i="1"/>
  <c r="B752" i="1"/>
  <c r="E752" i="1"/>
  <c r="G752" i="1" s="1"/>
  <c r="A752" i="1"/>
  <c r="H753" i="1"/>
  <c r="D752" i="1"/>
  <c r="C753" i="1" l="1"/>
  <c r="F753" i="1"/>
  <c r="B753" i="1"/>
  <c r="E753" i="1"/>
  <c r="G753" i="1" s="1"/>
  <c r="A753" i="1"/>
  <c r="D753" i="1"/>
  <c r="H754" i="1"/>
  <c r="C754" i="1" l="1"/>
  <c r="F754" i="1"/>
  <c r="B754" i="1"/>
  <c r="E754" i="1"/>
  <c r="G754" i="1" s="1"/>
  <c r="A754" i="1"/>
  <c r="H755" i="1"/>
  <c r="D754" i="1"/>
  <c r="C755" i="1" l="1"/>
  <c r="F755" i="1"/>
  <c r="B755" i="1"/>
  <c r="E755" i="1"/>
  <c r="G755" i="1" s="1"/>
  <c r="A755" i="1"/>
  <c r="D755" i="1"/>
  <c r="H756" i="1"/>
  <c r="C756" i="1" l="1"/>
  <c r="F756" i="1"/>
  <c r="B756" i="1"/>
  <c r="E756" i="1"/>
  <c r="G756" i="1" s="1"/>
  <c r="A756" i="1"/>
  <c r="H757" i="1"/>
  <c r="D756" i="1"/>
  <c r="C757" i="1" l="1"/>
  <c r="F757" i="1"/>
  <c r="B757" i="1"/>
  <c r="E757" i="1"/>
  <c r="G757" i="1" s="1"/>
  <c r="A757" i="1"/>
  <c r="D757" i="1"/>
  <c r="H758" i="1"/>
  <c r="C758" i="1" l="1"/>
  <c r="F758" i="1"/>
  <c r="B758" i="1"/>
  <c r="E758" i="1"/>
  <c r="G758" i="1" s="1"/>
  <c r="A758" i="1"/>
  <c r="H759" i="1"/>
  <c r="D758" i="1"/>
  <c r="C759" i="1" l="1"/>
  <c r="F759" i="1"/>
  <c r="B759" i="1"/>
  <c r="E759" i="1"/>
  <c r="G759" i="1" s="1"/>
  <c r="A759" i="1"/>
  <c r="D759" i="1"/>
  <c r="H760" i="1"/>
  <c r="C760" i="1" l="1"/>
  <c r="F760" i="1"/>
  <c r="B760" i="1"/>
  <c r="E760" i="1"/>
  <c r="G760" i="1" s="1"/>
  <c r="A760" i="1"/>
  <c r="H761" i="1"/>
  <c r="D760" i="1"/>
  <c r="C761" i="1" l="1"/>
  <c r="F761" i="1"/>
  <c r="B761" i="1"/>
  <c r="E761" i="1"/>
  <c r="G761" i="1" s="1"/>
  <c r="A761" i="1"/>
  <c r="D761" i="1"/>
  <c r="H762" i="1"/>
  <c r="C762" i="1" l="1"/>
  <c r="F762" i="1"/>
  <c r="B762" i="1"/>
  <c r="E762" i="1"/>
  <c r="A762" i="1"/>
  <c r="H763" i="1"/>
  <c r="D762" i="1"/>
  <c r="G762" i="1" l="1"/>
  <c r="C763" i="1"/>
  <c r="F763" i="1"/>
  <c r="B763" i="1"/>
  <c r="E763" i="1"/>
  <c r="G763" i="1" s="1"/>
  <c r="A763" i="1"/>
  <c r="D763" i="1"/>
  <c r="H764" i="1"/>
  <c r="C764" i="1" l="1"/>
  <c r="F764" i="1"/>
  <c r="B764" i="1"/>
  <c r="E764" i="1"/>
  <c r="G764" i="1" s="1"/>
  <c r="A764" i="1"/>
  <c r="H765" i="1"/>
  <c r="D764" i="1"/>
  <c r="C765" i="1" l="1"/>
  <c r="F765" i="1"/>
  <c r="B765" i="1"/>
  <c r="E765" i="1"/>
  <c r="G765" i="1" s="1"/>
  <c r="A765" i="1"/>
  <c r="D765" i="1"/>
  <c r="H766" i="1"/>
  <c r="C766" i="1" l="1"/>
  <c r="F766" i="1"/>
  <c r="B766" i="1"/>
  <c r="E766" i="1"/>
  <c r="G766" i="1" s="1"/>
  <c r="A766" i="1"/>
  <c r="H767" i="1"/>
  <c r="D766" i="1"/>
  <c r="C767" i="1" l="1"/>
  <c r="F767" i="1"/>
  <c r="B767" i="1"/>
  <c r="E767" i="1"/>
  <c r="G767" i="1" s="1"/>
  <c r="A767" i="1"/>
  <c r="D767" i="1"/>
  <c r="H768" i="1"/>
  <c r="C768" i="1" l="1"/>
  <c r="F768" i="1"/>
  <c r="B768" i="1"/>
  <c r="E768" i="1"/>
  <c r="G768" i="1" s="1"/>
  <c r="A768" i="1"/>
  <c r="H769" i="1"/>
  <c r="D768" i="1"/>
  <c r="C769" i="1" l="1"/>
  <c r="F769" i="1"/>
  <c r="B769" i="1"/>
  <c r="E769" i="1"/>
  <c r="G769" i="1" s="1"/>
  <c r="A769" i="1"/>
  <c r="D769" i="1"/>
  <c r="H770" i="1"/>
  <c r="C770" i="1" l="1"/>
  <c r="F770" i="1"/>
  <c r="B770" i="1"/>
  <c r="E770" i="1"/>
  <c r="G770" i="1" s="1"/>
  <c r="A770" i="1"/>
  <c r="H771" i="1"/>
  <c r="D770" i="1"/>
  <c r="C771" i="1" l="1"/>
  <c r="F771" i="1"/>
  <c r="B771" i="1"/>
  <c r="E771" i="1"/>
  <c r="G771" i="1" s="1"/>
  <c r="A771" i="1"/>
  <c r="D771" i="1"/>
  <c r="H772" i="1"/>
  <c r="C772" i="1" l="1"/>
  <c r="F772" i="1"/>
  <c r="B772" i="1"/>
  <c r="E772" i="1"/>
  <c r="G772" i="1" s="1"/>
  <c r="A772" i="1"/>
  <c r="H773" i="1"/>
  <c r="D772" i="1"/>
  <c r="C773" i="1" l="1"/>
  <c r="F773" i="1"/>
  <c r="B773" i="1"/>
  <c r="E773" i="1"/>
  <c r="G773" i="1" s="1"/>
  <c r="A773" i="1"/>
  <c r="D773" i="1"/>
  <c r="H774" i="1"/>
  <c r="C774" i="1" l="1"/>
  <c r="F774" i="1"/>
  <c r="B774" i="1"/>
  <c r="E774" i="1"/>
  <c r="G774" i="1" s="1"/>
  <c r="A774" i="1"/>
  <c r="H775" i="1"/>
  <c r="D774" i="1"/>
  <c r="C775" i="1" l="1"/>
  <c r="F775" i="1"/>
  <c r="B775" i="1"/>
  <c r="E775" i="1"/>
  <c r="G775" i="1" s="1"/>
  <c r="A775" i="1"/>
  <c r="D775" i="1"/>
  <c r="H776" i="1"/>
  <c r="C776" i="1" l="1"/>
  <c r="F776" i="1"/>
  <c r="B776" i="1"/>
  <c r="E776" i="1"/>
  <c r="G776" i="1" s="1"/>
  <c r="A776" i="1"/>
  <c r="H777" i="1"/>
  <c r="D776" i="1"/>
  <c r="C777" i="1" l="1"/>
  <c r="F777" i="1"/>
  <c r="B777" i="1"/>
  <c r="E777" i="1"/>
  <c r="G777" i="1" s="1"/>
  <c r="A777" i="1"/>
  <c r="D777" i="1"/>
  <c r="H778" i="1"/>
  <c r="C778" i="1" l="1"/>
  <c r="F778" i="1"/>
  <c r="B778" i="1"/>
  <c r="E778" i="1"/>
  <c r="G778" i="1" s="1"/>
  <c r="A778" i="1"/>
  <c r="H779" i="1"/>
  <c r="D778" i="1"/>
  <c r="C779" i="1" l="1"/>
  <c r="F779" i="1"/>
  <c r="B779" i="1"/>
  <c r="E779" i="1"/>
  <c r="G779" i="1" s="1"/>
  <c r="A779" i="1"/>
  <c r="D779" i="1"/>
  <c r="H780" i="1"/>
  <c r="C780" i="1" l="1"/>
  <c r="F780" i="1"/>
  <c r="B780" i="1"/>
  <c r="E780" i="1"/>
  <c r="G780" i="1" s="1"/>
  <c r="A780" i="1"/>
  <c r="H781" i="1"/>
  <c r="D780" i="1"/>
  <c r="C781" i="1" l="1"/>
  <c r="F781" i="1"/>
  <c r="B781" i="1"/>
  <c r="E781" i="1"/>
  <c r="G781" i="1" s="1"/>
  <c r="A781" i="1"/>
  <c r="D781" i="1"/>
  <c r="H782" i="1"/>
  <c r="C782" i="1" l="1"/>
  <c r="F782" i="1"/>
  <c r="B782" i="1"/>
  <c r="E782" i="1"/>
  <c r="G782" i="1" s="1"/>
  <c r="A782" i="1"/>
  <c r="H783" i="1"/>
  <c r="D782" i="1"/>
  <c r="C783" i="1" l="1"/>
  <c r="F783" i="1"/>
  <c r="B783" i="1"/>
  <c r="E783" i="1"/>
  <c r="A783" i="1"/>
  <c r="D783" i="1"/>
  <c r="H784" i="1"/>
  <c r="G783" i="1" l="1"/>
  <c r="C784" i="1"/>
  <c r="F784" i="1"/>
  <c r="B784" i="1"/>
  <c r="E784" i="1"/>
  <c r="G784" i="1" s="1"/>
  <c r="A784" i="1"/>
  <c r="H785" i="1"/>
  <c r="D784" i="1"/>
  <c r="C785" i="1" l="1"/>
  <c r="F785" i="1"/>
  <c r="B785" i="1"/>
  <c r="E785" i="1"/>
  <c r="G785" i="1" s="1"/>
  <c r="A785" i="1"/>
  <c r="D785" i="1"/>
  <c r="H786" i="1"/>
  <c r="C786" i="1" l="1"/>
  <c r="F786" i="1"/>
  <c r="B786" i="1"/>
  <c r="E786" i="1"/>
  <c r="G786" i="1" s="1"/>
  <c r="A786" i="1"/>
  <c r="H787" i="1"/>
  <c r="D786" i="1"/>
  <c r="C787" i="1" l="1"/>
  <c r="F787" i="1"/>
  <c r="B787" i="1"/>
  <c r="E787" i="1"/>
  <c r="G787" i="1" s="1"/>
  <c r="A787" i="1"/>
  <c r="D787" i="1"/>
  <c r="H788" i="1"/>
  <c r="C788" i="1" l="1"/>
  <c r="F788" i="1"/>
  <c r="B788" i="1"/>
  <c r="E788" i="1"/>
  <c r="G788" i="1" s="1"/>
  <c r="A788" i="1"/>
  <c r="H789" i="1"/>
  <c r="D788" i="1"/>
  <c r="C789" i="1" l="1"/>
  <c r="F789" i="1"/>
  <c r="B789" i="1"/>
  <c r="E789" i="1"/>
  <c r="G789" i="1" s="1"/>
  <c r="A789" i="1"/>
  <c r="D789" i="1"/>
  <c r="H790" i="1"/>
  <c r="C790" i="1" l="1"/>
  <c r="F790" i="1"/>
  <c r="B790" i="1"/>
  <c r="E790" i="1"/>
  <c r="G790" i="1" s="1"/>
  <c r="A790" i="1"/>
  <c r="H791" i="1"/>
  <c r="D790" i="1"/>
  <c r="C791" i="1" l="1"/>
  <c r="F791" i="1"/>
  <c r="B791" i="1"/>
  <c r="E791" i="1"/>
  <c r="G791" i="1" s="1"/>
  <c r="A791" i="1"/>
  <c r="D791" i="1"/>
  <c r="H792" i="1"/>
  <c r="C792" i="1" l="1"/>
  <c r="F792" i="1"/>
  <c r="B792" i="1"/>
  <c r="E792" i="1"/>
  <c r="G792" i="1" s="1"/>
  <c r="A792" i="1"/>
  <c r="H793" i="1"/>
  <c r="D792" i="1"/>
  <c r="C793" i="1" l="1"/>
  <c r="F793" i="1"/>
  <c r="B793" i="1"/>
  <c r="E793" i="1"/>
  <c r="G793" i="1" s="1"/>
  <c r="A793" i="1"/>
  <c r="D793" i="1"/>
  <c r="H794" i="1"/>
  <c r="C794" i="1" l="1"/>
  <c r="F794" i="1"/>
  <c r="B794" i="1"/>
  <c r="E794" i="1"/>
  <c r="G794" i="1" s="1"/>
  <c r="A794" i="1"/>
  <c r="H795" i="1"/>
  <c r="D794" i="1"/>
  <c r="C795" i="1" l="1"/>
  <c r="F795" i="1"/>
  <c r="B795" i="1"/>
  <c r="E795" i="1"/>
  <c r="G795" i="1" s="1"/>
  <c r="A795" i="1"/>
  <c r="D795" i="1"/>
  <c r="H796" i="1"/>
  <c r="C796" i="1" l="1"/>
  <c r="F796" i="1"/>
  <c r="B796" i="1"/>
  <c r="E796" i="1"/>
  <c r="G796" i="1" s="1"/>
  <c r="A796" i="1"/>
  <c r="H797" i="1"/>
  <c r="D796" i="1"/>
  <c r="C797" i="1" l="1"/>
  <c r="F797" i="1"/>
  <c r="B797" i="1"/>
  <c r="E797" i="1"/>
  <c r="G797" i="1" s="1"/>
  <c r="A797" i="1"/>
  <c r="D797" i="1"/>
  <c r="H798" i="1"/>
  <c r="C798" i="1" l="1"/>
  <c r="F798" i="1"/>
  <c r="B798" i="1"/>
  <c r="E798" i="1"/>
  <c r="G798" i="1" s="1"/>
  <c r="A798" i="1"/>
  <c r="H799" i="1"/>
  <c r="D798" i="1"/>
  <c r="C799" i="1" l="1"/>
  <c r="F799" i="1"/>
  <c r="B799" i="1"/>
  <c r="E799" i="1"/>
  <c r="G799" i="1" s="1"/>
  <c r="A799" i="1"/>
  <c r="D799" i="1"/>
  <c r="H800" i="1"/>
  <c r="C800" i="1" l="1"/>
  <c r="F800" i="1"/>
  <c r="B800" i="1"/>
  <c r="E800" i="1"/>
  <c r="G800" i="1" s="1"/>
  <c r="A800" i="1"/>
  <c r="H801" i="1"/>
  <c r="D800" i="1"/>
  <c r="C801" i="1" l="1"/>
  <c r="F801" i="1"/>
  <c r="B801" i="1"/>
  <c r="E801" i="1"/>
  <c r="G801" i="1" s="1"/>
  <c r="A801" i="1"/>
  <c r="D801" i="1"/>
  <c r="H802" i="1"/>
  <c r="C802" i="1" l="1"/>
  <c r="F802" i="1"/>
  <c r="B802" i="1"/>
  <c r="E802" i="1"/>
  <c r="G802" i="1" s="1"/>
  <c r="A802" i="1"/>
  <c r="H803" i="1"/>
  <c r="D802" i="1"/>
  <c r="C803" i="1" l="1"/>
  <c r="F803" i="1"/>
  <c r="B803" i="1"/>
  <c r="E803" i="1"/>
  <c r="G803" i="1" s="1"/>
  <c r="A803" i="1"/>
  <c r="D803" i="1"/>
  <c r="H804" i="1"/>
  <c r="C804" i="1" l="1"/>
  <c r="F804" i="1"/>
  <c r="B804" i="1"/>
  <c r="E804" i="1"/>
  <c r="G804" i="1" s="1"/>
  <c r="A804" i="1"/>
  <c r="H805" i="1"/>
  <c r="D804" i="1"/>
  <c r="C805" i="1" l="1"/>
  <c r="F805" i="1"/>
  <c r="B805" i="1"/>
  <c r="E805" i="1"/>
  <c r="G805" i="1" s="1"/>
  <c r="A805" i="1"/>
  <c r="D805" i="1"/>
  <c r="H806" i="1"/>
  <c r="C806" i="1" l="1"/>
  <c r="F806" i="1"/>
  <c r="B806" i="1"/>
  <c r="E806" i="1"/>
  <c r="G806" i="1" s="1"/>
  <c r="A806" i="1"/>
  <c r="H807" i="1"/>
  <c r="D806" i="1"/>
  <c r="C807" i="1" l="1"/>
  <c r="F807" i="1"/>
  <c r="B807" i="1"/>
  <c r="E807" i="1"/>
  <c r="G807" i="1" s="1"/>
  <c r="A807" i="1"/>
  <c r="D807" i="1"/>
  <c r="H808" i="1"/>
  <c r="C808" i="1" l="1"/>
  <c r="F808" i="1"/>
  <c r="B808" i="1"/>
  <c r="E808" i="1"/>
  <c r="G808" i="1" s="1"/>
  <c r="A808" i="1"/>
  <c r="H809" i="1"/>
  <c r="D808" i="1"/>
  <c r="C809" i="1" l="1"/>
  <c r="F809" i="1"/>
  <c r="B809" i="1"/>
  <c r="E809" i="1"/>
  <c r="G809" i="1" s="1"/>
  <c r="A809" i="1"/>
  <c r="D809" i="1"/>
  <c r="H810" i="1"/>
  <c r="C810" i="1" l="1"/>
  <c r="F810" i="1"/>
  <c r="B810" i="1"/>
  <c r="E810" i="1"/>
  <c r="G810" i="1" s="1"/>
  <c r="A810" i="1"/>
  <c r="H811" i="1"/>
  <c r="D810" i="1"/>
  <c r="C811" i="1" l="1"/>
  <c r="F811" i="1"/>
  <c r="B811" i="1"/>
  <c r="E811" i="1"/>
  <c r="G811" i="1" s="1"/>
  <c r="A811" i="1"/>
  <c r="D811" i="1"/>
  <c r="H812" i="1"/>
  <c r="C812" i="1" l="1"/>
  <c r="F812" i="1"/>
  <c r="B812" i="1"/>
  <c r="E812" i="1"/>
  <c r="G812" i="1" s="1"/>
  <c r="A812" i="1"/>
  <c r="H813" i="1"/>
  <c r="D812" i="1"/>
  <c r="C813" i="1" l="1"/>
  <c r="F813" i="1"/>
  <c r="B813" i="1"/>
  <c r="E813" i="1"/>
  <c r="G813" i="1" s="1"/>
  <c r="A813" i="1"/>
  <c r="D813" i="1"/>
  <c r="H814" i="1"/>
  <c r="C814" i="1" l="1"/>
  <c r="F814" i="1"/>
  <c r="B814" i="1"/>
  <c r="E814" i="1"/>
  <c r="G814" i="1" s="1"/>
  <c r="A814" i="1"/>
  <c r="H815" i="1"/>
  <c r="D814" i="1"/>
  <c r="C815" i="1" l="1"/>
  <c r="F815" i="1"/>
  <c r="B815" i="1"/>
  <c r="E815" i="1"/>
  <c r="G815" i="1" s="1"/>
  <c r="A815" i="1"/>
  <c r="D815" i="1"/>
  <c r="H816" i="1"/>
  <c r="C816" i="1" l="1"/>
  <c r="F816" i="1"/>
  <c r="B816" i="1"/>
  <c r="E816" i="1"/>
  <c r="G816" i="1" s="1"/>
  <c r="A816" i="1"/>
  <c r="H817" i="1"/>
  <c r="D816" i="1"/>
  <c r="C817" i="1" l="1"/>
  <c r="F817" i="1"/>
  <c r="B817" i="1"/>
  <c r="E817" i="1"/>
  <c r="G817" i="1" s="1"/>
  <c r="A817" i="1"/>
  <c r="D817" i="1"/>
  <c r="H818" i="1"/>
  <c r="C818" i="1" l="1"/>
  <c r="F818" i="1"/>
  <c r="B818" i="1"/>
  <c r="E818" i="1"/>
  <c r="G818" i="1" s="1"/>
  <c r="A818" i="1"/>
  <c r="H819" i="1"/>
  <c r="D818" i="1"/>
  <c r="C819" i="1" l="1"/>
  <c r="F819" i="1"/>
  <c r="B819" i="1"/>
  <c r="E819" i="1"/>
  <c r="G819" i="1" s="1"/>
  <c r="A819" i="1"/>
  <c r="D819" i="1"/>
  <c r="H820" i="1"/>
  <c r="C820" i="1" l="1"/>
  <c r="F820" i="1"/>
  <c r="B820" i="1"/>
  <c r="E820" i="1"/>
  <c r="G820" i="1" s="1"/>
  <c r="A820" i="1"/>
  <c r="H821" i="1"/>
  <c r="D820" i="1"/>
  <c r="C821" i="1" l="1"/>
  <c r="F821" i="1"/>
  <c r="B821" i="1"/>
  <c r="E821" i="1"/>
  <c r="G821" i="1" s="1"/>
  <c r="A821" i="1"/>
  <c r="D821" i="1"/>
  <c r="H822" i="1"/>
  <c r="C822" i="1" l="1"/>
  <c r="F822" i="1"/>
  <c r="B822" i="1"/>
  <c r="E822" i="1"/>
  <c r="G822" i="1" s="1"/>
  <c r="A822" i="1"/>
  <c r="H823" i="1"/>
  <c r="D822" i="1"/>
  <c r="C823" i="1" l="1"/>
  <c r="F823" i="1"/>
  <c r="B823" i="1"/>
  <c r="E823" i="1"/>
  <c r="G823" i="1" s="1"/>
  <c r="A823" i="1"/>
  <c r="D823" i="1"/>
  <c r="H824" i="1"/>
  <c r="C824" i="1" l="1"/>
  <c r="F824" i="1"/>
  <c r="B824" i="1"/>
  <c r="E824" i="1"/>
  <c r="G824" i="1" s="1"/>
  <c r="A824" i="1"/>
  <c r="H825" i="1"/>
  <c r="D824" i="1"/>
  <c r="C825" i="1" l="1"/>
  <c r="F825" i="1"/>
  <c r="B825" i="1"/>
  <c r="E825" i="1"/>
  <c r="G825" i="1" s="1"/>
  <c r="A825" i="1"/>
  <c r="D825" i="1"/>
  <c r="H826" i="1"/>
  <c r="C826" i="1" l="1"/>
  <c r="F826" i="1"/>
  <c r="B826" i="1"/>
  <c r="E826" i="1"/>
  <c r="G826" i="1" s="1"/>
  <c r="A826" i="1"/>
  <c r="H827" i="1"/>
  <c r="D826" i="1"/>
  <c r="C827" i="1" l="1"/>
  <c r="F827" i="1"/>
  <c r="B827" i="1"/>
  <c r="E827" i="1"/>
  <c r="G827" i="1" s="1"/>
  <c r="A827" i="1"/>
  <c r="D827" i="1"/>
  <c r="H828" i="1"/>
  <c r="C828" i="1" l="1"/>
  <c r="F828" i="1"/>
  <c r="B828" i="1"/>
  <c r="E828" i="1"/>
  <c r="G828" i="1" s="1"/>
  <c r="A828" i="1"/>
  <c r="H829" i="1"/>
  <c r="D828" i="1"/>
  <c r="C829" i="1" l="1"/>
  <c r="F829" i="1"/>
  <c r="B829" i="1"/>
  <c r="E829" i="1"/>
  <c r="G829" i="1" s="1"/>
  <c r="A829" i="1"/>
  <c r="D829" i="1"/>
  <c r="H830" i="1"/>
  <c r="C830" i="1" l="1"/>
  <c r="F830" i="1"/>
  <c r="B830" i="1"/>
  <c r="E830" i="1"/>
  <c r="G830" i="1" s="1"/>
  <c r="A830" i="1"/>
  <c r="H831" i="1"/>
  <c r="D830" i="1"/>
  <c r="C831" i="1" l="1"/>
  <c r="F831" i="1"/>
  <c r="B831" i="1"/>
  <c r="E831" i="1"/>
  <c r="G831" i="1" s="1"/>
  <c r="A831" i="1"/>
  <c r="D831" i="1"/>
  <c r="H832" i="1"/>
  <c r="C832" i="1" l="1"/>
  <c r="F832" i="1"/>
  <c r="B832" i="1"/>
  <c r="E832" i="1"/>
  <c r="G832" i="1" s="1"/>
  <c r="A832" i="1"/>
  <c r="H833" i="1"/>
  <c r="D832" i="1"/>
  <c r="C833" i="1" l="1"/>
  <c r="F833" i="1"/>
  <c r="B833" i="1"/>
  <c r="E833" i="1"/>
  <c r="G833" i="1" s="1"/>
  <c r="A833" i="1"/>
  <c r="D833" i="1"/>
  <c r="H834" i="1"/>
  <c r="C834" i="1" l="1"/>
  <c r="F834" i="1"/>
  <c r="B834" i="1"/>
  <c r="E834" i="1"/>
  <c r="G834" i="1" s="1"/>
  <c r="A834" i="1"/>
  <c r="H835" i="1"/>
  <c r="D834" i="1"/>
  <c r="C835" i="1" l="1"/>
  <c r="F835" i="1"/>
  <c r="B835" i="1"/>
  <c r="E835" i="1"/>
  <c r="G835" i="1" s="1"/>
  <c r="A835" i="1"/>
  <c r="D835" i="1"/>
  <c r="H836" i="1"/>
  <c r="C836" i="1" l="1"/>
  <c r="F836" i="1"/>
  <c r="B836" i="1"/>
  <c r="E836" i="1"/>
  <c r="G836" i="1" s="1"/>
  <c r="A836" i="1"/>
  <c r="H837" i="1"/>
  <c r="D836" i="1"/>
  <c r="C837" i="1" l="1"/>
  <c r="F837" i="1"/>
  <c r="B837" i="1"/>
  <c r="E837" i="1"/>
  <c r="G837" i="1" s="1"/>
  <c r="A837" i="1"/>
  <c r="D837" i="1"/>
  <c r="H838" i="1"/>
  <c r="C838" i="1" l="1"/>
  <c r="F838" i="1"/>
  <c r="B838" i="1"/>
  <c r="E838" i="1"/>
  <c r="G838" i="1" s="1"/>
  <c r="A838" i="1"/>
  <c r="H839" i="1"/>
  <c r="D838" i="1"/>
  <c r="C839" i="1" l="1"/>
  <c r="F839" i="1"/>
  <c r="B839" i="1"/>
  <c r="E839" i="1"/>
  <c r="G839" i="1" s="1"/>
  <c r="A839" i="1"/>
  <c r="D839" i="1"/>
  <c r="H840" i="1"/>
  <c r="C840" i="1" l="1"/>
  <c r="F840" i="1"/>
  <c r="B840" i="1"/>
  <c r="E840" i="1"/>
  <c r="G840" i="1" s="1"/>
  <c r="A840" i="1"/>
  <c r="H841" i="1"/>
  <c r="D840" i="1"/>
  <c r="C841" i="1" l="1"/>
  <c r="F841" i="1"/>
  <c r="B841" i="1"/>
  <c r="E841" i="1"/>
  <c r="G841" i="1" s="1"/>
  <c r="A841" i="1"/>
  <c r="D841" i="1"/>
  <c r="H842" i="1"/>
  <c r="C842" i="1" l="1"/>
  <c r="F842" i="1"/>
  <c r="B842" i="1"/>
  <c r="E842" i="1"/>
  <c r="G842" i="1" s="1"/>
  <c r="A842" i="1"/>
  <c r="H843" i="1"/>
  <c r="D842" i="1"/>
  <c r="C843" i="1" l="1"/>
  <c r="F843" i="1"/>
  <c r="B843" i="1"/>
  <c r="E843" i="1"/>
  <c r="G843" i="1" s="1"/>
  <c r="A843" i="1"/>
  <c r="D843" i="1"/>
  <c r="H844" i="1"/>
  <c r="C844" i="1" l="1"/>
  <c r="F844" i="1"/>
  <c r="B844" i="1"/>
  <c r="E844" i="1"/>
  <c r="G844" i="1" s="1"/>
  <c r="A844" i="1"/>
  <c r="H845" i="1"/>
  <c r="D844" i="1"/>
  <c r="C845" i="1" l="1"/>
  <c r="F845" i="1"/>
  <c r="B845" i="1"/>
  <c r="E845" i="1"/>
  <c r="G845" i="1" s="1"/>
  <c r="A845" i="1"/>
  <c r="D845" i="1"/>
  <c r="H846" i="1"/>
  <c r="C846" i="1" l="1"/>
  <c r="F846" i="1"/>
  <c r="B846" i="1"/>
  <c r="E846" i="1"/>
  <c r="G846" i="1" s="1"/>
  <c r="A846" i="1"/>
  <c r="H847" i="1"/>
  <c r="D846" i="1"/>
  <c r="C847" i="1" l="1"/>
  <c r="F847" i="1"/>
  <c r="B847" i="1"/>
  <c r="E847" i="1"/>
  <c r="G847" i="1" s="1"/>
  <c r="A847" i="1"/>
  <c r="D847" i="1"/>
  <c r="H848" i="1"/>
  <c r="C848" i="1" l="1"/>
  <c r="F848" i="1"/>
  <c r="B848" i="1"/>
  <c r="E848" i="1"/>
  <c r="G848" i="1" s="1"/>
  <c r="A848" i="1"/>
  <c r="H849" i="1"/>
  <c r="D848" i="1"/>
  <c r="C849" i="1" l="1"/>
  <c r="F849" i="1"/>
  <c r="B849" i="1"/>
  <c r="E849" i="1"/>
  <c r="G849" i="1" s="1"/>
  <c r="A849" i="1"/>
  <c r="D849" i="1"/>
  <c r="H850" i="1"/>
  <c r="C850" i="1" l="1"/>
  <c r="F850" i="1"/>
  <c r="B850" i="1"/>
  <c r="E850" i="1"/>
  <c r="G850" i="1" s="1"/>
  <c r="A850" i="1"/>
  <c r="H851" i="1"/>
  <c r="D850" i="1"/>
  <c r="C851" i="1" l="1"/>
  <c r="F851" i="1"/>
  <c r="B851" i="1"/>
  <c r="E851" i="1"/>
  <c r="G851" i="1" s="1"/>
  <c r="A851" i="1"/>
  <c r="D851" i="1"/>
  <c r="H852" i="1"/>
  <c r="C852" i="1" l="1"/>
  <c r="F852" i="1"/>
  <c r="B852" i="1"/>
  <c r="E852" i="1"/>
  <c r="G852" i="1" s="1"/>
  <c r="A852" i="1"/>
  <c r="H853" i="1"/>
  <c r="D852" i="1"/>
  <c r="C853" i="1" l="1"/>
  <c r="F853" i="1"/>
  <c r="B853" i="1"/>
  <c r="E853" i="1"/>
  <c r="G853" i="1" s="1"/>
  <c r="A853" i="1"/>
  <c r="D853" i="1"/>
  <c r="H854" i="1"/>
  <c r="C854" i="1" l="1"/>
  <c r="F854" i="1"/>
  <c r="B854" i="1"/>
  <c r="E854" i="1"/>
  <c r="G854" i="1" s="1"/>
  <c r="A854" i="1"/>
  <c r="H855" i="1"/>
  <c r="D854" i="1"/>
  <c r="C855" i="1" l="1"/>
  <c r="F855" i="1"/>
  <c r="B855" i="1"/>
  <c r="E855" i="1"/>
  <c r="G855" i="1" s="1"/>
  <c r="A855" i="1"/>
  <c r="D855" i="1"/>
  <c r="H856" i="1"/>
  <c r="C856" i="1" l="1"/>
  <c r="F856" i="1"/>
  <c r="B856" i="1"/>
  <c r="E856" i="1"/>
  <c r="G856" i="1" s="1"/>
  <c r="A856" i="1"/>
  <c r="H857" i="1"/>
  <c r="D856" i="1"/>
  <c r="C857" i="1" l="1"/>
  <c r="F857" i="1"/>
  <c r="B857" i="1"/>
  <c r="E857" i="1"/>
  <c r="G857" i="1" s="1"/>
  <c r="A857" i="1"/>
  <c r="D857" i="1"/>
  <c r="H858" i="1"/>
  <c r="C858" i="1" l="1"/>
  <c r="F858" i="1"/>
  <c r="B858" i="1"/>
  <c r="E858" i="1"/>
  <c r="G858" i="1" s="1"/>
  <c r="A858" i="1"/>
  <c r="H859" i="1"/>
  <c r="D858" i="1"/>
  <c r="C859" i="1" l="1"/>
  <c r="F859" i="1"/>
  <c r="B859" i="1"/>
  <c r="E859" i="1"/>
  <c r="G859" i="1" s="1"/>
  <c r="A859" i="1"/>
  <c r="D859" i="1"/>
  <c r="H860" i="1"/>
  <c r="C860" i="1" l="1"/>
  <c r="F860" i="1"/>
  <c r="B860" i="1"/>
  <c r="E860" i="1"/>
  <c r="G860" i="1" s="1"/>
  <c r="A860" i="1"/>
  <c r="H861" i="1"/>
  <c r="D860" i="1"/>
  <c r="C861" i="1" l="1"/>
  <c r="F861" i="1"/>
  <c r="B861" i="1"/>
  <c r="E861" i="1"/>
  <c r="G861" i="1" s="1"/>
  <c r="A861" i="1"/>
  <c r="D861" i="1"/>
  <c r="H862" i="1"/>
  <c r="C862" i="1" l="1"/>
  <c r="F862" i="1"/>
  <c r="B862" i="1"/>
  <c r="E862" i="1"/>
  <c r="G862" i="1" s="1"/>
  <c r="A862" i="1"/>
  <c r="H863" i="1"/>
  <c r="D862" i="1"/>
  <c r="C863" i="1" l="1"/>
  <c r="F863" i="1"/>
  <c r="B863" i="1"/>
  <c r="E863" i="1"/>
  <c r="G863" i="1" s="1"/>
  <c r="A863" i="1"/>
  <c r="D863" i="1"/>
  <c r="H864" i="1"/>
  <c r="C864" i="1" l="1"/>
  <c r="F864" i="1"/>
  <c r="B864" i="1"/>
  <c r="E864" i="1"/>
  <c r="G864" i="1" s="1"/>
  <c r="A864" i="1"/>
  <c r="H865" i="1"/>
  <c r="D864" i="1"/>
  <c r="H866" i="1" l="1"/>
  <c r="C865" i="1"/>
  <c r="F865" i="1"/>
  <c r="B865" i="1"/>
  <c r="E865" i="1"/>
  <c r="G865" i="1" s="1"/>
  <c r="A865" i="1"/>
  <c r="D865" i="1"/>
  <c r="F866" i="1" l="1"/>
  <c r="C866" i="1"/>
  <c r="B866" i="1"/>
  <c r="H867" i="1"/>
  <c r="E866" i="1"/>
  <c r="G866" i="1" s="1"/>
  <c r="A866" i="1"/>
  <c r="D866" i="1"/>
  <c r="F867" i="1" l="1"/>
  <c r="B867" i="1"/>
  <c r="H868" i="1"/>
  <c r="E867" i="1"/>
  <c r="G867" i="1" s="1"/>
  <c r="D867" i="1"/>
  <c r="C867" i="1"/>
  <c r="A867" i="1"/>
  <c r="F868" i="1" l="1"/>
  <c r="B868" i="1"/>
  <c r="C868" i="1"/>
  <c r="A868" i="1"/>
  <c r="H869" i="1"/>
  <c r="E868" i="1"/>
  <c r="D868" i="1"/>
  <c r="G868" i="1" l="1"/>
  <c r="F869" i="1"/>
  <c r="B869" i="1"/>
  <c r="H870" i="1"/>
  <c r="E869" i="1"/>
  <c r="G869" i="1" s="1"/>
  <c r="D869" i="1"/>
  <c r="C869" i="1"/>
  <c r="A869" i="1"/>
  <c r="F870" i="1" l="1"/>
  <c r="B870" i="1"/>
  <c r="C870" i="1"/>
  <c r="A870" i="1"/>
  <c r="H871" i="1"/>
  <c r="E870" i="1"/>
  <c r="G870" i="1" s="1"/>
  <c r="D870" i="1"/>
  <c r="F871" i="1" l="1"/>
  <c r="B871" i="1"/>
  <c r="H872" i="1"/>
  <c r="E871" i="1"/>
  <c r="G871" i="1" s="1"/>
  <c r="D871" i="1"/>
  <c r="C871" i="1"/>
  <c r="A871" i="1"/>
  <c r="F872" i="1" l="1"/>
  <c r="B872" i="1"/>
  <c r="C872" i="1"/>
  <c r="A872" i="1"/>
  <c r="H873" i="1"/>
  <c r="E872" i="1"/>
  <c r="G872" i="1" s="1"/>
  <c r="D872" i="1"/>
  <c r="F873" i="1" l="1"/>
  <c r="B873" i="1"/>
  <c r="H874" i="1"/>
  <c r="E873" i="1"/>
  <c r="G873" i="1" s="1"/>
  <c r="D873" i="1"/>
  <c r="C873" i="1"/>
  <c r="A873" i="1"/>
  <c r="F874" i="1" l="1"/>
  <c r="B874" i="1"/>
  <c r="C874" i="1"/>
  <c r="A874" i="1"/>
  <c r="H875" i="1"/>
  <c r="E874" i="1"/>
  <c r="G874" i="1" s="1"/>
  <c r="D874" i="1"/>
  <c r="F875" i="1" l="1"/>
  <c r="B875" i="1"/>
  <c r="H876" i="1"/>
  <c r="E875" i="1"/>
  <c r="G875" i="1" s="1"/>
  <c r="D875" i="1"/>
  <c r="C875" i="1"/>
  <c r="A875" i="1"/>
  <c r="F876" i="1" l="1"/>
  <c r="B876" i="1"/>
  <c r="C876" i="1"/>
  <c r="A876" i="1"/>
  <c r="H877" i="1"/>
  <c r="E876" i="1"/>
  <c r="G876" i="1" s="1"/>
  <c r="D876" i="1"/>
  <c r="F877" i="1" l="1"/>
  <c r="B877" i="1"/>
  <c r="H878" i="1"/>
  <c r="E877" i="1"/>
  <c r="G877" i="1" s="1"/>
  <c r="D877" i="1"/>
  <c r="C877" i="1"/>
  <c r="A877" i="1"/>
  <c r="F878" i="1" l="1"/>
  <c r="B878" i="1"/>
  <c r="C878" i="1"/>
  <c r="A878" i="1"/>
  <c r="H879" i="1"/>
  <c r="E878" i="1"/>
  <c r="G878" i="1" s="1"/>
  <c r="D878" i="1"/>
  <c r="F879" i="1" l="1"/>
  <c r="B879" i="1"/>
  <c r="H880" i="1"/>
  <c r="E879" i="1"/>
  <c r="G879" i="1" s="1"/>
  <c r="D879" i="1"/>
  <c r="C879" i="1"/>
  <c r="A879" i="1"/>
  <c r="F880" i="1" l="1"/>
  <c r="B880" i="1"/>
  <c r="C880" i="1"/>
  <c r="A880" i="1"/>
  <c r="H881" i="1"/>
  <c r="E880" i="1"/>
  <c r="D880" i="1"/>
  <c r="F881" i="1" l="1"/>
  <c r="B881" i="1"/>
  <c r="E881" i="1"/>
  <c r="G881" i="1" s="1"/>
  <c r="D881" i="1"/>
  <c r="H882" i="1"/>
  <c r="C881" i="1"/>
  <c r="A881" i="1"/>
  <c r="G880" i="1"/>
  <c r="F882" i="1" l="1"/>
  <c r="B882" i="1"/>
  <c r="E882" i="1"/>
  <c r="G882" i="1" s="1"/>
  <c r="A882" i="1"/>
  <c r="D882" i="1"/>
  <c r="C882" i="1"/>
  <c r="H883" i="1"/>
  <c r="F883" i="1" l="1"/>
  <c r="B883" i="1"/>
  <c r="E883" i="1"/>
  <c r="G883" i="1" s="1"/>
  <c r="A883" i="1"/>
  <c r="D883" i="1"/>
  <c r="C883" i="1"/>
  <c r="H884" i="1"/>
  <c r="F884" i="1" l="1"/>
  <c r="B884" i="1"/>
  <c r="E884" i="1"/>
  <c r="G884" i="1" s="1"/>
  <c r="A884" i="1"/>
  <c r="D884" i="1"/>
  <c r="C884" i="1"/>
  <c r="H885" i="1"/>
  <c r="F885" i="1" l="1"/>
  <c r="B885" i="1"/>
  <c r="E885" i="1"/>
  <c r="G885" i="1" s="1"/>
  <c r="A885" i="1"/>
  <c r="D885" i="1"/>
  <c r="C885" i="1"/>
  <c r="H886" i="1"/>
  <c r="F886" i="1" l="1"/>
  <c r="B886" i="1"/>
  <c r="E886" i="1"/>
  <c r="G886" i="1" s="1"/>
  <c r="A886" i="1"/>
  <c r="D886" i="1"/>
  <c r="C886" i="1"/>
  <c r="H887" i="1"/>
  <c r="F887" i="1" l="1"/>
  <c r="B887" i="1"/>
  <c r="E887" i="1"/>
  <c r="G887" i="1" s="1"/>
  <c r="A887" i="1"/>
  <c r="D887" i="1"/>
  <c r="C887" i="1"/>
  <c r="H888" i="1"/>
  <c r="F888" i="1" l="1"/>
  <c r="B888" i="1"/>
  <c r="E888" i="1"/>
  <c r="G888" i="1" s="1"/>
  <c r="A888" i="1"/>
  <c r="D888" i="1"/>
  <c r="C888" i="1"/>
  <c r="H889" i="1"/>
  <c r="F889" i="1" l="1"/>
  <c r="B889" i="1"/>
  <c r="E889" i="1"/>
  <c r="G889" i="1" s="1"/>
  <c r="A889" i="1"/>
  <c r="D889" i="1"/>
  <c r="C889" i="1"/>
  <c r="H890" i="1"/>
  <c r="F890" i="1" l="1"/>
  <c r="B890" i="1"/>
  <c r="E890" i="1"/>
  <c r="G890" i="1" s="1"/>
  <c r="A890" i="1"/>
  <c r="D890" i="1"/>
  <c r="C890" i="1"/>
  <c r="H891" i="1"/>
  <c r="F891" i="1" l="1"/>
  <c r="B891" i="1"/>
  <c r="E891" i="1"/>
  <c r="G891" i="1" s="1"/>
  <c r="A891" i="1"/>
  <c r="D891" i="1"/>
  <c r="C891" i="1"/>
  <c r="H892" i="1"/>
  <c r="F892" i="1" l="1"/>
  <c r="B892" i="1"/>
  <c r="E892" i="1"/>
  <c r="G892" i="1" s="1"/>
  <c r="A892" i="1"/>
  <c r="D892" i="1"/>
  <c r="C892" i="1"/>
  <c r="H893" i="1"/>
  <c r="F893" i="1" l="1"/>
  <c r="B893" i="1"/>
  <c r="E893" i="1"/>
  <c r="G893" i="1" s="1"/>
  <c r="A893" i="1"/>
  <c r="D893" i="1"/>
  <c r="C893" i="1"/>
  <c r="H894" i="1"/>
  <c r="F894" i="1" l="1"/>
  <c r="B894" i="1"/>
  <c r="E894" i="1"/>
  <c r="G894" i="1" s="1"/>
  <c r="A894" i="1"/>
  <c r="D894" i="1"/>
  <c r="C894" i="1"/>
  <c r="H895" i="1"/>
  <c r="F895" i="1" l="1"/>
  <c r="B895" i="1"/>
  <c r="E895" i="1"/>
  <c r="G895" i="1" s="1"/>
  <c r="A895" i="1"/>
  <c r="D895" i="1"/>
  <c r="C895" i="1"/>
  <c r="H896" i="1"/>
  <c r="F896" i="1" l="1"/>
  <c r="B896" i="1"/>
  <c r="E896" i="1"/>
  <c r="G896" i="1" s="1"/>
  <c r="A896" i="1"/>
  <c r="D896" i="1"/>
  <c r="C896" i="1"/>
  <c r="H897" i="1"/>
  <c r="F897" i="1" l="1"/>
  <c r="B897" i="1"/>
  <c r="E897" i="1"/>
  <c r="G897" i="1" s="1"/>
  <c r="A897" i="1"/>
  <c r="D897" i="1"/>
  <c r="C897" i="1"/>
  <c r="H898" i="1"/>
  <c r="F898" i="1" l="1"/>
  <c r="B898" i="1"/>
  <c r="E898" i="1"/>
  <c r="G898" i="1" s="1"/>
  <c r="A898" i="1"/>
  <c r="D898" i="1"/>
  <c r="C898" i="1"/>
  <c r="H899" i="1"/>
  <c r="F899" i="1" l="1"/>
  <c r="B899" i="1"/>
  <c r="E899" i="1"/>
  <c r="G899" i="1" s="1"/>
  <c r="A899" i="1"/>
  <c r="D899" i="1"/>
  <c r="C899" i="1"/>
  <c r="H900" i="1"/>
  <c r="F900" i="1" l="1"/>
  <c r="B900" i="1"/>
  <c r="E900" i="1"/>
  <c r="G900" i="1" s="1"/>
  <c r="A900" i="1"/>
  <c r="D900" i="1"/>
  <c r="C900" i="1"/>
  <c r="H901" i="1"/>
  <c r="F901" i="1" l="1"/>
  <c r="B901" i="1"/>
  <c r="E901" i="1"/>
  <c r="G901" i="1" s="1"/>
  <c r="A901" i="1"/>
  <c r="D901" i="1"/>
  <c r="C901" i="1"/>
  <c r="H902" i="1"/>
  <c r="F902" i="1" l="1"/>
  <c r="B902" i="1"/>
  <c r="E902" i="1"/>
  <c r="G902" i="1" s="1"/>
  <c r="A902" i="1"/>
  <c r="D902" i="1"/>
  <c r="C902" i="1"/>
  <c r="H903" i="1"/>
  <c r="F903" i="1" l="1"/>
  <c r="B903" i="1"/>
  <c r="E903" i="1"/>
  <c r="G903" i="1" s="1"/>
  <c r="A903" i="1"/>
  <c r="D903" i="1"/>
  <c r="C903" i="1"/>
  <c r="H904" i="1"/>
  <c r="F904" i="1" l="1"/>
  <c r="B904" i="1"/>
  <c r="E904" i="1"/>
  <c r="G904" i="1" s="1"/>
  <c r="A904" i="1"/>
  <c r="D904" i="1"/>
  <c r="C904" i="1"/>
  <c r="H905" i="1"/>
  <c r="F905" i="1" l="1"/>
  <c r="B905" i="1"/>
  <c r="E905" i="1"/>
  <c r="G905" i="1" s="1"/>
  <c r="A905" i="1"/>
  <c r="D905" i="1"/>
  <c r="C905" i="1"/>
  <c r="H906" i="1"/>
  <c r="F906" i="1" l="1"/>
  <c r="B906" i="1"/>
  <c r="E906" i="1"/>
  <c r="G906" i="1" s="1"/>
  <c r="A906" i="1"/>
  <c r="D906" i="1"/>
  <c r="C906" i="1"/>
  <c r="H907" i="1"/>
  <c r="F907" i="1" l="1"/>
  <c r="B907" i="1"/>
  <c r="E907" i="1"/>
  <c r="G907" i="1" s="1"/>
  <c r="A907" i="1"/>
  <c r="D907" i="1"/>
  <c r="C907" i="1"/>
  <c r="H908" i="1"/>
  <c r="F908" i="1" l="1"/>
  <c r="B908" i="1"/>
  <c r="E908" i="1"/>
  <c r="G908" i="1" s="1"/>
  <c r="A908" i="1"/>
  <c r="D908" i="1"/>
  <c r="C908" i="1"/>
  <c r="H909" i="1"/>
  <c r="F909" i="1" l="1"/>
  <c r="B909" i="1"/>
  <c r="E909" i="1"/>
  <c r="G909" i="1" s="1"/>
  <c r="A909" i="1"/>
  <c r="D909" i="1"/>
  <c r="C909" i="1"/>
  <c r="H910" i="1"/>
  <c r="F910" i="1" l="1"/>
  <c r="B910" i="1"/>
  <c r="E910" i="1"/>
  <c r="G910" i="1" s="1"/>
  <c r="A910" i="1"/>
  <c r="D910" i="1"/>
  <c r="C910" i="1"/>
  <c r="H911" i="1"/>
  <c r="F911" i="1" l="1"/>
  <c r="B911" i="1"/>
  <c r="E911" i="1"/>
  <c r="G911" i="1" s="1"/>
  <c r="A911" i="1"/>
  <c r="D911" i="1"/>
  <c r="C911" i="1"/>
  <c r="H912" i="1"/>
  <c r="F912" i="1" l="1"/>
  <c r="B912" i="1"/>
  <c r="E912" i="1"/>
  <c r="G912" i="1" s="1"/>
  <c r="A912" i="1"/>
  <c r="D912" i="1"/>
  <c r="C912" i="1"/>
  <c r="H913" i="1"/>
  <c r="F913" i="1" l="1"/>
  <c r="B913" i="1"/>
  <c r="E913" i="1"/>
  <c r="A913" i="1"/>
  <c r="D913" i="1"/>
  <c r="C913" i="1"/>
  <c r="H914" i="1"/>
  <c r="F914" i="1" l="1"/>
  <c r="B914" i="1"/>
  <c r="E914" i="1"/>
  <c r="G914" i="1" s="1"/>
  <c r="A914" i="1"/>
  <c r="D914" i="1"/>
  <c r="C914" i="1"/>
  <c r="H915" i="1"/>
  <c r="G913" i="1"/>
  <c r="F915" i="1" l="1"/>
  <c r="B915" i="1"/>
  <c r="E915" i="1"/>
  <c r="G915" i="1" s="1"/>
  <c r="A915" i="1"/>
  <c r="D915" i="1"/>
  <c r="C915" i="1"/>
  <c r="H916" i="1"/>
  <c r="F916" i="1" l="1"/>
  <c r="B916" i="1"/>
  <c r="E916" i="1"/>
  <c r="A916" i="1"/>
  <c r="D916" i="1"/>
  <c r="C916" i="1"/>
  <c r="H917" i="1"/>
  <c r="F917" i="1" l="1"/>
  <c r="B917" i="1"/>
  <c r="E917" i="1"/>
  <c r="G917" i="1" s="1"/>
  <c r="A917" i="1"/>
  <c r="D917" i="1"/>
  <c r="C917" i="1"/>
  <c r="H918" i="1"/>
  <c r="G916" i="1"/>
  <c r="F918" i="1" l="1"/>
  <c r="B918" i="1"/>
  <c r="E918" i="1"/>
  <c r="G918" i="1" s="1"/>
  <c r="A918" i="1"/>
  <c r="D918" i="1"/>
  <c r="C918" i="1"/>
  <c r="H919" i="1"/>
  <c r="F919" i="1" l="1"/>
  <c r="B919" i="1"/>
  <c r="E919" i="1"/>
  <c r="G919" i="1" s="1"/>
  <c r="A919" i="1"/>
  <c r="D919" i="1"/>
  <c r="C919" i="1"/>
  <c r="H920" i="1"/>
  <c r="F920" i="1" l="1"/>
  <c r="B920" i="1"/>
  <c r="E920" i="1"/>
  <c r="G920" i="1" s="1"/>
  <c r="A920" i="1"/>
  <c r="D920" i="1"/>
  <c r="C920" i="1"/>
  <c r="H921" i="1"/>
  <c r="F921" i="1" l="1"/>
  <c r="B921" i="1"/>
  <c r="E921" i="1"/>
  <c r="G921" i="1" s="1"/>
  <c r="A921" i="1"/>
  <c r="D921" i="1"/>
  <c r="C921" i="1"/>
  <c r="H922" i="1"/>
  <c r="F922" i="1" l="1"/>
  <c r="B922" i="1"/>
  <c r="E922" i="1"/>
  <c r="G922" i="1" s="1"/>
  <c r="A922" i="1"/>
  <c r="D922" i="1"/>
  <c r="C922" i="1"/>
  <c r="H923" i="1"/>
  <c r="F923" i="1" l="1"/>
  <c r="B923" i="1"/>
  <c r="E923" i="1"/>
  <c r="G923" i="1" s="1"/>
  <c r="A923" i="1"/>
  <c r="D923" i="1"/>
  <c r="C923" i="1"/>
  <c r="H924" i="1"/>
  <c r="F924" i="1" l="1"/>
  <c r="B924" i="1"/>
  <c r="E924" i="1"/>
  <c r="G924" i="1" s="1"/>
  <c r="A924" i="1"/>
  <c r="D924" i="1"/>
  <c r="C924" i="1"/>
  <c r="H925" i="1"/>
  <c r="F925" i="1" l="1"/>
  <c r="B925" i="1"/>
  <c r="E925" i="1"/>
  <c r="G925" i="1" s="1"/>
  <c r="A925" i="1"/>
  <c r="D925" i="1"/>
  <c r="C925" i="1"/>
  <c r="H926" i="1"/>
  <c r="F926" i="1" l="1"/>
  <c r="B926" i="1"/>
  <c r="E926" i="1"/>
  <c r="G926" i="1" s="1"/>
  <c r="A926" i="1"/>
  <c r="D926" i="1"/>
  <c r="C926" i="1"/>
  <c r="H927" i="1"/>
  <c r="F927" i="1" l="1"/>
  <c r="B927" i="1"/>
  <c r="E927" i="1"/>
  <c r="G927" i="1" s="1"/>
  <c r="A927" i="1"/>
  <c r="D927" i="1"/>
  <c r="C927" i="1"/>
  <c r="H928" i="1"/>
  <c r="F928" i="1" l="1"/>
  <c r="B928" i="1"/>
  <c r="E928" i="1"/>
  <c r="G928" i="1" s="1"/>
  <c r="A928" i="1"/>
  <c r="D928" i="1"/>
  <c r="C928" i="1"/>
  <c r="H929" i="1"/>
  <c r="F929" i="1" l="1"/>
  <c r="B929" i="1"/>
  <c r="E929" i="1"/>
  <c r="G929" i="1" s="1"/>
  <c r="A929" i="1"/>
  <c r="D929" i="1"/>
  <c r="C929" i="1"/>
  <c r="H930" i="1"/>
  <c r="F930" i="1" l="1"/>
  <c r="B930" i="1"/>
  <c r="E930" i="1"/>
  <c r="G930" i="1" s="1"/>
  <c r="A930" i="1"/>
  <c r="D930" i="1"/>
  <c r="C930" i="1"/>
  <c r="H931" i="1"/>
  <c r="F931" i="1" l="1"/>
  <c r="B931" i="1"/>
  <c r="E931" i="1"/>
  <c r="G931" i="1" s="1"/>
  <c r="A931" i="1"/>
  <c r="D931" i="1"/>
  <c r="C931" i="1"/>
  <c r="H932" i="1"/>
  <c r="F932" i="1" l="1"/>
  <c r="B932" i="1"/>
  <c r="E932" i="1"/>
  <c r="G932" i="1" s="1"/>
  <c r="A932" i="1"/>
  <c r="D932" i="1"/>
  <c r="C932" i="1"/>
  <c r="H933" i="1"/>
  <c r="F933" i="1" l="1"/>
  <c r="B933" i="1"/>
  <c r="E933" i="1"/>
  <c r="G933" i="1" s="1"/>
  <c r="A933" i="1"/>
  <c r="D933" i="1"/>
  <c r="C933" i="1"/>
  <c r="H934" i="1"/>
  <c r="F934" i="1" l="1"/>
  <c r="B934" i="1"/>
  <c r="E934" i="1"/>
  <c r="G934" i="1" s="1"/>
  <c r="A934" i="1"/>
  <c r="D934" i="1"/>
  <c r="C934" i="1"/>
  <c r="H935" i="1"/>
  <c r="F935" i="1" l="1"/>
  <c r="B935" i="1"/>
  <c r="E935" i="1"/>
  <c r="G935" i="1" s="1"/>
  <c r="A935" i="1"/>
  <c r="D935" i="1"/>
  <c r="C935" i="1"/>
  <c r="H936" i="1"/>
  <c r="F936" i="1" l="1"/>
  <c r="B936" i="1"/>
  <c r="E936" i="1"/>
  <c r="G936" i="1" s="1"/>
  <c r="A936" i="1"/>
  <c r="D936" i="1"/>
  <c r="C936" i="1"/>
  <c r="H937" i="1"/>
  <c r="F937" i="1" l="1"/>
  <c r="B937" i="1"/>
  <c r="E937" i="1"/>
  <c r="A937" i="1"/>
  <c r="D937" i="1"/>
  <c r="C937" i="1"/>
  <c r="H938" i="1"/>
  <c r="F938" i="1" l="1"/>
  <c r="B938" i="1"/>
  <c r="E938" i="1"/>
  <c r="G938" i="1" s="1"/>
  <c r="A938" i="1"/>
  <c r="D938" i="1"/>
  <c r="C938" i="1"/>
  <c r="H939" i="1"/>
  <c r="G937" i="1"/>
  <c r="F939" i="1" l="1"/>
  <c r="B939" i="1"/>
  <c r="E939" i="1"/>
  <c r="G939" i="1" s="1"/>
  <c r="A939" i="1"/>
  <c r="D939" i="1"/>
  <c r="C939" i="1"/>
  <c r="H940" i="1"/>
  <c r="F940" i="1" l="1"/>
  <c r="B940" i="1"/>
  <c r="E940" i="1"/>
  <c r="G940" i="1" s="1"/>
  <c r="A940" i="1"/>
  <c r="D940" i="1"/>
  <c r="C940" i="1"/>
  <c r="H941" i="1"/>
  <c r="F941" i="1" l="1"/>
  <c r="B941" i="1"/>
  <c r="E941" i="1"/>
  <c r="G941" i="1" s="1"/>
  <c r="A941" i="1"/>
  <c r="D941" i="1"/>
  <c r="C941" i="1"/>
  <c r="H942" i="1"/>
  <c r="F942" i="1" l="1"/>
  <c r="B942" i="1"/>
  <c r="E942" i="1"/>
  <c r="G942" i="1" s="1"/>
  <c r="A942" i="1"/>
  <c r="D942" i="1"/>
  <c r="C942" i="1"/>
  <c r="H943" i="1"/>
  <c r="F943" i="1" l="1"/>
  <c r="B943" i="1"/>
  <c r="E943" i="1"/>
  <c r="G943" i="1" s="1"/>
  <c r="A943" i="1"/>
  <c r="D943" i="1"/>
  <c r="C943" i="1"/>
  <c r="H944" i="1"/>
  <c r="F944" i="1" l="1"/>
  <c r="B944" i="1"/>
  <c r="E944" i="1"/>
  <c r="G944" i="1" s="1"/>
  <c r="A944" i="1"/>
  <c r="D944" i="1"/>
  <c r="C944" i="1"/>
  <c r="H945" i="1"/>
  <c r="F945" i="1" l="1"/>
  <c r="B945" i="1"/>
  <c r="E945" i="1"/>
  <c r="G945" i="1" s="1"/>
  <c r="A945" i="1"/>
  <c r="D945" i="1"/>
  <c r="C945" i="1"/>
  <c r="H946" i="1"/>
  <c r="F946" i="1" l="1"/>
  <c r="B946" i="1"/>
  <c r="E946" i="1"/>
  <c r="G946" i="1" s="1"/>
  <c r="A946" i="1"/>
  <c r="D946" i="1"/>
  <c r="C946" i="1"/>
  <c r="H947" i="1"/>
  <c r="F947" i="1" l="1"/>
  <c r="B947" i="1"/>
  <c r="E947" i="1"/>
  <c r="G947" i="1" s="1"/>
  <c r="A947" i="1"/>
  <c r="D947" i="1"/>
  <c r="C947" i="1"/>
  <c r="H948" i="1"/>
  <c r="F948" i="1" l="1"/>
  <c r="B948" i="1"/>
  <c r="E948" i="1"/>
  <c r="G948" i="1" s="1"/>
  <c r="A948" i="1"/>
  <c r="D948" i="1"/>
  <c r="C948" i="1"/>
  <c r="H949" i="1"/>
  <c r="F949" i="1" l="1"/>
  <c r="B949" i="1"/>
  <c r="E949" i="1"/>
  <c r="G949" i="1" s="1"/>
  <c r="A949" i="1"/>
  <c r="D949" i="1"/>
  <c r="C949" i="1"/>
  <c r="H950" i="1"/>
  <c r="F950" i="1" l="1"/>
  <c r="B950" i="1"/>
  <c r="E950" i="1"/>
  <c r="G950" i="1" s="1"/>
  <c r="A950" i="1"/>
  <c r="D950" i="1"/>
  <c r="C950" i="1"/>
  <c r="H951" i="1"/>
  <c r="F951" i="1" l="1"/>
  <c r="B951" i="1"/>
  <c r="E951" i="1"/>
  <c r="G951" i="1" s="1"/>
  <c r="A951" i="1"/>
  <c r="D951" i="1"/>
  <c r="C951" i="1"/>
  <c r="H952" i="1"/>
  <c r="F952" i="1" l="1"/>
  <c r="B952" i="1"/>
  <c r="E952" i="1"/>
  <c r="G952" i="1" s="1"/>
  <c r="A952" i="1"/>
  <c r="D952" i="1"/>
  <c r="C952" i="1"/>
  <c r="H953" i="1"/>
  <c r="F953" i="1" l="1"/>
  <c r="B953" i="1"/>
  <c r="E953" i="1"/>
  <c r="G953" i="1" s="1"/>
  <c r="A953" i="1"/>
  <c r="D953" i="1"/>
  <c r="C953" i="1"/>
  <c r="H954" i="1"/>
  <c r="F954" i="1" l="1"/>
  <c r="B954" i="1"/>
  <c r="E954" i="1"/>
  <c r="G954" i="1" s="1"/>
  <c r="A954" i="1"/>
  <c r="D954" i="1"/>
  <c r="C954" i="1"/>
  <c r="H955" i="1"/>
  <c r="F955" i="1" l="1"/>
  <c r="B955" i="1"/>
  <c r="E955" i="1"/>
  <c r="G955" i="1" s="1"/>
  <c r="A955" i="1"/>
  <c r="D955" i="1"/>
  <c r="C955" i="1"/>
  <c r="H956" i="1"/>
  <c r="F956" i="1" l="1"/>
  <c r="B956" i="1"/>
  <c r="E956" i="1"/>
  <c r="G956" i="1" s="1"/>
  <c r="A956" i="1"/>
  <c r="D956" i="1"/>
  <c r="C956" i="1"/>
  <c r="H957" i="1"/>
  <c r="F957" i="1" l="1"/>
  <c r="B957" i="1"/>
  <c r="E957" i="1"/>
  <c r="G957" i="1" s="1"/>
  <c r="A957" i="1"/>
  <c r="D957" i="1"/>
  <c r="C957" i="1"/>
  <c r="H958" i="1"/>
  <c r="F958" i="1" l="1"/>
  <c r="B958" i="1"/>
  <c r="E958" i="1"/>
  <c r="G958" i="1" s="1"/>
  <c r="A958" i="1"/>
  <c r="D958" i="1"/>
  <c r="C958" i="1"/>
  <c r="H959" i="1"/>
  <c r="F959" i="1" l="1"/>
  <c r="B959" i="1"/>
  <c r="E959" i="1"/>
  <c r="G959" i="1" s="1"/>
  <c r="A959" i="1"/>
  <c r="D959" i="1"/>
  <c r="C959" i="1"/>
  <c r="H960" i="1"/>
  <c r="F960" i="1" l="1"/>
  <c r="B960" i="1"/>
  <c r="E960" i="1"/>
  <c r="G960" i="1" s="1"/>
  <c r="A960" i="1"/>
  <c r="D960" i="1"/>
  <c r="C960" i="1"/>
  <c r="H961" i="1"/>
  <c r="F961" i="1" l="1"/>
  <c r="B961" i="1"/>
  <c r="E961" i="1"/>
  <c r="G961" i="1" s="1"/>
  <c r="A961" i="1"/>
  <c r="D961" i="1"/>
  <c r="C961" i="1"/>
  <c r="H962" i="1"/>
  <c r="F962" i="1" l="1"/>
  <c r="B962" i="1"/>
  <c r="E962" i="1"/>
  <c r="G962" i="1" s="1"/>
  <c r="A962" i="1"/>
  <c r="D962" i="1"/>
  <c r="C962" i="1"/>
  <c r="H963" i="1"/>
  <c r="F963" i="1" l="1"/>
  <c r="B963" i="1"/>
  <c r="E963" i="1"/>
  <c r="G963" i="1" s="1"/>
  <c r="A963" i="1"/>
  <c r="D963" i="1"/>
  <c r="C963" i="1"/>
  <c r="H964" i="1"/>
  <c r="F964" i="1" l="1"/>
  <c r="B964" i="1"/>
  <c r="E964" i="1"/>
  <c r="G964" i="1" s="1"/>
  <c r="A964" i="1"/>
  <c r="D964" i="1"/>
  <c r="C964" i="1"/>
  <c r="H965" i="1"/>
  <c r="F965" i="1" l="1"/>
  <c r="B965" i="1"/>
  <c r="E965" i="1"/>
  <c r="G965" i="1" s="1"/>
  <c r="A965" i="1"/>
  <c r="D965" i="1"/>
  <c r="C965" i="1"/>
  <c r="H966" i="1"/>
  <c r="F966" i="1" l="1"/>
  <c r="B966" i="1"/>
  <c r="E966" i="1"/>
  <c r="G966" i="1" s="1"/>
  <c r="A966" i="1"/>
  <c r="D966" i="1"/>
  <c r="C966" i="1"/>
  <c r="H967" i="1"/>
  <c r="F967" i="1" l="1"/>
  <c r="B967" i="1"/>
  <c r="E967" i="1"/>
  <c r="G967" i="1" s="1"/>
  <c r="A967" i="1"/>
  <c r="D967" i="1"/>
  <c r="C967" i="1"/>
  <c r="H968" i="1"/>
  <c r="F968" i="1" l="1"/>
  <c r="B968" i="1"/>
  <c r="E968" i="1"/>
  <c r="G968" i="1" s="1"/>
  <c r="A968" i="1"/>
  <c r="D968" i="1"/>
  <c r="C968" i="1"/>
  <c r="H969" i="1"/>
  <c r="F969" i="1" l="1"/>
  <c r="B969" i="1"/>
  <c r="E969" i="1"/>
  <c r="G969" i="1" s="1"/>
  <c r="A969" i="1"/>
  <c r="D969" i="1"/>
  <c r="C969" i="1"/>
  <c r="H970" i="1"/>
  <c r="F970" i="1" l="1"/>
  <c r="B970" i="1"/>
  <c r="E970" i="1"/>
  <c r="G970" i="1" s="1"/>
  <c r="A970" i="1"/>
  <c r="D970" i="1"/>
  <c r="C970" i="1"/>
  <c r="H971" i="1"/>
  <c r="F971" i="1" l="1"/>
  <c r="B971" i="1"/>
  <c r="E971" i="1"/>
  <c r="A971" i="1"/>
  <c r="D971" i="1"/>
  <c r="C971" i="1"/>
  <c r="H972" i="1"/>
  <c r="F972" i="1" l="1"/>
  <c r="B972" i="1"/>
  <c r="E972" i="1"/>
  <c r="G972" i="1" s="1"/>
  <c r="A972" i="1"/>
  <c r="D972" i="1"/>
  <c r="C972" i="1"/>
  <c r="H973" i="1"/>
  <c r="G971" i="1"/>
  <c r="F973" i="1" l="1"/>
  <c r="B973" i="1"/>
  <c r="E973" i="1"/>
  <c r="G973" i="1" s="1"/>
  <c r="A973" i="1"/>
  <c r="D973" i="1"/>
  <c r="C973" i="1"/>
  <c r="H974" i="1"/>
  <c r="F974" i="1" l="1"/>
  <c r="B974" i="1"/>
  <c r="E974" i="1"/>
  <c r="G974" i="1" s="1"/>
  <c r="A974" i="1"/>
  <c r="D974" i="1"/>
  <c r="C974" i="1"/>
  <c r="H975" i="1"/>
  <c r="F975" i="1" l="1"/>
  <c r="B975" i="1"/>
  <c r="E975" i="1"/>
  <c r="A975" i="1"/>
  <c r="D975" i="1"/>
  <c r="C975" i="1"/>
  <c r="H976" i="1"/>
  <c r="F976" i="1" l="1"/>
  <c r="B976" i="1"/>
  <c r="E976" i="1"/>
  <c r="G976" i="1" s="1"/>
  <c r="A976" i="1"/>
  <c r="D976" i="1"/>
  <c r="C976" i="1"/>
  <c r="H977" i="1"/>
  <c r="G975" i="1"/>
  <c r="F977" i="1" l="1"/>
  <c r="B977" i="1"/>
  <c r="E977" i="1"/>
  <c r="G977" i="1" s="1"/>
  <c r="A977" i="1"/>
  <c r="D977" i="1"/>
  <c r="C977" i="1"/>
  <c r="H978" i="1"/>
  <c r="F978" i="1" l="1"/>
  <c r="B978" i="1"/>
  <c r="E978" i="1"/>
  <c r="G978" i="1" s="1"/>
  <c r="A978" i="1"/>
  <c r="D978" i="1"/>
  <c r="C978" i="1"/>
  <c r="H979" i="1"/>
  <c r="F979" i="1" l="1"/>
  <c r="B979" i="1"/>
  <c r="E979" i="1"/>
  <c r="G979" i="1" s="1"/>
  <c r="A979" i="1"/>
  <c r="D979" i="1"/>
  <c r="C979" i="1"/>
  <c r="H980" i="1"/>
  <c r="F980" i="1" l="1"/>
  <c r="B980" i="1"/>
  <c r="E980" i="1"/>
  <c r="G980" i="1" s="1"/>
  <c r="A980" i="1"/>
  <c r="D980" i="1"/>
  <c r="C980" i="1"/>
  <c r="H981" i="1"/>
  <c r="F981" i="1" l="1"/>
  <c r="B981" i="1"/>
  <c r="E981" i="1"/>
  <c r="G981" i="1" s="1"/>
  <c r="A981" i="1"/>
  <c r="D981" i="1"/>
  <c r="C981" i="1"/>
  <c r="H982" i="1"/>
  <c r="F982" i="1" l="1"/>
  <c r="B982" i="1"/>
  <c r="E982" i="1"/>
  <c r="G982" i="1" s="1"/>
  <c r="A982" i="1"/>
  <c r="D982" i="1"/>
  <c r="C982" i="1"/>
  <c r="H983" i="1"/>
  <c r="F983" i="1" l="1"/>
  <c r="B983" i="1"/>
  <c r="E983" i="1"/>
  <c r="G983" i="1" s="1"/>
  <c r="A983" i="1"/>
  <c r="D983" i="1"/>
  <c r="C983" i="1"/>
  <c r="H984" i="1"/>
  <c r="F984" i="1" l="1"/>
  <c r="B984" i="1"/>
  <c r="E984" i="1"/>
  <c r="G984" i="1" s="1"/>
  <c r="A984" i="1"/>
  <c r="D984" i="1"/>
  <c r="C984" i="1"/>
  <c r="H985" i="1"/>
  <c r="F985" i="1" l="1"/>
  <c r="B985" i="1"/>
  <c r="E985" i="1"/>
  <c r="G985" i="1" s="1"/>
  <c r="A985" i="1"/>
  <c r="D985" i="1"/>
  <c r="C985" i="1"/>
  <c r="H986" i="1"/>
  <c r="F986" i="1" l="1"/>
  <c r="B986" i="1"/>
  <c r="E986" i="1"/>
  <c r="G986" i="1" s="1"/>
  <c r="A986" i="1"/>
  <c r="D986" i="1"/>
  <c r="C986" i="1"/>
  <c r="H987" i="1"/>
  <c r="F987" i="1" l="1"/>
  <c r="B987" i="1"/>
  <c r="E987" i="1"/>
  <c r="G987" i="1" s="1"/>
  <c r="A987" i="1"/>
  <c r="D987" i="1"/>
  <c r="C987" i="1"/>
  <c r="H988" i="1"/>
  <c r="F988" i="1" l="1"/>
  <c r="B988" i="1"/>
  <c r="E988" i="1"/>
  <c r="G988" i="1" s="1"/>
  <c r="A988" i="1"/>
  <c r="D988" i="1"/>
  <c r="C988" i="1"/>
  <c r="H989" i="1"/>
  <c r="F989" i="1" l="1"/>
  <c r="B989" i="1"/>
  <c r="E989" i="1"/>
  <c r="G989" i="1" s="1"/>
  <c r="A989" i="1"/>
  <c r="D989" i="1"/>
  <c r="C989" i="1"/>
  <c r="H990" i="1"/>
  <c r="F990" i="1" l="1"/>
  <c r="B990" i="1"/>
  <c r="E990" i="1"/>
  <c r="A990" i="1"/>
  <c r="D990" i="1"/>
  <c r="C990" i="1"/>
  <c r="H991" i="1"/>
  <c r="F991" i="1" l="1"/>
  <c r="B991" i="1"/>
  <c r="E991" i="1"/>
  <c r="G991" i="1" s="1"/>
  <c r="A991" i="1"/>
  <c r="D991" i="1"/>
  <c r="C991" i="1"/>
  <c r="H992" i="1"/>
  <c r="G990" i="1"/>
  <c r="F992" i="1" l="1"/>
  <c r="B992" i="1"/>
  <c r="E992" i="1"/>
  <c r="G992" i="1" s="1"/>
  <c r="A992" i="1"/>
  <c r="D992" i="1"/>
  <c r="C992" i="1"/>
  <c r="H993" i="1"/>
  <c r="F993" i="1" l="1"/>
  <c r="B993" i="1"/>
  <c r="E993" i="1"/>
  <c r="G993" i="1" s="1"/>
  <c r="A993" i="1"/>
  <c r="D993" i="1"/>
  <c r="C993" i="1"/>
  <c r="H994" i="1"/>
  <c r="F994" i="1" l="1"/>
  <c r="B994" i="1"/>
  <c r="E994" i="1"/>
  <c r="G994" i="1" s="1"/>
  <c r="A994" i="1"/>
  <c r="D994" i="1"/>
  <c r="C994" i="1"/>
  <c r="H995" i="1"/>
  <c r="F995" i="1" l="1"/>
  <c r="B995" i="1"/>
  <c r="E995" i="1"/>
  <c r="G995" i="1" s="1"/>
  <c r="A995" i="1"/>
  <c r="D995" i="1"/>
  <c r="C995" i="1"/>
  <c r="H996" i="1"/>
  <c r="F996" i="1" l="1"/>
  <c r="B996" i="1"/>
  <c r="E996" i="1"/>
  <c r="G996" i="1" s="1"/>
  <c r="A996" i="1"/>
  <c r="D996" i="1"/>
  <c r="C996" i="1"/>
  <c r="H997" i="1"/>
  <c r="F997" i="1" l="1"/>
  <c r="B997" i="1"/>
  <c r="E997" i="1"/>
  <c r="A997" i="1"/>
  <c r="D997" i="1"/>
  <c r="C997" i="1"/>
  <c r="H998" i="1"/>
  <c r="F998" i="1" l="1"/>
  <c r="B998" i="1"/>
  <c r="E998" i="1"/>
  <c r="G998" i="1" s="1"/>
  <c r="A998" i="1"/>
  <c r="D998" i="1"/>
  <c r="C998" i="1"/>
  <c r="H999" i="1"/>
  <c r="G997" i="1"/>
  <c r="F999" i="1" l="1"/>
  <c r="B999" i="1"/>
  <c r="E999" i="1"/>
  <c r="G999" i="1" s="1"/>
  <c r="A999" i="1"/>
  <c r="D999" i="1"/>
  <c r="C999" i="1"/>
  <c r="H1000" i="1"/>
  <c r="F1000" i="1" l="1"/>
  <c r="B1000" i="1"/>
  <c r="E1000" i="1"/>
  <c r="G1000" i="1" s="1"/>
  <c r="A1000" i="1"/>
  <c r="D1000" i="1"/>
  <c r="C1000" i="1"/>
  <c r="H1001" i="1"/>
  <c r="F1001" i="1" l="1"/>
  <c r="B1001" i="1"/>
  <c r="E1001" i="1"/>
  <c r="G1001" i="1" s="1"/>
  <c r="A1001" i="1"/>
  <c r="D1001" i="1"/>
  <c r="C1001" i="1"/>
  <c r="H1002" i="1"/>
  <c r="F1002" i="1" l="1"/>
  <c r="B1002" i="1"/>
  <c r="E1002" i="1"/>
  <c r="G1002" i="1" s="1"/>
  <c r="A1002" i="1"/>
  <c r="D1002" i="1"/>
  <c r="C1002" i="1"/>
  <c r="H1003" i="1"/>
  <c r="F1003" i="1" l="1"/>
  <c r="B1003" i="1"/>
  <c r="E1003" i="1"/>
  <c r="G1003" i="1" s="1"/>
  <c r="A1003" i="1"/>
  <c r="D1003" i="1"/>
  <c r="C1003" i="1"/>
  <c r="H1004" i="1"/>
  <c r="F1004" i="1" l="1"/>
  <c r="B1004" i="1"/>
  <c r="E1004" i="1"/>
  <c r="A1004" i="1"/>
  <c r="D1004" i="1"/>
  <c r="C1004" i="1"/>
  <c r="H1005" i="1"/>
  <c r="F1005" i="1" l="1"/>
  <c r="B1005" i="1"/>
  <c r="E1005" i="1"/>
  <c r="G1005" i="1" s="1"/>
  <c r="A1005" i="1"/>
  <c r="D1005" i="1"/>
  <c r="C1005" i="1"/>
  <c r="H1006" i="1"/>
  <c r="G1004" i="1"/>
  <c r="F1006" i="1" l="1"/>
  <c r="B1006" i="1"/>
  <c r="E1006" i="1"/>
  <c r="G1006" i="1" s="1"/>
  <c r="A1006" i="1"/>
  <c r="D1006" i="1"/>
  <c r="C1006" i="1"/>
  <c r="H1007" i="1"/>
  <c r="F1007" i="1" l="1"/>
  <c r="B1007" i="1"/>
  <c r="E1007" i="1"/>
  <c r="G1007" i="1" s="1"/>
  <c r="A1007" i="1"/>
  <c r="D1007" i="1"/>
  <c r="C1007" i="1"/>
  <c r="H1008" i="1"/>
  <c r="F1008" i="1" l="1"/>
  <c r="B1008" i="1"/>
  <c r="E1008" i="1"/>
  <c r="A1008" i="1"/>
  <c r="D1008" i="1"/>
  <c r="C1008" i="1"/>
  <c r="H1009" i="1"/>
  <c r="F1009" i="1" l="1"/>
  <c r="B1009" i="1"/>
  <c r="E1009" i="1"/>
  <c r="A1009" i="1"/>
  <c r="D1009" i="1"/>
  <c r="C1009" i="1"/>
  <c r="H1010" i="1"/>
  <c r="G1008" i="1"/>
  <c r="F1010" i="1" l="1"/>
  <c r="B1010" i="1"/>
  <c r="E1010" i="1"/>
  <c r="G1010" i="1" s="1"/>
  <c r="A1010" i="1"/>
  <c r="D1010" i="1"/>
  <c r="C1010" i="1"/>
  <c r="H1011" i="1"/>
  <c r="G1009" i="1"/>
  <c r="F1011" i="1" l="1"/>
  <c r="B1011" i="1"/>
  <c r="E1011" i="1"/>
  <c r="G1011" i="1" s="1"/>
  <c r="A1011" i="1"/>
  <c r="D1011" i="1"/>
  <c r="C1011" i="1"/>
  <c r="H1012" i="1"/>
  <c r="F1012" i="1" l="1"/>
  <c r="B1012" i="1"/>
  <c r="E1012" i="1"/>
  <c r="G1012" i="1" s="1"/>
  <c r="A1012" i="1"/>
  <c r="D1012" i="1"/>
  <c r="C1012" i="1"/>
  <c r="H1013" i="1"/>
  <c r="F1013" i="1" l="1"/>
  <c r="B1013" i="1"/>
  <c r="E1013" i="1"/>
  <c r="G1013" i="1" s="1"/>
  <c r="A1013" i="1"/>
  <c r="D1013" i="1"/>
  <c r="C1013" i="1"/>
  <c r="H1014" i="1"/>
  <c r="F1014" i="1" l="1"/>
  <c r="B1014" i="1"/>
  <c r="E1014" i="1"/>
  <c r="A1014" i="1"/>
  <c r="D1014" i="1"/>
  <c r="C1014" i="1"/>
  <c r="H1015" i="1"/>
  <c r="F1015" i="1" l="1"/>
  <c r="B1015" i="1"/>
  <c r="E1015" i="1"/>
  <c r="A1015" i="1"/>
  <c r="D1015" i="1"/>
  <c r="C1015" i="1"/>
  <c r="H1016" i="1"/>
  <c r="G1014" i="1"/>
  <c r="F1016" i="1" l="1"/>
  <c r="B1016" i="1"/>
  <c r="E1016" i="1"/>
  <c r="G1016" i="1" s="1"/>
  <c r="A1016" i="1"/>
  <c r="D1016" i="1"/>
  <c r="C1016" i="1"/>
  <c r="H1017" i="1"/>
  <c r="G1015" i="1"/>
  <c r="F1017" i="1" l="1"/>
  <c r="B1017" i="1"/>
  <c r="E1017" i="1"/>
  <c r="G1017" i="1" s="1"/>
  <c r="A1017" i="1"/>
  <c r="D1017" i="1"/>
  <c r="C1017" i="1"/>
  <c r="H1018" i="1"/>
  <c r="F1018" i="1" l="1"/>
  <c r="B1018" i="1"/>
  <c r="E1018" i="1"/>
  <c r="G1018" i="1" s="1"/>
  <c r="A1018" i="1"/>
  <c r="D1018" i="1"/>
  <c r="C1018" i="1"/>
  <c r="H1019" i="1"/>
  <c r="F1019" i="1" l="1"/>
  <c r="B1019" i="1"/>
  <c r="E1019" i="1"/>
  <c r="G1019" i="1" s="1"/>
  <c r="A1019" i="1"/>
  <c r="D1019" i="1"/>
  <c r="C1019" i="1"/>
  <c r="H1020" i="1"/>
  <c r="F1020" i="1" l="1"/>
  <c r="B1020" i="1"/>
  <c r="E1020" i="1"/>
  <c r="G1020" i="1" s="1"/>
  <c r="A1020" i="1"/>
  <c r="D1020" i="1"/>
  <c r="C1020" i="1"/>
  <c r="H1021" i="1"/>
  <c r="F1021" i="1" l="1"/>
  <c r="B1021" i="1"/>
  <c r="E1021" i="1"/>
  <c r="G1021" i="1" s="1"/>
  <c r="A1021" i="1"/>
  <c r="D1021" i="1"/>
  <c r="C1021" i="1"/>
  <c r="H1022" i="1"/>
  <c r="F1022" i="1" l="1"/>
  <c r="B1022" i="1"/>
  <c r="E1022" i="1"/>
  <c r="G1022" i="1" s="1"/>
  <c r="A1022" i="1"/>
  <c r="D1022" i="1"/>
  <c r="C1022" i="1"/>
  <c r="H1023" i="1"/>
  <c r="F1023" i="1" l="1"/>
  <c r="B1023" i="1"/>
  <c r="E1023" i="1"/>
  <c r="G1023" i="1" s="1"/>
  <c r="A1023" i="1"/>
  <c r="D1023" i="1"/>
  <c r="C1023" i="1"/>
  <c r="H1024" i="1"/>
  <c r="F1024" i="1" l="1"/>
  <c r="B1024" i="1"/>
  <c r="E1024" i="1"/>
  <c r="A1024" i="1"/>
  <c r="D1024" i="1"/>
  <c r="C1024" i="1"/>
  <c r="H1025" i="1"/>
  <c r="F1025" i="1" l="1"/>
  <c r="B1025" i="1"/>
  <c r="E1025" i="1"/>
  <c r="G1025" i="1" s="1"/>
  <c r="A1025" i="1"/>
  <c r="D1025" i="1"/>
  <c r="C1025" i="1"/>
  <c r="H1026" i="1"/>
  <c r="G1024" i="1"/>
  <c r="F1026" i="1" l="1"/>
  <c r="B1026" i="1"/>
  <c r="E1026" i="1"/>
  <c r="G1026" i="1" s="1"/>
  <c r="A1026" i="1"/>
  <c r="D1026" i="1"/>
  <c r="C1026" i="1"/>
  <c r="H1027" i="1"/>
  <c r="F1027" i="1" l="1"/>
  <c r="B1027" i="1"/>
  <c r="E1027" i="1"/>
  <c r="G1027" i="1" s="1"/>
  <c r="A1027" i="1"/>
  <c r="D1027" i="1"/>
  <c r="C1027" i="1"/>
  <c r="H1028" i="1"/>
  <c r="F1028" i="1" l="1"/>
  <c r="B1028" i="1"/>
  <c r="E1028" i="1"/>
  <c r="G1028" i="1" s="1"/>
  <c r="A1028" i="1"/>
  <c r="D1028" i="1"/>
  <c r="C1028" i="1"/>
  <c r="H1029" i="1"/>
  <c r="F1029" i="1" l="1"/>
  <c r="B1029" i="1"/>
  <c r="E1029" i="1"/>
  <c r="G1029" i="1" s="1"/>
  <c r="A1029" i="1"/>
  <c r="D1029" i="1"/>
  <c r="C1029" i="1"/>
  <c r="H1030" i="1"/>
  <c r="F1030" i="1" l="1"/>
  <c r="B1030" i="1"/>
  <c r="E1030" i="1"/>
  <c r="G1030" i="1" s="1"/>
  <c r="A1030" i="1"/>
  <c r="D1030" i="1"/>
  <c r="C1030" i="1"/>
  <c r="H1031" i="1"/>
  <c r="F1031" i="1" l="1"/>
  <c r="B1031" i="1"/>
  <c r="E1031" i="1"/>
  <c r="G1031" i="1" s="1"/>
  <c r="A1031" i="1"/>
  <c r="D1031" i="1"/>
  <c r="C1031" i="1"/>
  <c r="H1032" i="1"/>
  <c r="F1032" i="1" l="1"/>
  <c r="B1032" i="1"/>
  <c r="E1032" i="1"/>
  <c r="G1032" i="1" s="1"/>
  <c r="A1032" i="1"/>
  <c r="D1032" i="1"/>
  <c r="C1032" i="1"/>
  <c r="H1033" i="1"/>
  <c r="F1033" i="1" l="1"/>
  <c r="B1033" i="1"/>
  <c r="E1033" i="1"/>
  <c r="G1033" i="1" s="1"/>
  <c r="A1033" i="1"/>
  <c r="D1033" i="1"/>
  <c r="C1033" i="1"/>
  <c r="H1034" i="1"/>
  <c r="F1034" i="1" l="1"/>
  <c r="B1034" i="1"/>
  <c r="E1034" i="1"/>
  <c r="G1034" i="1" s="1"/>
  <c r="A1034" i="1"/>
  <c r="D1034" i="1"/>
  <c r="C1034" i="1"/>
  <c r="H1035" i="1"/>
  <c r="F1035" i="1" l="1"/>
  <c r="B1035" i="1"/>
  <c r="E1035" i="1"/>
  <c r="G1035" i="1" s="1"/>
  <c r="A1035" i="1"/>
  <c r="D1035" i="1"/>
  <c r="C1035" i="1"/>
  <c r="H1036" i="1"/>
  <c r="F1036" i="1" l="1"/>
  <c r="B1036" i="1"/>
  <c r="E1036" i="1"/>
  <c r="G1036" i="1" s="1"/>
  <c r="A1036" i="1"/>
  <c r="D1036" i="1"/>
  <c r="C1036" i="1"/>
  <c r="H1037" i="1"/>
  <c r="F1037" i="1" l="1"/>
  <c r="B1037" i="1"/>
  <c r="E1037" i="1"/>
  <c r="G1037" i="1" s="1"/>
  <c r="A1037" i="1"/>
  <c r="D1037" i="1"/>
  <c r="C1037" i="1"/>
  <c r="H1038" i="1"/>
  <c r="F1038" i="1" l="1"/>
  <c r="B1038" i="1"/>
  <c r="E1038" i="1"/>
  <c r="A1038" i="1"/>
  <c r="D1038" i="1"/>
  <c r="C1038" i="1"/>
  <c r="H1039" i="1"/>
  <c r="F1039" i="1" l="1"/>
  <c r="B1039" i="1"/>
  <c r="E1039" i="1"/>
  <c r="G1039" i="1" s="1"/>
  <c r="A1039" i="1"/>
  <c r="D1039" i="1"/>
  <c r="C1039" i="1"/>
  <c r="H1040" i="1"/>
  <c r="G1038" i="1"/>
  <c r="F1040" i="1" l="1"/>
  <c r="B1040" i="1"/>
  <c r="E1040" i="1"/>
  <c r="G1040" i="1" s="1"/>
  <c r="A1040" i="1"/>
  <c r="D1040" i="1"/>
  <c r="C1040" i="1"/>
  <c r="H1041" i="1"/>
  <c r="F1041" i="1" l="1"/>
  <c r="B1041" i="1"/>
  <c r="E1041" i="1"/>
  <c r="G1041" i="1" s="1"/>
  <c r="A1041" i="1"/>
  <c r="D1041" i="1"/>
  <c r="C1041" i="1"/>
  <c r="H1042" i="1"/>
  <c r="F1042" i="1" l="1"/>
  <c r="B1042" i="1"/>
  <c r="E1042" i="1"/>
  <c r="G1042" i="1" s="1"/>
  <c r="A1042" i="1"/>
  <c r="D1042" i="1"/>
  <c r="C1042" i="1"/>
  <c r="H1043" i="1"/>
  <c r="F1043" i="1" l="1"/>
  <c r="B1043" i="1"/>
  <c r="E1043" i="1"/>
  <c r="G1043" i="1" s="1"/>
  <c r="A1043" i="1"/>
  <c r="D1043" i="1"/>
  <c r="C1043" i="1"/>
  <c r="H1044" i="1"/>
  <c r="F1044" i="1" l="1"/>
  <c r="B1044" i="1"/>
  <c r="E1044" i="1"/>
  <c r="G1044" i="1" s="1"/>
  <c r="A1044" i="1"/>
  <c r="D1044" i="1"/>
  <c r="C1044" i="1"/>
  <c r="H1045" i="1"/>
  <c r="F1045" i="1" l="1"/>
  <c r="B1045" i="1"/>
  <c r="E1045" i="1"/>
  <c r="G1045" i="1" s="1"/>
  <c r="A1045" i="1"/>
  <c r="D1045" i="1"/>
  <c r="C1045" i="1"/>
  <c r="H1046" i="1"/>
  <c r="F1046" i="1" l="1"/>
  <c r="B1046" i="1"/>
  <c r="E1046" i="1"/>
  <c r="G1046" i="1" s="1"/>
  <c r="A1046" i="1"/>
  <c r="D1046" i="1"/>
  <c r="C1046" i="1"/>
  <c r="H1047" i="1"/>
  <c r="F1047" i="1" l="1"/>
  <c r="B1047" i="1"/>
  <c r="E1047" i="1"/>
  <c r="G1047" i="1" s="1"/>
  <c r="A1047" i="1"/>
  <c r="D1047" i="1"/>
  <c r="C1047" i="1"/>
  <c r="H1048" i="1"/>
  <c r="F1048" i="1" l="1"/>
  <c r="B1048" i="1"/>
  <c r="E1048" i="1"/>
  <c r="G1048" i="1" s="1"/>
  <c r="A1048" i="1"/>
  <c r="D1048" i="1"/>
  <c r="C1048" i="1"/>
  <c r="H1049" i="1"/>
  <c r="F1049" i="1" l="1"/>
  <c r="B1049" i="1"/>
  <c r="E1049" i="1"/>
  <c r="G1049" i="1" s="1"/>
  <c r="A1049" i="1"/>
  <c r="D1049" i="1"/>
  <c r="C1049" i="1"/>
  <c r="H1050" i="1"/>
  <c r="F1050" i="1" l="1"/>
  <c r="B1050" i="1"/>
  <c r="E1050" i="1"/>
  <c r="A1050" i="1"/>
  <c r="D1050" i="1"/>
  <c r="C1050" i="1"/>
  <c r="H1051" i="1"/>
  <c r="F1051" i="1" l="1"/>
  <c r="B1051" i="1"/>
  <c r="E1051" i="1"/>
  <c r="G1051" i="1" s="1"/>
  <c r="A1051" i="1"/>
  <c r="D1051" i="1"/>
  <c r="C1051" i="1"/>
  <c r="H1052" i="1"/>
  <c r="G1050" i="1"/>
  <c r="F1052" i="1" l="1"/>
  <c r="B1052" i="1"/>
  <c r="E1052" i="1"/>
  <c r="G1052" i="1" s="1"/>
  <c r="A1052" i="1"/>
  <c r="D1052" i="1"/>
  <c r="C1052" i="1"/>
  <c r="H1053" i="1"/>
  <c r="F1053" i="1" l="1"/>
  <c r="B1053" i="1"/>
  <c r="E1053" i="1"/>
  <c r="G1053" i="1" s="1"/>
  <c r="A1053" i="1"/>
  <c r="D1053" i="1"/>
  <c r="C1053" i="1"/>
  <c r="H1054" i="1"/>
  <c r="F1054" i="1" l="1"/>
  <c r="B1054" i="1"/>
  <c r="E1054" i="1"/>
  <c r="A1054" i="1"/>
  <c r="D1054" i="1"/>
  <c r="C1054" i="1"/>
  <c r="H1055" i="1"/>
  <c r="F1055" i="1" l="1"/>
  <c r="B1055" i="1"/>
  <c r="E1055" i="1"/>
  <c r="G1055" i="1" s="1"/>
  <c r="A1055" i="1"/>
  <c r="D1055" i="1"/>
  <c r="C1055" i="1"/>
  <c r="H1056" i="1"/>
  <c r="G1054" i="1"/>
  <c r="F1056" i="1" l="1"/>
  <c r="B1056" i="1"/>
  <c r="E1056" i="1"/>
  <c r="G1056" i="1" s="1"/>
  <c r="A1056" i="1"/>
  <c r="D1056" i="1"/>
  <c r="C1056" i="1"/>
  <c r="H1057" i="1"/>
  <c r="F1057" i="1" l="1"/>
  <c r="B1057" i="1"/>
  <c r="E1057" i="1"/>
  <c r="G1057" i="1" s="1"/>
  <c r="A1057" i="1"/>
  <c r="D1057" i="1"/>
  <c r="C1057" i="1"/>
  <c r="H1058" i="1"/>
  <c r="F1058" i="1" l="1"/>
  <c r="B1058" i="1"/>
  <c r="E1058" i="1"/>
  <c r="G1058" i="1" s="1"/>
  <c r="A1058" i="1"/>
  <c r="D1058" i="1"/>
  <c r="C1058" i="1"/>
  <c r="H1059" i="1"/>
  <c r="F1059" i="1" l="1"/>
  <c r="B1059" i="1"/>
  <c r="E1059" i="1"/>
  <c r="G1059" i="1" s="1"/>
  <c r="A1059" i="1"/>
  <c r="D1059" i="1"/>
  <c r="C1059" i="1"/>
  <c r="H1060" i="1"/>
  <c r="F1060" i="1" l="1"/>
  <c r="B1060" i="1"/>
  <c r="E1060" i="1"/>
  <c r="G1060" i="1" s="1"/>
  <c r="A1060" i="1"/>
  <c r="D1060" i="1"/>
  <c r="C1060" i="1"/>
  <c r="H1061" i="1"/>
  <c r="F1061" i="1" l="1"/>
  <c r="B1061" i="1"/>
  <c r="E1061" i="1"/>
  <c r="A1061" i="1"/>
  <c r="D1061" i="1"/>
  <c r="C1061" i="1"/>
  <c r="H1062" i="1"/>
  <c r="F1062" i="1" l="1"/>
  <c r="B1062" i="1"/>
  <c r="E1062" i="1"/>
  <c r="A1062" i="1"/>
  <c r="D1062" i="1"/>
  <c r="C1062" i="1"/>
  <c r="H1063" i="1"/>
  <c r="G1061" i="1"/>
  <c r="F1063" i="1" l="1"/>
  <c r="B1063" i="1"/>
  <c r="E1063" i="1"/>
  <c r="G1063" i="1" s="1"/>
  <c r="A1063" i="1"/>
  <c r="D1063" i="1"/>
  <c r="C1063" i="1"/>
  <c r="H1064" i="1"/>
  <c r="G1062" i="1"/>
  <c r="F1064" i="1" l="1"/>
  <c r="B1064" i="1"/>
  <c r="E1064" i="1"/>
  <c r="G1064" i="1" s="1"/>
  <c r="A1064" i="1"/>
  <c r="D1064" i="1"/>
  <c r="C1064" i="1"/>
  <c r="H1065" i="1"/>
  <c r="F1065" i="1" l="1"/>
  <c r="B1065" i="1"/>
  <c r="E1065" i="1"/>
  <c r="G1065" i="1" s="1"/>
  <c r="A1065" i="1"/>
  <c r="D1065" i="1"/>
  <c r="C1065" i="1"/>
  <c r="H1066" i="1"/>
  <c r="F1066" i="1" l="1"/>
  <c r="B1066" i="1"/>
  <c r="E1066" i="1"/>
  <c r="G1066" i="1" s="1"/>
  <c r="A1066" i="1"/>
  <c r="D1066" i="1"/>
  <c r="C1066" i="1"/>
  <c r="H1067" i="1"/>
  <c r="F1067" i="1" l="1"/>
  <c r="B1067" i="1"/>
  <c r="E1067" i="1"/>
  <c r="G1067" i="1" s="1"/>
  <c r="A1067" i="1"/>
  <c r="D1067" i="1"/>
  <c r="C1067" i="1"/>
  <c r="H1068" i="1"/>
  <c r="F1068" i="1" l="1"/>
  <c r="B1068" i="1"/>
  <c r="E1068" i="1"/>
  <c r="A1068" i="1"/>
  <c r="D1068" i="1"/>
  <c r="C1068" i="1"/>
  <c r="H1069" i="1"/>
  <c r="F1069" i="1" l="1"/>
  <c r="B1069" i="1"/>
  <c r="E1069" i="1"/>
  <c r="G1069" i="1" s="1"/>
  <c r="A1069" i="1"/>
  <c r="D1069" i="1"/>
  <c r="C1069" i="1"/>
  <c r="H1070" i="1"/>
  <c r="G1068" i="1"/>
  <c r="F1070" i="1" l="1"/>
  <c r="B1070" i="1"/>
  <c r="E1070" i="1"/>
  <c r="G1070" i="1" s="1"/>
  <c r="A1070" i="1"/>
  <c r="D1070" i="1"/>
  <c r="C1070" i="1"/>
  <c r="H1071" i="1"/>
  <c r="F1071" i="1" l="1"/>
  <c r="B1071" i="1"/>
  <c r="E1071" i="1"/>
  <c r="G1071" i="1" s="1"/>
  <c r="A1071" i="1"/>
  <c r="D1071" i="1"/>
  <c r="C1071" i="1"/>
  <c r="H1072" i="1"/>
  <c r="F1072" i="1" l="1"/>
  <c r="B1072" i="1"/>
  <c r="E1072" i="1"/>
  <c r="G1072" i="1" s="1"/>
  <c r="A1072" i="1"/>
  <c r="D1072" i="1"/>
  <c r="C1072" i="1"/>
  <c r="H1073" i="1"/>
  <c r="F1073" i="1" l="1"/>
  <c r="B1073" i="1"/>
  <c r="E1073" i="1"/>
  <c r="G1073" i="1" s="1"/>
  <c r="A1073" i="1"/>
  <c r="D1073" i="1"/>
  <c r="C1073" i="1"/>
  <c r="H1074" i="1"/>
  <c r="F1074" i="1" l="1"/>
  <c r="B1074" i="1"/>
  <c r="E1074" i="1"/>
  <c r="G1074" i="1" s="1"/>
  <c r="A1074" i="1"/>
  <c r="D1074" i="1"/>
  <c r="C1074" i="1"/>
  <c r="H1075" i="1"/>
  <c r="F1075" i="1" l="1"/>
  <c r="B1075" i="1"/>
  <c r="E1075" i="1"/>
  <c r="G1075" i="1" s="1"/>
  <c r="A1075" i="1"/>
  <c r="D1075" i="1"/>
  <c r="C1075" i="1"/>
  <c r="H1076" i="1"/>
  <c r="F1076" i="1" l="1"/>
  <c r="B1076" i="1"/>
  <c r="E1076" i="1"/>
  <c r="G1076" i="1" s="1"/>
  <c r="A1076" i="1"/>
  <c r="D1076" i="1"/>
  <c r="C1076" i="1"/>
  <c r="H1077" i="1"/>
  <c r="F1077" i="1" l="1"/>
  <c r="B1077" i="1"/>
  <c r="E1077" i="1"/>
  <c r="G1077" i="1" s="1"/>
  <c r="A1077" i="1"/>
  <c r="D1077" i="1"/>
  <c r="C1077" i="1"/>
  <c r="H1078" i="1"/>
  <c r="F1078" i="1" l="1"/>
  <c r="B1078" i="1"/>
  <c r="E1078" i="1"/>
  <c r="G1078" i="1" s="1"/>
  <c r="A1078" i="1"/>
  <c r="D1078" i="1"/>
  <c r="C1078" i="1"/>
  <c r="H1079" i="1"/>
  <c r="F1079" i="1" l="1"/>
  <c r="B1079" i="1"/>
  <c r="E1079" i="1"/>
  <c r="G1079" i="1" s="1"/>
  <c r="A1079" i="1"/>
  <c r="D1079" i="1"/>
  <c r="C1079" i="1"/>
  <c r="H1080" i="1"/>
  <c r="F1080" i="1" l="1"/>
  <c r="B1080" i="1"/>
  <c r="E1080" i="1"/>
  <c r="A1080" i="1"/>
  <c r="D1080" i="1"/>
  <c r="C1080" i="1"/>
  <c r="H1081" i="1"/>
  <c r="F1081" i="1" l="1"/>
  <c r="B1081" i="1"/>
  <c r="E1081" i="1"/>
  <c r="G1081" i="1" s="1"/>
  <c r="A1081" i="1"/>
  <c r="D1081" i="1"/>
  <c r="C1081" i="1"/>
  <c r="H1082" i="1"/>
  <c r="G1080" i="1"/>
  <c r="F1082" i="1" l="1"/>
  <c r="B1082" i="1"/>
  <c r="E1082" i="1"/>
  <c r="G1082" i="1" s="1"/>
  <c r="A1082" i="1"/>
  <c r="D1082" i="1"/>
  <c r="C1082" i="1"/>
  <c r="H1083" i="1"/>
  <c r="F1083" i="1" l="1"/>
  <c r="B1083" i="1"/>
  <c r="E1083" i="1"/>
  <c r="G1083" i="1" s="1"/>
  <c r="A1083" i="1"/>
  <c r="D1083" i="1"/>
  <c r="C1083" i="1"/>
  <c r="H1084" i="1"/>
  <c r="F1084" i="1" l="1"/>
  <c r="B1084" i="1"/>
  <c r="E1084" i="1"/>
  <c r="G1084" i="1" s="1"/>
  <c r="A1084" i="1"/>
  <c r="D1084" i="1"/>
  <c r="C1084" i="1"/>
  <c r="H1085" i="1"/>
  <c r="F1085" i="1" l="1"/>
  <c r="B1085" i="1"/>
  <c r="E1085" i="1"/>
  <c r="G1085" i="1" s="1"/>
  <c r="A1085" i="1"/>
  <c r="D1085" i="1"/>
  <c r="C1085" i="1"/>
  <c r="H1086" i="1"/>
  <c r="F1086" i="1" l="1"/>
  <c r="B1086" i="1"/>
  <c r="E1086" i="1"/>
  <c r="G1086" i="1" s="1"/>
  <c r="A1086" i="1"/>
  <c r="D1086" i="1"/>
  <c r="C1086" i="1"/>
  <c r="H1087" i="1"/>
  <c r="F1087" i="1" l="1"/>
  <c r="B1087" i="1"/>
  <c r="E1087" i="1"/>
  <c r="G1087" i="1" s="1"/>
  <c r="A1087" i="1"/>
  <c r="D1087" i="1"/>
  <c r="C1087" i="1"/>
  <c r="H1088" i="1"/>
  <c r="F1088" i="1" l="1"/>
  <c r="B1088" i="1"/>
  <c r="E1088" i="1"/>
  <c r="G1088" i="1" s="1"/>
  <c r="A1088" i="1"/>
  <c r="D1088" i="1"/>
  <c r="C1088" i="1"/>
  <c r="H1089" i="1"/>
  <c r="F1089" i="1" l="1"/>
  <c r="B1089" i="1"/>
  <c r="E1089" i="1"/>
  <c r="A1089" i="1"/>
  <c r="D1089" i="1"/>
  <c r="C1089" i="1"/>
  <c r="H1090" i="1"/>
  <c r="F1090" i="1" l="1"/>
  <c r="B1090" i="1"/>
  <c r="E1090" i="1"/>
  <c r="A1090" i="1"/>
  <c r="D1090" i="1"/>
  <c r="C1090" i="1"/>
  <c r="H1091" i="1"/>
  <c r="G1089" i="1"/>
  <c r="F1091" i="1" l="1"/>
  <c r="B1091" i="1"/>
  <c r="E1091" i="1"/>
  <c r="G1091" i="1" s="1"/>
  <c r="A1091" i="1"/>
  <c r="D1091" i="1"/>
  <c r="C1091" i="1"/>
  <c r="H1092" i="1"/>
  <c r="G1090" i="1"/>
  <c r="F1092" i="1" l="1"/>
  <c r="B1092" i="1"/>
  <c r="E1092" i="1"/>
  <c r="G1092" i="1" s="1"/>
  <c r="A1092" i="1"/>
  <c r="D1092" i="1"/>
  <c r="C1092" i="1"/>
  <c r="H1093" i="1"/>
  <c r="F1093" i="1" l="1"/>
  <c r="B1093" i="1"/>
  <c r="E1093" i="1"/>
  <c r="G1093" i="1" s="1"/>
  <c r="A1093" i="1"/>
  <c r="D1093" i="1"/>
  <c r="C1093" i="1"/>
  <c r="H1094" i="1"/>
  <c r="F1094" i="1" l="1"/>
  <c r="B1094" i="1"/>
  <c r="E1094" i="1"/>
  <c r="G1094" i="1" s="1"/>
  <c r="A1094" i="1"/>
  <c r="D1094" i="1"/>
  <c r="C1094" i="1"/>
  <c r="H1095" i="1"/>
  <c r="F1095" i="1" l="1"/>
  <c r="B1095" i="1"/>
  <c r="E1095" i="1"/>
  <c r="G1095" i="1" s="1"/>
  <c r="A1095" i="1"/>
  <c r="D1095" i="1"/>
  <c r="C1095" i="1"/>
  <c r="H1096" i="1"/>
  <c r="F1096" i="1" l="1"/>
  <c r="B1096" i="1"/>
  <c r="E1096" i="1"/>
  <c r="G1096" i="1" s="1"/>
  <c r="A1096" i="1"/>
  <c r="D1096" i="1"/>
  <c r="C1096" i="1"/>
  <c r="H1097" i="1"/>
  <c r="F1097" i="1" l="1"/>
  <c r="B1097" i="1"/>
  <c r="E1097" i="1"/>
  <c r="G1097" i="1" s="1"/>
  <c r="A1097" i="1"/>
  <c r="D1097" i="1"/>
  <c r="C1097" i="1"/>
  <c r="H1098" i="1"/>
  <c r="F1098" i="1" l="1"/>
  <c r="B1098" i="1"/>
  <c r="E1098" i="1"/>
  <c r="G1098" i="1" s="1"/>
  <c r="A1098" i="1"/>
  <c r="D1098" i="1"/>
  <c r="C1098" i="1"/>
  <c r="H1099" i="1"/>
  <c r="F1099" i="1" l="1"/>
  <c r="B1099" i="1"/>
  <c r="E1099" i="1"/>
  <c r="A1099" i="1"/>
  <c r="D1099" i="1"/>
  <c r="C1099" i="1"/>
  <c r="H1100" i="1"/>
  <c r="F1100" i="1" l="1"/>
  <c r="B1100" i="1"/>
  <c r="E1100" i="1"/>
  <c r="G1100" i="1" s="1"/>
  <c r="A1100" i="1"/>
  <c r="D1100" i="1"/>
  <c r="C1100" i="1"/>
  <c r="H1101" i="1"/>
  <c r="G1099" i="1"/>
  <c r="F1101" i="1" l="1"/>
  <c r="B1101" i="1"/>
  <c r="E1101" i="1"/>
  <c r="G1101" i="1" s="1"/>
  <c r="A1101" i="1"/>
  <c r="D1101" i="1"/>
  <c r="C1101" i="1"/>
  <c r="H1102" i="1"/>
  <c r="F1102" i="1" l="1"/>
  <c r="B1102" i="1"/>
  <c r="E1102" i="1"/>
  <c r="G1102" i="1" s="1"/>
  <c r="A1102" i="1"/>
  <c r="D1102" i="1"/>
  <c r="C1102" i="1"/>
  <c r="H1103" i="1"/>
  <c r="F1103" i="1" l="1"/>
  <c r="B1103" i="1"/>
  <c r="E1103" i="1"/>
  <c r="A1103" i="1"/>
  <c r="D1103" i="1"/>
  <c r="C1103" i="1"/>
  <c r="H1104" i="1"/>
  <c r="F1104" i="1" l="1"/>
  <c r="B1104" i="1"/>
  <c r="E1104" i="1"/>
  <c r="G1104" i="1" s="1"/>
  <c r="A1104" i="1"/>
  <c r="D1104" i="1"/>
  <c r="C1104" i="1"/>
  <c r="H1105" i="1"/>
  <c r="G1103" i="1"/>
  <c r="F1105" i="1" l="1"/>
  <c r="B1105" i="1"/>
  <c r="E1105" i="1"/>
  <c r="G1105" i="1" s="1"/>
  <c r="A1105" i="1"/>
  <c r="D1105" i="1"/>
  <c r="C1105" i="1"/>
  <c r="H1106" i="1"/>
  <c r="F1106" i="1" l="1"/>
  <c r="B1106" i="1"/>
  <c r="E1106" i="1"/>
  <c r="G1106" i="1" s="1"/>
  <c r="A1106" i="1"/>
  <c r="D1106" i="1"/>
  <c r="C1106" i="1"/>
  <c r="H1107" i="1"/>
  <c r="F1107" i="1" l="1"/>
  <c r="B1107" i="1"/>
  <c r="E1107" i="1"/>
  <c r="G1107" i="1" s="1"/>
  <c r="A1107" i="1"/>
  <c r="D1107" i="1"/>
  <c r="C1107" i="1"/>
  <c r="H1108" i="1"/>
  <c r="F1108" i="1" l="1"/>
  <c r="B1108" i="1"/>
  <c r="E1108" i="1"/>
  <c r="G1108" i="1" s="1"/>
  <c r="A1108" i="1"/>
  <c r="D1108" i="1"/>
  <c r="C1108" i="1"/>
  <c r="H1109" i="1"/>
  <c r="F1109" i="1" l="1"/>
  <c r="B1109" i="1"/>
  <c r="E1109" i="1"/>
  <c r="G1109" i="1" s="1"/>
  <c r="A1109" i="1"/>
  <c r="D1109" i="1"/>
  <c r="C1109" i="1"/>
  <c r="H1110" i="1"/>
  <c r="F1110" i="1" l="1"/>
  <c r="B1110" i="1"/>
  <c r="E1110" i="1"/>
  <c r="G1110" i="1" s="1"/>
  <c r="A1110" i="1"/>
  <c r="D1110" i="1"/>
  <c r="C1110" i="1"/>
  <c r="H1111" i="1"/>
  <c r="F1111" i="1" l="1"/>
  <c r="B1111" i="1"/>
  <c r="E1111" i="1"/>
  <c r="G1111" i="1" s="1"/>
  <c r="A1111" i="1"/>
  <c r="D1111" i="1"/>
  <c r="C1111" i="1"/>
  <c r="H1112" i="1"/>
  <c r="F1112" i="1" l="1"/>
  <c r="B1112" i="1"/>
  <c r="E1112" i="1"/>
  <c r="G1112" i="1" s="1"/>
  <c r="A1112" i="1"/>
  <c r="D1112" i="1"/>
  <c r="C1112" i="1"/>
  <c r="H1113" i="1"/>
  <c r="F1113" i="1" l="1"/>
  <c r="B1113" i="1"/>
  <c r="E1113" i="1"/>
  <c r="G1113" i="1" s="1"/>
  <c r="A1113" i="1"/>
  <c r="D1113" i="1"/>
  <c r="C1113" i="1"/>
  <c r="H1114" i="1"/>
  <c r="F1114" i="1" l="1"/>
  <c r="B1114" i="1"/>
  <c r="E1114" i="1"/>
  <c r="G1114" i="1" s="1"/>
  <c r="A1114" i="1"/>
  <c r="D1114" i="1"/>
  <c r="C1114" i="1"/>
  <c r="H1115" i="1"/>
  <c r="F1115" i="1" l="1"/>
  <c r="B1115" i="1"/>
  <c r="E1115" i="1"/>
  <c r="G1115" i="1" s="1"/>
  <c r="A1115" i="1"/>
  <c r="D1115" i="1"/>
  <c r="C1115" i="1"/>
  <c r="H1116" i="1"/>
  <c r="F1116" i="1" l="1"/>
  <c r="B1116" i="1"/>
  <c r="E1116" i="1"/>
  <c r="G1116" i="1" s="1"/>
  <c r="A1116" i="1"/>
  <c r="D1116" i="1"/>
  <c r="C1116" i="1"/>
  <c r="H1117" i="1"/>
  <c r="F1117" i="1" l="1"/>
  <c r="B1117" i="1"/>
  <c r="E1117" i="1"/>
  <c r="G1117" i="1" s="1"/>
  <c r="A1117" i="1"/>
  <c r="D1117" i="1"/>
  <c r="C1117" i="1"/>
  <c r="H1118" i="1"/>
  <c r="F1118" i="1" l="1"/>
  <c r="B1118" i="1"/>
  <c r="E1118" i="1"/>
  <c r="G1118" i="1" s="1"/>
  <c r="A1118" i="1"/>
  <c r="D1118" i="1"/>
  <c r="C1118" i="1"/>
  <c r="H1119" i="1"/>
  <c r="F1119" i="1" l="1"/>
  <c r="B1119" i="1"/>
  <c r="E1119" i="1"/>
  <c r="G1119" i="1" s="1"/>
  <c r="A1119" i="1"/>
  <c r="D1119" i="1"/>
  <c r="C1119" i="1"/>
  <c r="H1120" i="1"/>
  <c r="F1120" i="1" l="1"/>
  <c r="B1120" i="1"/>
  <c r="E1120" i="1"/>
  <c r="G1120" i="1" s="1"/>
  <c r="A1120" i="1"/>
  <c r="D1120" i="1"/>
  <c r="C1120" i="1"/>
  <c r="H1121" i="1"/>
  <c r="F1121" i="1" l="1"/>
  <c r="B1121" i="1"/>
  <c r="E1121" i="1"/>
  <c r="A1121" i="1"/>
  <c r="D1121" i="1"/>
  <c r="C1121" i="1"/>
  <c r="H1122" i="1"/>
  <c r="F1122" i="1" l="1"/>
  <c r="B1122" i="1"/>
  <c r="E1122" i="1"/>
  <c r="G1122" i="1" s="1"/>
  <c r="A1122" i="1"/>
  <c r="D1122" i="1"/>
  <c r="C1122" i="1"/>
  <c r="H1123" i="1"/>
  <c r="G1121" i="1"/>
  <c r="F1123" i="1" l="1"/>
  <c r="B1123" i="1"/>
  <c r="E1123" i="1"/>
  <c r="G1123" i="1" s="1"/>
  <c r="A1123" i="1"/>
  <c r="D1123" i="1"/>
  <c r="C1123" i="1"/>
  <c r="H1124" i="1"/>
  <c r="F1124" i="1" l="1"/>
  <c r="B1124" i="1"/>
  <c r="E1124" i="1"/>
  <c r="G1124" i="1" s="1"/>
  <c r="A1124" i="1"/>
  <c r="D1124" i="1"/>
  <c r="C1124" i="1"/>
  <c r="H1125" i="1"/>
  <c r="F1125" i="1" l="1"/>
  <c r="B1125" i="1"/>
  <c r="E1125" i="1"/>
  <c r="A1125" i="1"/>
  <c r="D1125" i="1"/>
  <c r="C1125" i="1"/>
  <c r="H1126" i="1"/>
  <c r="F1126" i="1" l="1"/>
  <c r="B1126" i="1"/>
  <c r="E1126" i="1"/>
  <c r="G1126" i="1" s="1"/>
  <c r="A1126" i="1"/>
  <c r="D1126" i="1"/>
  <c r="C1126" i="1"/>
  <c r="H1127" i="1"/>
  <c r="G1125" i="1"/>
  <c r="F1127" i="1" l="1"/>
  <c r="B1127" i="1"/>
  <c r="E1127" i="1"/>
  <c r="G1127" i="1" s="1"/>
  <c r="A1127" i="1"/>
  <c r="D1127" i="1"/>
  <c r="C1127" i="1"/>
  <c r="H1128" i="1"/>
  <c r="F1128" i="1" l="1"/>
  <c r="B1128" i="1"/>
  <c r="E1128" i="1"/>
  <c r="G1128" i="1" s="1"/>
  <c r="A1128" i="1"/>
  <c r="D1128" i="1"/>
  <c r="C1128" i="1"/>
  <c r="H1129" i="1"/>
  <c r="F1129" i="1" l="1"/>
  <c r="B1129" i="1"/>
  <c r="E1129" i="1"/>
  <c r="G1129" i="1" s="1"/>
  <c r="A1129" i="1"/>
  <c r="D1129" i="1"/>
  <c r="C1129" i="1"/>
  <c r="H1130" i="1"/>
  <c r="F1130" i="1" l="1"/>
  <c r="B1130" i="1"/>
  <c r="E1130" i="1"/>
  <c r="G1130" i="1" s="1"/>
  <c r="A1130" i="1"/>
  <c r="D1130" i="1"/>
  <c r="C1130" i="1"/>
  <c r="H1131" i="1"/>
  <c r="F1131" i="1" l="1"/>
  <c r="B1131" i="1"/>
  <c r="E1131" i="1"/>
  <c r="G1131" i="1" s="1"/>
  <c r="A1131" i="1"/>
  <c r="D1131" i="1"/>
  <c r="C1131" i="1"/>
  <c r="H1132" i="1"/>
  <c r="F1132" i="1" l="1"/>
  <c r="B1132" i="1"/>
  <c r="E1132" i="1"/>
  <c r="G1132" i="1" s="1"/>
  <c r="A1132" i="1"/>
  <c r="D1132" i="1"/>
  <c r="C1132" i="1"/>
  <c r="H1133" i="1"/>
  <c r="F1133" i="1" l="1"/>
  <c r="B1133" i="1"/>
  <c r="E1133" i="1"/>
  <c r="G1133" i="1" s="1"/>
  <c r="A1133" i="1"/>
  <c r="D1133" i="1"/>
  <c r="C1133" i="1"/>
  <c r="H1134" i="1"/>
  <c r="F1134" i="1" l="1"/>
  <c r="B1134" i="1"/>
  <c r="E1134" i="1"/>
  <c r="G1134" i="1" s="1"/>
  <c r="A1134" i="1"/>
  <c r="D1134" i="1"/>
  <c r="C1134" i="1"/>
  <c r="H1135" i="1"/>
  <c r="F1135" i="1" l="1"/>
  <c r="B1135" i="1"/>
  <c r="E1135" i="1"/>
  <c r="G1135" i="1" s="1"/>
  <c r="A1135" i="1"/>
  <c r="D1135" i="1"/>
  <c r="C1135" i="1"/>
  <c r="H1136" i="1"/>
  <c r="F1136" i="1" l="1"/>
  <c r="B1136" i="1"/>
  <c r="E1136" i="1"/>
  <c r="G1136" i="1" s="1"/>
  <c r="A1136" i="1"/>
  <c r="D1136" i="1"/>
  <c r="C1136" i="1"/>
  <c r="H1137" i="1"/>
  <c r="F1137" i="1" l="1"/>
  <c r="B1137" i="1"/>
  <c r="E1137" i="1"/>
  <c r="G1137" i="1" s="1"/>
  <c r="A1137" i="1"/>
  <c r="D1137" i="1"/>
  <c r="C1137" i="1"/>
  <c r="H1138" i="1"/>
  <c r="F1138" i="1" l="1"/>
  <c r="B1138" i="1"/>
  <c r="E1138" i="1"/>
  <c r="G1138" i="1" s="1"/>
  <c r="A1138" i="1"/>
  <c r="D1138" i="1"/>
  <c r="C1138" i="1"/>
  <c r="H1139" i="1"/>
  <c r="F1139" i="1" l="1"/>
  <c r="B1139" i="1"/>
  <c r="E1139" i="1"/>
  <c r="G1139" i="1" s="1"/>
  <c r="A1139" i="1"/>
  <c r="D1139" i="1"/>
  <c r="C1139" i="1"/>
  <c r="H1140" i="1"/>
  <c r="F1140" i="1" l="1"/>
  <c r="B1140" i="1"/>
  <c r="E1140" i="1"/>
  <c r="G1140" i="1" s="1"/>
  <c r="A1140" i="1"/>
  <c r="D1140" i="1"/>
  <c r="C1140" i="1"/>
  <c r="H1141" i="1"/>
  <c r="F1141" i="1" l="1"/>
  <c r="B1141" i="1"/>
  <c r="E1141" i="1"/>
  <c r="G1141" i="1" s="1"/>
  <c r="A1141" i="1"/>
  <c r="D1141" i="1"/>
  <c r="C1141" i="1"/>
  <c r="H1142" i="1"/>
  <c r="F1142" i="1" l="1"/>
  <c r="B1142" i="1"/>
  <c r="E1142" i="1"/>
  <c r="A1142" i="1"/>
  <c r="D1142" i="1"/>
  <c r="C1142" i="1"/>
  <c r="H1143" i="1"/>
  <c r="F1143" i="1" l="1"/>
  <c r="B1143" i="1"/>
  <c r="E1143" i="1"/>
  <c r="G1143" i="1" s="1"/>
  <c r="A1143" i="1"/>
  <c r="D1143" i="1"/>
  <c r="C1143" i="1"/>
  <c r="H1144" i="1"/>
  <c r="G1142" i="1"/>
  <c r="F1144" i="1" l="1"/>
  <c r="B1144" i="1"/>
  <c r="E1144" i="1"/>
  <c r="G1144" i="1" s="1"/>
  <c r="A1144" i="1"/>
  <c r="D1144" i="1"/>
  <c r="C1144" i="1"/>
  <c r="H1145" i="1"/>
  <c r="F1145" i="1" l="1"/>
  <c r="B1145" i="1"/>
  <c r="E1145" i="1"/>
  <c r="G1145" i="1" s="1"/>
  <c r="A1145" i="1"/>
  <c r="D1145" i="1"/>
  <c r="C1145" i="1"/>
  <c r="H1146" i="1"/>
  <c r="F1146" i="1" l="1"/>
  <c r="B1146" i="1"/>
  <c r="E1146" i="1"/>
  <c r="G1146" i="1" s="1"/>
  <c r="A1146" i="1"/>
  <c r="D1146" i="1"/>
  <c r="C1146" i="1"/>
  <c r="H1147" i="1"/>
  <c r="F1147" i="1" l="1"/>
  <c r="B1147" i="1"/>
  <c r="E1147" i="1"/>
  <c r="G1147" i="1" s="1"/>
  <c r="A1147" i="1"/>
  <c r="D1147" i="1"/>
  <c r="C1147" i="1"/>
  <c r="H1148" i="1"/>
  <c r="F1148" i="1" l="1"/>
  <c r="B1148" i="1"/>
  <c r="E1148" i="1"/>
  <c r="G1148" i="1" s="1"/>
  <c r="A1148" i="1"/>
  <c r="D1148" i="1"/>
  <c r="C1148" i="1"/>
  <c r="H1149" i="1"/>
  <c r="F1149" i="1" l="1"/>
  <c r="B1149" i="1"/>
  <c r="E1149" i="1"/>
  <c r="G1149" i="1" s="1"/>
  <c r="A1149" i="1"/>
  <c r="D1149" i="1"/>
  <c r="C1149" i="1"/>
  <c r="H1150" i="1"/>
  <c r="F1150" i="1" l="1"/>
  <c r="B1150" i="1"/>
  <c r="E1150" i="1"/>
  <c r="G1150" i="1" s="1"/>
  <c r="A1150" i="1"/>
  <c r="D1150" i="1"/>
  <c r="C1150" i="1"/>
  <c r="H1151" i="1"/>
  <c r="F1151" i="1" l="1"/>
  <c r="B1151" i="1"/>
  <c r="E1151" i="1"/>
  <c r="G1151" i="1" s="1"/>
  <c r="A1151" i="1"/>
  <c r="D1151" i="1"/>
  <c r="C1151" i="1"/>
  <c r="H1152" i="1"/>
  <c r="F1152" i="1" l="1"/>
  <c r="B1152" i="1"/>
  <c r="E1152" i="1"/>
  <c r="G1152" i="1" s="1"/>
  <c r="A1152" i="1"/>
  <c r="D1152" i="1"/>
  <c r="C1152" i="1"/>
  <c r="H1153" i="1"/>
  <c r="F1153" i="1" l="1"/>
  <c r="B1153" i="1"/>
  <c r="E1153" i="1"/>
  <c r="G1153" i="1" s="1"/>
  <c r="A1153" i="1"/>
  <c r="D1153" i="1"/>
  <c r="C1153" i="1"/>
  <c r="H1154" i="1"/>
  <c r="F1154" i="1" l="1"/>
  <c r="B1154" i="1"/>
  <c r="E1154" i="1"/>
  <c r="G1154" i="1" s="1"/>
  <c r="A1154" i="1"/>
  <c r="D1154" i="1"/>
  <c r="C1154" i="1"/>
  <c r="H1155" i="1"/>
  <c r="F1155" i="1" l="1"/>
  <c r="B1155" i="1"/>
  <c r="E1155" i="1"/>
  <c r="G1155" i="1" s="1"/>
  <c r="A1155" i="1"/>
  <c r="D1155" i="1"/>
  <c r="C1155" i="1"/>
  <c r="H1156" i="1"/>
  <c r="F1156" i="1" l="1"/>
  <c r="B1156" i="1"/>
  <c r="E1156" i="1"/>
  <c r="G1156" i="1" s="1"/>
  <c r="A1156" i="1"/>
  <c r="D1156" i="1"/>
  <c r="C1156" i="1"/>
  <c r="H1157" i="1"/>
  <c r="F1157" i="1" l="1"/>
  <c r="B1157" i="1"/>
  <c r="E1157" i="1"/>
  <c r="G1157" i="1" s="1"/>
  <c r="A1157" i="1"/>
  <c r="D1157" i="1"/>
  <c r="C1157" i="1"/>
  <c r="H1158" i="1"/>
  <c r="F1158" i="1" l="1"/>
  <c r="B1158" i="1"/>
  <c r="E1158" i="1"/>
  <c r="G1158" i="1" s="1"/>
  <c r="A1158" i="1"/>
  <c r="D1158" i="1"/>
  <c r="C1158" i="1"/>
  <c r="H1159" i="1"/>
  <c r="F1159" i="1" l="1"/>
  <c r="B1159" i="1"/>
  <c r="E1159" i="1"/>
  <c r="G1159" i="1" s="1"/>
  <c r="A1159" i="1"/>
  <c r="D1159" i="1"/>
  <c r="C1159" i="1"/>
  <c r="H1160" i="1"/>
  <c r="F1160" i="1" l="1"/>
  <c r="B1160" i="1"/>
  <c r="E1160" i="1"/>
  <c r="G1160" i="1" s="1"/>
  <c r="A1160" i="1"/>
  <c r="D1160" i="1"/>
  <c r="C1160" i="1"/>
  <c r="H1161" i="1"/>
  <c r="F1161" i="1" l="1"/>
  <c r="B1161" i="1"/>
  <c r="E1161" i="1"/>
  <c r="A1161" i="1"/>
  <c r="D1161" i="1"/>
  <c r="C1161" i="1"/>
  <c r="H1162" i="1"/>
  <c r="F1162" i="1" l="1"/>
  <c r="B1162" i="1"/>
  <c r="E1162" i="1"/>
  <c r="G1162" i="1" s="1"/>
  <c r="A1162" i="1"/>
  <c r="D1162" i="1"/>
  <c r="C1162" i="1"/>
  <c r="H1163" i="1"/>
  <c r="G1161" i="1"/>
  <c r="F1163" i="1" l="1"/>
  <c r="B1163" i="1"/>
  <c r="E1163" i="1"/>
  <c r="A1163" i="1"/>
  <c r="D1163" i="1"/>
  <c r="C1163" i="1"/>
  <c r="H1164" i="1"/>
  <c r="F1164" i="1" l="1"/>
  <c r="B1164" i="1"/>
  <c r="E1164" i="1"/>
  <c r="G1164" i="1" s="1"/>
  <c r="A1164" i="1"/>
  <c r="D1164" i="1"/>
  <c r="C1164" i="1"/>
  <c r="H1165" i="1"/>
  <c r="G1163" i="1"/>
  <c r="F1165" i="1" l="1"/>
  <c r="B1165" i="1"/>
  <c r="E1165" i="1"/>
  <c r="A1165" i="1"/>
  <c r="D1165" i="1"/>
  <c r="C1165" i="1"/>
  <c r="H1166" i="1"/>
  <c r="F1166" i="1" l="1"/>
  <c r="B1166" i="1"/>
  <c r="E1166" i="1"/>
  <c r="G1166" i="1" s="1"/>
  <c r="A1166" i="1"/>
  <c r="D1166" i="1"/>
  <c r="C1166" i="1"/>
  <c r="H1167" i="1"/>
  <c r="G1165" i="1"/>
  <c r="F1167" i="1" l="1"/>
  <c r="B1167" i="1"/>
  <c r="E1167" i="1"/>
  <c r="G1167" i="1" s="1"/>
  <c r="A1167" i="1"/>
  <c r="D1167" i="1"/>
  <c r="C1167" i="1"/>
  <c r="H1168" i="1"/>
  <c r="F1168" i="1" l="1"/>
  <c r="B1168" i="1"/>
  <c r="E1168" i="1"/>
  <c r="G1168" i="1" s="1"/>
  <c r="A1168" i="1"/>
  <c r="D1168" i="1"/>
  <c r="C1168" i="1"/>
  <c r="H1169" i="1"/>
  <c r="F1169" i="1" l="1"/>
  <c r="B1169" i="1"/>
  <c r="E1169" i="1"/>
  <c r="G1169" i="1" s="1"/>
  <c r="A1169" i="1"/>
  <c r="D1169" i="1"/>
  <c r="C1169" i="1"/>
  <c r="H1170" i="1"/>
  <c r="F1170" i="1" l="1"/>
  <c r="B1170" i="1"/>
  <c r="E1170" i="1"/>
  <c r="A1170" i="1"/>
  <c r="D1170" i="1"/>
  <c r="C1170" i="1"/>
  <c r="H1171" i="1"/>
  <c r="F1171" i="1" l="1"/>
  <c r="B1171" i="1"/>
  <c r="E1171" i="1"/>
  <c r="G1171" i="1" s="1"/>
  <c r="A1171" i="1"/>
  <c r="D1171" i="1"/>
  <c r="C1171" i="1"/>
  <c r="H1172" i="1"/>
  <c r="G1170" i="1"/>
  <c r="F1172" i="1" l="1"/>
  <c r="B1172" i="1"/>
  <c r="E1172" i="1"/>
  <c r="G1172" i="1" s="1"/>
  <c r="A1172" i="1"/>
  <c r="D1172" i="1"/>
  <c r="C1172" i="1"/>
  <c r="H1173" i="1"/>
  <c r="F1173" i="1" l="1"/>
  <c r="B1173" i="1"/>
  <c r="E1173" i="1"/>
  <c r="A1173" i="1"/>
  <c r="D1173" i="1"/>
  <c r="C1173" i="1"/>
  <c r="H1174" i="1"/>
  <c r="F1174" i="1" l="1"/>
  <c r="B1174" i="1"/>
  <c r="E1174" i="1"/>
  <c r="G1174" i="1" s="1"/>
  <c r="A1174" i="1"/>
  <c r="D1174" i="1"/>
  <c r="C1174" i="1"/>
  <c r="H1175" i="1"/>
  <c r="G1173" i="1"/>
  <c r="F1175" i="1" l="1"/>
  <c r="B1175" i="1"/>
  <c r="E1175" i="1"/>
  <c r="A1175" i="1"/>
  <c r="D1175" i="1"/>
  <c r="C1175" i="1"/>
  <c r="H1176" i="1"/>
  <c r="F1176" i="1" l="1"/>
  <c r="B1176" i="1"/>
  <c r="E1176" i="1"/>
  <c r="G1176" i="1" s="1"/>
  <c r="A1176" i="1"/>
  <c r="D1176" i="1"/>
  <c r="C1176" i="1"/>
  <c r="H1177" i="1"/>
  <c r="G1175" i="1"/>
  <c r="F1177" i="1" l="1"/>
  <c r="B1177" i="1"/>
  <c r="E1177" i="1"/>
  <c r="G1177" i="1" s="1"/>
  <c r="A1177" i="1"/>
  <c r="D1177" i="1"/>
  <c r="C1177" i="1"/>
  <c r="H1178" i="1"/>
  <c r="F1178" i="1" l="1"/>
  <c r="B1178" i="1"/>
  <c r="E1178" i="1"/>
  <c r="G1178" i="1" s="1"/>
  <c r="A1178" i="1"/>
  <c r="D1178" i="1"/>
  <c r="C1178" i="1"/>
  <c r="H1179" i="1"/>
  <c r="F1179" i="1" l="1"/>
  <c r="B1179" i="1"/>
  <c r="E1179" i="1"/>
  <c r="G1179" i="1" s="1"/>
  <c r="A1179" i="1"/>
  <c r="D1179" i="1"/>
  <c r="C1179" i="1"/>
  <c r="H1180" i="1"/>
  <c r="F1180" i="1" l="1"/>
  <c r="B1180" i="1"/>
  <c r="E1180" i="1"/>
  <c r="G1180" i="1" s="1"/>
  <c r="A1180" i="1"/>
  <c r="D1180" i="1"/>
  <c r="C1180" i="1"/>
  <c r="H1181" i="1"/>
  <c r="F1181" i="1" l="1"/>
  <c r="B1181" i="1"/>
  <c r="E1181" i="1"/>
  <c r="G1181" i="1" s="1"/>
  <c r="A1181" i="1"/>
  <c r="D1181" i="1"/>
  <c r="C1181" i="1"/>
  <c r="H1182" i="1"/>
  <c r="F1182" i="1" l="1"/>
  <c r="B1182" i="1"/>
  <c r="E1182" i="1"/>
  <c r="G1182" i="1" s="1"/>
  <c r="A1182" i="1"/>
  <c r="D1182" i="1"/>
  <c r="C1182" i="1"/>
  <c r="H1183" i="1"/>
  <c r="F1183" i="1" l="1"/>
  <c r="B1183" i="1"/>
  <c r="E1183" i="1"/>
  <c r="G1183" i="1" s="1"/>
  <c r="A1183" i="1"/>
  <c r="D1183" i="1"/>
  <c r="C1183" i="1"/>
  <c r="H1184" i="1"/>
  <c r="F1184" i="1" l="1"/>
  <c r="B1184" i="1"/>
  <c r="E1184" i="1"/>
  <c r="G1184" i="1" s="1"/>
  <c r="A1184" i="1"/>
  <c r="D1184" i="1"/>
  <c r="C1184" i="1"/>
  <c r="H1185" i="1"/>
  <c r="F1185" i="1" l="1"/>
  <c r="B1185" i="1"/>
  <c r="E1185" i="1"/>
  <c r="A1185" i="1"/>
  <c r="D1185" i="1"/>
  <c r="C1185" i="1"/>
  <c r="H1186" i="1"/>
  <c r="F1186" i="1" l="1"/>
  <c r="B1186" i="1"/>
  <c r="E1186" i="1"/>
  <c r="A1186" i="1"/>
  <c r="D1186" i="1"/>
  <c r="C1186" i="1"/>
  <c r="H1187" i="1"/>
  <c r="G1185" i="1"/>
  <c r="F1187" i="1" l="1"/>
  <c r="B1187" i="1"/>
  <c r="E1187" i="1"/>
  <c r="A1187" i="1"/>
  <c r="D1187" i="1"/>
  <c r="C1187" i="1"/>
  <c r="H1188" i="1"/>
  <c r="G1186" i="1"/>
  <c r="F1188" i="1" l="1"/>
  <c r="B1188" i="1"/>
  <c r="E1188" i="1"/>
  <c r="G1188" i="1" s="1"/>
  <c r="A1188" i="1"/>
  <c r="D1188" i="1"/>
  <c r="C1188" i="1"/>
  <c r="H1189" i="1"/>
  <c r="G1187" i="1"/>
  <c r="F1189" i="1" l="1"/>
  <c r="B1189" i="1"/>
  <c r="E1189" i="1"/>
  <c r="G1189" i="1" s="1"/>
  <c r="A1189" i="1"/>
  <c r="D1189" i="1"/>
  <c r="C1189" i="1"/>
  <c r="H1190" i="1"/>
  <c r="F1190" i="1" l="1"/>
  <c r="B1190" i="1"/>
  <c r="E1190" i="1"/>
  <c r="G1190" i="1" s="1"/>
  <c r="A1190" i="1"/>
  <c r="D1190" i="1"/>
  <c r="C1190" i="1"/>
  <c r="H1191" i="1"/>
  <c r="F1191" i="1" l="1"/>
  <c r="B1191" i="1"/>
  <c r="E1191" i="1"/>
  <c r="G1191" i="1" s="1"/>
  <c r="A1191" i="1"/>
  <c r="D1191" i="1"/>
  <c r="C1191" i="1"/>
  <c r="H1192" i="1"/>
  <c r="F1192" i="1" l="1"/>
  <c r="B1192" i="1"/>
  <c r="E1192" i="1"/>
  <c r="G1192" i="1" s="1"/>
  <c r="A1192" i="1"/>
  <c r="D1192" i="1"/>
  <c r="C1192" i="1"/>
  <c r="H1193" i="1"/>
  <c r="F1193" i="1" l="1"/>
  <c r="B1193" i="1"/>
  <c r="E1193" i="1"/>
  <c r="G1193" i="1" s="1"/>
  <c r="A1193" i="1"/>
  <c r="D1193" i="1"/>
  <c r="C1193" i="1"/>
  <c r="H1194" i="1"/>
  <c r="F1194" i="1" l="1"/>
  <c r="B1194" i="1"/>
  <c r="E1194" i="1"/>
  <c r="G1194" i="1" s="1"/>
  <c r="A1194" i="1"/>
  <c r="D1194" i="1"/>
  <c r="C1194" i="1"/>
  <c r="H1195" i="1"/>
  <c r="F1195" i="1" l="1"/>
  <c r="B1195" i="1"/>
  <c r="E1195" i="1"/>
  <c r="G1195" i="1" s="1"/>
  <c r="A1195" i="1"/>
  <c r="D1195" i="1"/>
  <c r="C1195" i="1"/>
  <c r="H1196" i="1"/>
  <c r="F1196" i="1" l="1"/>
  <c r="B1196" i="1"/>
  <c r="E1196" i="1"/>
  <c r="G1196" i="1" s="1"/>
  <c r="A1196" i="1"/>
  <c r="D1196" i="1"/>
  <c r="C1196" i="1"/>
  <c r="H1197" i="1"/>
  <c r="F1197" i="1" l="1"/>
  <c r="B1197" i="1"/>
  <c r="E1197" i="1"/>
  <c r="A1197" i="1"/>
  <c r="D1197" i="1"/>
  <c r="C1197" i="1"/>
  <c r="H1198" i="1"/>
  <c r="F1198" i="1" l="1"/>
  <c r="B1198" i="1"/>
  <c r="E1198" i="1"/>
  <c r="A1198" i="1"/>
  <c r="D1198" i="1"/>
  <c r="C1198" i="1"/>
  <c r="H1199" i="1"/>
  <c r="G1197" i="1"/>
  <c r="F1199" i="1" l="1"/>
  <c r="B1199" i="1"/>
  <c r="E1199" i="1"/>
  <c r="A1199" i="1"/>
  <c r="D1199" i="1"/>
  <c r="C1199" i="1"/>
  <c r="H1200" i="1"/>
  <c r="G1198" i="1"/>
  <c r="F1200" i="1" l="1"/>
  <c r="B1200" i="1"/>
  <c r="E1200" i="1"/>
  <c r="G1200" i="1" s="1"/>
  <c r="A1200" i="1"/>
  <c r="D1200" i="1"/>
  <c r="C1200" i="1"/>
  <c r="H1201" i="1"/>
  <c r="G1199" i="1"/>
  <c r="F1201" i="1" l="1"/>
  <c r="B1201" i="1"/>
  <c r="E1201" i="1"/>
  <c r="G1201" i="1" s="1"/>
  <c r="A1201" i="1"/>
  <c r="D1201" i="1"/>
  <c r="C1201" i="1"/>
  <c r="H1202" i="1"/>
  <c r="F1202" i="1" l="1"/>
  <c r="B1202" i="1"/>
  <c r="E1202" i="1"/>
  <c r="G1202" i="1" s="1"/>
  <c r="A1202" i="1"/>
  <c r="D1202" i="1"/>
  <c r="C1202" i="1"/>
  <c r="H1203" i="1"/>
  <c r="F1203" i="1" l="1"/>
  <c r="B1203" i="1"/>
  <c r="E1203" i="1"/>
  <c r="G1203" i="1" s="1"/>
  <c r="A1203" i="1"/>
  <c r="D1203" i="1"/>
  <c r="C1203" i="1"/>
  <c r="H1204" i="1"/>
  <c r="F1204" i="1" l="1"/>
  <c r="B1204" i="1"/>
  <c r="E1204" i="1"/>
  <c r="G1204" i="1" s="1"/>
  <c r="A1204" i="1"/>
  <c r="D1204" i="1"/>
  <c r="C1204" i="1"/>
  <c r="H1205" i="1"/>
  <c r="F1205" i="1" l="1"/>
  <c r="B1205" i="1"/>
  <c r="E1205" i="1"/>
  <c r="G1205" i="1" s="1"/>
  <c r="A1205" i="1"/>
  <c r="D1205" i="1"/>
  <c r="C1205" i="1"/>
  <c r="H1206" i="1"/>
  <c r="F1206" i="1" l="1"/>
  <c r="B1206" i="1"/>
  <c r="E1206" i="1"/>
  <c r="G1206" i="1" s="1"/>
  <c r="A1206" i="1"/>
  <c r="D1206" i="1"/>
  <c r="C1206" i="1"/>
  <c r="H1207" i="1"/>
  <c r="F1207" i="1" l="1"/>
  <c r="B1207" i="1"/>
  <c r="E1207" i="1"/>
  <c r="G1207" i="1" s="1"/>
  <c r="A1207" i="1"/>
  <c r="D1207" i="1"/>
  <c r="C1207" i="1"/>
  <c r="H1208" i="1"/>
  <c r="F1208" i="1" l="1"/>
  <c r="B1208" i="1"/>
  <c r="E1208" i="1"/>
  <c r="G1208" i="1" s="1"/>
  <c r="A1208" i="1"/>
  <c r="D1208" i="1"/>
  <c r="C1208" i="1"/>
  <c r="H1209" i="1"/>
  <c r="F1209" i="1" l="1"/>
  <c r="B1209" i="1"/>
  <c r="E1209" i="1"/>
  <c r="G1209" i="1" s="1"/>
  <c r="A1209" i="1"/>
  <c r="D1209" i="1"/>
  <c r="C1209" i="1"/>
  <c r="H1210" i="1"/>
  <c r="F1210" i="1" l="1"/>
  <c r="B1210" i="1"/>
  <c r="E1210" i="1"/>
  <c r="G1210" i="1" s="1"/>
  <c r="A1210" i="1"/>
  <c r="D1210" i="1"/>
  <c r="C1210" i="1"/>
  <c r="H1211" i="1"/>
  <c r="F1211" i="1" l="1"/>
  <c r="B1211" i="1"/>
  <c r="E1211" i="1"/>
  <c r="G1211" i="1" s="1"/>
  <c r="A1211" i="1"/>
  <c r="D1211" i="1"/>
  <c r="C1211" i="1"/>
  <c r="H1212" i="1"/>
  <c r="F1212" i="1" l="1"/>
  <c r="B1212" i="1"/>
  <c r="E1212" i="1"/>
  <c r="G1212" i="1" s="1"/>
  <c r="A1212" i="1"/>
  <c r="D1212" i="1"/>
  <c r="C1212" i="1"/>
  <c r="H1213" i="1"/>
  <c r="F1213" i="1" l="1"/>
  <c r="B1213" i="1"/>
  <c r="E1213" i="1"/>
  <c r="G1213" i="1" s="1"/>
  <c r="A1213" i="1"/>
  <c r="D1213" i="1"/>
  <c r="C1213" i="1"/>
  <c r="H1214" i="1"/>
  <c r="F1214" i="1" l="1"/>
  <c r="B1214" i="1"/>
  <c r="E1214" i="1"/>
  <c r="G1214" i="1" s="1"/>
  <c r="A1214" i="1"/>
  <c r="D1214" i="1"/>
  <c r="C1214" i="1"/>
  <c r="H1215" i="1"/>
  <c r="F1215" i="1" l="1"/>
  <c r="B1215" i="1"/>
  <c r="E1215" i="1"/>
  <c r="G1215" i="1" s="1"/>
  <c r="A1215" i="1"/>
  <c r="D1215" i="1"/>
  <c r="C1215" i="1"/>
  <c r="H1216" i="1"/>
  <c r="F1216" i="1" l="1"/>
  <c r="B1216" i="1"/>
  <c r="E1216" i="1"/>
  <c r="G1216" i="1" s="1"/>
  <c r="A1216" i="1"/>
  <c r="D1216" i="1"/>
  <c r="C1216" i="1"/>
  <c r="H1217" i="1"/>
  <c r="F1217" i="1" l="1"/>
  <c r="B1217" i="1"/>
  <c r="E1217" i="1"/>
  <c r="G1217" i="1" s="1"/>
  <c r="A1217" i="1"/>
  <c r="D1217" i="1"/>
  <c r="C1217" i="1"/>
  <c r="H1218" i="1"/>
  <c r="F1218" i="1" l="1"/>
  <c r="B1218" i="1"/>
  <c r="E1218" i="1"/>
  <c r="G1218" i="1" s="1"/>
  <c r="A1218" i="1"/>
  <c r="D1218" i="1"/>
  <c r="C1218" i="1"/>
  <c r="H1219" i="1"/>
  <c r="F1219" i="1" l="1"/>
  <c r="B1219" i="1"/>
  <c r="E1219" i="1"/>
  <c r="G1219" i="1" s="1"/>
  <c r="A1219" i="1"/>
  <c r="D1219" i="1"/>
  <c r="C1219" i="1"/>
  <c r="H1220" i="1"/>
  <c r="F1220" i="1" l="1"/>
  <c r="B1220" i="1"/>
  <c r="E1220" i="1"/>
  <c r="G1220" i="1" s="1"/>
  <c r="A1220" i="1"/>
  <c r="D1220" i="1"/>
  <c r="C1220" i="1"/>
  <c r="H1221" i="1"/>
  <c r="F1221" i="1" l="1"/>
  <c r="B1221" i="1"/>
  <c r="E1221" i="1"/>
  <c r="G1221" i="1" s="1"/>
  <c r="A1221" i="1"/>
  <c r="D1221" i="1"/>
  <c r="C1221" i="1"/>
  <c r="H1222" i="1"/>
  <c r="F1222" i="1" l="1"/>
  <c r="B1222" i="1"/>
  <c r="E1222" i="1"/>
  <c r="G1222" i="1" s="1"/>
  <c r="A1222" i="1"/>
  <c r="D1222" i="1"/>
  <c r="C1222" i="1"/>
  <c r="H1223" i="1"/>
  <c r="F1223" i="1" l="1"/>
  <c r="B1223" i="1"/>
  <c r="E1223" i="1"/>
  <c r="G1223" i="1" s="1"/>
  <c r="A1223" i="1"/>
  <c r="D1223" i="1"/>
  <c r="C1223" i="1"/>
  <c r="H1224" i="1"/>
  <c r="F1224" i="1" l="1"/>
  <c r="B1224" i="1"/>
  <c r="E1224" i="1"/>
  <c r="G1224" i="1" s="1"/>
  <c r="A1224" i="1"/>
  <c r="D1224" i="1"/>
  <c r="C1224" i="1"/>
  <c r="H1225" i="1"/>
  <c r="F1225" i="1" l="1"/>
  <c r="B1225" i="1"/>
  <c r="E1225" i="1"/>
  <c r="G1225" i="1" s="1"/>
  <c r="A1225" i="1"/>
  <c r="D1225" i="1"/>
  <c r="C1225" i="1"/>
  <c r="H1226" i="1"/>
  <c r="F1226" i="1" l="1"/>
  <c r="B1226" i="1"/>
  <c r="E1226" i="1"/>
  <c r="G1226" i="1" s="1"/>
  <c r="A1226" i="1"/>
  <c r="D1226" i="1"/>
  <c r="C1226" i="1"/>
  <c r="H1227" i="1"/>
  <c r="F1227" i="1" l="1"/>
  <c r="B1227" i="1"/>
  <c r="E1227" i="1"/>
  <c r="G1227" i="1" s="1"/>
  <c r="A1227" i="1"/>
  <c r="D1227" i="1"/>
  <c r="C1227" i="1"/>
  <c r="H1228" i="1"/>
  <c r="F1228" i="1" l="1"/>
  <c r="B1228" i="1"/>
  <c r="E1228" i="1"/>
  <c r="G1228" i="1" s="1"/>
  <c r="A1228" i="1"/>
  <c r="D1228" i="1"/>
  <c r="C1228" i="1"/>
  <c r="H1229" i="1"/>
  <c r="F1229" i="1" l="1"/>
  <c r="B1229" i="1"/>
  <c r="E1229" i="1"/>
  <c r="G1229" i="1" s="1"/>
  <c r="A1229" i="1"/>
  <c r="D1229" i="1"/>
  <c r="C1229" i="1"/>
  <c r="H1230" i="1"/>
  <c r="F1230" i="1" l="1"/>
  <c r="B1230" i="1"/>
  <c r="E1230" i="1"/>
  <c r="G1230" i="1" s="1"/>
  <c r="A1230" i="1"/>
  <c r="D1230" i="1"/>
  <c r="C1230" i="1"/>
  <c r="H1231" i="1"/>
  <c r="F1231" i="1" l="1"/>
  <c r="B1231" i="1"/>
  <c r="E1231" i="1"/>
  <c r="G1231" i="1" s="1"/>
  <c r="A1231" i="1"/>
  <c r="D1231" i="1"/>
  <c r="C1231" i="1"/>
  <c r="H1232" i="1"/>
  <c r="F1232" i="1" l="1"/>
  <c r="B1232" i="1"/>
  <c r="E1232" i="1"/>
  <c r="G1232" i="1" s="1"/>
  <c r="A1232" i="1"/>
  <c r="D1232" i="1"/>
  <c r="C1232" i="1"/>
  <c r="H1233" i="1"/>
  <c r="F1233" i="1" l="1"/>
  <c r="B1233" i="1"/>
  <c r="E1233" i="1"/>
  <c r="A1233" i="1"/>
  <c r="D1233" i="1"/>
  <c r="C1233" i="1"/>
  <c r="H1234" i="1"/>
  <c r="F1234" i="1" l="1"/>
  <c r="B1234" i="1"/>
  <c r="E1234" i="1"/>
  <c r="G1234" i="1" s="1"/>
  <c r="A1234" i="1"/>
  <c r="D1234" i="1"/>
  <c r="C1234" i="1"/>
  <c r="H1235" i="1"/>
  <c r="G1233" i="1"/>
  <c r="F1235" i="1" l="1"/>
  <c r="B1235" i="1"/>
  <c r="E1235" i="1"/>
  <c r="G1235" i="1" s="1"/>
  <c r="A1235" i="1"/>
  <c r="D1235" i="1"/>
  <c r="C1235" i="1"/>
  <c r="H1236" i="1"/>
  <c r="F1236" i="1" l="1"/>
  <c r="B1236" i="1"/>
  <c r="E1236" i="1"/>
  <c r="G1236" i="1" s="1"/>
  <c r="A1236" i="1"/>
  <c r="D1236" i="1"/>
  <c r="C1236" i="1"/>
  <c r="H1237" i="1"/>
  <c r="F1237" i="1" l="1"/>
  <c r="B1237" i="1"/>
  <c r="E1237" i="1"/>
  <c r="G1237" i="1" s="1"/>
  <c r="A1237" i="1"/>
  <c r="D1237" i="1"/>
  <c r="C1237" i="1"/>
  <c r="H1238" i="1"/>
  <c r="F1238" i="1" l="1"/>
  <c r="B1238" i="1"/>
  <c r="E1238" i="1"/>
  <c r="G1238" i="1" s="1"/>
  <c r="A1238" i="1"/>
  <c r="D1238" i="1"/>
  <c r="C1238" i="1"/>
  <c r="H1239" i="1"/>
  <c r="F1239" i="1" l="1"/>
  <c r="B1239" i="1"/>
  <c r="E1239" i="1"/>
  <c r="G1239" i="1" s="1"/>
  <c r="A1239" i="1"/>
  <c r="D1239" i="1"/>
  <c r="C1239" i="1"/>
  <c r="H1240" i="1"/>
  <c r="F1240" i="1" l="1"/>
  <c r="B1240" i="1"/>
  <c r="E1240" i="1"/>
  <c r="G1240" i="1" s="1"/>
  <c r="A1240" i="1"/>
  <c r="D1240" i="1"/>
  <c r="C1240" i="1"/>
  <c r="H1241" i="1"/>
  <c r="F1241" i="1" l="1"/>
  <c r="B1241" i="1"/>
  <c r="E1241" i="1"/>
  <c r="G1241" i="1" s="1"/>
  <c r="A1241" i="1"/>
  <c r="D1241" i="1"/>
  <c r="C1241" i="1"/>
  <c r="H1242" i="1"/>
  <c r="F1242" i="1" l="1"/>
  <c r="B1242" i="1"/>
  <c r="E1242" i="1"/>
  <c r="A1242" i="1"/>
  <c r="D1242" i="1"/>
  <c r="C1242" i="1"/>
  <c r="H1243" i="1"/>
  <c r="F1243" i="1" l="1"/>
  <c r="B1243" i="1"/>
  <c r="E1243" i="1"/>
  <c r="G1243" i="1" s="1"/>
  <c r="A1243" i="1"/>
  <c r="D1243" i="1"/>
  <c r="C1243" i="1"/>
  <c r="H1244" i="1"/>
  <c r="G1242" i="1"/>
  <c r="F1244" i="1" l="1"/>
  <c r="B1244" i="1"/>
  <c r="E1244" i="1"/>
  <c r="G1244" i="1" s="1"/>
  <c r="A1244" i="1"/>
  <c r="D1244" i="1"/>
  <c r="C1244" i="1"/>
  <c r="H1245" i="1"/>
  <c r="F1245" i="1" l="1"/>
  <c r="B1245" i="1"/>
  <c r="E1245" i="1"/>
  <c r="A1245" i="1"/>
  <c r="D1245" i="1"/>
  <c r="C1245" i="1"/>
  <c r="H1246" i="1"/>
  <c r="F1246" i="1" l="1"/>
  <c r="B1246" i="1"/>
  <c r="E1246" i="1"/>
  <c r="G1246" i="1" s="1"/>
  <c r="A1246" i="1"/>
  <c r="D1246" i="1"/>
  <c r="C1246" i="1"/>
  <c r="H1247" i="1"/>
  <c r="G1245" i="1"/>
  <c r="F1247" i="1" l="1"/>
  <c r="B1247" i="1"/>
  <c r="E1247" i="1"/>
  <c r="G1247" i="1" s="1"/>
  <c r="A1247" i="1"/>
  <c r="D1247" i="1"/>
  <c r="C1247" i="1"/>
  <c r="H1248" i="1"/>
  <c r="F1248" i="1" l="1"/>
  <c r="B1248" i="1"/>
  <c r="E1248" i="1"/>
  <c r="A1248" i="1"/>
  <c r="D1248" i="1"/>
  <c r="C1248" i="1"/>
  <c r="H1249" i="1"/>
  <c r="F1249" i="1" l="1"/>
  <c r="B1249" i="1"/>
  <c r="E1249" i="1"/>
  <c r="A1249" i="1"/>
  <c r="D1249" i="1"/>
  <c r="C1249" i="1"/>
  <c r="H1250" i="1"/>
  <c r="G1248" i="1"/>
  <c r="F1250" i="1" l="1"/>
  <c r="B1250" i="1"/>
  <c r="E1250" i="1"/>
  <c r="G1250" i="1" s="1"/>
  <c r="A1250" i="1"/>
  <c r="D1250" i="1"/>
  <c r="C1250" i="1"/>
  <c r="H1251" i="1"/>
  <c r="G1249" i="1"/>
  <c r="F1251" i="1" l="1"/>
  <c r="B1251" i="1"/>
  <c r="E1251" i="1"/>
  <c r="A1251" i="1"/>
  <c r="D1251" i="1"/>
  <c r="C1251" i="1"/>
  <c r="H1252" i="1"/>
  <c r="F1252" i="1" l="1"/>
  <c r="B1252" i="1"/>
  <c r="E1252" i="1"/>
  <c r="G1252" i="1" s="1"/>
  <c r="A1252" i="1"/>
  <c r="D1252" i="1"/>
  <c r="C1252" i="1"/>
  <c r="H1253" i="1"/>
  <c r="G1251" i="1"/>
  <c r="F1253" i="1" l="1"/>
  <c r="B1253" i="1"/>
  <c r="E1253" i="1"/>
  <c r="A1253" i="1"/>
  <c r="D1253" i="1"/>
  <c r="C1253" i="1"/>
  <c r="H1254" i="1"/>
  <c r="F1254" i="1" l="1"/>
  <c r="B1254" i="1"/>
  <c r="E1254" i="1"/>
  <c r="G1254" i="1" s="1"/>
  <c r="A1254" i="1"/>
  <c r="D1254" i="1"/>
  <c r="C1254" i="1"/>
  <c r="H1255" i="1"/>
  <c r="G1253" i="1"/>
  <c r="F1255" i="1" l="1"/>
  <c r="B1255" i="1"/>
  <c r="E1255" i="1"/>
  <c r="G1255" i="1" s="1"/>
  <c r="A1255" i="1"/>
  <c r="D1255" i="1"/>
  <c r="C1255" i="1"/>
  <c r="H1256" i="1"/>
  <c r="F1256" i="1" l="1"/>
  <c r="B1256" i="1"/>
  <c r="E1256" i="1"/>
  <c r="G1256" i="1" s="1"/>
  <c r="A1256" i="1"/>
  <c r="D1256" i="1"/>
  <c r="C1256" i="1"/>
  <c r="H1257" i="1"/>
  <c r="F1257" i="1" l="1"/>
  <c r="B1257" i="1"/>
  <c r="E1257" i="1"/>
  <c r="A1257" i="1"/>
  <c r="D1257" i="1"/>
  <c r="C1257" i="1"/>
  <c r="H1258" i="1"/>
  <c r="F1258" i="1" l="1"/>
  <c r="B1258" i="1"/>
  <c r="E1258" i="1"/>
  <c r="G1258" i="1" s="1"/>
  <c r="A1258" i="1"/>
  <c r="D1258" i="1"/>
  <c r="C1258" i="1"/>
  <c r="H1259" i="1"/>
  <c r="G1257" i="1"/>
  <c r="F1259" i="1" l="1"/>
  <c r="B1259" i="1"/>
  <c r="E1259" i="1"/>
  <c r="G1259" i="1" s="1"/>
  <c r="A1259" i="1"/>
  <c r="D1259" i="1"/>
  <c r="C1259" i="1"/>
  <c r="H1260" i="1"/>
  <c r="F1260" i="1" l="1"/>
  <c r="B1260" i="1"/>
  <c r="E1260" i="1"/>
  <c r="G1260" i="1" s="1"/>
  <c r="A1260" i="1"/>
  <c r="D1260" i="1"/>
  <c r="C1260" i="1"/>
  <c r="H1261" i="1"/>
  <c r="F1261" i="1" l="1"/>
  <c r="B1261" i="1"/>
  <c r="E1261" i="1"/>
  <c r="G1261" i="1" s="1"/>
  <c r="A1261" i="1"/>
  <c r="D1261" i="1"/>
  <c r="C1261" i="1"/>
  <c r="H1262" i="1"/>
  <c r="F1262" i="1" l="1"/>
  <c r="B1262" i="1"/>
  <c r="E1262" i="1"/>
  <c r="G1262" i="1" s="1"/>
  <c r="A1262" i="1"/>
  <c r="D1262" i="1"/>
  <c r="C1262" i="1"/>
  <c r="H1263" i="1"/>
  <c r="F1263" i="1" l="1"/>
  <c r="B1263" i="1"/>
  <c r="E1263" i="1"/>
  <c r="G1263" i="1" s="1"/>
  <c r="A1263" i="1"/>
  <c r="D1263" i="1"/>
  <c r="C1263" i="1"/>
  <c r="H1264" i="1"/>
  <c r="F1264" i="1" l="1"/>
  <c r="B1264" i="1"/>
  <c r="E1264" i="1"/>
  <c r="G1264" i="1" s="1"/>
  <c r="A1264" i="1"/>
  <c r="D1264" i="1"/>
  <c r="C1264" i="1"/>
  <c r="H1265" i="1"/>
  <c r="F1265" i="1" l="1"/>
  <c r="B1265" i="1"/>
  <c r="E1265" i="1"/>
  <c r="G1265" i="1" s="1"/>
  <c r="A1265" i="1"/>
  <c r="D1265" i="1"/>
  <c r="C1265" i="1"/>
  <c r="H1266" i="1"/>
  <c r="F1266" i="1" l="1"/>
  <c r="B1266" i="1"/>
  <c r="E1266" i="1"/>
  <c r="G1266" i="1" s="1"/>
  <c r="A1266" i="1"/>
  <c r="D1266" i="1"/>
  <c r="C1266" i="1"/>
  <c r="H1267" i="1"/>
  <c r="F1267" i="1" l="1"/>
  <c r="B1267" i="1"/>
  <c r="E1267" i="1"/>
  <c r="G1267" i="1" s="1"/>
  <c r="A1267" i="1"/>
  <c r="D1267" i="1"/>
  <c r="C1267" i="1"/>
  <c r="H1268" i="1"/>
  <c r="F1268" i="1" l="1"/>
  <c r="B1268" i="1"/>
  <c r="E1268" i="1"/>
  <c r="G1268" i="1" s="1"/>
  <c r="A1268" i="1"/>
  <c r="D1268" i="1"/>
  <c r="C1268" i="1"/>
  <c r="H1269" i="1"/>
  <c r="F1269" i="1" l="1"/>
  <c r="B1269" i="1"/>
  <c r="E1269" i="1"/>
  <c r="G1269" i="1" s="1"/>
  <c r="A1269" i="1"/>
  <c r="D1269" i="1"/>
  <c r="C1269" i="1"/>
  <c r="H1270" i="1"/>
  <c r="F1270" i="1" l="1"/>
  <c r="B1270" i="1"/>
  <c r="E1270" i="1"/>
  <c r="G1270" i="1" s="1"/>
  <c r="A1270" i="1"/>
  <c r="D1270" i="1"/>
  <c r="C1270" i="1"/>
  <c r="H1271" i="1"/>
  <c r="F1271" i="1" l="1"/>
  <c r="B1271" i="1"/>
  <c r="E1271" i="1"/>
  <c r="G1271" i="1" s="1"/>
  <c r="A1271" i="1"/>
  <c r="D1271" i="1"/>
  <c r="C1271" i="1"/>
  <c r="H1272" i="1"/>
  <c r="F1272" i="1" l="1"/>
  <c r="B1272" i="1"/>
  <c r="E1272" i="1"/>
  <c r="G1272" i="1" s="1"/>
  <c r="A1272" i="1"/>
  <c r="D1272" i="1"/>
  <c r="C1272" i="1"/>
  <c r="H1273" i="1"/>
  <c r="F1273" i="1" l="1"/>
  <c r="B1273" i="1"/>
  <c r="E1273" i="1"/>
  <c r="G1273" i="1" s="1"/>
  <c r="A1273" i="1"/>
  <c r="D1273" i="1"/>
  <c r="C1273" i="1"/>
  <c r="H1274" i="1"/>
  <c r="F1274" i="1" l="1"/>
  <c r="B1274" i="1"/>
  <c r="E1274" i="1"/>
  <c r="G1274" i="1" s="1"/>
  <c r="A1274" i="1"/>
  <c r="D1274" i="1"/>
  <c r="C1274" i="1"/>
  <c r="H1275" i="1"/>
  <c r="F1275" i="1" l="1"/>
  <c r="B1275" i="1"/>
  <c r="E1275" i="1"/>
  <c r="G1275" i="1" s="1"/>
  <c r="A1275" i="1"/>
  <c r="D1275" i="1"/>
  <c r="C1275" i="1"/>
  <c r="H1276" i="1"/>
  <c r="F1276" i="1" l="1"/>
  <c r="B1276" i="1"/>
  <c r="E1276" i="1"/>
  <c r="G1276" i="1" s="1"/>
  <c r="A1276" i="1"/>
  <c r="D1276" i="1"/>
  <c r="C1276" i="1"/>
  <c r="H1277" i="1"/>
  <c r="F1277" i="1" l="1"/>
  <c r="B1277" i="1"/>
  <c r="E1277" i="1"/>
  <c r="G1277" i="1" s="1"/>
  <c r="A1277" i="1"/>
  <c r="D1277" i="1"/>
  <c r="H1278" i="1"/>
  <c r="C1277" i="1"/>
  <c r="C1278" i="1" l="1"/>
  <c r="F1278" i="1"/>
  <c r="B1278" i="1"/>
  <c r="E1278" i="1"/>
  <c r="G1278" i="1" s="1"/>
  <c r="A1278" i="1"/>
  <c r="D1278" i="1"/>
  <c r="H1279" i="1"/>
  <c r="C1279" i="1" l="1"/>
  <c r="F1279" i="1"/>
  <c r="B1279" i="1"/>
  <c r="E1279" i="1"/>
  <c r="G1279" i="1" s="1"/>
  <c r="A1279" i="1"/>
  <c r="D1279" i="1"/>
  <c r="H1280" i="1"/>
  <c r="C1280" i="1" l="1"/>
  <c r="F1280" i="1"/>
  <c r="B1280" i="1"/>
  <c r="E1280" i="1"/>
  <c r="G1280" i="1" s="1"/>
  <c r="A1280" i="1"/>
  <c r="D1280" i="1"/>
  <c r="H1281" i="1"/>
  <c r="C1281" i="1" l="1"/>
  <c r="F1281" i="1"/>
  <c r="B1281" i="1"/>
  <c r="E1281" i="1"/>
  <c r="G1281" i="1" s="1"/>
  <c r="A1281" i="1"/>
  <c r="D1281" i="1"/>
  <c r="H1282" i="1"/>
  <c r="C1282" i="1" l="1"/>
  <c r="F1282" i="1"/>
  <c r="B1282" i="1"/>
  <c r="E1282" i="1"/>
  <c r="G1282" i="1" s="1"/>
  <c r="A1282" i="1"/>
  <c r="D1282" i="1"/>
  <c r="H1283" i="1"/>
  <c r="C1283" i="1" l="1"/>
  <c r="F1283" i="1"/>
  <c r="B1283" i="1"/>
  <c r="E1283" i="1"/>
  <c r="G1283" i="1" s="1"/>
  <c r="A1283" i="1"/>
  <c r="D1283" i="1"/>
  <c r="H1284" i="1"/>
  <c r="C1284" i="1" l="1"/>
  <c r="F1284" i="1"/>
  <c r="B1284" i="1"/>
  <c r="E1284" i="1"/>
  <c r="G1284" i="1" s="1"/>
  <c r="A1284" i="1"/>
  <c r="D1284" i="1"/>
  <c r="H1285" i="1"/>
  <c r="C1285" i="1" l="1"/>
  <c r="F1285" i="1"/>
  <c r="B1285" i="1"/>
  <c r="E1285" i="1"/>
  <c r="G1285" i="1" s="1"/>
  <c r="A1285" i="1"/>
  <c r="D1285" i="1"/>
  <c r="H1286" i="1"/>
  <c r="C1286" i="1" l="1"/>
  <c r="F1286" i="1"/>
  <c r="B1286" i="1"/>
  <c r="E1286" i="1"/>
  <c r="G1286" i="1" s="1"/>
  <c r="A1286" i="1"/>
  <c r="D1286" i="1"/>
  <c r="H1287" i="1"/>
  <c r="C1287" i="1" l="1"/>
  <c r="F1287" i="1"/>
  <c r="B1287" i="1"/>
  <c r="E1287" i="1"/>
  <c r="G1287" i="1" s="1"/>
  <c r="A1287" i="1"/>
  <c r="D1287" i="1"/>
  <c r="H1288" i="1"/>
  <c r="C1288" i="1" l="1"/>
  <c r="F1288" i="1"/>
  <c r="B1288" i="1"/>
  <c r="E1288" i="1"/>
  <c r="G1288" i="1" s="1"/>
  <c r="A1288" i="1"/>
  <c r="D1288" i="1"/>
  <c r="H1289" i="1"/>
  <c r="C1289" i="1" l="1"/>
  <c r="F1289" i="1"/>
  <c r="B1289" i="1"/>
  <c r="E1289" i="1"/>
  <c r="G1289" i="1" s="1"/>
  <c r="A1289" i="1"/>
  <c r="D1289" i="1"/>
  <c r="H1290" i="1"/>
  <c r="C1290" i="1" l="1"/>
  <c r="F1290" i="1"/>
  <c r="B1290" i="1"/>
  <c r="E1290" i="1"/>
  <c r="G1290" i="1" s="1"/>
  <c r="A1290" i="1"/>
  <c r="D1290" i="1"/>
  <c r="H1291" i="1"/>
  <c r="C1291" i="1" l="1"/>
  <c r="F1291" i="1"/>
  <c r="B1291" i="1"/>
  <c r="E1291" i="1"/>
  <c r="G1291" i="1" s="1"/>
  <c r="A1291" i="1"/>
  <c r="D1291" i="1"/>
  <c r="H1292" i="1"/>
  <c r="C1292" i="1" l="1"/>
  <c r="F1292" i="1"/>
  <c r="B1292" i="1"/>
  <c r="E1292" i="1"/>
  <c r="G1292" i="1" s="1"/>
  <c r="A1292" i="1"/>
  <c r="D1292" i="1"/>
  <c r="H1293" i="1"/>
  <c r="C1293" i="1" l="1"/>
  <c r="F1293" i="1"/>
  <c r="B1293" i="1"/>
  <c r="E1293" i="1"/>
  <c r="G1293" i="1" s="1"/>
  <c r="A1293" i="1"/>
  <c r="D1293" i="1"/>
  <c r="H1294" i="1"/>
  <c r="C1294" i="1" l="1"/>
  <c r="F1294" i="1"/>
  <c r="B1294" i="1"/>
  <c r="E1294" i="1"/>
  <c r="G1294" i="1" s="1"/>
  <c r="A1294" i="1"/>
  <c r="D1294" i="1"/>
  <c r="H1295" i="1"/>
  <c r="C1295" i="1" l="1"/>
  <c r="F1295" i="1"/>
  <c r="B1295" i="1"/>
  <c r="E1295" i="1"/>
  <c r="G1295" i="1" s="1"/>
  <c r="A1295" i="1"/>
  <c r="D1295" i="1"/>
  <c r="H1296" i="1"/>
  <c r="C1296" i="1" l="1"/>
  <c r="F1296" i="1"/>
  <c r="B1296" i="1"/>
  <c r="E1296" i="1"/>
  <c r="G1296" i="1" s="1"/>
  <c r="A1296" i="1"/>
  <c r="D1296" i="1"/>
  <c r="H1297" i="1"/>
  <c r="C1297" i="1" l="1"/>
  <c r="F1297" i="1"/>
  <c r="B1297" i="1"/>
  <c r="E1297" i="1"/>
  <c r="G1297" i="1" s="1"/>
  <c r="A1297" i="1"/>
  <c r="D1297" i="1"/>
  <c r="H1298" i="1"/>
  <c r="C1298" i="1" l="1"/>
  <c r="F1298" i="1"/>
  <c r="B1298" i="1"/>
  <c r="E1298" i="1"/>
  <c r="G1298" i="1" s="1"/>
  <c r="A1298" i="1"/>
  <c r="D1298" i="1"/>
  <c r="H1299" i="1"/>
  <c r="C1299" i="1" l="1"/>
  <c r="F1299" i="1"/>
  <c r="B1299" i="1"/>
  <c r="E1299" i="1"/>
  <c r="G1299" i="1" s="1"/>
  <c r="A1299" i="1"/>
  <c r="D1299" i="1"/>
  <c r="H1300" i="1"/>
  <c r="C1300" i="1" l="1"/>
  <c r="F1300" i="1"/>
  <c r="B1300" i="1"/>
  <c r="E1300" i="1"/>
  <c r="G1300" i="1" s="1"/>
  <c r="A1300" i="1"/>
  <c r="D1300" i="1"/>
  <c r="H1301" i="1"/>
  <c r="C1301" i="1" l="1"/>
  <c r="F1301" i="1"/>
  <c r="B1301" i="1"/>
  <c r="E1301" i="1"/>
  <c r="G1301" i="1" s="1"/>
  <c r="A1301" i="1"/>
  <c r="D1301" i="1"/>
  <c r="H1302" i="1"/>
  <c r="C1302" i="1" l="1"/>
  <c r="F1302" i="1"/>
  <c r="B1302" i="1"/>
  <c r="E1302" i="1"/>
  <c r="G1302" i="1" s="1"/>
  <c r="A1302" i="1"/>
  <c r="D1302" i="1"/>
  <c r="H1303" i="1"/>
  <c r="C1303" i="1" l="1"/>
  <c r="F1303" i="1"/>
  <c r="B1303" i="1"/>
  <c r="E1303" i="1"/>
  <c r="G1303" i="1" s="1"/>
  <c r="A1303" i="1"/>
  <c r="D1303" i="1"/>
  <c r="H1304" i="1"/>
  <c r="C1304" i="1" l="1"/>
  <c r="F1304" i="1"/>
  <c r="B1304" i="1"/>
  <c r="E1304" i="1"/>
  <c r="G1304" i="1" s="1"/>
  <c r="A1304" i="1"/>
  <c r="D1304" i="1"/>
  <c r="H1305" i="1"/>
  <c r="C1305" i="1" l="1"/>
  <c r="F1305" i="1"/>
  <c r="B1305" i="1"/>
  <c r="E1305" i="1"/>
  <c r="G1305" i="1" s="1"/>
  <c r="A1305" i="1"/>
  <c r="D1305" i="1"/>
  <c r="H1306" i="1"/>
  <c r="C1306" i="1" l="1"/>
  <c r="F1306" i="1"/>
  <c r="B1306" i="1"/>
  <c r="E1306" i="1"/>
  <c r="G1306" i="1" s="1"/>
  <c r="A1306" i="1"/>
  <c r="D1306" i="1"/>
  <c r="H1307" i="1"/>
  <c r="C1307" i="1" l="1"/>
  <c r="F1307" i="1"/>
  <c r="B1307" i="1"/>
  <c r="E1307" i="1"/>
  <c r="G1307" i="1" s="1"/>
  <c r="A1307" i="1"/>
  <c r="D1307" i="1"/>
  <c r="H1308" i="1"/>
  <c r="C1308" i="1" l="1"/>
  <c r="F1308" i="1"/>
  <c r="B1308" i="1"/>
  <c r="E1308" i="1"/>
  <c r="G1308" i="1" s="1"/>
  <c r="A1308" i="1"/>
  <c r="D1308" i="1"/>
  <c r="H1309" i="1"/>
  <c r="C1309" i="1" l="1"/>
  <c r="F1309" i="1"/>
  <c r="B1309" i="1"/>
  <c r="E1309" i="1"/>
  <c r="G1309" i="1" s="1"/>
  <c r="A1309" i="1"/>
  <c r="D1309" i="1"/>
  <c r="H1310" i="1"/>
  <c r="C1310" i="1" l="1"/>
  <c r="F1310" i="1"/>
  <c r="B1310" i="1"/>
  <c r="E1310" i="1"/>
  <c r="G1310" i="1" s="1"/>
  <c r="A1310" i="1"/>
  <c r="D1310" i="1"/>
  <c r="H1311" i="1"/>
  <c r="C1311" i="1" l="1"/>
  <c r="F1311" i="1"/>
  <c r="B1311" i="1"/>
  <c r="E1311" i="1"/>
  <c r="G1311" i="1" s="1"/>
  <c r="A1311" i="1"/>
  <c r="D1311" i="1"/>
  <c r="H1312" i="1"/>
  <c r="C1312" i="1" l="1"/>
  <c r="F1312" i="1"/>
  <c r="B1312" i="1"/>
  <c r="E1312" i="1"/>
  <c r="G1312" i="1" s="1"/>
  <c r="A1312" i="1"/>
  <c r="D1312" i="1"/>
  <c r="H1313" i="1"/>
  <c r="C1313" i="1" l="1"/>
  <c r="F1313" i="1"/>
  <c r="B1313" i="1"/>
  <c r="E1313" i="1"/>
  <c r="G1313" i="1" s="1"/>
  <c r="A1313" i="1"/>
  <c r="D1313" i="1"/>
  <c r="H1314" i="1"/>
  <c r="C1314" i="1" l="1"/>
  <c r="F1314" i="1"/>
  <c r="B1314" i="1"/>
  <c r="E1314" i="1"/>
  <c r="G1314" i="1" s="1"/>
  <c r="A1314" i="1"/>
  <c r="D1314" i="1"/>
  <c r="H1315" i="1"/>
  <c r="C1315" i="1" l="1"/>
  <c r="F1315" i="1"/>
  <c r="B1315" i="1"/>
  <c r="E1315" i="1"/>
  <c r="G1315" i="1" s="1"/>
  <c r="A1315" i="1"/>
  <c r="D1315" i="1"/>
  <c r="H1316" i="1"/>
  <c r="C1316" i="1" l="1"/>
  <c r="F1316" i="1"/>
  <c r="B1316" i="1"/>
  <c r="E1316" i="1"/>
  <c r="G1316" i="1" s="1"/>
  <c r="A1316" i="1"/>
  <c r="D1316" i="1"/>
  <c r="H1317" i="1"/>
  <c r="C1317" i="1" l="1"/>
  <c r="F1317" i="1"/>
  <c r="B1317" i="1"/>
  <c r="E1317" i="1"/>
  <c r="G1317" i="1" s="1"/>
  <c r="A1317" i="1"/>
  <c r="D1317" i="1"/>
  <c r="H1318" i="1"/>
  <c r="C1318" i="1" l="1"/>
  <c r="F1318" i="1"/>
  <c r="B1318" i="1"/>
  <c r="E1318" i="1"/>
  <c r="G1318" i="1" s="1"/>
  <c r="A1318" i="1"/>
  <c r="D1318" i="1"/>
  <c r="H1319" i="1"/>
  <c r="C1319" i="1" l="1"/>
  <c r="F1319" i="1"/>
  <c r="B1319" i="1"/>
  <c r="E1319" i="1"/>
  <c r="G1319" i="1" s="1"/>
  <c r="A1319" i="1"/>
  <c r="D1319" i="1"/>
  <c r="H1320" i="1"/>
  <c r="C1320" i="1" l="1"/>
  <c r="F1320" i="1"/>
  <c r="B1320" i="1"/>
  <c r="E1320" i="1"/>
  <c r="G1320" i="1" s="1"/>
  <c r="A1320" i="1"/>
  <c r="D1320" i="1"/>
  <c r="H1321" i="1"/>
  <c r="C1321" i="1" l="1"/>
  <c r="F1321" i="1"/>
  <c r="B1321" i="1"/>
  <c r="E1321" i="1"/>
  <c r="G1321" i="1" s="1"/>
  <c r="A1321" i="1"/>
  <c r="D1321" i="1"/>
  <c r="H1322" i="1"/>
  <c r="C1322" i="1" l="1"/>
  <c r="F1322" i="1"/>
  <c r="B1322" i="1"/>
  <c r="E1322" i="1"/>
  <c r="G1322" i="1" s="1"/>
  <c r="A1322" i="1"/>
  <c r="D1322" i="1"/>
  <c r="H1323" i="1"/>
  <c r="C1323" i="1" l="1"/>
  <c r="F1323" i="1"/>
  <c r="B1323" i="1"/>
  <c r="E1323" i="1"/>
  <c r="G1323" i="1" s="1"/>
  <c r="A1323" i="1"/>
  <c r="D1323" i="1"/>
  <c r="H1324" i="1"/>
  <c r="C1324" i="1" l="1"/>
  <c r="F1324" i="1"/>
  <c r="B1324" i="1"/>
  <c r="E1324" i="1"/>
  <c r="G1324" i="1" s="1"/>
  <c r="A1324" i="1"/>
  <c r="D1324" i="1"/>
  <c r="H1325" i="1"/>
  <c r="C1325" i="1" l="1"/>
  <c r="F1325" i="1"/>
  <c r="B1325" i="1"/>
  <c r="E1325" i="1"/>
  <c r="G1325" i="1" s="1"/>
  <c r="A1325" i="1"/>
  <c r="D1325" i="1"/>
  <c r="H1326" i="1"/>
  <c r="C1326" i="1" l="1"/>
  <c r="F1326" i="1"/>
  <c r="B1326" i="1"/>
  <c r="E1326" i="1"/>
  <c r="G1326" i="1" s="1"/>
  <c r="A1326" i="1"/>
  <c r="D1326" i="1"/>
  <c r="H1327" i="1"/>
  <c r="C1327" i="1" l="1"/>
  <c r="F1327" i="1"/>
  <c r="B1327" i="1"/>
  <c r="E1327" i="1"/>
  <c r="G1327" i="1" s="1"/>
  <c r="A1327" i="1"/>
  <c r="D1327" i="1"/>
  <c r="H1328" i="1"/>
  <c r="C1328" i="1" l="1"/>
  <c r="F1328" i="1"/>
  <c r="B1328" i="1"/>
  <c r="E1328" i="1"/>
  <c r="G1328" i="1" s="1"/>
  <c r="A1328" i="1"/>
  <c r="D1328" i="1"/>
  <c r="H1329" i="1"/>
  <c r="C1329" i="1" l="1"/>
  <c r="F1329" i="1"/>
  <c r="B1329" i="1"/>
  <c r="E1329" i="1"/>
  <c r="G1329" i="1" s="1"/>
  <c r="A1329" i="1"/>
  <c r="D1329" i="1"/>
  <c r="H1330" i="1"/>
  <c r="C1330" i="1" l="1"/>
  <c r="F1330" i="1"/>
  <c r="B1330" i="1"/>
  <c r="E1330" i="1"/>
  <c r="G1330" i="1" s="1"/>
  <c r="A1330" i="1"/>
  <c r="D1330" i="1"/>
  <c r="H1331" i="1"/>
  <c r="C1331" i="1" l="1"/>
  <c r="F1331" i="1"/>
  <c r="B1331" i="1"/>
  <c r="E1331" i="1"/>
  <c r="G1331" i="1" s="1"/>
  <c r="A1331" i="1"/>
  <c r="D1331" i="1"/>
  <c r="H1332" i="1"/>
  <c r="C1332" i="1" l="1"/>
  <c r="F1332" i="1"/>
  <c r="B1332" i="1"/>
  <c r="E1332" i="1"/>
  <c r="G1332" i="1" s="1"/>
  <c r="A1332" i="1"/>
  <c r="D1332" i="1"/>
  <c r="H1333" i="1"/>
  <c r="C1333" i="1" l="1"/>
  <c r="F1333" i="1"/>
  <c r="B1333" i="1"/>
  <c r="E1333" i="1"/>
  <c r="G1333" i="1" s="1"/>
  <c r="A1333" i="1"/>
  <c r="D1333" i="1"/>
  <c r="H1334" i="1"/>
  <c r="C1334" i="1" l="1"/>
  <c r="F1334" i="1"/>
  <c r="B1334" i="1"/>
  <c r="E1334" i="1"/>
  <c r="G1334" i="1" s="1"/>
  <c r="A1334" i="1"/>
  <c r="D1334" i="1"/>
  <c r="H1335" i="1"/>
  <c r="C1335" i="1" l="1"/>
  <c r="F1335" i="1"/>
  <c r="B1335" i="1"/>
  <c r="E1335" i="1"/>
  <c r="G1335" i="1" s="1"/>
  <c r="A1335" i="1"/>
  <c r="D1335" i="1"/>
  <c r="H1336" i="1"/>
  <c r="C1336" i="1" l="1"/>
  <c r="F1336" i="1"/>
  <c r="B1336" i="1"/>
  <c r="E1336" i="1"/>
  <c r="G1336" i="1" s="1"/>
  <c r="A1336" i="1"/>
  <c r="D1336" i="1"/>
  <c r="H1337" i="1"/>
  <c r="C1337" i="1" l="1"/>
  <c r="F1337" i="1"/>
  <c r="B1337" i="1"/>
  <c r="E1337" i="1"/>
  <c r="G1337" i="1" s="1"/>
  <c r="A1337" i="1"/>
  <c r="D1337" i="1"/>
  <c r="H1338" i="1"/>
  <c r="C1338" i="1" l="1"/>
  <c r="F1338" i="1"/>
  <c r="B1338" i="1"/>
  <c r="E1338" i="1"/>
  <c r="A1338" i="1"/>
  <c r="D1338" i="1"/>
  <c r="H1339" i="1"/>
  <c r="G1338" i="1" l="1"/>
  <c r="C1339" i="1"/>
  <c r="F1339" i="1"/>
  <c r="B1339" i="1"/>
  <c r="E1339" i="1"/>
  <c r="G1339" i="1" s="1"/>
  <c r="A1339" i="1"/>
  <c r="D1339" i="1"/>
  <c r="H1340" i="1"/>
  <c r="C1340" i="1" l="1"/>
  <c r="F1340" i="1"/>
  <c r="B1340" i="1"/>
  <c r="E1340" i="1"/>
  <c r="G1340" i="1" s="1"/>
  <c r="A1340" i="1"/>
  <c r="D1340" i="1"/>
  <c r="H1341" i="1"/>
  <c r="C1341" i="1" l="1"/>
  <c r="F1341" i="1"/>
  <c r="B1341" i="1"/>
  <c r="E1341" i="1"/>
  <c r="G1341" i="1" s="1"/>
  <c r="A1341" i="1"/>
  <c r="D1341" i="1"/>
  <c r="H1342" i="1"/>
  <c r="C1342" i="1" l="1"/>
  <c r="F1342" i="1"/>
  <c r="B1342" i="1"/>
  <c r="E1342" i="1"/>
  <c r="G1342" i="1" s="1"/>
  <c r="A1342" i="1"/>
  <c r="D1342" i="1"/>
  <c r="H1343" i="1"/>
  <c r="C1343" i="1" l="1"/>
  <c r="F1343" i="1"/>
  <c r="B1343" i="1"/>
  <c r="E1343" i="1"/>
  <c r="G1343" i="1" s="1"/>
  <c r="A1343" i="1"/>
  <c r="D1343" i="1"/>
  <c r="H1344" i="1"/>
  <c r="C1344" i="1" l="1"/>
  <c r="F1344" i="1"/>
  <c r="B1344" i="1"/>
  <c r="E1344" i="1"/>
  <c r="G1344" i="1" s="1"/>
  <c r="A1344" i="1"/>
  <c r="D1344" i="1"/>
  <c r="H1345" i="1"/>
  <c r="C1345" i="1" l="1"/>
  <c r="F1345" i="1"/>
  <c r="B1345" i="1"/>
  <c r="E1345" i="1"/>
  <c r="G1345" i="1" s="1"/>
  <c r="A1345" i="1"/>
  <c r="D1345" i="1"/>
  <c r="H1346" i="1"/>
  <c r="C1346" i="1" l="1"/>
  <c r="F1346" i="1"/>
  <c r="B1346" i="1"/>
  <c r="E1346" i="1"/>
  <c r="G1346" i="1" s="1"/>
  <c r="A1346" i="1"/>
  <c r="D1346" i="1"/>
  <c r="H1347" i="1"/>
  <c r="C1347" i="1" l="1"/>
  <c r="F1347" i="1"/>
  <c r="B1347" i="1"/>
  <c r="E1347" i="1"/>
  <c r="G1347" i="1" s="1"/>
  <c r="A1347" i="1"/>
  <c r="D1347" i="1"/>
  <c r="H1348" i="1"/>
  <c r="C1348" i="1" l="1"/>
  <c r="F1348" i="1"/>
  <c r="B1348" i="1"/>
  <c r="E1348" i="1"/>
  <c r="G1348" i="1" s="1"/>
  <c r="A1348" i="1"/>
  <c r="D1348" i="1"/>
  <c r="H1349" i="1"/>
  <c r="C1349" i="1" l="1"/>
  <c r="F1349" i="1"/>
  <c r="B1349" i="1"/>
  <c r="E1349" i="1"/>
  <c r="G1349" i="1" s="1"/>
  <c r="A1349" i="1"/>
  <c r="D1349" i="1"/>
  <c r="H1350" i="1"/>
  <c r="C1350" i="1" l="1"/>
  <c r="F1350" i="1"/>
  <c r="B1350" i="1"/>
  <c r="E1350" i="1"/>
  <c r="G1350" i="1" s="1"/>
  <c r="A1350" i="1"/>
  <c r="D1350" i="1"/>
  <c r="H1351" i="1"/>
  <c r="C1351" i="1" l="1"/>
  <c r="F1351" i="1"/>
  <c r="B1351" i="1"/>
  <c r="E1351" i="1"/>
  <c r="G1351" i="1" s="1"/>
  <c r="A1351" i="1"/>
  <c r="D1351" i="1"/>
  <c r="H1352" i="1"/>
  <c r="C1352" i="1" l="1"/>
  <c r="F1352" i="1"/>
  <c r="B1352" i="1"/>
  <c r="E1352" i="1"/>
  <c r="G1352" i="1" s="1"/>
  <c r="A1352" i="1"/>
  <c r="D1352" i="1"/>
  <c r="H1353" i="1"/>
  <c r="C1353" i="1" l="1"/>
  <c r="F1353" i="1"/>
  <c r="B1353" i="1"/>
  <c r="E1353" i="1"/>
  <c r="G1353" i="1" s="1"/>
  <c r="A1353" i="1"/>
  <c r="D1353" i="1"/>
  <c r="H1354" i="1"/>
  <c r="C1354" i="1" l="1"/>
  <c r="F1354" i="1"/>
  <c r="B1354" i="1"/>
  <c r="E1354" i="1"/>
  <c r="G1354" i="1" s="1"/>
  <c r="A1354" i="1"/>
  <c r="D1354" i="1"/>
  <c r="H1355" i="1"/>
  <c r="C1355" i="1" l="1"/>
  <c r="F1355" i="1"/>
  <c r="B1355" i="1"/>
  <c r="E1355" i="1"/>
  <c r="G1355" i="1" s="1"/>
  <c r="A1355" i="1"/>
  <c r="D1355" i="1"/>
  <c r="H1356" i="1"/>
  <c r="C1356" i="1" l="1"/>
  <c r="F1356" i="1"/>
  <c r="B1356" i="1"/>
  <c r="E1356" i="1"/>
  <c r="G1356" i="1" s="1"/>
  <c r="A1356" i="1"/>
  <c r="D1356" i="1"/>
  <c r="H1357" i="1"/>
  <c r="C1357" i="1" l="1"/>
  <c r="F1357" i="1"/>
  <c r="B1357" i="1"/>
  <c r="E1357" i="1"/>
  <c r="G1357" i="1" s="1"/>
  <c r="A1357" i="1"/>
  <c r="D1357" i="1"/>
  <c r="H1358" i="1"/>
  <c r="C1358" i="1" l="1"/>
  <c r="F1358" i="1"/>
  <c r="B1358" i="1"/>
  <c r="E1358" i="1"/>
  <c r="G1358" i="1" s="1"/>
  <c r="A1358" i="1"/>
  <c r="D1358" i="1"/>
  <c r="H1359" i="1"/>
  <c r="C1359" i="1" l="1"/>
  <c r="F1359" i="1"/>
  <c r="B1359" i="1"/>
  <c r="E1359" i="1"/>
  <c r="G1359" i="1" s="1"/>
  <c r="A1359" i="1"/>
  <c r="D1359" i="1"/>
  <c r="H1360" i="1"/>
  <c r="C1360" i="1" l="1"/>
  <c r="F1360" i="1"/>
  <c r="B1360" i="1"/>
  <c r="E1360" i="1"/>
  <c r="G1360" i="1" s="1"/>
  <c r="A1360" i="1"/>
  <c r="D1360" i="1"/>
  <c r="H1361" i="1"/>
  <c r="C1361" i="1" l="1"/>
  <c r="F1361" i="1"/>
  <c r="B1361" i="1"/>
  <c r="H1362" i="1"/>
  <c r="E1361" i="1"/>
  <c r="G1361" i="1" s="1"/>
  <c r="J1361" i="1" s="1"/>
  <c r="A1361" i="1"/>
  <c r="D1361" i="1"/>
  <c r="F1362" i="1" l="1"/>
  <c r="B1362" i="1"/>
  <c r="E1362" i="1"/>
  <c r="G1362" i="1" s="1"/>
  <c r="A1362" i="1"/>
  <c r="H1363" i="1"/>
  <c r="D1362" i="1"/>
  <c r="C1362" i="1"/>
  <c r="F1363" i="1" l="1"/>
  <c r="B1363" i="1"/>
  <c r="E1363" i="1"/>
  <c r="G1363" i="1" s="1"/>
  <c r="A1363" i="1"/>
  <c r="H1364" i="1"/>
  <c r="D1363" i="1"/>
  <c r="C1363" i="1"/>
  <c r="F1364" i="1" l="1"/>
  <c r="B1364" i="1"/>
  <c r="E1364" i="1"/>
  <c r="G1364" i="1" s="1"/>
  <c r="A1364" i="1"/>
  <c r="H1365" i="1"/>
  <c r="D1364" i="1"/>
  <c r="C1364" i="1"/>
  <c r="F1365" i="1" l="1"/>
  <c r="B1365" i="1"/>
  <c r="E1365" i="1"/>
  <c r="G1365" i="1" s="1"/>
  <c r="A1365" i="1"/>
  <c r="H1366" i="1"/>
  <c r="D1365" i="1"/>
  <c r="C1365" i="1"/>
  <c r="F1366" i="1" l="1"/>
  <c r="B1366" i="1"/>
  <c r="E1366" i="1"/>
  <c r="A1366" i="1"/>
  <c r="H1367" i="1"/>
  <c r="D1366" i="1"/>
  <c r="C1366" i="1"/>
  <c r="G1366" i="1" l="1"/>
  <c r="F1367" i="1"/>
  <c r="B1367" i="1"/>
  <c r="E1367" i="1"/>
  <c r="G1367" i="1" s="1"/>
  <c r="A1367" i="1"/>
  <c r="H1368" i="1"/>
  <c r="D1367" i="1"/>
  <c r="C1367" i="1"/>
  <c r="F1368" i="1" l="1"/>
  <c r="B1368" i="1"/>
  <c r="E1368" i="1"/>
  <c r="A1368" i="1"/>
  <c r="H1369" i="1"/>
  <c r="D1368" i="1"/>
  <c r="C1368" i="1"/>
  <c r="G1368" i="1" l="1"/>
  <c r="F1369" i="1"/>
  <c r="B1369" i="1"/>
  <c r="E1369" i="1"/>
  <c r="G1369" i="1" s="1"/>
  <c r="A1369" i="1"/>
  <c r="H1370" i="1"/>
  <c r="D1369" i="1"/>
  <c r="C1369" i="1"/>
  <c r="F1370" i="1" l="1"/>
  <c r="B1370" i="1"/>
  <c r="E1370" i="1"/>
  <c r="G1370" i="1" s="1"/>
  <c r="A1370" i="1"/>
  <c r="H1371" i="1"/>
  <c r="D1370" i="1"/>
  <c r="C1370" i="1"/>
  <c r="F1371" i="1" l="1"/>
  <c r="B1371" i="1"/>
  <c r="E1371" i="1"/>
  <c r="G1371" i="1" s="1"/>
  <c r="A1371" i="1"/>
  <c r="H1372" i="1"/>
  <c r="D1371" i="1"/>
  <c r="C1371" i="1"/>
  <c r="F1372" i="1" l="1"/>
  <c r="B1372" i="1"/>
  <c r="E1372" i="1"/>
  <c r="G1372" i="1" s="1"/>
  <c r="A1372" i="1"/>
  <c r="H1373" i="1"/>
  <c r="D1372" i="1"/>
  <c r="C1372" i="1"/>
  <c r="F1373" i="1" l="1"/>
  <c r="B1373" i="1"/>
  <c r="E1373" i="1"/>
  <c r="G1373" i="1" s="1"/>
  <c r="A1373" i="1"/>
  <c r="H1374" i="1"/>
  <c r="D1373" i="1"/>
  <c r="C1373" i="1"/>
  <c r="F1374" i="1" l="1"/>
  <c r="B1374" i="1"/>
  <c r="E1374" i="1"/>
  <c r="G1374" i="1" s="1"/>
  <c r="A1374" i="1"/>
  <c r="H1375" i="1"/>
  <c r="D1374" i="1"/>
  <c r="C1374" i="1"/>
  <c r="F1375" i="1" l="1"/>
  <c r="B1375" i="1"/>
  <c r="E1375" i="1"/>
  <c r="G1375" i="1" s="1"/>
  <c r="A1375" i="1"/>
  <c r="H1376" i="1"/>
  <c r="D1375" i="1"/>
  <c r="C1375" i="1"/>
  <c r="F1376" i="1" l="1"/>
  <c r="B1376" i="1"/>
  <c r="E1376" i="1"/>
  <c r="G1376" i="1" s="1"/>
  <c r="A1376" i="1"/>
  <c r="H1377" i="1"/>
  <c r="D1376" i="1"/>
  <c r="C1376" i="1"/>
  <c r="F1377" i="1" l="1"/>
  <c r="B1377" i="1"/>
  <c r="E1377" i="1"/>
  <c r="G1377" i="1" s="1"/>
  <c r="A1377" i="1"/>
  <c r="H1378" i="1"/>
  <c r="D1377" i="1"/>
  <c r="C1377" i="1"/>
  <c r="F1378" i="1" l="1"/>
  <c r="B1378" i="1"/>
  <c r="E1378" i="1"/>
  <c r="G1378" i="1" s="1"/>
  <c r="A1378" i="1"/>
  <c r="H1379" i="1"/>
  <c r="D1378" i="1"/>
  <c r="C1378" i="1"/>
  <c r="F1379" i="1" l="1"/>
  <c r="B1379" i="1"/>
  <c r="E1379" i="1"/>
  <c r="G1379" i="1" s="1"/>
  <c r="A1379" i="1"/>
  <c r="H1380" i="1"/>
  <c r="D1379" i="1"/>
  <c r="C1379" i="1"/>
  <c r="F1380" i="1" l="1"/>
  <c r="B1380" i="1"/>
  <c r="E1380" i="1"/>
  <c r="A1380" i="1"/>
  <c r="H1381" i="1"/>
  <c r="D1380" i="1"/>
  <c r="C1380" i="1"/>
  <c r="G1380" i="1" l="1"/>
  <c r="F1381" i="1"/>
  <c r="B1381" i="1"/>
  <c r="E1381" i="1"/>
  <c r="G1381" i="1" s="1"/>
  <c r="A1381" i="1"/>
  <c r="H1382" i="1"/>
  <c r="D1381" i="1"/>
  <c r="C1381" i="1"/>
  <c r="F1382" i="1" l="1"/>
  <c r="B1382" i="1"/>
  <c r="E1382" i="1"/>
  <c r="G1382" i="1" s="1"/>
  <c r="A1382" i="1"/>
  <c r="H1383" i="1"/>
  <c r="D1382" i="1"/>
  <c r="C1382" i="1"/>
  <c r="F1383" i="1" l="1"/>
  <c r="B1383" i="1"/>
  <c r="E1383" i="1"/>
  <c r="G1383" i="1" s="1"/>
  <c r="A1383" i="1"/>
  <c r="H1384" i="1"/>
  <c r="D1383" i="1"/>
  <c r="C1383" i="1"/>
  <c r="F1384" i="1" l="1"/>
  <c r="B1384" i="1"/>
  <c r="E1384" i="1"/>
  <c r="G1384" i="1" s="1"/>
  <c r="A1384" i="1"/>
  <c r="H1385" i="1"/>
  <c r="D1384" i="1"/>
  <c r="C1384" i="1"/>
  <c r="F1385" i="1" l="1"/>
  <c r="B1385" i="1"/>
  <c r="E1385" i="1"/>
  <c r="G1385" i="1" s="1"/>
  <c r="A1385" i="1"/>
  <c r="H1386" i="1"/>
  <c r="D1385" i="1"/>
  <c r="C1385" i="1"/>
  <c r="F1386" i="1" l="1"/>
  <c r="B1386" i="1"/>
  <c r="E1386" i="1"/>
  <c r="G1386" i="1" s="1"/>
  <c r="A1386" i="1"/>
  <c r="H1387" i="1"/>
  <c r="D1386" i="1"/>
  <c r="C1386" i="1"/>
  <c r="F1387" i="1" l="1"/>
  <c r="B1387" i="1"/>
  <c r="E1387" i="1"/>
  <c r="G1387" i="1" s="1"/>
  <c r="A1387" i="1"/>
  <c r="H1388" i="1"/>
  <c r="D1387" i="1"/>
  <c r="C1387" i="1"/>
  <c r="F1388" i="1" l="1"/>
  <c r="B1388" i="1"/>
  <c r="E1388" i="1"/>
  <c r="A1388" i="1"/>
  <c r="H1389" i="1"/>
  <c r="D1388" i="1"/>
  <c r="C1388" i="1"/>
  <c r="G1388" i="1" l="1"/>
  <c r="F1389" i="1"/>
  <c r="B1389" i="1"/>
  <c r="E1389" i="1"/>
  <c r="G1389" i="1" s="1"/>
  <c r="A1389" i="1"/>
  <c r="H1390" i="1"/>
  <c r="D1389" i="1"/>
  <c r="C1389" i="1"/>
  <c r="F1390" i="1" l="1"/>
  <c r="B1390" i="1"/>
  <c r="E1390" i="1"/>
  <c r="G1390" i="1" s="1"/>
  <c r="A1390" i="1"/>
  <c r="H1391" i="1"/>
  <c r="D1390" i="1"/>
  <c r="C1390" i="1"/>
  <c r="F1391" i="1" l="1"/>
  <c r="B1391" i="1"/>
  <c r="E1391" i="1"/>
  <c r="G1391" i="1" s="1"/>
  <c r="A1391" i="1"/>
  <c r="H1392" i="1"/>
  <c r="D1391" i="1"/>
  <c r="C1391" i="1"/>
  <c r="F1392" i="1" l="1"/>
  <c r="B1392" i="1"/>
  <c r="E1392" i="1"/>
  <c r="G1392" i="1" s="1"/>
  <c r="A1392" i="1"/>
  <c r="H1393" i="1"/>
  <c r="D1392" i="1"/>
  <c r="C1392" i="1"/>
  <c r="F1393" i="1" l="1"/>
  <c r="B1393" i="1"/>
  <c r="E1393" i="1"/>
  <c r="G1393" i="1" s="1"/>
  <c r="A1393" i="1"/>
  <c r="H1394" i="1"/>
  <c r="D1393" i="1"/>
  <c r="C1393" i="1"/>
  <c r="F1394" i="1" l="1"/>
  <c r="B1394" i="1"/>
  <c r="E1394" i="1"/>
  <c r="G1394" i="1" s="1"/>
  <c r="A1394" i="1"/>
  <c r="H1395" i="1"/>
  <c r="D1394" i="1"/>
  <c r="C1394" i="1"/>
  <c r="F1395" i="1" l="1"/>
  <c r="B1395" i="1"/>
  <c r="E1395" i="1"/>
  <c r="G1395" i="1" s="1"/>
  <c r="A1395" i="1"/>
  <c r="H1396" i="1"/>
  <c r="D1395" i="1"/>
  <c r="C1395" i="1"/>
  <c r="F1396" i="1" l="1"/>
  <c r="B1396" i="1"/>
  <c r="E1396" i="1"/>
  <c r="G1396" i="1" s="1"/>
  <c r="A1396" i="1"/>
  <c r="H1397" i="1"/>
  <c r="D1396" i="1"/>
  <c r="C1396" i="1"/>
  <c r="F1397" i="1" l="1"/>
  <c r="B1397" i="1"/>
  <c r="E1397" i="1"/>
  <c r="G1397" i="1" s="1"/>
  <c r="A1397" i="1"/>
  <c r="H1398" i="1"/>
  <c r="D1397" i="1"/>
  <c r="C1397" i="1"/>
  <c r="F1398" i="1" l="1"/>
  <c r="B1398" i="1"/>
  <c r="E1398" i="1"/>
  <c r="G1398" i="1" s="1"/>
  <c r="A1398" i="1"/>
  <c r="H1399" i="1"/>
  <c r="D1398" i="1"/>
  <c r="C1398" i="1"/>
  <c r="F1399" i="1" l="1"/>
  <c r="B1399" i="1"/>
  <c r="E1399" i="1"/>
  <c r="G1399" i="1" s="1"/>
  <c r="A1399" i="1"/>
  <c r="H1400" i="1"/>
  <c r="D1399" i="1"/>
  <c r="C1399" i="1"/>
  <c r="F1400" i="1" l="1"/>
  <c r="B1400" i="1"/>
  <c r="E1400" i="1"/>
  <c r="G1400" i="1" s="1"/>
  <c r="A1400" i="1"/>
  <c r="H1401" i="1"/>
  <c r="D1400" i="1"/>
  <c r="C1400" i="1"/>
  <c r="F1401" i="1" l="1"/>
  <c r="B1401" i="1"/>
  <c r="E1401" i="1"/>
  <c r="G1401" i="1" s="1"/>
  <c r="A1401" i="1"/>
  <c r="H1402" i="1"/>
  <c r="D1401" i="1"/>
  <c r="C1401" i="1"/>
  <c r="F1402" i="1" l="1"/>
  <c r="B1402" i="1"/>
  <c r="E1402" i="1"/>
  <c r="G1402" i="1" s="1"/>
  <c r="A1402" i="1"/>
  <c r="H1403" i="1"/>
  <c r="D1402" i="1"/>
  <c r="C1402" i="1"/>
  <c r="F1403" i="1" l="1"/>
  <c r="B1403" i="1"/>
  <c r="E1403" i="1"/>
  <c r="G1403" i="1" s="1"/>
  <c r="A1403" i="1"/>
  <c r="H1404" i="1"/>
  <c r="D1403" i="1"/>
  <c r="C1403" i="1"/>
  <c r="F1404" i="1" l="1"/>
  <c r="B1404" i="1"/>
  <c r="E1404" i="1"/>
  <c r="G1404" i="1" s="1"/>
  <c r="A1404" i="1"/>
  <c r="H1405" i="1"/>
  <c r="D1404" i="1"/>
  <c r="C1404" i="1"/>
  <c r="F1405" i="1" l="1"/>
  <c r="B1405" i="1"/>
  <c r="E1405" i="1"/>
  <c r="G1405" i="1" s="1"/>
  <c r="A1405" i="1"/>
  <c r="H1406" i="1"/>
  <c r="D1405" i="1"/>
  <c r="C1405" i="1"/>
  <c r="F1406" i="1" l="1"/>
  <c r="B1406" i="1"/>
  <c r="E1406" i="1"/>
  <c r="G1406" i="1" s="1"/>
  <c r="A1406" i="1"/>
  <c r="H1407" i="1"/>
  <c r="D1406" i="1"/>
  <c r="C1406" i="1"/>
  <c r="F1407" i="1" l="1"/>
  <c r="B1407" i="1"/>
  <c r="E1407" i="1"/>
  <c r="G1407" i="1" s="1"/>
  <c r="A1407" i="1"/>
  <c r="H1408" i="1"/>
  <c r="D1407" i="1"/>
  <c r="C1407" i="1"/>
  <c r="F1408" i="1" l="1"/>
  <c r="B1408" i="1"/>
  <c r="E1408" i="1"/>
  <c r="G1408" i="1" s="1"/>
  <c r="A1408" i="1"/>
  <c r="H1409" i="1"/>
  <c r="D1408" i="1"/>
  <c r="C1408" i="1"/>
  <c r="F1409" i="1" l="1"/>
  <c r="B1409" i="1"/>
  <c r="E1409" i="1"/>
  <c r="G1409" i="1" s="1"/>
  <c r="A1409" i="1"/>
  <c r="H1410" i="1"/>
  <c r="D1409" i="1"/>
  <c r="C1409" i="1"/>
  <c r="F1410" i="1" l="1"/>
  <c r="B1410" i="1"/>
  <c r="E1410" i="1"/>
  <c r="G1410" i="1" s="1"/>
  <c r="A1410" i="1"/>
  <c r="H1411" i="1"/>
  <c r="D1410" i="1"/>
  <c r="C1410" i="1"/>
  <c r="F1411" i="1" l="1"/>
  <c r="B1411" i="1"/>
  <c r="E1411" i="1"/>
  <c r="G1411" i="1" s="1"/>
  <c r="A1411" i="1"/>
  <c r="H1412" i="1"/>
  <c r="D1411" i="1"/>
  <c r="C1411" i="1"/>
  <c r="F1412" i="1" l="1"/>
  <c r="B1412" i="1"/>
  <c r="E1412" i="1"/>
  <c r="G1412" i="1" s="1"/>
  <c r="A1412" i="1"/>
  <c r="H1413" i="1"/>
  <c r="D1412" i="1"/>
  <c r="C1412" i="1"/>
  <c r="F1413" i="1" l="1"/>
  <c r="B1413" i="1"/>
  <c r="E1413" i="1"/>
  <c r="G1413" i="1" s="1"/>
  <c r="A1413" i="1"/>
  <c r="H1414" i="1"/>
  <c r="D1413" i="1"/>
  <c r="C1413" i="1"/>
  <c r="F1414" i="1" l="1"/>
  <c r="B1414" i="1"/>
  <c r="E1414" i="1"/>
  <c r="G1414" i="1" s="1"/>
  <c r="A1414" i="1"/>
  <c r="H1415" i="1"/>
  <c r="D1414" i="1"/>
  <c r="C1414" i="1"/>
  <c r="F1415" i="1" l="1"/>
  <c r="B1415" i="1"/>
  <c r="E1415" i="1"/>
  <c r="A1415" i="1"/>
  <c r="H1416" i="1"/>
  <c r="D1415" i="1"/>
  <c r="C1415" i="1"/>
  <c r="G1415" i="1" l="1"/>
  <c r="F1416" i="1"/>
  <c r="B1416" i="1"/>
  <c r="E1416" i="1"/>
  <c r="G1416" i="1" s="1"/>
  <c r="A1416" i="1"/>
  <c r="H1417" i="1"/>
  <c r="D1416" i="1"/>
  <c r="C1416" i="1"/>
  <c r="F1417" i="1" l="1"/>
  <c r="B1417" i="1"/>
  <c r="E1417" i="1"/>
  <c r="G1417" i="1" s="1"/>
  <c r="A1417" i="1"/>
  <c r="H1418" i="1"/>
  <c r="D1417" i="1"/>
  <c r="C1417" i="1"/>
  <c r="F1418" i="1" l="1"/>
  <c r="B1418" i="1"/>
  <c r="E1418" i="1"/>
  <c r="A1418" i="1"/>
  <c r="H1419" i="1"/>
  <c r="D1418" i="1"/>
  <c r="C1418" i="1"/>
  <c r="F1419" i="1" l="1"/>
  <c r="B1419" i="1"/>
  <c r="E1419" i="1"/>
  <c r="G1419" i="1" s="1"/>
  <c r="A1419" i="1"/>
  <c r="H1420" i="1"/>
  <c r="D1419" i="1"/>
  <c r="C1419" i="1"/>
  <c r="G1418" i="1"/>
  <c r="F1420" i="1" l="1"/>
  <c r="B1420" i="1"/>
  <c r="E1420" i="1"/>
  <c r="G1420" i="1" s="1"/>
  <c r="A1420" i="1"/>
  <c r="H1421" i="1"/>
  <c r="D1420" i="1"/>
  <c r="C1420" i="1"/>
  <c r="F1421" i="1" l="1"/>
  <c r="B1421" i="1"/>
  <c r="E1421" i="1"/>
  <c r="G1421" i="1" s="1"/>
  <c r="A1421" i="1"/>
  <c r="H1422" i="1"/>
  <c r="D1421" i="1"/>
  <c r="C1421" i="1"/>
  <c r="F1422" i="1" l="1"/>
  <c r="B1422" i="1"/>
  <c r="E1422" i="1"/>
  <c r="G1422" i="1" s="1"/>
  <c r="A1422" i="1"/>
  <c r="H1423" i="1"/>
  <c r="D1422" i="1"/>
  <c r="C1422" i="1"/>
  <c r="F1423" i="1" l="1"/>
  <c r="B1423" i="1"/>
  <c r="E1423" i="1"/>
  <c r="G1423" i="1" s="1"/>
  <c r="A1423" i="1"/>
  <c r="H1424" i="1"/>
  <c r="D1423" i="1"/>
  <c r="C1423" i="1"/>
  <c r="F1424" i="1" l="1"/>
  <c r="B1424" i="1"/>
  <c r="E1424" i="1"/>
  <c r="G1424" i="1" s="1"/>
  <c r="A1424" i="1"/>
  <c r="H1425" i="1"/>
  <c r="D1424" i="1"/>
  <c r="C1424" i="1"/>
  <c r="F1425" i="1" l="1"/>
  <c r="B1425" i="1"/>
  <c r="E1425" i="1"/>
  <c r="G1425" i="1" s="1"/>
  <c r="A1425" i="1"/>
  <c r="H1426" i="1"/>
  <c r="D1425" i="1"/>
  <c r="C1425" i="1"/>
  <c r="F1426" i="1" l="1"/>
  <c r="B1426" i="1"/>
  <c r="E1426" i="1"/>
  <c r="G1426" i="1" s="1"/>
  <c r="A1426" i="1"/>
  <c r="H1427" i="1"/>
  <c r="D1426" i="1"/>
  <c r="C1426" i="1"/>
  <c r="F1427" i="1" l="1"/>
  <c r="B1427" i="1"/>
  <c r="E1427" i="1"/>
  <c r="G1427" i="1" s="1"/>
  <c r="A1427" i="1"/>
  <c r="H1428" i="1"/>
  <c r="D1427" i="1"/>
  <c r="C1427" i="1"/>
  <c r="F1428" i="1" l="1"/>
  <c r="B1428" i="1"/>
  <c r="E1428" i="1"/>
  <c r="G1428" i="1" s="1"/>
  <c r="A1428" i="1"/>
  <c r="H1429" i="1"/>
  <c r="D1428" i="1"/>
  <c r="C1428" i="1"/>
  <c r="F1429" i="1" l="1"/>
  <c r="B1429" i="1"/>
  <c r="E1429" i="1"/>
  <c r="G1429" i="1" s="1"/>
  <c r="A1429" i="1"/>
  <c r="H1430" i="1"/>
  <c r="D1429" i="1"/>
  <c r="C1429" i="1"/>
  <c r="F1430" i="1" l="1"/>
  <c r="B1430" i="1"/>
  <c r="E1430" i="1"/>
  <c r="G1430" i="1" s="1"/>
  <c r="A1430" i="1"/>
  <c r="H1431" i="1"/>
  <c r="D1430" i="1"/>
  <c r="C1430" i="1"/>
  <c r="F1431" i="1" l="1"/>
  <c r="B1431" i="1"/>
  <c r="E1431" i="1"/>
  <c r="G1431" i="1" s="1"/>
  <c r="A1431" i="1"/>
  <c r="H1432" i="1"/>
  <c r="D1431" i="1"/>
  <c r="C1431" i="1"/>
  <c r="F1432" i="1" l="1"/>
  <c r="B1432" i="1"/>
  <c r="E1432" i="1"/>
  <c r="G1432" i="1" s="1"/>
  <c r="A1432" i="1"/>
  <c r="H1433" i="1"/>
  <c r="D1432" i="1"/>
  <c r="C1432" i="1"/>
  <c r="F1433" i="1" l="1"/>
  <c r="B1433" i="1"/>
  <c r="E1433" i="1"/>
  <c r="G1433" i="1" s="1"/>
  <c r="A1433" i="1"/>
  <c r="H1434" i="1"/>
  <c r="D1433" i="1"/>
  <c r="C1433" i="1"/>
  <c r="F1434" i="1" l="1"/>
  <c r="B1434" i="1"/>
  <c r="E1434" i="1"/>
  <c r="G1434" i="1" s="1"/>
  <c r="A1434" i="1"/>
  <c r="H1435" i="1"/>
  <c r="D1434" i="1"/>
  <c r="C1434" i="1"/>
  <c r="F1435" i="1" l="1"/>
  <c r="B1435" i="1"/>
  <c r="E1435" i="1"/>
  <c r="G1435" i="1" s="1"/>
  <c r="A1435" i="1"/>
  <c r="H1436" i="1"/>
  <c r="D1435" i="1"/>
  <c r="C1435" i="1"/>
  <c r="F1436" i="1" l="1"/>
  <c r="B1436" i="1"/>
  <c r="E1436" i="1"/>
  <c r="G1436" i="1" s="1"/>
  <c r="A1436" i="1"/>
  <c r="H1437" i="1"/>
  <c r="D1436" i="1"/>
  <c r="C1436" i="1"/>
  <c r="F1437" i="1" l="1"/>
  <c r="B1437" i="1"/>
  <c r="E1437" i="1"/>
  <c r="G1437" i="1" s="1"/>
  <c r="A1437" i="1"/>
  <c r="H1438" i="1"/>
  <c r="D1437" i="1"/>
  <c r="C1437" i="1"/>
  <c r="F1438" i="1" l="1"/>
  <c r="B1438" i="1"/>
  <c r="E1438" i="1"/>
  <c r="G1438" i="1" s="1"/>
  <c r="A1438" i="1"/>
  <c r="H1439" i="1"/>
  <c r="D1438" i="1"/>
  <c r="C1438" i="1"/>
  <c r="F1439" i="1" l="1"/>
  <c r="B1439" i="1"/>
  <c r="E1439" i="1"/>
  <c r="G1439" i="1" s="1"/>
  <c r="A1439" i="1"/>
  <c r="H1440" i="1"/>
  <c r="D1439" i="1"/>
  <c r="C1439" i="1"/>
  <c r="F1440" i="1" l="1"/>
  <c r="B1440" i="1"/>
  <c r="E1440" i="1"/>
  <c r="G1440" i="1" s="1"/>
  <c r="A1440" i="1"/>
  <c r="H1441" i="1"/>
  <c r="D1440" i="1"/>
  <c r="C1440" i="1"/>
  <c r="F1441" i="1" l="1"/>
  <c r="B1441" i="1"/>
  <c r="E1441" i="1"/>
  <c r="A1441" i="1"/>
  <c r="H1442" i="1"/>
  <c r="D1441" i="1"/>
  <c r="C1441" i="1"/>
  <c r="G1441" i="1" l="1"/>
  <c r="F1442" i="1"/>
  <c r="B1442" i="1"/>
  <c r="E1442" i="1"/>
  <c r="G1442" i="1" s="1"/>
  <c r="A1442" i="1"/>
  <c r="H1443" i="1"/>
  <c r="D1442" i="1"/>
  <c r="C1442" i="1"/>
  <c r="F1443" i="1" l="1"/>
  <c r="B1443" i="1"/>
  <c r="E1443" i="1"/>
  <c r="G1443" i="1" s="1"/>
  <c r="A1443" i="1"/>
  <c r="H1444" i="1"/>
  <c r="D1443" i="1"/>
  <c r="C1443" i="1"/>
  <c r="F1444" i="1" l="1"/>
  <c r="B1444" i="1"/>
  <c r="E1444" i="1"/>
  <c r="G1444" i="1" s="1"/>
  <c r="A1444" i="1"/>
  <c r="H1445" i="1"/>
  <c r="D1444" i="1"/>
  <c r="C1444" i="1"/>
  <c r="F1445" i="1" l="1"/>
  <c r="B1445" i="1"/>
  <c r="E1445" i="1"/>
  <c r="G1445" i="1" s="1"/>
  <c r="A1445" i="1"/>
  <c r="H1446" i="1"/>
  <c r="D1445" i="1"/>
  <c r="C1445" i="1"/>
  <c r="F1446" i="1" l="1"/>
  <c r="B1446" i="1"/>
  <c r="E1446" i="1"/>
  <c r="G1446" i="1" s="1"/>
  <c r="A1446" i="1"/>
  <c r="H1447" i="1"/>
  <c r="D1446" i="1"/>
  <c r="C1446" i="1"/>
  <c r="F1447" i="1" l="1"/>
  <c r="B1447" i="1"/>
  <c r="E1447" i="1"/>
  <c r="G1447" i="1" s="1"/>
  <c r="A1447" i="1"/>
  <c r="H1448" i="1"/>
  <c r="D1447" i="1"/>
  <c r="C1447" i="1"/>
  <c r="F1448" i="1" l="1"/>
  <c r="B1448" i="1"/>
  <c r="E1448" i="1"/>
  <c r="G1448" i="1" s="1"/>
  <c r="A1448" i="1"/>
  <c r="H1449" i="1"/>
  <c r="D1448" i="1"/>
  <c r="C1448" i="1"/>
  <c r="F1449" i="1" l="1"/>
  <c r="B1449" i="1"/>
  <c r="E1449" i="1"/>
  <c r="G1449" i="1" s="1"/>
  <c r="A1449" i="1"/>
  <c r="H1450" i="1"/>
  <c r="D1449" i="1"/>
  <c r="C1449" i="1"/>
  <c r="F1450" i="1" l="1"/>
  <c r="B1450" i="1"/>
  <c r="E1450" i="1"/>
  <c r="G1450" i="1" s="1"/>
  <c r="A1450" i="1"/>
  <c r="H1451" i="1"/>
  <c r="D1450" i="1"/>
  <c r="C1450" i="1"/>
  <c r="F1451" i="1" l="1"/>
  <c r="B1451" i="1"/>
  <c r="E1451" i="1"/>
  <c r="G1451" i="1" s="1"/>
  <c r="A1451" i="1"/>
  <c r="H1452" i="1"/>
  <c r="D1451" i="1"/>
  <c r="C1451" i="1"/>
  <c r="F1452" i="1" l="1"/>
  <c r="B1452" i="1"/>
  <c r="E1452" i="1"/>
  <c r="G1452" i="1" s="1"/>
  <c r="A1452" i="1"/>
  <c r="H1453" i="1"/>
  <c r="D1452" i="1"/>
  <c r="C1452" i="1"/>
  <c r="F1453" i="1" l="1"/>
  <c r="B1453" i="1"/>
  <c r="E1453" i="1"/>
  <c r="G1453" i="1" s="1"/>
  <c r="A1453" i="1"/>
  <c r="H1454" i="1"/>
  <c r="D1453" i="1"/>
  <c r="C1453" i="1"/>
  <c r="F1454" i="1" l="1"/>
  <c r="B1454" i="1"/>
  <c r="E1454" i="1"/>
  <c r="A1454" i="1"/>
  <c r="H1455" i="1"/>
  <c r="D1454" i="1"/>
  <c r="C1454" i="1"/>
  <c r="G1454" i="1" l="1"/>
  <c r="F1455" i="1"/>
  <c r="B1455" i="1"/>
  <c r="E1455" i="1"/>
  <c r="G1455" i="1" s="1"/>
  <c r="A1455" i="1"/>
  <c r="H1456" i="1"/>
  <c r="D1455" i="1"/>
  <c r="C1455" i="1"/>
  <c r="F1456" i="1" l="1"/>
  <c r="B1456" i="1"/>
  <c r="E1456" i="1"/>
  <c r="G1456" i="1" s="1"/>
  <c r="A1456" i="1"/>
  <c r="H1457" i="1"/>
  <c r="D1456" i="1"/>
  <c r="C1456" i="1"/>
  <c r="F1457" i="1" l="1"/>
  <c r="B1457" i="1"/>
  <c r="E1457" i="1"/>
  <c r="G1457" i="1" s="1"/>
  <c r="A1457" i="1"/>
  <c r="H1458" i="1"/>
  <c r="D1457" i="1"/>
  <c r="C1457" i="1"/>
  <c r="F1458" i="1" l="1"/>
  <c r="B1458" i="1"/>
  <c r="E1458" i="1"/>
  <c r="G1458" i="1" s="1"/>
  <c r="A1458" i="1"/>
  <c r="H1459" i="1"/>
  <c r="D1458" i="1"/>
  <c r="C1458" i="1"/>
  <c r="F1459" i="1" l="1"/>
  <c r="B1459" i="1"/>
  <c r="E1459" i="1"/>
  <c r="G1459" i="1" s="1"/>
  <c r="A1459" i="1"/>
  <c r="H1460" i="1"/>
  <c r="D1459" i="1"/>
  <c r="C1459" i="1"/>
  <c r="F1460" i="1" l="1"/>
  <c r="B1460" i="1"/>
  <c r="E1460" i="1"/>
  <c r="G1460" i="1" s="1"/>
  <c r="A1460" i="1"/>
  <c r="H1461" i="1"/>
  <c r="D1460" i="1"/>
  <c r="C1460" i="1"/>
  <c r="F1461" i="1" l="1"/>
  <c r="B1461" i="1"/>
  <c r="E1461" i="1"/>
  <c r="G1461" i="1" s="1"/>
  <c r="A1461" i="1"/>
  <c r="H1462" i="1"/>
  <c r="D1461" i="1"/>
  <c r="C1461" i="1"/>
  <c r="F1462" i="1" l="1"/>
  <c r="B1462" i="1"/>
  <c r="E1462" i="1"/>
  <c r="A1462" i="1"/>
  <c r="H1463" i="1"/>
  <c r="D1462" i="1"/>
  <c r="C1462" i="1"/>
  <c r="G1462" i="1" l="1"/>
  <c r="F1463" i="1"/>
  <c r="B1463" i="1"/>
  <c r="E1463" i="1"/>
  <c r="G1463" i="1" s="1"/>
  <c r="A1463" i="1"/>
  <c r="H1464" i="1"/>
  <c r="D1463" i="1"/>
  <c r="C1463" i="1"/>
  <c r="F1464" i="1" l="1"/>
  <c r="B1464" i="1"/>
  <c r="E1464" i="1"/>
  <c r="G1464" i="1" s="1"/>
  <c r="A1464" i="1"/>
  <c r="H1465" i="1"/>
  <c r="D1464" i="1"/>
  <c r="C1464" i="1"/>
  <c r="F1465" i="1" l="1"/>
  <c r="B1465" i="1"/>
  <c r="E1465" i="1"/>
  <c r="G1465" i="1" s="1"/>
  <c r="A1465" i="1"/>
  <c r="H1466" i="1"/>
  <c r="D1465" i="1"/>
  <c r="C1465" i="1"/>
  <c r="F1466" i="1" l="1"/>
  <c r="B1466" i="1"/>
  <c r="E1466" i="1"/>
  <c r="G1466" i="1" s="1"/>
  <c r="A1466" i="1"/>
  <c r="H1467" i="1"/>
  <c r="D1466" i="1"/>
  <c r="C1466" i="1"/>
  <c r="F1467" i="1" l="1"/>
  <c r="B1467" i="1"/>
  <c r="E1467" i="1"/>
  <c r="G1467" i="1" s="1"/>
  <c r="A1467" i="1"/>
  <c r="H1468" i="1"/>
  <c r="D1467" i="1"/>
  <c r="C1467" i="1"/>
  <c r="F1468" i="1" l="1"/>
  <c r="B1468" i="1"/>
  <c r="E1468" i="1"/>
  <c r="G1468" i="1" s="1"/>
  <c r="A1468" i="1"/>
  <c r="H1469" i="1"/>
  <c r="D1468" i="1"/>
  <c r="C1468" i="1"/>
  <c r="F1469" i="1" l="1"/>
  <c r="B1469" i="1"/>
  <c r="E1469" i="1"/>
  <c r="G1469" i="1" s="1"/>
  <c r="A1469" i="1"/>
  <c r="H1470" i="1"/>
  <c r="D1469" i="1"/>
  <c r="C1469" i="1"/>
  <c r="F1470" i="1" l="1"/>
  <c r="B1470" i="1"/>
  <c r="E1470" i="1"/>
  <c r="G1470" i="1" s="1"/>
  <c r="A1470" i="1"/>
  <c r="H1471" i="1"/>
  <c r="D1470" i="1"/>
  <c r="C1470" i="1"/>
  <c r="F1471" i="1" l="1"/>
  <c r="B1471" i="1"/>
  <c r="E1471" i="1"/>
  <c r="G1471" i="1" s="1"/>
  <c r="A1471" i="1"/>
  <c r="H1472" i="1"/>
  <c r="D1471" i="1"/>
  <c r="C1471" i="1"/>
  <c r="F1472" i="1" l="1"/>
  <c r="B1472" i="1"/>
  <c r="E1472" i="1"/>
  <c r="G1472" i="1" s="1"/>
  <c r="A1472" i="1"/>
  <c r="H1473" i="1"/>
  <c r="D1472" i="1"/>
  <c r="C1472" i="1"/>
  <c r="F1473" i="1" l="1"/>
  <c r="B1473" i="1"/>
  <c r="E1473" i="1"/>
  <c r="G1473" i="1" s="1"/>
  <c r="A1473" i="1"/>
  <c r="H1474" i="1"/>
  <c r="D1473" i="1"/>
  <c r="C1473" i="1"/>
  <c r="F1474" i="1" l="1"/>
  <c r="B1474" i="1"/>
  <c r="E1474" i="1"/>
  <c r="A1474" i="1"/>
  <c r="H1475" i="1"/>
  <c r="D1474" i="1"/>
  <c r="C1474" i="1"/>
  <c r="G1474" i="1" l="1"/>
  <c r="F1475" i="1"/>
  <c r="B1475" i="1"/>
  <c r="E1475" i="1"/>
  <c r="G1475" i="1" s="1"/>
  <c r="A1475" i="1"/>
  <c r="H1476" i="1"/>
  <c r="D1475" i="1"/>
  <c r="C1475" i="1"/>
  <c r="F1476" i="1" l="1"/>
  <c r="B1476" i="1"/>
  <c r="E1476" i="1"/>
  <c r="G1476" i="1" s="1"/>
  <c r="A1476" i="1"/>
  <c r="H1477" i="1"/>
  <c r="D1476" i="1"/>
  <c r="C1476" i="1"/>
  <c r="F1477" i="1" l="1"/>
  <c r="B1477" i="1"/>
  <c r="E1477" i="1"/>
  <c r="G1477" i="1" s="1"/>
  <c r="A1477" i="1"/>
  <c r="H1478" i="1"/>
  <c r="D1477" i="1"/>
  <c r="C1477" i="1"/>
  <c r="F1478" i="1" l="1"/>
  <c r="B1478" i="1"/>
  <c r="E1478" i="1"/>
  <c r="A1478" i="1"/>
  <c r="H1479" i="1"/>
  <c r="D1478" i="1"/>
  <c r="C1478" i="1"/>
  <c r="G1478" i="1" l="1"/>
  <c r="F1479" i="1"/>
  <c r="B1479" i="1"/>
  <c r="E1479" i="1"/>
  <c r="G1479" i="1" s="1"/>
  <c r="A1479" i="1"/>
  <c r="H1480" i="1"/>
  <c r="D1479" i="1"/>
  <c r="C1479" i="1"/>
  <c r="F1480" i="1" l="1"/>
  <c r="B1480" i="1"/>
  <c r="H1481" i="1"/>
  <c r="E1480" i="1"/>
  <c r="G1480" i="1" s="1"/>
  <c r="J1480" i="1" s="1"/>
  <c r="A1480" i="1"/>
  <c r="D1480" i="1"/>
  <c r="C1480" i="1"/>
  <c r="E1481" i="1" l="1"/>
  <c r="A1481" i="1"/>
  <c r="H1482" i="1"/>
  <c r="D1481" i="1"/>
  <c r="C1481" i="1"/>
  <c r="B1481" i="1"/>
  <c r="F1481" i="1"/>
  <c r="E1482" i="1" l="1"/>
  <c r="G1482" i="1" s="1"/>
  <c r="A1482" i="1"/>
  <c r="H1483" i="1"/>
  <c r="D1482" i="1"/>
  <c r="C1482" i="1"/>
  <c r="F1482" i="1"/>
  <c r="B1482" i="1"/>
  <c r="G1481" i="1"/>
  <c r="E1483" i="1" l="1"/>
  <c r="A1483" i="1"/>
  <c r="H1484" i="1"/>
  <c r="D1483" i="1"/>
  <c r="C1483" i="1"/>
  <c r="B1483" i="1"/>
  <c r="F1483" i="1"/>
  <c r="E1484" i="1" l="1"/>
  <c r="A1484" i="1"/>
  <c r="H1485" i="1"/>
  <c r="D1484" i="1"/>
  <c r="C1484" i="1"/>
  <c r="F1484" i="1"/>
  <c r="B1484" i="1"/>
  <c r="G1483" i="1"/>
  <c r="E1485" i="1" l="1"/>
  <c r="A1485" i="1"/>
  <c r="H1486" i="1"/>
  <c r="D1485" i="1"/>
  <c r="C1485" i="1"/>
  <c r="B1485" i="1"/>
  <c r="F1485" i="1"/>
  <c r="G1484" i="1"/>
  <c r="E1486" i="1" l="1"/>
  <c r="A1486" i="1"/>
  <c r="H1487" i="1"/>
  <c r="D1486" i="1"/>
  <c r="C1486" i="1"/>
  <c r="F1486" i="1"/>
  <c r="B1486" i="1"/>
  <c r="G1485" i="1"/>
  <c r="E1487" i="1" l="1"/>
  <c r="A1487" i="1"/>
  <c r="H1488" i="1"/>
  <c r="D1487" i="1"/>
  <c r="C1487" i="1"/>
  <c r="B1487" i="1"/>
  <c r="F1487" i="1"/>
  <c r="G1486" i="1"/>
  <c r="E1488" i="1" l="1"/>
  <c r="A1488" i="1"/>
  <c r="H1489" i="1"/>
  <c r="D1488" i="1"/>
  <c r="C1488" i="1"/>
  <c r="F1488" i="1"/>
  <c r="B1488" i="1"/>
  <c r="G1487" i="1"/>
  <c r="E1489" i="1" l="1"/>
  <c r="A1489" i="1"/>
  <c r="H1490" i="1"/>
  <c r="D1489" i="1"/>
  <c r="C1489" i="1"/>
  <c r="B1489" i="1"/>
  <c r="F1489" i="1"/>
  <c r="G1488" i="1"/>
  <c r="E1490" i="1" l="1"/>
  <c r="A1490" i="1"/>
  <c r="H1491" i="1"/>
  <c r="D1490" i="1"/>
  <c r="C1490" i="1"/>
  <c r="F1490" i="1"/>
  <c r="B1490" i="1"/>
  <c r="G1489" i="1"/>
  <c r="E1491" i="1" l="1"/>
  <c r="A1491" i="1"/>
  <c r="H1492" i="1"/>
  <c r="D1491" i="1"/>
  <c r="C1491" i="1"/>
  <c r="B1491" i="1"/>
  <c r="F1491" i="1"/>
  <c r="G1490" i="1"/>
  <c r="E1492" i="1" l="1"/>
  <c r="G1492" i="1" s="1"/>
  <c r="A1492" i="1"/>
  <c r="H1493" i="1"/>
  <c r="D1492" i="1"/>
  <c r="C1492" i="1"/>
  <c r="F1492" i="1"/>
  <c r="B1492" i="1"/>
  <c r="G1491" i="1"/>
  <c r="E1493" i="1" l="1"/>
  <c r="A1493" i="1"/>
  <c r="H1494" i="1"/>
  <c r="D1493" i="1"/>
  <c r="C1493" i="1"/>
  <c r="B1493" i="1"/>
  <c r="F1493" i="1"/>
  <c r="E1494" i="1" l="1"/>
  <c r="G1494" i="1" s="1"/>
  <c r="A1494" i="1"/>
  <c r="H1495" i="1"/>
  <c r="D1494" i="1"/>
  <c r="C1494" i="1"/>
  <c r="F1494" i="1"/>
  <c r="B1494" i="1"/>
  <c r="G1493" i="1"/>
  <c r="E1495" i="1" l="1"/>
  <c r="A1495" i="1"/>
  <c r="H1496" i="1"/>
  <c r="D1495" i="1"/>
  <c r="C1495" i="1"/>
  <c r="B1495" i="1"/>
  <c r="F1495" i="1"/>
  <c r="E1496" i="1" l="1"/>
  <c r="A1496" i="1"/>
  <c r="H1497" i="1"/>
  <c r="D1496" i="1"/>
  <c r="C1496" i="1"/>
  <c r="F1496" i="1"/>
  <c r="B1496" i="1"/>
  <c r="G1495" i="1"/>
  <c r="E1497" i="1" l="1"/>
  <c r="A1497" i="1"/>
  <c r="H1498" i="1"/>
  <c r="D1497" i="1"/>
  <c r="C1497" i="1"/>
  <c r="B1497" i="1"/>
  <c r="F1497" i="1"/>
  <c r="G1496" i="1"/>
  <c r="E1498" i="1" l="1"/>
  <c r="G1498" i="1" s="1"/>
  <c r="A1498" i="1"/>
  <c r="H1499" i="1"/>
  <c r="D1498" i="1"/>
  <c r="C1498" i="1"/>
  <c r="F1498" i="1"/>
  <c r="B1498" i="1"/>
  <c r="G1497" i="1"/>
  <c r="E1499" i="1" l="1"/>
  <c r="A1499" i="1"/>
  <c r="H1500" i="1"/>
  <c r="D1499" i="1"/>
  <c r="C1499" i="1"/>
  <c r="B1499" i="1"/>
  <c r="F1499" i="1"/>
  <c r="G1499" i="1" l="1"/>
  <c r="E1500" i="1"/>
  <c r="A1500" i="1"/>
  <c r="H1501" i="1"/>
  <c r="D1500" i="1"/>
  <c r="C1500" i="1"/>
  <c r="F1500" i="1"/>
  <c r="B1500" i="1"/>
  <c r="E1501" i="1" l="1"/>
  <c r="A1501" i="1"/>
  <c r="H1502" i="1"/>
  <c r="D1501" i="1"/>
  <c r="C1501" i="1"/>
  <c r="B1501" i="1"/>
  <c r="F1501" i="1"/>
  <c r="G1500" i="1"/>
  <c r="E1502" i="1" l="1"/>
  <c r="G1502" i="1" s="1"/>
  <c r="A1502" i="1"/>
  <c r="H1503" i="1"/>
  <c r="D1502" i="1"/>
  <c r="C1502" i="1"/>
  <c r="F1502" i="1"/>
  <c r="B1502" i="1"/>
  <c r="G1501" i="1"/>
  <c r="E1503" i="1" l="1"/>
  <c r="A1503" i="1"/>
  <c r="H1504" i="1"/>
  <c r="D1503" i="1"/>
  <c r="C1503" i="1"/>
  <c r="B1503" i="1"/>
  <c r="F1503" i="1"/>
  <c r="E1504" i="1" l="1"/>
  <c r="G1504" i="1" s="1"/>
  <c r="A1504" i="1"/>
  <c r="H1505" i="1"/>
  <c r="D1504" i="1"/>
  <c r="C1504" i="1"/>
  <c r="F1504" i="1"/>
  <c r="B1504" i="1"/>
  <c r="G1503" i="1"/>
  <c r="E1505" i="1" l="1"/>
  <c r="A1505" i="1"/>
  <c r="H1506" i="1"/>
  <c r="D1505" i="1"/>
  <c r="C1505" i="1"/>
  <c r="B1505" i="1"/>
  <c r="F1505" i="1"/>
  <c r="E1506" i="1" l="1"/>
  <c r="G1506" i="1" s="1"/>
  <c r="A1506" i="1"/>
  <c r="H1507" i="1"/>
  <c r="D1506" i="1"/>
  <c r="C1506" i="1"/>
  <c r="F1506" i="1"/>
  <c r="B1506" i="1"/>
  <c r="G1505" i="1"/>
  <c r="E1507" i="1" l="1"/>
  <c r="A1507" i="1"/>
  <c r="H1508" i="1"/>
  <c r="D1507" i="1"/>
  <c r="C1507" i="1"/>
  <c r="B1507" i="1"/>
  <c r="F1507" i="1"/>
  <c r="E1508" i="1" l="1"/>
  <c r="A1508" i="1"/>
  <c r="H1509" i="1"/>
  <c r="D1508" i="1"/>
  <c r="C1508" i="1"/>
  <c r="F1508" i="1"/>
  <c r="B1508" i="1"/>
  <c r="G1507" i="1"/>
  <c r="E1509" i="1" l="1"/>
  <c r="A1509" i="1"/>
  <c r="H1510" i="1"/>
  <c r="D1509" i="1"/>
  <c r="C1509" i="1"/>
  <c r="B1509" i="1"/>
  <c r="F1509" i="1"/>
  <c r="G1508" i="1"/>
  <c r="E1510" i="1" l="1"/>
  <c r="G1510" i="1" s="1"/>
  <c r="A1510" i="1"/>
  <c r="H1511" i="1"/>
  <c r="D1510" i="1"/>
  <c r="C1510" i="1"/>
  <c r="F1510" i="1"/>
  <c r="B1510" i="1"/>
  <c r="G1509" i="1"/>
  <c r="E1511" i="1" l="1"/>
  <c r="A1511" i="1"/>
  <c r="H1512" i="1"/>
  <c r="D1511" i="1"/>
  <c r="C1511" i="1"/>
  <c r="B1511" i="1"/>
  <c r="F1511" i="1"/>
  <c r="E1512" i="1" l="1"/>
  <c r="A1512" i="1"/>
  <c r="H1513" i="1"/>
  <c r="D1512" i="1"/>
  <c r="C1512" i="1"/>
  <c r="F1512" i="1"/>
  <c r="B1512" i="1"/>
  <c r="G1511" i="1"/>
  <c r="E1513" i="1" l="1"/>
  <c r="A1513" i="1"/>
  <c r="H1514" i="1"/>
  <c r="D1513" i="1"/>
  <c r="C1513" i="1"/>
  <c r="B1513" i="1"/>
  <c r="F1513" i="1"/>
  <c r="G1512" i="1"/>
  <c r="E1514" i="1" l="1"/>
  <c r="A1514" i="1"/>
  <c r="H1515" i="1"/>
  <c r="D1514" i="1"/>
  <c r="C1514" i="1"/>
  <c r="F1514" i="1"/>
  <c r="B1514" i="1"/>
  <c r="G1513" i="1"/>
  <c r="E1515" i="1" l="1"/>
  <c r="A1515" i="1"/>
  <c r="H1516" i="1"/>
  <c r="D1515" i="1"/>
  <c r="C1515" i="1"/>
  <c r="B1515" i="1"/>
  <c r="F1515" i="1"/>
  <c r="G1514" i="1"/>
  <c r="E1516" i="1" l="1"/>
  <c r="A1516" i="1"/>
  <c r="H1517" i="1"/>
  <c r="D1516" i="1"/>
  <c r="C1516" i="1"/>
  <c r="F1516" i="1"/>
  <c r="B1516" i="1"/>
  <c r="G1515" i="1"/>
  <c r="E1517" i="1" l="1"/>
  <c r="A1517" i="1"/>
  <c r="H1518" i="1"/>
  <c r="D1517" i="1"/>
  <c r="C1517" i="1"/>
  <c r="B1517" i="1"/>
  <c r="F1517" i="1"/>
  <c r="G1516" i="1"/>
  <c r="E1518" i="1" l="1"/>
  <c r="A1518" i="1"/>
  <c r="H1519" i="1"/>
  <c r="D1518" i="1"/>
  <c r="C1518" i="1"/>
  <c r="F1518" i="1"/>
  <c r="B1518" i="1"/>
  <c r="G1517" i="1"/>
  <c r="E1519" i="1" l="1"/>
  <c r="A1519" i="1"/>
  <c r="H1520" i="1"/>
  <c r="D1519" i="1"/>
  <c r="C1519" i="1"/>
  <c r="B1519" i="1"/>
  <c r="F1519" i="1"/>
  <c r="G1518" i="1"/>
  <c r="E1520" i="1" l="1"/>
  <c r="A1520" i="1"/>
  <c r="H1521" i="1"/>
  <c r="D1520" i="1"/>
  <c r="C1520" i="1"/>
  <c r="F1520" i="1"/>
  <c r="B1520" i="1"/>
  <c r="G1519" i="1"/>
  <c r="E1521" i="1" l="1"/>
  <c r="A1521" i="1"/>
  <c r="H1522" i="1"/>
  <c r="D1521" i="1"/>
  <c r="C1521" i="1"/>
  <c r="B1521" i="1"/>
  <c r="F1521" i="1"/>
  <c r="G1520" i="1"/>
  <c r="E1522" i="1" l="1"/>
  <c r="A1522" i="1"/>
  <c r="H1523" i="1"/>
  <c r="D1522" i="1"/>
  <c r="C1522" i="1"/>
  <c r="F1522" i="1"/>
  <c r="B1522" i="1"/>
  <c r="G1521" i="1"/>
  <c r="E1523" i="1" l="1"/>
  <c r="A1523" i="1"/>
  <c r="H1524" i="1"/>
  <c r="D1523" i="1"/>
  <c r="C1523" i="1"/>
  <c r="B1523" i="1"/>
  <c r="F1523" i="1"/>
  <c r="G1522" i="1"/>
  <c r="E1524" i="1" l="1"/>
  <c r="G1524" i="1" s="1"/>
  <c r="A1524" i="1"/>
  <c r="H1525" i="1"/>
  <c r="D1524" i="1"/>
  <c r="C1524" i="1"/>
  <c r="F1524" i="1"/>
  <c r="B1524" i="1"/>
  <c r="G1523" i="1"/>
  <c r="E1525" i="1" l="1"/>
  <c r="A1525" i="1"/>
  <c r="H1526" i="1"/>
  <c r="D1525" i="1"/>
  <c r="C1525" i="1"/>
  <c r="B1525" i="1"/>
  <c r="F1525" i="1"/>
  <c r="E1526" i="1" l="1"/>
  <c r="A1526" i="1"/>
  <c r="H1527" i="1"/>
  <c r="D1526" i="1"/>
  <c r="C1526" i="1"/>
  <c r="F1526" i="1"/>
  <c r="B1526" i="1"/>
  <c r="G1525" i="1"/>
  <c r="E1527" i="1" l="1"/>
  <c r="A1527" i="1"/>
  <c r="H1528" i="1"/>
  <c r="D1527" i="1"/>
  <c r="C1527" i="1"/>
  <c r="B1527" i="1"/>
  <c r="F1527" i="1"/>
  <c r="G1526" i="1"/>
  <c r="E1528" i="1" l="1"/>
  <c r="A1528" i="1"/>
  <c r="H1529" i="1"/>
  <c r="D1528" i="1"/>
  <c r="C1528" i="1"/>
  <c r="F1528" i="1"/>
  <c r="B1528" i="1"/>
  <c r="G1527" i="1"/>
  <c r="E1529" i="1" l="1"/>
  <c r="A1529" i="1"/>
  <c r="H1530" i="1"/>
  <c r="D1529" i="1"/>
  <c r="C1529" i="1"/>
  <c r="B1529" i="1"/>
  <c r="F1529" i="1"/>
  <c r="G1528" i="1"/>
  <c r="E1530" i="1" l="1"/>
  <c r="A1530" i="1"/>
  <c r="H1531" i="1"/>
  <c r="D1530" i="1"/>
  <c r="C1530" i="1"/>
  <c r="F1530" i="1"/>
  <c r="B1530" i="1"/>
  <c r="G1529" i="1"/>
  <c r="E1531" i="1" l="1"/>
  <c r="A1531" i="1"/>
  <c r="H1532" i="1"/>
  <c r="D1531" i="1"/>
  <c r="C1531" i="1"/>
  <c r="B1531" i="1"/>
  <c r="F1531" i="1"/>
  <c r="G1530" i="1"/>
  <c r="E1532" i="1" l="1"/>
  <c r="A1532" i="1"/>
  <c r="H1533" i="1"/>
  <c r="D1532" i="1"/>
  <c r="C1532" i="1"/>
  <c r="F1532" i="1"/>
  <c r="B1532" i="1"/>
  <c r="G1531" i="1"/>
  <c r="E1533" i="1" l="1"/>
  <c r="A1533" i="1"/>
  <c r="H1534" i="1"/>
  <c r="D1533" i="1"/>
  <c r="C1533" i="1"/>
  <c r="B1533" i="1"/>
  <c r="F1533" i="1"/>
  <c r="G1532" i="1"/>
  <c r="E1534" i="1" l="1"/>
  <c r="A1534" i="1"/>
  <c r="H1535" i="1"/>
  <c r="D1534" i="1"/>
  <c r="C1534" i="1"/>
  <c r="F1534" i="1"/>
  <c r="B1534" i="1"/>
  <c r="G1533" i="1"/>
  <c r="E1535" i="1" l="1"/>
  <c r="A1535" i="1"/>
  <c r="H1536" i="1"/>
  <c r="D1535" i="1"/>
  <c r="C1535" i="1"/>
  <c r="B1535" i="1"/>
  <c r="F1535" i="1"/>
  <c r="G1534" i="1"/>
  <c r="E1536" i="1" l="1"/>
  <c r="G1536" i="1" s="1"/>
  <c r="A1536" i="1"/>
  <c r="H1537" i="1"/>
  <c r="D1536" i="1"/>
  <c r="C1536" i="1"/>
  <c r="F1536" i="1"/>
  <c r="B1536" i="1"/>
  <c r="G1535" i="1"/>
  <c r="E1537" i="1" l="1"/>
  <c r="A1537" i="1"/>
  <c r="H1538" i="1"/>
  <c r="D1537" i="1"/>
  <c r="C1537" i="1"/>
  <c r="B1537" i="1"/>
  <c r="F1537" i="1"/>
  <c r="E1538" i="1" l="1"/>
  <c r="G1538" i="1" s="1"/>
  <c r="A1538" i="1"/>
  <c r="H1539" i="1"/>
  <c r="D1538" i="1"/>
  <c r="C1538" i="1"/>
  <c r="F1538" i="1"/>
  <c r="B1538" i="1"/>
  <c r="G1537" i="1"/>
  <c r="E1539" i="1" l="1"/>
  <c r="A1539" i="1"/>
  <c r="H1540" i="1"/>
  <c r="D1539" i="1"/>
  <c r="C1539" i="1"/>
  <c r="B1539" i="1"/>
  <c r="F1539" i="1"/>
  <c r="E1540" i="1" l="1"/>
  <c r="G1540" i="1" s="1"/>
  <c r="A1540" i="1"/>
  <c r="H1541" i="1"/>
  <c r="D1540" i="1"/>
  <c r="C1540" i="1"/>
  <c r="F1540" i="1"/>
  <c r="B1540" i="1"/>
  <c r="G1539" i="1"/>
  <c r="E1541" i="1" l="1"/>
  <c r="A1541" i="1"/>
  <c r="H1542" i="1"/>
  <c r="D1541" i="1"/>
  <c r="C1541" i="1"/>
  <c r="B1541" i="1"/>
  <c r="F1541" i="1"/>
  <c r="E1542" i="1" l="1"/>
  <c r="G1542" i="1" s="1"/>
  <c r="A1542" i="1"/>
  <c r="H1543" i="1"/>
  <c r="D1542" i="1"/>
  <c r="C1542" i="1"/>
  <c r="F1542" i="1"/>
  <c r="B1542" i="1"/>
  <c r="G1541" i="1"/>
  <c r="E1543" i="1" l="1"/>
  <c r="A1543" i="1"/>
  <c r="H1544" i="1"/>
  <c r="D1543" i="1"/>
  <c r="C1543" i="1"/>
  <c r="B1543" i="1"/>
  <c r="F1543" i="1"/>
  <c r="E1544" i="1" l="1"/>
  <c r="A1544" i="1"/>
  <c r="H1545" i="1"/>
  <c r="D1544" i="1"/>
  <c r="C1544" i="1"/>
  <c r="F1544" i="1"/>
  <c r="B1544" i="1"/>
  <c r="G1543" i="1"/>
  <c r="E1545" i="1" l="1"/>
  <c r="A1545" i="1"/>
  <c r="H1546" i="1"/>
  <c r="D1545" i="1"/>
  <c r="C1545" i="1"/>
  <c r="B1545" i="1"/>
  <c r="F1545" i="1"/>
  <c r="G1544" i="1"/>
  <c r="E1546" i="1" l="1"/>
  <c r="A1546" i="1"/>
  <c r="H1547" i="1"/>
  <c r="D1546" i="1"/>
  <c r="C1546" i="1"/>
  <c r="F1546" i="1"/>
  <c r="B1546" i="1"/>
  <c r="G1545" i="1"/>
  <c r="E1547" i="1" l="1"/>
  <c r="A1547" i="1"/>
  <c r="H1548" i="1"/>
  <c r="D1547" i="1"/>
  <c r="C1547" i="1"/>
  <c r="B1547" i="1"/>
  <c r="F1547" i="1"/>
  <c r="G1546" i="1"/>
  <c r="E1548" i="1" l="1"/>
  <c r="G1548" i="1" s="1"/>
  <c r="A1548" i="1"/>
  <c r="H1549" i="1"/>
  <c r="D1548" i="1"/>
  <c r="C1548" i="1"/>
  <c r="F1548" i="1"/>
  <c r="B1548" i="1"/>
  <c r="G1547" i="1"/>
  <c r="E1549" i="1" l="1"/>
  <c r="A1549" i="1"/>
  <c r="H1550" i="1"/>
  <c r="D1549" i="1"/>
  <c r="C1549" i="1"/>
  <c r="B1549" i="1"/>
  <c r="F1549" i="1"/>
  <c r="E1550" i="1" l="1"/>
  <c r="G1550" i="1" s="1"/>
  <c r="A1550" i="1"/>
  <c r="H1551" i="1"/>
  <c r="D1550" i="1"/>
  <c r="C1550" i="1"/>
  <c r="F1550" i="1"/>
  <c r="B1550" i="1"/>
  <c r="G1549" i="1"/>
  <c r="E1551" i="1" l="1"/>
  <c r="A1551" i="1"/>
  <c r="H1552" i="1"/>
  <c r="D1551" i="1"/>
  <c r="C1551" i="1"/>
  <c r="B1551" i="1"/>
  <c r="F1551" i="1"/>
  <c r="E1552" i="1" l="1"/>
  <c r="A1552" i="1"/>
  <c r="H1553" i="1"/>
  <c r="D1552" i="1"/>
  <c r="C1552" i="1"/>
  <c r="F1552" i="1"/>
  <c r="B1552" i="1"/>
  <c r="G1551" i="1"/>
  <c r="E1553" i="1" l="1"/>
  <c r="A1553" i="1"/>
  <c r="H1554" i="1"/>
  <c r="D1553" i="1"/>
  <c r="C1553" i="1"/>
  <c r="B1553" i="1"/>
  <c r="F1553" i="1"/>
  <c r="G1552" i="1"/>
  <c r="E1554" i="1" l="1"/>
  <c r="A1554" i="1"/>
  <c r="H1555" i="1"/>
  <c r="D1554" i="1"/>
  <c r="C1554" i="1"/>
  <c r="F1554" i="1"/>
  <c r="B1554" i="1"/>
  <c r="G1553" i="1"/>
  <c r="E1555" i="1" l="1"/>
  <c r="A1555" i="1"/>
  <c r="H1556" i="1"/>
  <c r="D1555" i="1"/>
  <c r="C1555" i="1"/>
  <c r="B1555" i="1"/>
  <c r="F1555" i="1"/>
  <c r="G1554" i="1"/>
  <c r="E1556" i="1" l="1"/>
  <c r="A1556" i="1"/>
  <c r="H1557" i="1"/>
  <c r="D1556" i="1"/>
  <c r="C1556" i="1"/>
  <c r="F1556" i="1"/>
  <c r="B1556" i="1"/>
  <c r="G1555" i="1"/>
  <c r="E1557" i="1" l="1"/>
  <c r="A1557" i="1"/>
  <c r="H1558" i="1"/>
  <c r="D1557" i="1"/>
  <c r="C1557" i="1"/>
  <c r="B1557" i="1"/>
  <c r="F1557" i="1"/>
  <c r="G1556" i="1"/>
  <c r="E1558" i="1" l="1"/>
  <c r="A1558" i="1"/>
  <c r="H1559" i="1"/>
  <c r="D1558" i="1"/>
  <c r="C1558" i="1"/>
  <c r="F1558" i="1"/>
  <c r="B1558" i="1"/>
  <c r="G1557" i="1"/>
  <c r="E1559" i="1" l="1"/>
  <c r="A1559" i="1"/>
  <c r="H1560" i="1"/>
  <c r="D1559" i="1"/>
  <c r="C1559" i="1"/>
  <c r="B1559" i="1"/>
  <c r="F1559" i="1"/>
  <c r="G1558" i="1"/>
  <c r="E1560" i="1" l="1"/>
  <c r="G1560" i="1" s="1"/>
  <c r="A1560" i="1"/>
  <c r="H1561" i="1"/>
  <c r="D1560" i="1"/>
  <c r="C1560" i="1"/>
  <c r="F1560" i="1"/>
  <c r="B1560" i="1"/>
  <c r="G1559" i="1"/>
  <c r="E1561" i="1" l="1"/>
  <c r="A1561" i="1"/>
  <c r="H1562" i="1"/>
  <c r="D1561" i="1"/>
  <c r="C1561" i="1"/>
  <c r="B1561" i="1"/>
  <c r="F1561" i="1"/>
  <c r="E1562" i="1" l="1"/>
  <c r="A1562" i="1"/>
  <c r="H1563" i="1"/>
  <c r="D1562" i="1"/>
  <c r="C1562" i="1"/>
  <c r="F1562" i="1"/>
  <c r="B1562" i="1"/>
  <c r="G1561" i="1"/>
  <c r="E1563" i="1" l="1"/>
  <c r="A1563" i="1"/>
  <c r="H1564" i="1"/>
  <c r="D1563" i="1"/>
  <c r="C1563" i="1"/>
  <c r="B1563" i="1"/>
  <c r="F1563" i="1"/>
  <c r="G1562" i="1"/>
  <c r="E1564" i="1" l="1"/>
  <c r="A1564" i="1"/>
  <c r="H1565" i="1"/>
  <c r="D1564" i="1"/>
  <c r="C1564" i="1"/>
  <c r="F1564" i="1"/>
  <c r="B1564" i="1"/>
  <c r="G1563" i="1"/>
  <c r="E1565" i="1" l="1"/>
  <c r="A1565" i="1"/>
  <c r="H1566" i="1"/>
  <c r="D1565" i="1"/>
  <c r="C1565" i="1"/>
  <c r="B1565" i="1"/>
  <c r="F1565" i="1"/>
  <c r="G1564" i="1"/>
  <c r="E1566" i="1" l="1"/>
  <c r="A1566" i="1"/>
  <c r="H1567" i="1"/>
  <c r="D1566" i="1"/>
  <c r="C1566" i="1"/>
  <c r="F1566" i="1"/>
  <c r="B1566" i="1"/>
  <c r="G1565" i="1"/>
  <c r="E1567" i="1" l="1"/>
  <c r="A1567" i="1"/>
  <c r="H1568" i="1"/>
  <c r="D1567" i="1"/>
  <c r="C1567" i="1"/>
  <c r="B1567" i="1"/>
  <c r="F1567" i="1"/>
  <c r="G1566" i="1"/>
  <c r="E1568" i="1" l="1"/>
  <c r="G1568" i="1" s="1"/>
  <c r="A1568" i="1"/>
  <c r="H1569" i="1"/>
  <c r="D1568" i="1"/>
  <c r="C1568" i="1"/>
  <c r="F1568" i="1"/>
  <c r="B1568" i="1"/>
  <c r="G1567" i="1"/>
  <c r="E1569" i="1" l="1"/>
  <c r="A1569" i="1"/>
  <c r="H1570" i="1"/>
  <c r="D1569" i="1"/>
  <c r="C1569" i="1"/>
  <c r="B1569" i="1"/>
  <c r="F1569" i="1"/>
  <c r="E1570" i="1" l="1"/>
  <c r="A1570" i="1"/>
  <c r="H1571" i="1"/>
  <c r="D1570" i="1"/>
  <c r="C1570" i="1"/>
  <c r="F1570" i="1"/>
  <c r="B1570" i="1"/>
  <c r="G1569" i="1"/>
  <c r="E1571" i="1" l="1"/>
  <c r="A1571" i="1"/>
  <c r="H1572" i="1"/>
  <c r="D1571" i="1"/>
  <c r="C1571" i="1"/>
  <c r="B1571" i="1"/>
  <c r="F1571" i="1"/>
  <c r="G1570" i="1"/>
  <c r="E1572" i="1" l="1"/>
  <c r="A1572" i="1"/>
  <c r="H1573" i="1"/>
  <c r="D1572" i="1"/>
  <c r="C1572" i="1"/>
  <c r="F1572" i="1"/>
  <c r="B1572" i="1"/>
  <c r="G1571" i="1"/>
  <c r="E1573" i="1" l="1"/>
  <c r="A1573" i="1"/>
  <c r="H1574" i="1"/>
  <c r="D1573" i="1"/>
  <c r="C1573" i="1"/>
  <c r="B1573" i="1"/>
  <c r="F1573" i="1"/>
  <c r="G1572" i="1"/>
  <c r="E1574" i="1" l="1"/>
  <c r="G1574" i="1" s="1"/>
  <c r="A1574" i="1"/>
  <c r="H1575" i="1"/>
  <c r="D1574" i="1"/>
  <c r="C1574" i="1"/>
  <c r="F1574" i="1"/>
  <c r="B1574" i="1"/>
  <c r="G1573" i="1"/>
  <c r="E1575" i="1" l="1"/>
  <c r="A1575" i="1"/>
  <c r="H1576" i="1"/>
  <c r="D1575" i="1"/>
  <c r="C1575" i="1"/>
  <c r="B1575" i="1"/>
  <c r="F1575" i="1"/>
  <c r="E1576" i="1" l="1"/>
  <c r="A1576" i="1"/>
  <c r="H1577" i="1"/>
  <c r="D1576" i="1"/>
  <c r="C1576" i="1"/>
  <c r="F1576" i="1"/>
  <c r="B1576" i="1"/>
  <c r="G1575" i="1"/>
  <c r="E1577" i="1" l="1"/>
  <c r="A1577" i="1"/>
  <c r="H1578" i="1"/>
  <c r="D1577" i="1"/>
  <c r="C1577" i="1"/>
  <c r="B1577" i="1"/>
  <c r="F1577" i="1"/>
  <c r="G1576" i="1"/>
  <c r="E1578" i="1" l="1"/>
  <c r="G1578" i="1" s="1"/>
  <c r="A1578" i="1"/>
  <c r="H1579" i="1"/>
  <c r="D1578" i="1"/>
  <c r="C1578" i="1"/>
  <c r="F1578" i="1"/>
  <c r="B1578" i="1"/>
  <c r="G1577" i="1"/>
  <c r="E1579" i="1" l="1"/>
  <c r="A1579" i="1"/>
  <c r="H1580" i="1"/>
  <c r="D1579" i="1"/>
  <c r="C1579" i="1"/>
  <c r="B1579" i="1"/>
  <c r="F1579" i="1"/>
  <c r="E1580" i="1" l="1"/>
  <c r="A1580" i="1"/>
  <c r="H1581" i="1"/>
  <c r="D1580" i="1"/>
  <c r="C1580" i="1"/>
  <c r="F1580" i="1"/>
  <c r="B1580" i="1"/>
  <c r="G1579" i="1"/>
  <c r="E1581" i="1" l="1"/>
  <c r="A1581" i="1"/>
  <c r="H1582" i="1"/>
  <c r="D1581" i="1"/>
  <c r="C1581" i="1"/>
  <c r="B1581" i="1"/>
  <c r="F1581" i="1"/>
  <c r="G1580" i="1"/>
  <c r="E1582" i="1" l="1"/>
  <c r="A1582" i="1"/>
  <c r="H1583" i="1"/>
  <c r="D1582" i="1"/>
  <c r="C1582" i="1"/>
  <c r="F1582" i="1"/>
  <c r="B1582" i="1"/>
  <c r="G1581" i="1"/>
  <c r="E1583" i="1" l="1"/>
  <c r="A1583" i="1"/>
  <c r="H1584" i="1"/>
  <c r="D1583" i="1"/>
  <c r="C1583" i="1"/>
  <c r="B1583" i="1"/>
  <c r="F1583" i="1"/>
  <c r="G1582" i="1"/>
  <c r="E1584" i="1" l="1"/>
  <c r="A1584" i="1"/>
  <c r="H1585" i="1"/>
  <c r="D1584" i="1"/>
  <c r="C1584" i="1"/>
  <c r="F1584" i="1"/>
  <c r="B1584" i="1"/>
  <c r="G1583" i="1"/>
  <c r="E1585" i="1" l="1"/>
  <c r="A1585" i="1"/>
  <c r="H1586" i="1"/>
  <c r="D1585" i="1"/>
  <c r="C1585" i="1"/>
  <c r="B1585" i="1"/>
  <c r="F1585" i="1"/>
  <c r="G1584" i="1"/>
  <c r="E1586" i="1" l="1"/>
  <c r="G1586" i="1" s="1"/>
  <c r="A1586" i="1"/>
  <c r="H1587" i="1"/>
  <c r="D1586" i="1"/>
  <c r="C1586" i="1"/>
  <c r="F1586" i="1"/>
  <c r="B1586" i="1"/>
  <c r="G1585" i="1"/>
  <c r="E1587" i="1" l="1"/>
  <c r="A1587" i="1"/>
  <c r="H1588" i="1"/>
  <c r="D1587" i="1"/>
  <c r="C1587" i="1"/>
  <c r="B1587" i="1"/>
  <c r="F1587" i="1"/>
  <c r="E1588" i="1" l="1"/>
  <c r="A1588" i="1"/>
  <c r="H1589" i="1"/>
  <c r="D1588" i="1"/>
  <c r="C1588" i="1"/>
  <c r="F1588" i="1"/>
  <c r="B1588" i="1"/>
  <c r="G1587" i="1"/>
  <c r="E1589" i="1" l="1"/>
  <c r="A1589" i="1"/>
  <c r="H1590" i="1"/>
  <c r="D1589" i="1"/>
  <c r="C1589" i="1"/>
  <c r="B1589" i="1"/>
  <c r="F1589" i="1"/>
  <c r="G1588" i="1"/>
  <c r="E1590" i="1" l="1"/>
  <c r="G1590" i="1" s="1"/>
  <c r="A1590" i="1"/>
  <c r="H1591" i="1"/>
  <c r="D1590" i="1"/>
  <c r="C1590" i="1"/>
  <c r="F1590" i="1"/>
  <c r="B1590" i="1"/>
  <c r="G1589" i="1"/>
  <c r="E1591" i="1" l="1"/>
  <c r="A1591" i="1"/>
  <c r="H1592" i="1"/>
  <c r="D1591" i="1"/>
  <c r="C1591" i="1"/>
  <c r="B1591" i="1"/>
  <c r="F1591" i="1"/>
  <c r="E1592" i="1" l="1"/>
  <c r="A1592" i="1"/>
  <c r="H1593" i="1"/>
  <c r="D1592" i="1"/>
  <c r="C1592" i="1"/>
  <c r="F1592" i="1"/>
  <c r="B1592" i="1"/>
  <c r="G1591" i="1"/>
  <c r="E1593" i="1" l="1"/>
  <c r="A1593" i="1"/>
  <c r="H1594" i="1"/>
  <c r="D1593" i="1"/>
  <c r="C1593" i="1"/>
  <c r="B1593" i="1"/>
  <c r="F1593" i="1"/>
  <c r="G1592" i="1"/>
  <c r="E1594" i="1" l="1"/>
  <c r="A1594" i="1"/>
  <c r="H1595" i="1"/>
  <c r="D1594" i="1"/>
  <c r="C1594" i="1"/>
  <c r="F1594" i="1"/>
  <c r="B1594" i="1"/>
  <c r="G1593" i="1"/>
  <c r="E1595" i="1" l="1"/>
  <c r="A1595" i="1"/>
  <c r="H1596" i="1"/>
  <c r="D1595" i="1"/>
  <c r="C1595" i="1"/>
  <c r="B1595" i="1"/>
  <c r="F1595" i="1"/>
  <c r="G1594" i="1"/>
  <c r="E1596" i="1" l="1"/>
  <c r="A1596" i="1"/>
  <c r="H1597" i="1"/>
  <c r="D1596" i="1"/>
  <c r="C1596" i="1"/>
  <c r="F1596" i="1"/>
  <c r="B1596" i="1"/>
  <c r="G1595" i="1"/>
  <c r="E1597" i="1" l="1"/>
  <c r="A1597" i="1"/>
  <c r="H1598" i="1"/>
  <c r="D1597" i="1"/>
  <c r="C1597" i="1"/>
  <c r="B1597" i="1"/>
  <c r="F1597" i="1"/>
  <c r="G1596" i="1"/>
  <c r="E1598" i="1" l="1"/>
  <c r="A1598" i="1"/>
  <c r="H1599" i="1"/>
  <c r="D1598" i="1"/>
  <c r="C1598" i="1"/>
  <c r="F1598" i="1"/>
  <c r="B1598" i="1"/>
  <c r="G1597" i="1"/>
  <c r="E1599" i="1" l="1"/>
  <c r="A1599" i="1"/>
  <c r="H1600" i="1"/>
  <c r="D1599" i="1"/>
  <c r="C1599" i="1"/>
  <c r="B1599" i="1"/>
  <c r="F1599" i="1"/>
  <c r="G1598" i="1"/>
  <c r="E1600" i="1" l="1"/>
  <c r="A1600" i="1"/>
  <c r="H1601" i="1"/>
  <c r="D1600" i="1"/>
  <c r="C1600" i="1"/>
  <c r="F1600" i="1"/>
  <c r="B1600" i="1"/>
  <c r="G1599" i="1"/>
  <c r="E1601" i="1" l="1"/>
  <c r="A1601" i="1"/>
  <c r="H1602" i="1"/>
  <c r="D1601" i="1"/>
  <c r="C1601" i="1"/>
  <c r="B1601" i="1"/>
  <c r="F1601" i="1"/>
  <c r="G1600" i="1"/>
  <c r="E1602" i="1" l="1"/>
  <c r="A1602" i="1"/>
  <c r="H1603" i="1"/>
  <c r="D1602" i="1"/>
  <c r="C1602" i="1"/>
  <c r="F1602" i="1"/>
  <c r="B1602" i="1"/>
  <c r="G1601" i="1"/>
  <c r="E1603" i="1" l="1"/>
  <c r="A1603" i="1"/>
  <c r="H1604" i="1"/>
  <c r="D1603" i="1"/>
  <c r="C1603" i="1"/>
  <c r="B1603" i="1"/>
  <c r="F1603" i="1"/>
  <c r="G1602" i="1"/>
  <c r="E1604" i="1" l="1"/>
  <c r="A1604" i="1"/>
  <c r="H1605" i="1"/>
  <c r="D1604" i="1"/>
  <c r="C1604" i="1"/>
  <c r="F1604" i="1"/>
  <c r="B1604" i="1"/>
  <c r="G1603" i="1"/>
  <c r="E1605" i="1" l="1"/>
  <c r="A1605" i="1"/>
  <c r="H1606" i="1"/>
  <c r="D1605" i="1"/>
  <c r="C1605" i="1"/>
  <c r="B1605" i="1"/>
  <c r="F1605" i="1"/>
  <c r="G1604" i="1"/>
  <c r="E1606" i="1" l="1"/>
  <c r="A1606" i="1"/>
  <c r="H1607" i="1"/>
  <c r="D1606" i="1"/>
  <c r="C1606" i="1"/>
  <c r="F1606" i="1"/>
  <c r="B1606" i="1"/>
  <c r="G1605" i="1"/>
  <c r="E1607" i="1" l="1"/>
  <c r="A1607" i="1"/>
  <c r="H1608" i="1"/>
  <c r="D1607" i="1"/>
  <c r="C1607" i="1"/>
  <c r="B1607" i="1"/>
  <c r="F1607" i="1"/>
  <c r="G1606" i="1"/>
  <c r="E1608" i="1" l="1"/>
  <c r="G1608" i="1" s="1"/>
  <c r="A1608" i="1"/>
  <c r="H1609" i="1"/>
  <c r="D1608" i="1"/>
  <c r="C1608" i="1"/>
  <c r="F1608" i="1"/>
  <c r="B1608" i="1"/>
  <c r="G1607" i="1"/>
  <c r="E1609" i="1" l="1"/>
  <c r="A1609" i="1"/>
  <c r="H1610" i="1"/>
  <c r="D1609" i="1"/>
  <c r="C1609" i="1"/>
  <c r="B1609" i="1"/>
  <c r="F1609" i="1"/>
  <c r="E1610" i="1" l="1"/>
  <c r="A1610" i="1"/>
  <c r="H1611" i="1"/>
  <c r="D1610" i="1"/>
  <c r="C1610" i="1"/>
  <c r="F1610" i="1"/>
  <c r="B1610" i="1"/>
  <c r="G1609" i="1"/>
  <c r="E1611" i="1" l="1"/>
  <c r="A1611" i="1"/>
  <c r="H1612" i="1"/>
  <c r="D1611" i="1"/>
  <c r="C1611" i="1"/>
  <c r="B1611" i="1"/>
  <c r="F1611" i="1"/>
  <c r="G1610" i="1"/>
  <c r="E1612" i="1" l="1"/>
  <c r="A1612" i="1"/>
  <c r="H1613" i="1"/>
  <c r="D1612" i="1"/>
  <c r="C1612" i="1"/>
  <c r="F1612" i="1"/>
  <c r="B1612" i="1"/>
  <c r="G1611" i="1"/>
  <c r="E1613" i="1" l="1"/>
  <c r="A1613" i="1"/>
  <c r="H1614" i="1"/>
  <c r="D1613" i="1"/>
  <c r="C1613" i="1"/>
  <c r="B1613" i="1"/>
  <c r="F1613" i="1"/>
  <c r="G1612" i="1"/>
  <c r="E1614" i="1" l="1"/>
  <c r="A1614" i="1"/>
  <c r="H1615" i="1"/>
  <c r="D1614" i="1"/>
  <c r="C1614" i="1"/>
  <c r="F1614" i="1"/>
  <c r="B1614" i="1"/>
  <c r="G1613" i="1"/>
  <c r="E1615" i="1" l="1"/>
  <c r="A1615" i="1"/>
  <c r="H1616" i="1"/>
  <c r="D1615" i="1"/>
  <c r="C1615" i="1"/>
  <c r="B1615" i="1"/>
  <c r="F1615" i="1"/>
  <c r="G1614" i="1"/>
  <c r="E1616" i="1" l="1"/>
  <c r="G1616" i="1" s="1"/>
  <c r="A1616" i="1"/>
  <c r="H1617" i="1"/>
  <c r="D1616" i="1"/>
  <c r="C1616" i="1"/>
  <c r="F1616" i="1"/>
  <c r="B1616" i="1"/>
  <c r="G1615" i="1"/>
  <c r="E1617" i="1" l="1"/>
  <c r="A1617" i="1"/>
  <c r="H1618" i="1"/>
  <c r="D1617" i="1"/>
  <c r="C1617" i="1"/>
  <c r="B1617" i="1"/>
  <c r="F1617" i="1"/>
  <c r="E1618" i="1" l="1"/>
  <c r="A1618" i="1"/>
  <c r="H1619" i="1"/>
  <c r="D1618" i="1"/>
  <c r="C1618" i="1"/>
  <c r="F1618" i="1"/>
  <c r="B1618" i="1"/>
  <c r="G1617" i="1"/>
  <c r="E1619" i="1" l="1"/>
  <c r="A1619" i="1"/>
  <c r="H1620" i="1"/>
  <c r="D1619" i="1"/>
  <c r="C1619" i="1"/>
  <c r="B1619" i="1"/>
  <c r="F1619" i="1"/>
  <c r="G1618" i="1"/>
  <c r="E1620" i="1" l="1"/>
  <c r="A1620" i="1"/>
  <c r="H1621" i="1"/>
  <c r="D1620" i="1"/>
  <c r="C1620" i="1"/>
  <c r="F1620" i="1"/>
  <c r="B1620" i="1"/>
  <c r="G1619" i="1"/>
  <c r="E1621" i="1" l="1"/>
  <c r="A1621" i="1"/>
  <c r="H1622" i="1"/>
  <c r="D1621" i="1"/>
  <c r="C1621" i="1"/>
  <c r="B1621" i="1"/>
  <c r="F1621" i="1"/>
  <c r="G1620" i="1"/>
  <c r="E1622" i="1" l="1"/>
  <c r="G1622" i="1" s="1"/>
  <c r="A1622" i="1"/>
  <c r="H1623" i="1"/>
  <c r="D1622" i="1"/>
  <c r="C1622" i="1"/>
  <c r="F1622" i="1"/>
  <c r="B1622" i="1"/>
  <c r="G1621" i="1"/>
  <c r="E1623" i="1" l="1"/>
  <c r="A1623" i="1"/>
  <c r="H1624" i="1"/>
  <c r="D1623" i="1"/>
  <c r="C1623" i="1"/>
  <c r="B1623" i="1"/>
  <c r="F1623" i="1"/>
  <c r="E1624" i="1" l="1"/>
  <c r="G1624" i="1" s="1"/>
  <c r="A1624" i="1"/>
  <c r="H1625" i="1"/>
  <c r="D1624" i="1"/>
  <c r="C1624" i="1"/>
  <c r="F1624" i="1"/>
  <c r="B1624" i="1"/>
  <c r="G1623" i="1"/>
  <c r="E1625" i="1" l="1"/>
  <c r="A1625" i="1"/>
  <c r="H1626" i="1"/>
  <c r="D1625" i="1"/>
  <c r="C1625" i="1"/>
  <c r="B1625" i="1"/>
  <c r="F1625" i="1"/>
  <c r="E1626" i="1" l="1"/>
  <c r="G1626" i="1" s="1"/>
  <c r="A1626" i="1"/>
  <c r="H1627" i="1"/>
  <c r="D1626" i="1"/>
  <c r="C1626" i="1"/>
  <c r="F1626" i="1"/>
  <c r="B1626" i="1"/>
  <c r="G1625" i="1"/>
  <c r="E1627" i="1" l="1"/>
  <c r="A1627" i="1"/>
  <c r="H1628" i="1"/>
  <c r="D1627" i="1"/>
  <c r="C1627" i="1"/>
  <c r="B1627" i="1"/>
  <c r="F1627" i="1"/>
  <c r="E1628" i="1" l="1"/>
  <c r="A1628" i="1"/>
  <c r="H1629" i="1"/>
  <c r="D1628" i="1"/>
  <c r="C1628" i="1"/>
  <c r="F1628" i="1"/>
  <c r="B1628" i="1"/>
  <c r="G1627" i="1"/>
  <c r="E1629" i="1" l="1"/>
  <c r="A1629" i="1"/>
  <c r="H1630" i="1"/>
  <c r="D1629" i="1"/>
  <c r="C1629" i="1"/>
  <c r="B1629" i="1"/>
  <c r="F1629" i="1"/>
  <c r="G1628" i="1"/>
  <c r="E1630" i="1" l="1"/>
  <c r="A1630" i="1"/>
  <c r="H1631" i="1"/>
  <c r="D1630" i="1"/>
  <c r="C1630" i="1"/>
  <c r="F1630" i="1"/>
  <c r="B1630" i="1"/>
  <c r="G1629" i="1"/>
  <c r="E1631" i="1" l="1"/>
  <c r="A1631" i="1"/>
  <c r="H1632" i="1"/>
  <c r="D1631" i="1"/>
  <c r="C1631" i="1"/>
  <c r="B1631" i="1"/>
  <c r="F1631" i="1"/>
  <c r="G1630" i="1"/>
  <c r="E1632" i="1" l="1"/>
  <c r="A1632" i="1"/>
  <c r="H1633" i="1"/>
  <c r="D1632" i="1"/>
  <c r="C1632" i="1"/>
  <c r="F1632" i="1"/>
  <c r="B1632" i="1"/>
  <c r="G1631" i="1"/>
  <c r="E1633" i="1" l="1"/>
  <c r="A1633" i="1"/>
  <c r="H1634" i="1"/>
  <c r="D1633" i="1"/>
  <c r="C1633" i="1"/>
  <c r="B1633" i="1"/>
  <c r="F1633" i="1"/>
  <c r="G1632" i="1"/>
  <c r="E1634" i="1" l="1"/>
  <c r="A1634" i="1"/>
  <c r="H1635" i="1"/>
  <c r="D1634" i="1"/>
  <c r="C1634" i="1"/>
  <c r="F1634" i="1"/>
  <c r="B1634" i="1"/>
  <c r="G1633" i="1"/>
  <c r="E1635" i="1" l="1"/>
  <c r="A1635" i="1"/>
  <c r="H1636" i="1"/>
  <c r="D1635" i="1"/>
  <c r="C1635" i="1"/>
  <c r="B1635" i="1"/>
  <c r="F1635" i="1"/>
  <c r="G1634" i="1"/>
  <c r="E1636" i="1" l="1"/>
  <c r="A1636" i="1"/>
  <c r="H1637" i="1"/>
  <c r="D1636" i="1"/>
  <c r="C1636" i="1"/>
  <c r="F1636" i="1"/>
  <c r="B1636" i="1"/>
  <c r="G1635" i="1"/>
  <c r="E1637" i="1" l="1"/>
  <c r="A1637" i="1"/>
  <c r="H1638" i="1"/>
  <c r="D1637" i="1"/>
  <c r="C1637" i="1"/>
  <c r="B1637" i="1"/>
  <c r="F1637" i="1"/>
  <c r="G1636" i="1"/>
  <c r="E1638" i="1" l="1"/>
  <c r="G1638" i="1" s="1"/>
  <c r="A1638" i="1"/>
  <c r="H1639" i="1"/>
  <c r="D1638" i="1"/>
  <c r="C1638" i="1"/>
  <c r="F1638" i="1"/>
  <c r="B1638" i="1"/>
  <c r="G1637" i="1"/>
  <c r="E1639" i="1" l="1"/>
  <c r="A1639" i="1"/>
  <c r="H1640" i="1"/>
  <c r="D1639" i="1"/>
  <c r="C1639" i="1"/>
  <c r="B1639" i="1"/>
  <c r="F1639" i="1"/>
  <c r="E1640" i="1" l="1"/>
  <c r="A1640" i="1"/>
  <c r="H1641" i="1"/>
  <c r="D1640" i="1"/>
  <c r="C1640" i="1"/>
  <c r="F1640" i="1"/>
  <c r="B1640" i="1"/>
  <c r="G1639" i="1"/>
  <c r="E1641" i="1" l="1"/>
  <c r="A1641" i="1"/>
  <c r="H1642" i="1"/>
  <c r="D1641" i="1"/>
  <c r="C1641" i="1"/>
  <c r="B1641" i="1"/>
  <c r="F1641" i="1"/>
  <c r="G1640" i="1"/>
  <c r="E1642" i="1" l="1"/>
  <c r="G1642" i="1" s="1"/>
  <c r="A1642" i="1"/>
  <c r="H1643" i="1"/>
  <c r="D1642" i="1"/>
  <c r="C1642" i="1"/>
  <c r="F1642" i="1"/>
  <c r="B1642" i="1"/>
  <c r="G1641" i="1"/>
  <c r="E1643" i="1" l="1"/>
  <c r="A1643" i="1"/>
  <c r="H1644" i="1"/>
  <c r="D1643" i="1"/>
  <c r="C1643" i="1"/>
  <c r="B1643" i="1"/>
  <c r="F1643" i="1"/>
  <c r="E1644" i="1" l="1"/>
  <c r="A1644" i="1"/>
  <c r="H1645" i="1"/>
  <c r="D1644" i="1"/>
  <c r="C1644" i="1"/>
  <c r="F1644" i="1"/>
  <c r="B1644" i="1"/>
  <c r="G1643" i="1"/>
  <c r="E1645" i="1" l="1"/>
  <c r="A1645" i="1"/>
  <c r="H1646" i="1"/>
  <c r="D1645" i="1"/>
  <c r="C1645" i="1"/>
  <c r="B1645" i="1"/>
  <c r="F1645" i="1"/>
  <c r="G1644" i="1"/>
  <c r="E1646" i="1" l="1"/>
  <c r="A1646" i="1"/>
  <c r="H1647" i="1"/>
  <c r="D1646" i="1"/>
  <c r="C1646" i="1"/>
  <c r="F1646" i="1"/>
  <c r="B1646" i="1"/>
  <c r="G1645" i="1"/>
  <c r="E1647" i="1" l="1"/>
  <c r="A1647" i="1"/>
  <c r="H1648" i="1"/>
  <c r="D1647" i="1"/>
  <c r="C1647" i="1"/>
  <c r="B1647" i="1"/>
  <c r="F1647" i="1"/>
  <c r="G1646" i="1"/>
  <c r="E1648" i="1" l="1"/>
  <c r="G1648" i="1" s="1"/>
  <c r="A1648" i="1"/>
  <c r="H1649" i="1"/>
  <c r="D1648" i="1"/>
  <c r="C1648" i="1"/>
  <c r="F1648" i="1"/>
  <c r="B1648" i="1"/>
  <c r="G1647" i="1"/>
  <c r="E1649" i="1" l="1"/>
  <c r="A1649" i="1"/>
  <c r="H1650" i="1"/>
  <c r="D1649" i="1"/>
  <c r="C1649" i="1"/>
  <c r="B1649" i="1"/>
  <c r="F1649" i="1"/>
  <c r="E1650" i="1" l="1"/>
  <c r="A1650" i="1"/>
  <c r="H1651" i="1"/>
  <c r="D1650" i="1"/>
  <c r="C1650" i="1"/>
  <c r="F1650" i="1"/>
  <c r="B1650" i="1"/>
  <c r="G1649" i="1"/>
  <c r="E1651" i="1" l="1"/>
  <c r="A1651" i="1"/>
  <c r="H1652" i="1"/>
  <c r="D1651" i="1"/>
  <c r="C1651" i="1"/>
  <c r="B1651" i="1"/>
  <c r="F1651" i="1"/>
  <c r="G1650" i="1"/>
  <c r="E1652" i="1" l="1"/>
  <c r="G1652" i="1" s="1"/>
  <c r="A1652" i="1"/>
  <c r="H1653" i="1"/>
  <c r="D1652" i="1"/>
  <c r="C1652" i="1"/>
  <c r="F1652" i="1"/>
  <c r="B1652" i="1"/>
  <c r="G1651" i="1"/>
  <c r="E1653" i="1" l="1"/>
  <c r="A1653" i="1"/>
  <c r="H1654" i="1"/>
  <c r="D1653" i="1"/>
  <c r="C1653" i="1"/>
  <c r="B1653" i="1"/>
  <c r="F1653" i="1"/>
  <c r="E1654" i="1" l="1"/>
  <c r="G1654" i="1" s="1"/>
  <c r="A1654" i="1"/>
  <c r="H1655" i="1"/>
  <c r="D1654" i="1"/>
  <c r="C1654" i="1"/>
  <c r="F1654" i="1"/>
  <c r="B1654" i="1"/>
  <c r="G1653" i="1"/>
  <c r="E1655" i="1" l="1"/>
  <c r="A1655" i="1"/>
  <c r="H1656" i="1"/>
  <c r="D1655" i="1"/>
  <c r="C1655" i="1"/>
  <c r="B1655" i="1"/>
  <c r="F1655" i="1"/>
  <c r="E1656" i="1" l="1"/>
  <c r="G1656" i="1" s="1"/>
  <c r="A1656" i="1"/>
  <c r="H1657" i="1"/>
  <c r="D1656" i="1"/>
  <c r="C1656" i="1"/>
  <c r="F1656" i="1"/>
  <c r="B1656" i="1"/>
  <c r="G1655" i="1"/>
  <c r="E1657" i="1" l="1"/>
  <c r="A1657" i="1"/>
  <c r="H1658" i="1"/>
  <c r="D1657" i="1"/>
  <c r="C1657" i="1"/>
  <c r="B1657" i="1"/>
  <c r="F1657" i="1"/>
  <c r="E1658" i="1" l="1"/>
  <c r="G1658" i="1" s="1"/>
  <c r="A1658" i="1"/>
  <c r="H1659" i="1"/>
  <c r="D1658" i="1"/>
  <c r="C1658" i="1"/>
  <c r="F1658" i="1"/>
  <c r="B1658" i="1"/>
  <c r="G1657" i="1"/>
  <c r="E1659" i="1" l="1"/>
  <c r="A1659" i="1"/>
  <c r="H1660" i="1"/>
  <c r="D1659" i="1"/>
  <c r="C1659" i="1"/>
  <c r="B1659" i="1"/>
  <c r="F1659" i="1"/>
  <c r="E1660" i="1" l="1"/>
  <c r="A1660" i="1"/>
  <c r="H1661" i="1"/>
  <c r="D1660" i="1"/>
  <c r="C1660" i="1"/>
  <c r="F1660" i="1"/>
  <c r="B1660" i="1"/>
  <c r="G1659" i="1"/>
  <c r="E1661" i="1" l="1"/>
  <c r="A1661" i="1"/>
  <c r="H1662" i="1"/>
  <c r="D1661" i="1"/>
  <c r="C1661" i="1"/>
  <c r="B1661" i="1"/>
  <c r="F1661" i="1"/>
  <c r="G1660" i="1"/>
  <c r="E1662" i="1" l="1"/>
  <c r="A1662" i="1"/>
  <c r="H1663" i="1"/>
  <c r="D1662" i="1"/>
  <c r="C1662" i="1"/>
  <c r="F1662" i="1"/>
  <c r="B1662" i="1"/>
  <c r="G1661" i="1"/>
  <c r="E1663" i="1" l="1"/>
  <c r="A1663" i="1"/>
  <c r="H1664" i="1"/>
  <c r="D1663" i="1"/>
  <c r="C1663" i="1"/>
  <c r="B1663" i="1"/>
  <c r="F1663" i="1"/>
  <c r="G1662" i="1"/>
  <c r="E1664" i="1" l="1"/>
  <c r="G1664" i="1" s="1"/>
  <c r="A1664" i="1"/>
  <c r="H1665" i="1"/>
  <c r="D1664" i="1"/>
  <c r="C1664" i="1"/>
  <c r="F1664" i="1"/>
  <c r="B1664" i="1"/>
  <c r="G1663" i="1"/>
  <c r="E1665" i="1" l="1"/>
  <c r="A1665" i="1"/>
  <c r="H1666" i="1"/>
  <c r="D1665" i="1"/>
  <c r="C1665" i="1"/>
  <c r="B1665" i="1"/>
  <c r="F1665" i="1"/>
  <c r="E1666" i="1" l="1"/>
  <c r="G1666" i="1" s="1"/>
  <c r="A1666" i="1"/>
  <c r="H1667" i="1"/>
  <c r="D1666" i="1"/>
  <c r="C1666" i="1"/>
  <c r="F1666" i="1"/>
  <c r="B1666" i="1"/>
  <c r="G1665" i="1"/>
  <c r="E1667" i="1" l="1"/>
  <c r="A1667" i="1"/>
  <c r="H1668" i="1"/>
  <c r="D1667" i="1"/>
  <c r="C1667" i="1"/>
  <c r="B1667" i="1"/>
  <c r="F1667" i="1"/>
  <c r="E1668" i="1" l="1"/>
  <c r="G1668" i="1" s="1"/>
  <c r="A1668" i="1"/>
  <c r="H1669" i="1"/>
  <c r="D1668" i="1"/>
  <c r="C1668" i="1"/>
  <c r="F1668" i="1"/>
  <c r="B1668" i="1"/>
  <c r="G1667" i="1"/>
  <c r="E1669" i="1" l="1"/>
  <c r="A1669" i="1"/>
  <c r="H1670" i="1"/>
  <c r="D1669" i="1"/>
  <c r="C1669" i="1"/>
  <c r="B1669" i="1"/>
  <c r="F1669" i="1"/>
  <c r="E1670" i="1" l="1"/>
  <c r="G1670" i="1" s="1"/>
  <c r="A1670" i="1"/>
  <c r="H1671" i="1"/>
  <c r="D1670" i="1"/>
  <c r="C1670" i="1"/>
  <c r="F1670" i="1"/>
  <c r="B1670" i="1"/>
  <c r="G1669" i="1"/>
  <c r="E1671" i="1" l="1"/>
  <c r="A1671" i="1"/>
  <c r="H1672" i="1"/>
  <c r="D1671" i="1"/>
  <c r="C1671" i="1"/>
  <c r="B1671" i="1"/>
  <c r="F1671" i="1"/>
  <c r="E1672" i="1" l="1"/>
  <c r="G1672" i="1" s="1"/>
  <c r="A1672" i="1"/>
  <c r="H1673" i="1"/>
  <c r="D1672" i="1"/>
  <c r="C1672" i="1"/>
  <c r="F1672" i="1"/>
  <c r="B1672" i="1"/>
  <c r="G1671" i="1"/>
  <c r="E1673" i="1" l="1"/>
  <c r="A1673" i="1"/>
  <c r="H1674" i="1"/>
  <c r="D1673" i="1"/>
  <c r="C1673" i="1"/>
  <c r="B1673" i="1"/>
  <c r="F1673" i="1"/>
  <c r="E1674" i="1" l="1"/>
  <c r="G1674" i="1" s="1"/>
  <c r="A1674" i="1"/>
  <c r="H1675" i="1"/>
  <c r="D1674" i="1"/>
  <c r="C1674" i="1"/>
  <c r="F1674" i="1"/>
  <c r="B1674" i="1"/>
  <c r="G1673" i="1"/>
  <c r="E1675" i="1" l="1"/>
  <c r="A1675" i="1"/>
  <c r="H1676" i="1"/>
  <c r="D1675" i="1"/>
  <c r="C1675" i="1"/>
  <c r="B1675" i="1"/>
  <c r="F1675" i="1"/>
  <c r="E1676" i="1" l="1"/>
  <c r="G1676" i="1" s="1"/>
  <c r="A1676" i="1"/>
  <c r="H1677" i="1"/>
  <c r="D1676" i="1"/>
  <c r="C1676" i="1"/>
  <c r="F1676" i="1"/>
  <c r="B1676" i="1"/>
  <c r="G1675" i="1"/>
  <c r="E1677" i="1" l="1"/>
  <c r="A1677" i="1"/>
  <c r="H1678" i="1"/>
  <c r="D1677" i="1"/>
  <c r="C1677" i="1"/>
  <c r="B1677" i="1"/>
  <c r="F1677" i="1"/>
  <c r="E1678" i="1" l="1"/>
  <c r="G1678" i="1" s="1"/>
  <c r="A1678" i="1"/>
  <c r="H1679" i="1"/>
  <c r="D1678" i="1"/>
  <c r="C1678" i="1"/>
  <c r="F1678" i="1"/>
  <c r="B1678" i="1"/>
  <c r="G1677" i="1"/>
  <c r="E1679" i="1" l="1"/>
  <c r="A1679" i="1"/>
  <c r="H1680" i="1"/>
  <c r="D1679" i="1"/>
  <c r="C1679" i="1"/>
  <c r="B1679" i="1"/>
  <c r="F1679" i="1"/>
  <c r="E1680" i="1" l="1"/>
  <c r="G1680" i="1" s="1"/>
  <c r="A1680" i="1"/>
  <c r="H1681" i="1"/>
  <c r="D1680" i="1"/>
  <c r="C1680" i="1"/>
  <c r="F1680" i="1"/>
  <c r="B1680" i="1"/>
  <c r="G1679" i="1"/>
  <c r="E1681" i="1" l="1"/>
  <c r="A1681" i="1"/>
  <c r="H1682" i="1"/>
  <c r="D1681" i="1"/>
  <c r="C1681" i="1"/>
  <c r="B1681" i="1"/>
  <c r="F1681" i="1"/>
  <c r="E1682" i="1" l="1"/>
  <c r="G1682" i="1" s="1"/>
  <c r="A1682" i="1"/>
  <c r="H1683" i="1"/>
  <c r="D1682" i="1"/>
  <c r="C1682" i="1"/>
  <c r="F1682" i="1"/>
  <c r="B1682" i="1"/>
  <c r="G1681" i="1"/>
  <c r="E1683" i="1" l="1"/>
  <c r="A1683" i="1"/>
  <c r="H1684" i="1"/>
  <c r="D1683" i="1"/>
  <c r="C1683" i="1"/>
  <c r="B1683" i="1"/>
  <c r="F1683" i="1"/>
  <c r="E1684" i="1" l="1"/>
  <c r="A1684" i="1"/>
  <c r="H1685" i="1"/>
  <c r="D1684" i="1"/>
  <c r="C1684" i="1"/>
  <c r="F1684" i="1"/>
  <c r="B1684" i="1"/>
  <c r="G1683" i="1"/>
  <c r="E1685" i="1" l="1"/>
  <c r="A1685" i="1"/>
  <c r="H1686" i="1"/>
  <c r="D1685" i="1"/>
  <c r="C1685" i="1"/>
  <c r="B1685" i="1"/>
  <c r="F1685" i="1"/>
  <c r="G1684" i="1"/>
  <c r="E1686" i="1" l="1"/>
  <c r="G1686" i="1" s="1"/>
  <c r="A1686" i="1"/>
  <c r="H1687" i="1"/>
  <c r="D1686" i="1"/>
  <c r="C1686" i="1"/>
  <c r="F1686" i="1"/>
  <c r="B1686" i="1"/>
  <c r="G1685" i="1"/>
  <c r="E1687" i="1" l="1"/>
  <c r="A1687" i="1"/>
  <c r="H1688" i="1"/>
  <c r="D1687" i="1"/>
  <c r="C1687" i="1"/>
  <c r="B1687" i="1"/>
  <c r="F1687" i="1"/>
  <c r="E1688" i="1" l="1"/>
  <c r="G1688" i="1" s="1"/>
  <c r="A1688" i="1"/>
  <c r="H1689" i="1"/>
  <c r="D1688" i="1"/>
  <c r="C1688" i="1"/>
  <c r="F1688" i="1"/>
  <c r="B1688" i="1"/>
  <c r="G1687" i="1"/>
  <c r="E1689" i="1" l="1"/>
  <c r="A1689" i="1"/>
  <c r="H1690" i="1"/>
  <c r="D1689" i="1"/>
  <c r="C1689" i="1"/>
  <c r="B1689" i="1"/>
  <c r="F1689" i="1"/>
  <c r="E1690" i="1" l="1"/>
  <c r="G1690" i="1" s="1"/>
  <c r="A1690" i="1"/>
  <c r="H1691" i="1"/>
  <c r="D1690" i="1"/>
  <c r="C1690" i="1"/>
  <c r="F1690" i="1"/>
  <c r="B1690" i="1"/>
  <c r="G1689" i="1"/>
  <c r="E1691" i="1" l="1"/>
  <c r="A1691" i="1"/>
  <c r="H1692" i="1"/>
  <c r="D1691" i="1"/>
  <c r="C1691" i="1"/>
  <c r="B1691" i="1"/>
  <c r="F1691" i="1"/>
  <c r="E1692" i="1" l="1"/>
  <c r="G1692" i="1" s="1"/>
  <c r="A1692" i="1"/>
  <c r="H1693" i="1"/>
  <c r="D1692" i="1"/>
  <c r="C1692" i="1"/>
  <c r="F1692" i="1"/>
  <c r="B1692" i="1"/>
  <c r="G1691" i="1"/>
  <c r="E1693" i="1" l="1"/>
  <c r="A1693" i="1"/>
  <c r="H1694" i="1"/>
  <c r="D1693" i="1"/>
  <c r="C1693" i="1"/>
  <c r="B1693" i="1"/>
  <c r="F1693" i="1"/>
  <c r="E1694" i="1" l="1"/>
  <c r="A1694" i="1"/>
  <c r="H1695" i="1"/>
  <c r="D1694" i="1"/>
  <c r="C1694" i="1"/>
  <c r="F1694" i="1"/>
  <c r="B1694" i="1"/>
  <c r="G1693" i="1"/>
  <c r="E1695" i="1" l="1"/>
  <c r="A1695" i="1"/>
  <c r="H1696" i="1"/>
  <c r="D1695" i="1"/>
  <c r="C1695" i="1"/>
  <c r="B1695" i="1"/>
  <c r="F1695" i="1"/>
  <c r="G1694" i="1"/>
  <c r="E1696" i="1" l="1"/>
  <c r="G1696" i="1" s="1"/>
  <c r="A1696" i="1"/>
  <c r="H1697" i="1"/>
  <c r="D1696" i="1"/>
  <c r="C1696" i="1"/>
  <c r="F1696" i="1"/>
  <c r="B1696" i="1"/>
  <c r="G1695" i="1"/>
  <c r="E1697" i="1" l="1"/>
  <c r="A1697" i="1"/>
  <c r="H1698" i="1"/>
  <c r="D1697" i="1"/>
  <c r="C1697" i="1"/>
  <c r="B1697" i="1"/>
  <c r="F1697" i="1"/>
  <c r="E1698" i="1" l="1"/>
  <c r="G1698" i="1" s="1"/>
  <c r="A1698" i="1"/>
  <c r="H1699" i="1"/>
  <c r="D1698" i="1"/>
  <c r="C1698" i="1"/>
  <c r="F1698" i="1"/>
  <c r="B1698" i="1"/>
  <c r="G1697" i="1"/>
  <c r="E1699" i="1" l="1"/>
  <c r="A1699" i="1"/>
  <c r="H1700" i="1"/>
  <c r="D1699" i="1"/>
  <c r="C1699" i="1"/>
  <c r="B1699" i="1"/>
  <c r="F1699" i="1"/>
  <c r="E1700" i="1" l="1"/>
  <c r="A1700" i="1"/>
  <c r="H1701" i="1"/>
  <c r="D1700" i="1"/>
  <c r="C1700" i="1"/>
  <c r="F1700" i="1"/>
  <c r="B1700" i="1"/>
  <c r="G1699" i="1"/>
  <c r="E1701" i="1" l="1"/>
  <c r="A1701" i="1"/>
  <c r="H1702" i="1"/>
  <c r="D1701" i="1"/>
  <c r="C1701" i="1"/>
  <c r="B1701" i="1"/>
  <c r="F1701" i="1"/>
  <c r="G1700" i="1"/>
  <c r="E1702" i="1" l="1"/>
  <c r="G1702" i="1" s="1"/>
  <c r="A1702" i="1"/>
  <c r="H1703" i="1"/>
  <c r="D1702" i="1"/>
  <c r="C1702" i="1"/>
  <c r="F1702" i="1"/>
  <c r="B1702" i="1"/>
  <c r="G1701" i="1"/>
  <c r="E1703" i="1" l="1"/>
  <c r="A1703" i="1"/>
  <c r="H1704" i="1"/>
  <c r="D1703" i="1"/>
  <c r="C1703" i="1"/>
  <c r="B1703" i="1"/>
  <c r="F1703" i="1"/>
  <c r="E1704" i="1" l="1"/>
  <c r="A1704" i="1"/>
  <c r="H1705" i="1"/>
  <c r="D1704" i="1"/>
  <c r="C1704" i="1"/>
  <c r="F1704" i="1"/>
  <c r="B1704" i="1"/>
  <c r="G1703" i="1"/>
  <c r="E1705" i="1" l="1"/>
  <c r="A1705" i="1"/>
  <c r="H1706" i="1"/>
  <c r="D1705" i="1"/>
  <c r="C1705" i="1"/>
  <c r="B1705" i="1"/>
  <c r="F1705" i="1"/>
  <c r="G1704" i="1"/>
  <c r="E1706" i="1" l="1"/>
  <c r="G1706" i="1" s="1"/>
  <c r="A1706" i="1"/>
  <c r="H1707" i="1"/>
  <c r="D1706" i="1"/>
  <c r="C1706" i="1"/>
  <c r="F1706" i="1"/>
  <c r="B1706" i="1"/>
  <c r="G1705" i="1"/>
  <c r="E1707" i="1" l="1"/>
  <c r="A1707" i="1"/>
  <c r="H1708" i="1"/>
  <c r="D1707" i="1"/>
  <c r="C1707" i="1"/>
  <c r="B1707" i="1"/>
  <c r="F1707" i="1"/>
  <c r="E1708" i="1" l="1"/>
  <c r="G1708" i="1" s="1"/>
  <c r="A1708" i="1"/>
  <c r="H1709" i="1"/>
  <c r="D1708" i="1"/>
  <c r="C1708" i="1"/>
  <c r="F1708" i="1"/>
  <c r="B1708" i="1"/>
  <c r="G1707" i="1"/>
  <c r="E1709" i="1" l="1"/>
  <c r="A1709" i="1"/>
  <c r="H1710" i="1"/>
  <c r="D1709" i="1"/>
  <c r="C1709" i="1"/>
  <c r="B1709" i="1"/>
  <c r="F1709" i="1"/>
  <c r="E1710" i="1" l="1"/>
  <c r="A1710" i="1"/>
  <c r="H1711" i="1"/>
  <c r="D1710" i="1"/>
  <c r="C1710" i="1"/>
  <c r="F1710" i="1"/>
  <c r="B1710" i="1"/>
  <c r="G1709" i="1"/>
  <c r="E1711" i="1" l="1"/>
  <c r="A1711" i="1"/>
  <c r="H1712" i="1"/>
  <c r="D1711" i="1"/>
  <c r="C1711" i="1"/>
  <c r="B1711" i="1"/>
  <c r="F1711" i="1"/>
  <c r="G1710" i="1"/>
  <c r="E1712" i="1" l="1"/>
  <c r="G1712" i="1" s="1"/>
  <c r="A1712" i="1"/>
  <c r="H1713" i="1"/>
  <c r="D1712" i="1"/>
  <c r="C1712" i="1"/>
  <c r="F1712" i="1"/>
  <c r="B1712" i="1"/>
  <c r="G1711" i="1"/>
  <c r="E1713" i="1" l="1"/>
  <c r="A1713" i="1"/>
  <c r="H1714" i="1"/>
  <c r="D1713" i="1"/>
  <c r="C1713" i="1"/>
  <c r="B1713" i="1"/>
  <c r="F1713" i="1"/>
  <c r="E1714" i="1" l="1"/>
  <c r="G1714" i="1" s="1"/>
  <c r="A1714" i="1"/>
  <c r="H1715" i="1"/>
  <c r="D1714" i="1"/>
  <c r="C1714" i="1"/>
  <c r="F1714" i="1"/>
  <c r="B1714" i="1"/>
  <c r="G1713" i="1"/>
  <c r="E1715" i="1" l="1"/>
  <c r="A1715" i="1"/>
  <c r="H1716" i="1"/>
  <c r="D1715" i="1"/>
  <c r="C1715" i="1"/>
  <c r="B1715" i="1"/>
  <c r="F1715" i="1"/>
  <c r="E1716" i="1" l="1"/>
  <c r="G1716" i="1" s="1"/>
  <c r="A1716" i="1"/>
  <c r="H1717" i="1"/>
  <c r="D1716" i="1"/>
  <c r="C1716" i="1"/>
  <c r="F1716" i="1"/>
  <c r="B1716" i="1"/>
  <c r="G1715" i="1"/>
  <c r="E1717" i="1" l="1"/>
  <c r="A1717" i="1"/>
  <c r="H1718" i="1"/>
  <c r="D1717" i="1"/>
  <c r="C1717" i="1"/>
  <c r="B1717" i="1"/>
  <c r="F1717" i="1"/>
  <c r="E1718" i="1" l="1"/>
  <c r="G1718" i="1" s="1"/>
  <c r="A1718" i="1"/>
  <c r="H1719" i="1"/>
  <c r="D1718" i="1"/>
  <c r="C1718" i="1"/>
  <c r="F1718" i="1"/>
  <c r="B1718" i="1"/>
  <c r="G1717" i="1"/>
  <c r="E1719" i="1" l="1"/>
  <c r="A1719" i="1"/>
  <c r="H1720" i="1"/>
  <c r="D1719" i="1"/>
  <c r="C1719" i="1"/>
  <c r="B1719" i="1"/>
  <c r="F1719" i="1"/>
  <c r="E1720" i="1" l="1"/>
  <c r="G1720" i="1" s="1"/>
  <c r="A1720" i="1"/>
  <c r="H1721" i="1"/>
  <c r="D1720" i="1"/>
  <c r="C1720" i="1"/>
  <c r="F1720" i="1"/>
  <c r="B1720" i="1"/>
  <c r="G1719" i="1"/>
  <c r="E1721" i="1" l="1"/>
  <c r="A1721" i="1"/>
  <c r="H1722" i="1"/>
  <c r="D1721" i="1"/>
  <c r="C1721" i="1"/>
  <c r="B1721" i="1"/>
  <c r="F1721" i="1"/>
  <c r="E1722" i="1" l="1"/>
  <c r="G1722" i="1" s="1"/>
  <c r="A1722" i="1"/>
  <c r="H1723" i="1"/>
  <c r="D1722" i="1"/>
  <c r="C1722" i="1"/>
  <c r="F1722" i="1"/>
  <c r="B1722" i="1"/>
  <c r="G1721" i="1"/>
  <c r="E1723" i="1" l="1"/>
  <c r="A1723" i="1"/>
  <c r="H1724" i="1"/>
  <c r="D1723" i="1"/>
  <c r="C1723" i="1"/>
  <c r="B1723" i="1"/>
  <c r="F1723" i="1"/>
  <c r="E1724" i="1" l="1"/>
  <c r="G1724" i="1" s="1"/>
  <c r="A1724" i="1"/>
  <c r="H1725" i="1"/>
  <c r="D1724" i="1"/>
  <c r="C1724" i="1"/>
  <c r="F1724" i="1"/>
  <c r="B1724" i="1"/>
  <c r="G1723" i="1"/>
  <c r="E1725" i="1" l="1"/>
  <c r="A1725" i="1"/>
  <c r="H1726" i="1"/>
  <c r="D1725" i="1"/>
  <c r="C1725" i="1"/>
  <c r="B1725" i="1"/>
  <c r="F1725" i="1"/>
  <c r="E1726" i="1" l="1"/>
  <c r="A1726" i="1"/>
  <c r="H1727" i="1"/>
  <c r="D1726" i="1"/>
  <c r="C1726" i="1"/>
  <c r="F1726" i="1"/>
  <c r="B1726" i="1"/>
  <c r="G1725" i="1"/>
  <c r="E1727" i="1" l="1"/>
  <c r="A1727" i="1"/>
  <c r="H1728" i="1"/>
  <c r="D1727" i="1"/>
  <c r="C1727" i="1"/>
  <c r="B1727" i="1"/>
  <c r="F1727" i="1"/>
  <c r="G1726" i="1"/>
  <c r="E1728" i="1" l="1"/>
  <c r="A1728" i="1"/>
  <c r="H1729" i="1"/>
  <c r="D1728" i="1"/>
  <c r="C1728" i="1"/>
  <c r="F1728" i="1"/>
  <c r="B1728" i="1"/>
  <c r="G1727" i="1"/>
  <c r="E1729" i="1" l="1"/>
  <c r="A1729" i="1"/>
  <c r="H1730" i="1"/>
  <c r="D1729" i="1"/>
  <c r="C1729" i="1"/>
  <c r="B1729" i="1"/>
  <c r="F1729" i="1"/>
  <c r="G1728" i="1"/>
  <c r="E1730" i="1" l="1"/>
  <c r="G1730" i="1" s="1"/>
  <c r="A1730" i="1"/>
  <c r="H1731" i="1"/>
  <c r="D1730" i="1"/>
  <c r="C1730" i="1"/>
  <c r="F1730" i="1"/>
  <c r="B1730" i="1"/>
  <c r="G1729" i="1"/>
  <c r="E1731" i="1" l="1"/>
  <c r="A1731" i="1"/>
  <c r="H1732" i="1"/>
  <c r="D1731" i="1"/>
  <c r="C1731" i="1"/>
  <c r="B1731" i="1"/>
  <c r="F1731" i="1"/>
  <c r="E1732" i="1" l="1"/>
  <c r="G1732" i="1" s="1"/>
  <c r="A1732" i="1"/>
  <c r="H1733" i="1"/>
  <c r="D1732" i="1"/>
  <c r="C1732" i="1"/>
  <c r="F1732" i="1"/>
  <c r="B1732" i="1"/>
  <c r="G1731" i="1"/>
  <c r="E1733" i="1" l="1"/>
  <c r="A1733" i="1"/>
  <c r="H1734" i="1"/>
  <c r="D1733" i="1"/>
  <c r="C1733" i="1"/>
  <c r="B1733" i="1"/>
  <c r="F1733" i="1"/>
  <c r="E1734" i="1" l="1"/>
  <c r="G1734" i="1" s="1"/>
  <c r="A1734" i="1"/>
  <c r="H1735" i="1"/>
  <c r="D1734" i="1"/>
  <c r="C1734" i="1"/>
  <c r="F1734" i="1"/>
  <c r="B1734" i="1"/>
  <c r="G1733" i="1"/>
  <c r="E1735" i="1" l="1"/>
  <c r="A1735" i="1"/>
  <c r="H1736" i="1"/>
  <c r="D1735" i="1"/>
  <c r="C1735" i="1"/>
  <c r="B1735" i="1"/>
  <c r="F1735" i="1"/>
  <c r="E1736" i="1" l="1"/>
  <c r="G1736" i="1" s="1"/>
  <c r="A1736" i="1"/>
  <c r="H1737" i="1"/>
  <c r="D1736" i="1"/>
  <c r="C1736" i="1"/>
  <c r="F1736" i="1"/>
  <c r="B1736" i="1"/>
  <c r="G1735" i="1"/>
  <c r="E1737" i="1" l="1"/>
  <c r="A1737" i="1"/>
  <c r="H1738" i="1"/>
  <c r="D1737" i="1"/>
  <c r="C1737" i="1"/>
  <c r="B1737" i="1"/>
  <c r="F1737" i="1"/>
  <c r="E1738" i="1" l="1"/>
  <c r="G1738" i="1" s="1"/>
  <c r="A1738" i="1"/>
  <c r="H1739" i="1"/>
  <c r="D1738" i="1"/>
  <c r="C1738" i="1"/>
  <c r="F1738" i="1"/>
  <c r="B1738" i="1"/>
  <c r="G1737" i="1"/>
  <c r="E1739" i="1" l="1"/>
  <c r="A1739" i="1"/>
  <c r="H1740" i="1"/>
  <c r="D1739" i="1"/>
  <c r="C1739" i="1"/>
  <c r="B1739" i="1"/>
  <c r="F1739" i="1"/>
  <c r="E1740" i="1" l="1"/>
  <c r="G1740" i="1" s="1"/>
  <c r="A1740" i="1"/>
  <c r="H1741" i="1"/>
  <c r="D1740" i="1"/>
  <c r="C1740" i="1"/>
  <c r="F1740" i="1"/>
  <c r="B1740" i="1"/>
  <c r="G1739" i="1"/>
  <c r="E1741" i="1" l="1"/>
  <c r="A1741" i="1"/>
  <c r="H1742" i="1"/>
  <c r="D1741" i="1"/>
  <c r="C1741" i="1"/>
  <c r="B1741" i="1"/>
  <c r="F1741" i="1"/>
  <c r="E1742" i="1" l="1"/>
  <c r="G1742" i="1" s="1"/>
  <c r="A1742" i="1"/>
  <c r="H1743" i="1"/>
  <c r="D1742" i="1"/>
  <c r="C1742" i="1"/>
  <c r="F1742" i="1"/>
  <c r="B1742" i="1"/>
  <c r="G1741" i="1"/>
  <c r="E1743" i="1" l="1"/>
  <c r="A1743" i="1"/>
  <c r="H1744" i="1"/>
  <c r="D1743" i="1"/>
  <c r="C1743" i="1"/>
  <c r="B1743" i="1"/>
  <c r="F1743" i="1"/>
  <c r="E1744" i="1" l="1"/>
  <c r="A1744" i="1"/>
  <c r="H1745" i="1"/>
  <c r="D1744" i="1"/>
  <c r="C1744" i="1"/>
  <c r="F1744" i="1"/>
  <c r="B1744" i="1"/>
  <c r="G1743" i="1"/>
  <c r="E1745" i="1" l="1"/>
  <c r="A1745" i="1"/>
  <c r="H1746" i="1"/>
  <c r="D1745" i="1"/>
  <c r="C1745" i="1"/>
  <c r="B1745" i="1"/>
  <c r="F1745" i="1"/>
  <c r="G1744" i="1"/>
  <c r="E1746" i="1" l="1"/>
  <c r="G1746" i="1" s="1"/>
  <c r="A1746" i="1"/>
  <c r="H1747" i="1"/>
  <c r="D1746" i="1"/>
  <c r="C1746" i="1"/>
  <c r="F1746" i="1"/>
  <c r="B1746" i="1"/>
  <c r="G1745" i="1"/>
  <c r="E1747" i="1" l="1"/>
  <c r="A1747" i="1"/>
  <c r="H1748" i="1"/>
  <c r="D1747" i="1"/>
  <c r="C1747" i="1"/>
  <c r="B1747" i="1"/>
  <c r="F1747" i="1"/>
  <c r="E1748" i="1" l="1"/>
  <c r="G1748" i="1" s="1"/>
  <c r="A1748" i="1"/>
  <c r="H1749" i="1"/>
  <c r="D1748" i="1"/>
  <c r="C1748" i="1"/>
  <c r="F1748" i="1"/>
  <c r="B1748" i="1"/>
  <c r="G1747" i="1"/>
  <c r="E1749" i="1" l="1"/>
  <c r="A1749" i="1"/>
  <c r="H1750" i="1"/>
  <c r="D1749" i="1"/>
  <c r="C1749" i="1"/>
  <c r="B1749" i="1"/>
  <c r="F1749" i="1"/>
  <c r="E1750" i="1" l="1"/>
  <c r="G1750" i="1" s="1"/>
  <c r="A1750" i="1"/>
  <c r="H1751" i="1"/>
  <c r="D1750" i="1"/>
  <c r="C1750" i="1"/>
  <c r="F1750" i="1"/>
  <c r="B1750" i="1"/>
  <c r="G1749" i="1"/>
  <c r="E1751" i="1" l="1"/>
  <c r="A1751" i="1"/>
  <c r="H1752" i="1"/>
  <c r="D1751" i="1"/>
  <c r="C1751" i="1"/>
  <c r="B1751" i="1"/>
  <c r="F1751" i="1"/>
  <c r="E1752" i="1" l="1"/>
  <c r="G1752" i="1" s="1"/>
  <c r="A1752" i="1"/>
  <c r="H1753" i="1"/>
  <c r="D1752" i="1"/>
  <c r="C1752" i="1"/>
  <c r="F1752" i="1"/>
  <c r="B1752" i="1"/>
  <c r="G1751" i="1"/>
  <c r="E1753" i="1" l="1"/>
  <c r="A1753" i="1"/>
  <c r="H1754" i="1"/>
  <c r="D1753" i="1"/>
  <c r="C1753" i="1"/>
  <c r="B1753" i="1"/>
  <c r="F1753" i="1"/>
  <c r="E1754" i="1" l="1"/>
  <c r="G1754" i="1" s="1"/>
  <c r="A1754" i="1"/>
  <c r="H1755" i="1"/>
  <c r="D1754" i="1"/>
  <c r="C1754" i="1"/>
  <c r="F1754" i="1"/>
  <c r="B1754" i="1"/>
  <c r="G1753" i="1"/>
  <c r="E1755" i="1" l="1"/>
  <c r="A1755" i="1"/>
  <c r="H1756" i="1"/>
  <c r="D1755" i="1"/>
  <c r="C1755" i="1"/>
  <c r="B1755" i="1"/>
  <c r="F1755" i="1"/>
  <c r="E1756" i="1" l="1"/>
  <c r="A1756" i="1"/>
  <c r="H1757" i="1"/>
  <c r="D1756" i="1"/>
  <c r="C1756" i="1"/>
  <c r="F1756" i="1"/>
  <c r="B1756" i="1"/>
  <c r="G1755" i="1"/>
  <c r="E1757" i="1" l="1"/>
  <c r="A1757" i="1"/>
  <c r="H1758" i="1"/>
  <c r="D1757" i="1"/>
  <c r="C1757" i="1"/>
  <c r="B1757" i="1"/>
  <c r="F1757" i="1"/>
  <c r="G1756" i="1"/>
  <c r="E1758" i="1" l="1"/>
  <c r="A1758" i="1"/>
  <c r="H1759" i="1"/>
  <c r="D1758" i="1"/>
  <c r="C1758" i="1"/>
  <c r="F1758" i="1"/>
  <c r="B1758" i="1"/>
  <c r="G1757" i="1"/>
  <c r="E1759" i="1" l="1"/>
  <c r="A1759" i="1"/>
  <c r="H1760" i="1"/>
  <c r="D1759" i="1"/>
  <c r="C1759" i="1"/>
  <c r="B1759" i="1"/>
  <c r="F1759" i="1"/>
  <c r="G1758" i="1"/>
  <c r="E1760" i="1" l="1"/>
  <c r="A1760" i="1"/>
  <c r="H1761" i="1"/>
  <c r="D1760" i="1"/>
  <c r="C1760" i="1"/>
  <c r="F1760" i="1"/>
  <c r="B1760" i="1"/>
  <c r="G1759" i="1"/>
  <c r="E1761" i="1" l="1"/>
  <c r="A1761" i="1"/>
  <c r="H1762" i="1"/>
  <c r="D1761" i="1"/>
  <c r="C1761" i="1"/>
  <c r="B1761" i="1"/>
  <c r="F1761" i="1"/>
  <c r="G1760" i="1"/>
  <c r="E1762" i="1" l="1"/>
  <c r="G1762" i="1" s="1"/>
  <c r="A1762" i="1"/>
  <c r="H1763" i="1"/>
  <c r="D1762" i="1"/>
  <c r="C1762" i="1"/>
  <c r="F1762" i="1"/>
  <c r="B1762" i="1"/>
  <c r="G1761" i="1"/>
  <c r="E1763" i="1" l="1"/>
  <c r="A1763" i="1"/>
  <c r="H1764" i="1"/>
  <c r="D1763" i="1"/>
  <c r="C1763" i="1"/>
  <c r="B1763" i="1"/>
  <c r="F1763" i="1"/>
  <c r="E1764" i="1" l="1"/>
  <c r="G1764" i="1" s="1"/>
  <c r="A1764" i="1"/>
  <c r="H1765" i="1"/>
  <c r="D1764" i="1"/>
  <c r="C1764" i="1"/>
  <c r="F1764" i="1"/>
  <c r="B1764" i="1"/>
  <c r="G1763" i="1"/>
  <c r="E1765" i="1" l="1"/>
  <c r="A1765" i="1"/>
  <c r="H1766" i="1"/>
  <c r="D1765" i="1"/>
  <c r="C1765" i="1"/>
  <c r="B1765" i="1"/>
  <c r="F1765" i="1"/>
  <c r="E1766" i="1" l="1"/>
  <c r="A1766" i="1"/>
  <c r="H1767" i="1"/>
  <c r="D1766" i="1"/>
  <c r="C1766" i="1"/>
  <c r="F1766" i="1"/>
  <c r="B1766" i="1"/>
  <c r="G1765" i="1"/>
  <c r="E1767" i="1" l="1"/>
  <c r="A1767" i="1"/>
  <c r="H1768" i="1"/>
  <c r="D1767" i="1"/>
  <c r="C1767" i="1"/>
  <c r="B1767" i="1"/>
  <c r="F1767" i="1"/>
  <c r="G1766" i="1"/>
  <c r="E1768" i="1" l="1"/>
  <c r="G1768" i="1" s="1"/>
  <c r="A1768" i="1"/>
  <c r="H1769" i="1"/>
  <c r="D1768" i="1"/>
  <c r="C1768" i="1"/>
  <c r="F1768" i="1"/>
  <c r="B1768" i="1"/>
  <c r="G1767" i="1"/>
  <c r="E1769" i="1" l="1"/>
  <c r="A1769" i="1"/>
  <c r="H1770" i="1"/>
  <c r="D1769" i="1"/>
  <c r="C1769" i="1"/>
  <c r="B1769" i="1"/>
  <c r="F1769" i="1"/>
  <c r="E1770" i="1" l="1"/>
  <c r="A1770" i="1"/>
  <c r="H1771" i="1"/>
  <c r="D1770" i="1"/>
  <c r="C1770" i="1"/>
  <c r="F1770" i="1"/>
  <c r="B1770" i="1"/>
  <c r="G1769" i="1"/>
  <c r="E1771" i="1" l="1"/>
  <c r="A1771" i="1"/>
  <c r="H1772" i="1"/>
  <c r="D1771" i="1"/>
  <c r="C1771" i="1"/>
  <c r="B1771" i="1"/>
  <c r="F1771" i="1"/>
  <c r="G1770" i="1"/>
  <c r="E1772" i="1" l="1"/>
  <c r="G1772" i="1" s="1"/>
  <c r="A1772" i="1"/>
  <c r="H1773" i="1"/>
  <c r="D1772" i="1"/>
  <c r="C1772" i="1"/>
  <c r="F1772" i="1"/>
  <c r="B1772" i="1"/>
  <c r="G1771" i="1"/>
  <c r="E1773" i="1" l="1"/>
  <c r="A1773" i="1"/>
  <c r="H1774" i="1"/>
  <c r="D1773" i="1"/>
  <c r="C1773" i="1"/>
  <c r="B1773" i="1"/>
  <c r="F1773" i="1"/>
  <c r="E1774" i="1" l="1"/>
  <c r="G1774" i="1" s="1"/>
  <c r="A1774" i="1"/>
  <c r="H1775" i="1"/>
  <c r="D1774" i="1"/>
  <c r="C1774" i="1"/>
  <c r="F1774" i="1"/>
  <c r="B1774" i="1"/>
  <c r="G1773" i="1"/>
  <c r="E1775" i="1" l="1"/>
  <c r="A1775" i="1"/>
  <c r="H1776" i="1"/>
  <c r="D1775" i="1"/>
  <c r="C1775" i="1"/>
  <c r="B1775" i="1"/>
  <c r="F1775" i="1"/>
  <c r="E1776" i="1" l="1"/>
  <c r="G1776" i="1" s="1"/>
  <c r="A1776" i="1"/>
  <c r="H1777" i="1"/>
  <c r="D1776" i="1"/>
  <c r="C1776" i="1"/>
  <c r="F1776" i="1"/>
  <c r="B1776" i="1"/>
  <c r="G1775" i="1"/>
  <c r="E1777" i="1" l="1"/>
  <c r="A1777" i="1"/>
  <c r="H1778" i="1"/>
  <c r="D1777" i="1"/>
  <c r="C1777" i="1"/>
  <c r="B1777" i="1"/>
  <c r="F1777" i="1"/>
  <c r="E1778" i="1" l="1"/>
  <c r="A1778" i="1"/>
  <c r="H1779" i="1"/>
  <c r="D1778" i="1"/>
  <c r="C1778" i="1"/>
  <c r="F1778" i="1"/>
  <c r="B1778" i="1"/>
  <c r="G1777" i="1"/>
  <c r="E1779" i="1" l="1"/>
  <c r="A1779" i="1"/>
  <c r="H1780" i="1"/>
  <c r="D1779" i="1"/>
  <c r="C1779" i="1"/>
  <c r="B1779" i="1"/>
  <c r="F1779" i="1"/>
  <c r="G1778" i="1"/>
  <c r="E1780" i="1" l="1"/>
  <c r="G1780" i="1" s="1"/>
  <c r="A1780" i="1"/>
  <c r="H1781" i="1"/>
  <c r="D1780" i="1"/>
  <c r="C1780" i="1"/>
  <c r="F1780" i="1"/>
  <c r="B1780" i="1"/>
  <c r="G1779" i="1"/>
  <c r="E1781" i="1" l="1"/>
  <c r="A1781" i="1"/>
  <c r="H1782" i="1"/>
  <c r="D1781" i="1"/>
  <c r="C1781" i="1"/>
  <c r="B1781" i="1"/>
  <c r="F1781" i="1"/>
  <c r="E1782" i="1" l="1"/>
  <c r="G1782" i="1" s="1"/>
  <c r="A1782" i="1"/>
  <c r="H1783" i="1"/>
  <c r="D1782" i="1"/>
  <c r="C1782" i="1"/>
  <c r="F1782" i="1"/>
  <c r="B1782" i="1"/>
  <c r="G1781" i="1"/>
  <c r="E1783" i="1" l="1"/>
  <c r="A1783" i="1"/>
  <c r="H1784" i="1"/>
  <c r="D1783" i="1"/>
  <c r="C1783" i="1"/>
  <c r="B1783" i="1"/>
  <c r="F1783" i="1"/>
  <c r="E1784" i="1" l="1"/>
  <c r="G1784" i="1" s="1"/>
  <c r="A1784" i="1"/>
  <c r="H1785" i="1"/>
  <c r="D1784" i="1"/>
  <c r="C1784" i="1"/>
  <c r="F1784" i="1"/>
  <c r="B1784" i="1"/>
  <c r="G1783" i="1"/>
  <c r="E1785" i="1" l="1"/>
  <c r="A1785" i="1"/>
  <c r="H1786" i="1"/>
  <c r="D1785" i="1"/>
  <c r="C1785" i="1"/>
  <c r="B1785" i="1"/>
  <c r="F1785" i="1"/>
  <c r="E1786" i="1" l="1"/>
  <c r="G1786" i="1" s="1"/>
  <c r="A1786" i="1"/>
  <c r="H1787" i="1"/>
  <c r="D1786" i="1"/>
  <c r="C1786" i="1"/>
  <c r="F1786" i="1"/>
  <c r="B1786" i="1"/>
  <c r="G1785" i="1"/>
  <c r="E1787" i="1" l="1"/>
  <c r="A1787" i="1"/>
  <c r="H1788" i="1"/>
  <c r="D1787" i="1"/>
  <c r="C1787" i="1"/>
  <c r="B1787" i="1"/>
  <c r="F1787" i="1"/>
  <c r="E1788" i="1" l="1"/>
  <c r="G1788" i="1" s="1"/>
  <c r="A1788" i="1"/>
  <c r="H1789" i="1"/>
  <c r="D1788" i="1"/>
  <c r="C1788" i="1"/>
  <c r="F1788" i="1"/>
  <c r="B1788" i="1"/>
  <c r="G1787" i="1"/>
  <c r="E1789" i="1" l="1"/>
  <c r="A1789" i="1"/>
  <c r="H1790" i="1"/>
  <c r="D1789" i="1"/>
  <c r="C1789" i="1"/>
  <c r="B1789" i="1"/>
  <c r="F1789" i="1"/>
  <c r="E1790" i="1" l="1"/>
  <c r="G1790" i="1" s="1"/>
  <c r="A1790" i="1"/>
  <c r="H1791" i="1"/>
  <c r="D1790" i="1"/>
  <c r="C1790" i="1"/>
  <c r="F1790" i="1"/>
  <c r="B1790" i="1"/>
  <c r="G1789" i="1"/>
  <c r="E1791" i="1" l="1"/>
  <c r="A1791" i="1"/>
  <c r="H1792" i="1"/>
  <c r="D1791" i="1"/>
  <c r="C1791" i="1"/>
  <c r="B1791" i="1"/>
  <c r="F1791" i="1"/>
  <c r="E1792" i="1" l="1"/>
  <c r="G1792" i="1" s="1"/>
  <c r="A1792" i="1"/>
  <c r="H1793" i="1"/>
  <c r="D1792" i="1"/>
  <c r="C1792" i="1"/>
  <c r="F1792" i="1"/>
  <c r="B1792" i="1"/>
  <c r="G1791" i="1"/>
  <c r="E1793" i="1" l="1"/>
  <c r="A1793" i="1"/>
  <c r="H1794" i="1"/>
  <c r="D1793" i="1"/>
  <c r="C1793" i="1"/>
  <c r="B1793" i="1"/>
  <c r="F1793" i="1"/>
  <c r="E1794" i="1" l="1"/>
  <c r="A1794" i="1"/>
  <c r="H1795" i="1"/>
  <c r="D1794" i="1"/>
  <c r="C1794" i="1"/>
  <c r="F1794" i="1"/>
  <c r="B1794" i="1"/>
  <c r="G1793" i="1"/>
  <c r="E1795" i="1" l="1"/>
  <c r="A1795" i="1"/>
  <c r="H1796" i="1"/>
  <c r="D1795" i="1"/>
  <c r="C1795" i="1"/>
  <c r="B1795" i="1"/>
  <c r="F1795" i="1"/>
  <c r="G1794" i="1"/>
  <c r="E1796" i="1" l="1"/>
  <c r="A1796" i="1"/>
  <c r="H1797" i="1"/>
  <c r="D1796" i="1"/>
  <c r="C1796" i="1"/>
  <c r="F1796" i="1"/>
  <c r="B1796" i="1"/>
  <c r="G1795" i="1"/>
  <c r="E1797" i="1" l="1"/>
  <c r="A1797" i="1"/>
  <c r="H1798" i="1"/>
  <c r="D1797" i="1"/>
  <c r="C1797" i="1"/>
  <c r="B1797" i="1"/>
  <c r="F1797" i="1"/>
  <c r="G1796" i="1"/>
  <c r="E1798" i="1" l="1"/>
  <c r="A1798" i="1"/>
  <c r="H1799" i="1"/>
  <c r="D1798" i="1"/>
  <c r="C1798" i="1"/>
  <c r="F1798" i="1"/>
  <c r="B1798" i="1"/>
  <c r="G1797" i="1"/>
  <c r="E1799" i="1" l="1"/>
  <c r="A1799" i="1"/>
  <c r="H1800" i="1"/>
  <c r="D1799" i="1"/>
  <c r="C1799" i="1"/>
  <c r="B1799" i="1"/>
  <c r="F1799" i="1"/>
  <c r="G1798" i="1"/>
  <c r="E1800" i="1" l="1"/>
  <c r="G1800" i="1" s="1"/>
  <c r="A1800" i="1"/>
  <c r="H1801" i="1"/>
  <c r="D1800" i="1"/>
  <c r="C1800" i="1"/>
  <c r="F1800" i="1"/>
  <c r="B1800" i="1"/>
  <c r="G1799" i="1"/>
  <c r="E1801" i="1" l="1"/>
  <c r="A1801" i="1"/>
  <c r="H1802" i="1"/>
  <c r="D1801" i="1"/>
  <c r="C1801" i="1"/>
  <c r="B1801" i="1"/>
  <c r="F1801" i="1"/>
  <c r="E1802" i="1" l="1"/>
  <c r="A1802" i="1"/>
  <c r="H1803" i="1"/>
  <c r="D1802" i="1"/>
  <c r="C1802" i="1"/>
  <c r="F1802" i="1"/>
  <c r="B1802" i="1"/>
  <c r="G1801" i="1"/>
  <c r="E1803" i="1" l="1"/>
  <c r="A1803" i="1"/>
  <c r="H1804" i="1"/>
  <c r="D1803" i="1"/>
  <c r="C1803" i="1"/>
  <c r="B1803" i="1"/>
  <c r="F1803" i="1"/>
  <c r="G1802" i="1"/>
  <c r="E1804" i="1" l="1"/>
  <c r="G1804" i="1" s="1"/>
  <c r="A1804" i="1"/>
  <c r="H1805" i="1"/>
  <c r="D1804" i="1"/>
  <c r="C1804" i="1"/>
  <c r="F1804" i="1"/>
  <c r="B1804" i="1"/>
  <c r="G1803" i="1"/>
  <c r="E1805" i="1" l="1"/>
  <c r="A1805" i="1"/>
  <c r="H1806" i="1"/>
  <c r="D1805" i="1"/>
  <c r="C1805" i="1"/>
  <c r="B1805" i="1"/>
  <c r="F1805" i="1"/>
  <c r="E1806" i="1" l="1"/>
  <c r="G1806" i="1" s="1"/>
  <c r="A1806" i="1"/>
  <c r="H1807" i="1"/>
  <c r="D1806" i="1"/>
  <c r="C1806" i="1"/>
  <c r="F1806" i="1"/>
  <c r="B1806" i="1"/>
  <c r="G1805" i="1"/>
  <c r="E1807" i="1" l="1"/>
  <c r="A1807" i="1"/>
  <c r="H1808" i="1"/>
  <c r="D1807" i="1"/>
  <c r="C1807" i="1"/>
  <c r="B1807" i="1"/>
  <c r="F1807" i="1"/>
  <c r="E1808" i="1" l="1"/>
  <c r="G1808" i="1" s="1"/>
  <c r="A1808" i="1"/>
  <c r="H1809" i="1"/>
  <c r="D1808" i="1"/>
  <c r="C1808" i="1"/>
  <c r="F1808" i="1"/>
  <c r="B1808" i="1"/>
  <c r="G1807" i="1"/>
  <c r="E1809" i="1" l="1"/>
  <c r="A1809" i="1"/>
  <c r="H1810" i="1"/>
  <c r="D1809" i="1"/>
  <c r="C1809" i="1"/>
  <c r="B1809" i="1"/>
  <c r="F1809" i="1"/>
  <c r="E1810" i="1" l="1"/>
  <c r="G1810" i="1" s="1"/>
  <c r="A1810" i="1"/>
  <c r="H1811" i="1"/>
  <c r="D1810" i="1"/>
  <c r="C1810" i="1"/>
  <c r="F1810" i="1"/>
  <c r="B1810" i="1"/>
  <c r="G1809" i="1"/>
  <c r="E1811" i="1" l="1"/>
  <c r="A1811" i="1"/>
  <c r="H1812" i="1"/>
  <c r="D1811" i="1"/>
  <c r="C1811" i="1"/>
  <c r="B1811" i="1"/>
  <c r="F1811" i="1"/>
  <c r="E1812" i="1" l="1"/>
  <c r="A1812" i="1"/>
  <c r="H1813" i="1"/>
  <c r="D1812" i="1"/>
  <c r="C1812" i="1"/>
  <c r="F1812" i="1"/>
  <c r="B1812" i="1"/>
  <c r="G1811" i="1"/>
  <c r="E1813" i="1" l="1"/>
  <c r="A1813" i="1"/>
  <c r="H1814" i="1"/>
  <c r="D1813" i="1"/>
  <c r="C1813" i="1"/>
  <c r="B1813" i="1"/>
  <c r="F1813" i="1"/>
  <c r="G1812" i="1"/>
  <c r="E1814" i="1" l="1"/>
  <c r="G1814" i="1" s="1"/>
  <c r="A1814" i="1"/>
  <c r="H1815" i="1"/>
  <c r="D1814" i="1"/>
  <c r="C1814" i="1"/>
  <c r="F1814" i="1"/>
  <c r="B1814" i="1"/>
  <c r="G1813" i="1"/>
  <c r="E1815" i="1" l="1"/>
  <c r="A1815" i="1"/>
  <c r="H1816" i="1"/>
  <c r="D1815" i="1"/>
  <c r="C1815" i="1"/>
  <c r="B1815" i="1"/>
  <c r="F1815" i="1"/>
  <c r="E1816" i="1" l="1"/>
  <c r="G1816" i="1" s="1"/>
  <c r="A1816" i="1"/>
  <c r="H1817" i="1"/>
  <c r="D1816" i="1"/>
  <c r="C1816" i="1"/>
  <c r="F1816" i="1"/>
  <c r="B1816" i="1"/>
  <c r="G1815" i="1"/>
  <c r="E1817" i="1" l="1"/>
  <c r="A1817" i="1"/>
  <c r="H1818" i="1"/>
  <c r="D1817" i="1"/>
  <c r="C1817" i="1"/>
  <c r="B1817" i="1"/>
  <c r="F1817" i="1"/>
  <c r="E1818" i="1" l="1"/>
  <c r="A1818" i="1"/>
  <c r="H1819" i="1"/>
  <c r="D1818" i="1"/>
  <c r="C1818" i="1"/>
  <c r="F1818" i="1"/>
  <c r="B1818" i="1"/>
  <c r="G1817" i="1"/>
  <c r="E1819" i="1" l="1"/>
  <c r="A1819" i="1"/>
  <c r="H1820" i="1"/>
  <c r="D1819" i="1"/>
  <c r="C1819" i="1"/>
  <c r="B1819" i="1"/>
  <c r="F1819" i="1"/>
  <c r="G1818" i="1"/>
  <c r="E1820" i="1" l="1"/>
  <c r="A1820" i="1"/>
  <c r="H1821" i="1"/>
  <c r="D1820" i="1"/>
  <c r="C1820" i="1"/>
  <c r="F1820" i="1"/>
  <c r="B1820" i="1"/>
  <c r="G1819" i="1"/>
  <c r="E1821" i="1" l="1"/>
  <c r="A1821" i="1"/>
  <c r="H1822" i="1"/>
  <c r="D1821" i="1"/>
  <c r="C1821" i="1"/>
  <c r="B1821" i="1"/>
  <c r="F1821" i="1"/>
  <c r="G1820" i="1"/>
  <c r="E1822" i="1" l="1"/>
  <c r="A1822" i="1"/>
  <c r="H1823" i="1"/>
  <c r="D1822" i="1"/>
  <c r="C1822" i="1"/>
  <c r="F1822" i="1"/>
  <c r="B1822" i="1"/>
  <c r="G1821" i="1"/>
  <c r="E1823" i="1" l="1"/>
  <c r="A1823" i="1"/>
  <c r="H1824" i="1"/>
  <c r="D1823" i="1"/>
  <c r="C1823" i="1"/>
  <c r="B1823" i="1"/>
  <c r="F1823" i="1"/>
  <c r="G1822" i="1"/>
  <c r="E1824" i="1" l="1"/>
  <c r="A1824" i="1"/>
  <c r="H1825" i="1"/>
  <c r="D1824" i="1"/>
  <c r="C1824" i="1"/>
  <c r="F1824" i="1"/>
  <c r="B1824" i="1"/>
  <c r="G1823" i="1"/>
  <c r="E1825" i="1" l="1"/>
  <c r="A1825" i="1"/>
  <c r="H1826" i="1"/>
  <c r="D1825" i="1"/>
  <c r="C1825" i="1"/>
  <c r="B1825" i="1"/>
  <c r="F1825" i="1"/>
  <c r="G1824" i="1"/>
  <c r="E1826" i="1" l="1"/>
  <c r="A1826" i="1"/>
  <c r="H1827" i="1"/>
  <c r="D1826" i="1"/>
  <c r="C1826" i="1"/>
  <c r="F1826" i="1"/>
  <c r="B1826" i="1"/>
  <c r="G1825" i="1"/>
  <c r="E1827" i="1" l="1"/>
  <c r="A1827" i="1"/>
  <c r="H1828" i="1"/>
  <c r="D1827" i="1"/>
  <c r="C1827" i="1"/>
  <c r="B1827" i="1"/>
  <c r="F1827" i="1"/>
  <c r="G1826" i="1"/>
  <c r="E1828" i="1" l="1"/>
  <c r="A1828" i="1"/>
  <c r="H1829" i="1"/>
  <c r="D1828" i="1"/>
  <c r="C1828" i="1"/>
  <c r="F1828" i="1"/>
  <c r="B1828" i="1"/>
  <c r="G1827" i="1"/>
  <c r="E1829" i="1" l="1"/>
  <c r="A1829" i="1"/>
  <c r="H1830" i="1"/>
  <c r="D1829" i="1"/>
  <c r="C1829" i="1"/>
  <c r="B1829" i="1"/>
  <c r="F1829" i="1"/>
  <c r="G1828" i="1"/>
  <c r="E1830" i="1" l="1"/>
  <c r="G1830" i="1" s="1"/>
  <c r="A1830" i="1"/>
  <c r="H1831" i="1"/>
  <c r="D1830" i="1"/>
  <c r="C1830" i="1"/>
  <c r="F1830" i="1"/>
  <c r="B1830" i="1"/>
  <c r="G1829" i="1"/>
  <c r="E1831" i="1" l="1"/>
  <c r="A1831" i="1"/>
  <c r="H1832" i="1"/>
  <c r="D1831" i="1"/>
  <c r="C1831" i="1"/>
  <c r="B1831" i="1"/>
  <c r="F1831" i="1"/>
  <c r="E1832" i="1" l="1"/>
  <c r="G1832" i="1" s="1"/>
  <c r="A1832" i="1"/>
  <c r="H1833" i="1"/>
  <c r="D1832" i="1"/>
  <c r="C1832" i="1"/>
  <c r="F1832" i="1"/>
  <c r="B1832" i="1"/>
  <c r="G1831" i="1"/>
  <c r="E1833" i="1" l="1"/>
  <c r="A1833" i="1"/>
  <c r="H1834" i="1"/>
  <c r="D1833" i="1"/>
  <c r="C1833" i="1"/>
  <c r="B1833" i="1"/>
  <c r="F1833" i="1"/>
  <c r="E1834" i="1" l="1"/>
  <c r="G1834" i="1" s="1"/>
  <c r="A1834" i="1"/>
  <c r="H1835" i="1"/>
  <c r="D1834" i="1"/>
  <c r="C1834" i="1"/>
  <c r="F1834" i="1"/>
  <c r="B1834" i="1"/>
  <c r="G1833" i="1"/>
  <c r="E1835" i="1" l="1"/>
  <c r="A1835" i="1"/>
  <c r="H1836" i="1"/>
  <c r="D1835" i="1"/>
  <c r="C1835" i="1"/>
  <c r="B1835" i="1"/>
  <c r="F1835" i="1"/>
  <c r="E1836" i="1" l="1"/>
  <c r="G1836" i="1" s="1"/>
  <c r="A1836" i="1"/>
  <c r="H1837" i="1"/>
  <c r="D1836" i="1"/>
  <c r="C1836" i="1"/>
  <c r="F1836" i="1"/>
  <c r="B1836" i="1"/>
  <c r="G1835" i="1"/>
  <c r="E1837" i="1" l="1"/>
  <c r="A1837" i="1"/>
  <c r="H1838" i="1"/>
  <c r="D1837" i="1"/>
  <c r="C1837" i="1"/>
  <c r="B1837" i="1"/>
  <c r="F1837" i="1"/>
  <c r="E1838" i="1" l="1"/>
  <c r="G1838" i="1" s="1"/>
  <c r="A1838" i="1"/>
  <c r="H1839" i="1"/>
  <c r="D1838" i="1"/>
  <c r="C1838" i="1"/>
  <c r="F1838" i="1"/>
  <c r="B1838" i="1"/>
  <c r="G1837" i="1"/>
  <c r="E1839" i="1" l="1"/>
  <c r="A1839" i="1"/>
  <c r="H1840" i="1"/>
  <c r="D1839" i="1"/>
  <c r="C1839" i="1"/>
  <c r="B1839" i="1"/>
  <c r="F1839" i="1"/>
  <c r="E1840" i="1" l="1"/>
  <c r="G1840" i="1" s="1"/>
  <c r="A1840" i="1"/>
  <c r="H1841" i="1"/>
  <c r="D1840" i="1"/>
  <c r="C1840" i="1"/>
  <c r="F1840" i="1"/>
  <c r="B1840" i="1"/>
  <c r="G1839" i="1"/>
  <c r="E1841" i="1" l="1"/>
  <c r="A1841" i="1"/>
  <c r="H1842" i="1"/>
  <c r="D1841" i="1"/>
  <c r="C1841" i="1"/>
  <c r="B1841" i="1"/>
  <c r="F1841" i="1"/>
  <c r="E1842" i="1" l="1"/>
  <c r="G1842" i="1" s="1"/>
  <c r="A1842" i="1"/>
  <c r="H1843" i="1"/>
  <c r="D1842" i="1"/>
  <c r="C1842" i="1"/>
  <c r="F1842" i="1"/>
  <c r="B1842" i="1"/>
  <c r="G1841" i="1"/>
  <c r="E1843" i="1" l="1"/>
  <c r="A1843" i="1"/>
  <c r="H1844" i="1"/>
  <c r="D1843" i="1"/>
  <c r="C1843" i="1"/>
  <c r="B1843" i="1"/>
  <c r="F1843" i="1"/>
  <c r="E1844" i="1" l="1"/>
  <c r="A1844" i="1"/>
  <c r="H1845" i="1"/>
  <c r="D1844" i="1"/>
  <c r="C1844" i="1"/>
  <c r="F1844" i="1"/>
  <c r="B1844" i="1"/>
  <c r="G1843" i="1"/>
  <c r="E1845" i="1" l="1"/>
  <c r="A1845" i="1"/>
  <c r="H1846" i="1"/>
  <c r="D1845" i="1"/>
  <c r="C1845" i="1"/>
  <c r="B1845" i="1"/>
  <c r="F1845" i="1"/>
  <c r="G1844" i="1"/>
  <c r="E1846" i="1" l="1"/>
  <c r="G1846" i="1" s="1"/>
  <c r="A1846" i="1"/>
  <c r="H1847" i="1"/>
  <c r="D1846" i="1"/>
  <c r="C1846" i="1"/>
  <c r="F1846" i="1"/>
  <c r="B1846" i="1"/>
  <c r="G1845" i="1"/>
  <c r="E1847" i="1" l="1"/>
  <c r="A1847" i="1"/>
  <c r="H1848" i="1"/>
  <c r="D1847" i="1"/>
  <c r="C1847" i="1"/>
  <c r="B1847" i="1"/>
  <c r="F1847" i="1"/>
  <c r="E1848" i="1" l="1"/>
  <c r="G1848" i="1" s="1"/>
  <c r="A1848" i="1"/>
  <c r="H1849" i="1"/>
  <c r="D1848" i="1"/>
  <c r="C1848" i="1"/>
  <c r="F1848" i="1"/>
  <c r="B1848" i="1"/>
  <c r="G1847" i="1"/>
  <c r="E1849" i="1" l="1"/>
  <c r="A1849" i="1"/>
  <c r="H1850" i="1"/>
  <c r="D1849" i="1"/>
  <c r="C1849" i="1"/>
  <c r="B1849" i="1"/>
  <c r="F1849" i="1"/>
  <c r="E1850" i="1" l="1"/>
  <c r="A1850" i="1"/>
  <c r="H1851" i="1"/>
  <c r="D1850" i="1"/>
  <c r="C1850" i="1"/>
  <c r="F1850" i="1"/>
  <c r="B1850" i="1"/>
  <c r="G1849" i="1"/>
  <c r="E1851" i="1" l="1"/>
  <c r="A1851" i="1"/>
  <c r="H1852" i="1"/>
  <c r="D1851" i="1"/>
  <c r="C1851" i="1"/>
  <c r="B1851" i="1"/>
  <c r="F1851" i="1"/>
  <c r="G1850" i="1"/>
  <c r="E1852" i="1" l="1"/>
  <c r="A1852" i="1"/>
  <c r="H1853" i="1"/>
  <c r="D1852" i="1"/>
  <c r="C1852" i="1"/>
  <c r="F1852" i="1"/>
  <c r="B1852" i="1"/>
  <c r="G1851" i="1"/>
  <c r="E1853" i="1" l="1"/>
  <c r="A1853" i="1"/>
  <c r="H1854" i="1"/>
  <c r="D1853" i="1"/>
  <c r="C1853" i="1"/>
  <c r="B1853" i="1"/>
  <c r="F1853" i="1"/>
  <c r="G1852" i="1"/>
  <c r="E1854" i="1" l="1"/>
  <c r="G1854" i="1" s="1"/>
  <c r="A1854" i="1"/>
  <c r="H1855" i="1"/>
  <c r="D1854" i="1"/>
  <c r="C1854" i="1"/>
  <c r="F1854" i="1"/>
  <c r="B1854" i="1"/>
  <c r="G1853" i="1"/>
  <c r="E1855" i="1" l="1"/>
  <c r="A1855" i="1"/>
  <c r="H1856" i="1"/>
  <c r="D1855" i="1"/>
  <c r="C1855" i="1"/>
  <c r="B1855" i="1"/>
  <c r="F1855" i="1"/>
  <c r="E1856" i="1" l="1"/>
  <c r="G1856" i="1" s="1"/>
  <c r="A1856" i="1"/>
  <c r="H1857" i="1"/>
  <c r="D1856" i="1"/>
  <c r="C1856" i="1"/>
  <c r="F1856" i="1"/>
  <c r="B1856" i="1"/>
  <c r="G1855" i="1"/>
  <c r="E1857" i="1" l="1"/>
  <c r="A1857" i="1"/>
  <c r="H1858" i="1"/>
  <c r="D1857" i="1"/>
  <c r="C1857" i="1"/>
  <c r="B1857" i="1"/>
  <c r="F1857" i="1"/>
  <c r="E1858" i="1" l="1"/>
  <c r="G1858" i="1" s="1"/>
  <c r="A1858" i="1"/>
  <c r="H1859" i="1"/>
  <c r="D1858" i="1"/>
  <c r="C1858" i="1"/>
  <c r="F1858" i="1"/>
  <c r="B1858" i="1"/>
  <c r="G1857" i="1"/>
  <c r="E1859" i="1" l="1"/>
  <c r="A1859" i="1"/>
  <c r="H1860" i="1"/>
  <c r="D1859" i="1"/>
  <c r="C1859" i="1"/>
  <c r="B1859" i="1"/>
  <c r="F1859" i="1"/>
  <c r="E1860" i="1" l="1"/>
  <c r="G1860" i="1" s="1"/>
  <c r="A1860" i="1"/>
  <c r="H1861" i="1"/>
  <c r="D1860" i="1"/>
  <c r="C1860" i="1"/>
  <c r="F1860" i="1"/>
  <c r="B1860" i="1"/>
  <c r="G1859" i="1"/>
  <c r="E1861" i="1" l="1"/>
  <c r="A1861" i="1"/>
  <c r="H1862" i="1"/>
  <c r="D1861" i="1"/>
  <c r="C1861" i="1"/>
  <c r="B1861" i="1"/>
  <c r="F1861" i="1"/>
  <c r="E1862" i="1" l="1"/>
  <c r="G1862" i="1" s="1"/>
  <c r="A1862" i="1"/>
  <c r="H1863" i="1"/>
  <c r="D1862" i="1"/>
  <c r="C1862" i="1"/>
  <c r="F1862" i="1"/>
  <c r="B1862" i="1"/>
  <c r="G1861" i="1"/>
  <c r="E1863" i="1" l="1"/>
  <c r="A1863" i="1"/>
  <c r="H1864" i="1"/>
  <c r="D1863" i="1"/>
  <c r="C1863" i="1"/>
  <c r="B1863" i="1"/>
  <c r="F1863" i="1"/>
  <c r="E1864" i="1" l="1"/>
  <c r="G1864" i="1" s="1"/>
  <c r="A1864" i="1"/>
  <c r="H1865" i="1"/>
  <c r="D1864" i="1"/>
  <c r="C1864" i="1"/>
  <c r="F1864" i="1"/>
  <c r="B1864" i="1"/>
  <c r="G1863" i="1"/>
  <c r="E1865" i="1" l="1"/>
  <c r="A1865" i="1"/>
  <c r="H1866" i="1"/>
  <c r="D1865" i="1"/>
  <c r="C1865" i="1"/>
  <c r="B1865" i="1"/>
  <c r="F1865" i="1"/>
  <c r="E1866" i="1" l="1"/>
  <c r="G1866" i="1" s="1"/>
  <c r="A1866" i="1"/>
  <c r="H1867" i="1"/>
  <c r="D1866" i="1"/>
  <c r="C1866" i="1"/>
  <c r="F1866" i="1"/>
  <c r="B1866" i="1"/>
  <c r="G1865" i="1"/>
  <c r="E1867" i="1" l="1"/>
  <c r="A1867" i="1"/>
  <c r="H1868" i="1"/>
  <c r="D1867" i="1"/>
  <c r="C1867" i="1"/>
  <c r="B1867" i="1"/>
  <c r="F1867" i="1"/>
  <c r="E1868" i="1" l="1"/>
  <c r="G1868" i="1" s="1"/>
  <c r="A1868" i="1"/>
  <c r="H1869" i="1"/>
  <c r="D1868" i="1"/>
  <c r="C1868" i="1"/>
  <c r="F1868" i="1"/>
  <c r="B1868" i="1"/>
  <c r="G1867" i="1"/>
  <c r="E1869" i="1" l="1"/>
  <c r="A1869" i="1"/>
  <c r="H1870" i="1"/>
  <c r="D1869" i="1"/>
  <c r="C1869" i="1"/>
  <c r="B1869" i="1"/>
  <c r="F1869" i="1"/>
  <c r="E1870" i="1" l="1"/>
  <c r="G1870" i="1" s="1"/>
  <c r="A1870" i="1"/>
  <c r="H1871" i="1"/>
  <c r="D1870" i="1"/>
  <c r="C1870" i="1"/>
  <c r="F1870" i="1"/>
  <c r="B1870" i="1"/>
  <c r="G1869" i="1"/>
  <c r="E1871" i="1" l="1"/>
  <c r="A1871" i="1"/>
  <c r="H1872" i="1"/>
  <c r="D1871" i="1"/>
  <c r="C1871" i="1"/>
  <c r="B1871" i="1"/>
  <c r="F1871" i="1"/>
  <c r="E1872" i="1" l="1"/>
  <c r="G1872" i="1" s="1"/>
  <c r="A1872" i="1"/>
  <c r="H1873" i="1"/>
  <c r="D1872" i="1"/>
  <c r="C1872" i="1"/>
  <c r="F1872" i="1"/>
  <c r="B1872" i="1"/>
  <c r="G1871" i="1"/>
  <c r="E1873" i="1" l="1"/>
  <c r="A1873" i="1"/>
  <c r="H1874" i="1"/>
  <c r="D1873" i="1"/>
  <c r="C1873" i="1"/>
  <c r="B1873" i="1"/>
  <c r="F1873" i="1"/>
  <c r="E1874" i="1" l="1"/>
  <c r="G1874" i="1" s="1"/>
  <c r="A1874" i="1"/>
  <c r="H1875" i="1"/>
  <c r="D1874" i="1"/>
  <c r="C1874" i="1"/>
  <c r="F1874" i="1"/>
  <c r="B1874" i="1"/>
  <c r="G1873" i="1"/>
  <c r="E1875" i="1" l="1"/>
  <c r="A1875" i="1"/>
  <c r="H1876" i="1"/>
  <c r="D1875" i="1"/>
  <c r="C1875" i="1"/>
  <c r="B1875" i="1"/>
  <c r="F1875" i="1"/>
  <c r="E1876" i="1" l="1"/>
  <c r="A1876" i="1"/>
  <c r="H1877" i="1"/>
  <c r="D1876" i="1"/>
  <c r="C1876" i="1"/>
  <c r="F1876" i="1"/>
  <c r="B1876" i="1"/>
  <c r="G1875" i="1"/>
  <c r="E1877" i="1" l="1"/>
  <c r="A1877" i="1"/>
  <c r="H1878" i="1"/>
  <c r="D1877" i="1"/>
  <c r="C1877" i="1"/>
  <c r="B1877" i="1"/>
  <c r="F1877" i="1"/>
  <c r="G1876" i="1"/>
  <c r="E1878" i="1" l="1"/>
  <c r="A1878" i="1"/>
  <c r="H1879" i="1"/>
  <c r="D1878" i="1"/>
  <c r="C1878" i="1"/>
  <c r="F1878" i="1"/>
  <c r="B1878" i="1"/>
  <c r="G1877" i="1"/>
  <c r="E1879" i="1" l="1"/>
  <c r="A1879" i="1"/>
  <c r="H1880" i="1"/>
  <c r="D1879" i="1"/>
  <c r="C1879" i="1"/>
  <c r="B1879" i="1"/>
  <c r="F1879" i="1"/>
  <c r="G1878" i="1"/>
  <c r="E1880" i="1" l="1"/>
  <c r="A1880" i="1"/>
  <c r="H1881" i="1"/>
  <c r="D1880" i="1"/>
  <c r="C1880" i="1"/>
  <c r="F1880" i="1"/>
  <c r="B1880" i="1"/>
  <c r="G1879" i="1"/>
  <c r="E1881" i="1" l="1"/>
  <c r="A1881" i="1"/>
  <c r="H1882" i="1"/>
  <c r="D1881" i="1"/>
  <c r="C1881" i="1"/>
  <c r="B1881" i="1"/>
  <c r="F1881" i="1"/>
  <c r="G1880" i="1"/>
  <c r="E1882" i="1" l="1"/>
  <c r="A1882" i="1"/>
  <c r="H1883" i="1"/>
  <c r="D1882" i="1"/>
  <c r="C1882" i="1"/>
  <c r="F1882" i="1"/>
  <c r="B1882" i="1"/>
  <c r="G1881" i="1"/>
  <c r="E1883" i="1" l="1"/>
  <c r="A1883" i="1"/>
  <c r="H1884" i="1"/>
  <c r="D1883" i="1"/>
  <c r="C1883" i="1"/>
  <c r="B1883" i="1"/>
  <c r="F1883" i="1"/>
  <c r="G1882" i="1"/>
  <c r="E1884" i="1" l="1"/>
  <c r="A1884" i="1"/>
  <c r="H1885" i="1"/>
  <c r="D1884" i="1"/>
  <c r="C1884" i="1"/>
  <c r="F1884" i="1"/>
  <c r="B1884" i="1"/>
  <c r="G1883" i="1"/>
  <c r="E1885" i="1" l="1"/>
  <c r="A1885" i="1"/>
  <c r="H1886" i="1"/>
  <c r="D1885" i="1"/>
  <c r="C1885" i="1"/>
  <c r="B1885" i="1"/>
  <c r="F1885" i="1"/>
  <c r="G1884" i="1"/>
  <c r="E1886" i="1" l="1"/>
  <c r="A1886" i="1"/>
  <c r="H1887" i="1"/>
  <c r="D1886" i="1"/>
  <c r="C1886" i="1"/>
  <c r="F1886" i="1"/>
  <c r="B1886" i="1"/>
  <c r="G1885" i="1"/>
  <c r="E1887" i="1" l="1"/>
  <c r="A1887" i="1"/>
  <c r="H1888" i="1"/>
  <c r="D1887" i="1"/>
  <c r="C1887" i="1"/>
  <c r="B1887" i="1"/>
  <c r="F1887" i="1"/>
  <c r="G1886" i="1"/>
  <c r="E1888" i="1" l="1"/>
  <c r="G1888" i="1" s="1"/>
  <c r="A1888" i="1"/>
  <c r="H1889" i="1"/>
  <c r="D1888" i="1"/>
  <c r="C1888" i="1"/>
  <c r="F1888" i="1"/>
  <c r="B1888" i="1"/>
  <c r="G1887" i="1"/>
  <c r="E1889" i="1" l="1"/>
  <c r="A1889" i="1"/>
  <c r="H1890" i="1"/>
  <c r="D1889" i="1"/>
  <c r="C1889" i="1"/>
  <c r="B1889" i="1"/>
  <c r="F1889" i="1"/>
  <c r="E1890" i="1" l="1"/>
  <c r="A1890" i="1"/>
  <c r="H1891" i="1"/>
  <c r="D1890" i="1"/>
  <c r="C1890" i="1"/>
  <c r="F1890" i="1"/>
  <c r="B1890" i="1"/>
  <c r="G1889" i="1"/>
  <c r="E1891" i="1" l="1"/>
  <c r="A1891" i="1"/>
  <c r="H1892" i="1"/>
  <c r="D1891" i="1"/>
  <c r="C1891" i="1"/>
  <c r="B1891" i="1"/>
  <c r="F1891" i="1"/>
  <c r="G1890" i="1"/>
  <c r="E1892" i="1" l="1"/>
  <c r="A1892" i="1"/>
  <c r="H1893" i="1"/>
  <c r="D1892" i="1"/>
  <c r="C1892" i="1"/>
  <c r="F1892" i="1"/>
  <c r="B1892" i="1"/>
  <c r="G1891" i="1"/>
  <c r="E1893" i="1" l="1"/>
  <c r="A1893" i="1"/>
  <c r="H1894" i="1"/>
  <c r="D1893" i="1"/>
  <c r="C1893" i="1"/>
  <c r="B1893" i="1"/>
  <c r="F1893" i="1"/>
  <c r="G1892" i="1"/>
  <c r="E1894" i="1" l="1"/>
  <c r="G1894" i="1" s="1"/>
  <c r="A1894" i="1"/>
  <c r="H1895" i="1"/>
  <c r="D1894" i="1"/>
  <c r="C1894" i="1"/>
  <c r="F1894" i="1"/>
  <c r="B1894" i="1"/>
  <c r="G1893" i="1"/>
  <c r="E1895" i="1" l="1"/>
  <c r="A1895" i="1"/>
  <c r="H1896" i="1"/>
  <c r="D1895" i="1"/>
  <c r="C1895" i="1"/>
  <c r="B1895" i="1"/>
  <c r="F1895" i="1"/>
  <c r="E1896" i="1" l="1"/>
  <c r="A1896" i="1"/>
  <c r="H1897" i="1"/>
  <c r="D1896" i="1"/>
  <c r="C1896" i="1"/>
  <c r="F1896" i="1"/>
  <c r="B1896" i="1"/>
  <c r="G1895" i="1"/>
  <c r="E1897" i="1" l="1"/>
  <c r="A1897" i="1"/>
  <c r="H1898" i="1"/>
  <c r="D1897" i="1"/>
  <c r="C1897" i="1"/>
  <c r="B1897" i="1"/>
  <c r="F1897" i="1"/>
  <c r="G1896" i="1"/>
  <c r="E1898" i="1" l="1"/>
  <c r="G1898" i="1" s="1"/>
  <c r="A1898" i="1"/>
  <c r="H1899" i="1"/>
  <c r="D1898" i="1"/>
  <c r="C1898" i="1"/>
  <c r="F1898" i="1"/>
  <c r="B1898" i="1"/>
  <c r="G1897" i="1"/>
  <c r="E1899" i="1" l="1"/>
  <c r="A1899" i="1"/>
  <c r="H1900" i="1"/>
  <c r="D1899" i="1"/>
  <c r="C1899" i="1"/>
  <c r="B1899" i="1"/>
  <c r="F1899" i="1"/>
  <c r="E1900" i="1" l="1"/>
  <c r="A1900" i="1"/>
  <c r="H1901" i="1"/>
  <c r="D1900" i="1"/>
  <c r="C1900" i="1"/>
  <c r="F1900" i="1"/>
  <c r="B1900" i="1"/>
  <c r="G1899" i="1"/>
  <c r="E1901" i="1" l="1"/>
  <c r="A1901" i="1"/>
  <c r="H1902" i="1"/>
  <c r="D1901" i="1"/>
  <c r="C1901" i="1"/>
  <c r="B1901" i="1"/>
  <c r="F1901" i="1"/>
  <c r="G1900" i="1"/>
  <c r="E1902" i="1" l="1"/>
  <c r="A1902" i="1"/>
  <c r="H1903" i="1"/>
  <c r="D1902" i="1"/>
  <c r="C1902" i="1"/>
  <c r="F1902" i="1"/>
  <c r="B1902" i="1"/>
  <c r="G1901" i="1"/>
  <c r="E1903" i="1" l="1"/>
  <c r="A1903" i="1"/>
  <c r="H1904" i="1"/>
  <c r="D1903" i="1"/>
  <c r="C1903" i="1"/>
  <c r="B1903" i="1"/>
  <c r="F1903" i="1"/>
  <c r="G1902" i="1"/>
  <c r="E1904" i="1" l="1"/>
  <c r="A1904" i="1"/>
  <c r="H1905" i="1"/>
  <c r="D1904" i="1"/>
  <c r="C1904" i="1"/>
  <c r="F1904" i="1"/>
  <c r="B1904" i="1"/>
  <c r="G1903" i="1"/>
  <c r="E1905" i="1" l="1"/>
  <c r="A1905" i="1"/>
  <c r="H1906" i="1"/>
  <c r="D1905" i="1"/>
  <c r="C1905" i="1"/>
  <c r="B1905" i="1"/>
  <c r="F1905" i="1"/>
  <c r="G1904" i="1"/>
  <c r="E1906" i="1" l="1"/>
  <c r="G1906" i="1" s="1"/>
  <c r="A1906" i="1"/>
  <c r="H1907" i="1"/>
  <c r="D1906" i="1"/>
  <c r="C1906" i="1"/>
  <c r="F1906" i="1"/>
  <c r="B1906" i="1"/>
  <c r="G1905" i="1"/>
  <c r="E1907" i="1" l="1"/>
  <c r="A1907" i="1"/>
  <c r="H1908" i="1"/>
  <c r="D1907" i="1"/>
  <c r="C1907" i="1"/>
  <c r="B1907" i="1"/>
  <c r="F1907" i="1"/>
  <c r="E1908" i="1" l="1"/>
  <c r="G1908" i="1" s="1"/>
  <c r="A1908" i="1"/>
  <c r="H1909" i="1"/>
  <c r="D1908" i="1"/>
  <c r="C1908" i="1"/>
  <c r="F1908" i="1"/>
  <c r="B1908" i="1"/>
  <c r="G1907" i="1"/>
  <c r="E1909" i="1" l="1"/>
  <c r="A1909" i="1"/>
  <c r="H1910" i="1"/>
  <c r="D1909" i="1"/>
  <c r="C1909" i="1"/>
  <c r="B1909" i="1"/>
  <c r="F1909" i="1"/>
  <c r="E1910" i="1" l="1"/>
  <c r="A1910" i="1"/>
  <c r="H1911" i="1"/>
  <c r="D1910" i="1"/>
  <c r="C1910" i="1"/>
  <c r="F1910" i="1"/>
  <c r="B1910" i="1"/>
  <c r="G1909" i="1"/>
  <c r="E1911" i="1" l="1"/>
  <c r="A1911" i="1"/>
  <c r="H1912" i="1"/>
  <c r="D1911" i="1"/>
  <c r="C1911" i="1"/>
  <c r="B1911" i="1"/>
  <c r="F1911" i="1"/>
  <c r="G1910" i="1"/>
  <c r="E1912" i="1" l="1"/>
  <c r="G1912" i="1" s="1"/>
  <c r="A1912" i="1"/>
  <c r="H1913" i="1"/>
  <c r="D1912" i="1"/>
  <c r="C1912" i="1"/>
  <c r="F1912" i="1"/>
  <c r="B1912" i="1"/>
  <c r="G1911" i="1"/>
  <c r="E1913" i="1" l="1"/>
  <c r="A1913" i="1"/>
  <c r="H1914" i="1"/>
  <c r="D1913" i="1"/>
  <c r="C1913" i="1"/>
  <c r="B1913" i="1"/>
  <c r="F1913" i="1"/>
  <c r="E1914" i="1" l="1"/>
  <c r="G1914" i="1" s="1"/>
  <c r="A1914" i="1"/>
  <c r="H1915" i="1"/>
  <c r="D1914" i="1"/>
  <c r="C1914" i="1"/>
  <c r="F1914" i="1"/>
  <c r="B1914" i="1"/>
  <c r="G1913" i="1"/>
  <c r="E1915" i="1" l="1"/>
  <c r="A1915" i="1"/>
  <c r="H1916" i="1"/>
  <c r="D1915" i="1"/>
  <c r="C1915" i="1"/>
  <c r="B1915" i="1"/>
  <c r="F1915" i="1"/>
  <c r="E1916" i="1" l="1"/>
  <c r="G1916" i="1" s="1"/>
  <c r="A1916" i="1"/>
  <c r="H1917" i="1"/>
  <c r="D1916" i="1"/>
  <c r="C1916" i="1"/>
  <c r="F1916" i="1"/>
  <c r="B1916" i="1"/>
  <c r="G1915" i="1"/>
  <c r="E1917" i="1" l="1"/>
  <c r="A1917" i="1"/>
  <c r="H1918" i="1"/>
  <c r="D1917" i="1"/>
  <c r="C1917" i="1"/>
  <c r="B1917" i="1"/>
  <c r="F1917" i="1"/>
  <c r="E1918" i="1" l="1"/>
  <c r="G1918" i="1" s="1"/>
  <c r="A1918" i="1"/>
  <c r="H1919" i="1"/>
  <c r="D1918" i="1"/>
  <c r="C1918" i="1"/>
  <c r="F1918" i="1"/>
  <c r="B1918" i="1"/>
  <c r="G1917" i="1"/>
  <c r="E1919" i="1" l="1"/>
  <c r="A1919" i="1"/>
  <c r="H1920" i="1"/>
  <c r="D1919" i="1"/>
  <c r="C1919" i="1"/>
  <c r="B1919" i="1"/>
  <c r="F1919" i="1"/>
  <c r="E1920" i="1" l="1"/>
  <c r="G1920" i="1" s="1"/>
  <c r="A1920" i="1"/>
  <c r="H1921" i="1"/>
  <c r="D1920" i="1"/>
  <c r="C1920" i="1"/>
  <c r="F1920" i="1"/>
  <c r="B1920" i="1"/>
  <c r="G1919" i="1"/>
  <c r="E1921" i="1" l="1"/>
  <c r="A1921" i="1"/>
  <c r="H1922" i="1"/>
  <c r="D1921" i="1"/>
  <c r="C1921" i="1"/>
  <c r="B1921" i="1"/>
  <c r="F1921" i="1"/>
  <c r="E1922" i="1" l="1"/>
  <c r="A1922" i="1"/>
  <c r="H1923" i="1"/>
  <c r="D1922" i="1"/>
  <c r="C1922" i="1"/>
  <c r="F1922" i="1"/>
  <c r="B1922" i="1"/>
  <c r="G1921" i="1"/>
  <c r="E1923" i="1" l="1"/>
  <c r="A1923" i="1"/>
  <c r="H1924" i="1"/>
  <c r="D1923" i="1"/>
  <c r="C1923" i="1"/>
  <c r="B1923" i="1"/>
  <c r="F1923" i="1"/>
  <c r="G1922" i="1"/>
  <c r="E1924" i="1" l="1"/>
  <c r="G1924" i="1" s="1"/>
  <c r="A1924" i="1"/>
  <c r="H1925" i="1"/>
  <c r="D1924" i="1"/>
  <c r="C1924" i="1"/>
  <c r="F1924" i="1"/>
  <c r="B1924" i="1"/>
  <c r="G1923" i="1"/>
  <c r="E1925" i="1" l="1"/>
  <c r="A1925" i="1"/>
  <c r="H1926" i="1"/>
  <c r="D1925" i="1"/>
  <c r="C1925" i="1"/>
  <c r="B1925" i="1"/>
  <c r="F1925" i="1"/>
  <c r="E1926" i="1" l="1"/>
  <c r="G1926" i="1" s="1"/>
  <c r="A1926" i="1"/>
  <c r="H1927" i="1"/>
  <c r="D1926" i="1"/>
  <c r="C1926" i="1"/>
  <c r="F1926" i="1"/>
  <c r="B1926" i="1"/>
  <c r="G1925" i="1"/>
  <c r="E1927" i="1" l="1"/>
  <c r="A1927" i="1"/>
  <c r="H1928" i="1"/>
  <c r="D1927" i="1"/>
  <c r="C1927" i="1"/>
  <c r="B1927" i="1"/>
  <c r="F1927" i="1"/>
  <c r="E1928" i="1" l="1"/>
  <c r="A1928" i="1"/>
  <c r="H1929" i="1"/>
  <c r="D1928" i="1"/>
  <c r="C1928" i="1"/>
  <c r="F1928" i="1"/>
  <c r="B1928" i="1"/>
  <c r="G1927" i="1"/>
  <c r="E1929" i="1" l="1"/>
  <c r="A1929" i="1"/>
  <c r="H1930" i="1"/>
  <c r="D1929" i="1"/>
  <c r="C1929" i="1"/>
  <c r="B1929" i="1"/>
  <c r="F1929" i="1"/>
  <c r="G1928" i="1"/>
  <c r="E1930" i="1" l="1"/>
  <c r="G1930" i="1" s="1"/>
  <c r="A1930" i="1"/>
  <c r="H1931" i="1"/>
  <c r="D1930" i="1"/>
  <c r="C1930" i="1"/>
  <c r="F1930" i="1"/>
  <c r="B1930" i="1"/>
  <c r="G1929" i="1"/>
  <c r="E1931" i="1" l="1"/>
  <c r="A1931" i="1"/>
  <c r="H1932" i="1"/>
  <c r="D1931" i="1"/>
  <c r="C1931" i="1"/>
  <c r="B1931" i="1"/>
  <c r="F1931" i="1"/>
  <c r="E1932" i="1" l="1"/>
  <c r="G1932" i="1" s="1"/>
  <c r="A1932" i="1"/>
  <c r="H1933" i="1"/>
  <c r="D1932" i="1"/>
  <c r="C1932" i="1"/>
  <c r="F1932" i="1"/>
  <c r="B1932" i="1"/>
  <c r="G1931" i="1"/>
  <c r="E1933" i="1" l="1"/>
  <c r="A1933" i="1"/>
  <c r="H1934" i="1"/>
  <c r="D1933" i="1"/>
  <c r="C1933" i="1"/>
  <c r="B1933" i="1"/>
  <c r="F1933" i="1"/>
  <c r="E1934" i="1" l="1"/>
  <c r="G1934" i="1" s="1"/>
  <c r="A1934" i="1"/>
  <c r="H1935" i="1"/>
  <c r="D1934" i="1"/>
  <c r="C1934" i="1"/>
  <c r="F1934" i="1"/>
  <c r="B1934" i="1"/>
  <c r="G1933" i="1"/>
  <c r="E1935" i="1" l="1"/>
  <c r="A1935" i="1"/>
  <c r="H1936" i="1"/>
  <c r="D1935" i="1"/>
  <c r="C1935" i="1"/>
  <c r="B1935" i="1"/>
  <c r="F1935" i="1"/>
  <c r="E1936" i="1" l="1"/>
  <c r="A1936" i="1"/>
  <c r="H1937" i="1"/>
  <c r="D1936" i="1"/>
  <c r="C1936" i="1"/>
  <c r="F1936" i="1"/>
  <c r="B1936" i="1"/>
  <c r="G1935" i="1"/>
  <c r="E1937" i="1" l="1"/>
  <c r="A1937" i="1"/>
  <c r="H1938" i="1"/>
  <c r="D1937" i="1"/>
  <c r="C1937" i="1"/>
  <c r="B1937" i="1"/>
  <c r="F1937" i="1"/>
  <c r="G1936" i="1"/>
  <c r="E1938" i="1" l="1"/>
  <c r="G1938" i="1" s="1"/>
  <c r="A1938" i="1"/>
  <c r="H1939" i="1"/>
  <c r="D1938" i="1"/>
  <c r="C1938" i="1"/>
  <c r="F1938" i="1"/>
  <c r="B1938" i="1"/>
  <c r="G1937" i="1"/>
  <c r="E1939" i="1" l="1"/>
  <c r="A1939" i="1"/>
  <c r="H1940" i="1"/>
  <c r="D1939" i="1"/>
  <c r="C1939" i="1"/>
  <c r="B1939" i="1"/>
  <c r="F1939" i="1"/>
  <c r="E1940" i="1" l="1"/>
  <c r="A1940" i="1"/>
  <c r="H1941" i="1"/>
  <c r="D1940" i="1"/>
  <c r="C1940" i="1"/>
  <c r="F1940" i="1"/>
  <c r="B1940" i="1"/>
  <c r="G1939" i="1"/>
  <c r="E1941" i="1" l="1"/>
  <c r="A1941" i="1"/>
  <c r="H1942" i="1"/>
  <c r="D1941" i="1"/>
  <c r="C1941" i="1"/>
  <c r="B1941" i="1"/>
  <c r="F1941" i="1"/>
  <c r="G1940" i="1"/>
  <c r="E1942" i="1" l="1"/>
  <c r="G1942" i="1" s="1"/>
  <c r="A1942" i="1"/>
  <c r="H1943" i="1"/>
  <c r="D1942" i="1"/>
  <c r="C1942" i="1"/>
  <c r="F1942" i="1"/>
  <c r="B1942" i="1"/>
  <c r="G1941" i="1"/>
  <c r="E1943" i="1" l="1"/>
  <c r="A1943" i="1"/>
  <c r="H1944" i="1"/>
  <c r="D1943" i="1"/>
  <c r="C1943" i="1"/>
  <c r="B1943" i="1"/>
  <c r="F1943" i="1"/>
  <c r="E1944" i="1" l="1"/>
  <c r="G1944" i="1" s="1"/>
  <c r="A1944" i="1"/>
  <c r="H1945" i="1"/>
  <c r="D1944" i="1"/>
  <c r="C1944" i="1"/>
  <c r="F1944" i="1"/>
  <c r="B1944" i="1"/>
  <c r="G1943" i="1"/>
  <c r="E1945" i="1" l="1"/>
  <c r="A1945" i="1"/>
  <c r="H1946" i="1"/>
  <c r="D1945" i="1"/>
  <c r="C1945" i="1"/>
  <c r="B1945" i="1"/>
  <c r="F1945" i="1"/>
  <c r="E1946" i="1" l="1"/>
  <c r="A1946" i="1"/>
  <c r="H1947" i="1"/>
  <c r="D1946" i="1"/>
  <c r="C1946" i="1"/>
  <c r="F1946" i="1"/>
  <c r="B1946" i="1"/>
  <c r="G1945" i="1"/>
  <c r="E1947" i="1" l="1"/>
  <c r="A1947" i="1"/>
  <c r="H1948" i="1"/>
  <c r="D1947" i="1"/>
  <c r="C1947" i="1"/>
  <c r="B1947" i="1"/>
  <c r="F1947" i="1"/>
  <c r="G1946" i="1"/>
  <c r="E1948" i="1" l="1"/>
  <c r="A1948" i="1"/>
  <c r="H1949" i="1"/>
  <c r="D1948" i="1"/>
  <c r="C1948" i="1"/>
  <c r="F1948" i="1"/>
  <c r="B1948" i="1"/>
  <c r="G1947" i="1"/>
  <c r="E1949" i="1" l="1"/>
  <c r="A1949" i="1"/>
  <c r="H1950" i="1"/>
  <c r="D1949" i="1"/>
  <c r="C1949" i="1"/>
  <c r="B1949" i="1"/>
  <c r="F1949" i="1"/>
  <c r="G1948" i="1"/>
  <c r="E1950" i="1" l="1"/>
  <c r="G1950" i="1" s="1"/>
  <c r="A1950" i="1"/>
  <c r="H1951" i="1"/>
  <c r="D1950" i="1"/>
  <c r="C1950" i="1"/>
  <c r="F1950" i="1"/>
  <c r="B1950" i="1"/>
  <c r="G1949" i="1"/>
  <c r="E1951" i="1" l="1"/>
  <c r="A1951" i="1"/>
  <c r="H1952" i="1"/>
  <c r="D1951" i="1"/>
  <c r="C1951" i="1"/>
  <c r="B1951" i="1"/>
  <c r="F1951" i="1"/>
  <c r="E1952" i="1" l="1"/>
  <c r="A1952" i="1"/>
  <c r="H1953" i="1"/>
  <c r="D1952" i="1"/>
  <c r="C1952" i="1"/>
  <c r="F1952" i="1"/>
  <c r="B1952" i="1"/>
  <c r="G1951" i="1"/>
  <c r="E1953" i="1" l="1"/>
  <c r="A1953" i="1"/>
  <c r="H1954" i="1"/>
  <c r="D1953" i="1"/>
  <c r="C1953" i="1"/>
  <c r="B1953" i="1"/>
  <c r="F1953" i="1"/>
  <c r="G1952" i="1"/>
  <c r="E1954" i="1" l="1"/>
  <c r="G1954" i="1" s="1"/>
  <c r="A1954" i="1"/>
  <c r="H1955" i="1"/>
  <c r="D1954" i="1"/>
  <c r="C1954" i="1"/>
  <c r="F1954" i="1"/>
  <c r="B1954" i="1"/>
  <c r="G1953" i="1"/>
  <c r="E1955" i="1" l="1"/>
  <c r="A1955" i="1"/>
  <c r="H1956" i="1"/>
  <c r="D1955" i="1"/>
  <c r="C1955" i="1"/>
  <c r="B1955" i="1"/>
  <c r="F1955" i="1"/>
  <c r="E1956" i="1" l="1"/>
  <c r="G1956" i="1" s="1"/>
  <c r="A1956" i="1"/>
  <c r="H1957" i="1"/>
  <c r="D1956" i="1"/>
  <c r="C1956" i="1"/>
  <c r="F1956" i="1"/>
  <c r="B1956" i="1"/>
  <c r="G1955" i="1"/>
  <c r="E1957" i="1" l="1"/>
  <c r="A1957" i="1"/>
  <c r="H1958" i="1"/>
  <c r="D1957" i="1"/>
  <c r="C1957" i="1"/>
  <c r="B1957" i="1"/>
  <c r="F1957" i="1"/>
  <c r="E1958" i="1" l="1"/>
  <c r="G1958" i="1" s="1"/>
  <c r="A1958" i="1"/>
  <c r="H1959" i="1"/>
  <c r="D1958" i="1"/>
  <c r="C1958" i="1"/>
  <c r="F1958" i="1"/>
  <c r="B1958" i="1"/>
  <c r="G1957" i="1"/>
  <c r="E1959" i="1" l="1"/>
  <c r="A1959" i="1"/>
  <c r="H1960" i="1"/>
  <c r="D1959" i="1"/>
  <c r="C1959" i="1"/>
  <c r="B1959" i="1"/>
  <c r="F1959" i="1"/>
  <c r="E1960" i="1" l="1"/>
  <c r="G1960" i="1" s="1"/>
  <c r="A1960" i="1"/>
  <c r="H1961" i="1"/>
  <c r="D1960" i="1"/>
  <c r="C1960" i="1"/>
  <c r="F1960" i="1"/>
  <c r="B1960" i="1"/>
  <c r="G1959" i="1"/>
  <c r="E1961" i="1" l="1"/>
  <c r="A1961" i="1"/>
  <c r="H1962" i="1"/>
  <c r="D1961" i="1"/>
  <c r="C1961" i="1"/>
  <c r="B1961" i="1"/>
  <c r="F1961" i="1"/>
  <c r="E1962" i="1" l="1"/>
  <c r="G1962" i="1" s="1"/>
  <c r="A1962" i="1"/>
  <c r="H1963" i="1"/>
  <c r="D1962" i="1"/>
  <c r="C1962" i="1"/>
  <c r="F1962" i="1"/>
  <c r="B1962" i="1"/>
  <c r="G1961" i="1"/>
  <c r="E1963" i="1" l="1"/>
  <c r="A1963" i="1"/>
  <c r="H1964" i="1"/>
  <c r="D1963" i="1"/>
  <c r="C1963" i="1"/>
  <c r="B1963" i="1"/>
  <c r="F1963" i="1"/>
  <c r="E1964" i="1" l="1"/>
  <c r="G1964" i="1" s="1"/>
  <c r="A1964" i="1"/>
  <c r="H1965" i="1"/>
  <c r="D1964" i="1"/>
  <c r="C1964" i="1"/>
  <c r="F1964" i="1"/>
  <c r="B1964" i="1"/>
  <c r="G1963" i="1"/>
  <c r="E1965" i="1" l="1"/>
  <c r="A1965" i="1"/>
  <c r="H1966" i="1"/>
  <c r="D1965" i="1"/>
  <c r="C1965" i="1"/>
  <c r="B1965" i="1"/>
  <c r="F1965" i="1"/>
  <c r="E1966" i="1" l="1"/>
  <c r="A1966" i="1"/>
  <c r="H1967" i="1"/>
  <c r="D1966" i="1"/>
  <c r="C1966" i="1"/>
  <c r="F1966" i="1"/>
  <c r="B1966" i="1"/>
  <c r="G1965" i="1"/>
  <c r="E1967" i="1" l="1"/>
  <c r="A1967" i="1"/>
  <c r="H1968" i="1"/>
  <c r="D1967" i="1"/>
  <c r="C1967" i="1"/>
  <c r="B1967" i="1"/>
  <c r="F1967" i="1"/>
  <c r="G1966" i="1"/>
  <c r="E1968" i="1" l="1"/>
  <c r="G1968" i="1" s="1"/>
  <c r="A1968" i="1"/>
  <c r="H1969" i="1"/>
  <c r="D1968" i="1"/>
  <c r="C1968" i="1"/>
  <c r="F1968" i="1"/>
  <c r="B1968" i="1"/>
  <c r="G1967" i="1"/>
  <c r="E1969" i="1" l="1"/>
  <c r="A1969" i="1"/>
  <c r="H1970" i="1"/>
  <c r="D1969" i="1"/>
  <c r="C1969" i="1"/>
  <c r="B1969" i="1"/>
  <c r="F1969" i="1"/>
  <c r="E1970" i="1" l="1"/>
  <c r="G1970" i="1" s="1"/>
  <c r="A1970" i="1"/>
  <c r="H1971" i="1"/>
  <c r="D1970" i="1"/>
  <c r="C1970" i="1"/>
  <c r="F1970" i="1"/>
  <c r="B1970" i="1"/>
  <c r="G1969" i="1"/>
  <c r="E1971" i="1" l="1"/>
  <c r="A1971" i="1"/>
  <c r="H1972" i="1"/>
  <c r="D1971" i="1"/>
  <c r="C1971" i="1"/>
  <c r="B1971" i="1"/>
  <c r="F1971" i="1"/>
  <c r="E1972" i="1" l="1"/>
  <c r="G1972" i="1" s="1"/>
  <c r="A1972" i="1"/>
  <c r="H1973" i="1"/>
  <c r="D1972" i="1"/>
  <c r="C1972" i="1"/>
  <c r="F1972" i="1"/>
  <c r="B1972" i="1"/>
  <c r="G1971" i="1"/>
  <c r="E1973" i="1" l="1"/>
  <c r="A1973" i="1"/>
  <c r="H1974" i="1"/>
  <c r="D1973" i="1"/>
  <c r="C1973" i="1"/>
  <c r="B1973" i="1"/>
  <c r="F1973" i="1"/>
  <c r="E1974" i="1" l="1"/>
  <c r="G1974" i="1" s="1"/>
  <c r="A1974" i="1"/>
  <c r="H1975" i="1"/>
  <c r="D1974" i="1"/>
  <c r="C1974" i="1"/>
  <c r="F1974" i="1"/>
  <c r="B1974" i="1"/>
  <c r="G1973" i="1"/>
  <c r="E1975" i="1" l="1"/>
  <c r="A1975" i="1"/>
  <c r="H1976" i="1"/>
  <c r="D1975" i="1"/>
  <c r="C1975" i="1"/>
  <c r="B1975" i="1"/>
  <c r="F1975" i="1"/>
  <c r="E1976" i="1" l="1"/>
  <c r="G1976" i="1" s="1"/>
  <c r="A1976" i="1"/>
  <c r="H1977" i="1"/>
  <c r="D1976" i="1"/>
  <c r="C1976" i="1"/>
  <c r="F1976" i="1"/>
  <c r="B1976" i="1"/>
  <c r="G1975" i="1"/>
  <c r="E1977" i="1" l="1"/>
  <c r="A1977" i="1"/>
  <c r="H1978" i="1"/>
  <c r="D1977" i="1"/>
  <c r="C1977" i="1"/>
  <c r="B1977" i="1"/>
  <c r="F1977" i="1"/>
  <c r="E1978" i="1" l="1"/>
  <c r="A1978" i="1"/>
  <c r="H1979" i="1"/>
  <c r="D1978" i="1"/>
  <c r="C1978" i="1"/>
  <c r="F1978" i="1"/>
  <c r="B1978" i="1"/>
  <c r="G1977" i="1"/>
  <c r="E1979" i="1" l="1"/>
  <c r="A1979" i="1"/>
  <c r="H1980" i="1"/>
  <c r="D1979" i="1"/>
  <c r="C1979" i="1"/>
  <c r="B1979" i="1"/>
  <c r="F1979" i="1"/>
  <c r="G1978" i="1"/>
  <c r="E1980" i="1" l="1"/>
  <c r="A1980" i="1"/>
  <c r="H1981" i="1"/>
  <c r="D1980" i="1"/>
  <c r="C1980" i="1"/>
  <c r="F1980" i="1"/>
  <c r="B1980" i="1"/>
  <c r="G1979" i="1"/>
  <c r="E1981" i="1" l="1"/>
  <c r="A1981" i="1"/>
  <c r="H1982" i="1"/>
  <c r="D1981" i="1"/>
  <c r="C1981" i="1"/>
  <c r="B1981" i="1"/>
  <c r="F1981" i="1"/>
  <c r="G1980" i="1"/>
  <c r="E1982" i="1" l="1"/>
  <c r="A1982" i="1"/>
  <c r="H1983" i="1"/>
  <c r="D1982" i="1"/>
  <c r="C1982" i="1"/>
  <c r="F1982" i="1"/>
  <c r="B1982" i="1"/>
  <c r="G1981" i="1"/>
  <c r="E1983" i="1" l="1"/>
  <c r="A1983" i="1"/>
  <c r="H1984" i="1"/>
  <c r="D1983" i="1"/>
  <c r="C1983" i="1"/>
  <c r="B1983" i="1"/>
  <c r="F1983" i="1"/>
  <c r="G1982" i="1"/>
  <c r="E1984" i="1" l="1"/>
  <c r="A1984" i="1"/>
  <c r="H1985" i="1"/>
  <c r="D1984" i="1"/>
  <c r="C1984" i="1"/>
  <c r="F1984" i="1"/>
  <c r="B1984" i="1"/>
  <c r="G1983" i="1"/>
  <c r="E1985" i="1" l="1"/>
  <c r="A1985" i="1"/>
  <c r="H1986" i="1"/>
  <c r="D1985" i="1"/>
  <c r="C1985" i="1"/>
  <c r="B1985" i="1"/>
  <c r="F1985" i="1"/>
  <c r="G1984" i="1"/>
  <c r="E1986" i="1" l="1"/>
  <c r="A1986" i="1"/>
  <c r="H1987" i="1"/>
  <c r="D1986" i="1"/>
  <c r="C1986" i="1"/>
  <c r="F1986" i="1"/>
  <c r="B1986" i="1"/>
  <c r="G1985" i="1"/>
  <c r="E1987" i="1" l="1"/>
  <c r="A1987" i="1"/>
  <c r="H1988" i="1"/>
  <c r="D1987" i="1"/>
  <c r="C1987" i="1"/>
  <c r="B1987" i="1"/>
  <c r="F1987" i="1"/>
  <c r="G1986" i="1"/>
  <c r="E1988" i="1" l="1"/>
  <c r="G1988" i="1" s="1"/>
  <c r="A1988" i="1"/>
  <c r="H1989" i="1"/>
  <c r="D1988" i="1"/>
  <c r="C1988" i="1"/>
  <c r="F1988" i="1"/>
  <c r="B1988" i="1"/>
  <c r="G1987" i="1"/>
  <c r="E1989" i="1" l="1"/>
  <c r="A1989" i="1"/>
  <c r="H1990" i="1"/>
  <c r="D1989" i="1"/>
  <c r="C1989" i="1"/>
  <c r="B1989" i="1"/>
  <c r="F1989" i="1"/>
  <c r="E1990" i="1" l="1"/>
  <c r="G1990" i="1" s="1"/>
  <c r="A1990" i="1"/>
  <c r="H1991" i="1"/>
  <c r="D1990" i="1"/>
  <c r="C1990" i="1"/>
  <c r="F1990" i="1"/>
  <c r="B1990" i="1"/>
  <c r="G1989" i="1"/>
  <c r="E1991" i="1" l="1"/>
  <c r="A1991" i="1"/>
  <c r="H1992" i="1"/>
  <c r="D1991" i="1"/>
  <c r="C1991" i="1"/>
  <c r="B1991" i="1"/>
  <c r="F1991" i="1"/>
  <c r="E1992" i="1" l="1"/>
  <c r="G1992" i="1" s="1"/>
  <c r="A1992" i="1"/>
  <c r="H1993" i="1"/>
  <c r="D1992" i="1"/>
  <c r="C1992" i="1"/>
  <c r="F1992" i="1"/>
  <c r="B1992" i="1"/>
  <c r="G1991" i="1"/>
  <c r="E1993" i="1" l="1"/>
  <c r="A1993" i="1"/>
  <c r="H1994" i="1"/>
  <c r="D1993" i="1"/>
  <c r="C1993" i="1"/>
  <c r="B1993" i="1"/>
  <c r="F1993" i="1"/>
  <c r="E1994" i="1" l="1"/>
  <c r="G1994" i="1" s="1"/>
  <c r="A1994" i="1"/>
  <c r="H1995" i="1"/>
  <c r="D1994" i="1"/>
  <c r="C1994" i="1"/>
  <c r="F1994" i="1"/>
  <c r="B1994" i="1"/>
  <c r="G1993" i="1"/>
  <c r="E1995" i="1" l="1"/>
  <c r="A1995" i="1"/>
  <c r="H1996" i="1"/>
  <c r="D1995" i="1"/>
  <c r="C1995" i="1"/>
  <c r="B1995" i="1"/>
  <c r="F1995" i="1"/>
  <c r="E1996" i="1" l="1"/>
  <c r="G1996" i="1" s="1"/>
  <c r="A1996" i="1"/>
  <c r="H1997" i="1"/>
  <c r="D1996" i="1"/>
  <c r="C1996" i="1"/>
  <c r="F1996" i="1"/>
  <c r="B1996" i="1"/>
  <c r="G1995" i="1"/>
  <c r="E1997" i="1" l="1"/>
  <c r="A1997" i="1"/>
  <c r="H1998" i="1"/>
  <c r="D1997" i="1"/>
  <c r="C1997" i="1"/>
  <c r="B1997" i="1"/>
  <c r="F1997" i="1"/>
  <c r="E1998" i="1" l="1"/>
  <c r="G1998" i="1" s="1"/>
  <c r="A1998" i="1"/>
  <c r="H1999" i="1"/>
  <c r="D1998" i="1"/>
  <c r="C1998" i="1"/>
  <c r="F1998" i="1"/>
  <c r="B1998" i="1"/>
  <c r="G1997" i="1"/>
  <c r="E1999" i="1" l="1"/>
  <c r="A1999" i="1"/>
  <c r="H2000" i="1"/>
  <c r="D1999" i="1"/>
  <c r="C1999" i="1"/>
  <c r="B1999" i="1"/>
  <c r="F1999" i="1"/>
  <c r="E2000" i="1" l="1"/>
  <c r="G2000" i="1" s="1"/>
  <c r="A2000" i="1"/>
  <c r="H2001" i="1"/>
  <c r="D2000" i="1"/>
  <c r="C2000" i="1"/>
  <c r="F2000" i="1"/>
  <c r="B2000" i="1"/>
  <c r="G1999" i="1"/>
  <c r="E2001" i="1" l="1"/>
  <c r="A2001" i="1"/>
  <c r="H2002" i="1"/>
  <c r="D2001" i="1"/>
  <c r="C2001" i="1"/>
  <c r="B2001" i="1"/>
  <c r="F2001" i="1"/>
  <c r="E2002" i="1" l="1"/>
  <c r="G2002" i="1" s="1"/>
  <c r="A2002" i="1"/>
  <c r="H2003" i="1"/>
  <c r="D2002" i="1"/>
  <c r="C2002" i="1"/>
  <c r="F2002" i="1"/>
  <c r="B2002" i="1"/>
  <c r="G2001" i="1"/>
  <c r="E2003" i="1" l="1"/>
  <c r="A2003" i="1"/>
  <c r="H2004" i="1"/>
  <c r="D2003" i="1"/>
  <c r="C2003" i="1"/>
  <c r="B2003" i="1"/>
  <c r="F2003" i="1"/>
  <c r="E2004" i="1" l="1"/>
  <c r="A2004" i="1"/>
  <c r="H2005" i="1"/>
  <c r="D2004" i="1"/>
  <c r="C2004" i="1"/>
  <c r="F2004" i="1"/>
  <c r="B2004" i="1"/>
  <c r="G2003" i="1"/>
  <c r="E2005" i="1" l="1"/>
  <c r="A2005" i="1"/>
  <c r="H2006" i="1"/>
  <c r="D2005" i="1"/>
  <c r="C2005" i="1"/>
  <c r="B2005" i="1"/>
  <c r="F2005" i="1"/>
  <c r="G2004" i="1"/>
  <c r="E2006" i="1" l="1"/>
  <c r="G2006" i="1" s="1"/>
  <c r="A2006" i="1"/>
  <c r="H2007" i="1"/>
  <c r="D2006" i="1"/>
  <c r="C2006" i="1"/>
  <c r="F2006" i="1"/>
  <c r="B2006" i="1"/>
  <c r="G2005" i="1"/>
  <c r="E2007" i="1" l="1"/>
  <c r="A2007" i="1"/>
  <c r="H2008" i="1"/>
  <c r="D2007" i="1"/>
  <c r="C2007" i="1"/>
  <c r="B2007" i="1"/>
  <c r="F2007" i="1"/>
  <c r="E2008" i="1" l="1"/>
  <c r="A2008" i="1"/>
  <c r="H2009" i="1"/>
  <c r="D2008" i="1"/>
  <c r="C2008" i="1"/>
  <c r="F2008" i="1"/>
  <c r="B2008" i="1"/>
  <c r="G2007" i="1"/>
  <c r="E2009" i="1" l="1"/>
  <c r="A2009" i="1"/>
  <c r="H2010" i="1"/>
  <c r="D2009" i="1"/>
  <c r="C2009" i="1"/>
  <c r="B2009" i="1"/>
  <c r="F2009" i="1"/>
  <c r="G2008" i="1"/>
  <c r="E2010" i="1" l="1"/>
  <c r="A2010" i="1"/>
  <c r="H2011" i="1"/>
  <c r="D2010" i="1"/>
  <c r="C2010" i="1"/>
  <c r="F2010" i="1"/>
  <c r="B2010" i="1"/>
  <c r="G2009" i="1"/>
  <c r="E2011" i="1" l="1"/>
  <c r="A2011" i="1"/>
  <c r="H2012" i="1"/>
  <c r="D2011" i="1"/>
  <c r="C2011" i="1"/>
  <c r="B2011" i="1"/>
  <c r="F2011" i="1"/>
  <c r="G2010" i="1"/>
  <c r="E2012" i="1" l="1"/>
  <c r="G2012" i="1" s="1"/>
  <c r="A2012" i="1"/>
  <c r="H2013" i="1"/>
  <c r="D2012" i="1"/>
  <c r="C2012" i="1"/>
  <c r="F2012" i="1"/>
  <c r="B2012" i="1"/>
  <c r="G2011" i="1"/>
  <c r="E2013" i="1" l="1"/>
  <c r="A2013" i="1"/>
  <c r="H2014" i="1"/>
  <c r="D2013" i="1"/>
  <c r="C2013" i="1"/>
  <c r="B2013" i="1"/>
  <c r="F2013" i="1"/>
  <c r="H2015" i="1" l="1"/>
  <c r="E2014" i="1"/>
  <c r="A2014" i="1"/>
  <c r="D2014" i="1"/>
  <c r="C2014" i="1"/>
  <c r="F2014" i="1"/>
  <c r="B2014" i="1"/>
  <c r="G2013" i="1"/>
  <c r="G2014" i="1" l="1"/>
  <c r="F2015" i="1"/>
  <c r="B2015" i="1"/>
  <c r="E2015" i="1"/>
  <c r="G2015" i="1" s="1"/>
  <c r="H2016" i="1"/>
  <c r="A2015" i="1"/>
  <c r="D2015" i="1"/>
  <c r="C2015" i="1"/>
  <c r="F2016" i="1" l="1"/>
  <c r="B2016" i="1"/>
  <c r="E2016" i="1"/>
  <c r="G2016" i="1" s="1"/>
  <c r="A2016" i="1"/>
  <c r="H2017" i="1"/>
  <c r="D2016" i="1"/>
  <c r="C2016" i="1"/>
  <c r="F2017" i="1" l="1"/>
  <c r="B2017" i="1"/>
  <c r="E2017" i="1"/>
  <c r="G2017" i="1" s="1"/>
  <c r="A2017" i="1"/>
  <c r="H2018" i="1"/>
  <c r="D2017" i="1"/>
  <c r="C2017" i="1"/>
  <c r="F2018" i="1" l="1"/>
  <c r="B2018" i="1"/>
  <c r="E2018" i="1"/>
  <c r="G2018" i="1" s="1"/>
  <c r="A2018" i="1"/>
  <c r="H2019" i="1"/>
  <c r="D2018" i="1"/>
  <c r="C2018" i="1"/>
  <c r="F2019" i="1" l="1"/>
  <c r="B2019" i="1"/>
  <c r="E2019" i="1"/>
  <c r="G2019" i="1" s="1"/>
  <c r="A2019" i="1"/>
  <c r="H2020" i="1"/>
  <c r="D2019" i="1"/>
  <c r="C2019" i="1"/>
  <c r="F2020" i="1" l="1"/>
  <c r="B2020" i="1"/>
  <c r="E2020" i="1"/>
  <c r="G2020" i="1" s="1"/>
  <c r="A2020" i="1"/>
  <c r="H2021" i="1"/>
  <c r="D2020" i="1"/>
  <c r="C2020" i="1"/>
  <c r="F2021" i="1" l="1"/>
  <c r="B2021" i="1"/>
  <c r="E2021" i="1"/>
  <c r="G2021" i="1" s="1"/>
  <c r="A2021" i="1"/>
  <c r="H2022" i="1"/>
  <c r="D2021" i="1"/>
  <c r="C2021" i="1"/>
  <c r="F2022" i="1" l="1"/>
  <c r="B2022" i="1"/>
  <c r="E2022" i="1"/>
  <c r="G2022" i="1" s="1"/>
  <c r="A2022" i="1"/>
  <c r="H2023" i="1"/>
  <c r="D2022" i="1"/>
  <c r="C2022" i="1"/>
  <c r="F2023" i="1" l="1"/>
  <c r="B2023" i="1"/>
  <c r="E2023" i="1"/>
  <c r="G2023" i="1" s="1"/>
  <c r="A2023" i="1"/>
  <c r="H2024" i="1"/>
  <c r="D2023" i="1"/>
  <c r="C2023" i="1"/>
  <c r="F2024" i="1" l="1"/>
  <c r="B2024" i="1"/>
  <c r="E2024" i="1"/>
  <c r="G2024" i="1" s="1"/>
  <c r="A2024" i="1"/>
  <c r="H2025" i="1"/>
  <c r="D2024" i="1"/>
  <c r="C2024" i="1"/>
  <c r="F2025" i="1" l="1"/>
  <c r="B2025" i="1"/>
  <c r="E2025" i="1"/>
  <c r="G2025" i="1" s="1"/>
  <c r="A2025" i="1"/>
  <c r="H2026" i="1"/>
  <c r="D2025" i="1"/>
  <c r="C2025" i="1"/>
  <c r="F2026" i="1" l="1"/>
  <c r="B2026" i="1"/>
  <c r="E2026" i="1"/>
  <c r="G2026" i="1" s="1"/>
  <c r="A2026" i="1"/>
  <c r="H2027" i="1"/>
  <c r="D2026" i="1"/>
  <c r="C2026" i="1"/>
  <c r="F2027" i="1" l="1"/>
  <c r="B2027" i="1"/>
  <c r="E2027" i="1"/>
  <c r="G2027" i="1" s="1"/>
  <c r="A2027" i="1"/>
  <c r="H2028" i="1"/>
  <c r="D2027" i="1"/>
  <c r="C2027" i="1"/>
  <c r="F2028" i="1" l="1"/>
  <c r="B2028" i="1"/>
  <c r="E2028" i="1"/>
  <c r="G2028" i="1" s="1"/>
  <c r="A2028" i="1"/>
  <c r="H2029" i="1"/>
  <c r="D2028" i="1"/>
  <c r="C2028" i="1"/>
  <c r="F2029" i="1" l="1"/>
  <c r="B2029" i="1"/>
  <c r="E2029" i="1"/>
  <c r="G2029" i="1" s="1"/>
  <c r="A2029" i="1"/>
  <c r="H2030" i="1"/>
  <c r="D2029" i="1"/>
  <c r="C2029" i="1"/>
  <c r="F2030" i="1" l="1"/>
  <c r="B2030" i="1"/>
  <c r="E2030" i="1"/>
  <c r="G2030" i="1" s="1"/>
  <c r="A2030" i="1"/>
  <c r="H2031" i="1"/>
  <c r="D2030" i="1"/>
  <c r="C2030" i="1"/>
  <c r="F2031" i="1" l="1"/>
  <c r="B2031" i="1"/>
  <c r="E2031" i="1"/>
  <c r="G2031" i="1" s="1"/>
  <c r="A2031" i="1"/>
  <c r="H2032" i="1"/>
  <c r="D2031" i="1"/>
  <c r="C2031" i="1"/>
  <c r="F2032" i="1" l="1"/>
  <c r="B2032" i="1"/>
  <c r="E2032" i="1"/>
  <c r="A2032" i="1"/>
  <c r="H2033" i="1"/>
  <c r="D2032" i="1"/>
  <c r="C2032" i="1"/>
  <c r="F2033" i="1" l="1"/>
  <c r="B2033" i="1"/>
  <c r="E2033" i="1"/>
  <c r="G2033" i="1" s="1"/>
  <c r="A2033" i="1"/>
  <c r="H2034" i="1"/>
  <c r="D2033" i="1"/>
  <c r="C2033" i="1"/>
  <c r="G2032" i="1"/>
  <c r="F2034" i="1" l="1"/>
  <c r="B2034" i="1"/>
  <c r="E2034" i="1"/>
  <c r="G2034" i="1" s="1"/>
  <c r="A2034" i="1"/>
  <c r="H2035" i="1"/>
  <c r="D2034" i="1"/>
  <c r="C2034" i="1"/>
  <c r="F2035" i="1" l="1"/>
  <c r="B2035" i="1"/>
  <c r="E2035" i="1"/>
  <c r="G2035" i="1" s="1"/>
  <c r="A2035" i="1"/>
  <c r="H2036" i="1"/>
  <c r="D2035" i="1"/>
  <c r="C2035" i="1"/>
  <c r="F2036" i="1" l="1"/>
  <c r="B2036" i="1"/>
  <c r="E2036" i="1"/>
  <c r="G2036" i="1" s="1"/>
  <c r="A2036" i="1"/>
  <c r="H2037" i="1"/>
  <c r="D2036" i="1"/>
  <c r="C2036" i="1"/>
  <c r="F2037" i="1" l="1"/>
  <c r="B2037" i="1"/>
  <c r="E2037" i="1"/>
  <c r="G2037" i="1" s="1"/>
  <c r="A2037" i="1"/>
  <c r="H2038" i="1"/>
  <c r="D2037" i="1"/>
  <c r="C2037" i="1"/>
  <c r="F2038" i="1" l="1"/>
  <c r="B2038" i="1"/>
  <c r="E2038" i="1"/>
  <c r="G2038" i="1" s="1"/>
  <c r="A2038" i="1"/>
  <c r="H2039" i="1"/>
  <c r="D2038" i="1"/>
  <c r="C2038" i="1"/>
  <c r="F2039" i="1" l="1"/>
  <c r="B2039" i="1"/>
  <c r="E2039" i="1"/>
  <c r="G2039" i="1" s="1"/>
  <c r="A2039" i="1"/>
  <c r="H2040" i="1"/>
  <c r="D2039" i="1"/>
  <c r="C2039" i="1"/>
  <c r="F2040" i="1" l="1"/>
  <c r="B2040" i="1"/>
  <c r="E2040" i="1"/>
  <c r="G2040" i="1" s="1"/>
  <c r="A2040" i="1"/>
  <c r="H2041" i="1"/>
  <c r="D2040" i="1"/>
  <c r="C2040" i="1"/>
  <c r="F2041" i="1" l="1"/>
  <c r="B2041" i="1"/>
  <c r="E2041" i="1"/>
  <c r="A2041" i="1"/>
  <c r="H2042" i="1"/>
  <c r="D2041" i="1"/>
  <c r="C2041" i="1"/>
  <c r="F2042" i="1" l="1"/>
  <c r="B2042" i="1"/>
  <c r="E2042" i="1"/>
  <c r="G2042" i="1" s="1"/>
  <c r="A2042" i="1"/>
  <c r="H2043" i="1"/>
  <c r="D2042" i="1"/>
  <c r="C2042" i="1"/>
  <c r="G2041" i="1"/>
  <c r="F2043" i="1" l="1"/>
  <c r="B2043" i="1"/>
  <c r="E2043" i="1"/>
  <c r="G2043" i="1" s="1"/>
  <c r="A2043" i="1"/>
  <c r="H2044" i="1"/>
  <c r="D2043" i="1"/>
  <c r="C2043" i="1"/>
  <c r="F2044" i="1" l="1"/>
  <c r="B2044" i="1"/>
  <c r="E2044" i="1"/>
  <c r="G2044" i="1" s="1"/>
  <c r="A2044" i="1"/>
  <c r="H2045" i="1"/>
  <c r="D2044" i="1"/>
  <c r="C2044" i="1"/>
  <c r="F2045" i="1" l="1"/>
  <c r="B2045" i="1"/>
  <c r="E2045" i="1"/>
  <c r="G2045" i="1" s="1"/>
  <c r="A2045" i="1"/>
  <c r="H2046" i="1"/>
  <c r="D2045" i="1"/>
  <c r="C2045" i="1"/>
  <c r="F2046" i="1" l="1"/>
  <c r="B2046" i="1"/>
  <c r="E2046" i="1"/>
  <c r="G2046" i="1" s="1"/>
  <c r="A2046" i="1"/>
  <c r="H2047" i="1"/>
  <c r="D2046" i="1"/>
  <c r="C2046" i="1"/>
  <c r="F2047" i="1" l="1"/>
  <c r="B2047" i="1"/>
  <c r="E2047" i="1"/>
  <c r="G2047" i="1" s="1"/>
  <c r="A2047" i="1"/>
  <c r="H2048" i="1"/>
  <c r="D2047" i="1"/>
  <c r="C2047" i="1"/>
  <c r="F2048" i="1" l="1"/>
  <c r="B2048" i="1"/>
  <c r="E2048" i="1"/>
  <c r="G2048" i="1" s="1"/>
  <c r="A2048" i="1"/>
  <c r="H2049" i="1"/>
  <c r="D2048" i="1"/>
  <c r="C2048" i="1"/>
  <c r="F2049" i="1" l="1"/>
  <c r="B2049" i="1"/>
  <c r="E2049" i="1"/>
  <c r="G2049" i="1" s="1"/>
  <c r="A2049" i="1"/>
  <c r="H2050" i="1"/>
  <c r="D2049" i="1"/>
  <c r="C2049" i="1"/>
  <c r="F2050" i="1" l="1"/>
  <c r="B2050" i="1"/>
  <c r="E2050" i="1"/>
  <c r="G2050" i="1" s="1"/>
  <c r="A2050" i="1"/>
  <c r="H2051" i="1"/>
  <c r="D2050" i="1"/>
  <c r="C2050" i="1"/>
  <c r="F2051" i="1" l="1"/>
  <c r="B2051" i="1"/>
  <c r="E2051" i="1"/>
  <c r="G2051" i="1" s="1"/>
  <c r="A2051" i="1"/>
  <c r="H2052" i="1"/>
  <c r="D2051" i="1"/>
  <c r="C2051" i="1"/>
  <c r="F2052" i="1" l="1"/>
  <c r="B2052" i="1"/>
  <c r="E2052" i="1"/>
  <c r="G2052" i="1" s="1"/>
  <c r="A2052" i="1"/>
  <c r="H2053" i="1"/>
  <c r="D2052" i="1"/>
  <c r="C2052" i="1"/>
  <c r="F2053" i="1" l="1"/>
  <c r="B2053" i="1"/>
  <c r="E2053" i="1"/>
  <c r="G2053" i="1" s="1"/>
  <c r="A2053" i="1"/>
  <c r="H2054" i="1"/>
  <c r="D2053" i="1"/>
  <c r="C2053" i="1"/>
  <c r="F2054" i="1" l="1"/>
  <c r="B2054" i="1"/>
  <c r="E2054" i="1"/>
  <c r="G2054" i="1" s="1"/>
  <c r="A2054" i="1"/>
  <c r="H2055" i="1"/>
  <c r="D2054" i="1"/>
  <c r="C2054" i="1"/>
  <c r="F2055" i="1" l="1"/>
  <c r="B2055" i="1"/>
  <c r="E2055" i="1"/>
  <c r="G2055" i="1" s="1"/>
  <c r="A2055" i="1"/>
  <c r="H2056" i="1"/>
  <c r="D2055" i="1"/>
  <c r="C2055" i="1"/>
  <c r="F2056" i="1" l="1"/>
  <c r="B2056" i="1"/>
  <c r="E2056" i="1"/>
  <c r="G2056" i="1" s="1"/>
  <c r="A2056" i="1"/>
  <c r="H2057" i="1"/>
  <c r="D2056" i="1"/>
  <c r="C2056" i="1"/>
  <c r="F2057" i="1" l="1"/>
  <c r="B2057" i="1"/>
  <c r="E2057" i="1"/>
  <c r="G2057" i="1" s="1"/>
  <c r="A2057" i="1"/>
  <c r="H2058" i="1"/>
  <c r="D2057" i="1"/>
  <c r="C2057" i="1"/>
  <c r="F2058" i="1" l="1"/>
  <c r="B2058" i="1"/>
  <c r="E2058" i="1"/>
  <c r="G2058" i="1" s="1"/>
  <c r="A2058" i="1"/>
  <c r="H2059" i="1"/>
  <c r="D2058" i="1"/>
  <c r="C2058" i="1"/>
  <c r="F2059" i="1" l="1"/>
  <c r="B2059" i="1"/>
  <c r="E2059" i="1"/>
  <c r="G2059" i="1" s="1"/>
  <c r="A2059" i="1"/>
  <c r="H2060" i="1"/>
  <c r="D2059" i="1"/>
  <c r="C2059" i="1"/>
  <c r="F2060" i="1" l="1"/>
  <c r="B2060" i="1"/>
  <c r="E2060" i="1"/>
  <c r="G2060" i="1" s="1"/>
  <c r="A2060" i="1"/>
  <c r="H2061" i="1"/>
  <c r="D2060" i="1"/>
  <c r="C2060" i="1"/>
  <c r="F2061" i="1" l="1"/>
  <c r="B2061" i="1"/>
  <c r="E2061" i="1"/>
  <c r="G2061" i="1" s="1"/>
  <c r="A2061" i="1"/>
  <c r="H2062" i="1"/>
  <c r="D2061" i="1"/>
  <c r="C2061" i="1"/>
  <c r="F2062" i="1" l="1"/>
  <c r="B2062" i="1"/>
  <c r="E2062" i="1"/>
  <c r="G2062" i="1" s="1"/>
  <c r="A2062" i="1"/>
  <c r="H2063" i="1"/>
  <c r="D2062" i="1"/>
  <c r="C2062" i="1"/>
  <c r="F2063" i="1" l="1"/>
  <c r="B2063" i="1"/>
  <c r="E2063" i="1"/>
  <c r="G2063" i="1" s="1"/>
  <c r="A2063" i="1"/>
  <c r="H2064" i="1"/>
  <c r="D2063" i="1"/>
  <c r="C2063" i="1"/>
  <c r="F2064" i="1" l="1"/>
  <c r="B2064" i="1"/>
  <c r="E2064" i="1"/>
  <c r="G2064" i="1" s="1"/>
  <c r="A2064" i="1"/>
  <c r="H2065" i="1"/>
  <c r="D2064" i="1"/>
  <c r="C2064" i="1"/>
  <c r="F2065" i="1" l="1"/>
  <c r="B2065" i="1"/>
  <c r="E2065" i="1"/>
  <c r="G2065" i="1" s="1"/>
  <c r="A2065" i="1"/>
  <c r="H2066" i="1"/>
  <c r="D2065" i="1"/>
  <c r="C2065" i="1"/>
  <c r="F2066" i="1" l="1"/>
  <c r="B2066" i="1"/>
  <c r="E2066" i="1"/>
  <c r="G2066" i="1" s="1"/>
  <c r="A2066" i="1"/>
  <c r="H2067" i="1"/>
  <c r="D2066" i="1"/>
  <c r="C2066" i="1"/>
  <c r="F2067" i="1" l="1"/>
  <c r="B2067" i="1"/>
  <c r="E2067" i="1"/>
  <c r="G2067" i="1" s="1"/>
  <c r="A2067" i="1"/>
  <c r="H2068" i="1"/>
  <c r="D2067" i="1"/>
  <c r="C2067" i="1"/>
  <c r="F2068" i="1" l="1"/>
  <c r="B2068" i="1"/>
  <c r="E2068" i="1"/>
  <c r="G2068" i="1" s="1"/>
  <c r="A2068" i="1"/>
  <c r="H2069" i="1"/>
  <c r="D2068" i="1"/>
  <c r="C2068" i="1"/>
  <c r="F2069" i="1" l="1"/>
  <c r="B2069" i="1"/>
  <c r="E2069" i="1"/>
  <c r="G2069" i="1" s="1"/>
  <c r="A2069" i="1"/>
  <c r="H2070" i="1"/>
  <c r="D2069" i="1"/>
  <c r="C2069" i="1"/>
  <c r="F2070" i="1" l="1"/>
  <c r="B2070" i="1"/>
  <c r="E2070" i="1"/>
  <c r="G2070" i="1" s="1"/>
  <c r="A2070" i="1"/>
  <c r="H2071" i="1"/>
  <c r="D2070" i="1"/>
  <c r="C2070" i="1"/>
  <c r="F2071" i="1" l="1"/>
  <c r="B2071" i="1"/>
  <c r="E2071" i="1"/>
  <c r="G2071" i="1" s="1"/>
  <c r="A2071" i="1"/>
  <c r="H2072" i="1"/>
  <c r="D2071" i="1"/>
  <c r="C2071" i="1"/>
  <c r="F2072" i="1" l="1"/>
  <c r="B2072" i="1"/>
  <c r="E2072" i="1"/>
  <c r="G2072" i="1" s="1"/>
  <c r="A2072" i="1"/>
  <c r="H2073" i="1"/>
  <c r="D2072" i="1"/>
  <c r="C2072" i="1"/>
  <c r="F2073" i="1" l="1"/>
  <c r="B2073" i="1"/>
  <c r="E2073" i="1"/>
  <c r="G2073" i="1" s="1"/>
  <c r="A2073" i="1"/>
  <c r="H2074" i="1"/>
  <c r="D2073" i="1"/>
  <c r="C2073" i="1"/>
  <c r="F2074" i="1" l="1"/>
  <c r="B2074" i="1"/>
  <c r="E2074" i="1"/>
  <c r="G2074" i="1" s="1"/>
  <c r="A2074" i="1"/>
  <c r="H2075" i="1"/>
  <c r="D2074" i="1"/>
  <c r="C2074" i="1"/>
  <c r="F2075" i="1" l="1"/>
  <c r="B2075" i="1"/>
  <c r="E2075" i="1"/>
  <c r="G2075" i="1" s="1"/>
  <c r="A2075" i="1"/>
  <c r="H2076" i="1"/>
  <c r="D2075" i="1"/>
  <c r="C2075" i="1"/>
  <c r="F2076" i="1" l="1"/>
  <c r="B2076" i="1"/>
  <c r="E2076" i="1"/>
  <c r="G2076" i="1" s="1"/>
  <c r="A2076" i="1"/>
  <c r="H2077" i="1"/>
  <c r="D2076" i="1"/>
  <c r="C2076" i="1"/>
  <c r="F2077" i="1" l="1"/>
  <c r="B2077" i="1"/>
  <c r="E2077" i="1"/>
  <c r="G2077" i="1" s="1"/>
  <c r="A2077" i="1"/>
  <c r="H2078" i="1"/>
  <c r="D2077" i="1"/>
  <c r="C2077" i="1"/>
  <c r="F2078" i="1" l="1"/>
  <c r="B2078" i="1"/>
  <c r="E2078" i="1"/>
  <c r="G2078" i="1" s="1"/>
  <c r="A2078" i="1"/>
  <c r="H2079" i="1"/>
  <c r="D2078" i="1"/>
  <c r="C2078" i="1"/>
  <c r="F2079" i="1" l="1"/>
  <c r="B2079" i="1"/>
  <c r="E2079" i="1"/>
  <c r="G2079" i="1" s="1"/>
  <c r="A2079" i="1"/>
  <c r="H2080" i="1"/>
  <c r="D2079" i="1"/>
  <c r="C2079" i="1"/>
  <c r="F2080" i="1" l="1"/>
  <c r="B2080" i="1"/>
  <c r="E2080" i="1"/>
  <c r="G2080" i="1" s="1"/>
  <c r="A2080" i="1"/>
  <c r="H2081" i="1"/>
  <c r="D2080" i="1"/>
  <c r="C2080" i="1"/>
  <c r="F2081" i="1" l="1"/>
  <c r="B2081" i="1"/>
  <c r="E2081" i="1"/>
  <c r="G2081" i="1" s="1"/>
  <c r="A2081" i="1"/>
  <c r="H2082" i="1"/>
  <c r="D2081" i="1"/>
  <c r="C2081" i="1"/>
  <c r="F2082" i="1" l="1"/>
  <c r="B2082" i="1"/>
  <c r="E2082" i="1"/>
  <c r="G2082" i="1" s="1"/>
  <c r="A2082" i="1"/>
  <c r="H2083" i="1"/>
  <c r="D2082" i="1"/>
  <c r="C2082" i="1"/>
  <c r="F2083" i="1" l="1"/>
  <c r="B2083" i="1"/>
  <c r="E2083" i="1"/>
  <c r="G2083" i="1" s="1"/>
  <c r="A2083" i="1"/>
  <c r="H2084" i="1"/>
  <c r="D2083" i="1"/>
  <c r="C2083" i="1"/>
  <c r="F2084" i="1" l="1"/>
  <c r="B2084" i="1"/>
  <c r="E2084" i="1"/>
  <c r="G2084" i="1" s="1"/>
  <c r="A2084" i="1"/>
  <c r="H2085" i="1"/>
  <c r="D2084" i="1"/>
  <c r="C2084" i="1"/>
  <c r="F2085" i="1" l="1"/>
  <c r="B2085" i="1"/>
  <c r="E2085" i="1"/>
  <c r="G2085" i="1" s="1"/>
  <c r="A2085" i="1"/>
  <c r="H2086" i="1"/>
  <c r="D2085" i="1"/>
  <c r="C2085" i="1"/>
  <c r="F2086" i="1" l="1"/>
  <c r="B2086" i="1"/>
  <c r="E2086" i="1"/>
  <c r="G2086" i="1" s="1"/>
  <c r="A2086" i="1"/>
  <c r="H2087" i="1"/>
  <c r="D2086" i="1"/>
  <c r="C2086" i="1"/>
  <c r="F2087" i="1" l="1"/>
  <c r="B2087" i="1"/>
  <c r="E2087" i="1"/>
  <c r="G2087" i="1" s="1"/>
  <c r="A2087" i="1"/>
  <c r="H2088" i="1"/>
  <c r="D2087" i="1"/>
  <c r="C2087" i="1"/>
  <c r="F2088" i="1" l="1"/>
  <c r="B2088" i="1"/>
  <c r="E2088" i="1"/>
  <c r="G2088" i="1" s="1"/>
  <c r="A2088" i="1"/>
  <c r="H2089" i="1"/>
  <c r="D2088" i="1"/>
  <c r="C2088" i="1"/>
  <c r="F2089" i="1" l="1"/>
  <c r="B2089" i="1"/>
  <c r="E2089" i="1"/>
  <c r="G2089" i="1" s="1"/>
  <c r="A2089" i="1"/>
  <c r="H2090" i="1"/>
  <c r="D2089" i="1"/>
  <c r="C2089" i="1"/>
  <c r="F2090" i="1" l="1"/>
  <c r="B2090" i="1"/>
  <c r="E2090" i="1"/>
  <c r="G2090" i="1" s="1"/>
  <c r="A2090" i="1"/>
  <c r="H2091" i="1"/>
  <c r="D2090" i="1"/>
  <c r="C2090" i="1"/>
  <c r="F2091" i="1" l="1"/>
  <c r="B2091" i="1"/>
  <c r="E2091" i="1"/>
  <c r="G2091" i="1" s="1"/>
  <c r="A2091" i="1"/>
  <c r="H2092" i="1"/>
  <c r="D2091" i="1"/>
  <c r="C2091" i="1"/>
  <c r="F2092" i="1" l="1"/>
  <c r="B2092" i="1"/>
  <c r="E2092" i="1"/>
  <c r="G2092" i="1" s="1"/>
  <c r="A2092" i="1"/>
  <c r="H2093" i="1"/>
  <c r="D2092" i="1"/>
  <c r="C2092" i="1"/>
  <c r="F2093" i="1" l="1"/>
  <c r="B2093" i="1"/>
  <c r="E2093" i="1"/>
  <c r="G2093" i="1" s="1"/>
  <c r="A2093" i="1"/>
  <c r="H2094" i="1"/>
  <c r="D2093" i="1"/>
  <c r="C2093" i="1"/>
  <c r="F2094" i="1" l="1"/>
  <c r="B2094" i="1"/>
  <c r="E2094" i="1"/>
  <c r="G2094" i="1" s="1"/>
  <c r="A2094" i="1"/>
  <c r="H2095" i="1"/>
  <c r="D2094" i="1"/>
  <c r="C2094" i="1"/>
  <c r="F2095" i="1" l="1"/>
  <c r="B2095" i="1"/>
  <c r="E2095" i="1"/>
  <c r="G2095" i="1" s="1"/>
  <c r="A2095" i="1"/>
  <c r="H2096" i="1"/>
  <c r="D2095" i="1"/>
  <c r="C2095" i="1"/>
  <c r="F2096" i="1" l="1"/>
  <c r="B2096" i="1"/>
  <c r="E2096" i="1"/>
  <c r="G2096" i="1" s="1"/>
  <c r="A2096" i="1"/>
  <c r="H2097" i="1"/>
  <c r="D2096" i="1"/>
  <c r="C2096" i="1"/>
  <c r="F2097" i="1" l="1"/>
  <c r="B2097" i="1"/>
  <c r="E2097" i="1"/>
  <c r="G2097" i="1" s="1"/>
  <c r="A2097" i="1"/>
  <c r="H2098" i="1"/>
  <c r="D2097" i="1"/>
  <c r="C2097" i="1"/>
  <c r="F2098" i="1" l="1"/>
  <c r="B2098" i="1"/>
  <c r="E2098" i="1"/>
  <c r="G2098" i="1" s="1"/>
  <c r="A2098" i="1"/>
  <c r="H2099" i="1"/>
  <c r="D2098" i="1"/>
  <c r="C2098" i="1"/>
  <c r="F2099" i="1" l="1"/>
  <c r="B2099" i="1"/>
  <c r="E2099" i="1"/>
  <c r="A2099" i="1"/>
  <c r="H2100" i="1"/>
  <c r="D2099" i="1"/>
  <c r="C2099" i="1"/>
  <c r="F2100" i="1" l="1"/>
  <c r="B2100" i="1"/>
  <c r="E2100" i="1"/>
  <c r="G2100" i="1" s="1"/>
  <c r="A2100" i="1"/>
  <c r="H2101" i="1"/>
  <c r="D2100" i="1"/>
  <c r="C2100" i="1"/>
  <c r="G2099" i="1"/>
  <c r="F2101" i="1" l="1"/>
  <c r="B2101" i="1"/>
  <c r="E2101" i="1"/>
  <c r="G2101" i="1" s="1"/>
  <c r="A2101" i="1"/>
  <c r="H2102" i="1"/>
  <c r="D2101" i="1"/>
  <c r="C2101" i="1"/>
  <c r="F2102" i="1" l="1"/>
  <c r="B2102" i="1"/>
  <c r="E2102" i="1"/>
  <c r="A2102" i="1"/>
  <c r="H2103" i="1"/>
  <c r="D2102" i="1"/>
  <c r="C2102" i="1"/>
  <c r="F2103" i="1" l="1"/>
  <c r="B2103" i="1"/>
  <c r="E2103" i="1"/>
  <c r="G2103" i="1" s="1"/>
  <c r="A2103" i="1"/>
  <c r="H2104" i="1"/>
  <c r="D2103" i="1"/>
  <c r="C2103" i="1"/>
  <c r="G2102" i="1"/>
  <c r="F2104" i="1" l="1"/>
  <c r="B2104" i="1"/>
  <c r="E2104" i="1"/>
  <c r="G2104" i="1" s="1"/>
  <c r="A2104" i="1"/>
  <c r="H2105" i="1"/>
  <c r="D2104" i="1"/>
  <c r="C2104" i="1"/>
  <c r="F2105" i="1" l="1"/>
  <c r="B2105" i="1"/>
  <c r="E2105" i="1"/>
  <c r="G2105" i="1" s="1"/>
  <c r="A2105" i="1"/>
  <c r="H2106" i="1"/>
  <c r="D2105" i="1"/>
  <c r="C2105" i="1"/>
  <c r="F2106" i="1" l="1"/>
  <c r="B2106" i="1"/>
  <c r="E2106" i="1"/>
  <c r="G2106" i="1" s="1"/>
  <c r="A2106" i="1"/>
  <c r="H2107" i="1"/>
  <c r="D2106" i="1"/>
  <c r="C2106" i="1"/>
  <c r="F2107" i="1" l="1"/>
  <c r="B2107" i="1"/>
  <c r="E2107" i="1"/>
  <c r="G2107" i="1" s="1"/>
  <c r="A2107" i="1"/>
  <c r="H2108" i="1"/>
  <c r="D2107" i="1"/>
  <c r="C2107" i="1"/>
  <c r="F2108" i="1" l="1"/>
  <c r="B2108" i="1"/>
  <c r="E2108" i="1"/>
  <c r="G2108" i="1" s="1"/>
  <c r="A2108" i="1"/>
  <c r="H2109" i="1"/>
  <c r="D2108" i="1"/>
  <c r="C2108" i="1"/>
  <c r="F2109" i="1" l="1"/>
  <c r="B2109" i="1"/>
  <c r="E2109" i="1"/>
  <c r="G2109" i="1" s="1"/>
  <c r="A2109" i="1"/>
  <c r="H2110" i="1"/>
  <c r="D2109" i="1"/>
  <c r="C2109" i="1"/>
  <c r="F2110" i="1" l="1"/>
  <c r="B2110" i="1"/>
  <c r="E2110" i="1"/>
  <c r="G2110" i="1" s="1"/>
  <c r="A2110" i="1"/>
  <c r="H2111" i="1"/>
  <c r="D2110" i="1"/>
  <c r="C2110" i="1"/>
  <c r="F2111" i="1" l="1"/>
  <c r="B2111" i="1"/>
  <c r="E2111" i="1"/>
  <c r="G2111" i="1" s="1"/>
  <c r="A2111" i="1"/>
  <c r="H2112" i="1"/>
  <c r="D2111" i="1"/>
  <c r="C2111" i="1"/>
  <c r="F2112" i="1" l="1"/>
  <c r="B2112" i="1"/>
  <c r="E2112" i="1"/>
  <c r="G2112" i="1" s="1"/>
  <c r="A2112" i="1"/>
  <c r="H2113" i="1"/>
  <c r="D2112" i="1"/>
  <c r="C2112" i="1"/>
  <c r="F2113" i="1" l="1"/>
  <c r="B2113" i="1"/>
  <c r="E2113" i="1"/>
  <c r="G2113" i="1" s="1"/>
  <c r="A2113" i="1"/>
  <c r="H2114" i="1"/>
  <c r="D2113" i="1"/>
  <c r="C2113" i="1"/>
  <c r="F2114" i="1" l="1"/>
  <c r="B2114" i="1"/>
  <c r="E2114" i="1"/>
  <c r="G2114" i="1" s="1"/>
  <c r="A2114" i="1"/>
  <c r="H2115" i="1"/>
  <c r="D2114" i="1"/>
  <c r="C2114" i="1"/>
  <c r="F2115" i="1" l="1"/>
  <c r="B2115" i="1"/>
  <c r="E2115" i="1"/>
  <c r="G2115" i="1" s="1"/>
  <c r="A2115" i="1"/>
  <c r="H2116" i="1"/>
  <c r="D2115" i="1"/>
  <c r="C2115" i="1"/>
  <c r="F2116" i="1" l="1"/>
  <c r="B2116" i="1"/>
  <c r="E2116" i="1"/>
  <c r="G2116" i="1" s="1"/>
  <c r="A2116" i="1"/>
  <c r="H2117" i="1"/>
  <c r="D2116" i="1"/>
  <c r="C2116" i="1"/>
  <c r="F2117" i="1" l="1"/>
  <c r="B2117" i="1"/>
  <c r="E2117" i="1"/>
  <c r="G2117" i="1" s="1"/>
  <c r="A2117" i="1"/>
  <c r="H2118" i="1"/>
  <c r="D2117" i="1"/>
  <c r="C2117" i="1"/>
  <c r="F2118" i="1" l="1"/>
  <c r="B2118" i="1"/>
  <c r="E2118" i="1"/>
  <c r="G2118" i="1" s="1"/>
  <c r="A2118" i="1"/>
  <c r="H2119" i="1"/>
  <c r="D2118" i="1"/>
  <c r="C2118" i="1"/>
  <c r="F2119" i="1" l="1"/>
  <c r="B2119" i="1"/>
  <c r="E2119" i="1"/>
  <c r="G2119" i="1" s="1"/>
  <c r="A2119" i="1"/>
  <c r="H2120" i="1"/>
  <c r="D2119" i="1"/>
  <c r="C2119" i="1"/>
  <c r="F2120" i="1" l="1"/>
  <c r="B2120" i="1"/>
  <c r="E2120" i="1"/>
  <c r="G2120" i="1" s="1"/>
  <c r="A2120" i="1"/>
  <c r="H2121" i="1"/>
  <c r="D2120" i="1"/>
  <c r="C2120" i="1"/>
  <c r="F2121" i="1" l="1"/>
  <c r="B2121" i="1"/>
  <c r="E2121" i="1"/>
  <c r="G2121" i="1" s="1"/>
  <c r="A2121" i="1"/>
  <c r="H2122" i="1"/>
  <c r="D2121" i="1"/>
  <c r="C2121" i="1"/>
  <c r="F2122" i="1" l="1"/>
  <c r="B2122" i="1"/>
  <c r="E2122" i="1"/>
  <c r="G2122" i="1" s="1"/>
  <c r="A2122" i="1"/>
  <c r="H2123" i="1"/>
  <c r="D2122" i="1"/>
  <c r="C2122" i="1"/>
  <c r="F2123" i="1" l="1"/>
  <c r="B2123" i="1"/>
  <c r="E2123" i="1"/>
  <c r="G2123" i="1" s="1"/>
  <c r="A2123" i="1"/>
  <c r="H2124" i="1"/>
  <c r="D2123" i="1"/>
  <c r="C2123" i="1"/>
  <c r="F2124" i="1" l="1"/>
  <c r="B2124" i="1"/>
  <c r="E2124" i="1"/>
  <c r="G2124" i="1" s="1"/>
  <c r="A2124" i="1"/>
  <c r="H2125" i="1"/>
  <c r="D2124" i="1"/>
  <c r="C2124" i="1"/>
  <c r="F2125" i="1" l="1"/>
  <c r="B2125" i="1"/>
  <c r="E2125" i="1"/>
  <c r="G2125" i="1" s="1"/>
  <c r="A2125" i="1"/>
  <c r="H2126" i="1"/>
  <c r="D2125" i="1"/>
  <c r="C2125" i="1"/>
  <c r="F2126" i="1" l="1"/>
  <c r="B2126" i="1"/>
  <c r="E2126" i="1"/>
  <c r="G2126" i="1" s="1"/>
  <c r="A2126" i="1"/>
  <c r="H2127" i="1"/>
  <c r="D2126" i="1"/>
  <c r="C2126" i="1"/>
  <c r="F2127" i="1" l="1"/>
  <c r="B2127" i="1"/>
  <c r="E2127" i="1"/>
  <c r="G2127" i="1" s="1"/>
  <c r="A2127" i="1"/>
  <c r="H2128" i="1"/>
  <c r="D2127" i="1"/>
  <c r="C2127" i="1"/>
  <c r="F2128" i="1" l="1"/>
  <c r="B2128" i="1"/>
  <c r="E2128" i="1"/>
  <c r="G2128" i="1" s="1"/>
  <c r="A2128" i="1"/>
  <c r="H2129" i="1"/>
  <c r="D2128" i="1"/>
  <c r="C2128" i="1"/>
  <c r="F2129" i="1" l="1"/>
  <c r="B2129" i="1"/>
  <c r="E2129" i="1"/>
  <c r="G2129" i="1" s="1"/>
  <c r="A2129" i="1"/>
  <c r="H2130" i="1"/>
  <c r="D2129" i="1"/>
  <c r="C2129" i="1"/>
  <c r="F2130" i="1" l="1"/>
  <c r="B2130" i="1"/>
  <c r="E2130" i="1"/>
  <c r="G2130" i="1" s="1"/>
  <c r="A2130" i="1"/>
  <c r="H2131" i="1"/>
  <c r="D2130" i="1"/>
  <c r="C2130" i="1"/>
  <c r="F2131" i="1" l="1"/>
  <c r="B2131" i="1"/>
  <c r="E2131" i="1"/>
  <c r="G2131" i="1" s="1"/>
  <c r="A2131" i="1"/>
  <c r="H2132" i="1"/>
  <c r="D2131" i="1"/>
  <c r="C2131" i="1"/>
  <c r="F2132" i="1" l="1"/>
  <c r="B2132" i="1"/>
  <c r="E2132" i="1"/>
  <c r="G2132" i="1" s="1"/>
  <c r="A2132" i="1"/>
  <c r="H2133" i="1"/>
  <c r="D2132" i="1"/>
  <c r="C2132" i="1"/>
  <c r="F2133" i="1" l="1"/>
  <c r="B2133" i="1"/>
  <c r="E2133" i="1"/>
  <c r="G2133" i="1" s="1"/>
  <c r="A2133" i="1"/>
  <c r="H2134" i="1"/>
  <c r="D2133" i="1"/>
  <c r="C2133" i="1"/>
  <c r="F2134" i="1" l="1"/>
  <c r="B2134" i="1"/>
  <c r="E2134" i="1"/>
  <c r="G2134" i="1" s="1"/>
  <c r="A2134" i="1"/>
  <c r="H2135" i="1"/>
  <c r="D2134" i="1"/>
  <c r="C2134" i="1"/>
  <c r="F2135" i="1" l="1"/>
  <c r="B2135" i="1"/>
  <c r="E2135" i="1"/>
  <c r="G2135" i="1" s="1"/>
  <c r="A2135" i="1"/>
  <c r="H2136" i="1"/>
  <c r="D2135" i="1"/>
  <c r="C2135" i="1"/>
  <c r="F2136" i="1" l="1"/>
  <c r="B2136" i="1"/>
  <c r="E2136" i="1"/>
  <c r="G2136" i="1" s="1"/>
  <c r="A2136" i="1"/>
  <c r="H2137" i="1"/>
  <c r="D2136" i="1"/>
  <c r="C2136" i="1"/>
  <c r="F2137" i="1" l="1"/>
  <c r="B2137" i="1"/>
  <c r="E2137" i="1"/>
  <c r="G2137" i="1" s="1"/>
  <c r="A2137" i="1"/>
  <c r="H2138" i="1"/>
  <c r="D2137" i="1"/>
  <c r="C2137" i="1"/>
  <c r="F2138" i="1" l="1"/>
  <c r="B2138" i="1"/>
  <c r="E2138" i="1"/>
  <c r="G2138" i="1" s="1"/>
  <c r="A2138" i="1"/>
  <c r="H2139" i="1"/>
  <c r="D2138" i="1"/>
  <c r="C2138" i="1"/>
  <c r="F2139" i="1" l="1"/>
  <c r="B2139" i="1"/>
  <c r="E2139" i="1"/>
  <c r="G2139" i="1" s="1"/>
  <c r="A2139" i="1"/>
  <c r="H2140" i="1"/>
  <c r="D2139" i="1"/>
  <c r="C2139" i="1"/>
  <c r="F2140" i="1" l="1"/>
  <c r="B2140" i="1"/>
  <c r="E2140" i="1"/>
  <c r="G2140" i="1" s="1"/>
  <c r="A2140" i="1"/>
  <c r="H2141" i="1"/>
  <c r="D2140" i="1"/>
  <c r="C2140" i="1"/>
  <c r="F2141" i="1" l="1"/>
  <c r="B2141" i="1"/>
  <c r="E2141" i="1"/>
  <c r="G2141" i="1" s="1"/>
  <c r="A2141" i="1"/>
  <c r="H2142" i="1"/>
  <c r="D2141" i="1"/>
  <c r="C2141" i="1"/>
  <c r="F2142" i="1" l="1"/>
  <c r="B2142" i="1"/>
  <c r="E2142" i="1"/>
  <c r="G2142" i="1" s="1"/>
  <c r="A2142" i="1"/>
  <c r="H2143" i="1"/>
  <c r="D2142" i="1"/>
  <c r="C2142" i="1"/>
  <c r="F2143" i="1" l="1"/>
  <c r="B2143" i="1"/>
  <c r="E2143" i="1"/>
  <c r="G2143" i="1" s="1"/>
  <c r="A2143" i="1"/>
  <c r="H2144" i="1"/>
  <c r="D2143" i="1"/>
  <c r="C2143" i="1"/>
  <c r="F2144" i="1" l="1"/>
  <c r="B2144" i="1"/>
  <c r="E2144" i="1"/>
  <c r="G2144" i="1" s="1"/>
  <c r="A2144" i="1"/>
  <c r="H2145" i="1"/>
  <c r="D2144" i="1"/>
  <c r="C2144" i="1"/>
  <c r="F2145" i="1" l="1"/>
  <c r="B2145" i="1"/>
  <c r="E2145" i="1"/>
  <c r="G2145" i="1" s="1"/>
  <c r="A2145" i="1"/>
  <c r="H2146" i="1"/>
  <c r="D2145" i="1"/>
  <c r="C2145" i="1"/>
  <c r="F2146" i="1" l="1"/>
  <c r="B2146" i="1"/>
  <c r="E2146" i="1"/>
  <c r="G2146" i="1" s="1"/>
  <c r="A2146" i="1"/>
  <c r="H2147" i="1"/>
  <c r="D2146" i="1"/>
  <c r="C2146" i="1"/>
  <c r="F2147" i="1" l="1"/>
  <c r="B2147" i="1"/>
  <c r="E2147" i="1"/>
  <c r="G2147" i="1" s="1"/>
  <c r="A2147" i="1"/>
  <c r="H2148" i="1"/>
  <c r="D2147" i="1"/>
  <c r="C2147" i="1"/>
  <c r="F2148" i="1" l="1"/>
  <c r="B2148" i="1"/>
  <c r="E2148" i="1"/>
  <c r="G2148" i="1" s="1"/>
  <c r="A2148" i="1"/>
  <c r="H2149" i="1"/>
  <c r="D2148" i="1"/>
  <c r="C2148" i="1"/>
  <c r="F2149" i="1" l="1"/>
  <c r="B2149" i="1"/>
  <c r="E2149" i="1"/>
  <c r="G2149" i="1" s="1"/>
  <c r="A2149" i="1"/>
  <c r="H2150" i="1"/>
  <c r="D2149" i="1"/>
  <c r="C2149" i="1"/>
  <c r="F2150" i="1" l="1"/>
  <c r="B2150" i="1"/>
  <c r="E2150" i="1"/>
  <c r="G2150" i="1" s="1"/>
  <c r="A2150" i="1"/>
  <c r="H2151" i="1"/>
  <c r="D2150" i="1"/>
  <c r="C2150" i="1"/>
  <c r="F2151" i="1" l="1"/>
  <c r="B2151" i="1"/>
  <c r="E2151" i="1"/>
  <c r="G2151" i="1" s="1"/>
  <c r="A2151" i="1"/>
  <c r="H2152" i="1"/>
  <c r="D2151" i="1"/>
  <c r="C2151" i="1"/>
  <c r="F2152" i="1" l="1"/>
  <c r="B2152" i="1"/>
  <c r="E2152" i="1"/>
  <c r="G2152" i="1" s="1"/>
  <c r="A2152" i="1"/>
  <c r="H2153" i="1"/>
  <c r="D2152" i="1"/>
  <c r="C2152" i="1"/>
  <c r="F2153" i="1" l="1"/>
  <c r="B2153" i="1"/>
  <c r="E2153" i="1"/>
  <c r="G2153" i="1" s="1"/>
  <c r="A2153" i="1"/>
  <c r="H2154" i="1"/>
  <c r="D2153" i="1"/>
  <c r="C2153" i="1"/>
  <c r="F2154" i="1" l="1"/>
  <c r="B2154" i="1"/>
  <c r="E2154" i="1"/>
  <c r="G2154" i="1" s="1"/>
  <c r="A2154" i="1"/>
  <c r="H2155" i="1"/>
  <c r="D2154" i="1"/>
  <c r="C2154" i="1"/>
  <c r="F2155" i="1" l="1"/>
  <c r="B2155" i="1"/>
  <c r="E2155" i="1"/>
  <c r="G2155" i="1" s="1"/>
  <c r="A2155" i="1"/>
  <c r="H2156" i="1"/>
  <c r="D2155" i="1"/>
  <c r="C2155" i="1"/>
  <c r="F2156" i="1" l="1"/>
  <c r="B2156" i="1"/>
  <c r="E2156" i="1"/>
  <c r="G2156" i="1" s="1"/>
  <c r="A2156" i="1"/>
  <c r="H2157" i="1"/>
  <c r="D2156" i="1"/>
  <c r="C2156" i="1"/>
  <c r="F2157" i="1" l="1"/>
  <c r="B2157" i="1"/>
  <c r="E2157" i="1"/>
  <c r="G2157" i="1" s="1"/>
  <c r="A2157" i="1"/>
  <c r="H2158" i="1"/>
  <c r="D2157" i="1"/>
  <c r="C2157" i="1"/>
  <c r="F2158" i="1" l="1"/>
  <c r="B2158" i="1"/>
  <c r="E2158" i="1"/>
  <c r="G2158" i="1" s="1"/>
  <c r="A2158" i="1"/>
  <c r="H2159" i="1"/>
  <c r="D2158" i="1"/>
  <c r="C2158" i="1"/>
  <c r="F2159" i="1" l="1"/>
  <c r="B2159" i="1"/>
  <c r="E2159" i="1"/>
  <c r="G2159" i="1" s="1"/>
  <c r="A2159" i="1"/>
  <c r="H2160" i="1"/>
  <c r="D2159" i="1"/>
  <c r="C2159" i="1"/>
  <c r="F2160" i="1" l="1"/>
  <c r="B2160" i="1"/>
  <c r="E2160" i="1"/>
  <c r="G2160" i="1" s="1"/>
  <c r="A2160" i="1"/>
  <c r="H2161" i="1"/>
  <c r="D2160" i="1"/>
  <c r="C2160" i="1"/>
  <c r="F2161" i="1" l="1"/>
  <c r="B2161" i="1"/>
  <c r="E2161" i="1"/>
  <c r="G2161" i="1" s="1"/>
  <c r="A2161" i="1"/>
  <c r="H2162" i="1"/>
  <c r="D2161" i="1"/>
  <c r="C2161" i="1"/>
  <c r="F2162" i="1" l="1"/>
  <c r="B2162" i="1"/>
  <c r="E2162" i="1"/>
  <c r="G2162" i="1" s="1"/>
  <c r="A2162" i="1"/>
  <c r="H2163" i="1"/>
  <c r="D2162" i="1"/>
  <c r="C2162" i="1"/>
  <c r="F2163" i="1" l="1"/>
  <c r="B2163" i="1"/>
  <c r="E2163" i="1"/>
  <c r="G2163" i="1" s="1"/>
  <c r="A2163" i="1"/>
  <c r="H2164" i="1"/>
  <c r="D2163" i="1"/>
  <c r="C2163" i="1"/>
  <c r="F2164" i="1" l="1"/>
  <c r="B2164" i="1"/>
  <c r="E2164" i="1"/>
  <c r="G2164" i="1" s="1"/>
  <c r="A2164" i="1"/>
  <c r="H2165" i="1"/>
  <c r="D2164" i="1"/>
  <c r="C2164" i="1"/>
  <c r="F2165" i="1" l="1"/>
  <c r="B2165" i="1"/>
  <c r="E2165" i="1"/>
  <c r="G2165" i="1" s="1"/>
  <c r="A2165" i="1"/>
  <c r="H2166" i="1"/>
  <c r="D2165" i="1"/>
  <c r="C2165" i="1"/>
  <c r="F2166" i="1" l="1"/>
  <c r="B2166" i="1"/>
  <c r="E2166" i="1"/>
  <c r="G2166" i="1" s="1"/>
  <c r="A2166" i="1"/>
  <c r="H2167" i="1"/>
  <c r="D2166" i="1"/>
  <c r="C2166" i="1"/>
  <c r="F2167" i="1" l="1"/>
  <c r="B2167" i="1"/>
  <c r="E2167" i="1"/>
  <c r="G2167" i="1" s="1"/>
  <c r="A2167" i="1"/>
  <c r="H2168" i="1"/>
  <c r="D2167" i="1"/>
  <c r="C2167" i="1"/>
  <c r="F2168" i="1" l="1"/>
  <c r="B2168" i="1"/>
  <c r="E2168" i="1"/>
  <c r="G2168" i="1" s="1"/>
  <c r="A2168" i="1"/>
  <c r="H2169" i="1"/>
  <c r="D2168" i="1"/>
  <c r="C2168" i="1"/>
  <c r="F2169" i="1" l="1"/>
  <c r="B2169" i="1"/>
  <c r="E2169" i="1"/>
  <c r="G2169" i="1" s="1"/>
  <c r="A2169" i="1"/>
  <c r="H2170" i="1"/>
  <c r="D2169" i="1"/>
  <c r="C2169" i="1"/>
  <c r="F2170" i="1" l="1"/>
  <c r="B2170" i="1"/>
  <c r="E2170" i="1"/>
  <c r="G2170" i="1" s="1"/>
  <c r="A2170" i="1"/>
  <c r="H2171" i="1"/>
  <c r="D2170" i="1"/>
  <c r="C2170" i="1"/>
  <c r="F2171" i="1" l="1"/>
  <c r="B2171" i="1"/>
  <c r="E2171" i="1"/>
  <c r="G2171" i="1" s="1"/>
  <c r="A2171" i="1"/>
  <c r="H2172" i="1"/>
  <c r="D2171" i="1"/>
  <c r="C2171" i="1"/>
  <c r="F2172" i="1" l="1"/>
  <c r="B2172" i="1"/>
  <c r="E2172" i="1"/>
  <c r="G2172" i="1" s="1"/>
  <c r="A2172" i="1"/>
  <c r="H2173" i="1"/>
  <c r="D2172" i="1"/>
  <c r="C2172" i="1"/>
  <c r="F2173" i="1" l="1"/>
  <c r="B2173" i="1"/>
  <c r="E2173" i="1"/>
  <c r="G2173" i="1" s="1"/>
  <c r="A2173" i="1"/>
  <c r="H2174" i="1"/>
  <c r="D2173" i="1"/>
  <c r="C2173" i="1"/>
  <c r="F2174" i="1" l="1"/>
  <c r="B2174" i="1"/>
  <c r="E2174" i="1"/>
  <c r="G2174" i="1" s="1"/>
  <c r="A2174" i="1"/>
  <c r="H2175" i="1"/>
  <c r="D2174" i="1"/>
  <c r="C2174" i="1"/>
  <c r="F2175" i="1" l="1"/>
  <c r="B2175" i="1"/>
  <c r="E2175" i="1"/>
  <c r="G2175" i="1" s="1"/>
  <c r="A2175" i="1"/>
  <c r="H2176" i="1"/>
  <c r="D2175" i="1"/>
  <c r="C2175" i="1"/>
  <c r="F2176" i="1" l="1"/>
  <c r="B2176" i="1"/>
  <c r="E2176" i="1"/>
  <c r="G2176" i="1" s="1"/>
  <c r="A2176" i="1"/>
  <c r="H2177" i="1"/>
  <c r="D2176" i="1"/>
  <c r="C2176" i="1"/>
  <c r="F2177" i="1" l="1"/>
  <c r="B2177" i="1"/>
  <c r="E2177" i="1"/>
  <c r="G2177" i="1" s="1"/>
  <c r="A2177" i="1"/>
  <c r="H2178" i="1"/>
  <c r="D2177" i="1"/>
  <c r="C2177" i="1"/>
  <c r="F2178" i="1" l="1"/>
  <c r="B2178" i="1"/>
  <c r="E2178" i="1"/>
  <c r="G2178" i="1" s="1"/>
  <c r="A2178" i="1"/>
  <c r="H2179" i="1"/>
  <c r="D2178" i="1"/>
  <c r="C2178" i="1"/>
  <c r="F2179" i="1" l="1"/>
  <c r="B2179" i="1"/>
  <c r="E2179" i="1"/>
  <c r="G2179" i="1" s="1"/>
  <c r="A2179" i="1"/>
  <c r="H2180" i="1"/>
  <c r="D2179" i="1"/>
  <c r="C2179" i="1"/>
  <c r="F2180" i="1" l="1"/>
  <c r="B2180" i="1"/>
  <c r="E2180" i="1"/>
  <c r="G2180" i="1" s="1"/>
  <c r="A2180" i="1"/>
  <c r="H2181" i="1"/>
  <c r="D2180" i="1"/>
  <c r="C2180" i="1"/>
  <c r="F2181" i="1" l="1"/>
  <c r="B2181" i="1"/>
  <c r="E2181" i="1"/>
  <c r="A2181" i="1"/>
  <c r="H2182" i="1"/>
  <c r="D2181" i="1"/>
  <c r="C2181" i="1"/>
  <c r="F2182" i="1" l="1"/>
  <c r="B2182" i="1"/>
  <c r="E2182" i="1"/>
  <c r="G2182" i="1" s="1"/>
  <c r="A2182" i="1"/>
  <c r="H2183" i="1"/>
  <c r="D2182" i="1"/>
  <c r="C2182" i="1"/>
  <c r="G2181" i="1"/>
  <c r="F2183" i="1" l="1"/>
  <c r="B2183" i="1"/>
  <c r="E2183" i="1"/>
  <c r="G2183" i="1" s="1"/>
  <c r="A2183" i="1"/>
  <c r="H2184" i="1"/>
  <c r="D2183" i="1"/>
  <c r="C2183" i="1"/>
  <c r="F2184" i="1" l="1"/>
  <c r="B2184" i="1"/>
  <c r="E2184" i="1"/>
  <c r="G2184" i="1" s="1"/>
  <c r="A2184" i="1"/>
  <c r="H2185" i="1"/>
  <c r="D2184" i="1"/>
  <c r="C2184" i="1"/>
  <c r="F2185" i="1" l="1"/>
  <c r="B2185" i="1"/>
  <c r="E2185" i="1"/>
  <c r="A2185" i="1"/>
  <c r="H2186" i="1"/>
  <c r="D2185" i="1"/>
  <c r="C2185" i="1"/>
  <c r="F2186" i="1" l="1"/>
  <c r="B2186" i="1"/>
  <c r="E2186" i="1"/>
  <c r="G2186" i="1" s="1"/>
  <c r="A2186" i="1"/>
  <c r="H2187" i="1"/>
  <c r="D2186" i="1"/>
  <c r="C2186" i="1"/>
  <c r="G2185" i="1"/>
  <c r="F2187" i="1" l="1"/>
  <c r="B2187" i="1"/>
  <c r="E2187" i="1"/>
  <c r="G2187" i="1" s="1"/>
  <c r="A2187" i="1"/>
  <c r="H2188" i="1"/>
  <c r="D2187" i="1"/>
  <c r="C2187" i="1"/>
  <c r="F2188" i="1" l="1"/>
  <c r="B2188" i="1"/>
  <c r="E2188" i="1"/>
  <c r="G2188" i="1" s="1"/>
  <c r="A2188" i="1"/>
  <c r="H2189" i="1"/>
  <c r="D2188" i="1"/>
  <c r="C2188" i="1"/>
  <c r="F2189" i="1" l="1"/>
  <c r="B2189" i="1"/>
  <c r="E2189" i="1"/>
  <c r="G2189" i="1" s="1"/>
  <c r="A2189" i="1"/>
  <c r="H2190" i="1"/>
  <c r="D2189" i="1"/>
  <c r="C2189" i="1"/>
  <c r="F2190" i="1" l="1"/>
  <c r="B2190" i="1"/>
  <c r="E2190" i="1"/>
  <c r="G2190" i="1" s="1"/>
  <c r="A2190" i="1"/>
  <c r="H2191" i="1"/>
  <c r="D2190" i="1"/>
  <c r="C2190" i="1"/>
  <c r="F2191" i="1" l="1"/>
  <c r="B2191" i="1"/>
  <c r="E2191" i="1"/>
  <c r="G2191" i="1" s="1"/>
  <c r="A2191" i="1"/>
  <c r="H2192" i="1"/>
  <c r="D2191" i="1"/>
  <c r="C2191" i="1"/>
  <c r="F2192" i="1" l="1"/>
  <c r="B2192" i="1"/>
  <c r="E2192" i="1"/>
  <c r="G2192" i="1" s="1"/>
  <c r="A2192" i="1"/>
  <c r="H2193" i="1"/>
  <c r="D2192" i="1"/>
  <c r="C2192" i="1"/>
  <c r="F2193" i="1" l="1"/>
  <c r="B2193" i="1"/>
  <c r="E2193" i="1"/>
  <c r="G2193" i="1" s="1"/>
  <c r="A2193" i="1"/>
  <c r="H2194" i="1"/>
  <c r="D2193" i="1"/>
  <c r="C2193" i="1"/>
  <c r="F2194" i="1" l="1"/>
  <c r="B2194" i="1"/>
  <c r="E2194" i="1"/>
  <c r="G2194" i="1" s="1"/>
  <c r="A2194" i="1"/>
  <c r="H2195" i="1"/>
  <c r="D2194" i="1"/>
  <c r="C2194" i="1"/>
  <c r="F2195" i="1" l="1"/>
  <c r="B2195" i="1"/>
  <c r="E2195" i="1"/>
  <c r="G2195" i="1" s="1"/>
  <c r="A2195" i="1"/>
  <c r="H2196" i="1"/>
  <c r="D2195" i="1"/>
  <c r="C2195" i="1"/>
  <c r="F2196" i="1" l="1"/>
  <c r="B2196" i="1"/>
  <c r="E2196" i="1"/>
  <c r="A2196" i="1"/>
  <c r="H2197" i="1"/>
  <c r="D2196" i="1"/>
  <c r="C2196" i="1"/>
  <c r="F2197" i="1" l="1"/>
  <c r="B2197" i="1"/>
  <c r="E2197" i="1"/>
  <c r="G2197" i="1" s="1"/>
  <c r="A2197" i="1"/>
  <c r="H2198" i="1"/>
  <c r="D2197" i="1"/>
  <c r="C2197" i="1"/>
  <c r="G2196" i="1"/>
  <c r="F2198" i="1" l="1"/>
  <c r="B2198" i="1"/>
  <c r="E2198" i="1"/>
  <c r="G2198" i="1" s="1"/>
  <c r="A2198" i="1"/>
  <c r="H2199" i="1"/>
  <c r="D2198" i="1"/>
  <c r="C2198" i="1"/>
  <c r="F2199" i="1" l="1"/>
  <c r="B2199" i="1"/>
  <c r="E2199" i="1"/>
  <c r="G2199" i="1" s="1"/>
  <c r="A2199" i="1"/>
  <c r="H2200" i="1"/>
  <c r="D2199" i="1"/>
  <c r="C2199" i="1"/>
  <c r="F2200" i="1" l="1"/>
  <c r="B2200" i="1"/>
  <c r="E2200" i="1"/>
  <c r="G2200" i="1" s="1"/>
  <c r="A2200" i="1"/>
  <c r="H2201" i="1"/>
  <c r="D2200" i="1"/>
  <c r="C2200" i="1"/>
  <c r="F2201" i="1" l="1"/>
  <c r="B2201" i="1"/>
  <c r="E2201" i="1"/>
  <c r="G2201" i="1" s="1"/>
  <c r="A2201" i="1"/>
  <c r="H2202" i="1"/>
  <c r="D2201" i="1"/>
  <c r="C2201" i="1"/>
  <c r="F2202" i="1" l="1"/>
  <c r="B2202" i="1"/>
  <c r="E2202" i="1"/>
  <c r="G2202" i="1" s="1"/>
  <c r="A2202" i="1"/>
  <c r="H2203" i="1"/>
  <c r="D2202" i="1"/>
  <c r="C2202" i="1"/>
  <c r="F2203" i="1" l="1"/>
  <c r="B2203" i="1"/>
  <c r="E2203" i="1"/>
  <c r="G2203" i="1" s="1"/>
  <c r="A2203" i="1"/>
  <c r="H2204" i="1"/>
  <c r="D2203" i="1"/>
  <c r="C2203" i="1"/>
  <c r="F2204" i="1" l="1"/>
  <c r="B2204" i="1"/>
  <c r="E2204" i="1"/>
  <c r="G2204" i="1" s="1"/>
  <c r="A2204" i="1"/>
  <c r="H2205" i="1"/>
  <c r="D2204" i="1"/>
  <c r="C2204" i="1"/>
  <c r="F2205" i="1" l="1"/>
  <c r="B2205" i="1"/>
  <c r="E2205" i="1"/>
  <c r="G2205" i="1" s="1"/>
  <c r="A2205" i="1"/>
  <c r="H2206" i="1"/>
  <c r="D2205" i="1"/>
  <c r="C2205" i="1"/>
  <c r="F2206" i="1" l="1"/>
  <c r="B2206" i="1"/>
  <c r="E2206" i="1"/>
  <c r="G2206" i="1" s="1"/>
  <c r="A2206" i="1"/>
  <c r="H2207" i="1"/>
  <c r="D2206" i="1"/>
  <c r="C2206" i="1"/>
  <c r="F2207" i="1" l="1"/>
  <c r="B2207" i="1"/>
  <c r="E2207" i="1"/>
  <c r="G2207" i="1" s="1"/>
  <c r="A2207" i="1"/>
  <c r="H2208" i="1"/>
  <c r="D2207" i="1"/>
  <c r="C2207" i="1"/>
  <c r="F2208" i="1" l="1"/>
  <c r="B2208" i="1"/>
  <c r="E2208" i="1"/>
  <c r="G2208" i="1" s="1"/>
  <c r="A2208" i="1"/>
  <c r="H2209" i="1"/>
  <c r="D2208" i="1"/>
  <c r="C2208" i="1"/>
  <c r="F2209" i="1" l="1"/>
  <c r="B2209" i="1"/>
  <c r="E2209" i="1"/>
  <c r="A2209" i="1"/>
  <c r="H2210" i="1"/>
  <c r="D2209" i="1"/>
  <c r="C2209" i="1"/>
  <c r="F2210" i="1" l="1"/>
  <c r="B2210" i="1"/>
  <c r="E2210" i="1"/>
  <c r="G2210" i="1" s="1"/>
  <c r="A2210" i="1"/>
  <c r="H2211" i="1"/>
  <c r="D2210" i="1"/>
  <c r="C2210" i="1"/>
  <c r="G2209" i="1"/>
  <c r="F2211" i="1" l="1"/>
  <c r="B2211" i="1"/>
  <c r="E2211" i="1"/>
  <c r="G2211" i="1" s="1"/>
  <c r="A2211" i="1"/>
  <c r="H2212" i="1"/>
  <c r="D2211" i="1"/>
  <c r="C2211" i="1"/>
  <c r="F2212" i="1" l="1"/>
  <c r="B2212" i="1"/>
  <c r="E2212" i="1"/>
  <c r="G2212" i="1" s="1"/>
  <c r="A2212" i="1"/>
  <c r="H2213" i="1"/>
  <c r="D2212" i="1"/>
  <c r="C2212" i="1"/>
  <c r="F2213" i="1" l="1"/>
  <c r="B2213" i="1"/>
  <c r="E2213" i="1"/>
  <c r="G2213" i="1" s="1"/>
  <c r="A2213" i="1"/>
  <c r="H2214" i="1"/>
  <c r="D2213" i="1"/>
  <c r="C2213" i="1"/>
  <c r="F2214" i="1" l="1"/>
  <c r="B2214" i="1"/>
  <c r="E2214" i="1"/>
  <c r="G2214" i="1" s="1"/>
  <c r="A2214" i="1"/>
  <c r="H2215" i="1"/>
  <c r="D2214" i="1"/>
  <c r="C2214" i="1"/>
  <c r="F2215" i="1" l="1"/>
  <c r="B2215" i="1"/>
  <c r="E2215" i="1"/>
  <c r="G2215" i="1" s="1"/>
  <c r="A2215" i="1"/>
  <c r="H2216" i="1"/>
  <c r="D2215" i="1"/>
  <c r="C2215" i="1"/>
  <c r="F2216" i="1" l="1"/>
  <c r="B2216" i="1"/>
  <c r="E2216" i="1"/>
  <c r="G2216" i="1" s="1"/>
  <c r="A2216" i="1"/>
  <c r="H2217" i="1"/>
  <c r="D2216" i="1"/>
  <c r="C2216" i="1"/>
  <c r="F2217" i="1" l="1"/>
  <c r="B2217" i="1"/>
  <c r="E2217" i="1"/>
  <c r="G2217" i="1" s="1"/>
  <c r="A2217" i="1"/>
  <c r="H2218" i="1"/>
  <c r="D2217" i="1"/>
  <c r="C2217" i="1"/>
  <c r="F2218" i="1" l="1"/>
  <c r="B2218" i="1"/>
  <c r="E2218" i="1"/>
  <c r="G2218" i="1" s="1"/>
  <c r="A2218" i="1"/>
  <c r="H2219" i="1"/>
  <c r="D2218" i="1"/>
  <c r="C2218" i="1"/>
  <c r="F2219" i="1" l="1"/>
  <c r="B2219" i="1"/>
  <c r="E2219" i="1"/>
  <c r="G2219" i="1" s="1"/>
  <c r="A2219" i="1"/>
  <c r="H2220" i="1"/>
  <c r="D2219" i="1"/>
  <c r="C2219" i="1"/>
  <c r="F2220" i="1" l="1"/>
  <c r="B2220" i="1"/>
  <c r="E2220" i="1"/>
  <c r="A2220" i="1"/>
  <c r="H2221" i="1"/>
  <c r="D2220" i="1"/>
  <c r="C2220" i="1"/>
  <c r="F2221" i="1" l="1"/>
  <c r="B2221" i="1"/>
  <c r="E2221" i="1"/>
  <c r="G2221" i="1" s="1"/>
  <c r="A2221" i="1"/>
  <c r="H2222" i="1"/>
  <c r="D2221" i="1"/>
  <c r="C2221" i="1"/>
  <c r="G2220" i="1"/>
  <c r="F2222" i="1" l="1"/>
  <c r="B2222" i="1"/>
  <c r="E2222" i="1"/>
  <c r="G2222" i="1" s="1"/>
  <c r="A2222" i="1"/>
  <c r="H2223" i="1"/>
  <c r="D2222" i="1"/>
  <c r="C2222" i="1"/>
  <c r="F2223" i="1" l="1"/>
  <c r="B2223" i="1"/>
  <c r="E2223" i="1"/>
  <c r="G2223" i="1" s="1"/>
  <c r="A2223" i="1"/>
  <c r="H2224" i="1"/>
  <c r="D2223" i="1"/>
  <c r="C2223" i="1"/>
  <c r="F2224" i="1" l="1"/>
  <c r="B2224" i="1"/>
  <c r="E2224" i="1"/>
  <c r="G2224" i="1" s="1"/>
  <c r="A2224" i="1"/>
  <c r="H2225" i="1"/>
  <c r="D2224" i="1"/>
  <c r="C2224" i="1"/>
  <c r="F2225" i="1" l="1"/>
  <c r="B2225" i="1"/>
  <c r="E2225" i="1"/>
  <c r="G2225" i="1" s="1"/>
  <c r="A2225" i="1"/>
  <c r="H2226" i="1"/>
  <c r="D2225" i="1"/>
  <c r="C2225" i="1"/>
  <c r="F2226" i="1" l="1"/>
  <c r="B2226" i="1"/>
  <c r="E2226" i="1"/>
  <c r="G2226" i="1" s="1"/>
  <c r="A2226" i="1"/>
  <c r="H2227" i="1"/>
  <c r="D2226" i="1"/>
  <c r="C2226" i="1"/>
  <c r="F2227" i="1" l="1"/>
  <c r="B2227" i="1"/>
  <c r="E2227" i="1"/>
  <c r="G2227" i="1" s="1"/>
  <c r="A2227" i="1"/>
  <c r="H2228" i="1"/>
  <c r="D2227" i="1"/>
  <c r="C2227" i="1"/>
  <c r="F2228" i="1" l="1"/>
  <c r="B2228" i="1"/>
  <c r="E2228" i="1"/>
  <c r="G2228" i="1" s="1"/>
  <c r="A2228" i="1"/>
  <c r="H2229" i="1"/>
  <c r="D2228" i="1"/>
  <c r="C2228" i="1"/>
  <c r="F2229" i="1" l="1"/>
  <c r="B2229" i="1"/>
  <c r="E2229" i="1"/>
  <c r="G2229" i="1" s="1"/>
  <c r="A2229" i="1"/>
  <c r="H2230" i="1"/>
  <c r="D2229" i="1"/>
  <c r="C2229" i="1"/>
  <c r="F2230" i="1" l="1"/>
  <c r="B2230" i="1"/>
  <c r="E2230" i="1"/>
  <c r="G2230" i="1" s="1"/>
  <c r="A2230" i="1"/>
  <c r="H2231" i="1"/>
  <c r="D2230" i="1"/>
  <c r="C2230" i="1"/>
  <c r="F2231" i="1" l="1"/>
  <c r="B2231" i="1"/>
  <c r="E2231" i="1"/>
  <c r="G2231" i="1" s="1"/>
  <c r="A2231" i="1"/>
  <c r="H2232" i="1"/>
  <c r="D2231" i="1"/>
  <c r="C2231" i="1"/>
  <c r="F2232" i="1" l="1"/>
  <c r="B2232" i="1"/>
  <c r="E2232" i="1"/>
  <c r="G2232" i="1" s="1"/>
  <c r="A2232" i="1"/>
  <c r="H2233" i="1"/>
  <c r="D2232" i="1"/>
  <c r="C2232" i="1"/>
  <c r="F2233" i="1" l="1"/>
  <c r="B2233" i="1"/>
  <c r="E2233" i="1"/>
  <c r="G2233" i="1" s="1"/>
  <c r="A2233" i="1"/>
  <c r="H2234" i="1"/>
  <c r="D2233" i="1"/>
  <c r="C2233" i="1"/>
  <c r="F2234" i="1" l="1"/>
  <c r="B2234" i="1"/>
  <c r="E2234" i="1"/>
  <c r="G2234" i="1" s="1"/>
  <c r="A2234" i="1"/>
  <c r="H2235" i="1"/>
  <c r="D2234" i="1"/>
  <c r="C2234" i="1"/>
  <c r="F2235" i="1" l="1"/>
  <c r="B2235" i="1"/>
  <c r="E2235" i="1"/>
  <c r="G2235" i="1" s="1"/>
  <c r="A2235" i="1"/>
  <c r="H2236" i="1"/>
  <c r="D2235" i="1"/>
  <c r="C2235" i="1"/>
  <c r="F2236" i="1" l="1"/>
  <c r="B2236" i="1"/>
  <c r="E2236" i="1"/>
  <c r="G2236" i="1" s="1"/>
  <c r="A2236" i="1"/>
  <c r="H2237" i="1"/>
  <c r="D2236" i="1"/>
  <c r="C2236" i="1"/>
  <c r="F2237" i="1" l="1"/>
  <c r="B2237" i="1"/>
  <c r="E2237" i="1"/>
  <c r="G2237" i="1" s="1"/>
  <c r="A2237" i="1"/>
  <c r="H2238" i="1"/>
  <c r="D2237" i="1"/>
  <c r="C2237" i="1"/>
  <c r="F2238" i="1" l="1"/>
  <c r="B2238" i="1"/>
  <c r="E2238" i="1"/>
  <c r="G2238" i="1" s="1"/>
  <c r="A2238" i="1"/>
  <c r="H2239" i="1"/>
  <c r="D2238" i="1"/>
  <c r="C2238" i="1"/>
  <c r="F2239" i="1" l="1"/>
  <c r="B2239" i="1"/>
  <c r="E2239" i="1"/>
  <c r="G2239" i="1" s="1"/>
  <c r="A2239" i="1"/>
  <c r="H2240" i="1"/>
  <c r="D2239" i="1"/>
  <c r="C2239" i="1"/>
  <c r="F2240" i="1" l="1"/>
  <c r="B2240" i="1"/>
  <c r="E2240" i="1"/>
  <c r="G2240" i="1" s="1"/>
  <c r="A2240" i="1"/>
  <c r="H2241" i="1"/>
  <c r="D2240" i="1"/>
  <c r="C2240" i="1"/>
  <c r="F2241" i="1" l="1"/>
  <c r="B2241" i="1"/>
  <c r="E2241" i="1"/>
  <c r="G2241" i="1" s="1"/>
  <c r="A2241" i="1"/>
  <c r="H2242" i="1"/>
  <c r="D2241" i="1"/>
  <c r="C2241" i="1"/>
  <c r="F2242" i="1" l="1"/>
  <c r="B2242" i="1"/>
  <c r="E2242" i="1"/>
  <c r="G2242" i="1" s="1"/>
  <c r="A2242" i="1"/>
  <c r="H2243" i="1"/>
  <c r="D2242" i="1"/>
  <c r="C2242" i="1"/>
  <c r="F2243" i="1" l="1"/>
  <c r="B2243" i="1"/>
  <c r="E2243" i="1"/>
  <c r="G2243" i="1" s="1"/>
  <c r="A2243" i="1"/>
  <c r="H2244" i="1"/>
  <c r="D2243" i="1"/>
  <c r="C2243" i="1"/>
  <c r="F2244" i="1" l="1"/>
  <c r="B2244" i="1"/>
  <c r="E2244" i="1"/>
  <c r="G2244" i="1" s="1"/>
  <c r="A2244" i="1"/>
  <c r="H2245" i="1"/>
  <c r="D2244" i="1"/>
  <c r="C2244" i="1"/>
  <c r="F2245" i="1" l="1"/>
  <c r="B2245" i="1"/>
  <c r="E2245" i="1"/>
  <c r="G2245" i="1" s="1"/>
  <c r="A2245" i="1"/>
  <c r="H2246" i="1"/>
  <c r="D2245" i="1"/>
  <c r="C2245" i="1"/>
  <c r="F2246" i="1" l="1"/>
  <c r="B2246" i="1"/>
  <c r="E2246" i="1"/>
  <c r="G2246" i="1" s="1"/>
  <c r="A2246" i="1"/>
  <c r="H2247" i="1"/>
  <c r="D2246" i="1"/>
  <c r="C2246" i="1"/>
  <c r="F2247" i="1" l="1"/>
  <c r="B2247" i="1"/>
  <c r="E2247" i="1"/>
  <c r="G2247" i="1" s="1"/>
  <c r="A2247" i="1"/>
  <c r="H2248" i="1"/>
  <c r="D2247" i="1"/>
  <c r="C2247" i="1"/>
  <c r="F2248" i="1" l="1"/>
  <c r="B2248" i="1"/>
  <c r="E2248" i="1"/>
  <c r="G2248" i="1" s="1"/>
  <c r="A2248" i="1"/>
  <c r="H2249" i="1"/>
  <c r="D2248" i="1"/>
  <c r="C2248" i="1"/>
  <c r="F2249" i="1" l="1"/>
  <c r="B2249" i="1"/>
  <c r="E2249" i="1"/>
  <c r="G2249" i="1" s="1"/>
  <c r="A2249" i="1"/>
  <c r="H2250" i="1"/>
  <c r="D2249" i="1"/>
  <c r="C2249" i="1"/>
  <c r="F2250" i="1" l="1"/>
  <c r="B2250" i="1"/>
  <c r="E2250" i="1"/>
  <c r="G2250" i="1" s="1"/>
  <c r="A2250" i="1"/>
  <c r="H2251" i="1"/>
  <c r="D2250" i="1"/>
  <c r="C2250" i="1"/>
  <c r="F2251" i="1" l="1"/>
  <c r="B2251" i="1"/>
  <c r="E2251" i="1"/>
  <c r="G2251" i="1" s="1"/>
  <c r="A2251" i="1"/>
  <c r="H2252" i="1"/>
  <c r="D2251" i="1"/>
  <c r="C2251" i="1"/>
  <c r="F2252" i="1" l="1"/>
  <c r="B2252" i="1"/>
  <c r="E2252" i="1"/>
  <c r="G2252" i="1" s="1"/>
  <c r="A2252" i="1"/>
  <c r="H2253" i="1"/>
  <c r="D2252" i="1"/>
  <c r="C2252" i="1"/>
  <c r="F2253" i="1" l="1"/>
  <c r="B2253" i="1"/>
  <c r="E2253" i="1"/>
  <c r="G2253" i="1" s="1"/>
  <c r="A2253" i="1"/>
  <c r="H2254" i="1"/>
  <c r="D2253" i="1"/>
  <c r="C2253" i="1"/>
  <c r="F2254" i="1" l="1"/>
  <c r="B2254" i="1"/>
  <c r="E2254" i="1"/>
  <c r="G2254" i="1" s="1"/>
  <c r="A2254" i="1"/>
  <c r="H2255" i="1"/>
  <c r="D2254" i="1"/>
  <c r="C2254" i="1"/>
  <c r="F2255" i="1" l="1"/>
  <c r="B2255" i="1"/>
  <c r="E2255" i="1"/>
  <c r="G2255" i="1" s="1"/>
  <c r="A2255" i="1"/>
  <c r="H2256" i="1"/>
  <c r="D2255" i="1"/>
  <c r="C2255" i="1"/>
  <c r="F2256" i="1" l="1"/>
  <c r="B2256" i="1"/>
  <c r="E2256" i="1"/>
  <c r="G2256" i="1" s="1"/>
  <c r="A2256" i="1"/>
  <c r="H2257" i="1"/>
  <c r="D2256" i="1"/>
  <c r="C2256" i="1"/>
  <c r="F2257" i="1" l="1"/>
  <c r="B2257" i="1"/>
  <c r="E2257" i="1"/>
  <c r="G2257" i="1" s="1"/>
  <c r="A2257" i="1"/>
  <c r="H2258" i="1"/>
  <c r="D2257" i="1"/>
  <c r="C2257" i="1"/>
  <c r="F2258" i="1" l="1"/>
  <c r="B2258" i="1"/>
  <c r="E2258" i="1"/>
  <c r="G2258" i="1" s="1"/>
  <c r="A2258" i="1"/>
  <c r="H2259" i="1"/>
  <c r="D2258" i="1"/>
  <c r="C2258" i="1"/>
  <c r="F2259" i="1" l="1"/>
  <c r="B2259" i="1"/>
  <c r="E2259" i="1"/>
  <c r="G2259" i="1" s="1"/>
  <c r="A2259" i="1"/>
  <c r="H2260" i="1"/>
  <c r="D2259" i="1"/>
  <c r="C2259" i="1"/>
  <c r="F2260" i="1" l="1"/>
  <c r="B2260" i="1"/>
  <c r="E2260" i="1"/>
  <c r="G2260" i="1" s="1"/>
  <c r="A2260" i="1"/>
  <c r="H2261" i="1"/>
  <c r="D2260" i="1"/>
  <c r="C2260" i="1"/>
  <c r="F2261" i="1" l="1"/>
  <c r="B2261" i="1"/>
  <c r="E2261" i="1"/>
  <c r="A2261" i="1"/>
  <c r="H2262" i="1"/>
  <c r="D2261" i="1"/>
  <c r="C2261" i="1"/>
  <c r="F2262" i="1" l="1"/>
  <c r="B2262" i="1"/>
  <c r="E2262" i="1"/>
  <c r="G2262" i="1" s="1"/>
  <c r="A2262" i="1"/>
  <c r="H2263" i="1"/>
  <c r="D2262" i="1"/>
  <c r="C2262" i="1"/>
  <c r="G2261" i="1"/>
  <c r="F2263" i="1" l="1"/>
  <c r="B2263" i="1"/>
  <c r="E2263" i="1"/>
  <c r="G2263" i="1" s="1"/>
  <c r="A2263" i="1"/>
  <c r="H2264" i="1"/>
  <c r="D2263" i="1"/>
  <c r="C2263" i="1"/>
  <c r="F2264" i="1" l="1"/>
  <c r="B2264" i="1"/>
  <c r="E2264" i="1"/>
  <c r="G2264" i="1" s="1"/>
  <c r="A2264" i="1"/>
  <c r="H2265" i="1"/>
  <c r="D2264" i="1"/>
  <c r="C2264" i="1"/>
  <c r="F2265" i="1" l="1"/>
  <c r="B2265" i="1"/>
  <c r="E2265" i="1"/>
  <c r="G2265" i="1" s="1"/>
  <c r="A2265" i="1"/>
  <c r="H2266" i="1"/>
  <c r="D2265" i="1"/>
  <c r="C2265" i="1"/>
  <c r="F2266" i="1" l="1"/>
  <c r="B2266" i="1"/>
  <c r="E2266" i="1"/>
  <c r="G2266" i="1" s="1"/>
  <c r="A2266" i="1"/>
  <c r="H2267" i="1"/>
  <c r="D2266" i="1"/>
  <c r="C2266" i="1"/>
  <c r="F2267" i="1" l="1"/>
  <c r="B2267" i="1"/>
  <c r="E2267" i="1"/>
  <c r="G2267" i="1" s="1"/>
  <c r="A2267" i="1"/>
  <c r="H2268" i="1"/>
  <c r="D2267" i="1"/>
  <c r="C2267" i="1"/>
  <c r="F2268" i="1" l="1"/>
  <c r="B2268" i="1"/>
  <c r="E2268" i="1"/>
  <c r="G2268" i="1" s="1"/>
  <c r="A2268" i="1"/>
  <c r="H2269" i="1"/>
  <c r="D2268" i="1"/>
  <c r="C2268" i="1"/>
  <c r="F2269" i="1" l="1"/>
  <c r="B2269" i="1"/>
  <c r="E2269" i="1"/>
  <c r="G2269" i="1" s="1"/>
  <c r="A2269" i="1"/>
  <c r="H2270" i="1"/>
  <c r="D2269" i="1"/>
  <c r="C2269" i="1"/>
  <c r="F2270" i="1" l="1"/>
  <c r="B2270" i="1"/>
  <c r="E2270" i="1"/>
  <c r="G2270" i="1" s="1"/>
  <c r="A2270" i="1"/>
  <c r="H2271" i="1"/>
  <c r="D2270" i="1"/>
  <c r="C2270" i="1"/>
  <c r="F2271" i="1" l="1"/>
  <c r="B2271" i="1"/>
  <c r="E2271" i="1"/>
  <c r="G2271" i="1" s="1"/>
  <c r="A2271" i="1"/>
  <c r="H2272" i="1"/>
  <c r="D2271" i="1"/>
  <c r="C2271" i="1"/>
  <c r="F2272" i="1" l="1"/>
  <c r="B2272" i="1"/>
  <c r="E2272" i="1"/>
  <c r="G2272" i="1" s="1"/>
  <c r="A2272" i="1"/>
  <c r="H2273" i="1"/>
  <c r="D2272" i="1"/>
  <c r="C2272" i="1"/>
  <c r="F2273" i="1" l="1"/>
  <c r="B2273" i="1"/>
  <c r="E2273" i="1"/>
  <c r="G2273" i="1" s="1"/>
  <c r="A2273" i="1"/>
  <c r="H2274" i="1"/>
  <c r="D2273" i="1"/>
  <c r="C2273" i="1"/>
  <c r="F2274" i="1" l="1"/>
  <c r="B2274" i="1"/>
  <c r="E2274" i="1"/>
  <c r="G2274" i="1" s="1"/>
  <c r="A2274" i="1"/>
  <c r="H2275" i="1"/>
  <c r="D2274" i="1"/>
  <c r="C2274" i="1"/>
  <c r="F2275" i="1" l="1"/>
  <c r="B2275" i="1"/>
  <c r="E2275" i="1"/>
  <c r="G2275" i="1" s="1"/>
  <c r="A2275" i="1"/>
  <c r="H2276" i="1"/>
  <c r="D2275" i="1"/>
  <c r="C2275" i="1"/>
  <c r="F2276" i="1" l="1"/>
  <c r="B2276" i="1"/>
  <c r="E2276" i="1"/>
  <c r="G2276" i="1" s="1"/>
  <c r="A2276" i="1"/>
  <c r="H2277" i="1"/>
  <c r="D2276" i="1"/>
  <c r="C2276" i="1"/>
  <c r="F2277" i="1" l="1"/>
  <c r="B2277" i="1"/>
  <c r="E2277" i="1"/>
  <c r="G2277" i="1" s="1"/>
  <c r="A2277" i="1"/>
  <c r="H2278" i="1"/>
  <c r="D2277" i="1"/>
  <c r="C2277" i="1"/>
  <c r="F2278" i="1" l="1"/>
  <c r="B2278" i="1"/>
  <c r="E2278" i="1"/>
  <c r="G2278" i="1" s="1"/>
  <c r="A2278" i="1"/>
  <c r="H2279" i="1"/>
  <c r="D2278" i="1"/>
  <c r="C2278" i="1"/>
  <c r="F2279" i="1" l="1"/>
  <c r="B2279" i="1"/>
  <c r="E2279" i="1"/>
  <c r="G2279" i="1" s="1"/>
  <c r="A2279" i="1"/>
  <c r="H2280" i="1"/>
  <c r="D2279" i="1"/>
  <c r="C2279" i="1"/>
  <c r="F2280" i="1" l="1"/>
  <c r="B2280" i="1"/>
  <c r="E2280" i="1"/>
  <c r="A2280" i="1"/>
  <c r="H2281" i="1"/>
  <c r="D2280" i="1"/>
  <c r="C2280" i="1"/>
  <c r="G2280" i="1" l="1"/>
  <c r="F2281" i="1"/>
  <c r="B2281" i="1"/>
  <c r="E2281" i="1"/>
  <c r="G2281" i="1" s="1"/>
  <c r="A2281" i="1"/>
  <c r="H2282" i="1"/>
  <c r="D2281" i="1"/>
  <c r="C2281" i="1"/>
  <c r="F2282" i="1" l="1"/>
  <c r="B2282" i="1"/>
  <c r="E2282" i="1"/>
  <c r="G2282" i="1" s="1"/>
  <c r="A2282" i="1"/>
  <c r="H2283" i="1"/>
  <c r="D2282" i="1"/>
  <c r="C2282" i="1"/>
  <c r="F2283" i="1" l="1"/>
  <c r="B2283" i="1"/>
  <c r="E2283" i="1"/>
  <c r="G2283" i="1" s="1"/>
  <c r="A2283" i="1"/>
  <c r="H2284" i="1"/>
  <c r="D2283" i="1"/>
  <c r="C2283" i="1"/>
  <c r="F2284" i="1" l="1"/>
  <c r="B2284" i="1"/>
  <c r="E2284" i="1"/>
  <c r="G2284" i="1" s="1"/>
  <c r="A2284" i="1"/>
  <c r="H2285" i="1"/>
  <c r="D2284" i="1"/>
  <c r="C2284" i="1"/>
  <c r="F2285" i="1" l="1"/>
  <c r="B2285" i="1"/>
  <c r="E2285" i="1"/>
  <c r="G2285" i="1" s="1"/>
  <c r="A2285" i="1"/>
  <c r="H2286" i="1"/>
  <c r="D2285" i="1"/>
  <c r="C2285" i="1"/>
  <c r="F2286" i="1" l="1"/>
  <c r="B2286" i="1"/>
  <c r="E2286" i="1"/>
  <c r="G2286" i="1" s="1"/>
  <c r="A2286" i="1"/>
  <c r="H2287" i="1"/>
  <c r="D2286" i="1"/>
  <c r="C2286" i="1"/>
  <c r="F2287" i="1" l="1"/>
  <c r="B2287" i="1"/>
  <c r="E2287" i="1"/>
  <c r="G2287" i="1" s="1"/>
  <c r="A2287" i="1"/>
  <c r="H2288" i="1"/>
  <c r="D2287" i="1"/>
  <c r="C2287" i="1"/>
  <c r="F2288" i="1" l="1"/>
  <c r="B2288" i="1"/>
  <c r="E2288" i="1"/>
  <c r="G2288" i="1" s="1"/>
  <c r="A2288" i="1"/>
  <c r="H2289" i="1"/>
  <c r="D2288" i="1"/>
  <c r="C2288" i="1"/>
  <c r="F2289" i="1" l="1"/>
  <c r="B2289" i="1"/>
  <c r="E2289" i="1"/>
  <c r="G2289" i="1" s="1"/>
  <c r="A2289" i="1"/>
  <c r="H2290" i="1"/>
  <c r="D2289" i="1"/>
  <c r="C2289" i="1"/>
  <c r="F2290" i="1" l="1"/>
  <c r="B2290" i="1"/>
  <c r="E2290" i="1"/>
  <c r="G2290" i="1" s="1"/>
  <c r="A2290" i="1"/>
  <c r="H2291" i="1"/>
  <c r="D2290" i="1"/>
  <c r="C2290" i="1"/>
  <c r="F2291" i="1" l="1"/>
  <c r="B2291" i="1"/>
  <c r="E2291" i="1"/>
  <c r="G2291" i="1" s="1"/>
  <c r="A2291" i="1"/>
  <c r="H2292" i="1"/>
  <c r="D2291" i="1"/>
  <c r="C2291" i="1"/>
  <c r="F2292" i="1" l="1"/>
  <c r="B2292" i="1"/>
  <c r="E2292" i="1"/>
  <c r="G2292" i="1" s="1"/>
  <c r="A2292" i="1"/>
  <c r="H2293" i="1"/>
  <c r="D2292" i="1"/>
  <c r="C2292" i="1"/>
  <c r="F2293" i="1" l="1"/>
  <c r="B2293" i="1"/>
  <c r="E2293" i="1"/>
  <c r="G2293" i="1" s="1"/>
  <c r="A2293" i="1"/>
  <c r="H2294" i="1"/>
  <c r="D2293" i="1"/>
  <c r="C2293" i="1"/>
  <c r="F2294" i="1" l="1"/>
  <c r="B2294" i="1"/>
  <c r="E2294" i="1"/>
  <c r="G2294" i="1" s="1"/>
  <c r="A2294" i="1"/>
  <c r="H2295" i="1"/>
  <c r="D2294" i="1"/>
  <c r="C2294" i="1"/>
  <c r="F2295" i="1" l="1"/>
  <c r="B2295" i="1"/>
  <c r="E2295" i="1"/>
  <c r="G2295" i="1" s="1"/>
  <c r="A2295" i="1"/>
  <c r="H2296" i="1"/>
  <c r="D2295" i="1"/>
  <c r="C2295" i="1"/>
  <c r="F2296" i="1" l="1"/>
  <c r="B2296" i="1"/>
  <c r="E2296" i="1"/>
  <c r="G2296" i="1" s="1"/>
  <c r="A2296" i="1"/>
  <c r="H2297" i="1"/>
  <c r="D2296" i="1"/>
  <c r="C2296" i="1"/>
  <c r="F2297" i="1" l="1"/>
  <c r="B2297" i="1"/>
  <c r="E2297" i="1"/>
  <c r="G2297" i="1" s="1"/>
  <c r="A2297" i="1"/>
  <c r="H2298" i="1"/>
  <c r="D2297" i="1"/>
  <c r="C2297" i="1"/>
  <c r="F2298" i="1" l="1"/>
  <c r="B2298" i="1"/>
  <c r="E2298" i="1"/>
  <c r="G2298" i="1" s="1"/>
  <c r="A2298" i="1"/>
  <c r="H2299" i="1"/>
  <c r="D2298" i="1"/>
  <c r="C2298" i="1"/>
  <c r="F2299" i="1" l="1"/>
  <c r="B2299" i="1"/>
  <c r="E2299" i="1"/>
  <c r="G2299" i="1" s="1"/>
  <c r="A2299" i="1"/>
  <c r="H2300" i="1"/>
  <c r="D2299" i="1"/>
  <c r="C2299" i="1"/>
  <c r="F2300" i="1" l="1"/>
  <c r="B2300" i="1"/>
  <c r="E2300" i="1"/>
  <c r="A2300" i="1"/>
  <c r="H2301" i="1"/>
  <c r="D2300" i="1"/>
  <c r="C2300" i="1"/>
  <c r="F2301" i="1" l="1"/>
  <c r="B2301" i="1"/>
  <c r="E2301" i="1"/>
  <c r="G2301" i="1" s="1"/>
  <c r="A2301" i="1"/>
  <c r="H2302" i="1"/>
  <c r="D2301" i="1"/>
  <c r="C2301" i="1"/>
  <c r="G2300" i="1"/>
  <c r="F2302" i="1" l="1"/>
  <c r="B2302" i="1"/>
  <c r="E2302" i="1"/>
  <c r="G2302" i="1" s="1"/>
  <c r="A2302" i="1"/>
  <c r="H2303" i="1"/>
  <c r="D2302" i="1"/>
  <c r="C2302" i="1"/>
  <c r="F2303" i="1" l="1"/>
  <c r="B2303" i="1"/>
  <c r="E2303" i="1"/>
  <c r="G2303" i="1" s="1"/>
  <c r="A2303" i="1"/>
  <c r="H2304" i="1"/>
  <c r="D2303" i="1"/>
  <c r="C2303" i="1"/>
  <c r="F2304" i="1" l="1"/>
  <c r="B2304" i="1"/>
  <c r="E2304" i="1"/>
  <c r="G2304" i="1" s="1"/>
  <c r="A2304" i="1"/>
  <c r="H2305" i="1"/>
  <c r="D2304" i="1"/>
  <c r="C2304" i="1"/>
  <c r="F2305" i="1" l="1"/>
  <c r="B2305" i="1"/>
  <c r="E2305" i="1"/>
  <c r="G2305" i="1" s="1"/>
  <c r="A2305" i="1"/>
  <c r="H2306" i="1"/>
  <c r="D2305" i="1"/>
  <c r="C2305" i="1"/>
  <c r="F2306" i="1" l="1"/>
  <c r="B2306" i="1"/>
  <c r="E2306" i="1"/>
  <c r="G2306" i="1" s="1"/>
  <c r="A2306" i="1"/>
  <c r="H2307" i="1"/>
  <c r="D2306" i="1"/>
  <c r="C2306" i="1"/>
  <c r="F2307" i="1" l="1"/>
  <c r="B2307" i="1"/>
  <c r="E2307" i="1"/>
  <c r="G2307" i="1" s="1"/>
  <c r="A2307" i="1"/>
  <c r="H2308" i="1"/>
  <c r="D2307" i="1"/>
  <c r="C2307" i="1"/>
  <c r="F2308" i="1" l="1"/>
  <c r="B2308" i="1"/>
  <c r="E2308" i="1"/>
  <c r="G2308" i="1" s="1"/>
  <c r="A2308" i="1"/>
  <c r="H2309" i="1"/>
  <c r="D2308" i="1"/>
  <c r="C2308" i="1"/>
  <c r="F2309" i="1" l="1"/>
  <c r="B2309" i="1"/>
  <c r="E2309" i="1"/>
  <c r="G2309" i="1" s="1"/>
  <c r="A2309" i="1"/>
  <c r="H2310" i="1"/>
  <c r="D2309" i="1"/>
  <c r="C2309" i="1"/>
  <c r="F2310" i="1" l="1"/>
  <c r="B2310" i="1"/>
  <c r="E2310" i="1"/>
  <c r="G2310" i="1" s="1"/>
  <c r="A2310" i="1"/>
  <c r="H2311" i="1"/>
  <c r="D2310" i="1"/>
  <c r="C2310" i="1"/>
  <c r="F2311" i="1" l="1"/>
  <c r="B2311" i="1"/>
  <c r="E2311" i="1"/>
  <c r="G2311" i="1" s="1"/>
  <c r="A2311" i="1"/>
  <c r="H2312" i="1"/>
  <c r="D2311" i="1"/>
  <c r="C2311" i="1"/>
  <c r="F2312" i="1" l="1"/>
  <c r="B2312" i="1"/>
  <c r="E2312" i="1"/>
  <c r="G2312" i="1" s="1"/>
  <c r="A2312" i="1"/>
  <c r="H2313" i="1"/>
  <c r="D2312" i="1"/>
  <c r="C2312" i="1"/>
  <c r="F2313" i="1" l="1"/>
  <c r="B2313" i="1"/>
  <c r="E2313" i="1"/>
  <c r="G2313" i="1" s="1"/>
  <c r="A2313" i="1"/>
  <c r="H2314" i="1"/>
  <c r="D2313" i="1"/>
  <c r="C2313" i="1"/>
  <c r="F2314" i="1" l="1"/>
  <c r="B2314" i="1"/>
  <c r="E2314" i="1"/>
  <c r="G2314" i="1" s="1"/>
  <c r="A2314" i="1"/>
  <c r="H2315" i="1"/>
  <c r="D2314" i="1"/>
  <c r="C2314" i="1"/>
  <c r="F2315" i="1" l="1"/>
  <c r="B2315" i="1"/>
  <c r="E2315" i="1"/>
  <c r="G2315" i="1" s="1"/>
  <c r="A2315" i="1"/>
  <c r="H2316" i="1"/>
  <c r="D2315" i="1"/>
  <c r="C2315" i="1"/>
  <c r="F2316" i="1" l="1"/>
  <c r="B2316" i="1"/>
  <c r="E2316" i="1"/>
  <c r="G2316" i="1" s="1"/>
  <c r="A2316" i="1"/>
  <c r="H2317" i="1"/>
  <c r="D2316" i="1"/>
  <c r="C2316" i="1"/>
  <c r="F2317" i="1" l="1"/>
  <c r="B2317" i="1"/>
  <c r="E2317" i="1"/>
  <c r="G2317" i="1" s="1"/>
  <c r="A2317" i="1"/>
  <c r="H2318" i="1"/>
  <c r="D2317" i="1"/>
  <c r="C2317" i="1"/>
  <c r="F2318" i="1" l="1"/>
  <c r="B2318" i="1"/>
  <c r="E2318" i="1"/>
  <c r="G2318" i="1" s="1"/>
  <c r="A2318" i="1"/>
  <c r="H2319" i="1"/>
  <c r="D2318" i="1"/>
  <c r="C2318" i="1"/>
  <c r="F2319" i="1" l="1"/>
  <c r="B2319" i="1"/>
  <c r="E2319" i="1"/>
  <c r="G2319" i="1" s="1"/>
  <c r="A2319" i="1"/>
  <c r="H2320" i="1"/>
  <c r="D2319" i="1"/>
  <c r="C2319" i="1"/>
  <c r="F2320" i="1" l="1"/>
  <c r="B2320" i="1"/>
  <c r="E2320" i="1"/>
  <c r="G2320" i="1" s="1"/>
  <c r="A2320" i="1"/>
  <c r="H2321" i="1"/>
  <c r="D2320" i="1"/>
  <c r="C2320" i="1"/>
  <c r="F2321" i="1" l="1"/>
  <c r="B2321" i="1"/>
  <c r="E2321" i="1"/>
  <c r="G2321" i="1" s="1"/>
  <c r="A2321" i="1"/>
  <c r="H2322" i="1"/>
  <c r="D2321" i="1"/>
  <c r="C2321" i="1"/>
  <c r="F2322" i="1" l="1"/>
  <c r="B2322" i="1"/>
  <c r="E2322" i="1"/>
  <c r="G2322" i="1" s="1"/>
  <c r="A2322" i="1"/>
  <c r="H2323" i="1"/>
  <c r="D2322" i="1"/>
  <c r="C2322" i="1"/>
  <c r="F2323" i="1" l="1"/>
  <c r="B2323" i="1"/>
  <c r="E2323" i="1"/>
  <c r="G2323" i="1" s="1"/>
  <c r="A2323" i="1"/>
  <c r="H2324" i="1"/>
  <c r="D2323" i="1"/>
  <c r="C2323" i="1"/>
  <c r="F2324" i="1" l="1"/>
  <c r="B2324" i="1"/>
  <c r="E2324" i="1"/>
  <c r="G2324" i="1" s="1"/>
  <c r="A2324" i="1"/>
  <c r="H2325" i="1"/>
  <c r="D2324" i="1"/>
  <c r="C2324" i="1"/>
  <c r="F2325" i="1" l="1"/>
  <c r="B2325" i="1"/>
  <c r="E2325" i="1"/>
  <c r="G2325" i="1" s="1"/>
  <c r="A2325" i="1"/>
  <c r="H2326" i="1"/>
  <c r="D2325" i="1"/>
  <c r="C2325" i="1"/>
  <c r="F2326" i="1" l="1"/>
  <c r="B2326" i="1"/>
  <c r="E2326" i="1"/>
  <c r="G2326" i="1" s="1"/>
  <c r="A2326" i="1"/>
  <c r="H2327" i="1"/>
  <c r="D2326" i="1"/>
  <c r="C2326" i="1"/>
  <c r="F2327" i="1" l="1"/>
  <c r="B2327" i="1"/>
  <c r="E2327" i="1"/>
  <c r="G2327" i="1" s="1"/>
  <c r="A2327" i="1"/>
  <c r="H2328" i="1"/>
  <c r="D2327" i="1"/>
  <c r="C2327" i="1"/>
  <c r="F2328" i="1" l="1"/>
  <c r="B2328" i="1"/>
  <c r="E2328" i="1"/>
  <c r="G2328" i="1" s="1"/>
  <c r="A2328" i="1"/>
  <c r="H2329" i="1"/>
  <c r="D2328" i="1"/>
  <c r="C2328" i="1"/>
  <c r="F2329" i="1" l="1"/>
  <c r="B2329" i="1"/>
  <c r="E2329" i="1"/>
  <c r="G2329" i="1" s="1"/>
  <c r="A2329" i="1"/>
  <c r="H2330" i="1"/>
  <c r="D2329" i="1"/>
  <c r="C2329" i="1"/>
  <c r="F2330" i="1" l="1"/>
  <c r="B2330" i="1"/>
  <c r="E2330" i="1"/>
  <c r="G2330" i="1" s="1"/>
  <c r="A2330" i="1"/>
  <c r="H2331" i="1"/>
  <c r="D2330" i="1"/>
  <c r="C2330" i="1"/>
  <c r="F2331" i="1" l="1"/>
  <c r="B2331" i="1"/>
  <c r="E2331" i="1"/>
  <c r="G2331" i="1" s="1"/>
  <c r="A2331" i="1"/>
  <c r="H2332" i="1"/>
  <c r="D2331" i="1"/>
  <c r="C2331" i="1"/>
  <c r="F2332" i="1" l="1"/>
  <c r="B2332" i="1"/>
  <c r="E2332" i="1"/>
  <c r="G2332" i="1" s="1"/>
  <c r="A2332" i="1"/>
  <c r="H2333" i="1"/>
  <c r="D2332" i="1"/>
  <c r="C2332" i="1"/>
  <c r="F2333" i="1" l="1"/>
  <c r="B2333" i="1"/>
  <c r="E2333" i="1"/>
  <c r="G2333" i="1" s="1"/>
  <c r="A2333" i="1"/>
  <c r="H2334" i="1"/>
  <c r="D2333" i="1"/>
  <c r="C2333" i="1"/>
  <c r="F2334" i="1" l="1"/>
  <c r="B2334" i="1"/>
  <c r="E2334" i="1"/>
  <c r="G2334" i="1" s="1"/>
  <c r="A2334" i="1"/>
  <c r="H2335" i="1"/>
  <c r="D2334" i="1"/>
  <c r="C2334" i="1"/>
  <c r="F2335" i="1" l="1"/>
  <c r="B2335" i="1"/>
  <c r="E2335" i="1"/>
  <c r="G2335" i="1" s="1"/>
  <c r="A2335" i="1"/>
  <c r="H2336" i="1"/>
  <c r="D2335" i="1"/>
  <c r="C2335" i="1"/>
  <c r="F2336" i="1" l="1"/>
  <c r="B2336" i="1"/>
  <c r="E2336" i="1"/>
  <c r="G2336" i="1" s="1"/>
  <c r="A2336" i="1"/>
  <c r="H2337" i="1"/>
  <c r="D2336" i="1"/>
  <c r="C2336" i="1"/>
  <c r="F2337" i="1" l="1"/>
  <c r="B2337" i="1"/>
  <c r="E2337" i="1"/>
  <c r="G2337" i="1" s="1"/>
  <c r="A2337" i="1"/>
  <c r="H2338" i="1"/>
  <c r="D2337" i="1"/>
  <c r="C2337" i="1"/>
  <c r="F2338" i="1" l="1"/>
  <c r="B2338" i="1"/>
  <c r="E2338" i="1"/>
  <c r="G2338" i="1" s="1"/>
  <c r="A2338" i="1"/>
  <c r="H2339" i="1"/>
  <c r="D2338" i="1"/>
  <c r="C2338" i="1"/>
  <c r="F2339" i="1" l="1"/>
  <c r="B2339" i="1"/>
  <c r="E2339" i="1"/>
  <c r="G2339" i="1" s="1"/>
  <c r="A2339" i="1"/>
  <c r="H2340" i="1"/>
  <c r="D2339" i="1"/>
  <c r="C2339" i="1"/>
  <c r="F2340" i="1" l="1"/>
  <c r="B2340" i="1"/>
  <c r="E2340" i="1"/>
  <c r="G2340" i="1" s="1"/>
  <c r="A2340" i="1"/>
  <c r="H2341" i="1"/>
  <c r="D2340" i="1"/>
  <c r="C2340" i="1"/>
  <c r="F2341" i="1" l="1"/>
  <c r="B2341" i="1"/>
  <c r="E2341" i="1"/>
  <c r="G2341" i="1" s="1"/>
  <c r="A2341" i="1"/>
  <c r="H2342" i="1"/>
  <c r="D2341" i="1"/>
  <c r="C2341" i="1"/>
  <c r="F2342" i="1" l="1"/>
  <c r="B2342" i="1"/>
  <c r="E2342" i="1"/>
  <c r="G2342" i="1" s="1"/>
  <c r="A2342" i="1"/>
  <c r="H2343" i="1"/>
  <c r="D2342" i="1"/>
  <c r="C2342" i="1"/>
  <c r="F2343" i="1" l="1"/>
  <c r="B2343" i="1"/>
  <c r="E2343" i="1"/>
  <c r="G2343" i="1" s="1"/>
  <c r="A2343" i="1"/>
  <c r="H2344" i="1"/>
  <c r="D2343" i="1"/>
  <c r="C2343" i="1"/>
  <c r="F2344" i="1" l="1"/>
  <c r="B2344" i="1"/>
  <c r="E2344" i="1"/>
  <c r="G2344" i="1" s="1"/>
  <c r="A2344" i="1"/>
  <c r="H2345" i="1"/>
  <c r="D2344" i="1"/>
  <c r="C2344" i="1"/>
  <c r="F2345" i="1" l="1"/>
  <c r="B2345" i="1"/>
  <c r="E2345" i="1"/>
  <c r="G2345" i="1" s="1"/>
  <c r="A2345" i="1"/>
  <c r="H2346" i="1"/>
  <c r="D2345" i="1"/>
  <c r="C2345" i="1"/>
  <c r="F2346" i="1" l="1"/>
  <c r="B2346" i="1"/>
  <c r="E2346" i="1"/>
  <c r="G2346" i="1" s="1"/>
  <c r="A2346" i="1"/>
  <c r="H2347" i="1"/>
  <c r="D2346" i="1"/>
  <c r="C2346" i="1"/>
  <c r="F2347" i="1" l="1"/>
  <c r="B2347" i="1"/>
  <c r="E2347" i="1"/>
  <c r="G2347" i="1" s="1"/>
  <c r="A2347" i="1"/>
  <c r="H2348" i="1"/>
  <c r="D2347" i="1"/>
  <c r="C2347" i="1"/>
  <c r="F2348" i="1" l="1"/>
  <c r="B2348" i="1"/>
  <c r="E2348" i="1"/>
  <c r="G2348" i="1" s="1"/>
  <c r="A2348" i="1"/>
  <c r="H2349" i="1"/>
  <c r="D2348" i="1"/>
  <c r="C2348" i="1"/>
  <c r="F2349" i="1" l="1"/>
  <c r="B2349" i="1"/>
  <c r="E2349" i="1"/>
  <c r="G2349" i="1" s="1"/>
  <c r="A2349" i="1"/>
  <c r="H2350" i="1"/>
  <c r="D2349" i="1"/>
  <c r="C2349" i="1"/>
  <c r="F2350" i="1" l="1"/>
  <c r="B2350" i="1"/>
  <c r="E2350" i="1"/>
  <c r="G2350" i="1" s="1"/>
  <c r="A2350" i="1"/>
  <c r="H2351" i="1"/>
  <c r="D2350" i="1"/>
  <c r="C2350" i="1"/>
  <c r="F2351" i="1" l="1"/>
  <c r="B2351" i="1"/>
  <c r="E2351" i="1"/>
  <c r="G2351" i="1" s="1"/>
  <c r="A2351" i="1"/>
  <c r="H2352" i="1"/>
  <c r="D2351" i="1"/>
  <c r="C2351" i="1"/>
  <c r="F2352" i="1" l="1"/>
  <c r="B2352" i="1"/>
  <c r="E2352" i="1"/>
  <c r="G2352" i="1" s="1"/>
  <c r="A2352" i="1"/>
  <c r="H2353" i="1"/>
  <c r="D2352" i="1"/>
  <c r="C2352" i="1"/>
  <c r="F2353" i="1" l="1"/>
  <c r="B2353" i="1"/>
  <c r="E2353" i="1"/>
  <c r="G2353" i="1" s="1"/>
  <c r="A2353" i="1"/>
  <c r="H2354" i="1"/>
  <c r="D2353" i="1"/>
  <c r="C2353" i="1"/>
  <c r="F2354" i="1" l="1"/>
  <c r="B2354" i="1"/>
  <c r="E2354" i="1"/>
  <c r="G2354" i="1" s="1"/>
  <c r="A2354" i="1"/>
  <c r="H2355" i="1"/>
  <c r="D2354" i="1"/>
  <c r="C2354" i="1"/>
  <c r="F2355" i="1" l="1"/>
  <c r="B2355" i="1"/>
  <c r="E2355" i="1"/>
  <c r="G2355" i="1" s="1"/>
  <c r="A2355" i="1"/>
  <c r="H2356" i="1"/>
  <c r="D2355" i="1"/>
  <c r="C2355" i="1"/>
  <c r="F2356" i="1" l="1"/>
  <c r="B2356" i="1"/>
  <c r="E2356" i="1"/>
  <c r="G2356" i="1" s="1"/>
  <c r="A2356" i="1"/>
  <c r="H2357" i="1"/>
  <c r="D2356" i="1"/>
  <c r="C2356" i="1"/>
  <c r="F2357" i="1" l="1"/>
  <c r="B2357" i="1"/>
  <c r="E2357" i="1"/>
  <c r="G2357" i="1" s="1"/>
  <c r="A2357" i="1"/>
  <c r="H2358" i="1"/>
  <c r="D2357" i="1"/>
  <c r="C2357" i="1"/>
  <c r="F2358" i="1" l="1"/>
  <c r="B2358" i="1"/>
  <c r="E2358" i="1"/>
  <c r="G2358" i="1" s="1"/>
  <c r="A2358" i="1"/>
  <c r="H2359" i="1"/>
  <c r="D2358" i="1"/>
  <c r="C2358" i="1"/>
  <c r="F2359" i="1" l="1"/>
  <c r="B2359" i="1"/>
  <c r="E2359" i="1"/>
  <c r="G2359" i="1" s="1"/>
  <c r="A2359" i="1"/>
  <c r="H2360" i="1"/>
  <c r="D2359" i="1"/>
  <c r="C2359" i="1"/>
  <c r="F2360" i="1" l="1"/>
  <c r="B2360" i="1"/>
  <c r="E2360" i="1"/>
  <c r="G2360" i="1" s="1"/>
  <c r="A2360" i="1"/>
  <c r="H2361" i="1"/>
  <c r="D2360" i="1"/>
  <c r="C2360" i="1"/>
  <c r="F2361" i="1" l="1"/>
  <c r="B2361" i="1"/>
  <c r="E2361" i="1"/>
  <c r="G2361" i="1" s="1"/>
  <c r="A2361" i="1"/>
  <c r="H2362" i="1"/>
  <c r="D2361" i="1"/>
  <c r="C2361" i="1"/>
  <c r="F2362" i="1" l="1"/>
  <c r="B2362" i="1"/>
  <c r="E2362" i="1"/>
  <c r="A2362" i="1"/>
  <c r="H2363" i="1"/>
  <c r="D2362" i="1"/>
  <c r="C2362" i="1"/>
  <c r="F2363" i="1" l="1"/>
  <c r="B2363" i="1"/>
  <c r="E2363" i="1"/>
  <c r="G2363" i="1" s="1"/>
  <c r="A2363" i="1"/>
  <c r="H2364" i="1"/>
  <c r="D2363" i="1"/>
  <c r="C2363" i="1"/>
  <c r="G2362" i="1"/>
  <c r="F2364" i="1" l="1"/>
  <c r="B2364" i="1"/>
  <c r="E2364" i="1"/>
  <c r="G2364" i="1" s="1"/>
  <c r="A2364" i="1"/>
  <c r="H2365" i="1"/>
  <c r="D2364" i="1"/>
  <c r="C2364" i="1"/>
  <c r="F2365" i="1" l="1"/>
  <c r="B2365" i="1"/>
  <c r="E2365" i="1"/>
  <c r="G2365" i="1" s="1"/>
  <c r="A2365" i="1"/>
  <c r="H2366" i="1"/>
  <c r="D2365" i="1"/>
  <c r="C2365" i="1"/>
  <c r="F2366" i="1" l="1"/>
  <c r="B2366" i="1"/>
  <c r="E2366" i="1"/>
  <c r="G2366" i="1" s="1"/>
  <c r="A2366" i="1"/>
  <c r="H2367" i="1"/>
  <c r="D2366" i="1"/>
  <c r="C2366" i="1"/>
  <c r="F2367" i="1" l="1"/>
  <c r="B2367" i="1"/>
  <c r="E2367" i="1"/>
  <c r="G2367" i="1" s="1"/>
  <c r="A2367" i="1"/>
  <c r="H2368" i="1"/>
  <c r="D2367" i="1"/>
  <c r="C2367" i="1"/>
  <c r="F2368" i="1" l="1"/>
  <c r="B2368" i="1"/>
  <c r="E2368" i="1"/>
  <c r="G2368" i="1" s="1"/>
  <c r="A2368" i="1"/>
  <c r="H2369" i="1"/>
  <c r="D2368" i="1"/>
  <c r="C2368" i="1"/>
  <c r="F2369" i="1" l="1"/>
  <c r="B2369" i="1"/>
  <c r="E2369" i="1"/>
  <c r="G2369" i="1" s="1"/>
  <c r="A2369" i="1"/>
  <c r="H2370" i="1"/>
  <c r="D2369" i="1"/>
  <c r="C2369" i="1"/>
  <c r="F2370" i="1" l="1"/>
  <c r="B2370" i="1"/>
  <c r="E2370" i="1"/>
  <c r="G2370" i="1" s="1"/>
  <c r="A2370" i="1"/>
  <c r="H2371" i="1"/>
  <c r="D2370" i="1"/>
  <c r="C2370" i="1"/>
  <c r="F2371" i="1" l="1"/>
  <c r="B2371" i="1"/>
  <c r="E2371" i="1"/>
  <c r="G2371" i="1" s="1"/>
  <c r="A2371" i="1"/>
  <c r="H2372" i="1"/>
  <c r="D2371" i="1"/>
  <c r="C2371" i="1"/>
  <c r="F2372" i="1" l="1"/>
  <c r="B2372" i="1"/>
  <c r="E2372" i="1"/>
  <c r="G2372" i="1" s="1"/>
  <c r="A2372" i="1"/>
  <c r="H2373" i="1"/>
  <c r="D2372" i="1"/>
  <c r="C2372" i="1"/>
  <c r="F2373" i="1" l="1"/>
  <c r="B2373" i="1"/>
  <c r="E2373" i="1"/>
  <c r="G2373" i="1" s="1"/>
  <c r="A2373" i="1"/>
  <c r="H2374" i="1"/>
  <c r="D2373" i="1"/>
  <c r="C2373" i="1"/>
  <c r="F2374" i="1" l="1"/>
  <c r="B2374" i="1"/>
  <c r="E2374" i="1"/>
  <c r="G2374" i="1" s="1"/>
  <c r="A2374" i="1"/>
  <c r="H2375" i="1"/>
  <c r="D2374" i="1"/>
  <c r="C2374" i="1"/>
  <c r="F2375" i="1" l="1"/>
  <c r="B2375" i="1"/>
  <c r="E2375" i="1"/>
  <c r="G2375" i="1" s="1"/>
  <c r="A2375" i="1"/>
  <c r="H2376" i="1"/>
  <c r="D2375" i="1"/>
  <c r="C2375" i="1"/>
  <c r="F2376" i="1" l="1"/>
  <c r="B2376" i="1"/>
  <c r="E2376" i="1"/>
  <c r="G2376" i="1" s="1"/>
  <c r="A2376" i="1"/>
  <c r="H2377" i="1"/>
  <c r="D2376" i="1"/>
  <c r="C2376" i="1"/>
  <c r="F2377" i="1" l="1"/>
  <c r="B2377" i="1"/>
  <c r="E2377" i="1"/>
  <c r="G2377" i="1" s="1"/>
  <c r="A2377" i="1"/>
  <c r="H2378" i="1"/>
  <c r="D2377" i="1"/>
  <c r="C2377" i="1"/>
  <c r="F2378" i="1" l="1"/>
  <c r="B2378" i="1"/>
  <c r="E2378" i="1"/>
  <c r="G2378" i="1" s="1"/>
  <c r="A2378" i="1"/>
  <c r="H2379" i="1"/>
  <c r="D2378" i="1"/>
  <c r="C2378" i="1"/>
  <c r="F2379" i="1" l="1"/>
  <c r="B2379" i="1"/>
  <c r="E2379" i="1"/>
  <c r="G2379" i="1" s="1"/>
  <c r="A2379" i="1"/>
  <c r="H2380" i="1"/>
  <c r="D2379" i="1"/>
  <c r="C2379" i="1"/>
  <c r="F2380" i="1" l="1"/>
  <c r="B2380" i="1"/>
  <c r="E2380" i="1"/>
  <c r="G2380" i="1" s="1"/>
  <c r="A2380" i="1"/>
  <c r="H2381" i="1"/>
  <c r="D2380" i="1"/>
  <c r="C2380" i="1"/>
  <c r="F2381" i="1" l="1"/>
  <c r="B2381" i="1"/>
  <c r="E2381" i="1"/>
  <c r="G2381" i="1" s="1"/>
  <c r="A2381" i="1"/>
  <c r="H2382" i="1"/>
  <c r="D2381" i="1"/>
  <c r="C2381" i="1"/>
  <c r="F2382" i="1" l="1"/>
  <c r="B2382" i="1"/>
  <c r="E2382" i="1"/>
  <c r="G2382" i="1" s="1"/>
  <c r="A2382" i="1"/>
  <c r="H2383" i="1"/>
  <c r="D2382" i="1"/>
  <c r="C2382" i="1"/>
  <c r="F2383" i="1" l="1"/>
  <c r="B2383" i="1"/>
  <c r="E2383" i="1"/>
  <c r="G2383" i="1" s="1"/>
  <c r="A2383" i="1"/>
  <c r="H2384" i="1"/>
  <c r="D2383" i="1"/>
  <c r="C2383" i="1"/>
  <c r="F2384" i="1" l="1"/>
  <c r="B2384" i="1"/>
  <c r="E2384" i="1"/>
  <c r="G2384" i="1" s="1"/>
  <c r="A2384" i="1"/>
  <c r="H2385" i="1"/>
  <c r="D2384" i="1"/>
  <c r="C2384" i="1"/>
  <c r="F2385" i="1" l="1"/>
  <c r="B2385" i="1"/>
  <c r="E2385" i="1"/>
  <c r="G2385" i="1" s="1"/>
  <c r="A2385" i="1"/>
  <c r="H2386" i="1"/>
  <c r="D2385" i="1"/>
  <c r="C2385" i="1"/>
  <c r="F2386" i="1" l="1"/>
  <c r="B2386" i="1"/>
  <c r="E2386" i="1"/>
  <c r="G2386" i="1" s="1"/>
  <c r="A2386" i="1"/>
  <c r="H2387" i="1"/>
  <c r="D2386" i="1"/>
  <c r="C2386" i="1"/>
  <c r="F2387" i="1" l="1"/>
  <c r="B2387" i="1"/>
  <c r="E2387" i="1"/>
  <c r="G2387" i="1" s="1"/>
  <c r="A2387" i="1"/>
  <c r="H2388" i="1"/>
  <c r="D2387" i="1"/>
  <c r="C2387" i="1"/>
  <c r="F2388" i="1" l="1"/>
  <c r="B2388" i="1"/>
  <c r="E2388" i="1"/>
  <c r="G2388" i="1" s="1"/>
  <c r="A2388" i="1"/>
  <c r="H2389" i="1"/>
  <c r="D2388" i="1"/>
  <c r="C2388" i="1"/>
  <c r="F2389" i="1" l="1"/>
  <c r="B2389" i="1"/>
  <c r="E2389" i="1"/>
  <c r="A2389" i="1"/>
  <c r="H2390" i="1"/>
  <c r="D2389" i="1"/>
  <c r="C2389" i="1"/>
  <c r="F2390" i="1" l="1"/>
  <c r="B2390" i="1"/>
  <c r="E2390" i="1"/>
  <c r="G2390" i="1" s="1"/>
  <c r="A2390" i="1"/>
  <c r="H2391" i="1"/>
  <c r="D2390" i="1"/>
  <c r="C2390" i="1"/>
  <c r="G2389" i="1"/>
  <c r="F2391" i="1" l="1"/>
  <c r="B2391" i="1"/>
  <c r="E2391" i="1"/>
  <c r="G2391" i="1" s="1"/>
  <c r="A2391" i="1"/>
  <c r="H2392" i="1"/>
  <c r="D2391" i="1"/>
  <c r="C2391" i="1"/>
  <c r="F2392" i="1" l="1"/>
  <c r="B2392" i="1"/>
  <c r="E2392" i="1"/>
  <c r="G2392" i="1" s="1"/>
  <c r="A2392" i="1"/>
  <c r="H2393" i="1"/>
  <c r="D2392" i="1"/>
  <c r="C2392" i="1"/>
  <c r="F2393" i="1" l="1"/>
  <c r="B2393" i="1"/>
  <c r="E2393" i="1"/>
  <c r="G2393" i="1" s="1"/>
  <c r="A2393" i="1"/>
  <c r="H2394" i="1"/>
  <c r="D2393" i="1"/>
  <c r="C2393" i="1"/>
  <c r="F2394" i="1" l="1"/>
  <c r="B2394" i="1"/>
  <c r="E2394" i="1"/>
  <c r="A2394" i="1"/>
  <c r="H2395" i="1"/>
  <c r="D2394" i="1"/>
  <c r="C2394" i="1"/>
  <c r="F2395" i="1" l="1"/>
  <c r="B2395" i="1"/>
  <c r="E2395" i="1"/>
  <c r="G2395" i="1" s="1"/>
  <c r="A2395" i="1"/>
  <c r="H2396" i="1"/>
  <c r="D2395" i="1"/>
  <c r="C2395" i="1"/>
  <c r="G2394" i="1"/>
  <c r="F2396" i="1" l="1"/>
  <c r="B2396" i="1"/>
  <c r="E2396" i="1"/>
  <c r="G2396" i="1" s="1"/>
  <c r="A2396" i="1"/>
  <c r="H2397" i="1"/>
  <c r="D2396" i="1"/>
  <c r="C2396" i="1"/>
  <c r="F2397" i="1" l="1"/>
  <c r="B2397" i="1"/>
  <c r="E2397" i="1"/>
  <c r="G2397" i="1" s="1"/>
  <c r="A2397" i="1"/>
  <c r="H2398" i="1"/>
  <c r="D2397" i="1"/>
  <c r="C2397" i="1"/>
  <c r="F2398" i="1" l="1"/>
  <c r="B2398" i="1"/>
  <c r="E2398" i="1"/>
  <c r="G2398" i="1" s="1"/>
  <c r="A2398" i="1"/>
  <c r="H2399" i="1"/>
  <c r="D2398" i="1"/>
  <c r="C2398" i="1"/>
  <c r="F2399" i="1" l="1"/>
  <c r="B2399" i="1"/>
  <c r="E2399" i="1"/>
  <c r="G2399" i="1" s="1"/>
  <c r="A2399" i="1"/>
  <c r="H2400" i="1"/>
  <c r="D2399" i="1"/>
  <c r="C2399" i="1"/>
  <c r="F2400" i="1" l="1"/>
  <c r="B2400" i="1"/>
  <c r="E2400" i="1"/>
  <c r="G2400" i="1" s="1"/>
  <c r="A2400" i="1"/>
  <c r="H2401" i="1"/>
  <c r="D2400" i="1"/>
  <c r="C2400" i="1"/>
  <c r="F2401" i="1" l="1"/>
  <c r="B2401" i="1"/>
  <c r="E2401" i="1"/>
  <c r="G2401" i="1" s="1"/>
  <c r="A2401" i="1"/>
  <c r="H2402" i="1"/>
  <c r="D2401" i="1"/>
  <c r="C2401" i="1"/>
  <c r="F2402" i="1" l="1"/>
  <c r="B2402" i="1"/>
  <c r="E2402" i="1"/>
  <c r="G2402" i="1" s="1"/>
  <c r="A2402" i="1"/>
  <c r="H2403" i="1"/>
  <c r="D2402" i="1"/>
  <c r="C2402" i="1"/>
  <c r="F2403" i="1" l="1"/>
  <c r="B2403" i="1"/>
  <c r="E2403" i="1"/>
  <c r="G2403" i="1" s="1"/>
  <c r="A2403" i="1"/>
  <c r="H2404" i="1"/>
  <c r="D2403" i="1"/>
  <c r="C2403" i="1"/>
  <c r="F2404" i="1" l="1"/>
  <c r="B2404" i="1"/>
  <c r="E2404" i="1"/>
  <c r="G2404" i="1" s="1"/>
  <c r="A2404" i="1"/>
  <c r="H2405" i="1"/>
  <c r="D2404" i="1"/>
  <c r="C2404" i="1"/>
  <c r="F2405" i="1" l="1"/>
  <c r="B2405" i="1"/>
  <c r="E2405" i="1"/>
  <c r="G2405" i="1" s="1"/>
  <c r="A2405" i="1"/>
  <c r="H2406" i="1"/>
  <c r="D2405" i="1"/>
  <c r="C2405" i="1"/>
  <c r="F2406" i="1" l="1"/>
  <c r="B2406" i="1"/>
  <c r="E2406" i="1"/>
  <c r="G2406" i="1" s="1"/>
  <c r="A2406" i="1"/>
  <c r="H2407" i="1"/>
  <c r="D2406" i="1"/>
  <c r="C2406" i="1"/>
  <c r="F2407" i="1" l="1"/>
  <c r="B2407" i="1"/>
  <c r="E2407" i="1"/>
  <c r="G2407" i="1" s="1"/>
  <c r="A2407" i="1"/>
  <c r="H2408" i="1"/>
  <c r="D2407" i="1"/>
  <c r="C2407" i="1"/>
  <c r="F2408" i="1" l="1"/>
  <c r="B2408" i="1"/>
  <c r="E2408" i="1"/>
  <c r="G2408" i="1" s="1"/>
  <c r="A2408" i="1"/>
  <c r="H2409" i="1"/>
  <c r="D2408" i="1"/>
  <c r="C2408" i="1"/>
  <c r="F2409" i="1" l="1"/>
  <c r="B2409" i="1"/>
  <c r="E2409" i="1"/>
  <c r="A2409" i="1"/>
  <c r="H2410" i="1"/>
  <c r="D2409" i="1"/>
  <c r="C2409" i="1"/>
  <c r="F2410" i="1" l="1"/>
  <c r="B2410" i="1"/>
  <c r="E2410" i="1"/>
  <c r="A2410" i="1"/>
  <c r="H2411" i="1"/>
  <c r="D2410" i="1"/>
  <c r="C2410" i="1"/>
  <c r="G2409" i="1"/>
  <c r="F2411" i="1" l="1"/>
  <c r="B2411" i="1"/>
  <c r="E2411" i="1"/>
  <c r="G2411" i="1" s="1"/>
  <c r="A2411" i="1"/>
  <c r="H2412" i="1"/>
  <c r="D2411" i="1"/>
  <c r="C2411" i="1"/>
  <c r="G2410" i="1"/>
  <c r="F2412" i="1" l="1"/>
  <c r="B2412" i="1"/>
  <c r="E2412" i="1"/>
  <c r="G2412" i="1" s="1"/>
  <c r="A2412" i="1"/>
  <c r="H2413" i="1"/>
  <c r="D2412" i="1"/>
  <c r="C2412" i="1"/>
  <c r="F2413" i="1" l="1"/>
  <c r="B2413" i="1"/>
  <c r="E2413" i="1"/>
  <c r="G2413" i="1" s="1"/>
  <c r="A2413" i="1"/>
  <c r="H2414" i="1"/>
  <c r="D2413" i="1"/>
  <c r="C2413" i="1"/>
  <c r="F2414" i="1" l="1"/>
  <c r="B2414" i="1"/>
  <c r="E2414" i="1"/>
  <c r="G2414" i="1" s="1"/>
  <c r="A2414" i="1"/>
  <c r="H2415" i="1"/>
  <c r="D2414" i="1"/>
  <c r="C2414" i="1"/>
  <c r="F2415" i="1" l="1"/>
  <c r="B2415" i="1"/>
  <c r="E2415" i="1"/>
  <c r="G2415" i="1" s="1"/>
  <c r="A2415" i="1"/>
  <c r="H2416" i="1"/>
  <c r="D2415" i="1"/>
  <c r="C2415" i="1"/>
  <c r="F2416" i="1" l="1"/>
  <c r="B2416" i="1"/>
  <c r="E2416" i="1"/>
  <c r="G2416" i="1" s="1"/>
  <c r="A2416" i="1"/>
  <c r="H2417" i="1"/>
  <c r="D2416" i="1"/>
  <c r="C2416" i="1"/>
  <c r="F2417" i="1" l="1"/>
  <c r="B2417" i="1"/>
  <c r="E2417" i="1"/>
  <c r="G2417" i="1" s="1"/>
  <c r="A2417" i="1"/>
  <c r="H2418" i="1"/>
  <c r="D2417" i="1"/>
  <c r="C2417" i="1"/>
  <c r="F2418" i="1" l="1"/>
  <c r="B2418" i="1"/>
  <c r="E2418" i="1"/>
  <c r="G2418" i="1" s="1"/>
  <c r="A2418" i="1"/>
  <c r="H2419" i="1"/>
  <c r="D2418" i="1"/>
  <c r="C2418" i="1"/>
  <c r="F2419" i="1" l="1"/>
  <c r="B2419" i="1"/>
  <c r="E2419" i="1"/>
  <c r="G2419" i="1" s="1"/>
  <c r="A2419" i="1"/>
  <c r="H2420" i="1"/>
  <c r="D2419" i="1"/>
  <c r="C2419" i="1"/>
  <c r="F2420" i="1" l="1"/>
  <c r="B2420" i="1"/>
  <c r="E2420" i="1"/>
  <c r="G2420" i="1" s="1"/>
  <c r="A2420" i="1"/>
  <c r="H2421" i="1"/>
  <c r="D2420" i="1"/>
  <c r="C2420" i="1"/>
  <c r="F2421" i="1" l="1"/>
  <c r="B2421" i="1"/>
  <c r="E2421" i="1"/>
  <c r="G2421" i="1" s="1"/>
  <c r="A2421" i="1"/>
  <c r="H2422" i="1"/>
  <c r="D2421" i="1"/>
  <c r="C2421" i="1"/>
  <c r="F2422" i="1" l="1"/>
  <c r="B2422" i="1"/>
  <c r="E2422" i="1"/>
  <c r="G2422" i="1" s="1"/>
  <c r="A2422" i="1"/>
  <c r="H2423" i="1"/>
  <c r="D2422" i="1"/>
  <c r="C2422" i="1"/>
  <c r="F2423" i="1" l="1"/>
  <c r="B2423" i="1"/>
  <c r="E2423" i="1"/>
  <c r="G2423" i="1" s="1"/>
  <c r="A2423" i="1"/>
  <c r="H2424" i="1"/>
  <c r="D2423" i="1"/>
  <c r="C2423" i="1"/>
  <c r="F2424" i="1" l="1"/>
  <c r="B2424" i="1"/>
  <c r="E2424" i="1"/>
  <c r="G2424" i="1" s="1"/>
  <c r="A2424" i="1"/>
  <c r="H2425" i="1"/>
  <c r="D2424" i="1"/>
  <c r="C2424" i="1"/>
  <c r="F2425" i="1" l="1"/>
  <c r="B2425" i="1"/>
  <c r="E2425" i="1"/>
  <c r="G2425" i="1" s="1"/>
  <c r="A2425" i="1"/>
  <c r="H2426" i="1"/>
  <c r="D2425" i="1"/>
  <c r="C2425" i="1"/>
  <c r="F2426" i="1" l="1"/>
  <c r="B2426" i="1"/>
  <c r="E2426" i="1"/>
  <c r="G2426" i="1" s="1"/>
  <c r="A2426" i="1"/>
  <c r="H2427" i="1"/>
  <c r="D2426" i="1"/>
  <c r="C2426" i="1"/>
  <c r="F2427" i="1" l="1"/>
  <c r="B2427" i="1"/>
  <c r="E2427" i="1"/>
  <c r="G2427" i="1" s="1"/>
  <c r="A2427" i="1"/>
  <c r="H2428" i="1"/>
  <c r="D2427" i="1"/>
  <c r="C2427" i="1"/>
  <c r="F2428" i="1" l="1"/>
  <c r="B2428" i="1"/>
  <c r="E2428" i="1"/>
  <c r="G2428" i="1" s="1"/>
  <c r="A2428" i="1"/>
  <c r="H2429" i="1"/>
  <c r="D2428" i="1"/>
  <c r="C2428" i="1"/>
  <c r="F2429" i="1" l="1"/>
  <c r="B2429" i="1"/>
  <c r="E2429" i="1"/>
  <c r="G2429" i="1" s="1"/>
  <c r="A2429" i="1"/>
  <c r="H2430" i="1"/>
  <c r="D2429" i="1"/>
  <c r="C2429" i="1"/>
  <c r="F2430" i="1" l="1"/>
  <c r="B2430" i="1"/>
  <c r="E2430" i="1"/>
  <c r="G2430" i="1" s="1"/>
  <c r="A2430" i="1"/>
  <c r="H2431" i="1"/>
  <c r="D2430" i="1"/>
  <c r="C2430" i="1"/>
  <c r="F2431" i="1" l="1"/>
  <c r="B2431" i="1"/>
  <c r="E2431" i="1"/>
  <c r="G2431" i="1" s="1"/>
  <c r="A2431" i="1"/>
  <c r="H2432" i="1"/>
  <c r="D2431" i="1"/>
  <c r="C2431" i="1"/>
  <c r="F2432" i="1" l="1"/>
  <c r="B2432" i="1"/>
  <c r="E2432" i="1"/>
  <c r="G2432" i="1" s="1"/>
  <c r="A2432" i="1"/>
  <c r="H2433" i="1"/>
  <c r="D2432" i="1"/>
  <c r="C2432" i="1"/>
  <c r="F2433" i="1" l="1"/>
  <c r="B2433" i="1"/>
  <c r="E2433" i="1"/>
  <c r="G2433" i="1" s="1"/>
  <c r="A2433" i="1"/>
  <c r="H2434" i="1"/>
  <c r="D2433" i="1"/>
  <c r="C2433" i="1"/>
  <c r="F2434" i="1" l="1"/>
  <c r="B2434" i="1"/>
  <c r="E2434" i="1"/>
  <c r="G2434" i="1" s="1"/>
  <c r="A2434" i="1"/>
  <c r="H2435" i="1"/>
  <c r="D2434" i="1"/>
  <c r="C2434" i="1"/>
  <c r="F2435" i="1" l="1"/>
  <c r="B2435" i="1"/>
  <c r="E2435" i="1"/>
  <c r="G2435" i="1" s="1"/>
  <c r="A2435" i="1"/>
  <c r="H2436" i="1"/>
  <c r="D2435" i="1"/>
  <c r="C2435" i="1"/>
  <c r="F2436" i="1" l="1"/>
  <c r="B2436" i="1"/>
  <c r="E2436" i="1"/>
  <c r="G2436" i="1" s="1"/>
  <c r="A2436" i="1"/>
  <c r="H2437" i="1"/>
  <c r="D2436" i="1"/>
  <c r="C2436" i="1"/>
  <c r="F2437" i="1" l="1"/>
  <c r="B2437" i="1"/>
  <c r="E2437" i="1"/>
  <c r="G2437" i="1" s="1"/>
  <c r="A2437" i="1"/>
  <c r="H2438" i="1"/>
  <c r="D2437" i="1"/>
  <c r="C2437" i="1"/>
  <c r="F2438" i="1" l="1"/>
  <c r="B2438" i="1"/>
  <c r="E2438" i="1"/>
  <c r="G2438" i="1" s="1"/>
  <c r="A2438" i="1"/>
  <c r="H2439" i="1"/>
  <c r="D2438" i="1"/>
  <c r="C2438" i="1"/>
  <c r="F2439" i="1" l="1"/>
  <c r="B2439" i="1"/>
  <c r="E2439" i="1"/>
  <c r="G2439" i="1" s="1"/>
  <c r="A2439" i="1"/>
  <c r="H2440" i="1"/>
  <c r="D2439" i="1"/>
  <c r="C2439" i="1"/>
  <c r="F2440" i="1" l="1"/>
  <c r="B2440" i="1"/>
  <c r="E2440" i="1"/>
  <c r="G2440" i="1" s="1"/>
  <c r="A2440" i="1"/>
  <c r="H2441" i="1"/>
  <c r="D2440" i="1"/>
  <c r="C2440" i="1"/>
  <c r="F2441" i="1" l="1"/>
  <c r="B2441" i="1"/>
  <c r="E2441" i="1"/>
  <c r="G2441" i="1" s="1"/>
  <c r="A2441" i="1"/>
  <c r="H2442" i="1"/>
  <c r="D2441" i="1"/>
  <c r="C2441" i="1"/>
  <c r="F2442" i="1" l="1"/>
  <c r="B2442" i="1"/>
  <c r="E2442" i="1"/>
  <c r="G2442" i="1" s="1"/>
  <c r="A2442" i="1"/>
  <c r="H2443" i="1"/>
  <c r="D2442" i="1"/>
  <c r="C2442" i="1"/>
  <c r="F2443" i="1" l="1"/>
  <c r="B2443" i="1"/>
  <c r="E2443" i="1"/>
  <c r="G2443" i="1" s="1"/>
  <c r="A2443" i="1"/>
  <c r="H2444" i="1"/>
  <c r="D2443" i="1"/>
  <c r="C2443" i="1"/>
  <c r="F2444" i="1" l="1"/>
  <c r="B2444" i="1"/>
  <c r="E2444" i="1"/>
  <c r="G2444" i="1" s="1"/>
  <c r="A2444" i="1"/>
  <c r="H2445" i="1"/>
  <c r="D2444" i="1"/>
  <c r="C2444" i="1"/>
  <c r="F2445" i="1" l="1"/>
  <c r="B2445" i="1"/>
  <c r="E2445" i="1"/>
  <c r="G2445" i="1" s="1"/>
  <c r="A2445" i="1"/>
  <c r="H2446" i="1"/>
  <c r="D2445" i="1"/>
  <c r="C2445" i="1"/>
  <c r="F2446" i="1" l="1"/>
  <c r="B2446" i="1"/>
  <c r="E2446" i="1"/>
  <c r="G2446" i="1" s="1"/>
  <c r="A2446" i="1"/>
  <c r="H2447" i="1"/>
  <c r="D2446" i="1"/>
  <c r="C2446" i="1"/>
  <c r="F2447" i="1" l="1"/>
  <c r="B2447" i="1"/>
  <c r="E2447" i="1"/>
  <c r="G2447" i="1" s="1"/>
  <c r="A2447" i="1"/>
  <c r="H2448" i="1"/>
  <c r="D2447" i="1"/>
  <c r="C2447" i="1"/>
  <c r="F2448" i="1" l="1"/>
  <c r="B2448" i="1"/>
  <c r="E2448" i="1"/>
  <c r="G2448" i="1" s="1"/>
  <c r="A2448" i="1"/>
  <c r="H2449" i="1"/>
  <c r="D2448" i="1"/>
  <c r="C2448" i="1"/>
  <c r="F2449" i="1" l="1"/>
  <c r="B2449" i="1"/>
  <c r="E2449" i="1"/>
  <c r="G2449" i="1" s="1"/>
  <c r="A2449" i="1"/>
  <c r="H2450" i="1"/>
  <c r="D2449" i="1"/>
  <c r="C2449" i="1"/>
  <c r="F2450" i="1" l="1"/>
  <c r="B2450" i="1"/>
  <c r="E2450" i="1"/>
  <c r="G2450" i="1" s="1"/>
  <c r="A2450" i="1"/>
  <c r="H2451" i="1"/>
  <c r="D2450" i="1"/>
  <c r="C2450" i="1"/>
  <c r="F2451" i="1" l="1"/>
  <c r="B2451" i="1"/>
  <c r="E2451" i="1"/>
  <c r="G2451" i="1" s="1"/>
  <c r="A2451" i="1"/>
  <c r="H2452" i="1"/>
  <c r="D2451" i="1"/>
  <c r="C2451" i="1"/>
  <c r="F2452" i="1" l="1"/>
  <c r="B2452" i="1"/>
  <c r="E2452" i="1"/>
  <c r="G2452" i="1" s="1"/>
  <c r="A2452" i="1"/>
  <c r="H2453" i="1"/>
  <c r="D2452" i="1"/>
  <c r="C2452" i="1"/>
  <c r="F2453" i="1" l="1"/>
  <c r="B2453" i="1"/>
  <c r="E2453" i="1"/>
  <c r="A2453" i="1"/>
  <c r="H2454" i="1"/>
  <c r="D2453" i="1"/>
  <c r="C2453" i="1"/>
  <c r="F2454" i="1" l="1"/>
  <c r="B2454" i="1"/>
  <c r="E2454" i="1"/>
  <c r="G2454" i="1" s="1"/>
  <c r="A2454" i="1"/>
  <c r="H2455" i="1"/>
  <c r="D2454" i="1"/>
  <c r="C2454" i="1"/>
  <c r="G2453" i="1"/>
  <c r="F2455" i="1" l="1"/>
  <c r="B2455" i="1"/>
  <c r="E2455" i="1"/>
  <c r="G2455" i="1" s="1"/>
  <c r="A2455" i="1"/>
  <c r="H2456" i="1"/>
  <c r="D2455" i="1"/>
  <c r="C2455" i="1"/>
  <c r="F2456" i="1" l="1"/>
  <c r="B2456" i="1"/>
  <c r="E2456" i="1"/>
  <c r="G2456" i="1" s="1"/>
  <c r="A2456" i="1"/>
  <c r="H2457" i="1"/>
  <c r="D2456" i="1"/>
  <c r="C2456" i="1"/>
  <c r="F2457" i="1" l="1"/>
  <c r="B2457" i="1"/>
  <c r="E2457" i="1"/>
  <c r="G2457" i="1" s="1"/>
  <c r="A2457" i="1"/>
  <c r="H2458" i="1"/>
  <c r="D2457" i="1"/>
  <c r="C2457" i="1"/>
  <c r="F2458" i="1" l="1"/>
  <c r="B2458" i="1"/>
  <c r="E2458" i="1"/>
  <c r="G2458" i="1" s="1"/>
  <c r="A2458" i="1"/>
  <c r="H2459" i="1"/>
  <c r="D2458" i="1"/>
  <c r="C2458" i="1"/>
  <c r="F2459" i="1" l="1"/>
  <c r="B2459" i="1"/>
  <c r="E2459" i="1"/>
  <c r="G2459" i="1" s="1"/>
  <c r="A2459" i="1"/>
  <c r="H2460" i="1"/>
  <c r="D2459" i="1"/>
  <c r="C2459" i="1"/>
  <c r="F2460" i="1" l="1"/>
  <c r="B2460" i="1"/>
  <c r="E2460" i="1"/>
  <c r="G2460" i="1" s="1"/>
  <c r="A2460" i="1"/>
  <c r="H2461" i="1"/>
  <c r="D2460" i="1"/>
  <c r="C2460" i="1"/>
  <c r="F2461" i="1" l="1"/>
  <c r="B2461" i="1"/>
  <c r="E2461" i="1"/>
  <c r="G2461" i="1" s="1"/>
  <c r="A2461" i="1"/>
  <c r="H2462" i="1"/>
  <c r="D2461" i="1"/>
  <c r="C2461" i="1"/>
  <c r="F2462" i="1" l="1"/>
  <c r="B2462" i="1"/>
  <c r="E2462" i="1"/>
  <c r="G2462" i="1" s="1"/>
  <c r="A2462" i="1"/>
  <c r="H2463" i="1"/>
  <c r="D2462" i="1"/>
  <c r="C2462" i="1"/>
  <c r="F2463" i="1" l="1"/>
  <c r="B2463" i="1"/>
  <c r="E2463" i="1"/>
  <c r="G2463" i="1" s="1"/>
  <c r="A2463" i="1"/>
  <c r="H2464" i="1"/>
  <c r="D2463" i="1"/>
  <c r="C2463" i="1"/>
  <c r="F2464" i="1" l="1"/>
  <c r="B2464" i="1"/>
  <c r="E2464" i="1"/>
  <c r="G2464" i="1" s="1"/>
  <c r="A2464" i="1"/>
  <c r="H2465" i="1"/>
  <c r="D2464" i="1"/>
  <c r="C2464" i="1"/>
  <c r="F2465" i="1" l="1"/>
  <c r="B2465" i="1"/>
  <c r="E2465" i="1"/>
  <c r="G2465" i="1" s="1"/>
  <c r="A2465" i="1"/>
  <c r="H2466" i="1"/>
  <c r="D2465" i="1"/>
  <c r="C2465" i="1"/>
  <c r="F2466" i="1" l="1"/>
  <c r="B2466" i="1"/>
  <c r="E2466" i="1"/>
  <c r="G2466" i="1" s="1"/>
  <c r="A2466" i="1"/>
  <c r="H2467" i="1"/>
  <c r="D2466" i="1"/>
  <c r="C2466" i="1"/>
  <c r="F2467" i="1" l="1"/>
  <c r="B2467" i="1"/>
  <c r="E2467" i="1"/>
  <c r="G2467" i="1" s="1"/>
  <c r="A2467" i="1"/>
  <c r="H2468" i="1"/>
  <c r="D2467" i="1"/>
  <c r="C2467" i="1"/>
  <c r="F2468" i="1" l="1"/>
  <c r="B2468" i="1"/>
  <c r="E2468" i="1"/>
  <c r="G2468" i="1" s="1"/>
  <c r="A2468" i="1"/>
  <c r="H2469" i="1"/>
  <c r="D2468" i="1"/>
  <c r="C2468" i="1"/>
  <c r="F2469" i="1" l="1"/>
  <c r="B2469" i="1"/>
  <c r="E2469" i="1"/>
  <c r="G2469" i="1" s="1"/>
  <c r="A2469" i="1"/>
  <c r="H2470" i="1"/>
  <c r="D2469" i="1"/>
  <c r="C2469" i="1"/>
  <c r="F2470" i="1" l="1"/>
  <c r="B2470" i="1"/>
  <c r="E2470" i="1"/>
  <c r="G2470" i="1" s="1"/>
  <c r="A2470" i="1"/>
  <c r="H2471" i="1"/>
  <c r="D2470" i="1"/>
  <c r="C2470" i="1"/>
  <c r="F2471" i="1" l="1"/>
  <c r="B2471" i="1"/>
  <c r="E2471" i="1"/>
  <c r="G2471" i="1" s="1"/>
  <c r="A2471" i="1"/>
  <c r="H2472" i="1"/>
  <c r="D2471" i="1"/>
  <c r="C2471" i="1"/>
  <c r="F2472" i="1" l="1"/>
  <c r="B2472" i="1"/>
  <c r="E2472" i="1"/>
  <c r="G2472" i="1" s="1"/>
  <c r="A2472" i="1"/>
  <c r="H2473" i="1"/>
  <c r="D2472" i="1"/>
  <c r="C2472" i="1"/>
  <c r="F2473" i="1" l="1"/>
  <c r="B2473" i="1"/>
  <c r="E2473" i="1"/>
  <c r="G2473" i="1" s="1"/>
  <c r="A2473" i="1"/>
  <c r="H2474" i="1"/>
  <c r="D2473" i="1"/>
  <c r="C2473" i="1"/>
  <c r="F2474" i="1" l="1"/>
  <c r="B2474" i="1"/>
  <c r="E2474" i="1"/>
  <c r="G2474" i="1" s="1"/>
  <c r="A2474" i="1"/>
  <c r="H2475" i="1"/>
  <c r="D2474" i="1"/>
  <c r="C2474" i="1"/>
  <c r="F2475" i="1" l="1"/>
  <c r="B2475" i="1"/>
  <c r="E2475" i="1"/>
  <c r="G2475" i="1" s="1"/>
  <c r="A2475" i="1"/>
  <c r="H2476" i="1"/>
  <c r="D2475" i="1"/>
  <c r="C2475" i="1"/>
  <c r="F2476" i="1" l="1"/>
  <c r="B2476" i="1"/>
  <c r="E2476" i="1"/>
  <c r="G2476" i="1" s="1"/>
  <c r="A2476" i="1"/>
  <c r="H2477" i="1"/>
  <c r="D2476" i="1"/>
  <c r="C2476" i="1"/>
  <c r="F2477" i="1" l="1"/>
  <c r="B2477" i="1"/>
  <c r="E2477" i="1"/>
  <c r="G2477" i="1" s="1"/>
  <c r="A2477" i="1"/>
  <c r="H2478" i="1"/>
  <c r="D2477" i="1"/>
  <c r="C2477" i="1"/>
  <c r="F2478" i="1" l="1"/>
  <c r="B2478" i="1"/>
  <c r="E2478" i="1"/>
  <c r="G2478" i="1" s="1"/>
  <c r="A2478" i="1"/>
  <c r="H2479" i="1"/>
  <c r="D2478" i="1"/>
  <c r="C2478" i="1"/>
  <c r="F2479" i="1" l="1"/>
  <c r="B2479" i="1"/>
  <c r="E2479" i="1"/>
  <c r="G2479" i="1" s="1"/>
  <c r="A2479" i="1"/>
  <c r="H2480" i="1"/>
  <c r="D2479" i="1"/>
  <c r="C2479" i="1"/>
  <c r="F2480" i="1" l="1"/>
  <c r="B2480" i="1"/>
  <c r="E2480" i="1"/>
  <c r="G2480" i="1" s="1"/>
  <c r="A2480" i="1"/>
  <c r="H2481" i="1"/>
  <c r="D2480" i="1"/>
  <c r="C2480" i="1"/>
  <c r="F2481" i="1" l="1"/>
  <c r="B2481" i="1"/>
  <c r="E2481" i="1"/>
  <c r="G2481" i="1" s="1"/>
  <c r="A2481" i="1"/>
  <c r="H2482" i="1"/>
  <c r="D2481" i="1"/>
  <c r="C2481" i="1"/>
  <c r="F2482" i="1" l="1"/>
  <c r="B2482" i="1"/>
  <c r="E2482" i="1"/>
  <c r="G2482" i="1" s="1"/>
  <c r="A2482" i="1"/>
  <c r="H2483" i="1"/>
  <c r="D2482" i="1"/>
  <c r="C2482" i="1"/>
  <c r="F2483" i="1" l="1"/>
  <c r="B2483" i="1"/>
  <c r="E2483" i="1"/>
  <c r="G2483" i="1" s="1"/>
  <c r="A2483" i="1"/>
  <c r="H2484" i="1"/>
  <c r="D2483" i="1"/>
  <c r="C2483" i="1"/>
  <c r="F2484" i="1" l="1"/>
  <c r="B2484" i="1"/>
  <c r="E2484" i="1"/>
  <c r="G2484" i="1" s="1"/>
  <c r="A2484" i="1"/>
  <c r="H2485" i="1"/>
  <c r="D2484" i="1"/>
  <c r="C2484" i="1"/>
  <c r="F2485" i="1" l="1"/>
  <c r="B2485" i="1"/>
  <c r="E2485" i="1"/>
  <c r="G2485" i="1" s="1"/>
  <c r="A2485" i="1"/>
  <c r="H2486" i="1"/>
  <c r="D2485" i="1"/>
  <c r="C2485" i="1"/>
  <c r="F2486" i="1" l="1"/>
  <c r="B2486" i="1"/>
  <c r="E2486" i="1"/>
  <c r="A2486" i="1"/>
  <c r="H2487" i="1"/>
  <c r="D2486" i="1"/>
  <c r="C2486" i="1"/>
  <c r="F2487" i="1" l="1"/>
  <c r="B2487" i="1"/>
  <c r="E2487" i="1"/>
  <c r="G2487" i="1" s="1"/>
  <c r="A2487" i="1"/>
  <c r="H2488" i="1"/>
  <c r="D2487" i="1"/>
  <c r="C2487" i="1"/>
  <c r="G2486" i="1"/>
  <c r="F2488" i="1" l="1"/>
  <c r="B2488" i="1"/>
  <c r="E2488" i="1"/>
  <c r="A2488" i="1"/>
  <c r="H2489" i="1"/>
  <c r="D2488" i="1"/>
  <c r="C2488" i="1"/>
  <c r="F2489" i="1" l="1"/>
  <c r="B2489" i="1"/>
  <c r="E2489" i="1"/>
  <c r="G2489" i="1" s="1"/>
  <c r="A2489" i="1"/>
  <c r="H2490" i="1"/>
  <c r="D2489" i="1"/>
  <c r="C2489" i="1"/>
  <c r="G2488" i="1"/>
  <c r="F2490" i="1" l="1"/>
  <c r="B2490" i="1"/>
  <c r="E2490" i="1"/>
  <c r="G2490" i="1" s="1"/>
  <c r="A2490" i="1"/>
  <c r="H2491" i="1"/>
  <c r="D2490" i="1"/>
  <c r="C2490" i="1"/>
  <c r="F2491" i="1" l="1"/>
  <c r="B2491" i="1"/>
  <c r="E2491" i="1"/>
  <c r="G2491" i="1" s="1"/>
  <c r="A2491" i="1"/>
  <c r="H2492" i="1"/>
  <c r="D2491" i="1"/>
  <c r="C2491" i="1"/>
  <c r="F2492" i="1" l="1"/>
  <c r="B2492" i="1"/>
  <c r="E2492" i="1"/>
  <c r="A2492" i="1"/>
  <c r="H2493" i="1"/>
  <c r="D2492" i="1"/>
  <c r="C2492" i="1"/>
  <c r="F2493" i="1" l="1"/>
  <c r="B2493" i="1"/>
  <c r="E2493" i="1"/>
  <c r="G2493" i="1" s="1"/>
  <c r="A2493" i="1"/>
  <c r="H2494" i="1"/>
  <c r="D2493" i="1"/>
  <c r="C2493" i="1"/>
  <c r="G2492" i="1"/>
  <c r="F2494" i="1" l="1"/>
  <c r="B2494" i="1"/>
  <c r="E2494" i="1"/>
  <c r="G2494" i="1" s="1"/>
  <c r="A2494" i="1"/>
  <c r="H2495" i="1"/>
  <c r="D2494" i="1"/>
  <c r="C2494" i="1"/>
  <c r="F2495" i="1" l="1"/>
  <c r="B2495" i="1"/>
  <c r="E2495" i="1"/>
  <c r="A2495" i="1"/>
  <c r="H2496" i="1"/>
  <c r="D2495" i="1"/>
  <c r="C2495" i="1"/>
  <c r="F2496" i="1" l="1"/>
  <c r="B2496" i="1"/>
  <c r="E2496" i="1"/>
  <c r="G2496" i="1" s="1"/>
  <c r="A2496" i="1"/>
  <c r="H2497" i="1"/>
  <c r="D2496" i="1"/>
  <c r="C2496" i="1"/>
  <c r="G2495" i="1"/>
  <c r="F2497" i="1" l="1"/>
  <c r="B2497" i="1"/>
  <c r="E2497" i="1"/>
  <c r="G2497" i="1" s="1"/>
  <c r="A2497" i="1"/>
  <c r="H2498" i="1"/>
  <c r="D2497" i="1"/>
  <c r="C2497" i="1"/>
  <c r="F2498" i="1" l="1"/>
  <c r="B2498" i="1"/>
  <c r="E2498" i="1"/>
  <c r="G2498" i="1" s="1"/>
  <c r="A2498" i="1"/>
  <c r="H2499" i="1"/>
  <c r="D2498" i="1"/>
  <c r="C2498" i="1"/>
  <c r="F2499" i="1" l="1"/>
  <c r="B2499" i="1"/>
  <c r="E2499" i="1"/>
  <c r="G2499" i="1" s="1"/>
  <c r="A2499" i="1"/>
  <c r="H2500" i="1"/>
  <c r="D2499" i="1"/>
  <c r="C2499" i="1"/>
  <c r="F2500" i="1" l="1"/>
  <c r="B2500" i="1"/>
  <c r="E2500" i="1"/>
  <c r="G2500" i="1" s="1"/>
  <c r="A2500" i="1"/>
  <c r="H2501" i="1"/>
  <c r="D2500" i="1"/>
  <c r="C2500" i="1"/>
  <c r="F2501" i="1" l="1"/>
  <c r="B2501" i="1"/>
  <c r="E2501" i="1"/>
  <c r="G2501" i="1" s="1"/>
  <c r="A2501" i="1"/>
  <c r="H2502" i="1"/>
  <c r="D2501" i="1"/>
  <c r="C2501" i="1"/>
  <c r="F2502" i="1" l="1"/>
  <c r="B2502" i="1"/>
  <c r="E2502" i="1"/>
  <c r="G2502" i="1" s="1"/>
  <c r="A2502" i="1"/>
  <c r="H2503" i="1"/>
  <c r="D2502" i="1"/>
  <c r="C2502" i="1"/>
  <c r="F2503" i="1" l="1"/>
  <c r="B2503" i="1"/>
  <c r="E2503" i="1"/>
  <c r="G2503" i="1" s="1"/>
  <c r="A2503" i="1"/>
  <c r="H2504" i="1"/>
  <c r="D2503" i="1"/>
  <c r="C2503" i="1"/>
  <c r="F2504" i="1" l="1"/>
  <c r="B2504" i="1"/>
  <c r="E2504" i="1"/>
  <c r="G2504" i="1" s="1"/>
  <c r="A2504" i="1"/>
  <c r="H2505" i="1"/>
  <c r="D2504" i="1"/>
  <c r="C2504" i="1"/>
  <c r="F2505" i="1" l="1"/>
  <c r="B2505" i="1"/>
  <c r="E2505" i="1"/>
  <c r="G2505" i="1" s="1"/>
  <c r="A2505" i="1"/>
  <c r="H2506" i="1"/>
  <c r="D2505" i="1"/>
  <c r="C2505" i="1"/>
  <c r="F2506" i="1" l="1"/>
  <c r="B2506" i="1"/>
  <c r="E2506" i="1"/>
  <c r="G2506" i="1" s="1"/>
  <c r="A2506" i="1"/>
  <c r="H2507" i="1"/>
  <c r="D2506" i="1"/>
  <c r="C2506" i="1"/>
  <c r="F2507" i="1" l="1"/>
  <c r="B2507" i="1"/>
  <c r="E2507" i="1"/>
  <c r="G2507" i="1" s="1"/>
  <c r="A2507" i="1"/>
  <c r="H2508" i="1"/>
  <c r="D2507" i="1"/>
  <c r="C2507" i="1"/>
  <c r="F2508" i="1" l="1"/>
  <c r="B2508" i="1"/>
  <c r="E2508" i="1"/>
  <c r="G2508" i="1" s="1"/>
  <c r="A2508" i="1"/>
  <c r="H2509" i="1"/>
  <c r="D2508" i="1"/>
  <c r="C2508" i="1"/>
  <c r="F2509" i="1" l="1"/>
  <c r="B2509" i="1"/>
  <c r="E2509" i="1"/>
  <c r="G2509" i="1" s="1"/>
  <c r="A2509" i="1"/>
  <c r="H2510" i="1"/>
  <c r="D2509" i="1"/>
  <c r="C2509" i="1"/>
  <c r="F2510" i="1" l="1"/>
  <c r="B2510" i="1"/>
  <c r="E2510" i="1"/>
  <c r="G2510" i="1" s="1"/>
  <c r="A2510" i="1"/>
  <c r="H2511" i="1"/>
  <c r="D2510" i="1"/>
  <c r="C2510" i="1"/>
  <c r="F2511" i="1" l="1"/>
  <c r="B2511" i="1"/>
  <c r="E2511" i="1"/>
  <c r="G2511" i="1" s="1"/>
  <c r="A2511" i="1"/>
  <c r="D2511" i="1"/>
  <c r="C2511" i="1"/>
  <c r="H2512" i="1"/>
  <c r="E2512" i="1" l="1"/>
  <c r="B2512" i="1"/>
  <c r="H2513" i="1"/>
  <c r="F2512" i="1"/>
  <c r="A2512" i="1"/>
  <c r="D2512" i="1"/>
  <c r="C2512" i="1"/>
  <c r="E2513" i="1" l="1"/>
  <c r="G2513" i="1" s="1"/>
  <c r="A2513" i="1"/>
  <c r="D2513" i="1"/>
  <c r="C2513" i="1"/>
  <c r="B2513" i="1"/>
  <c r="F2513" i="1"/>
  <c r="H2514" i="1"/>
  <c r="G2512" i="1"/>
  <c r="E2514" i="1" l="1"/>
  <c r="A2514" i="1"/>
  <c r="B2514" i="1"/>
  <c r="H2515" i="1"/>
  <c r="F2514" i="1"/>
  <c r="D2514" i="1"/>
  <c r="C2514" i="1"/>
  <c r="E2515" i="1" l="1"/>
  <c r="A2515" i="1"/>
  <c r="D2515" i="1"/>
  <c r="C2515" i="1"/>
  <c r="B2515" i="1"/>
  <c r="H2516" i="1"/>
  <c r="F2515" i="1"/>
  <c r="G2514" i="1"/>
  <c r="E2516" i="1" l="1"/>
  <c r="A2516" i="1"/>
  <c r="B2516" i="1"/>
  <c r="F2516" i="1"/>
  <c r="D2516" i="1"/>
  <c r="C2516" i="1"/>
  <c r="H2517" i="1"/>
  <c r="G2515" i="1"/>
  <c r="E2517" i="1" l="1"/>
  <c r="A2517" i="1"/>
  <c r="C2517" i="1"/>
  <c r="F2517" i="1"/>
  <c r="D2517" i="1"/>
  <c r="B2517" i="1"/>
  <c r="H2518" i="1"/>
  <c r="G2516" i="1"/>
  <c r="E2518" i="1" l="1"/>
  <c r="A2518" i="1"/>
  <c r="C2518" i="1"/>
  <c r="F2518" i="1"/>
  <c r="D2518" i="1"/>
  <c r="B2518" i="1"/>
  <c r="H2519" i="1"/>
  <c r="G2517" i="1"/>
  <c r="E2519" i="1" l="1"/>
  <c r="A2519" i="1"/>
  <c r="C2519" i="1"/>
  <c r="F2519" i="1"/>
  <c r="D2519" i="1"/>
  <c r="B2519" i="1"/>
  <c r="H2520" i="1"/>
  <c r="G2518" i="1"/>
  <c r="E2520" i="1" l="1"/>
  <c r="A2520" i="1"/>
  <c r="C2520" i="1"/>
  <c r="F2520" i="1"/>
  <c r="D2520" i="1"/>
  <c r="B2520" i="1"/>
  <c r="H2521" i="1"/>
  <c r="G2519" i="1"/>
  <c r="E2521" i="1" l="1"/>
  <c r="A2521" i="1"/>
  <c r="C2521" i="1"/>
  <c r="F2521" i="1"/>
  <c r="D2521" i="1"/>
  <c r="B2521" i="1"/>
  <c r="H2522" i="1"/>
  <c r="G2520" i="1"/>
  <c r="E2522" i="1" l="1"/>
  <c r="A2522" i="1"/>
  <c r="C2522" i="1"/>
  <c r="F2522" i="1"/>
  <c r="D2522" i="1"/>
  <c r="B2522" i="1"/>
  <c r="H2523" i="1"/>
  <c r="G2521" i="1"/>
  <c r="E2523" i="1" l="1"/>
  <c r="A2523" i="1"/>
  <c r="C2523" i="1"/>
  <c r="F2523" i="1"/>
  <c r="D2523" i="1"/>
  <c r="B2523" i="1"/>
  <c r="H2524" i="1"/>
  <c r="G2522" i="1"/>
  <c r="E2524" i="1" l="1"/>
  <c r="A2524" i="1"/>
  <c r="C2524" i="1"/>
  <c r="F2524" i="1"/>
  <c r="D2524" i="1"/>
  <c r="B2524" i="1"/>
  <c r="H2525" i="1"/>
  <c r="G2523" i="1"/>
  <c r="E2525" i="1" l="1"/>
  <c r="A2525" i="1"/>
  <c r="C2525" i="1"/>
  <c r="F2525" i="1"/>
  <c r="D2525" i="1"/>
  <c r="B2525" i="1"/>
  <c r="H2526" i="1"/>
  <c r="G2524" i="1"/>
  <c r="E2526" i="1" l="1"/>
  <c r="A2526" i="1"/>
  <c r="C2526" i="1"/>
  <c r="F2526" i="1"/>
  <c r="D2526" i="1"/>
  <c r="B2526" i="1"/>
  <c r="H2527" i="1"/>
  <c r="G2525" i="1"/>
  <c r="E2527" i="1" l="1"/>
  <c r="A2527" i="1"/>
  <c r="C2527" i="1"/>
  <c r="F2527" i="1"/>
  <c r="D2527" i="1"/>
  <c r="B2527" i="1"/>
  <c r="H2528" i="1"/>
  <c r="G2526" i="1"/>
  <c r="E2528" i="1" l="1"/>
  <c r="A2528" i="1"/>
  <c r="C2528" i="1"/>
  <c r="F2528" i="1"/>
  <c r="D2528" i="1"/>
  <c r="B2528" i="1"/>
  <c r="H2529" i="1"/>
  <c r="G2527" i="1"/>
  <c r="E2529" i="1" l="1"/>
  <c r="A2529" i="1"/>
  <c r="C2529" i="1"/>
  <c r="F2529" i="1"/>
  <c r="D2529" i="1"/>
  <c r="B2529" i="1"/>
  <c r="H2530" i="1"/>
  <c r="G2528" i="1"/>
  <c r="E2530" i="1" l="1"/>
  <c r="A2530" i="1"/>
  <c r="C2530" i="1"/>
  <c r="F2530" i="1"/>
  <c r="D2530" i="1"/>
  <c r="B2530" i="1"/>
  <c r="H2531" i="1"/>
  <c r="G2529" i="1"/>
  <c r="E2531" i="1" l="1"/>
  <c r="A2531" i="1"/>
  <c r="C2531" i="1"/>
  <c r="F2531" i="1"/>
  <c r="D2531" i="1"/>
  <c r="B2531" i="1"/>
  <c r="H2532" i="1"/>
  <c r="G2530" i="1"/>
  <c r="E2532" i="1" l="1"/>
  <c r="A2532" i="1"/>
  <c r="C2532" i="1"/>
  <c r="F2532" i="1"/>
  <c r="D2532" i="1"/>
  <c r="B2532" i="1"/>
  <c r="H2533" i="1"/>
  <c r="G2531" i="1"/>
  <c r="E2533" i="1" l="1"/>
  <c r="A2533" i="1"/>
  <c r="C2533" i="1"/>
  <c r="F2533" i="1"/>
  <c r="D2533" i="1"/>
  <c r="B2533" i="1"/>
  <c r="H2534" i="1"/>
  <c r="G2532" i="1"/>
  <c r="E2534" i="1" l="1"/>
  <c r="A2534" i="1"/>
  <c r="C2534" i="1"/>
  <c r="F2534" i="1"/>
  <c r="D2534" i="1"/>
  <c r="B2534" i="1"/>
  <c r="H2535" i="1"/>
  <c r="G2533" i="1"/>
  <c r="E2535" i="1" l="1"/>
  <c r="A2535" i="1"/>
  <c r="C2535" i="1"/>
  <c r="F2535" i="1"/>
  <c r="D2535" i="1"/>
  <c r="B2535" i="1"/>
  <c r="H2536" i="1"/>
  <c r="G2534" i="1"/>
  <c r="E2536" i="1" l="1"/>
  <c r="A2536" i="1"/>
  <c r="C2536" i="1"/>
  <c r="F2536" i="1"/>
  <c r="D2536" i="1"/>
  <c r="B2536" i="1"/>
  <c r="H2537" i="1"/>
  <c r="G2535" i="1"/>
  <c r="E2537" i="1" l="1"/>
  <c r="A2537" i="1"/>
  <c r="C2537" i="1"/>
  <c r="F2537" i="1"/>
  <c r="D2537" i="1"/>
  <c r="B2537" i="1"/>
  <c r="H2538" i="1"/>
  <c r="G2536" i="1"/>
  <c r="E2538" i="1" l="1"/>
  <c r="A2538" i="1"/>
  <c r="C2538" i="1"/>
  <c r="F2538" i="1"/>
  <c r="D2538" i="1"/>
  <c r="B2538" i="1"/>
  <c r="H2539" i="1"/>
  <c r="G2537" i="1"/>
  <c r="E2539" i="1" l="1"/>
  <c r="A2539" i="1"/>
  <c r="C2539" i="1"/>
  <c r="F2539" i="1"/>
  <c r="D2539" i="1"/>
  <c r="B2539" i="1"/>
  <c r="H2540" i="1"/>
  <c r="G2538" i="1"/>
  <c r="E2540" i="1" l="1"/>
  <c r="A2540" i="1"/>
  <c r="C2540" i="1"/>
  <c r="F2540" i="1"/>
  <c r="D2540" i="1"/>
  <c r="B2540" i="1"/>
  <c r="H2541" i="1"/>
  <c r="G2539" i="1"/>
  <c r="E2541" i="1" l="1"/>
  <c r="A2541" i="1"/>
  <c r="C2541" i="1"/>
  <c r="F2541" i="1"/>
  <c r="D2541" i="1"/>
  <c r="B2541" i="1"/>
  <c r="H2542" i="1"/>
  <c r="G2540" i="1"/>
  <c r="E2542" i="1" l="1"/>
  <c r="A2542" i="1"/>
  <c r="C2542" i="1"/>
  <c r="F2542" i="1"/>
  <c r="D2542" i="1"/>
  <c r="B2542" i="1"/>
  <c r="H2543" i="1"/>
  <c r="G2541" i="1"/>
  <c r="E2543" i="1" l="1"/>
  <c r="A2543" i="1"/>
  <c r="C2543" i="1"/>
  <c r="F2543" i="1"/>
  <c r="D2543" i="1"/>
  <c r="B2543" i="1"/>
  <c r="H2544" i="1"/>
  <c r="G2542" i="1"/>
  <c r="E2544" i="1" l="1"/>
  <c r="A2544" i="1"/>
  <c r="C2544" i="1"/>
  <c r="F2544" i="1"/>
  <c r="D2544" i="1"/>
  <c r="B2544" i="1"/>
  <c r="H2545" i="1"/>
  <c r="G2543" i="1"/>
  <c r="E2545" i="1" l="1"/>
  <c r="A2545" i="1"/>
  <c r="C2545" i="1"/>
  <c r="F2545" i="1"/>
  <c r="D2545" i="1"/>
  <c r="B2545" i="1"/>
  <c r="H2546" i="1"/>
  <c r="G2544" i="1"/>
  <c r="E2546" i="1" l="1"/>
  <c r="A2546" i="1"/>
  <c r="C2546" i="1"/>
  <c r="F2546" i="1"/>
  <c r="D2546" i="1"/>
  <c r="B2546" i="1"/>
  <c r="H2547" i="1"/>
  <c r="G2545" i="1"/>
  <c r="E2547" i="1" l="1"/>
  <c r="A2547" i="1"/>
  <c r="C2547" i="1"/>
  <c r="F2547" i="1"/>
  <c r="D2547" i="1"/>
  <c r="B2547" i="1"/>
  <c r="H2548" i="1"/>
  <c r="G2546" i="1"/>
  <c r="E2548" i="1" l="1"/>
  <c r="A2548" i="1"/>
  <c r="C2548" i="1"/>
  <c r="F2548" i="1"/>
  <c r="D2548" i="1"/>
  <c r="B2548" i="1"/>
  <c r="H2549" i="1"/>
  <c r="G2547" i="1"/>
  <c r="E2549" i="1" l="1"/>
  <c r="A2549" i="1"/>
  <c r="C2549" i="1"/>
  <c r="F2549" i="1"/>
  <c r="D2549" i="1"/>
  <c r="B2549" i="1"/>
  <c r="H2550" i="1"/>
  <c r="G2548" i="1"/>
  <c r="E2550" i="1" l="1"/>
  <c r="A2550" i="1"/>
  <c r="C2550" i="1"/>
  <c r="F2550" i="1"/>
  <c r="D2550" i="1"/>
  <c r="B2550" i="1"/>
  <c r="H2551" i="1"/>
  <c r="G2549" i="1"/>
  <c r="E2551" i="1" l="1"/>
  <c r="A2551" i="1"/>
  <c r="C2551" i="1"/>
  <c r="F2551" i="1"/>
  <c r="D2551" i="1"/>
  <c r="B2551" i="1"/>
  <c r="H2552" i="1"/>
  <c r="G2550" i="1"/>
  <c r="E2552" i="1" l="1"/>
  <c r="A2552" i="1"/>
  <c r="C2552" i="1"/>
  <c r="F2552" i="1"/>
  <c r="D2552" i="1"/>
  <c r="B2552" i="1"/>
  <c r="H2553" i="1"/>
  <c r="G2551" i="1"/>
  <c r="E2553" i="1" l="1"/>
  <c r="A2553" i="1"/>
  <c r="C2553" i="1"/>
  <c r="F2553" i="1"/>
  <c r="D2553" i="1"/>
  <c r="B2553" i="1"/>
  <c r="H2554" i="1"/>
  <c r="G2552" i="1"/>
  <c r="E2554" i="1" l="1"/>
  <c r="A2554" i="1"/>
  <c r="C2554" i="1"/>
  <c r="F2554" i="1"/>
  <c r="D2554" i="1"/>
  <c r="B2554" i="1"/>
  <c r="H2555" i="1"/>
  <c r="G2553" i="1"/>
  <c r="E2555" i="1" l="1"/>
  <c r="A2555" i="1"/>
  <c r="C2555" i="1"/>
  <c r="F2555" i="1"/>
  <c r="D2555" i="1"/>
  <c r="B2555" i="1"/>
  <c r="H2556" i="1"/>
  <c r="G2554" i="1"/>
  <c r="E2556" i="1" l="1"/>
  <c r="A2556" i="1"/>
  <c r="C2556" i="1"/>
  <c r="F2556" i="1"/>
  <c r="D2556" i="1"/>
  <c r="B2556" i="1"/>
  <c r="H2557" i="1"/>
  <c r="G2555" i="1"/>
  <c r="E2557" i="1" l="1"/>
  <c r="A2557" i="1"/>
  <c r="C2557" i="1"/>
  <c r="F2557" i="1"/>
  <c r="D2557" i="1"/>
  <c r="B2557" i="1"/>
  <c r="H2558" i="1"/>
  <c r="G2556" i="1"/>
  <c r="E2558" i="1" l="1"/>
  <c r="A2558" i="1"/>
  <c r="C2558" i="1"/>
  <c r="F2558" i="1"/>
  <c r="D2558" i="1"/>
  <c r="B2558" i="1"/>
  <c r="H2559" i="1"/>
  <c r="G2557" i="1"/>
  <c r="E2559" i="1" l="1"/>
  <c r="A2559" i="1"/>
  <c r="C2559" i="1"/>
  <c r="F2559" i="1"/>
  <c r="D2559" i="1"/>
  <c r="B2559" i="1"/>
  <c r="H2560" i="1"/>
  <c r="G2558" i="1"/>
  <c r="E2560" i="1" l="1"/>
  <c r="A2560" i="1"/>
  <c r="C2560" i="1"/>
  <c r="F2560" i="1"/>
  <c r="D2560" i="1"/>
  <c r="B2560" i="1"/>
  <c r="H2561" i="1"/>
  <c r="G2559" i="1"/>
  <c r="E2561" i="1" l="1"/>
  <c r="A2561" i="1"/>
  <c r="C2561" i="1"/>
  <c r="F2561" i="1"/>
  <c r="D2561" i="1"/>
  <c r="B2561" i="1"/>
  <c r="H2562" i="1"/>
  <c r="G2560" i="1"/>
  <c r="E2562" i="1" l="1"/>
  <c r="A2562" i="1"/>
  <c r="C2562" i="1"/>
  <c r="F2562" i="1"/>
  <c r="D2562" i="1"/>
  <c r="B2562" i="1"/>
  <c r="H2563" i="1"/>
  <c r="G2561" i="1"/>
  <c r="E2563" i="1" l="1"/>
  <c r="G2563" i="1" s="1"/>
  <c r="A2563" i="1"/>
  <c r="C2563" i="1"/>
  <c r="F2563" i="1"/>
  <c r="D2563" i="1"/>
  <c r="B2563" i="1"/>
  <c r="H2564" i="1"/>
  <c r="G2562" i="1"/>
  <c r="E2564" i="1" l="1"/>
  <c r="A2564" i="1"/>
  <c r="C2564" i="1"/>
  <c r="F2564" i="1"/>
  <c r="D2564" i="1"/>
  <c r="B2564" i="1"/>
  <c r="H2565" i="1"/>
  <c r="E2565" i="1" l="1"/>
  <c r="A2565" i="1"/>
  <c r="H2566" i="1"/>
  <c r="C2565" i="1"/>
  <c r="F2565" i="1"/>
  <c r="D2565" i="1"/>
  <c r="B2565" i="1"/>
  <c r="G2564" i="1"/>
  <c r="E2566" i="1" l="1"/>
  <c r="A2566" i="1"/>
  <c r="H2567" i="1"/>
  <c r="D2566" i="1"/>
  <c r="C2566" i="1"/>
  <c r="F2566" i="1"/>
  <c r="B2566" i="1"/>
  <c r="G2565" i="1"/>
  <c r="E2567" i="1" l="1"/>
  <c r="A2567" i="1"/>
  <c r="H2568" i="1"/>
  <c r="D2567" i="1"/>
  <c r="C2567" i="1"/>
  <c r="B2567" i="1"/>
  <c r="F2567" i="1"/>
  <c r="G2566" i="1"/>
  <c r="E2568" i="1" l="1"/>
  <c r="G2568" i="1" s="1"/>
  <c r="A2568" i="1"/>
  <c r="H2569" i="1"/>
  <c r="D2568" i="1"/>
  <c r="C2568" i="1"/>
  <c r="F2568" i="1"/>
  <c r="B2568" i="1"/>
  <c r="G2567" i="1"/>
  <c r="E2569" i="1" l="1"/>
  <c r="A2569" i="1"/>
  <c r="H2570" i="1"/>
  <c r="D2569" i="1"/>
  <c r="C2569" i="1"/>
  <c r="B2569" i="1"/>
  <c r="F2569" i="1"/>
  <c r="E2570" i="1" l="1"/>
  <c r="A2570" i="1"/>
  <c r="H2571" i="1"/>
  <c r="D2570" i="1"/>
  <c r="C2570" i="1"/>
  <c r="F2570" i="1"/>
  <c r="B2570" i="1"/>
  <c r="G2569" i="1"/>
  <c r="E2571" i="1" l="1"/>
  <c r="A2571" i="1"/>
  <c r="H2572" i="1"/>
  <c r="D2571" i="1"/>
  <c r="C2571" i="1"/>
  <c r="B2571" i="1"/>
  <c r="F2571" i="1"/>
  <c r="G2570" i="1"/>
  <c r="E2572" i="1" l="1"/>
  <c r="A2572" i="1"/>
  <c r="H2573" i="1"/>
  <c r="D2572" i="1"/>
  <c r="C2572" i="1"/>
  <c r="F2572" i="1"/>
  <c r="B2572" i="1"/>
  <c r="G2571" i="1"/>
  <c r="E2573" i="1" l="1"/>
  <c r="A2573" i="1"/>
  <c r="H2574" i="1"/>
  <c r="D2573" i="1"/>
  <c r="C2573" i="1"/>
  <c r="B2573" i="1"/>
  <c r="F2573" i="1"/>
  <c r="G2572" i="1"/>
  <c r="E2574" i="1" l="1"/>
  <c r="G2574" i="1" s="1"/>
  <c r="A2574" i="1"/>
  <c r="H2575" i="1"/>
  <c r="D2574" i="1"/>
  <c r="C2574" i="1"/>
  <c r="F2574" i="1"/>
  <c r="B2574" i="1"/>
  <c r="G2573" i="1"/>
  <c r="E2575" i="1" l="1"/>
  <c r="A2575" i="1"/>
  <c r="H2576" i="1"/>
  <c r="D2575" i="1"/>
  <c r="C2575" i="1"/>
  <c r="B2575" i="1"/>
  <c r="F2575" i="1"/>
  <c r="E2576" i="1" l="1"/>
  <c r="G2576" i="1" s="1"/>
  <c r="A2576" i="1"/>
  <c r="H2577" i="1"/>
  <c r="D2576" i="1"/>
  <c r="C2576" i="1"/>
  <c r="F2576" i="1"/>
  <c r="B2576" i="1"/>
  <c r="G2575" i="1"/>
  <c r="E2577" i="1" l="1"/>
  <c r="A2577" i="1"/>
  <c r="H2578" i="1"/>
  <c r="D2577" i="1"/>
  <c r="C2577" i="1"/>
  <c r="B2577" i="1"/>
  <c r="F2577" i="1"/>
  <c r="E2578" i="1" l="1"/>
  <c r="G2578" i="1" s="1"/>
  <c r="A2578" i="1"/>
  <c r="H2579" i="1"/>
  <c r="D2578" i="1"/>
  <c r="C2578" i="1"/>
  <c r="F2578" i="1"/>
  <c r="B2578" i="1"/>
  <c r="G2577" i="1"/>
  <c r="E2579" i="1" l="1"/>
  <c r="A2579" i="1"/>
  <c r="H2580" i="1"/>
  <c r="D2579" i="1"/>
  <c r="C2579" i="1"/>
  <c r="B2579" i="1"/>
  <c r="F2579" i="1"/>
  <c r="E2580" i="1" l="1"/>
  <c r="G2580" i="1" s="1"/>
  <c r="A2580" i="1"/>
  <c r="H2581" i="1"/>
  <c r="D2580" i="1"/>
  <c r="C2580" i="1"/>
  <c r="F2580" i="1"/>
  <c r="B2580" i="1"/>
  <c r="G2579" i="1"/>
  <c r="E2581" i="1" l="1"/>
  <c r="A2581" i="1"/>
  <c r="H2582" i="1"/>
  <c r="D2581" i="1"/>
  <c r="C2581" i="1"/>
  <c r="B2581" i="1"/>
  <c r="F2581" i="1"/>
  <c r="E2582" i="1" l="1"/>
  <c r="G2582" i="1" s="1"/>
  <c r="A2582" i="1"/>
  <c r="H2583" i="1"/>
  <c r="D2582" i="1"/>
  <c r="C2582" i="1"/>
  <c r="F2582" i="1"/>
  <c r="B2582" i="1"/>
  <c r="G2581" i="1"/>
  <c r="E2583" i="1" l="1"/>
  <c r="A2583" i="1"/>
  <c r="H2584" i="1"/>
  <c r="D2583" i="1"/>
  <c r="C2583" i="1"/>
  <c r="B2583" i="1"/>
  <c r="F2583" i="1"/>
  <c r="E2584" i="1" l="1"/>
  <c r="G2584" i="1" s="1"/>
  <c r="A2584" i="1"/>
  <c r="H2585" i="1"/>
  <c r="D2584" i="1"/>
  <c r="C2584" i="1"/>
  <c r="F2584" i="1"/>
  <c r="B2584" i="1"/>
  <c r="G2583" i="1"/>
  <c r="E2585" i="1" l="1"/>
  <c r="A2585" i="1"/>
  <c r="H2586" i="1"/>
  <c r="D2585" i="1"/>
  <c r="C2585" i="1"/>
  <c r="B2585" i="1"/>
  <c r="F2585" i="1"/>
  <c r="E2586" i="1" l="1"/>
  <c r="G2586" i="1" s="1"/>
  <c r="A2586" i="1"/>
  <c r="H2587" i="1"/>
  <c r="D2586" i="1"/>
  <c r="C2586" i="1"/>
  <c r="F2586" i="1"/>
  <c r="B2586" i="1"/>
  <c r="G2585" i="1"/>
  <c r="E2587" i="1" l="1"/>
  <c r="A2587" i="1"/>
  <c r="H2588" i="1"/>
  <c r="D2587" i="1"/>
  <c r="C2587" i="1"/>
  <c r="B2587" i="1"/>
  <c r="F2587" i="1"/>
  <c r="E2588" i="1" l="1"/>
  <c r="G2588" i="1" s="1"/>
  <c r="A2588" i="1"/>
  <c r="H2589" i="1"/>
  <c r="D2588" i="1"/>
  <c r="C2588" i="1"/>
  <c r="F2588" i="1"/>
  <c r="B2588" i="1"/>
  <c r="G2587" i="1"/>
  <c r="E2589" i="1" l="1"/>
  <c r="A2589" i="1"/>
  <c r="H2590" i="1"/>
  <c r="D2589" i="1"/>
  <c r="C2589" i="1"/>
  <c r="B2589" i="1"/>
  <c r="F2589" i="1"/>
  <c r="E2590" i="1" l="1"/>
  <c r="G2590" i="1" s="1"/>
  <c r="A2590" i="1"/>
  <c r="H2591" i="1"/>
  <c r="D2590" i="1"/>
  <c r="C2590" i="1"/>
  <c r="F2590" i="1"/>
  <c r="B2590" i="1"/>
  <c r="G2589" i="1"/>
  <c r="E2591" i="1" l="1"/>
  <c r="A2591" i="1"/>
  <c r="H2592" i="1"/>
  <c r="D2591" i="1"/>
  <c r="C2591" i="1"/>
  <c r="B2591" i="1"/>
  <c r="F2591" i="1"/>
  <c r="E2592" i="1" l="1"/>
  <c r="G2592" i="1" s="1"/>
  <c r="A2592" i="1"/>
  <c r="H2593" i="1"/>
  <c r="D2592" i="1"/>
  <c r="C2592" i="1"/>
  <c r="F2592" i="1"/>
  <c r="B2592" i="1"/>
  <c r="G2591" i="1"/>
  <c r="E2593" i="1" l="1"/>
  <c r="A2593" i="1"/>
  <c r="H2594" i="1"/>
  <c r="D2593" i="1"/>
  <c r="C2593" i="1"/>
  <c r="B2593" i="1"/>
  <c r="F2593" i="1"/>
  <c r="E2594" i="1" l="1"/>
  <c r="G2594" i="1" s="1"/>
  <c r="A2594" i="1"/>
  <c r="H2595" i="1"/>
  <c r="D2594" i="1"/>
  <c r="C2594" i="1"/>
  <c r="F2594" i="1"/>
  <c r="B2594" i="1"/>
  <c r="G2593" i="1"/>
  <c r="E2595" i="1" l="1"/>
  <c r="A2595" i="1"/>
  <c r="H2596" i="1"/>
  <c r="D2595" i="1"/>
  <c r="C2595" i="1"/>
  <c r="B2595" i="1"/>
  <c r="F2595" i="1"/>
  <c r="E2596" i="1" l="1"/>
  <c r="G2596" i="1" s="1"/>
  <c r="A2596" i="1"/>
  <c r="H2597" i="1"/>
  <c r="D2596" i="1"/>
  <c r="C2596" i="1"/>
  <c r="F2596" i="1"/>
  <c r="B2596" i="1"/>
  <c r="G2595" i="1"/>
  <c r="E2597" i="1" l="1"/>
  <c r="A2597" i="1"/>
  <c r="H2598" i="1"/>
  <c r="D2597" i="1"/>
  <c r="C2597" i="1"/>
  <c r="B2597" i="1"/>
  <c r="F2597" i="1"/>
  <c r="E2598" i="1" l="1"/>
  <c r="G2598" i="1" s="1"/>
  <c r="A2598" i="1"/>
  <c r="H2599" i="1"/>
  <c r="D2598" i="1"/>
  <c r="C2598" i="1"/>
  <c r="F2598" i="1"/>
  <c r="B2598" i="1"/>
  <c r="G2597" i="1"/>
  <c r="E2599" i="1" l="1"/>
  <c r="A2599" i="1"/>
  <c r="H2600" i="1"/>
  <c r="D2599" i="1"/>
  <c r="C2599" i="1"/>
  <c r="B2599" i="1"/>
  <c r="F2599" i="1"/>
  <c r="E2600" i="1" l="1"/>
  <c r="G2600" i="1" s="1"/>
  <c r="A2600" i="1"/>
  <c r="H2601" i="1"/>
  <c r="D2600" i="1"/>
  <c r="C2600" i="1"/>
  <c r="F2600" i="1"/>
  <c r="B2600" i="1"/>
  <c r="G2599" i="1"/>
  <c r="E2601" i="1" l="1"/>
  <c r="A2601" i="1"/>
  <c r="H2602" i="1"/>
  <c r="D2601" i="1"/>
  <c r="C2601" i="1"/>
  <c r="B2601" i="1"/>
  <c r="F2601" i="1"/>
  <c r="E2602" i="1" l="1"/>
  <c r="A2602" i="1"/>
  <c r="H2603" i="1"/>
  <c r="D2602" i="1"/>
  <c r="C2602" i="1"/>
  <c r="F2602" i="1"/>
  <c r="B2602" i="1"/>
  <c r="G2601" i="1"/>
  <c r="E2603" i="1" l="1"/>
  <c r="A2603" i="1"/>
  <c r="H2604" i="1"/>
  <c r="D2603" i="1"/>
  <c r="C2603" i="1"/>
  <c r="B2603" i="1"/>
  <c r="F2603" i="1"/>
  <c r="G2602" i="1"/>
  <c r="E2604" i="1" l="1"/>
  <c r="A2604" i="1"/>
  <c r="H2605" i="1"/>
  <c r="D2604" i="1"/>
  <c r="C2604" i="1"/>
  <c r="F2604" i="1"/>
  <c r="B2604" i="1"/>
  <c r="G2603" i="1"/>
  <c r="E2605" i="1" l="1"/>
  <c r="A2605" i="1"/>
  <c r="H2606" i="1"/>
  <c r="D2605" i="1"/>
  <c r="C2605" i="1"/>
  <c r="B2605" i="1"/>
  <c r="F2605" i="1"/>
  <c r="G2604" i="1"/>
  <c r="E2606" i="1" l="1"/>
  <c r="A2606" i="1"/>
  <c r="H2607" i="1"/>
  <c r="D2606" i="1"/>
  <c r="C2606" i="1"/>
  <c r="F2606" i="1"/>
  <c r="B2606" i="1"/>
  <c r="G2605" i="1"/>
  <c r="E2607" i="1" l="1"/>
  <c r="A2607" i="1"/>
  <c r="H2608" i="1"/>
  <c r="D2607" i="1"/>
  <c r="C2607" i="1"/>
  <c r="B2607" i="1"/>
  <c r="F2607" i="1"/>
  <c r="G2606" i="1"/>
  <c r="E2608" i="1" l="1"/>
  <c r="A2608" i="1"/>
  <c r="H2609" i="1"/>
  <c r="D2608" i="1"/>
  <c r="C2608" i="1"/>
  <c r="F2608" i="1"/>
  <c r="B2608" i="1"/>
  <c r="G2607" i="1"/>
  <c r="G2608" i="1" l="1"/>
  <c r="E2609" i="1"/>
  <c r="G2609" i="1" s="1"/>
  <c r="A2609" i="1"/>
  <c r="H2610" i="1"/>
  <c r="D2609" i="1"/>
  <c r="C2609" i="1"/>
  <c r="B2609" i="1"/>
  <c r="F2609" i="1"/>
  <c r="E2610" i="1" l="1"/>
  <c r="A2610" i="1"/>
  <c r="H2611" i="1"/>
  <c r="D2610" i="1"/>
  <c r="C2610" i="1"/>
  <c r="F2610" i="1"/>
  <c r="B2610" i="1"/>
  <c r="E2611" i="1" l="1"/>
  <c r="A2611" i="1"/>
  <c r="H2612" i="1"/>
  <c r="D2611" i="1"/>
  <c r="C2611" i="1"/>
  <c r="B2611" i="1"/>
  <c r="F2611" i="1"/>
  <c r="G2610" i="1"/>
  <c r="E2612" i="1" l="1"/>
  <c r="A2612" i="1"/>
  <c r="H2613" i="1"/>
  <c r="D2612" i="1"/>
  <c r="C2612" i="1"/>
  <c r="F2612" i="1"/>
  <c r="B2612" i="1"/>
  <c r="G2611" i="1"/>
  <c r="E2613" i="1" l="1"/>
  <c r="A2613" i="1"/>
  <c r="H2614" i="1"/>
  <c r="D2613" i="1"/>
  <c r="C2613" i="1"/>
  <c r="B2613" i="1"/>
  <c r="F2613" i="1"/>
  <c r="G2612" i="1"/>
  <c r="E2614" i="1" l="1"/>
  <c r="A2614" i="1"/>
  <c r="H2615" i="1"/>
  <c r="D2614" i="1"/>
  <c r="C2614" i="1"/>
  <c r="F2614" i="1"/>
  <c r="B2614" i="1"/>
  <c r="G2613" i="1"/>
  <c r="E2615" i="1" l="1"/>
  <c r="A2615" i="1"/>
  <c r="H2616" i="1"/>
  <c r="D2615" i="1"/>
  <c r="C2615" i="1"/>
  <c r="B2615" i="1"/>
  <c r="F2615" i="1"/>
  <c r="G2614" i="1"/>
  <c r="E2616" i="1" l="1"/>
  <c r="A2616" i="1"/>
  <c r="H2617" i="1"/>
  <c r="D2616" i="1"/>
  <c r="C2616" i="1"/>
  <c r="F2616" i="1"/>
  <c r="B2616" i="1"/>
  <c r="G2615" i="1"/>
  <c r="E2617" i="1" l="1"/>
  <c r="A2617" i="1"/>
  <c r="H2618" i="1"/>
  <c r="D2617" i="1"/>
  <c r="C2617" i="1"/>
  <c r="B2617" i="1"/>
  <c r="F2617" i="1"/>
  <c r="G2616" i="1"/>
  <c r="E2618" i="1" l="1"/>
  <c r="A2618" i="1"/>
  <c r="H2619" i="1"/>
  <c r="D2618" i="1"/>
  <c r="C2618" i="1"/>
  <c r="F2618" i="1"/>
  <c r="B2618" i="1"/>
  <c r="G2617" i="1"/>
  <c r="E2619" i="1" l="1"/>
  <c r="A2619" i="1"/>
  <c r="H2620" i="1"/>
  <c r="D2619" i="1"/>
  <c r="C2619" i="1"/>
  <c r="B2619" i="1"/>
  <c r="F2619" i="1"/>
  <c r="G2618" i="1"/>
  <c r="E2620" i="1" l="1"/>
  <c r="A2620" i="1"/>
  <c r="H2621" i="1"/>
  <c r="D2620" i="1"/>
  <c r="C2620" i="1"/>
  <c r="F2620" i="1"/>
  <c r="B2620" i="1"/>
  <c r="G2619" i="1"/>
  <c r="E2621" i="1" l="1"/>
  <c r="A2621" i="1"/>
  <c r="H2622" i="1"/>
  <c r="D2621" i="1"/>
  <c r="C2621" i="1"/>
  <c r="B2621" i="1"/>
  <c r="F2621" i="1"/>
  <c r="G2620" i="1"/>
  <c r="E2622" i="1" l="1"/>
  <c r="A2622" i="1"/>
  <c r="H2623" i="1"/>
  <c r="D2622" i="1"/>
  <c r="C2622" i="1"/>
  <c r="F2622" i="1"/>
  <c r="B2622" i="1"/>
  <c r="G2621" i="1"/>
  <c r="E2623" i="1" l="1"/>
  <c r="A2623" i="1"/>
  <c r="H2624" i="1"/>
  <c r="D2623" i="1"/>
  <c r="C2623" i="1"/>
  <c r="B2623" i="1"/>
  <c r="F2623" i="1"/>
  <c r="G2622" i="1"/>
  <c r="E2624" i="1" l="1"/>
  <c r="A2624" i="1"/>
  <c r="H2625" i="1"/>
  <c r="D2624" i="1"/>
  <c r="C2624" i="1"/>
  <c r="F2624" i="1"/>
  <c r="B2624" i="1"/>
  <c r="G2623" i="1"/>
  <c r="E2625" i="1" l="1"/>
  <c r="A2625" i="1"/>
  <c r="H2626" i="1"/>
  <c r="D2625" i="1"/>
  <c r="C2625" i="1"/>
  <c r="B2625" i="1"/>
  <c r="F2625" i="1"/>
  <c r="G2624" i="1"/>
  <c r="E2626" i="1" l="1"/>
  <c r="A2626" i="1"/>
  <c r="H2627" i="1"/>
  <c r="D2626" i="1"/>
  <c r="C2626" i="1"/>
  <c r="F2626" i="1"/>
  <c r="B2626" i="1"/>
  <c r="G2625" i="1"/>
  <c r="E2627" i="1" l="1"/>
  <c r="A2627" i="1"/>
  <c r="H2628" i="1"/>
  <c r="D2627" i="1"/>
  <c r="C2627" i="1"/>
  <c r="B2627" i="1"/>
  <c r="F2627" i="1"/>
  <c r="G2626" i="1"/>
  <c r="E2628" i="1" l="1"/>
  <c r="A2628" i="1"/>
  <c r="H2629" i="1"/>
  <c r="D2628" i="1"/>
  <c r="C2628" i="1"/>
  <c r="F2628" i="1"/>
  <c r="B2628" i="1"/>
  <c r="G2627" i="1"/>
  <c r="E2629" i="1" l="1"/>
  <c r="A2629" i="1"/>
  <c r="H2630" i="1"/>
  <c r="D2629" i="1"/>
  <c r="C2629" i="1"/>
  <c r="B2629" i="1"/>
  <c r="F2629" i="1"/>
  <c r="G2628" i="1"/>
  <c r="E2630" i="1" l="1"/>
  <c r="A2630" i="1"/>
  <c r="H2631" i="1"/>
  <c r="D2630" i="1"/>
  <c r="C2630" i="1"/>
  <c r="F2630" i="1"/>
  <c r="B2630" i="1"/>
  <c r="G2629" i="1"/>
  <c r="E2631" i="1" l="1"/>
  <c r="A2631" i="1"/>
  <c r="H2632" i="1"/>
  <c r="D2631" i="1"/>
  <c r="C2631" i="1"/>
  <c r="B2631" i="1"/>
  <c r="F2631" i="1"/>
  <c r="G2630" i="1"/>
  <c r="E2632" i="1" l="1"/>
  <c r="A2632" i="1"/>
  <c r="H2633" i="1"/>
  <c r="D2632" i="1"/>
  <c r="C2632" i="1"/>
  <c r="F2632" i="1"/>
  <c r="B2632" i="1"/>
  <c r="G2631" i="1"/>
  <c r="E2633" i="1" l="1"/>
  <c r="A2633" i="1"/>
  <c r="H2634" i="1"/>
  <c r="D2633" i="1"/>
  <c r="C2633" i="1"/>
  <c r="B2633" i="1"/>
  <c r="F2633" i="1"/>
  <c r="G2632" i="1"/>
  <c r="E2634" i="1" l="1"/>
  <c r="A2634" i="1"/>
  <c r="H2635" i="1"/>
  <c r="D2634" i="1"/>
  <c r="C2634" i="1"/>
  <c r="F2634" i="1"/>
  <c r="B2634" i="1"/>
  <c r="G2633" i="1"/>
  <c r="E2635" i="1" l="1"/>
  <c r="A2635" i="1"/>
  <c r="H2636" i="1"/>
  <c r="D2635" i="1"/>
  <c r="C2635" i="1"/>
  <c r="B2635" i="1"/>
  <c r="F2635" i="1"/>
  <c r="G2634" i="1"/>
  <c r="E2636" i="1" l="1"/>
  <c r="A2636" i="1"/>
  <c r="H2637" i="1"/>
  <c r="D2636" i="1"/>
  <c r="C2636" i="1"/>
  <c r="F2636" i="1"/>
  <c r="B2636" i="1"/>
  <c r="G2635" i="1"/>
  <c r="E2637" i="1" l="1"/>
  <c r="A2637" i="1"/>
  <c r="H2638" i="1"/>
  <c r="D2637" i="1"/>
  <c r="C2637" i="1"/>
  <c r="B2637" i="1"/>
  <c r="F2637" i="1"/>
  <c r="G2636" i="1"/>
  <c r="E2638" i="1" l="1"/>
  <c r="A2638" i="1"/>
  <c r="H2639" i="1"/>
  <c r="D2638" i="1"/>
  <c r="C2638" i="1"/>
  <c r="F2638" i="1"/>
  <c r="B2638" i="1"/>
  <c r="G2637" i="1"/>
  <c r="E2639" i="1" l="1"/>
  <c r="A2639" i="1"/>
  <c r="H2640" i="1"/>
  <c r="D2639" i="1"/>
  <c r="C2639" i="1"/>
  <c r="B2639" i="1"/>
  <c r="F2639" i="1"/>
  <c r="G2638" i="1"/>
  <c r="E2640" i="1" l="1"/>
  <c r="A2640" i="1"/>
  <c r="H2641" i="1"/>
  <c r="D2640" i="1"/>
  <c r="C2640" i="1"/>
  <c r="F2640" i="1"/>
  <c r="B2640" i="1"/>
  <c r="G2639" i="1"/>
  <c r="E2641" i="1" l="1"/>
  <c r="A2641" i="1"/>
  <c r="H2642" i="1"/>
  <c r="D2641" i="1"/>
  <c r="C2641" i="1"/>
  <c r="B2641" i="1"/>
  <c r="F2641" i="1"/>
  <c r="G2640" i="1"/>
  <c r="E2642" i="1" l="1"/>
  <c r="G2642" i="1" s="1"/>
  <c r="A2642" i="1"/>
  <c r="H2643" i="1"/>
  <c r="D2642" i="1"/>
  <c r="C2642" i="1"/>
  <c r="F2642" i="1"/>
  <c r="B2642" i="1"/>
  <c r="G2641" i="1"/>
  <c r="E2643" i="1" l="1"/>
  <c r="A2643" i="1"/>
  <c r="H2644" i="1"/>
  <c r="D2643" i="1"/>
  <c r="C2643" i="1"/>
  <c r="B2643" i="1"/>
  <c r="F2643" i="1"/>
  <c r="E2644" i="1" l="1"/>
  <c r="G2644" i="1" s="1"/>
  <c r="A2644" i="1"/>
  <c r="H2645" i="1"/>
  <c r="D2644" i="1"/>
  <c r="C2644" i="1"/>
  <c r="F2644" i="1"/>
  <c r="B2644" i="1"/>
  <c r="G2643" i="1"/>
  <c r="E2645" i="1" l="1"/>
  <c r="A2645" i="1"/>
  <c r="H2646" i="1"/>
  <c r="D2645" i="1"/>
  <c r="C2645" i="1"/>
  <c r="B2645" i="1"/>
  <c r="F2645" i="1"/>
  <c r="E2646" i="1" l="1"/>
  <c r="G2646" i="1" s="1"/>
  <c r="A2646" i="1"/>
  <c r="H2647" i="1"/>
  <c r="D2646" i="1"/>
  <c r="C2646" i="1"/>
  <c r="F2646" i="1"/>
  <c r="B2646" i="1"/>
  <c r="G2645" i="1"/>
  <c r="E2647" i="1" l="1"/>
  <c r="A2647" i="1"/>
  <c r="H2648" i="1"/>
  <c r="D2647" i="1"/>
  <c r="C2647" i="1"/>
  <c r="B2647" i="1"/>
  <c r="F2647" i="1"/>
  <c r="E2648" i="1" l="1"/>
  <c r="A2648" i="1"/>
  <c r="H2649" i="1"/>
  <c r="D2648" i="1"/>
  <c r="C2648" i="1"/>
  <c r="F2648" i="1"/>
  <c r="B2648" i="1"/>
  <c r="G2647" i="1"/>
  <c r="E2649" i="1" l="1"/>
  <c r="A2649" i="1"/>
  <c r="H2650" i="1"/>
  <c r="D2649" i="1"/>
  <c r="C2649" i="1"/>
  <c r="B2649" i="1"/>
  <c r="F2649" i="1"/>
  <c r="G2648" i="1"/>
  <c r="E2650" i="1" l="1"/>
  <c r="A2650" i="1"/>
  <c r="H2651" i="1"/>
  <c r="D2650" i="1"/>
  <c r="C2650" i="1"/>
  <c r="F2650" i="1"/>
  <c r="B2650" i="1"/>
  <c r="G2649" i="1"/>
  <c r="E2651" i="1" l="1"/>
  <c r="A2651" i="1"/>
  <c r="H2652" i="1"/>
  <c r="D2651" i="1"/>
  <c r="C2651" i="1"/>
  <c r="B2651" i="1"/>
  <c r="F2651" i="1"/>
  <c r="G2650" i="1"/>
  <c r="E2652" i="1" l="1"/>
  <c r="A2652" i="1"/>
  <c r="H2653" i="1"/>
  <c r="D2652" i="1"/>
  <c r="C2652" i="1"/>
  <c r="F2652" i="1"/>
  <c r="B2652" i="1"/>
  <c r="G2651" i="1"/>
  <c r="E2653" i="1" l="1"/>
  <c r="A2653" i="1"/>
  <c r="H2654" i="1"/>
  <c r="D2653" i="1"/>
  <c r="C2653" i="1"/>
  <c r="B2653" i="1"/>
  <c r="F2653" i="1"/>
  <c r="G2652" i="1"/>
  <c r="E2654" i="1" l="1"/>
  <c r="G2654" i="1" s="1"/>
  <c r="A2654" i="1"/>
  <c r="H2655" i="1"/>
  <c r="D2654" i="1"/>
  <c r="C2654" i="1"/>
  <c r="F2654" i="1"/>
  <c r="B2654" i="1"/>
  <c r="G2653" i="1"/>
  <c r="E2655" i="1" l="1"/>
  <c r="A2655" i="1"/>
  <c r="H2656" i="1"/>
  <c r="D2655" i="1"/>
  <c r="C2655" i="1"/>
  <c r="B2655" i="1"/>
  <c r="F2655" i="1"/>
  <c r="E2656" i="1" l="1"/>
  <c r="A2656" i="1"/>
  <c r="H2657" i="1"/>
  <c r="D2656" i="1"/>
  <c r="C2656" i="1"/>
  <c r="F2656" i="1"/>
  <c r="B2656" i="1"/>
  <c r="G2655" i="1"/>
  <c r="E2657" i="1" l="1"/>
  <c r="A2657" i="1"/>
  <c r="H2658" i="1"/>
  <c r="D2657" i="1"/>
  <c r="C2657" i="1"/>
  <c r="B2657" i="1"/>
  <c r="F2657" i="1"/>
  <c r="G2656" i="1"/>
  <c r="E2658" i="1" l="1"/>
  <c r="G2658" i="1" s="1"/>
  <c r="A2658" i="1"/>
  <c r="H2659" i="1"/>
  <c r="D2658" i="1"/>
  <c r="C2658" i="1"/>
  <c r="F2658" i="1"/>
  <c r="B2658" i="1"/>
  <c r="G2657" i="1"/>
  <c r="E2659" i="1" l="1"/>
  <c r="A2659" i="1"/>
  <c r="H2660" i="1"/>
  <c r="D2659" i="1"/>
  <c r="C2659" i="1"/>
  <c r="B2659" i="1"/>
  <c r="F2659" i="1"/>
  <c r="E2660" i="1" l="1"/>
  <c r="A2660" i="1"/>
  <c r="H2661" i="1"/>
  <c r="D2660" i="1"/>
  <c r="C2660" i="1"/>
  <c r="F2660" i="1"/>
  <c r="B2660" i="1"/>
  <c r="G2659" i="1"/>
  <c r="E2661" i="1" l="1"/>
  <c r="A2661" i="1"/>
  <c r="H2662" i="1"/>
  <c r="D2661" i="1"/>
  <c r="C2661" i="1"/>
  <c r="B2661" i="1"/>
  <c r="F2661" i="1"/>
  <c r="G2660" i="1"/>
  <c r="E2662" i="1" l="1"/>
  <c r="A2662" i="1"/>
  <c r="H2663" i="1"/>
  <c r="D2662" i="1"/>
  <c r="C2662" i="1"/>
  <c r="F2662" i="1"/>
  <c r="B2662" i="1"/>
  <c r="G2661" i="1"/>
  <c r="E2663" i="1" l="1"/>
  <c r="A2663" i="1"/>
  <c r="H2664" i="1"/>
  <c r="D2663" i="1"/>
  <c r="C2663" i="1"/>
  <c r="B2663" i="1"/>
  <c r="F2663" i="1"/>
  <c r="G2662" i="1"/>
  <c r="E2664" i="1" l="1"/>
  <c r="A2664" i="1"/>
  <c r="H2665" i="1"/>
  <c r="D2664" i="1"/>
  <c r="C2664" i="1"/>
  <c r="F2664" i="1"/>
  <c r="B2664" i="1"/>
  <c r="G2663" i="1"/>
  <c r="E2665" i="1" l="1"/>
  <c r="A2665" i="1"/>
  <c r="H2666" i="1"/>
  <c r="D2665" i="1"/>
  <c r="C2665" i="1"/>
  <c r="B2665" i="1"/>
  <c r="F2665" i="1"/>
  <c r="G2664" i="1"/>
  <c r="E2666" i="1" l="1"/>
  <c r="A2666" i="1"/>
  <c r="H2667" i="1"/>
  <c r="D2666" i="1"/>
  <c r="C2666" i="1"/>
  <c r="F2666" i="1"/>
  <c r="B2666" i="1"/>
  <c r="G2665" i="1"/>
  <c r="E2667" i="1" l="1"/>
  <c r="A2667" i="1"/>
  <c r="H2668" i="1"/>
  <c r="D2667" i="1"/>
  <c r="C2667" i="1"/>
  <c r="B2667" i="1"/>
  <c r="F2667" i="1"/>
  <c r="G2666" i="1"/>
  <c r="E2668" i="1" l="1"/>
  <c r="A2668" i="1"/>
  <c r="H2669" i="1"/>
  <c r="D2668" i="1"/>
  <c r="C2668" i="1"/>
  <c r="F2668" i="1"/>
  <c r="B2668" i="1"/>
  <c r="G2667" i="1"/>
  <c r="E2669" i="1" l="1"/>
  <c r="A2669" i="1"/>
  <c r="H2670" i="1"/>
  <c r="D2669" i="1"/>
  <c r="C2669" i="1"/>
  <c r="B2669" i="1"/>
  <c r="F2669" i="1"/>
  <c r="G2668" i="1"/>
  <c r="E2670" i="1" l="1"/>
  <c r="A2670" i="1"/>
  <c r="H2671" i="1"/>
  <c r="D2670" i="1"/>
  <c r="C2670" i="1"/>
  <c r="F2670" i="1"/>
  <c r="B2670" i="1"/>
  <c r="G2669" i="1"/>
  <c r="E2671" i="1" l="1"/>
  <c r="A2671" i="1"/>
  <c r="H2672" i="1"/>
  <c r="D2671" i="1"/>
  <c r="C2671" i="1"/>
  <c r="B2671" i="1"/>
  <c r="F2671" i="1"/>
  <c r="G2670" i="1"/>
  <c r="E2672" i="1" l="1"/>
  <c r="G2672" i="1" s="1"/>
  <c r="A2672" i="1"/>
  <c r="H2673" i="1"/>
  <c r="D2672" i="1"/>
  <c r="C2672" i="1"/>
  <c r="F2672" i="1"/>
  <c r="B2672" i="1"/>
  <c r="G2671" i="1"/>
  <c r="E2673" i="1" l="1"/>
  <c r="A2673" i="1"/>
  <c r="H2674" i="1"/>
  <c r="D2673" i="1"/>
  <c r="C2673" i="1"/>
  <c r="B2673" i="1"/>
  <c r="F2673" i="1"/>
  <c r="E2674" i="1" l="1"/>
  <c r="G2674" i="1" s="1"/>
  <c r="A2674" i="1"/>
  <c r="H2675" i="1"/>
  <c r="D2674" i="1"/>
  <c r="C2674" i="1"/>
  <c r="F2674" i="1"/>
  <c r="B2674" i="1"/>
  <c r="G2673" i="1"/>
  <c r="E2675" i="1" l="1"/>
  <c r="A2675" i="1"/>
  <c r="H2676" i="1"/>
  <c r="D2675" i="1"/>
  <c r="C2675" i="1"/>
  <c r="B2675" i="1"/>
  <c r="F2675" i="1"/>
  <c r="E2676" i="1" l="1"/>
  <c r="G2676" i="1" s="1"/>
  <c r="A2676" i="1"/>
  <c r="H2677" i="1"/>
  <c r="D2676" i="1"/>
  <c r="C2676" i="1"/>
  <c r="F2676" i="1"/>
  <c r="B2676" i="1"/>
  <c r="G2675" i="1"/>
  <c r="E2677" i="1" l="1"/>
  <c r="A2677" i="1"/>
  <c r="H2678" i="1"/>
  <c r="D2677" i="1"/>
  <c r="C2677" i="1"/>
  <c r="B2677" i="1"/>
  <c r="F2677" i="1"/>
  <c r="E2678" i="1" l="1"/>
  <c r="G2678" i="1" s="1"/>
  <c r="A2678" i="1"/>
  <c r="H2679" i="1"/>
  <c r="D2678" i="1"/>
  <c r="C2678" i="1"/>
  <c r="F2678" i="1"/>
  <c r="B2678" i="1"/>
  <c r="G2677" i="1"/>
  <c r="E2679" i="1" l="1"/>
  <c r="A2679" i="1"/>
  <c r="H2680" i="1"/>
  <c r="D2679" i="1"/>
  <c r="C2679" i="1"/>
  <c r="B2679" i="1"/>
  <c r="F2679" i="1"/>
  <c r="E2680" i="1" l="1"/>
  <c r="A2680" i="1"/>
  <c r="H2681" i="1"/>
  <c r="D2680" i="1"/>
  <c r="C2680" i="1"/>
  <c r="F2680" i="1"/>
  <c r="B2680" i="1"/>
  <c r="G2679" i="1"/>
  <c r="E2681" i="1" l="1"/>
  <c r="A2681" i="1"/>
  <c r="H2682" i="1"/>
  <c r="D2681" i="1"/>
  <c r="C2681" i="1"/>
  <c r="B2681" i="1"/>
  <c r="F2681" i="1"/>
  <c r="G2680" i="1"/>
  <c r="E2682" i="1" l="1"/>
  <c r="G2682" i="1" s="1"/>
  <c r="A2682" i="1"/>
  <c r="H2683" i="1"/>
  <c r="D2682" i="1"/>
  <c r="C2682" i="1"/>
  <c r="F2682" i="1"/>
  <c r="B2682" i="1"/>
  <c r="G2681" i="1"/>
  <c r="E2683" i="1" l="1"/>
  <c r="A2683" i="1"/>
  <c r="H2684" i="1"/>
  <c r="D2683" i="1"/>
  <c r="C2683" i="1"/>
  <c r="B2683" i="1"/>
  <c r="F2683" i="1"/>
  <c r="E2684" i="1" l="1"/>
  <c r="G2684" i="1" s="1"/>
  <c r="A2684" i="1"/>
  <c r="H2685" i="1"/>
  <c r="D2684" i="1"/>
  <c r="C2684" i="1"/>
  <c r="F2684" i="1"/>
  <c r="B2684" i="1"/>
  <c r="G2683" i="1"/>
  <c r="E2685" i="1" l="1"/>
  <c r="A2685" i="1"/>
  <c r="H2686" i="1"/>
  <c r="D2685" i="1"/>
  <c r="C2685" i="1"/>
  <c r="B2685" i="1"/>
  <c r="F2685" i="1"/>
  <c r="E2686" i="1" l="1"/>
  <c r="A2686" i="1"/>
  <c r="H2687" i="1"/>
  <c r="D2686" i="1"/>
  <c r="C2686" i="1"/>
  <c r="F2686" i="1"/>
  <c r="B2686" i="1"/>
  <c r="G2685" i="1"/>
  <c r="E2687" i="1" l="1"/>
  <c r="A2687" i="1"/>
  <c r="H2688" i="1"/>
  <c r="D2687" i="1"/>
  <c r="C2687" i="1"/>
  <c r="B2687" i="1"/>
  <c r="F2687" i="1"/>
  <c r="G2686" i="1"/>
  <c r="E2688" i="1" l="1"/>
  <c r="G2688" i="1" s="1"/>
  <c r="A2688" i="1"/>
  <c r="H2689" i="1"/>
  <c r="D2688" i="1"/>
  <c r="C2688" i="1"/>
  <c r="F2688" i="1"/>
  <c r="B2688" i="1"/>
  <c r="G2687" i="1"/>
  <c r="E2689" i="1" l="1"/>
  <c r="A2689" i="1"/>
  <c r="H2690" i="1"/>
  <c r="D2689" i="1"/>
  <c r="C2689" i="1"/>
  <c r="B2689" i="1"/>
  <c r="F2689" i="1"/>
  <c r="E2690" i="1" l="1"/>
  <c r="A2690" i="1"/>
  <c r="H2691" i="1"/>
  <c r="D2690" i="1"/>
  <c r="C2690" i="1"/>
  <c r="F2690" i="1"/>
  <c r="B2690" i="1"/>
  <c r="G2689" i="1"/>
  <c r="E2691" i="1" l="1"/>
  <c r="A2691" i="1"/>
  <c r="H2692" i="1"/>
  <c r="D2691" i="1"/>
  <c r="C2691" i="1"/>
  <c r="B2691" i="1"/>
  <c r="F2691" i="1"/>
  <c r="G2690" i="1"/>
  <c r="E2692" i="1" l="1"/>
  <c r="G2692" i="1" s="1"/>
  <c r="A2692" i="1"/>
  <c r="H2693" i="1"/>
  <c r="D2692" i="1"/>
  <c r="C2692" i="1"/>
  <c r="F2692" i="1"/>
  <c r="B2692" i="1"/>
  <c r="G2691" i="1"/>
  <c r="E2693" i="1" l="1"/>
  <c r="A2693" i="1"/>
  <c r="H2694" i="1"/>
  <c r="D2693" i="1"/>
  <c r="C2693" i="1"/>
  <c r="B2693" i="1"/>
  <c r="F2693" i="1"/>
  <c r="E2694" i="1" l="1"/>
  <c r="G2694" i="1" s="1"/>
  <c r="A2694" i="1"/>
  <c r="H2695" i="1"/>
  <c r="D2694" i="1"/>
  <c r="C2694" i="1"/>
  <c r="F2694" i="1"/>
  <c r="B2694" i="1"/>
  <c r="G2693" i="1"/>
  <c r="E2695" i="1" l="1"/>
  <c r="A2695" i="1"/>
  <c r="H2696" i="1"/>
  <c r="D2695" i="1"/>
  <c r="C2695" i="1"/>
  <c r="B2695" i="1"/>
  <c r="F2695" i="1"/>
  <c r="E2696" i="1" l="1"/>
  <c r="A2696" i="1"/>
  <c r="H2697" i="1"/>
  <c r="D2696" i="1"/>
  <c r="C2696" i="1"/>
  <c r="F2696" i="1"/>
  <c r="B2696" i="1"/>
  <c r="G2695" i="1"/>
  <c r="E2697" i="1" l="1"/>
  <c r="A2697" i="1"/>
  <c r="H2698" i="1"/>
  <c r="D2697" i="1"/>
  <c r="C2697" i="1"/>
  <c r="B2697" i="1"/>
  <c r="F2697" i="1"/>
  <c r="G2696" i="1"/>
  <c r="E2698" i="1" l="1"/>
  <c r="A2698" i="1"/>
  <c r="H2699" i="1"/>
  <c r="D2698" i="1"/>
  <c r="C2698" i="1"/>
  <c r="F2698" i="1"/>
  <c r="B2698" i="1"/>
  <c r="G2697" i="1"/>
  <c r="E2699" i="1" l="1"/>
  <c r="A2699" i="1"/>
  <c r="H2700" i="1"/>
  <c r="D2699" i="1"/>
  <c r="C2699" i="1"/>
  <c r="B2699" i="1"/>
  <c r="F2699" i="1"/>
  <c r="G2698" i="1"/>
  <c r="E2700" i="1" l="1"/>
  <c r="G2700" i="1" s="1"/>
  <c r="A2700" i="1"/>
  <c r="H2701" i="1"/>
  <c r="D2700" i="1"/>
  <c r="C2700" i="1"/>
  <c r="F2700" i="1"/>
  <c r="B2700" i="1"/>
  <c r="G2699" i="1"/>
  <c r="E2701" i="1" l="1"/>
  <c r="A2701" i="1"/>
  <c r="H2702" i="1"/>
  <c r="D2701" i="1"/>
  <c r="C2701" i="1"/>
  <c r="B2701" i="1"/>
  <c r="F2701" i="1"/>
  <c r="E2702" i="1" l="1"/>
  <c r="A2702" i="1"/>
  <c r="H2703" i="1"/>
  <c r="D2702" i="1"/>
  <c r="C2702" i="1"/>
  <c r="F2702" i="1"/>
  <c r="B2702" i="1"/>
  <c r="G2701" i="1"/>
  <c r="E2703" i="1" l="1"/>
  <c r="A2703" i="1"/>
  <c r="H2704" i="1"/>
  <c r="D2703" i="1"/>
  <c r="C2703" i="1"/>
  <c r="B2703" i="1"/>
  <c r="F2703" i="1"/>
  <c r="G2702" i="1"/>
  <c r="E2704" i="1" l="1"/>
  <c r="A2704" i="1"/>
  <c r="H2705" i="1"/>
  <c r="D2704" i="1"/>
  <c r="C2704" i="1"/>
  <c r="F2704" i="1"/>
  <c r="B2704" i="1"/>
  <c r="G2703" i="1"/>
  <c r="E2705" i="1" l="1"/>
  <c r="A2705" i="1"/>
  <c r="H2706" i="1"/>
  <c r="D2705" i="1"/>
  <c r="C2705" i="1"/>
  <c r="B2705" i="1"/>
  <c r="F2705" i="1"/>
  <c r="G2704" i="1"/>
  <c r="E2706" i="1" l="1"/>
  <c r="A2706" i="1"/>
  <c r="H2707" i="1"/>
  <c r="D2706" i="1"/>
  <c r="C2706" i="1"/>
  <c r="F2706" i="1"/>
  <c r="B2706" i="1"/>
  <c r="G2705" i="1"/>
  <c r="E2707" i="1" l="1"/>
  <c r="A2707" i="1"/>
  <c r="H2708" i="1"/>
  <c r="D2707" i="1"/>
  <c r="C2707" i="1"/>
  <c r="B2707" i="1"/>
  <c r="F2707" i="1"/>
  <c r="G2706" i="1"/>
  <c r="E2708" i="1" l="1"/>
  <c r="A2708" i="1"/>
  <c r="H2709" i="1"/>
  <c r="D2708" i="1"/>
  <c r="C2708" i="1"/>
  <c r="F2708" i="1"/>
  <c r="B2708" i="1"/>
  <c r="G2707" i="1"/>
  <c r="E2709" i="1" l="1"/>
  <c r="A2709" i="1"/>
  <c r="H2710" i="1"/>
  <c r="D2709" i="1"/>
  <c r="C2709" i="1"/>
  <c r="B2709" i="1"/>
  <c r="F2709" i="1"/>
  <c r="G2708" i="1"/>
  <c r="E2710" i="1" l="1"/>
  <c r="A2710" i="1"/>
  <c r="H2711" i="1"/>
  <c r="D2710" i="1"/>
  <c r="C2710" i="1"/>
  <c r="F2710" i="1"/>
  <c r="B2710" i="1"/>
  <c r="G2709" i="1"/>
  <c r="E2711" i="1" l="1"/>
  <c r="A2711" i="1"/>
  <c r="H2712" i="1"/>
  <c r="D2711" i="1"/>
  <c r="C2711" i="1"/>
  <c r="B2711" i="1"/>
  <c r="F2711" i="1"/>
  <c r="G2710" i="1"/>
  <c r="E2712" i="1" l="1"/>
  <c r="A2712" i="1"/>
  <c r="H2713" i="1"/>
  <c r="D2712" i="1"/>
  <c r="C2712" i="1"/>
  <c r="F2712" i="1"/>
  <c r="B2712" i="1"/>
  <c r="G2711" i="1"/>
  <c r="E2713" i="1" l="1"/>
  <c r="A2713" i="1"/>
  <c r="H2714" i="1"/>
  <c r="D2713" i="1"/>
  <c r="C2713" i="1"/>
  <c r="B2713" i="1"/>
  <c r="F2713" i="1"/>
  <c r="G2712" i="1"/>
  <c r="E2714" i="1" l="1"/>
  <c r="A2714" i="1"/>
  <c r="H2715" i="1"/>
  <c r="D2714" i="1"/>
  <c r="C2714" i="1"/>
  <c r="F2714" i="1"/>
  <c r="B2714" i="1"/>
  <c r="G2713" i="1"/>
  <c r="E2715" i="1" l="1"/>
  <c r="A2715" i="1"/>
  <c r="H2716" i="1"/>
  <c r="D2715" i="1"/>
  <c r="C2715" i="1"/>
  <c r="B2715" i="1"/>
  <c r="F2715" i="1"/>
  <c r="G2714" i="1"/>
  <c r="E2716" i="1" l="1"/>
  <c r="G2716" i="1" s="1"/>
  <c r="A2716" i="1"/>
  <c r="H2717" i="1"/>
  <c r="D2716" i="1"/>
  <c r="C2716" i="1"/>
  <c r="F2716" i="1"/>
  <c r="B2716" i="1"/>
  <c r="G2715" i="1"/>
  <c r="E2717" i="1" l="1"/>
  <c r="A2717" i="1"/>
  <c r="H2718" i="1"/>
  <c r="D2717" i="1"/>
  <c r="C2717" i="1"/>
  <c r="B2717" i="1"/>
  <c r="F2717" i="1"/>
  <c r="E2718" i="1" l="1"/>
  <c r="G2718" i="1" s="1"/>
  <c r="A2718" i="1"/>
  <c r="H2719" i="1"/>
  <c r="D2718" i="1"/>
  <c r="C2718" i="1"/>
  <c r="F2718" i="1"/>
  <c r="B2718" i="1"/>
  <c r="G2717" i="1"/>
  <c r="E2719" i="1" l="1"/>
  <c r="A2719" i="1"/>
  <c r="H2720" i="1"/>
  <c r="D2719" i="1"/>
  <c r="C2719" i="1"/>
  <c r="B2719" i="1"/>
  <c r="F2719" i="1"/>
  <c r="E2720" i="1" l="1"/>
  <c r="A2720" i="1"/>
  <c r="H2721" i="1"/>
  <c r="D2720" i="1"/>
  <c r="C2720" i="1"/>
  <c r="F2720" i="1"/>
  <c r="B2720" i="1"/>
  <c r="G2719" i="1"/>
  <c r="E2721" i="1" l="1"/>
  <c r="A2721" i="1"/>
  <c r="H2722" i="1"/>
  <c r="D2721" i="1"/>
  <c r="C2721" i="1"/>
  <c r="B2721" i="1"/>
  <c r="F2721" i="1"/>
  <c r="G2720" i="1"/>
  <c r="E2722" i="1" l="1"/>
  <c r="A2722" i="1"/>
  <c r="H2723" i="1"/>
  <c r="D2722" i="1"/>
  <c r="C2722" i="1"/>
  <c r="F2722" i="1"/>
  <c r="B2722" i="1"/>
  <c r="G2721" i="1"/>
  <c r="E2723" i="1" l="1"/>
  <c r="A2723" i="1"/>
  <c r="H2724" i="1"/>
  <c r="D2723" i="1"/>
  <c r="C2723" i="1"/>
  <c r="B2723" i="1"/>
  <c r="F2723" i="1"/>
  <c r="G2722" i="1"/>
  <c r="E2724" i="1" l="1"/>
  <c r="A2724" i="1"/>
  <c r="H2725" i="1"/>
  <c r="D2724" i="1"/>
  <c r="C2724" i="1"/>
  <c r="F2724" i="1"/>
  <c r="B2724" i="1"/>
  <c r="G2723" i="1"/>
  <c r="E2725" i="1" l="1"/>
  <c r="A2725" i="1"/>
  <c r="H2726" i="1"/>
  <c r="D2725" i="1"/>
  <c r="C2725" i="1"/>
  <c r="B2725" i="1"/>
  <c r="F2725" i="1"/>
  <c r="G2724" i="1"/>
  <c r="E2726" i="1" l="1"/>
  <c r="A2726" i="1"/>
  <c r="H2727" i="1"/>
  <c r="D2726" i="1"/>
  <c r="C2726" i="1"/>
  <c r="F2726" i="1"/>
  <c r="B2726" i="1"/>
  <c r="G2725" i="1"/>
  <c r="E2727" i="1" l="1"/>
  <c r="A2727" i="1"/>
  <c r="H2728" i="1"/>
  <c r="D2727" i="1"/>
  <c r="C2727" i="1"/>
  <c r="B2727" i="1"/>
  <c r="F2727" i="1"/>
  <c r="G2726" i="1"/>
  <c r="E2728" i="1" l="1"/>
  <c r="A2728" i="1"/>
  <c r="H2729" i="1"/>
  <c r="D2728" i="1"/>
  <c r="C2728" i="1"/>
  <c r="F2728" i="1"/>
  <c r="B2728" i="1"/>
  <c r="G2727" i="1"/>
  <c r="E2729" i="1" l="1"/>
  <c r="A2729" i="1"/>
  <c r="H2730" i="1"/>
  <c r="D2729" i="1"/>
  <c r="C2729" i="1"/>
  <c r="B2729" i="1"/>
  <c r="F2729" i="1"/>
  <c r="G2728" i="1"/>
  <c r="E2730" i="1" l="1"/>
  <c r="G2730" i="1" s="1"/>
  <c r="A2730" i="1"/>
  <c r="H2731" i="1"/>
  <c r="D2730" i="1"/>
  <c r="C2730" i="1"/>
  <c r="F2730" i="1"/>
  <c r="B2730" i="1"/>
  <c r="G2729" i="1"/>
  <c r="E2731" i="1" l="1"/>
  <c r="A2731" i="1"/>
  <c r="H2732" i="1"/>
  <c r="D2731" i="1"/>
  <c r="C2731" i="1"/>
  <c r="B2731" i="1"/>
  <c r="F2731" i="1"/>
  <c r="E2732" i="1" l="1"/>
  <c r="A2732" i="1"/>
  <c r="H2733" i="1"/>
  <c r="D2732" i="1"/>
  <c r="C2732" i="1"/>
  <c r="F2732" i="1"/>
  <c r="B2732" i="1"/>
  <c r="G2731" i="1"/>
  <c r="E2733" i="1" l="1"/>
  <c r="A2733" i="1"/>
  <c r="H2734" i="1"/>
  <c r="D2733" i="1"/>
  <c r="C2733" i="1"/>
  <c r="B2733" i="1"/>
  <c r="F2733" i="1"/>
  <c r="G2732" i="1"/>
  <c r="E2734" i="1" l="1"/>
  <c r="G2734" i="1" s="1"/>
  <c r="A2734" i="1"/>
  <c r="H2735" i="1"/>
  <c r="D2734" i="1"/>
  <c r="C2734" i="1"/>
  <c r="F2734" i="1"/>
  <c r="B2734" i="1"/>
  <c r="G2733" i="1"/>
  <c r="E2735" i="1" l="1"/>
  <c r="A2735" i="1"/>
  <c r="H2736" i="1"/>
  <c r="D2735" i="1"/>
  <c r="C2735" i="1"/>
  <c r="B2735" i="1"/>
  <c r="F2735" i="1"/>
  <c r="E2736" i="1" l="1"/>
  <c r="G2736" i="1" s="1"/>
  <c r="A2736" i="1"/>
  <c r="H2737" i="1"/>
  <c r="D2736" i="1"/>
  <c r="C2736" i="1"/>
  <c r="F2736" i="1"/>
  <c r="B2736" i="1"/>
  <c r="G2735" i="1"/>
  <c r="E2737" i="1" l="1"/>
  <c r="A2737" i="1"/>
  <c r="H2738" i="1"/>
  <c r="D2737" i="1"/>
  <c r="C2737" i="1"/>
  <c r="B2737" i="1"/>
  <c r="F2737" i="1"/>
  <c r="E2738" i="1" l="1"/>
  <c r="A2738" i="1"/>
  <c r="H2739" i="1"/>
  <c r="D2738" i="1"/>
  <c r="C2738" i="1"/>
  <c r="F2738" i="1"/>
  <c r="B2738" i="1"/>
  <c r="G2737" i="1"/>
  <c r="E2739" i="1" l="1"/>
  <c r="A2739" i="1"/>
  <c r="H2740" i="1"/>
  <c r="D2739" i="1"/>
  <c r="C2739" i="1"/>
  <c r="B2739" i="1"/>
  <c r="F2739" i="1"/>
  <c r="G2738" i="1"/>
  <c r="E2740" i="1" l="1"/>
  <c r="A2740" i="1"/>
  <c r="H2741" i="1"/>
  <c r="D2740" i="1"/>
  <c r="C2740" i="1"/>
  <c r="F2740" i="1"/>
  <c r="B2740" i="1"/>
  <c r="G2739" i="1"/>
  <c r="E2741" i="1" l="1"/>
  <c r="A2741" i="1"/>
  <c r="H2742" i="1"/>
  <c r="D2741" i="1"/>
  <c r="C2741" i="1"/>
  <c r="B2741" i="1"/>
  <c r="F2741" i="1"/>
  <c r="G2740" i="1"/>
  <c r="E2742" i="1" l="1"/>
  <c r="A2742" i="1"/>
  <c r="H2743" i="1"/>
  <c r="D2742" i="1"/>
  <c r="C2742" i="1"/>
  <c r="F2742" i="1"/>
  <c r="B2742" i="1"/>
  <c r="G2741" i="1"/>
  <c r="E2743" i="1" l="1"/>
  <c r="A2743" i="1"/>
  <c r="H2744" i="1"/>
  <c r="D2743" i="1"/>
  <c r="C2743" i="1"/>
  <c r="B2743" i="1"/>
  <c r="F2743" i="1"/>
  <c r="G2742" i="1"/>
  <c r="E2744" i="1" l="1"/>
  <c r="A2744" i="1"/>
  <c r="H2745" i="1"/>
  <c r="D2744" i="1"/>
  <c r="C2744" i="1"/>
  <c r="F2744" i="1"/>
  <c r="B2744" i="1"/>
  <c r="G2743" i="1"/>
  <c r="E2745" i="1" l="1"/>
  <c r="A2745" i="1"/>
  <c r="H2746" i="1"/>
  <c r="D2745" i="1"/>
  <c r="C2745" i="1"/>
  <c r="B2745" i="1"/>
  <c r="F2745" i="1"/>
  <c r="G2744" i="1"/>
  <c r="E2746" i="1" l="1"/>
  <c r="A2746" i="1"/>
  <c r="H2747" i="1"/>
  <c r="D2746" i="1"/>
  <c r="C2746" i="1"/>
  <c r="F2746" i="1"/>
  <c r="B2746" i="1"/>
  <c r="G2745" i="1"/>
  <c r="E2747" i="1" l="1"/>
  <c r="A2747" i="1"/>
  <c r="H2748" i="1"/>
  <c r="D2747" i="1"/>
  <c r="C2747" i="1"/>
  <c r="B2747" i="1"/>
  <c r="F2747" i="1"/>
  <c r="G2746" i="1"/>
  <c r="E2748" i="1" l="1"/>
  <c r="A2748" i="1"/>
  <c r="H2749" i="1"/>
  <c r="D2748" i="1"/>
  <c r="C2748" i="1"/>
  <c r="F2748" i="1"/>
  <c r="B2748" i="1"/>
  <c r="G2747" i="1"/>
  <c r="E2749" i="1" l="1"/>
  <c r="A2749" i="1"/>
  <c r="H2750" i="1"/>
  <c r="D2749" i="1"/>
  <c r="C2749" i="1"/>
  <c r="B2749" i="1"/>
  <c r="F2749" i="1"/>
  <c r="G2748" i="1"/>
  <c r="E2750" i="1" l="1"/>
  <c r="A2750" i="1"/>
  <c r="H2751" i="1"/>
  <c r="D2750" i="1"/>
  <c r="C2750" i="1"/>
  <c r="F2750" i="1"/>
  <c r="B2750" i="1"/>
  <c r="G2749" i="1"/>
  <c r="E2751" i="1" l="1"/>
  <c r="A2751" i="1"/>
  <c r="H2752" i="1"/>
  <c r="D2751" i="1"/>
  <c r="C2751" i="1"/>
  <c r="B2751" i="1"/>
  <c r="F2751" i="1"/>
  <c r="G2750" i="1"/>
  <c r="E2752" i="1" l="1"/>
  <c r="A2752" i="1"/>
  <c r="H2753" i="1"/>
  <c r="D2752" i="1"/>
  <c r="C2752" i="1"/>
  <c r="F2752" i="1"/>
  <c r="B2752" i="1"/>
  <c r="G2751" i="1"/>
  <c r="E2753" i="1" l="1"/>
  <c r="A2753" i="1"/>
  <c r="H2754" i="1"/>
  <c r="D2753" i="1"/>
  <c r="C2753" i="1"/>
  <c r="B2753" i="1"/>
  <c r="F2753" i="1"/>
  <c r="G2752" i="1"/>
  <c r="E2754" i="1" l="1"/>
  <c r="A2754" i="1"/>
  <c r="H2755" i="1"/>
  <c r="D2754" i="1"/>
  <c r="C2754" i="1"/>
  <c r="F2754" i="1"/>
  <c r="B2754" i="1"/>
  <c r="G2753" i="1"/>
  <c r="E2755" i="1" l="1"/>
  <c r="A2755" i="1"/>
  <c r="H2756" i="1"/>
  <c r="D2755" i="1"/>
  <c r="C2755" i="1"/>
  <c r="B2755" i="1"/>
  <c r="F2755" i="1"/>
  <c r="G2754" i="1"/>
  <c r="E2756" i="1" l="1"/>
  <c r="A2756" i="1"/>
  <c r="H2757" i="1"/>
  <c r="D2756" i="1"/>
  <c r="C2756" i="1"/>
  <c r="F2756" i="1"/>
  <c r="B2756" i="1"/>
  <c r="G2755" i="1"/>
  <c r="E2757" i="1" l="1"/>
  <c r="A2757" i="1"/>
  <c r="H2758" i="1"/>
  <c r="D2757" i="1"/>
  <c r="C2757" i="1"/>
  <c r="B2757" i="1"/>
  <c r="F2757" i="1"/>
  <c r="G2756" i="1"/>
  <c r="E2758" i="1" l="1"/>
  <c r="G2758" i="1" s="1"/>
  <c r="A2758" i="1"/>
  <c r="H2759" i="1"/>
  <c r="D2758" i="1"/>
  <c r="C2758" i="1"/>
  <c r="F2758" i="1"/>
  <c r="B2758" i="1"/>
  <c r="G2757" i="1"/>
  <c r="E2759" i="1" l="1"/>
  <c r="A2759" i="1"/>
  <c r="H2760" i="1"/>
  <c r="D2759" i="1"/>
  <c r="C2759" i="1"/>
  <c r="B2759" i="1"/>
  <c r="F2759" i="1"/>
  <c r="E2760" i="1" l="1"/>
  <c r="A2760" i="1"/>
  <c r="H2761" i="1"/>
  <c r="D2760" i="1"/>
  <c r="C2760" i="1"/>
  <c r="F2760" i="1"/>
  <c r="B2760" i="1"/>
  <c r="G2759" i="1"/>
  <c r="E2761" i="1" l="1"/>
  <c r="A2761" i="1"/>
  <c r="H2762" i="1"/>
  <c r="D2761" i="1"/>
  <c r="C2761" i="1"/>
  <c r="B2761" i="1"/>
  <c r="F2761" i="1"/>
  <c r="G2760" i="1"/>
  <c r="E2762" i="1" l="1"/>
  <c r="A2762" i="1"/>
  <c r="H2763" i="1"/>
  <c r="D2762" i="1"/>
  <c r="C2762" i="1"/>
  <c r="F2762" i="1"/>
  <c r="B2762" i="1"/>
  <c r="G2761" i="1"/>
  <c r="E2763" i="1" l="1"/>
  <c r="A2763" i="1"/>
  <c r="H2764" i="1"/>
  <c r="D2763" i="1"/>
  <c r="C2763" i="1"/>
  <c r="B2763" i="1"/>
  <c r="F2763" i="1"/>
  <c r="G2762" i="1"/>
  <c r="E2764" i="1" l="1"/>
  <c r="G2764" i="1" s="1"/>
  <c r="A2764" i="1"/>
  <c r="H2765" i="1"/>
  <c r="D2764" i="1"/>
  <c r="C2764" i="1"/>
  <c r="F2764" i="1"/>
  <c r="B2764" i="1"/>
  <c r="G2763" i="1"/>
  <c r="E2765" i="1" l="1"/>
  <c r="A2765" i="1"/>
  <c r="H2766" i="1"/>
  <c r="D2765" i="1"/>
  <c r="C2765" i="1"/>
  <c r="B2765" i="1"/>
  <c r="F2765" i="1"/>
  <c r="E2766" i="1" l="1"/>
  <c r="A2766" i="1"/>
  <c r="H2767" i="1"/>
  <c r="D2766" i="1"/>
  <c r="C2766" i="1"/>
  <c r="F2766" i="1"/>
  <c r="B2766" i="1"/>
  <c r="G2765" i="1"/>
  <c r="E2767" i="1" l="1"/>
  <c r="A2767" i="1"/>
  <c r="H2768" i="1"/>
  <c r="D2767" i="1"/>
  <c r="C2767" i="1"/>
  <c r="B2767" i="1"/>
  <c r="F2767" i="1"/>
  <c r="G2766" i="1"/>
  <c r="E2768" i="1" l="1"/>
  <c r="A2768" i="1"/>
  <c r="H2769" i="1"/>
  <c r="D2768" i="1"/>
  <c r="C2768" i="1"/>
  <c r="F2768" i="1"/>
  <c r="B2768" i="1"/>
  <c r="G2767" i="1"/>
  <c r="E2769" i="1" l="1"/>
  <c r="A2769" i="1"/>
  <c r="H2770" i="1"/>
  <c r="D2769" i="1"/>
  <c r="C2769" i="1"/>
  <c r="B2769" i="1"/>
  <c r="F2769" i="1"/>
  <c r="G2768" i="1"/>
  <c r="E2770" i="1" l="1"/>
  <c r="G2770" i="1" s="1"/>
  <c r="A2770" i="1"/>
  <c r="H2771" i="1"/>
  <c r="D2770" i="1"/>
  <c r="C2770" i="1"/>
  <c r="F2770" i="1"/>
  <c r="B2770" i="1"/>
  <c r="G2769" i="1"/>
  <c r="E2771" i="1" l="1"/>
  <c r="A2771" i="1"/>
  <c r="H2772" i="1"/>
  <c r="D2771" i="1"/>
  <c r="C2771" i="1"/>
  <c r="B2771" i="1"/>
  <c r="F2771" i="1"/>
  <c r="E2772" i="1" l="1"/>
  <c r="G2772" i="1" s="1"/>
  <c r="A2772" i="1"/>
  <c r="H2773" i="1"/>
  <c r="D2772" i="1"/>
  <c r="C2772" i="1"/>
  <c r="F2772" i="1"/>
  <c r="B2772" i="1"/>
  <c r="G2771" i="1"/>
  <c r="E2773" i="1" l="1"/>
  <c r="A2773" i="1"/>
  <c r="H2774" i="1"/>
  <c r="D2773" i="1"/>
  <c r="C2773" i="1"/>
  <c r="B2773" i="1"/>
  <c r="F2773" i="1"/>
  <c r="E2774" i="1" l="1"/>
  <c r="A2774" i="1"/>
  <c r="H2775" i="1"/>
  <c r="D2774" i="1"/>
  <c r="C2774" i="1"/>
  <c r="F2774" i="1"/>
  <c r="B2774" i="1"/>
  <c r="G2773" i="1"/>
  <c r="E2775" i="1" l="1"/>
  <c r="A2775" i="1"/>
  <c r="H2776" i="1"/>
  <c r="D2775" i="1"/>
  <c r="C2775" i="1"/>
  <c r="B2775" i="1"/>
  <c r="F2775" i="1"/>
  <c r="G2774" i="1"/>
  <c r="E2776" i="1" l="1"/>
  <c r="G2776" i="1" s="1"/>
  <c r="A2776" i="1"/>
  <c r="H2777" i="1"/>
  <c r="D2776" i="1"/>
  <c r="C2776" i="1"/>
  <c r="F2776" i="1"/>
  <c r="B2776" i="1"/>
  <c r="G2775" i="1"/>
  <c r="E2777" i="1" l="1"/>
  <c r="A2777" i="1"/>
  <c r="H2778" i="1"/>
  <c r="D2777" i="1"/>
  <c r="C2777" i="1"/>
  <c r="B2777" i="1"/>
  <c r="F2777" i="1"/>
  <c r="E2778" i="1" l="1"/>
  <c r="G2778" i="1" s="1"/>
  <c r="A2778" i="1"/>
  <c r="H2779" i="1"/>
  <c r="D2778" i="1"/>
  <c r="C2778" i="1"/>
  <c r="F2778" i="1"/>
  <c r="B2778" i="1"/>
  <c r="G2777" i="1"/>
  <c r="E2779" i="1" l="1"/>
  <c r="A2779" i="1"/>
  <c r="H2780" i="1"/>
  <c r="D2779" i="1"/>
  <c r="C2779" i="1"/>
  <c r="B2779" i="1"/>
  <c r="F2779" i="1"/>
  <c r="E2780" i="1" l="1"/>
  <c r="G2780" i="1" s="1"/>
  <c r="A2780" i="1"/>
  <c r="H2781" i="1"/>
  <c r="D2780" i="1"/>
  <c r="C2780" i="1"/>
  <c r="F2780" i="1"/>
  <c r="B2780" i="1"/>
  <c r="G2779" i="1"/>
  <c r="E2781" i="1" l="1"/>
  <c r="A2781" i="1"/>
  <c r="H2782" i="1"/>
  <c r="D2781" i="1"/>
  <c r="C2781" i="1"/>
  <c r="B2781" i="1"/>
  <c r="F2781" i="1"/>
  <c r="E2782" i="1" l="1"/>
  <c r="A2782" i="1"/>
  <c r="H2783" i="1"/>
  <c r="D2782" i="1"/>
  <c r="C2782" i="1"/>
  <c r="F2782" i="1"/>
  <c r="B2782" i="1"/>
  <c r="G2781" i="1"/>
  <c r="E2783" i="1" l="1"/>
  <c r="A2783" i="1"/>
  <c r="H2784" i="1"/>
  <c r="D2783" i="1"/>
  <c r="C2783" i="1"/>
  <c r="B2783" i="1"/>
  <c r="F2783" i="1"/>
  <c r="G2782" i="1"/>
  <c r="E2784" i="1" l="1"/>
  <c r="A2784" i="1"/>
  <c r="H2785" i="1"/>
  <c r="D2784" i="1"/>
  <c r="C2784" i="1"/>
  <c r="F2784" i="1"/>
  <c r="B2784" i="1"/>
  <c r="G2783" i="1"/>
  <c r="E2785" i="1" l="1"/>
  <c r="A2785" i="1"/>
  <c r="H2786" i="1"/>
  <c r="D2785" i="1"/>
  <c r="C2785" i="1"/>
  <c r="B2785" i="1"/>
  <c r="F2785" i="1"/>
  <c r="G2784" i="1"/>
  <c r="E2786" i="1" l="1"/>
  <c r="A2786" i="1"/>
  <c r="H2787" i="1"/>
  <c r="D2786" i="1"/>
  <c r="C2786" i="1"/>
  <c r="F2786" i="1"/>
  <c r="B2786" i="1"/>
  <c r="G2785" i="1"/>
  <c r="E2787" i="1" l="1"/>
  <c r="A2787" i="1"/>
  <c r="H2788" i="1"/>
  <c r="D2787" i="1"/>
  <c r="C2787" i="1"/>
  <c r="B2787" i="1"/>
  <c r="F2787" i="1"/>
  <c r="G2786" i="1"/>
  <c r="E2788" i="1" l="1"/>
  <c r="A2788" i="1"/>
  <c r="H2789" i="1"/>
  <c r="D2788" i="1"/>
  <c r="C2788" i="1"/>
  <c r="F2788" i="1"/>
  <c r="B2788" i="1"/>
  <c r="G2787" i="1"/>
  <c r="E2789" i="1" l="1"/>
  <c r="A2789" i="1"/>
  <c r="H2790" i="1"/>
  <c r="D2789" i="1"/>
  <c r="C2789" i="1"/>
  <c r="B2789" i="1"/>
  <c r="F2789" i="1"/>
  <c r="G2788" i="1"/>
  <c r="E2790" i="1" l="1"/>
  <c r="A2790" i="1"/>
  <c r="H2791" i="1"/>
  <c r="D2790" i="1"/>
  <c r="C2790" i="1"/>
  <c r="F2790" i="1"/>
  <c r="B2790" i="1"/>
  <c r="G2789" i="1"/>
  <c r="E2791" i="1" l="1"/>
  <c r="A2791" i="1"/>
  <c r="H2792" i="1"/>
  <c r="D2791" i="1"/>
  <c r="C2791" i="1"/>
  <c r="B2791" i="1"/>
  <c r="F2791" i="1"/>
  <c r="G2790" i="1"/>
  <c r="E2792" i="1" l="1"/>
  <c r="G2792" i="1" s="1"/>
  <c r="A2792" i="1"/>
  <c r="H2793" i="1"/>
  <c r="D2792" i="1"/>
  <c r="C2792" i="1"/>
  <c r="F2792" i="1"/>
  <c r="B2792" i="1"/>
  <c r="G2791" i="1"/>
  <c r="E2793" i="1" l="1"/>
  <c r="A2793" i="1"/>
  <c r="H2794" i="1"/>
  <c r="D2793" i="1"/>
  <c r="C2793" i="1"/>
  <c r="B2793" i="1"/>
  <c r="F2793" i="1"/>
  <c r="E2794" i="1" l="1"/>
  <c r="G2794" i="1" s="1"/>
  <c r="A2794" i="1"/>
  <c r="H2795" i="1"/>
  <c r="D2794" i="1"/>
  <c r="C2794" i="1"/>
  <c r="F2794" i="1"/>
  <c r="B2794" i="1"/>
  <c r="G2793" i="1"/>
  <c r="E2795" i="1" l="1"/>
  <c r="A2795" i="1"/>
  <c r="H2796" i="1"/>
  <c r="D2795" i="1"/>
  <c r="C2795" i="1"/>
  <c r="B2795" i="1"/>
  <c r="F2795" i="1"/>
  <c r="E2796" i="1" l="1"/>
  <c r="G2796" i="1" s="1"/>
  <c r="A2796" i="1"/>
  <c r="H2797" i="1"/>
  <c r="D2796" i="1"/>
  <c r="C2796" i="1"/>
  <c r="F2796" i="1"/>
  <c r="B2796" i="1"/>
  <c r="G2795" i="1"/>
  <c r="E2797" i="1" l="1"/>
  <c r="A2797" i="1"/>
  <c r="H2798" i="1"/>
  <c r="D2797" i="1"/>
  <c r="C2797" i="1"/>
  <c r="B2797" i="1"/>
  <c r="F2797" i="1"/>
  <c r="E2798" i="1" l="1"/>
  <c r="A2798" i="1"/>
  <c r="H2799" i="1"/>
  <c r="D2798" i="1"/>
  <c r="C2798" i="1"/>
  <c r="F2798" i="1"/>
  <c r="B2798" i="1"/>
  <c r="G2797" i="1"/>
  <c r="E2799" i="1" l="1"/>
  <c r="A2799" i="1"/>
  <c r="H2800" i="1"/>
  <c r="D2799" i="1"/>
  <c r="C2799" i="1"/>
  <c r="B2799" i="1"/>
  <c r="F2799" i="1"/>
  <c r="G2798" i="1"/>
  <c r="E2800" i="1" l="1"/>
  <c r="A2800" i="1"/>
  <c r="H2801" i="1"/>
  <c r="D2800" i="1"/>
  <c r="C2800" i="1"/>
  <c r="F2800" i="1"/>
  <c r="B2800" i="1"/>
  <c r="G2799" i="1"/>
  <c r="E2801" i="1" l="1"/>
  <c r="A2801" i="1"/>
  <c r="H2802" i="1"/>
  <c r="D2801" i="1"/>
  <c r="C2801" i="1"/>
  <c r="B2801" i="1"/>
  <c r="F2801" i="1"/>
  <c r="G2800" i="1"/>
  <c r="E2802" i="1" l="1"/>
  <c r="A2802" i="1"/>
  <c r="H2803" i="1"/>
  <c r="D2802" i="1"/>
  <c r="C2802" i="1"/>
  <c r="F2802" i="1"/>
  <c r="B2802" i="1"/>
  <c r="G2801" i="1"/>
  <c r="E2803" i="1" l="1"/>
  <c r="A2803" i="1"/>
  <c r="H2804" i="1"/>
  <c r="D2803" i="1"/>
  <c r="C2803" i="1"/>
  <c r="B2803" i="1"/>
  <c r="F2803" i="1"/>
  <c r="G2802" i="1"/>
  <c r="E2804" i="1" l="1"/>
  <c r="A2804" i="1"/>
  <c r="H2805" i="1"/>
  <c r="D2804" i="1"/>
  <c r="C2804" i="1"/>
  <c r="F2804" i="1"/>
  <c r="B2804" i="1"/>
  <c r="G2803" i="1"/>
  <c r="E2805" i="1" l="1"/>
  <c r="A2805" i="1"/>
  <c r="H2806" i="1"/>
  <c r="D2805" i="1"/>
  <c r="C2805" i="1"/>
  <c r="B2805" i="1"/>
  <c r="F2805" i="1"/>
  <c r="G2804" i="1"/>
  <c r="E2806" i="1" l="1"/>
  <c r="A2806" i="1"/>
  <c r="H2807" i="1"/>
  <c r="D2806" i="1"/>
  <c r="C2806" i="1"/>
  <c r="F2806" i="1"/>
  <c r="B2806" i="1"/>
  <c r="G2805" i="1"/>
  <c r="E2807" i="1" l="1"/>
  <c r="A2807" i="1"/>
  <c r="H2808" i="1"/>
  <c r="D2807" i="1"/>
  <c r="C2807" i="1"/>
  <c r="B2807" i="1"/>
  <c r="F2807" i="1"/>
  <c r="G2806" i="1"/>
  <c r="E2808" i="1" l="1"/>
  <c r="A2808" i="1"/>
  <c r="H2809" i="1"/>
  <c r="D2808" i="1"/>
  <c r="C2808" i="1"/>
  <c r="F2808" i="1"/>
  <c r="B2808" i="1"/>
  <c r="G2807" i="1"/>
  <c r="E2809" i="1" l="1"/>
  <c r="A2809" i="1"/>
  <c r="H2810" i="1"/>
  <c r="D2809" i="1"/>
  <c r="C2809" i="1"/>
  <c r="B2809" i="1"/>
  <c r="F2809" i="1"/>
  <c r="G2808" i="1"/>
  <c r="E2810" i="1" l="1"/>
  <c r="G2810" i="1" s="1"/>
  <c r="A2810" i="1"/>
  <c r="H2811" i="1"/>
  <c r="D2810" i="1"/>
  <c r="C2810" i="1"/>
  <c r="F2810" i="1"/>
  <c r="B2810" i="1"/>
  <c r="G2809" i="1"/>
  <c r="E2811" i="1" l="1"/>
  <c r="A2811" i="1"/>
  <c r="H2812" i="1"/>
  <c r="D2811" i="1"/>
  <c r="C2811" i="1"/>
  <c r="B2811" i="1"/>
  <c r="F2811" i="1"/>
  <c r="E2812" i="1" l="1"/>
  <c r="G2812" i="1" s="1"/>
  <c r="A2812" i="1"/>
  <c r="H2813" i="1"/>
  <c r="D2812" i="1"/>
  <c r="C2812" i="1"/>
  <c r="F2812" i="1"/>
  <c r="B2812" i="1"/>
  <c r="G2811" i="1"/>
  <c r="E2813" i="1" l="1"/>
  <c r="A2813" i="1"/>
  <c r="H2814" i="1"/>
  <c r="D2813" i="1"/>
  <c r="C2813" i="1"/>
  <c r="B2813" i="1"/>
  <c r="F2813" i="1"/>
  <c r="E2814" i="1" l="1"/>
  <c r="A2814" i="1"/>
  <c r="H2815" i="1"/>
  <c r="D2814" i="1"/>
  <c r="C2814" i="1"/>
  <c r="F2814" i="1"/>
  <c r="B2814" i="1"/>
  <c r="G2813" i="1"/>
  <c r="E2815" i="1" l="1"/>
  <c r="A2815" i="1"/>
  <c r="H2816" i="1"/>
  <c r="D2815" i="1"/>
  <c r="C2815" i="1"/>
  <c r="B2815" i="1"/>
  <c r="F2815" i="1"/>
  <c r="G2814" i="1"/>
  <c r="E2816" i="1" l="1"/>
  <c r="G2816" i="1" s="1"/>
  <c r="A2816" i="1"/>
  <c r="H2817" i="1"/>
  <c r="D2816" i="1"/>
  <c r="C2816" i="1"/>
  <c r="F2816" i="1"/>
  <c r="B2816" i="1"/>
  <c r="G2815" i="1"/>
  <c r="E2817" i="1" l="1"/>
  <c r="A2817" i="1"/>
  <c r="H2818" i="1"/>
  <c r="D2817" i="1"/>
  <c r="C2817" i="1"/>
  <c r="B2817" i="1"/>
  <c r="F2817" i="1"/>
  <c r="E2818" i="1" l="1"/>
  <c r="A2818" i="1"/>
  <c r="H2819" i="1"/>
  <c r="D2818" i="1"/>
  <c r="C2818" i="1"/>
  <c r="F2818" i="1"/>
  <c r="B2818" i="1"/>
  <c r="G2817" i="1"/>
  <c r="E2819" i="1" l="1"/>
  <c r="A2819" i="1"/>
  <c r="H2820" i="1"/>
  <c r="D2819" i="1"/>
  <c r="C2819" i="1"/>
  <c r="B2819" i="1"/>
  <c r="F2819" i="1"/>
  <c r="G2818" i="1"/>
  <c r="E2820" i="1" l="1"/>
  <c r="G2820" i="1" s="1"/>
  <c r="A2820" i="1"/>
  <c r="H2821" i="1"/>
  <c r="D2820" i="1"/>
  <c r="C2820" i="1"/>
  <c r="F2820" i="1"/>
  <c r="B2820" i="1"/>
  <c r="G2819" i="1"/>
  <c r="E2821" i="1" l="1"/>
  <c r="A2821" i="1"/>
  <c r="H2822" i="1"/>
  <c r="D2821" i="1"/>
  <c r="C2821" i="1"/>
  <c r="B2821" i="1"/>
  <c r="F2821" i="1"/>
  <c r="E2822" i="1" l="1"/>
  <c r="A2822" i="1"/>
  <c r="H2823" i="1"/>
  <c r="D2822" i="1"/>
  <c r="C2822" i="1"/>
  <c r="F2822" i="1"/>
  <c r="B2822" i="1"/>
  <c r="G2821" i="1"/>
  <c r="E2823" i="1" l="1"/>
  <c r="A2823" i="1"/>
  <c r="H2824" i="1"/>
  <c r="D2823" i="1"/>
  <c r="C2823" i="1"/>
  <c r="B2823" i="1"/>
  <c r="F2823" i="1"/>
  <c r="G2822" i="1"/>
  <c r="E2824" i="1" l="1"/>
  <c r="A2824" i="1"/>
  <c r="H2825" i="1"/>
  <c r="D2824" i="1"/>
  <c r="C2824" i="1"/>
  <c r="F2824" i="1"/>
  <c r="B2824" i="1"/>
  <c r="G2823" i="1"/>
  <c r="E2825" i="1" l="1"/>
  <c r="A2825" i="1"/>
  <c r="H2826" i="1"/>
  <c r="D2825" i="1"/>
  <c r="C2825" i="1"/>
  <c r="B2825" i="1"/>
  <c r="F2825" i="1"/>
  <c r="G2824" i="1"/>
  <c r="E2826" i="1" l="1"/>
  <c r="A2826" i="1"/>
  <c r="H2827" i="1"/>
  <c r="D2826" i="1"/>
  <c r="C2826" i="1"/>
  <c r="F2826" i="1"/>
  <c r="B2826" i="1"/>
  <c r="G2825" i="1"/>
  <c r="E2827" i="1" l="1"/>
  <c r="A2827" i="1"/>
  <c r="H2828" i="1"/>
  <c r="D2827" i="1"/>
  <c r="C2827" i="1"/>
  <c r="B2827" i="1"/>
  <c r="F2827" i="1"/>
  <c r="G2826" i="1"/>
  <c r="E2828" i="1" l="1"/>
  <c r="A2828" i="1"/>
  <c r="H2829" i="1"/>
  <c r="D2828" i="1"/>
  <c r="C2828" i="1"/>
  <c r="F2828" i="1"/>
  <c r="B2828" i="1"/>
  <c r="G2827" i="1"/>
  <c r="E2829" i="1" l="1"/>
  <c r="A2829" i="1"/>
  <c r="H2830" i="1"/>
  <c r="D2829" i="1"/>
  <c r="C2829" i="1"/>
  <c r="B2829" i="1"/>
  <c r="F2829" i="1"/>
  <c r="G2828" i="1"/>
  <c r="E2830" i="1" l="1"/>
  <c r="G2830" i="1" s="1"/>
  <c r="A2830" i="1"/>
  <c r="H2831" i="1"/>
  <c r="D2830" i="1"/>
  <c r="C2830" i="1"/>
  <c r="F2830" i="1"/>
  <c r="B2830" i="1"/>
  <c r="G2829" i="1"/>
  <c r="E2831" i="1" l="1"/>
  <c r="A2831" i="1"/>
  <c r="H2832" i="1"/>
  <c r="D2831" i="1"/>
  <c r="C2831" i="1"/>
  <c r="B2831" i="1"/>
  <c r="F2831" i="1"/>
  <c r="E2832" i="1" l="1"/>
  <c r="A2832" i="1"/>
  <c r="H2833" i="1"/>
  <c r="D2832" i="1"/>
  <c r="C2832" i="1"/>
  <c r="F2832" i="1"/>
  <c r="B2832" i="1"/>
  <c r="G2831" i="1"/>
  <c r="E2833" i="1" l="1"/>
  <c r="A2833" i="1"/>
  <c r="H2834" i="1"/>
  <c r="D2833" i="1"/>
  <c r="C2833" i="1"/>
  <c r="B2833" i="1"/>
  <c r="F2833" i="1"/>
  <c r="G2832" i="1"/>
  <c r="E2834" i="1" l="1"/>
  <c r="G2834" i="1" s="1"/>
  <c r="A2834" i="1"/>
  <c r="H2835" i="1"/>
  <c r="D2834" i="1"/>
  <c r="C2834" i="1"/>
  <c r="F2834" i="1"/>
  <c r="B2834" i="1"/>
  <c r="G2833" i="1"/>
  <c r="E2835" i="1" l="1"/>
  <c r="A2835" i="1"/>
  <c r="H2836" i="1"/>
  <c r="D2835" i="1"/>
  <c r="C2835" i="1"/>
  <c r="B2835" i="1"/>
  <c r="F2835" i="1"/>
  <c r="E2836" i="1" l="1"/>
  <c r="G2836" i="1" s="1"/>
  <c r="A2836" i="1"/>
  <c r="H2837" i="1"/>
  <c r="D2836" i="1"/>
  <c r="C2836" i="1"/>
  <c r="F2836" i="1"/>
  <c r="B2836" i="1"/>
  <c r="G2835" i="1"/>
  <c r="E2837" i="1" l="1"/>
  <c r="A2837" i="1"/>
  <c r="H2838" i="1"/>
  <c r="D2837" i="1"/>
  <c r="C2837" i="1"/>
  <c r="B2837" i="1"/>
  <c r="F2837" i="1"/>
  <c r="E2838" i="1" l="1"/>
  <c r="G2838" i="1" s="1"/>
  <c r="A2838" i="1"/>
  <c r="H2839" i="1"/>
  <c r="D2838" i="1"/>
  <c r="C2838" i="1"/>
  <c r="F2838" i="1"/>
  <c r="B2838" i="1"/>
  <c r="G2837" i="1"/>
  <c r="E2839" i="1" l="1"/>
  <c r="A2839" i="1"/>
  <c r="H2840" i="1"/>
  <c r="D2839" i="1"/>
  <c r="C2839" i="1"/>
  <c r="B2839" i="1"/>
  <c r="F2839" i="1"/>
  <c r="E2840" i="1" l="1"/>
  <c r="A2840" i="1"/>
  <c r="H2841" i="1"/>
  <c r="D2840" i="1"/>
  <c r="C2840" i="1"/>
  <c r="F2840" i="1"/>
  <c r="B2840" i="1"/>
  <c r="G2839" i="1"/>
  <c r="E2841" i="1" l="1"/>
  <c r="A2841" i="1"/>
  <c r="H2842" i="1"/>
  <c r="D2841" i="1"/>
  <c r="C2841" i="1"/>
  <c r="B2841" i="1"/>
  <c r="F2841" i="1"/>
  <c r="G2840" i="1"/>
  <c r="E2842" i="1" l="1"/>
  <c r="A2842" i="1"/>
  <c r="H2843" i="1"/>
  <c r="D2842" i="1"/>
  <c r="C2842" i="1"/>
  <c r="F2842" i="1"/>
  <c r="B2842" i="1"/>
  <c r="G2841" i="1"/>
  <c r="E2843" i="1" l="1"/>
  <c r="A2843" i="1"/>
  <c r="H2844" i="1"/>
  <c r="D2843" i="1"/>
  <c r="C2843" i="1"/>
  <c r="B2843" i="1"/>
  <c r="F2843" i="1"/>
  <c r="G2842" i="1"/>
  <c r="E2844" i="1" l="1"/>
  <c r="A2844" i="1"/>
  <c r="H2845" i="1"/>
  <c r="D2844" i="1"/>
  <c r="C2844" i="1"/>
  <c r="F2844" i="1"/>
  <c r="B2844" i="1"/>
  <c r="G2843" i="1"/>
  <c r="E2845" i="1" l="1"/>
  <c r="A2845" i="1"/>
  <c r="H2846" i="1"/>
  <c r="D2845" i="1"/>
  <c r="C2845" i="1"/>
  <c r="B2845" i="1"/>
  <c r="F2845" i="1"/>
  <c r="G2844" i="1"/>
  <c r="E2846" i="1" l="1"/>
  <c r="G2846" i="1" s="1"/>
  <c r="A2846" i="1"/>
  <c r="H2847" i="1"/>
  <c r="D2846" i="1"/>
  <c r="C2846" i="1"/>
  <c r="F2846" i="1"/>
  <c r="B2846" i="1"/>
  <c r="G2845" i="1"/>
  <c r="E2847" i="1" l="1"/>
  <c r="A2847" i="1"/>
  <c r="H2848" i="1"/>
  <c r="D2847" i="1"/>
  <c r="C2847" i="1"/>
  <c r="B2847" i="1"/>
  <c r="F2847" i="1"/>
  <c r="E2848" i="1" l="1"/>
  <c r="G2848" i="1" s="1"/>
  <c r="A2848" i="1"/>
  <c r="H2849" i="1"/>
  <c r="D2848" i="1"/>
  <c r="C2848" i="1"/>
  <c r="F2848" i="1"/>
  <c r="B2848" i="1"/>
  <c r="G2847" i="1"/>
  <c r="E2849" i="1" l="1"/>
  <c r="A2849" i="1"/>
  <c r="H2850" i="1"/>
  <c r="D2849" i="1"/>
  <c r="C2849" i="1"/>
  <c r="B2849" i="1"/>
  <c r="F2849" i="1"/>
  <c r="E2850" i="1" l="1"/>
  <c r="A2850" i="1"/>
  <c r="H2851" i="1"/>
  <c r="D2850" i="1"/>
  <c r="C2850" i="1"/>
  <c r="F2850" i="1"/>
  <c r="B2850" i="1"/>
  <c r="G2849" i="1"/>
  <c r="E2851" i="1" l="1"/>
  <c r="A2851" i="1"/>
  <c r="H2852" i="1"/>
  <c r="D2851" i="1"/>
  <c r="C2851" i="1"/>
  <c r="B2851" i="1"/>
  <c r="F2851" i="1"/>
  <c r="G2850" i="1"/>
  <c r="E2852" i="1" l="1"/>
  <c r="A2852" i="1"/>
  <c r="H2853" i="1"/>
  <c r="D2852" i="1"/>
  <c r="C2852" i="1"/>
  <c r="F2852" i="1"/>
  <c r="B2852" i="1"/>
  <c r="G2851" i="1"/>
  <c r="E2853" i="1" l="1"/>
  <c r="A2853" i="1"/>
  <c r="H2854" i="1"/>
  <c r="D2853" i="1"/>
  <c r="C2853" i="1"/>
  <c r="B2853" i="1"/>
  <c r="F2853" i="1"/>
  <c r="G2852" i="1"/>
  <c r="E2854" i="1" l="1"/>
  <c r="G2854" i="1" s="1"/>
  <c r="A2854" i="1"/>
  <c r="H2855" i="1"/>
  <c r="D2854" i="1"/>
  <c r="C2854" i="1"/>
  <c r="F2854" i="1"/>
  <c r="B2854" i="1"/>
  <c r="G2853" i="1"/>
  <c r="E2855" i="1" l="1"/>
  <c r="A2855" i="1"/>
  <c r="H2856" i="1"/>
  <c r="D2855" i="1"/>
  <c r="C2855" i="1"/>
  <c r="B2855" i="1"/>
  <c r="F2855" i="1"/>
  <c r="E2856" i="1" l="1"/>
  <c r="A2856" i="1"/>
  <c r="H2857" i="1"/>
  <c r="D2856" i="1"/>
  <c r="C2856" i="1"/>
  <c r="F2856" i="1"/>
  <c r="B2856" i="1"/>
  <c r="G2855" i="1"/>
  <c r="E2857" i="1" l="1"/>
  <c r="A2857" i="1"/>
  <c r="H2858" i="1"/>
  <c r="D2857" i="1"/>
  <c r="C2857" i="1"/>
  <c r="B2857" i="1"/>
  <c r="F2857" i="1"/>
  <c r="G2856" i="1"/>
  <c r="E2858" i="1" l="1"/>
  <c r="A2858" i="1"/>
  <c r="H2859" i="1"/>
  <c r="D2858" i="1"/>
  <c r="C2858" i="1"/>
  <c r="F2858" i="1"/>
  <c r="B2858" i="1"/>
  <c r="G2857" i="1"/>
  <c r="E2859" i="1" l="1"/>
  <c r="A2859" i="1"/>
  <c r="H2860" i="1"/>
  <c r="D2859" i="1"/>
  <c r="C2859" i="1"/>
  <c r="B2859" i="1"/>
  <c r="F2859" i="1"/>
  <c r="G2858" i="1"/>
  <c r="E2860" i="1" l="1"/>
  <c r="A2860" i="1"/>
  <c r="H2861" i="1"/>
  <c r="D2860" i="1"/>
  <c r="C2860" i="1"/>
  <c r="F2860" i="1"/>
  <c r="B2860" i="1"/>
  <c r="G2859" i="1"/>
  <c r="E2861" i="1" l="1"/>
  <c r="A2861" i="1"/>
  <c r="H2862" i="1"/>
  <c r="D2861" i="1"/>
  <c r="C2861" i="1"/>
  <c r="B2861" i="1"/>
  <c r="F2861" i="1"/>
  <c r="G2860" i="1"/>
  <c r="E2862" i="1" l="1"/>
  <c r="A2862" i="1"/>
  <c r="H2863" i="1"/>
  <c r="D2862" i="1"/>
  <c r="C2862" i="1"/>
  <c r="F2862" i="1"/>
  <c r="B2862" i="1"/>
  <c r="G2861" i="1"/>
  <c r="E2863" i="1" l="1"/>
  <c r="A2863" i="1"/>
  <c r="H2864" i="1"/>
  <c r="D2863" i="1"/>
  <c r="C2863" i="1"/>
  <c r="B2863" i="1"/>
  <c r="F2863" i="1"/>
  <c r="G2862" i="1"/>
  <c r="E2864" i="1" l="1"/>
  <c r="A2864" i="1"/>
  <c r="H2865" i="1"/>
  <c r="D2864" i="1"/>
  <c r="C2864" i="1"/>
  <c r="F2864" i="1"/>
  <c r="B2864" i="1"/>
  <c r="G2863" i="1"/>
  <c r="E2865" i="1" l="1"/>
  <c r="A2865" i="1"/>
  <c r="H2866" i="1"/>
  <c r="D2865" i="1"/>
  <c r="C2865" i="1"/>
  <c r="B2865" i="1"/>
  <c r="F2865" i="1"/>
  <c r="G2864" i="1"/>
  <c r="E2866" i="1" l="1"/>
  <c r="A2866" i="1"/>
  <c r="H2867" i="1"/>
  <c r="D2866" i="1"/>
  <c r="C2866" i="1"/>
  <c r="F2866" i="1"/>
  <c r="B2866" i="1"/>
  <c r="G2865" i="1"/>
  <c r="E2867" i="1" l="1"/>
  <c r="A2867" i="1"/>
  <c r="H2868" i="1"/>
  <c r="D2867" i="1"/>
  <c r="C2867" i="1"/>
  <c r="B2867" i="1"/>
  <c r="F2867" i="1"/>
  <c r="G2866" i="1"/>
  <c r="E2868" i="1" l="1"/>
  <c r="A2868" i="1"/>
  <c r="H2869" i="1"/>
  <c r="D2868" i="1"/>
  <c r="C2868" i="1"/>
  <c r="F2868" i="1"/>
  <c r="B2868" i="1"/>
  <c r="G2867" i="1"/>
  <c r="E2869" i="1" l="1"/>
  <c r="A2869" i="1"/>
  <c r="H2870" i="1"/>
  <c r="D2869" i="1"/>
  <c r="C2869" i="1"/>
  <c r="B2869" i="1"/>
  <c r="F2869" i="1"/>
  <c r="G2868" i="1"/>
  <c r="E2870" i="1" l="1"/>
  <c r="A2870" i="1"/>
  <c r="H2871" i="1"/>
  <c r="D2870" i="1"/>
  <c r="C2870" i="1"/>
  <c r="F2870" i="1"/>
  <c r="B2870" i="1"/>
  <c r="G2869" i="1"/>
  <c r="E2871" i="1" l="1"/>
  <c r="A2871" i="1"/>
  <c r="H2872" i="1"/>
  <c r="D2871" i="1"/>
  <c r="C2871" i="1"/>
  <c r="B2871" i="1"/>
  <c r="F2871" i="1"/>
  <c r="G2870" i="1"/>
  <c r="E2872" i="1" l="1"/>
  <c r="A2872" i="1"/>
  <c r="H2873" i="1"/>
  <c r="D2872" i="1"/>
  <c r="C2872" i="1"/>
  <c r="F2872" i="1"/>
  <c r="B2872" i="1"/>
  <c r="G2871" i="1"/>
  <c r="E2873" i="1" l="1"/>
  <c r="A2873" i="1"/>
  <c r="H2874" i="1"/>
  <c r="D2873" i="1"/>
  <c r="C2873" i="1"/>
  <c r="B2873" i="1"/>
  <c r="F2873" i="1"/>
  <c r="G2872" i="1"/>
  <c r="E2874" i="1" l="1"/>
  <c r="A2874" i="1"/>
  <c r="H2875" i="1"/>
  <c r="D2874" i="1"/>
  <c r="C2874" i="1"/>
  <c r="F2874" i="1"/>
  <c r="B2874" i="1"/>
  <c r="G2873" i="1"/>
  <c r="E2875" i="1" l="1"/>
  <c r="A2875" i="1"/>
  <c r="H2876" i="1"/>
  <c r="D2875" i="1"/>
  <c r="C2875" i="1"/>
  <c r="B2875" i="1"/>
  <c r="F2875" i="1"/>
  <c r="G2874" i="1"/>
  <c r="E2876" i="1" l="1"/>
  <c r="A2876" i="1"/>
  <c r="H2877" i="1"/>
  <c r="D2876" i="1"/>
  <c r="C2876" i="1"/>
  <c r="F2876" i="1"/>
  <c r="B2876" i="1"/>
  <c r="G2875" i="1"/>
  <c r="E2877" i="1" l="1"/>
  <c r="A2877" i="1"/>
  <c r="H2878" i="1"/>
  <c r="D2877" i="1"/>
  <c r="C2877" i="1"/>
  <c r="B2877" i="1"/>
  <c r="F2877" i="1"/>
  <c r="G2876" i="1"/>
  <c r="E2878" i="1" l="1"/>
  <c r="A2878" i="1"/>
  <c r="H2879" i="1"/>
  <c r="D2878" i="1"/>
  <c r="C2878" i="1"/>
  <c r="F2878" i="1"/>
  <c r="B2878" i="1"/>
  <c r="G2877" i="1"/>
  <c r="E2879" i="1" l="1"/>
  <c r="A2879" i="1"/>
  <c r="H2880" i="1"/>
  <c r="D2879" i="1"/>
  <c r="C2879" i="1"/>
  <c r="B2879" i="1"/>
  <c r="F2879" i="1"/>
  <c r="G2878" i="1"/>
  <c r="E2880" i="1" l="1"/>
  <c r="A2880" i="1"/>
  <c r="H2881" i="1"/>
  <c r="D2880" i="1"/>
  <c r="C2880" i="1"/>
  <c r="F2880" i="1"/>
  <c r="B2880" i="1"/>
  <c r="G2879" i="1"/>
  <c r="E2881" i="1" l="1"/>
  <c r="A2881" i="1"/>
  <c r="H2882" i="1"/>
  <c r="D2881" i="1"/>
  <c r="C2881" i="1"/>
  <c r="B2881" i="1"/>
  <c r="F2881" i="1"/>
  <c r="G2880" i="1"/>
  <c r="E2882" i="1" l="1"/>
  <c r="A2882" i="1"/>
  <c r="H2883" i="1"/>
  <c r="D2882" i="1"/>
  <c r="C2882" i="1"/>
  <c r="F2882" i="1"/>
  <c r="B2882" i="1"/>
  <c r="G2881" i="1"/>
  <c r="E2883" i="1" l="1"/>
  <c r="A2883" i="1"/>
  <c r="H2884" i="1"/>
  <c r="D2883" i="1"/>
  <c r="C2883" i="1"/>
  <c r="B2883" i="1"/>
  <c r="F2883" i="1"/>
  <c r="G2882" i="1"/>
  <c r="E2884" i="1" l="1"/>
  <c r="A2884" i="1"/>
  <c r="H2885" i="1"/>
  <c r="D2884" i="1"/>
  <c r="C2884" i="1"/>
  <c r="F2884" i="1"/>
  <c r="B2884" i="1"/>
  <c r="G2883" i="1"/>
  <c r="E2885" i="1" l="1"/>
  <c r="A2885" i="1"/>
  <c r="H2886" i="1"/>
  <c r="D2885" i="1"/>
  <c r="C2885" i="1"/>
  <c r="B2885" i="1"/>
  <c r="F2885" i="1"/>
  <c r="G2884" i="1"/>
  <c r="E2886" i="1" l="1"/>
  <c r="A2886" i="1"/>
  <c r="H2887" i="1"/>
  <c r="D2886" i="1"/>
  <c r="C2886" i="1"/>
  <c r="F2886" i="1"/>
  <c r="B2886" i="1"/>
  <c r="G2885" i="1"/>
  <c r="E2887" i="1" l="1"/>
  <c r="A2887" i="1"/>
  <c r="H2888" i="1"/>
  <c r="D2887" i="1"/>
  <c r="C2887" i="1"/>
  <c r="B2887" i="1"/>
  <c r="F2887" i="1"/>
  <c r="G2886" i="1"/>
  <c r="E2888" i="1" l="1"/>
  <c r="A2888" i="1"/>
  <c r="H2889" i="1"/>
  <c r="D2888" i="1"/>
  <c r="C2888" i="1"/>
  <c r="F2888" i="1"/>
  <c r="B2888" i="1"/>
  <c r="G2887" i="1"/>
  <c r="E2889" i="1" l="1"/>
  <c r="A2889" i="1"/>
  <c r="H2890" i="1"/>
  <c r="D2889" i="1"/>
  <c r="C2889" i="1"/>
  <c r="B2889" i="1"/>
  <c r="F2889" i="1"/>
  <c r="G2888" i="1"/>
  <c r="E2890" i="1" l="1"/>
  <c r="A2890" i="1"/>
  <c r="H2891" i="1"/>
  <c r="D2890" i="1"/>
  <c r="C2890" i="1"/>
  <c r="F2890" i="1"/>
  <c r="B2890" i="1"/>
  <c r="G2889" i="1"/>
  <c r="E2891" i="1" l="1"/>
  <c r="A2891" i="1"/>
  <c r="H2892" i="1"/>
  <c r="D2891" i="1"/>
  <c r="C2891" i="1"/>
  <c r="B2891" i="1"/>
  <c r="F2891" i="1"/>
  <c r="G2890" i="1"/>
  <c r="E2892" i="1" l="1"/>
  <c r="A2892" i="1"/>
  <c r="H2893" i="1"/>
  <c r="D2892" i="1"/>
  <c r="C2892" i="1"/>
  <c r="F2892" i="1"/>
  <c r="B2892" i="1"/>
  <c r="G2891" i="1"/>
  <c r="E2893" i="1" l="1"/>
  <c r="A2893" i="1"/>
  <c r="H2894" i="1"/>
  <c r="D2893" i="1"/>
  <c r="C2893" i="1"/>
  <c r="B2893" i="1"/>
  <c r="F2893" i="1"/>
  <c r="G2892" i="1"/>
  <c r="E2894" i="1" l="1"/>
  <c r="A2894" i="1"/>
  <c r="H2895" i="1"/>
  <c r="D2894" i="1"/>
  <c r="C2894" i="1"/>
  <c r="F2894" i="1"/>
  <c r="B2894" i="1"/>
  <c r="G2893" i="1"/>
  <c r="E2895" i="1" l="1"/>
  <c r="A2895" i="1"/>
  <c r="H2896" i="1"/>
  <c r="D2895" i="1"/>
  <c r="C2895" i="1"/>
  <c r="B2895" i="1"/>
  <c r="F2895" i="1"/>
  <c r="G2894" i="1"/>
  <c r="E2896" i="1" l="1"/>
  <c r="A2896" i="1"/>
  <c r="H2897" i="1"/>
  <c r="D2896" i="1"/>
  <c r="C2896" i="1"/>
  <c r="F2896" i="1"/>
  <c r="B2896" i="1"/>
  <c r="G2895" i="1"/>
  <c r="E2897" i="1" l="1"/>
  <c r="A2897" i="1"/>
  <c r="H2898" i="1"/>
  <c r="D2897" i="1"/>
  <c r="C2897" i="1"/>
  <c r="B2897" i="1"/>
  <c r="F2897" i="1"/>
  <c r="G2896" i="1"/>
  <c r="E2898" i="1" l="1"/>
  <c r="A2898" i="1"/>
  <c r="H2899" i="1"/>
  <c r="D2898" i="1"/>
  <c r="C2898" i="1"/>
  <c r="F2898" i="1"/>
  <c r="B2898" i="1"/>
  <c r="G2897" i="1"/>
  <c r="E2899" i="1" l="1"/>
  <c r="A2899" i="1"/>
  <c r="H2900" i="1"/>
  <c r="D2899" i="1"/>
  <c r="C2899" i="1"/>
  <c r="B2899" i="1"/>
  <c r="F2899" i="1"/>
  <c r="G2898" i="1"/>
  <c r="E2900" i="1" l="1"/>
  <c r="A2900" i="1"/>
  <c r="D2900" i="1"/>
  <c r="C2900" i="1"/>
  <c r="F2900" i="1"/>
  <c r="B2900" i="1"/>
  <c r="H2901" i="1"/>
  <c r="G2899" i="1"/>
  <c r="F2901" i="1" l="1"/>
  <c r="B2901" i="1"/>
  <c r="A2901" i="1"/>
  <c r="H2902" i="1"/>
  <c r="E2901" i="1"/>
  <c r="G2901" i="1" s="1"/>
  <c r="D2901" i="1"/>
  <c r="C2901" i="1"/>
  <c r="G2900" i="1"/>
  <c r="F2902" i="1" l="1"/>
  <c r="B2902" i="1"/>
  <c r="D2902" i="1"/>
  <c r="C2902" i="1"/>
  <c r="A2902" i="1"/>
  <c r="H2903" i="1"/>
  <c r="E2902" i="1"/>
  <c r="G2902" i="1" s="1"/>
  <c r="F2903" i="1" l="1"/>
  <c r="B2903" i="1"/>
  <c r="A2903" i="1"/>
  <c r="H2904" i="1"/>
  <c r="E2903" i="1"/>
  <c r="G2903" i="1" s="1"/>
  <c r="D2903" i="1"/>
  <c r="C2903" i="1"/>
  <c r="F2904" i="1" l="1"/>
  <c r="B2904" i="1"/>
  <c r="D2904" i="1"/>
  <c r="C2904" i="1"/>
  <c r="A2904" i="1"/>
  <c r="H2905" i="1"/>
  <c r="E2904" i="1"/>
  <c r="G2904" i="1" s="1"/>
  <c r="F2905" i="1" l="1"/>
  <c r="B2905" i="1"/>
  <c r="A2905" i="1"/>
  <c r="H2906" i="1"/>
  <c r="E2905" i="1"/>
  <c r="G2905" i="1" s="1"/>
  <c r="D2905" i="1"/>
  <c r="C2905" i="1"/>
  <c r="F2906" i="1" l="1"/>
  <c r="B2906" i="1"/>
  <c r="D2906" i="1"/>
  <c r="C2906" i="1"/>
  <c r="A2906" i="1"/>
  <c r="E2906" i="1"/>
  <c r="H2907" i="1"/>
  <c r="F2907" i="1" l="1"/>
  <c r="B2907" i="1"/>
  <c r="A2907" i="1"/>
  <c r="H2908" i="1"/>
  <c r="E2907" i="1"/>
  <c r="G2907" i="1" s="1"/>
  <c r="D2907" i="1"/>
  <c r="C2907" i="1"/>
  <c r="G2906" i="1"/>
  <c r="F2908" i="1" l="1"/>
  <c r="B2908" i="1"/>
  <c r="D2908" i="1"/>
  <c r="C2908" i="1"/>
  <c r="A2908" i="1"/>
  <c r="E2908" i="1"/>
  <c r="G2908" i="1" s="1"/>
  <c r="H2909" i="1"/>
  <c r="F2909" i="1" l="1"/>
  <c r="B2909" i="1"/>
  <c r="A2909" i="1"/>
  <c r="H2910" i="1"/>
  <c r="E2909" i="1"/>
  <c r="G2909" i="1" s="1"/>
  <c r="D2909" i="1"/>
  <c r="C2909" i="1"/>
  <c r="F2910" i="1" l="1"/>
  <c r="B2910" i="1"/>
  <c r="D2910" i="1"/>
  <c r="C2910" i="1"/>
  <c r="A2910" i="1"/>
  <c r="H2911" i="1"/>
  <c r="E2910" i="1"/>
  <c r="G2910" i="1" s="1"/>
  <c r="F2911" i="1" l="1"/>
  <c r="B2911" i="1"/>
  <c r="A2911" i="1"/>
  <c r="H2912" i="1"/>
  <c r="E2911" i="1"/>
  <c r="G2911" i="1" s="1"/>
  <c r="D2911" i="1"/>
  <c r="C2911" i="1"/>
  <c r="F2912" i="1" l="1"/>
  <c r="B2912" i="1"/>
  <c r="D2912" i="1"/>
  <c r="C2912" i="1"/>
  <c r="A2912" i="1"/>
  <c r="H2913" i="1"/>
  <c r="E2912" i="1"/>
  <c r="G2912" i="1" s="1"/>
  <c r="F2913" i="1" l="1"/>
  <c r="B2913" i="1"/>
  <c r="A2913" i="1"/>
  <c r="H2914" i="1"/>
  <c r="E2913" i="1"/>
  <c r="G2913" i="1" s="1"/>
  <c r="D2913" i="1"/>
  <c r="C2913" i="1"/>
  <c r="F2914" i="1" l="1"/>
  <c r="B2914" i="1"/>
  <c r="D2914" i="1"/>
  <c r="C2914" i="1"/>
  <c r="A2914" i="1"/>
  <c r="E2914" i="1"/>
  <c r="H2915" i="1"/>
  <c r="F2915" i="1" l="1"/>
  <c r="B2915" i="1"/>
  <c r="A2915" i="1"/>
  <c r="H2916" i="1"/>
  <c r="E2915" i="1"/>
  <c r="G2915" i="1" s="1"/>
  <c r="D2915" i="1"/>
  <c r="C2915" i="1"/>
  <c r="G2914" i="1"/>
  <c r="F2916" i="1" l="1"/>
  <c r="B2916" i="1"/>
  <c r="D2916" i="1"/>
  <c r="C2916" i="1"/>
  <c r="A2916" i="1"/>
  <c r="E2916" i="1"/>
  <c r="G2916" i="1" s="1"/>
  <c r="H2917" i="1"/>
  <c r="F2917" i="1" l="1"/>
  <c r="B2917" i="1"/>
  <c r="A2917" i="1"/>
  <c r="H2918" i="1"/>
  <c r="E2917" i="1"/>
  <c r="G2917" i="1" s="1"/>
  <c r="D2917" i="1"/>
  <c r="C2917" i="1"/>
  <c r="F2918" i="1" l="1"/>
  <c r="B2918" i="1"/>
  <c r="D2918" i="1"/>
  <c r="C2918" i="1"/>
  <c r="A2918" i="1"/>
  <c r="H2919" i="1"/>
  <c r="E2918" i="1"/>
  <c r="G2918" i="1" s="1"/>
  <c r="F2919" i="1" l="1"/>
  <c r="B2919" i="1"/>
  <c r="A2919" i="1"/>
  <c r="H2920" i="1"/>
  <c r="E2919" i="1"/>
  <c r="G2919" i="1" s="1"/>
  <c r="D2919" i="1"/>
  <c r="C2919" i="1"/>
  <c r="F2920" i="1" l="1"/>
  <c r="B2920" i="1"/>
  <c r="D2920" i="1"/>
  <c r="C2920" i="1"/>
  <c r="A2920" i="1"/>
  <c r="H2921" i="1"/>
  <c r="E2920" i="1"/>
  <c r="G2920" i="1" s="1"/>
  <c r="F2921" i="1" l="1"/>
  <c r="B2921" i="1"/>
  <c r="A2921" i="1"/>
  <c r="H2922" i="1"/>
  <c r="E2921" i="1"/>
  <c r="G2921" i="1" s="1"/>
  <c r="D2921" i="1"/>
  <c r="C2921" i="1"/>
  <c r="F2922" i="1" l="1"/>
  <c r="B2922" i="1"/>
  <c r="D2922" i="1"/>
  <c r="C2922" i="1"/>
  <c r="A2922" i="1"/>
  <c r="E2922" i="1"/>
  <c r="G2922" i="1" s="1"/>
  <c r="H2923" i="1"/>
  <c r="F2923" i="1" l="1"/>
  <c r="B2923" i="1"/>
  <c r="A2923" i="1"/>
  <c r="H2924" i="1"/>
  <c r="E2923" i="1"/>
  <c r="G2923" i="1" s="1"/>
  <c r="D2923" i="1"/>
  <c r="C2923" i="1"/>
  <c r="F2924" i="1" l="1"/>
  <c r="B2924" i="1"/>
  <c r="D2924" i="1"/>
  <c r="C2924" i="1"/>
  <c r="A2924" i="1"/>
  <c r="E2924" i="1"/>
  <c r="G2924" i="1" s="1"/>
  <c r="H2925" i="1"/>
  <c r="F2925" i="1" l="1"/>
  <c r="B2925" i="1"/>
  <c r="A2925" i="1"/>
  <c r="H2926" i="1"/>
  <c r="E2925" i="1"/>
  <c r="G2925" i="1" s="1"/>
  <c r="D2925" i="1"/>
  <c r="C2925" i="1"/>
  <c r="F2926" i="1" l="1"/>
  <c r="B2926" i="1"/>
  <c r="D2926" i="1"/>
  <c r="C2926" i="1"/>
  <c r="A2926" i="1"/>
  <c r="H2927" i="1"/>
  <c r="E2926" i="1"/>
  <c r="G2926" i="1" s="1"/>
  <c r="F2927" i="1" l="1"/>
  <c r="B2927" i="1"/>
  <c r="A2927" i="1"/>
  <c r="H2928" i="1"/>
  <c r="E2927" i="1"/>
  <c r="G2927" i="1" s="1"/>
  <c r="D2927" i="1"/>
  <c r="C2927" i="1"/>
  <c r="F2928" i="1" l="1"/>
  <c r="B2928" i="1"/>
  <c r="D2928" i="1"/>
  <c r="C2928" i="1"/>
  <c r="A2928" i="1"/>
  <c r="H2929" i="1"/>
  <c r="E2928" i="1"/>
  <c r="G2928" i="1" s="1"/>
  <c r="F2929" i="1" l="1"/>
  <c r="B2929" i="1"/>
  <c r="A2929" i="1"/>
  <c r="H2930" i="1"/>
  <c r="E2929" i="1"/>
  <c r="G2929" i="1" s="1"/>
  <c r="D2929" i="1"/>
  <c r="C2929" i="1"/>
  <c r="F2930" i="1" l="1"/>
  <c r="B2930" i="1"/>
  <c r="D2930" i="1"/>
  <c r="C2930" i="1"/>
  <c r="A2930" i="1"/>
  <c r="E2930" i="1"/>
  <c r="G2930" i="1" s="1"/>
  <c r="H2931" i="1"/>
  <c r="F2931" i="1" l="1"/>
  <c r="B2931" i="1"/>
  <c r="A2931" i="1"/>
  <c r="H2932" i="1"/>
  <c r="E2931" i="1"/>
  <c r="G2931" i="1" s="1"/>
  <c r="D2931" i="1"/>
  <c r="C2931" i="1"/>
  <c r="F2932" i="1" l="1"/>
  <c r="B2932" i="1"/>
  <c r="D2932" i="1"/>
  <c r="C2932" i="1"/>
  <c r="A2932" i="1"/>
  <c r="E2932" i="1"/>
  <c r="G2932" i="1" s="1"/>
  <c r="H2933" i="1"/>
  <c r="F2933" i="1" l="1"/>
  <c r="B2933" i="1"/>
  <c r="A2933" i="1"/>
  <c r="H2934" i="1"/>
  <c r="E2933" i="1"/>
  <c r="G2933" i="1" s="1"/>
  <c r="D2933" i="1"/>
  <c r="C2933" i="1"/>
  <c r="F2934" i="1" l="1"/>
  <c r="B2934" i="1"/>
  <c r="D2934" i="1"/>
  <c r="C2934" i="1"/>
  <c r="A2934" i="1"/>
  <c r="H2935" i="1"/>
  <c r="E2934" i="1"/>
  <c r="G2934" i="1" l="1"/>
  <c r="F2935" i="1"/>
  <c r="B2935" i="1"/>
  <c r="A2935" i="1"/>
  <c r="H2936" i="1"/>
  <c r="E2935" i="1"/>
  <c r="G2935" i="1" s="1"/>
  <c r="D2935" i="1"/>
  <c r="C2935" i="1"/>
  <c r="F2936" i="1" l="1"/>
  <c r="B2936" i="1"/>
  <c r="D2936" i="1"/>
  <c r="C2936" i="1"/>
  <c r="A2936" i="1"/>
  <c r="H2937" i="1"/>
  <c r="E2936" i="1"/>
  <c r="G2936" i="1" s="1"/>
  <c r="F2937" i="1" l="1"/>
  <c r="B2937" i="1"/>
  <c r="A2937" i="1"/>
  <c r="H2938" i="1"/>
  <c r="E2937" i="1"/>
  <c r="G2937" i="1" s="1"/>
  <c r="D2937" i="1"/>
  <c r="C2937" i="1"/>
  <c r="F2938" i="1" l="1"/>
  <c r="B2938" i="1"/>
  <c r="D2938" i="1"/>
  <c r="C2938" i="1"/>
  <c r="A2938" i="1"/>
  <c r="E2938" i="1"/>
  <c r="G2938" i="1" s="1"/>
  <c r="H2939" i="1"/>
  <c r="F2939" i="1" l="1"/>
  <c r="B2939" i="1"/>
  <c r="A2939" i="1"/>
  <c r="H2940" i="1"/>
  <c r="E2939" i="1"/>
  <c r="G2939" i="1" s="1"/>
  <c r="D2939" i="1"/>
  <c r="C2939" i="1"/>
  <c r="F2940" i="1" l="1"/>
  <c r="B2940" i="1"/>
  <c r="D2940" i="1"/>
  <c r="C2940" i="1"/>
  <c r="A2940" i="1"/>
  <c r="E2940" i="1"/>
  <c r="H2941" i="1"/>
  <c r="F2941" i="1" l="1"/>
  <c r="B2941" i="1"/>
  <c r="A2941" i="1"/>
  <c r="H2942" i="1"/>
  <c r="E2941" i="1"/>
  <c r="G2941" i="1" s="1"/>
  <c r="D2941" i="1"/>
  <c r="C2941" i="1"/>
  <c r="G2940" i="1"/>
  <c r="F2942" i="1" l="1"/>
  <c r="B2942" i="1"/>
  <c r="D2942" i="1"/>
  <c r="C2942" i="1"/>
  <c r="A2942" i="1"/>
  <c r="H2943" i="1"/>
  <c r="E2942" i="1"/>
  <c r="G2942" i="1" s="1"/>
  <c r="F2943" i="1" l="1"/>
  <c r="B2943" i="1"/>
  <c r="A2943" i="1"/>
  <c r="H2944" i="1"/>
  <c r="E2943" i="1"/>
  <c r="G2943" i="1" s="1"/>
  <c r="D2943" i="1"/>
  <c r="C2943" i="1"/>
  <c r="F2944" i="1" l="1"/>
  <c r="B2944" i="1"/>
  <c r="D2944" i="1"/>
  <c r="C2944" i="1"/>
  <c r="A2944" i="1"/>
  <c r="H2945" i="1"/>
  <c r="E2944" i="1"/>
  <c r="G2944" i="1" s="1"/>
  <c r="F2945" i="1" l="1"/>
  <c r="B2945" i="1"/>
  <c r="A2945" i="1"/>
  <c r="H2946" i="1"/>
  <c r="E2945" i="1"/>
  <c r="G2945" i="1" s="1"/>
  <c r="D2945" i="1"/>
  <c r="C2945" i="1"/>
  <c r="F2946" i="1" l="1"/>
  <c r="B2946" i="1"/>
  <c r="D2946" i="1"/>
  <c r="C2946" i="1"/>
  <c r="A2946" i="1"/>
  <c r="E2946" i="1"/>
  <c r="G2946" i="1" s="1"/>
  <c r="H2947" i="1"/>
  <c r="F2947" i="1" l="1"/>
  <c r="B2947" i="1"/>
  <c r="A2947" i="1"/>
  <c r="H2948" i="1"/>
  <c r="E2947" i="1"/>
  <c r="G2947" i="1" s="1"/>
  <c r="D2947" i="1"/>
  <c r="C2947" i="1"/>
  <c r="F2948" i="1" l="1"/>
  <c r="B2948" i="1"/>
  <c r="D2948" i="1"/>
  <c r="C2948" i="1"/>
  <c r="A2948" i="1"/>
  <c r="E2948" i="1"/>
  <c r="H2949" i="1"/>
  <c r="F2949" i="1" l="1"/>
  <c r="B2949" i="1"/>
  <c r="A2949" i="1"/>
  <c r="H2950" i="1"/>
  <c r="E2949" i="1"/>
  <c r="G2949" i="1" s="1"/>
  <c r="D2949" i="1"/>
  <c r="C2949" i="1"/>
  <c r="G2948" i="1"/>
  <c r="F2950" i="1" l="1"/>
  <c r="B2950" i="1"/>
  <c r="D2950" i="1"/>
  <c r="C2950" i="1"/>
  <c r="A2950" i="1"/>
  <c r="H2951" i="1"/>
  <c r="E2950" i="1"/>
  <c r="G2950" i="1" s="1"/>
  <c r="F2951" i="1" l="1"/>
  <c r="B2951" i="1"/>
  <c r="A2951" i="1"/>
  <c r="H2952" i="1"/>
  <c r="E2951" i="1"/>
  <c r="G2951" i="1" s="1"/>
  <c r="D2951" i="1"/>
  <c r="C2951" i="1"/>
  <c r="F2952" i="1" l="1"/>
  <c r="B2952" i="1"/>
  <c r="D2952" i="1"/>
  <c r="C2952" i="1"/>
  <c r="A2952" i="1"/>
  <c r="H2953" i="1"/>
  <c r="E2952" i="1"/>
  <c r="G2952" i="1" s="1"/>
  <c r="H2954" i="1" l="1"/>
  <c r="F2953" i="1"/>
  <c r="B2953" i="1"/>
  <c r="A2953" i="1"/>
  <c r="E2953" i="1"/>
  <c r="D2953" i="1"/>
  <c r="C2953" i="1"/>
  <c r="G2953" i="1" l="1"/>
  <c r="H2955" i="1"/>
  <c r="D2954" i="1"/>
  <c r="F2954" i="1"/>
  <c r="B2954" i="1"/>
  <c r="E2954" i="1"/>
  <c r="C2954" i="1"/>
  <c r="A2954" i="1"/>
  <c r="H2956" i="1" l="1"/>
  <c r="D2955" i="1"/>
  <c r="F2955" i="1"/>
  <c r="B2955" i="1"/>
  <c r="E2955" i="1"/>
  <c r="G2955" i="1" s="1"/>
  <c r="C2955" i="1"/>
  <c r="A2955" i="1"/>
  <c r="G2954" i="1"/>
  <c r="H2957" i="1" l="1"/>
  <c r="D2956" i="1"/>
  <c r="F2956" i="1"/>
  <c r="B2956" i="1"/>
  <c r="E2956" i="1"/>
  <c r="G2956" i="1" s="1"/>
  <c r="C2956" i="1"/>
  <c r="A2956" i="1"/>
  <c r="H2958" i="1" l="1"/>
  <c r="D2957" i="1"/>
  <c r="F2957" i="1"/>
  <c r="B2957" i="1"/>
  <c r="E2957" i="1"/>
  <c r="G2957" i="1" s="1"/>
  <c r="C2957" i="1"/>
  <c r="A2957" i="1"/>
  <c r="H2959" i="1" l="1"/>
  <c r="D2958" i="1"/>
  <c r="F2958" i="1"/>
  <c r="B2958" i="1"/>
  <c r="E2958" i="1"/>
  <c r="G2958" i="1" s="1"/>
  <c r="C2958" i="1"/>
  <c r="A2958" i="1"/>
  <c r="H2960" i="1" l="1"/>
  <c r="D2959" i="1"/>
  <c r="F2959" i="1"/>
  <c r="B2959" i="1"/>
  <c r="E2959" i="1"/>
  <c r="G2959" i="1" s="1"/>
  <c r="C2959" i="1"/>
  <c r="A2959" i="1"/>
  <c r="H2961" i="1" l="1"/>
  <c r="D2960" i="1"/>
  <c r="F2960" i="1"/>
  <c r="B2960" i="1"/>
  <c r="E2960" i="1"/>
  <c r="G2960" i="1" s="1"/>
  <c r="C2960" i="1"/>
  <c r="A2960" i="1"/>
  <c r="H2962" i="1" l="1"/>
  <c r="D2961" i="1"/>
  <c r="F2961" i="1"/>
  <c r="B2961" i="1"/>
  <c r="E2961" i="1"/>
  <c r="G2961" i="1" s="1"/>
  <c r="C2961" i="1"/>
  <c r="A2961" i="1"/>
  <c r="H2963" i="1" l="1"/>
  <c r="D2962" i="1"/>
  <c r="F2962" i="1"/>
  <c r="B2962" i="1"/>
  <c r="E2962" i="1"/>
  <c r="G2962" i="1" s="1"/>
  <c r="C2962" i="1"/>
  <c r="A2962" i="1"/>
  <c r="H2964" i="1" l="1"/>
  <c r="D2963" i="1"/>
  <c r="F2963" i="1"/>
  <c r="B2963" i="1"/>
  <c r="E2963" i="1"/>
  <c r="G2963" i="1" s="1"/>
  <c r="C2963" i="1"/>
  <c r="A2963" i="1"/>
  <c r="H2965" i="1" l="1"/>
  <c r="D2964" i="1"/>
  <c r="F2964" i="1"/>
  <c r="B2964" i="1"/>
  <c r="E2964" i="1"/>
  <c r="G2964" i="1" s="1"/>
  <c r="C2964" i="1"/>
  <c r="A2964" i="1"/>
  <c r="H2966" i="1" l="1"/>
  <c r="D2965" i="1"/>
  <c r="F2965" i="1"/>
  <c r="B2965" i="1"/>
  <c r="E2965" i="1"/>
  <c r="G2965" i="1" s="1"/>
  <c r="C2965" i="1"/>
  <c r="A2965" i="1"/>
  <c r="H2967" i="1" l="1"/>
  <c r="D2966" i="1"/>
  <c r="F2966" i="1"/>
  <c r="B2966" i="1"/>
  <c r="E2966" i="1"/>
  <c r="G2966" i="1" s="1"/>
  <c r="C2966" i="1"/>
  <c r="A2966" i="1"/>
  <c r="H2968" i="1" l="1"/>
  <c r="D2967" i="1"/>
  <c r="F2967" i="1"/>
  <c r="B2967" i="1"/>
  <c r="E2967" i="1"/>
  <c r="G2967" i="1" s="1"/>
  <c r="C2967" i="1"/>
  <c r="A2967" i="1"/>
  <c r="H2969" i="1" l="1"/>
  <c r="D2968" i="1"/>
  <c r="F2968" i="1"/>
  <c r="B2968" i="1"/>
  <c r="E2968" i="1"/>
  <c r="G2968" i="1" s="1"/>
  <c r="C2968" i="1"/>
  <c r="A2968" i="1"/>
  <c r="H2970" i="1" l="1"/>
  <c r="D2969" i="1"/>
  <c r="F2969" i="1"/>
  <c r="B2969" i="1"/>
  <c r="E2969" i="1"/>
  <c r="G2969" i="1" s="1"/>
  <c r="C2969" i="1"/>
  <c r="A2969" i="1"/>
  <c r="H2971" i="1" l="1"/>
  <c r="D2970" i="1"/>
  <c r="F2970" i="1"/>
  <c r="B2970" i="1"/>
  <c r="E2970" i="1"/>
  <c r="G2970" i="1" s="1"/>
  <c r="C2970" i="1"/>
  <c r="A2970" i="1"/>
  <c r="H2972" i="1" l="1"/>
  <c r="D2971" i="1"/>
  <c r="F2971" i="1"/>
  <c r="B2971" i="1"/>
  <c r="E2971" i="1"/>
  <c r="G2971" i="1" s="1"/>
  <c r="C2971" i="1"/>
  <c r="A2971" i="1"/>
  <c r="H2973" i="1" l="1"/>
  <c r="D2972" i="1"/>
  <c r="F2972" i="1"/>
  <c r="B2972" i="1"/>
  <c r="E2972" i="1"/>
  <c r="G2972" i="1" s="1"/>
  <c r="C2972" i="1"/>
  <c r="A2972" i="1"/>
  <c r="H2974" i="1" l="1"/>
  <c r="D2973" i="1"/>
  <c r="F2973" i="1"/>
  <c r="B2973" i="1"/>
  <c r="E2973" i="1"/>
  <c r="G2973" i="1" s="1"/>
  <c r="C2973" i="1"/>
  <c r="A2973" i="1"/>
  <c r="H2975" i="1" l="1"/>
  <c r="D2974" i="1"/>
  <c r="F2974" i="1"/>
  <c r="B2974" i="1"/>
  <c r="E2974" i="1"/>
  <c r="G2974" i="1" s="1"/>
  <c r="C2974" i="1"/>
  <c r="A2974" i="1"/>
  <c r="H2976" i="1" l="1"/>
  <c r="D2975" i="1"/>
  <c r="F2975" i="1"/>
  <c r="B2975" i="1"/>
  <c r="E2975" i="1"/>
  <c r="G2975" i="1" s="1"/>
  <c r="C2975" i="1"/>
  <c r="A2975" i="1"/>
  <c r="H2977" i="1" l="1"/>
  <c r="D2976" i="1"/>
  <c r="F2976" i="1"/>
  <c r="B2976" i="1"/>
  <c r="E2976" i="1"/>
  <c r="C2976" i="1"/>
  <c r="A2976" i="1"/>
  <c r="G2976" i="1" l="1"/>
  <c r="H2978" i="1"/>
  <c r="D2977" i="1"/>
  <c r="F2977" i="1"/>
  <c r="B2977" i="1"/>
  <c r="E2977" i="1"/>
  <c r="C2977" i="1"/>
  <c r="A2977" i="1"/>
  <c r="G2977" i="1" l="1"/>
  <c r="H2979" i="1"/>
  <c r="D2978" i="1"/>
  <c r="F2978" i="1"/>
  <c r="B2978" i="1"/>
  <c r="E2978" i="1"/>
  <c r="C2978" i="1"/>
  <c r="A2978" i="1"/>
  <c r="G2978" i="1" l="1"/>
  <c r="H2980" i="1"/>
  <c r="D2979" i="1"/>
  <c r="F2979" i="1"/>
  <c r="B2979" i="1"/>
  <c r="E2979" i="1"/>
  <c r="C2979" i="1"/>
  <c r="A2979" i="1"/>
  <c r="G2979" i="1" l="1"/>
  <c r="H2981" i="1"/>
  <c r="D2980" i="1"/>
  <c r="F2980" i="1"/>
  <c r="B2980" i="1"/>
  <c r="E2980" i="1"/>
  <c r="C2980" i="1"/>
  <c r="A2980" i="1"/>
  <c r="G2980" i="1" l="1"/>
  <c r="H2982" i="1"/>
  <c r="D2981" i="1"/>
  <c r="F2981" i="1"/>
  <c r="B2981" i="1"/>
  <c r="E2981" i="1"/>
  <c r="C2981" i="1"/>
  <c r="A2981" i="1"/>
  <c r="G2981" i="1" l="1"/>
  <c r="H2983" i="1"/>
  <c r="D2982" i="1"/>
  <c r="F2982" i="1"/>
  <c r="B2982" i="1"/>
  <c r="E2982" i="1"/>
  <c r="C2982" i="1"/>
  <c r="A2982" i="1"/>
  <c r="G2982" i="1" l="1"/>
  <c r="H2984" i="1"/>
  <c r="D2983" i="1"/>
  <c r="F2983" i="1"/>
  <c r="B2983" i="1"/>
  <c r="E2983" i="1"/>
  <c r="C2983" i="1"/>
  <c r="A2983" i="1"/>
  <c r="G2983" i="1" l="1"/>
  <c r="H2985" i="1"/>
  <c r="D2984" i="1"/>
  <c r="F2984" i="1"/>
  <c r="B2984" i="1"/>
  <c r="E2984" i="1"/>
  <c r="G2984" i="1" s="1"/>
  <c r="C2984" i="1"/>
  <c r="A2984" i="1"/>
  <c r="H2986" i="1" l="1"/>
  <c r="D2985" i="1"/>
  <c r="F2985" i="1"/>
  <c r="B2985" i="1"/>
  <c r="E2985" i="1"/>
  <c r="G2985" i="1" s="1"/>
  <c r="C2985" i="1"/>
  <c r="A2985" i="1"/>
  <c r="H2987" i="1" l="1"/>
  <c r="D2986" i="1"/>
  <c r="F2986" i="1"/>
  <c r="B2986" i="1"/>
  <c r="E2986" i="1"/>
  <c r="C2986" i="1"/>
  <c r="A2986" i="1"/>
  <c r="G2986" i="1" l="1"/>
  <c r="H2988" i="1"/>
  <c r="D2987" i="1"/>
  <c r="F2987" i="1"/>
  <c r="B2987" i="1"/>
  <c r="E2987" i="1"/>
  <c r="C2987" i="1"/>
  <c r="A2987" i="1"/>
  <c r="G2987" i="1" l="1"/>
  <c r="H2989" i="1"/>
  <c r="D2988" i="1"/>
  <c r="F2988" i="1"/>
  <c r="B2988" i="1"/>
  <c r="E2988" i="1"/>
  <c r="C2988" i="1"/>
  <c r="A2988" i="1"/>
  <c r="G2988" i="1" l="1"/>
  <c r="H2990" i="1"/>
  <c r="D2989" i="1"/>
  <c r="F2989" i="1"/>
  <c r="B2989" i="1"/>
  <c r="E2989" i="1"/>
  <c r="C2989" i="1"/>
  <c r="A2989" i="1"/>
  <c r="G2989" i="1" l="1"/>
  <c r="H2991" i="1"/>
  <c r="D2990" i="1"/>
  <c r="F2990" i="1"/>
  <c r="B2990" i="1"/>
  <c r="E2990" i="1"/>
  <c r="G2990" i="1" s="1"/>
  <c r="C2990" i="1"/>
  <c r="A2990" i="1"/>
  <c r="H2992" i="1" l="1"/>
  <c r="D2991" i="1"/>
  <c r="F2991" i="1"/>
  <c r="B2991" i="1"/>
  <c r="E2991" i="1"/>
  <c r="G2991" i="1" s="1"/>
  <c r="C2991" i="1"/>
  <c r="A2991" i="1"/>
  <c r="H2993" i="1" l="1"/>
  <c r="D2992" i="1"/>
  <c r="F2992" i="1"/>
  <c r="B2992" i="1"/>
  <c r="E2992" i="1"/>
  <c r="C2992" i="1"/>
  <c r="A2992" i="1"/>
  <c r="G2992" i="1" l="1"/>
  <c r="H2994" i="1"/>
  <c r="D2993" i="1"/>
  <c r="F2993" i="1"/>
  <c r="B2993" i="1"/>
  <c r="E2993" i="1"/>
  <c r="C2993" i="1"/>
  <c r="A2993" i="1"/>
  <c r="G2993" i="1" l="1"/>
  <c r="H2995" i="1"/>
  <c r="D2994" i="1"/>
  <c r="F2994" i="1"/>
  <c r="B2994" i="1"/>
  <c r="E2994" i="1"/>
  <c r="C2994" i="1"/>
  <c r="A2994" i="1"/>
  <c r="G2994" i="1" l="1"/>
  <c r="H2996" i="1"/>
  <c r="D2995" i="1"/>
  <c r="F2995" i="1"/>
  <c r="B2995" i="1"/>
  <c r="E2995" i="1"/>
  <c r="C2995" i="1"/>
  <c r="A2995" i="1"/>
  <c r="G2995" i="1" l="1"/>
  <c r="H2997" i="1"/>
  <c r="D2996" i="1"/>
  <c r="F2996" i="1"/>
  <c r="B2996" i="1"/>
  <c r="E2996" i="1"/>
  <c r="C2996" i="1"/>
  <c r="A2996" i="1"/>
  <c r="G2996" i="1" l="1"/>
  <c r="H2998" i="1"/>
  <c r="D2997" i="1"/>
  <c r="F2997" i="1"/>
  <c r="B2997" i="1"/>
  <c r="E2997" i="1"/>
  <c r="C2997" i="1"/>
  <c r="A2997" i="1"/>
  <c r="G2997" i="1" l="1"/>
  <c r="H2999" i="1"/>
  <c r="D2998" i="1"/>
  <c r="F2998" i="1"/>
  <c r="B2998" i="1"/>
  <c r="E2998" i="1"/>
  <c r="C2998" i="1"/>
  <c r="A2998" i="1"/>
  <c r="G2998" i="1" l="1"/>
  <c r="H3000" i="1"/>
  <c r="D2999" i="1"/>
  <c r="F2999" i="1"/>
  <c r="B2999" i="1"/>
  <c r="E2999" i="1"/>
  <c r="C2999" i="1"/>
  <c r="A2999" i="1"/>
  <c r="G2999" i="1" l="1"/>
  <c r="H3001" i="1"/>
  <c r="D3000" i="1"/>
  <c r="F3000" i="1"/>
  <c r="B3000" i="1"/>
  <c r="E3000" i="1"/>
  <c r="G3000" i="1" s="1"/>
  <c r="C3000" i="1"/>
  <c r="A3000" i="1"/>
  <c r="H3002" i="1" l="1"/>
  <c r="D3001" i="1"/>
  <c r="F3001" i="1"/>
  <c r="B3001" i="1"/>
  <c r="E3001" i="1"/>
  <c r="G3001" i="1" s="1"/>
  <c r="C3001" i="1"/>
  <c r="A3001" i="1"/>
  <c r="H3003" i="1" l="1"/>
  <c r="D3002" i="1"/>
  <c r="F3002" i="1"/>
  <c r="B3002" i="1"/>
  <c r="E3002" i="1"/>
  <c r="C3002" i="1"/>
  <c r="A3002" i="1"/>
  <c r="G3002" i="1" l="1"/>
  <c r="H3004" i="1"/>
  <c r="D3003" i="1"/>
  <c r="F3003" i="1"/>
  <c r="B3003" i="1"/>
  <c r="E3003" i="1"/>
  <c r="C3003" i="1"/>
  <c r="A3003" i="1"/>
  <c r="G3003" i="1" l="1"/>
  <c r="H3005" i="1"/>
  <c r="D3004" i="1"/>
  <c r="F3004" i="1"/>
  <c r="B3004" i="1"/>
  <c r="E3004" i="1"/>
  <c r="C3004" i="1"/>
  <c r="A3004" i="1"/>
  <c r="G3004" i="1" l="1"/>
  <c r="H3006" i="1"/>
  <c r="D3005" i="1"/>
  <c r="F3005" i="1"/>
  <c r="B3005" i="1"/>
  <c r="E3005" i="1"/>
  <c r="C3005" i="1"/>
  <c r="A3005" i="1"/>
  <c r="G3005" i="1" l="1"/>
  <c r="H3007" i="1"/>
  <c r="D3006" i="1"/>
  <c r="F3006" i="1"/>
  <c r="B3006" i="1"/>
  <c r="E3006" i="1"/>
  <c r="C3006" i="1"/>
  <c r="A3006" i="1"/>
  <c r="G3006" i="1" l="1"/>
  <c r="H3008" i="1"/>
  <c r="D3007" i="1"/>
  <c r="F3007" i="1"/>
  <c r="B3007" i="1"/>
  <c r="E3007" i="1"/>
  <c r="C3007" i="1"/>
  <c r="A3007" i="1"/>
  <c r="G3007" i="1" l="1"/>
  <c r="H3009" i="1"/>
  <c r="D3008" i="1"/>
  <c r="F3008" i="1"/>
  <c r="B3008" i="1"/>
  <c r="E3008" i="1"/>
  <c r="G3008" i="1" s="1"/>
  <c r="C3008" i="1"/>
  <c r="A3008" i="1"/>
  <c r="H3010" i="1" l="1"/>
  <c r="D3009" i="1"/>
  <c r="F3009" i="1"/>
  <c r="B3009" i="1"/>
  <c r="E3009" i="1"/>
  <c r="G3009" i="1" s="1"/>
  <c r="C3009" i="1"/>
  <c r="A3009" i="1"/>
  <c r="H3011" i="1" l="1"/>
  <c r="D3010" i="1"/>
  <c r="F3010" i="1"/>
  <c r="B3010" i="1"/>
  <c r="E3010" i="1"/>
  <c r="G3010" i="1" s="1"/>
  <c r="C3010" i="1"/>
  <c r="A3010" i="1"/>
  <c r="H3012" i="1" l="1"/>
  <c r="D3011" i="1"/>
  <c r="F3011" i="1"/>
  <c r="B3011" i="1"/>
  <c r="E3011" i="1"/>
  <c r="G3011" i="1" s="1"/>
  <c r="C3011" i="1"/>
  <c r="A3011" i="1"/>
  <c r="H3013" i="1" l="1"/>
  <c r="D3012" i="1"/>
  <c r="F3012" i="1"/>
  <c r="B3012" i="1"/>
  <c r="E3012" i="1"/>
  <c r="G3012" i="1" s="1"/>
  <c r="C3012" i="1"/>
  <c r="A3012" i="1"/>
  <c r="H3014" i="1" l="1"/>
  <c r="D3013" i="1"/>
  <c r="F3013" i="1"/>
  <c r="B3013" i="1"/>
  <c r="E3013" i="1"/>
  <c r="C3013" i="1"/>
  <c r="A3013" i="1"/>
  <c r="G3013" i="1" l="1"/>
  <c r="H3015" i="1"/>
  <c r="D3014" i="1"/>
  <c r="F3014" i="1"/>
  <c r="B3014" i="1"/>
  <c r="E3014" i="1"/>
  <c r="C3014" i="1"/>
  <c r="A3014" i="1"/>
  <c r="G3014" i="1" l="1"/>
  <c r="H3016" i="1"/>
  <c r="D3015" i="1"/>
  <c r="F3015" i="1"/>
  <c r="B3015" i="1"/>
  <c r="E3015" i="1"/>
  <c r="C3015" i="1"/>
  <c r="A3015" i="1"/>
  <c r="G3015" i="1" l="1"/>
  <c r="H3017" i="1"/>
  <c r="D3016" i="1"/>
  <c r="F3016" i="1"/>
  <c r="B3016" i="1"/>
  <c r="E3016" i="1"/>
  <c r="C3016" i="1"/>
  <c r="A3016" i="1"/>
  <c r="G3016" i="1" l="1"/>
  <c r="H3018" i="1"/>
  <c r="D3017" i="1"/>
  <c r="F3017" i="1"/>
  <c r="B3017" i="1"/>
  <c r="E3017" i="1"/>
  <c r="C3017" i="1"/>
  <c r="A3017" i="1"/>
  <c r="G3017" i="1" l="1"/>
  <c r="H3019" i="1"/>
  <c r="D3018" i="1"/>
  <c r="F3018" i="1"/>
  <c r="B3018" i="1"/>
  <c r="E3018" i="1"/>
  <c r="C3018" i="1"/>
  <c r="A3018" i="1"/>
  <c r="G3018" i="1" l="1"/>
  <c r="H3020" i="1"/>
  <c r="D3019" i="1"/>
  <c r="F3019" i="1"/>
  <c r="B3019" i="1"/>
  <c r="E3019" i="1"/>
  <c r="G3019" i="1" s="1"/>
  <c r="C3019" i="1"/>
  <c r="A3019" i="1"/>
  <c r="H3021" i="1" l="1"/>
  <c r="D3020" i="1"/>
  <c r="F3020" i="1"/>
  <c r="B3020" i="1"/>
  <c r="E3020" i="1"/>
  <c r="G3020" i="1" s="1"/>
  <c r="C3020" i="1"/>
  <c r="A3020" i="1"/>
  <c r="H3022" i="1" l="1"/>
  <c r="D3021" i="1"/>
  <c r="F3021" i="1"/>
  <c r="B3021" i="1"/>
  <c r="E3021" i="1"/>
  <c r="G3021" i="1" s="1"/>
  <c r="C3021" i="1"/>
  <c r="A3021" i="1"/>
  <c r="H3023" i="1" l="1"/>
  <c r="D3022" i="1"/>
  <c r="F3022" i="1"/>
  <c r="B3022" i="1"/>
  <c r="E3022" i="1"/>
  <c r="G3022" i="1" s="1"/>
  <c r="C3022" i="1"/>
  <c r="A3022" i="1"/>
  <c r="H3024" i="1" l="1"/>
  <c r="D3023" i="1"/>
  <c r="F3023" i="1"/>
  <c r="B3023" i="1"/>
  <c r="E3023" i="1"/>
  <c r="G3023" i="1" s="1"/>
  <c r="C3023" i="1"/>
  <c r="A3023" i="1"/>
  <c r="H3025" i="1" l="1"/>
  <c r="D3024" i="1"/>
  <c r="F3024" i="1"/>
  <c r="B3024" i="1"/>
  <c r="E3024" i="1"/>
  <c r="G3024" i="1" s="1"/>
  <c r="C3024" i="1"/>
  <c r="A3024" i="1"/>
  <c r="H3026" i="1" l="1"/>
  <c r="D3025" i="1"/>
  <c r="F3025" i="1"/>
  <c r="B3025" i="1"/>
  <c r="E3025" i="1"/>
  <c r="G3025" i="1" s="1"/>
  <c r="C3025" i="1"/>
  <c r="A3025" i="1"/>
  <c r="H3027" i="1" l="1"/>
  <c r="D3026" i="1"/>
  <c r="F3026" i="1"/>
  <c r="B3026" i="1"/>
  <c r="E3026" i="1"/>
  <c r="G3026" i="1" s="1"/>
  <c r="C3026" i="1"/>
  <c r="A3026" i="1"/>
  <c r="H3028" i="1" l="1"/>
  <c r="D3027" i="1"/>
  <c r="F3027" i="1"/>
  <c r="B3027" i="1"/>
  <c r="E3027" i="1"/>
  <c r="G3027" i="1" s="1"/>
  <c r="C3027" i="1"/>
  <c r="A3027" i="1"/>
  <c r="H3029" i="1" l="1"/>
  <c r="D3028" i="1"/>
  <c r="F3028" i="1"/>
  <c r="B3028" i="1"/>
  <c r="E3028" i="1"/>
  <c r="C3028" i="1"/>
  <c r="A3028" i="1"/>
  <c r="G3028" i="1" l="1"/>
  <c r="H3030" i="1"/>
  <c r="D3029" i="1"/>
  <c r="F3029" i="1"/>
  <c r="B3029" i="1"/>
  <c r="E3029" i="1"/>
  <c r="C3029" i="1"/>
  <c r="A3029" i="1"/>
  <c r="H3031" i="1" l="1"/>
  <c r="D3030" i="1"/>
  <c r="F3030" i="1"/>
  <c r="B3030" i="1"/>
  <c r="E3030" i="1"/>
  <c r="G3030" i="1" s="1"/>
  <c r="C3030" i="1"/>
  <c r="A3030" i="1"/>
  <c r="G3029" i="1"/>
  <c r="H3032" i="1" l="1"/>
  <c r="D3031" i="1"/>
  <c r="F3031" i="1"/>
  <c r="B3031" i="1"/>
  <c r="E3031" i="1"/>
  <c r="G3031" i="1" s="1"/>
  <c r="C3031" i="1"/>
  <c r="A3031" i="1"/>
  <c r="H3033" i="1" l="1"/>
  <c r="D3032" i="1"/>
  <c r="F3032" i="1"/>
  <c r="B3032" i="1"/>
  <c r="E3032" i="1"/>
  <c r="G3032" i="1" s="1"/>
  <c r="C3032" i="1"/>
  <c r="A3032" i="1"/>
  <c r="H3034" i="1" l="1"/>
  <c r="D3033" i="1"/>
  <c r="F3033" i="1"/>
  <c r="B3033" i="1"/>
  <c r="E3033" i="1"/>
  <c r="G3033" i="1" s="1"/>
  <c r="C3033" i="1"/>
  <c r="A3033" i="1"/>
  <c r="H3035" i="1" l="1"/>
  <c r="D3034" i="1"/>
  <c r="F3034" i="1"/>
  <c r="B3034" i="1"/>
  <c r="E3034" i="1"/>
  <c r="C3034" i="1"/>
  <c r="A3034" i="1"/>
  <c r="G3034" i="1" l="1"/>
  <c r="H3036" i="1"/>
  <c r="D3035" i="1"/>
  <c r="F3035" i="1"/>
  <c r="B3035" i="1"/>
  <c r="E3035" i="1"/>
  <c r="C3035" i="1"/>
  <c r="A3035" i="1"/>
  <c r="G3035" i="1" l="1"/>
  <c r="H3037" i="1"/>
  <c r="D3036" i="1"/>
  <c r="F3036" i="1"/>
  <c r="B3036" i="1"/>
  <c r="E3036" i="1"/>
  <c r="C3036" i="1"/>
  <c r="A3036" i="1"/>
  <c r="G3036" i="1" l="1"/>
  <c r="H3038" i="1"/>
  <c r="D3037" i="1"/>
  <c r="F3037" i="1"/>
  <c r="B3037" i="1"/>
  <c r="E3037" i="1"/>
  <c r="C3037" i="1"/>
  <c r="A3037" i="1"/>
  <c r="G3037" i="1" l="1"/>
  <c r="H3039" i="1"/>
  <c r="D3038" i="1"/>
  <c r="F3038" i="1"/>
  <c r="B3038" i="1"/>
  <c r="E3038" i="1"/>
  <c r="C3038" i="1"/>
  <c r="A3038" i="1"/>
  <c r="G3038" i="1" l="1"/>
  <c r="H3040" i="1"/>
  <c r="D3039" i="1"/>
  <c r="F3039" i="1"/>
  <c r="B3039" i="1"/>
  <c r="E3039" i="1"/>
  <c r="C3039" i="1"/>
  <c r="A3039" i="1"/>
  <c r="G3039" i="1" l="1"/>
  <c r="H3041" i="1"/>
  <c r="D3040" i="1"/>
  <c r="F3040" i="1"/>
  <c r="B3040" i="1"/>
  <c r="E3040" i="1"/>
  <c r="C3040" i="1"/>
  <c r="A3040" i="1"/>
  <c r="G3040" i="1" l="1"/>
  <c r="H3042" i="1"/>
  <c r="D3041" i="1"/>
  <c r="F3041" i="1"/>
  <c r="B3041" i="1"/>
  <c r="E3041" i="1"/>
  <c r="G3041" i="1" s="1"/>
  <c r="C3041" i="1"/>
  <c r="A3041" i="1"/>
  <c r="H3043" i="1" l="1"/>
  <c r="D3042" i="1"/>
  <c r="F3042" i="1"/>
  <c r="B3042" i="1"/>
  <c r="E3042" i="1"/>
  <c r="G3042" i="1" s="1"/>
  <c r="C3042" i="1"/>
  <c r="A3042" i="1"/>
  <c r="H3044" i="1" l="1"/>
  <c r="D3043" i="1"/>
  <c r="F3043" i="1"/>
  <c r="B3043" i="1"/>
  <c r="E3043" i="1"/>
  <c r="C3043" i="1"/>
  <c r="A3043" i="1"/>
  <c r="G3043" i="1" l="1"/>
  <c r="H3045" i="1"/>
  <c r="D3044" i="1"/>
  <c r="F3044" i="1"/>
  <c r="B3044" i="1"/>
  <c r="E3044" i="1"/>
  <c r="C3044" i="1"/>
  <c r="A3044" i="1"/>
  <c r="G3044" i="1" l="1"/>
  <c r="H3046" i="1"/>
  <c r="D3045" i="1"/>
  <c r="F3045" i="1"/>
  <c r="B3045" i="1"/>
  <c r="E3045" i="1"/>
  <c r="C3045" i="1"/>
  <c r="A3045" i="1"/>
  <c r="G3045" i="1" l="1"/>
  <c r="H3047" i="1"/>
  <c r="D3046" i="1"/>
  <c r="F3046" i="1"/>
  <c r="B3046" i="1"/>
  <c r="E3046" i="1"/>
  <c r="C3046" i="1"/>
  <c r="A3046" i="1"/>
  <c r="G3046" i="1" l="1"/>
  <c r="H3048" i="1"/>
  <c r="D3047" i="1"/>
  <c r="F3047" i="1"/>
  <c r="B3047" i="1"/>
  <c r="E3047" i="1"/>
  <c r="C3047" i="1"/>
  <c r="A3047" i="1"/>
  <c r="G3047" i="1" l="1"/>
  <c r="H3049" i="1"/>
  <c r="D3048" i="1"/>
  <c r="F3048" i="1"/>
  <c r="B3048" i="1"/>
  <c r="E3048" i="1"/>
  <c r="C3048" i="1"/>
  <c r="A3048" i="1"/>
  <c r="G3048" i="1" l="1"/>
  <c r="H3050" i="1"/>
  <c r="D3049" i="1"/>
  <c r="F3049" i="1"/>
  <c r="B3049" i="1"/>
  <c r="E3049" i="1"/>
  <c r="C3049" i="1"/>
  <c r="A3049" i="1"/>
  <c r="G3049" i="1" l="1"/>
  <c r="H3051" i="1"/>
  <c r="D3050" i="1"/>
  <c r="F3050" i="1"/>
  <c r="B3050" i="1"/>
  <c r="E3050" i="1"/>
  <c r="G3050" i="1" s="1"/>
  <c r="C3050" i="1"/>
  <c r="A3050" i="1"/>
  <c r="H3052" i="1" l="1"/>
  <c r="D3051" i="1"/>
  <c r="F3051" i="1"/>
  <c r="B3051" i="1"/>
  <c r="E3051" i="1"/>
  <c r="G3051" i="1" s="1"/>
  <c r="C3051" i="1"/>
  <c r="A3051" i="1"/>
  <c r="H3053" i="1" l="1"/>
  <c r="D3052" i="1"/>
  <c r="F3052" i="1"/>
  <c r="B3052" i="1"/>
  <c r="E3052" i="1"/>
  <c r="G3052" i="1" s="1"/>
  <c r="C3052" i="1"/>
  <c r="A3052" i="1"/>
  <c r="H3054" i="1" l="1"/>
  <c r="D3053" i="1"/>
  <c r="F3053" i="1"/>
  <c r="B3053" i="1"/>
  <c r="E3053" i="1"/>
  <c r="G3053" i="1" s="1"/>
  <c r="C3053" i="1"/>
  <c r="A3053" i="1"/>
  <c r="H3055" i="1" l="1"/>
  <c r="D3054" i="1"/>
  <c r="F3054" i="1"/>
  <c r="B3054" i="1"/>
  <c r="E3054" i="1"/>
  <c r="G3054" i="1" s="1"/>
  <c r="C3054" i="1"/>
  <c r="A3054" i="1"/>
  <c r="H3056" i="1" l="1"/>
  <c r="D3055" i="1"/>
  <c r="F3055" i="1"/>
  <c r="B3055" i="1"/>
  <c r="E3055" i="1"/>
  <c r="G3055" i="1" s="1"/>
  <c r="C3055" i="1"/>
  <c r="A3055" i="1"/>
  <c r="H3057" i="1" l="1"/>
  <c r="D3056" i="1"/>
  <c r="F3056" i="1"/>
  <c r="B3056" i="1"/>
  <c r="E3056" i="1"/>
  <c r="G3056" i="1" s="1"/>
  <c r="C3056" i="1"/>
  <c r="A3056" i="1"/>
  <c r="H3058" i="1" l="1"/>
  <c r="D3057" i="1"/>
  <c r="F3057" i="1"/>
  <c r="B3057" i="1"/>
  <c r="E3057" i="1"/>
  <c r="G3057" i="1" s="1"/>
  <c r="C3057" i="1"/>
  <c r="A3057" i="1"/>
  <c r="H3059" i="1" l="1"/>
  <c r="D3058" i="1"/>
  <c r="F3058" i="1"/>
  <c r="B3058" i="1"/>
  <c r="E3058" i="1"/>
  <c r="G3058" i="1" s="1"/>
  <c r="C3058" i="1"/>
  <c r="A3058" i="1"/>
  <c r="H3060" i="1" l="1"/>
  <c r="D3059" i="1"/>
  <c r="F3059" i="1"/>
  <c r="B3059" i="1"/>
  <c r="E3059" i="1"/>
  <c r="G3059" i="1" s="1"/>
  <c r="C3059" i="1"/>
  <c r="A3059" i="1"/>
  <c r="H3061" i="1" l="1"/>
  <c r="D3060" i="1"/>
  <c r="F3060" i="1"/>
  <c r="B3060" i="1"/>
  <c r="E3060" i="1"/>
  <c r="G3060" i="1" s="1"/>
  <c r="C3060" i="1"/>
  <c r="A3060" i="1"/>
  <c r="H3062" i="1" l="1"/>
  <c r="D3061" i="1"/>
  <c r="F3061" i="1"/>
  <c r="B3061" i="1"/>
  <c r="E3061" i="1"/>
  <c r="G3061" i="1" s="1"/>
  <c r="C3061" i="1"/>
  <c r="A3061" i="1"/>
  <c r="H3063" i="1" l="1"/>
  <c r="D3062" i="1"/>
  <c r="F3062" i="1"/>
  <c r="B3062" i="1"/>
  <c r="E3062" i="1"/>
  <c r="G3062" i="1" s="1"/>
  <c r="C3062" i="1"/>
  <c r="A3062" i="1"/>
  <c r="H3064" i="1" l="1"/>
  <c r="D3063" i="1"/>
  <c r="F3063" i="1"/>
  <c r="B3063" i="1"/>
  <c r="E3063" i="1"/>
  <c r="G3063" i="1" s="1"/>
  <c r="C3063" i="1"/>
  <c r="A3063" i="1"/>
  <c r="H3065" i="1" l="1"/>
  <c r="D3064" i="1"/>
  <c r="F3064" i="1"/>
  <c r="B3064" i="1"/>
  <c r="E3064" i="1"/>
  <c r="G3064" i="1" s="1"/>
  <c r="C3064" i="1"/>
  <c r="A3064" i="1"/>
  <c r="H3066" i="1" l="1"/>
  <c r="D3065" i="1"/>
  <c r="F3065" i="1"/>
  <c r="B3065" i="1"/>
  <c r="E3065" i="1"/>
  <c r="G3065" i="1" s="1"/>
  <c r="C3065" i="1"/>
  <c r="A3065" i="1"/>
  <c r="H3067" i="1" l="1"/>
  <c r="D3066" i="1"/>
  <c r="F3066" i="1"/>
  <c r="B3066" i="1"/>
  <c r="E3066" i="1"/>
  <c r="G3066" i="1" s="1"/>
  <c r="C3066" i="1"/>
  <c r="A3066" i="1"/>
  <c r="H3068" i="1" l="1"/>
  <c r="D3067" i="1"/>
  <c r="F3067" i="1"/>
  <c r="B3067" i="1"/>
  <c r="E3067" i="1"/>
  <c r="G3067" i="1" s="1"/>
  <c r="C3067" i="1"/>
  <c r="A3067" i="1"/>
  <c r="H3069" i="1" l="1"/>
  <c r="D3068" i="1"/>
  <c r="F3068" i="1"/>
  <c r="B3068" i="1"/>
  <c r="E3068" i="1"/>
  <c r="G3068" i="1" s="1"/>
  <c r="C3068" i="1"/>
  <c r="A3068" i="1"/>
  <c r="H3070" i="1" l="1"/>
  <c r="D3069" i="1"/>
  <c r="F3069" i="1"/>
  <c r="B3069" i="1"/>
  <c r="E3069" i="1"/>
  <c r="G3069" i="1" s="1"/>
  <c r="C3069" i="1"/>
  <c r="A3069" i="1"/>
  <c r="H3071" i="1" l="1"/>
  <c r="D3070" i="1"/>
  <c r="F3070" i="1"/>
  <c r="B3070" i="1"/>
  <c r="E3070" i="1"/>
  <c r="G3070" i="1" s="1"/>
  <c r="C3070" i="1"/>
  <c r="A3070" i="1"/>
  <c r="H3072" i="1" l="1"/>
  <c r="D3071" i="1"/>
  <c r="F3071" i="1"/>
  <c r="B3071" i="1"/>
  <c r="E3071" i="1"/>
  <c r="G3071" i="1" s="1"/>
  <c r="C3071" i="1"/>
  <c r="A3071" i="1"/>
  <c r="H3073" i="1" l="1"/>
  <c r="D3072" i="1"/>
  <c r="F3072" i="1"/>
  <c r="B3072" i="1"/>
  <c r="E3072" i="1"/>
  <c r="G3072" i="1" s="1"/>
  <c r="C3072" i="1"/>
  <c r="A3072" i="1"/>
  <c r="H3074" i="1" l="1"/>
  <c r="D3073" i="1"/>
  <c r="F3073" i="1"/>
  <c r="B3073" i="1"/>
  <c r="E3073" i="1"/>
  <c r="G3073" i="1" s="1"/>
  <c r="C3073" i="1"/>
  <c r="A3073" i="1"/>
  <c r="H3075" i="1" l="1"/>
  <c r="D3074" i="1"/>
  <c r="F3074" i="1"/>
  <c r="B3074" i="1"/>
  <c r="E3074" i="1"/>
  <c r="G3074" i="1" s="1"/>
  <c r="C3074" i="1"/>
  <c r="A3074" i="1"/>
  <c r="H3076" i="1" l="1"/>
  <c r="D3075" i="1"/>
  <c r="F3075" i="1"/>
  <c r="B3075" i="1"/>
  <c r="E3075" i="1"/>
  <c r="G3075" i="1" s="1"/>
  <c r="C3075" i="1"/>
  <c r="A3075" i="1"/>
  <c r="H3077" i="1" l="1"/>
  <c r="D3076" i="1"/>
  <c r="F3076" i="1"/>
  <c r="B3076" i="1"/>
  <c r="E3076" i="1"/>
  <c r="G3076" i="1" s="1"/>
  <c r="C3076" i="1"/>
  <c r="A3076" i="1"/>
  <c r="H3078" i="1" l="1"/>
  <c r="D3077" i="1"/>
  <c r="F3077" i="1"/>
  <c r="B3077" i="1"/>
  <c r="E3077" i="1"/>
  <c r="G3077" i="1" s="1"/>
  <c r="C3077" i="1"/>
  <c r="A3077" i="1"/>
  <c r="H3079" i="1" l="1"/>
  <c r="D3078" i="1"/>
  <c r="F3078" i="1"/>
  <c r="B3078" i="1"/>
  <c r="E3078" i="1"/>
  <c r="G3078" i="1" s="1"/>
  <c r="C3078" i="1"/>
  <c r="A3078" i="1"/>
  <c r="H3080" i="1" l="1"/>
  <c r="D3079" i="1"/>
  <c r="F3079" i="1"/>
  <c r="B3079" i="1"/>
  <c r="E3079" i="1"/>
  <c r="G3079" i="1" s="1"/>
  <c r="C3079" i="1"/>
  <c r="A3079" i="1"/>
  <c r="H3081" i="1" l="1"/>
  <c r="D3080" i="1"/>
  <c r="F3080" i="1"/>
  <c r="B3080" i="1"/>
  <c r="E3080" i="1"/>
  <c r="G3080" i="1" s="1"/>
  <c r="C3080" i="1"/>
  <c r="A3080" i="1"/>
  <c r="H3082" i="1" l="1"/>
  <c r="D3081" i="1"/>
  <c r="F3081" i="1"/>
  <c r="B3081" i="1"/>
  <c r="E3081" i="1"/>
  <c r="G3081" i="1" s="1"/>
  <c r="C3081" i="1"/>
  <c r="A3081" i="1"/>
  <c r="H3083" i="1" l="1"/>
  <c r="D3082" i="1"/>
  <c r="F3082" i="1"/>
  <c r="B3082" i="1"/>
  <c r="E3082" i="1"/>
  <c r="G3082" i="1" s="1"/>
  <c r="C3082" i="1"/>
  <c r="A3082" i="1"/>
  <c r="H3084" i="1" l="1"/>
  <c r="D3083" i="1"/>
  <c r="F3083" i="1"/>
  <c r="B3083" i="1"/>
  <c r="E3083" i="1"/>
  <c r="G3083" i="1" s="1"/>
  <c r="C3083" i="1"/>
  <c r="A3083" i="1"/>
  <c r="H3085" i="1" l="1"/>
  <c r="D3084" i="1"/>
  <c r="F3084" i="1"/>
  <c r="B3084" i="1"/>
  <c r="E3084" i="1"/>
  <c r="G3084" i="1" s="1"/>
  <c r="C3084" i="1"/>
  <c r="A3084" i="1"/>
  <c r="H3086" i="1" l="1"/>
  <c r="D3085" i="1"/>
  <c r="F3085" i="1"/>
  <c r="B3085" i="1"/>
  <c r="E3085" i="1"/>
  <c r="G3085" i="1" s="1"/>
  <c r="C3085" i="1"/>
  <c r="A3085" i="1"/>
  <c r="H3087" i="1" l="1"/>
  <c r="D3086" i="1"/>
  <c r="F3086" i="1"/>
  <c r="B3086" i="1"/>
  <c r="E3086" i="1"/>
  <c r="G3086" i="1" s="1"/>
  <c r="C3086" i="1"/>
  <c r="A3086" i="1"/>
  <c r="H3088" i="1" l="1"/>
  <c r="D3087" i="1"/>
  <c r="F3087" i="1"/>
  <c r="B3087" i="1"/>
  <c r="E3087" i="1"/>
  <c r="G3087" i="1" s="1"/>
  <c r="C3087" i="1"/>
  <c r="A3087" i="1"/>
  <c r="H3089" i="1" l="1"/>
  <c r="D3088" i="1"/>
  <c r="F3088" i="1"/>
  <c r="B3088" i="1"/>
  <c r="E3088" i="1"/>
  <c r="G3088" i="1" s="1"/>
  <c r="C3088" i="1"/>
  <c r="A3088" i="1"/>
  <c r="H3090" i="1" l="1"/>
  <c r="D3089" i="1"/>
  <c r="F3089" i="1"/>
  <c r="B3089" i="1"/>
  <c r="E3089" i="1"/>
  <c r="G3089" i="1" s="1"/>
  <c r="C3089" i="1"/>
  <c r="A3089" i="1"/>
  <c r="H3091" i="1" l="1"/>
  <c r="D3090" i="1"/>
  <c r="F3090" i="1"/>
  <c r="B3090" i="1"/>
  <c r="E3090" i="1"/>
  <c r="G3090" i="1" s="1"/>
  <c r="C3090" i="1"/>
  <c r="A3090" i="1"/>
  <c r="H3092" i="1" l="1"/>
  <c r="D3091" i="1"/>
  <c r="F3091" i="1"/>
  <c r="B3091" i="1"/>
  <c r="E3091" i="1"/>
  <c r="G3091" i="1" s="1"/>
  <c r="C3091" i="1"/>
  <c r="A3091" i="1"/>
  <c r="H3093" i="1" l="1"/>
  <c r="D3092" i="1"/>
  <c r="F3092" i="1"/>
  <c r="B3092" i="1"/>
  <c r="E3092" i="1"/>
  <c r="G3092" i="1" s="1"/>
  <c r="C3092" i="1"/>
  <c r="A3092" i="1"/>
  <c r="H3094" i="1" l="1"/>
  <c r="D3093" i="1"/>
  <c r="F3093" i="1"/>
  <c r="B3093" i="1"/>
  <c r="E3093" i="1"/>
  <c r="G3093" i="1" s="1"/>
  <c r="C3093" i="1"/>
  <c r="A3093" i="1"/>
  <c r="H3095" i="1" l="1"/>
  <c r="D3094" i="1"/>
  <c r="F3094" i="1"/>
  <c r="B3094" i="1"/>
  <c r="E3094" i="1"/>
  <c r="G3094" i="1" s="1"/>
  <c r="C3094" i="1"/>
  <c r="A3094" i="1"/>
  <c r="H3096" i="1" l="1"/>
  <c r="D3095" i="1"/>
  <c r="F3095" i="1"/>
  <c r="B3095" i="1"/>
  <c r="E3095" i="1"/>
  <c r="G3095" i="1" s="1"/>
  <c r="C3095" i="1"/>
  <c r="A3095" i="1"/>
  <c r="H3097" i="1" l="1"/>
  <c r="D3096" i="1"/>
  <c r="F3096" i="1"/>
  <c r="B3096" i="1"/>
  <c r="E3096" i="1"/>
  <c r="G3096" i="1" s="1"/>
  <c r="C3096" i="1"/>
  <c r="A3096" i="1"/>
  <c r="H3098" i="1" l="1"/>
  <c r="D3097" i="1"/>
  <c r="F3097" i="1"/>
  <c r="B3097" i="1"/>
  <c r="E3097" i="1"/>
  <c r="G3097" i="1" s="1"/>
  <c r="C3097" i="1"/>
  <c r="A3097" i="1"/>
  <c r="H3099" i="1" l="1"/>
  <c r="D3098" i="1"/>
  <c r="F3098" i="1"/>
  <c r="B3098" i="1"/>
  <c r="E3098" i="1"/>
  <c r="G3098" i="1" s="1"/>
  <c r="C3098" i="1"/>
  <c r="A3098" i="1"/>
  <c r="H3100" i="1" l="1"/>
  <c r="D3099" i="1"/>
  <c r="F3099" i="1"/>
  <c r="B3099" i="1"/>
  <c r="E3099" i="1"/>
  <c r="G3099" i="1" s="1"/>
  <c r="C3099" i="1"/>
  <c r="A3099" i="1"/>
  <c r="H3101" i="1" l="1"/>
  <c r="D3100" i="1"/>
  <c r="F3100" i="1"/>
  <c r="B3100" i="1"/>
  <c r="E3100" i="1"/>
  <c r="G3100" i="1" s="1"/>
  <c r="C3100" i="1"/>
  <c r="A3100" i="1"/>
  <c r="H3102" i="1" l="1"/>
  <c r="D3101" i="1"/>
  <c r="F3101" i="1"/>
  <c r="B3101" i="1"/>
  <c r="E3101" i="1"/>
  <c r="G3101" i="1" s="1"/>
  <c r="C3101" i="1"/>
  <c r="A3101" i="1"/>
  <c r="H3103" i="1" l="1"/>
  <c r="D3102" i="1"/>
  <c r="F3102" i="1"/>
  <c r="B3102" i="1"/>
  <c r="E3102" i="1"/>
  <c r="G3102" i="1" s="1"/>
  <c r="C3102" i="1"/>
  <c r="A3102" i="1"/>
  <c r="H3104" i="1" l="1"/>
  <c r="D3103" i="1"/>
  <c r="F3103" i="1"/>
  <c r="B3103" i="1"/>
  <c r="E3103" i="1"/>
  <c r="G3103" i="1" s="1"/>
  <c r="C3103" i="1"/>
  <c r="A3103" i="1"/>
  <c r="H3105" i="1" l="1"/>
  <c r="D3104" i="1"/>
  <c r="F3104" i="1"/>
  <c r="B3104" i="1"/>
  <c r="E3104" i="1"/>
  <c r="G3104" i="1" s="1"/>
  <c r="C3104" i="1"/>
  <c r="A3104" i="1"/>
  <c r="H3106" i="1" l="1"/>
  <c r="D3105" i="1"/>
  <c r="F3105" i="1"/>
  <c r="B3105" i="1"/>
  <c r="E3105" i="1"/>
  <c r="G3105" i="1" s="1"/>
  <c r="C3105" i="1"/>
  <c r="A3105" i="1"/>
  <c r="H3107" i="1" l="1"/>
  <c r="D3106" i="1"/>
  <c r="F3106" i="1"/>
  <c r="B3106" i="1"/>
  <c r="E3106" i="1"/>
  <c r="G3106" i="1" s="1"/>
  <c r="C3106" i="1"/>
  <c r="A3106" i="1"/>
  <c r="H3108" i="1" l="1"/>
  <c r="D3107" i="1"/>
  <c r="F3107" i="1"/>
  <c r="B3107" i="1"/>
  <c r="E3107" i="1"/>
  <c r="G3107" i="1" s="1"/>
  <c r="C3107" i="1"/>
  <c r="A3107" i="1"/>
  <c r="H3109" i="1" l="1"/>
  <c r="D3108" i="1"/>
  <c r="F3108" i="1"/>
  <c r="B3108" i="1"/>
  <c r="E3108" i="1"/>
  <c r="G3108" i="1" s="1"/>
  <c r="C3108" i="1"/>
  <c r="A3108" i="1"/>
  <c r="H3110" i="1" l="1"/>
  <c r="D3109" i="1"/>
  <c r="F3109" i="1"/>
  <c r="B3109" i="1"/>
  <c r="E3109" i="1"/>
  <c r="G3109" i="1" s="1"/>
  <c r="C3109" i="1"/>
  <c r="A3109" i="1"/>
  <c r="H3111" i="1" l="1"/>
  <c r="D3110" i="1"/>
  <c r="F3110" i="1"/>
  <c r="B3110" i="1"/>
  <c r="E3110" i="1"/>
  <c r="G3110" i="1" s="1"/>
  <c r="C3110" i="1"/>
  <c r="A3110" i="1"/>
  <c r="H3112" i="1" l="1"/>
  <c r="D3111" i="1"/>
  <c r="F3111" i="1"/>
  <c r="B3111" i="1"/>
  <c r="E3111" i="1"/>
  <c r="G3111" i="1" s="1"/>
  <c r="C3111" i="1"/>
  <c r="A3111" i="1"/>
  <c r="H3113" i="1" l="1"/>
  <c r="D3112" i="1"/>
  <c r="F3112" i="1"/>
  <c r="B3112" i="1"/>
  <c r="E3112" i="1"/>
  <c r="G3112" i="1" s="1"/>
  <c r="C3112" i="1"/>
  <c r="A3112" i="1"/>
  <c r="H3114" i="1" l="1"/>
  <c r="D3113" i="1"/>
  <c r="F3113" i="1"/>
  <c r="B3113" i="1"/>
  <c r="E3113" i="1"/>
  <c r="G3113" i="1" s="1"/>
  <c r="C3113" i="1"/>
  <c r="A3113" i="1"/>
  <c r="H3115" i="1" l="1"/>
  <c r="D3114" i="1"/>
  <c r="F3114" i="1"/>
  <c r="B3114" i="1"/>
  <c r="E3114" i="1"/>
  <c r="G3114" i="1" s="1"/>
  <c r="C3114" i="1"/>
  <c r="A3114" i="1"/>
  <c r="H3116" i="1" l="1"/>
  <c r="D3115" i="1"/>
  <c r="F3115" i="1"/>
  <c r="B3115" i="1"/>
  <c r="E3115" i="1"/>
  <c r="G3115" i="1" s="1"/>
  <c r="C3115" i="1"/>
  <c r="A3115" i="1"/>
  <c r="H3117" i="1" l="1"/>
  <c r="D3116" i="1"/>
  <c r="F3116" i="1"/>
  <c r="B3116" i="1"/>
  <c r="E3116" i="1"/>
  <c r="G3116" i="1" s="1"/>
  <c r="C3116" i="1"/>
  <c r="A3116" i="1"/>
  <c r="H3118" i="1" l="1"/>
  <c r="D3117" i="1"/>
  <c r="F3117" i="1"/>
  <c r="B3117" i="1"/>
  <c r="E3117" i="1"/>
  <c r="G3117" i="1" s="1"/>
  <c r="C3117" i="1"/>
  <c r="A3117" i="1"/>
  <c r="H3119" i="1" l="1"/>
  <c r="D3118" i="1"/>
  <c r="F3118" i="1"/>
  <c r="B3118" i="1"/>
  <c r="E3118" i="1"/>
  <c r="G3118" i="1" s="1"/>
  <c r="C3118" i="1"/>
  <c r="A3118" i="1"/>
  <c r="H3120" i="1" l="1"/>
  <c r="D3119" i="1"/>
  <c r="F3119" i="1"/>
  <c r="B3119" i="1"/>
  <c r="E3119" i="1"/>
  <c r="G3119" i="1" s="1"/>
  <c r="C3119" i="1"/>
  <c r="A3119" i="1"/>
  <c r="H3121" i="1" l="1"/>
  <c r="D3120" i="1"/>
  <c r="F3120" i="1"/>
  <c r="B3120" i="1"/>
  <c r="E3120" i="1"/>
  <c r="G3120" i="1" s="1"/>
  <c r="C3120" i="1"/>
  <c r="A3120" i="1"/>
  <c r="H3122" i="1" l="1"/>
  <c r="D3121" i="1"/>
  <c r="F3121" i="1"/>
  <c r="B3121" i="1"/>
  <c r="E3121" i="1"/>
  <c r="G3121" i="1" s="1"/>
  <c r="C3121" i="1"/>
  <c r="A3121" i="1"/>
  <c r="H3123" i="1" l="1"/>
  <c r="D3122" i="1"/>
  <c r="F3122" i="1"/>
  <c r="B3122" i="1"/>
  <c r="E3122" i="1"/>
  <c r="G3122" i="1" s="1"/>
  <c r="C3122" i="1"/>
  <c r="A3122" i="1"/>
  <c r="H3124" i="1" l="1"/>
  <c r="D3123" i="1"/>
  <c r="F3123" i="1"/>
  <c r="B3123" i="1"/>
  <c r="E3123" i="1"/>
  <c r="G3123" i="1" s="1"/>
  <c r="C3123" i="1"/>
  <c r="A3123" i="1"/>
  <c r="H3125" i="1" l="1"/>
  <c r="D3124" i="1"/>
  <c r="F3124" i="1"/>
  <c r="B3124" i="1"/>
  <c r="E3124" i="1"/>
  <c r="G3124" i="1" s="1"/>
  <c r="C3124" i="1"/>
  <c r="A3124" i="1"/>
  <c r="H3126" i="1" l="1"/>
  <c r="D3125" i="1"/>
  <c r="F3125" i="1"/>
  <c r="B3125" i="1"/>
  <c r="E3125" i="1"/>
  <c r="C3125" i="1"/>
  <c r="A3125" i="1"/>
  <c r="G3125" i="1" l="1"/>
  <c r="H3127" i="1"/>
  <c r="D3126" i="1"/>
  <c r="F3126" i="1"/>
  <c r="B3126" i="1"/>
  <c r="E3126" i="1"/>
  <c r="G3126" i="1" s="1"/>
  <c r="C3126" i="1"/>
  <c r="A3126" i="1"/>
  <c r="H3128" i="1" l="1"/>
  <c r="D3127" i="1"/>
  <c r="F3127" i="1"/>
  <c r="B3127" i="1"/>
  <c r="E3127" i="1"/>
  <c r="G3127" i="1" s="1"/>
  <c r="C3127" i="1"/>
  <c r="A3127" i="1"/>
  <c r="H3129" i="1" l="1"/>
  <c r="D3128" i="1"/>
  <c r="F3128" i="1"/>
  <c r="B3128" i="1"/>
  <c r="E3128" i="1"/>
  <c r="G3128" i="1" s="1"/>
  <c r="C3128" i="1"/>
  <c r="A3128" i="1"/>
  <c r="H3130" i="1" l="1"/>
  <c r="D3129" i="1"/>
  <c r="F3129" i="1"/>
  <c r="B3129" i="1"/>
  <c r="E3129" i="1"/>
  <c r="C3129" i="1"/>
  <c r="A3129" i="1"/>
  <c r="G3129" i="1" l="1"/>
  <c r="H3131" i="1"/>
  <c r="D3130" i="1"/>
  <c r="F3130" i="1"/>
  <c r="B3130" i="1"/>
  <c r="E3130" i="1"/>
  <c r="C3130" i="1"/>
  <c r="A3130" i="1"/>
  <c r="G3130" i="1" l="1"/>
  <c r="H3132" i="1"/>
  <c r="D3131" i="1"/>
  <c r="F3131" i="1"/>
  <c r="B3131" i="1"/>
  <c r="E3131" i="1"/>
  <c r="C3131" i="1"/>
  <c r="A3131" i="1"/>
  <c r="G3131" i="1" l="1"/>
  <c r="H3133" i="1"/>
  <c r="D3132" i="1"/>
  <c r="F3132" i="1"/>
  <c r="B3132" i="1"/>
  <c r="E3132" i="1"/>
  <c r="C3132" i="1"/>
  <c r="A3132" i="1"/>
  <c r="G3132" i="1" l="1"/>
  <c r="H3134" i="1"/>
  <c r="D3133" i="1"/>
  <c r="F3133" i="1"/>
  <c r="B3133" i="1"/>
  <c r="E3133" i="1"/>
  <c r="G3133" i="1" s="1"/>
  <c r="C3133" i="1"/>
  <c r="A3133" i="1"/>
  <c r="H3135" i="1" l="1"/>
  <c r="D3134" i="1"/>
  <c r="F3134" i="1"/>
  <c r="B3134" i="1"/>
  <c r="E3134" i="1"/>
  <c r="C3134" i="1"/>
  <c r="A3134" i="1"/>
  <c r="G3134" i="1" l="1"/>
  <c r="H3136" i="1"/>
  <c r="D3135" i="1"/>
  <c r="F3135" i="1"/>
  <c r="B3135" i="1"/>
  <c r="E3135" i="1"/>
  <c r="G3135" i="1" s="1"/>
  <c r="C3135" i="1"/>
  <c r="A3135" i="1"/>
  <c r="H3137" i="1" l="1"/>
  <c r="D3136" i="1"/>
  <c r="F3136" i="1"/>
  <c r="B3136" i="1"/>
  <c r="E3136" i="1"/>
  <c r="G3136" i="1" s="1"/>
  <c r="C3136" i="1"/>
  <c r="A3136" i="1"/>
  <c r="H3138" i="1" l="1"/>
  <c r="D3137" i="1"/>
  <c r="F3137" i="1"/>
  <c r="B3137" i="1"/>
  <c r="E3137" i="1"/>
  <c r="G3137" i="1" s="1"/>
  <c r="C3137" i="1"/>
  <c r="A3137" i="1"/>
  <c r="H3139" i="1" l="1"/>
  <c r="D3138" i="1"/>
  <c r="F3138" i="1"/>
  <c r="B3138" i="1"/>
  <c r="E3138" i="1"/>
  <c r="G3138" i="1" s="1"/>
  <c r="C3138" i="1"/>
  <c r="A3138" i="1"/>
  <c r="H3140" i="1" l="1"/>
  <c r="D3139" i="1"/>
  <c r="F3139" i="1"/>
  <c r="B3139" i="1"/>
  <c r="E3139" i="1"/>
  <c r="G3139" i="1" s="1"/>
  <c r="C3139" i="1"/>
  <c r="A3139" i="1"/>
  <c r="H3141" i="1" l="1"/>
  <c r="D3140" i="1"/>
  <c r="F3140" i="1"/>
  <c r="B3140" i="1"/>
  <c r="E3140" i="1"/>
  <c r="G3140" i="1" s="1"/>
  <c r="C3140" i="1"/>
  <c r="A3140" i="1"/>
  <c r="H3142" i="1" l="1"/>
  <c r="D3141" i="1"/>
  <c r="F3141" i="1"/>
  <c r="B3141" i="1"/>
  <c r="E3141" i="1"/>
  <c r="C3141" i="1"/>
  <c r="A3141" i="1"/>
  <c r="G3141" i="1" l="1"/>
  <c r="H3143" i="1"/>
  <c r="D3142" i="1"/>
  <c r="F3142" i="1"/>
  <c r="B3142" i="1"/>
  <c r="E3142" i="1"/>
  <c r="C3142" i="1"/>
  <c r="A3142" i="1"/>
  <c r="G3142" i="1" l="1"/>
  <c r="H3144" i="1"/>
  <c r="D3143" i="1"/>
  <c r="F3143" i="1"/>
  <c r="B3143" i="1"/>
  <c r="E3143" i="1"/>
  <c r="C3143" i="1"/>
  <c r="A3143" i="1"/>
  <c r="G3143" i="1" l="1"/>
  <c r="H3145" i="1"/>
  <c r="D3144" i="1"/>
  <c r="F3144" i="1"/>
  <c r="B3144" i="1"/>
  <c r="E3144" i="1"/>
  <c r="C3144" i="1"/>
  <c r="A3144" i="1"/>
  <c r="G3144" i="1" l="1"/>
  <c r="H3146" i="1"/>
  <c r="D3145" i="1"/>
  <c r="F3145" i="1"/>
  <c r="B3145" i="1"/>
  <c r="E3145" i="1"/>
  <c r="C3145" i="1"/>
  <c r="A3145" i="1"/>
  <c r="G3145" i="1" l="1"/>
  <c r="H3147" i="1"/>
  <c r="D3146" i="1"/>
  <c r="F3146" i="1"/>
  <c r="B3146" i="1"/>
  <c r="E3146" i="1"/>
  <c r="C3146" i="1"/>
  <c r="A3146" i="1"/>
  <c r="G3146" i="1" l="1"/>
  <c r="H3148" i="1"/>
  <c r="D3147" i="1"/>
  <c r="F3147" i="1"/>
  <c r="B3147" i="1"/>
  <c r="E3147" i="1"/>
  <c r="G3147" i="1" s="1"/>
  <c r="C3147" i="1"/>
  <c r="A3147" i="1"/>
  <c r="H3149" i="1" l="1"/>
  <c r="D3148" i="1"/>
  <c r="F3148" i="1"/>
  <c r="B3148" i="1"/>
  <c r="E3148" i="1"/>
  <c r="G3148" i="1" s="1"/>
  <c r="C3148" i="1"/>
  <c r="A3148" i="1"/>
  <c r="H3150" i="1" l="1"/>
  <c r="D3149" i="1"/>
  <c r="F3149" i="1"/>
  <c r="B3149" i="1"/>
  <c r="E3149" i="1"/>
  <c r="G3149" i="1" s="1"/>
  <c r="C3149" i="1"/>
  <c r="A3149" i="1"/>
  <c r="H3151" i="1" l="1"/>
  <c r="D3150" i="1"/>
  <c r="F3150" i="1"/>
  <c r="B3150" i="1"/>
  <c r="E3150" i="1"/>
  <c r="G3150" i="1" s="1"/>
  <c r="C3150" i="1"/>
  <c r="A3150" i="1"/>
  <c r="H3152" i="1" l="1"/>
  <c r="D3151" i="1"/>
  <c r="F3151" i="1"/>
  <c r="B3151" i="1"/>
  <c r="E3151" i="1"/>
  <c r="G3151" i="1" s="1"/>
  <c r="C3151" i="1"/>
  <c r="A3151" i="1"/>
  <c r="H3153" i="1" l="1"/>
  <c r="D3152" i="1"/>
  <c r="F3152" i="1"/>
  <c r="B3152" i="1"/>
  <c r="E3152" i="1"/>
  <c r="G3152" i="1" s="1"/>
  <c r="C3152" i="1"/>
  <c r="A3152" i="1"/>
  <c r="H3154" i="1" l="1"/>
  <c r="D3153" i="1"/>
  <c r="F3153" i="1"/>
  <c r="B3153" i="1"/>
  <c r="E3153" i="1"/>
  <c r="G3153" i="1" s="1"/>
  <c r="C3153" i="1"/>
  <c r="A3153" i="1"/>
  <c r="H3155" i="1" l="1"/>
  <c r="D3154" i="1"/>
  <c r="F3154" i="1"/>
  <c r="B3154" i="1"/>
  <c r="E3154" i="1"/>
  <c r="G3154" i="1" s="1"/>
  <c r="C3154" i="1"/>
  <c r="A3154" i="1"/>
  <c r="H3156" i="1" l="1"/>
  <c r="D3155" i="1"/>
  <c r="F3155" i="1"/>
  <c r="B3155" i="1"/>
  <c r="E3155" i="1"/>
  <c r="G3155" i="1" s="1"/>
  <c r="C3155" i="1"/>
  <c r="A3155" i="1"/>
  <c r="H3157" i="1" l="1"/>
  <c r="D3156" i="1"/>
  <c r="F3156" i="1"/>
  <c r="B3156" i="1"/>
  <c r="E3156" i="1"/>
  <c r="G3156" i="1" s="1"/>
  <c r="C3156" i="1"/>
  <c r="A3156" i="1"/>
  <c r="H3158" i="1" l="1"/>
  <c r="D3157" i="1"/>
  <c r="F3157" i="1"/>
  <c r="B3157" i="1"/>
  <c r="E3157" i="1"/>
  <c r="G3157" i="1" s="1"/>
  <c r="C3157" i="1"/>
  <c r="A3157" i="1"/>
  <c r="H3159" i="1" l="1"/>
  <c r="D3158" i="1"/>
  <c r="F3158" i="1"/>
  <c r="B3158" i="1"/>
  <c r="E3158" i="1"/>
  <c r="G3158" i="1" s="1"/>
  <c r="C3158" i="1"/>
  <c r="A3158" i="1"/>
  <c r="H3160" i="1" l="1"/>
  <c r="D3159" i="1"/>
  <c r="F3159" i="1"/>
  <c r="B3159" i="1"/>
  <c r="E3159" i="1"/>
  <c r="G3159" i="1" s="1"/>
  <c r="C3159" i="1"/>
  <c r="A3159" i="1"/>
  <c r="H3161" i="1" l="1"/>
  <c r="D3160" i="1"/>
  <c r="F3160" i="1"/>
  <c r="B3160" i="1"/>
  <c r="E3160" i="1"/>
  <c r="G3160" i="1" s="1"/>
  <c r="C3160" i="1"/>
  <c r="A3160" i="1"/>
  <c r="H3162" i="1" l="1"/>
  <c r="D3161" i="1"/>
  <c r="F3161" i="1"/>
  <c r="B3161" i="1"/>
  <c r="E3161" i="1"/>
  <c r="G3161" i="1" s="1"/>
  <c r="C3161" i="1"/>
  <c r="A3161" i="1"/>
  <c r="H3163" i="1" l="1"/>
  <c r="D3162" i="1"/>
  <c r="F3162" i="1"/>
  <c r="B3162" i="1"/>
  <c r="E3162" i="1"/>
  <c r="G3162" i="1" s="1"/>
  <c r="C3162" i="1"/>
  <c r="A3162" i="1"/>
  <c r="H3164" i="1" l="1"/>
  <c r="D3163" i="1"/>
  <c r="F3163" i="1"/>
  <c r="B3163" i="1"/>
  <c r="E3163" i="1"/>
  <c r="G3163" i="1" s="1"/>
  <c r="C3163" i="1"/>
  <c r="A3163" i="1"/>
  <c r="H3165" i="1" l="1"/>
  <c r="D3164" i="1"/>
  <c r="F3164" i="1"/>
  <c r="B3164" i="1"/>
  <c r="E3164" i="1"/>
  <c r="G3164" i="1" s="1"/>
  <c r="C3164" i="1"/>
  <c r="A3164" i="1"/>
  <c r="H3166" i="1" l="1"/>
  <c r="D3165" i="1"/>
  <c r="F3165" i="1"/>
  <c r="B3165" i="1"/>
  <c r="E3165" i="1"/>
  <c r="G3165" i="1" s="1"/>
  <c r="C3165" i="1"/>
  <c r="A3165" i="1"/>
  <c r="H3167" i="1" l="1"/>
  <c r="D3166" i="1"/>
  <c r="F3166" i="1"/>
  <c r="B3166" i="1"/>
  <c r="E3166" i="1"/>
  <c r="G3166" i="1" s="1"/>
  <c r="C3166" i="1"/>
  <c r="A3166" i="1"/>
  <c r="H3168" i="1" l="1"/>
  <c r="D3167" i="1"/>
  <c r="F3167" i="1"/>
  <c r="B3167" i="1"/>
  <c r="E3167" i="1"/>
  <c r="G3167" i="1" s="1"/>
  <c r="C3167" i="1"/>
  <c r="A3167" i="1"/>
  <c r="H3169" i="1" l="1"/>
  <c r="D3168" i="1"/>
  <c r="F3168" i="1"/>
  <c r="B3168" i="1"/>
  <c r="E3168" i="1"/>
  <c r="G3168" i="1" s="1"/>
  <c r="C3168" i="1"/>
  <c r="A3168" i="1"/>
  <c r="H3170" i="1" l="1"/>
  <c r="D3169" i="1"/>
  <c r="F3169" i="1"/>
  <c r="B3169" i="1"/>
  <c r="E3169" i="1"/>
  <c r="G3169" i="1" s="1"/>
  <c r="C3169" i="1"/>
  <c r="A3169" i="1"/>
  <c r="H3171" i="1" l="1"/>
  <c r="D3170" i="1"/>
  <c r="F3170" i="1"/>
  <c r="B3170" i="1"/>
  <c r="E3170" i="1"/>
  <c r="G3170" i="1" s="1"/>
  <c r="C3170" i="1"/>
  <c r="A3170" i="1"/>
  <c r="H3172" i="1" l="1"/>
  <c r="D3171" i="1"/>
  <c r="F3171" i="1"/>
  <c r="B3171" i="1"/>
  <c r="E3171" i="1"/>
  <c r="G3171" i="1" s="1"/>
  <c r="C3171" i="1"/>
  <c r="A3171" i="1"/>
  <c r="H3173" i="1" l="1"/>
  <c r="D3172" i="1"/>
  <c r="F3172" i="1"/>
  <c r="B3172" i="1"/>
  <c r="E3172" i="1"/>
  <c r="G3172" i="1" s="1"/>
  <c r="C3172" i="1"/>
  <c r="A3172" i="1"/>
  <c r="H3174" i="1" l="1"/>
  <c r="D3173" i="1"/>
  <c r="F3173" i="1"/>
  <c r="B3173" i="1"/>
  <c r="E3173" i="1"/>
  <c r="G3173" i="1" s="1"/>
  <c r="C3173" i="1"/>
  <c r="A3173" i="1"/>
  <c r="H3175" i="1" l="1"/>
  <c r="D3174" i="1"/>
  <c r="F3174" i="1"/>
  <c r="B3174" i="1"/>
  <c r="E3174" i="1"/>
  <c r="G3174" i="1" s="1"/>
  <c r="C3174" i="1"/>
  <c r="A3174" i="1"/>
  <c r="H3176" i="1" l="1"/>
  <c r="D3175" i="1"/>
  <c r="F3175" i="1"/>
  <c r="B3175" i="1"/>
  <c r="E3175" i="1"/>
  <c r="G3175" i="1" s="1"/>
  <c r="C3175" i="1"/>
  <c r="A3175" i="1"/>
  <c r="H3177" i="1" l="1"/>
  <c r="D3176" i="1"/>
  <c r="F3176" i="1"/>
  <c r="B3176" i="1"/>
  <c r="E3176" i="1"/>
  <c r="G3176" i="1" s="1"/>
  <c r="C3176" i="1"/>
  <c r="A3176" i="1"/>
  <c r="H3178" i="1" l="1"/>
  <c r="D3177" i="1"/>
  <c r="F3177" i="1"/>
  <c r="B3177" i="1"/>
  <c r="E3177" i="1"/>
  <c r="G3177" i="1" s="1"/>
  <c r="C3177" i="1"/>
  <c r="A3177" i="1"/>
  <c r="H3179" i="1" l="1"/>
  <c r="D3178" i="1"/>
  <c r="F3178" i="1"/>
  <c r="B3178" i="1"/>
  <c r="E3178" i="1"/>
  <c r="G3178" i="1" s="1"/>
  <c r="C3178" i="1"/>
  <c r="A3178" i="1"/>
  <c r="H3180" i="1" l="1"/>
  <c r="D3179" i="1"/>
  <c r="F3179" i="1"/>
  <c r="B3179" i="1"/>
  <c r="E3179" i="1"/>
  <c r="G3179" i="1" s="1"/>
  <c r="C3179" i="1"/>
  <c r="A3179" i="1"/>
  <c r="H3181" i="1" l="1"/>
  <c r="D3180" i="1"/>
  <c r="F3180" i="1"/>
  <c r="B3180" i="1"/>
  <c r="E3180" i="1"/>
  <c r="G3180" i="1" s="1"/>
  <c r="C3180" i="1"/>
  <c r="A3180" i="1"/>
  <c r="H3182" i="1" l="1"/>
  <c r="D3181" i="1"/>
  <c r="F3181" i="1"/>
  <c r="B3181" i="1"/>
  <c r="E3181" i="1"/>
  <c r="G3181" i="1" s="1"/>
  <c r="C3181" i="1"/>
  <c r="A3181" i="1"/>
  <c r="H3183" i="1" l="1"/>
  <c r="D3182" i="1"/>
  <c r="F3182" i="1"/>
  <c r="B3182" i="1"/>
  <c r="E3182" i="1"/>
  <c r="G3182" i="1" s="1"/>
  <c r="C3182" i="1"/>
  <c r="A3182" i="1"/>
  <c r="H3184" i="1" l="1"/>
  <c r="D3183" i="1"/>
  <c r="F3183" i="1"/>
  <c r="B3183" i="1"/>
  <c r="E3183" i="1"/>
  <c r="G3183" i="1" s="1"/>
  <c r="C3183" i="1"/>
  <c r="A3183" i="1"/>
  <c r="H3185" i="1" l="1"/>
  <c r="D3184" i="1"/>
  <c r="F3184" i="1"/>
  <c r="B3184" i="1"/>
  <c r="E3184" i="1"/>
  <c r="G3184" i="1" s="1"/>
  <c r="C3184" i="1"/>
  <c r="A3184" i="1"/>
  <c r="H3186" i="1" l="1"/>
  <c r="D3185" i="1"/>
  <c r="F3185" i="1"/>
  <c r="B3185" i="1"/>
  <c r="E3185" i="1"/>
  <c r="G3185" i="1" s="1"/>
  <c r="C3185" i="1"/>
  <c r="A3185" i="1"/>
  <c r="H3187" i="1" l="1"/>
  <c r="D3186" i="1"/>
  <c r="F3186" i="1"/>
  <c r="B3186" i="1"/>
  <c r="E3186" i="1"/>
  <c r="G3186" i="1" s="1"/>
  <c r="C3186" i="1"/>
  <c r="A3186" i="1"/>
  <c r="H3188" i="1" l="1"/>
  <c r="D3187" i="1"/>
  <c r="F3187" i="1"/>
  <c r="B3187" i="1"/>
  <c r="E3187" i="1"/>
  <c r="G3187" i="1" s="1"/>
  <c r="C3187" i="1"/>
  <c r="A3187" i="1"/>
  <c r="H3189" i="1" l="1"/>
  <c r="D3188" i="1"/>
  <c r="F3188" i="1"/>
  <c r="B3188" i="1"/>
  <c r="E3188" i="1"/>
  <c r="G3188" i="1" s="1"/>
  <c r="C3188" i="1"/>
  <c r="A3188" i="1"/>
  <c r="H3190" i="1" l="1"/>
  <c r="D3189" i="1"/>
  <c r="F3189" i="1"/>
  <c r="B3189" i="1"/>
  <c r="E3189" i="1"/>
  <c r="G3189" i="1" s="1"/>
  <c r="C3189" i="1"/>
  <c r="A3189" i="1"/>
  <c r="H3191" i="1" l="1"/>
  <c r="D3190" i="1"/>
  <c r="F3190" i="1"/>
  <c r="B3190" i="1"/>
  <c r="E3190" i="1"/>
  <c r="G3190" i="1" s="1"/>
  <c r="C3190" i="1"/>
  <c r="A3190" i="1"/>
  <c r="H3192" i="1" l="1"/>
  <c r="D3191" i="1"/>
  <c r="F3191" i="1"/>
  <c r="B3191" i="1"/>
  <c r="E3191" i="1"/>
  <c r="G3191" i="1" s="1"/>
  <c r="C3191" i="1"/>
  <c r="A3191" i="1"/>
  <c r="H3193" i="1" l="1"/>
  <c r="D3192" i="1"/>
  <c r="F3192" i="1"/>
  <c r="B3192" i="1"/>
  <c r="E3192" i="1"/>
  <c r="G3192" i="1" s="1"/>
  <c r="C3192" i="1"/>
  <c r="A3192" i="1"/>
  <c r="H3194" i="1" l="1"/>
  <c r="D3193" i="1"/>
  <c r="F3193" i="1"/>
  <c r="B3193" i="1"/>
  <c r="E3193" i="1"/>
  <c r="G3193" i="1" s="1"/>
  <c r="C3193" i="1"/>
  <c r="A3193" i="1"/>
  <c r="H3195" i="1" l="1"/>
  <c r="D3194" i="1"/>
  <c r="F3194" i="1"/>
  <c r="B3194" i="1"/>
  <c r="E3194" i="1"/>
  <c r="G3194" i="1" s="1"/>
  <c r="C3194" i="1"/>
  <c r="A3194" i="1"/>
  <c r="H3196" i="1" l="1"/>
  <c r="D3195" i="1"/>
  <c r="F3195" i="1"/>
  <c r="B3195" i="1"/>
  <c r="E3195" i="1"/>
  <c r="G3195" i="1" s="1"/>
  <c r="C3195" i="1"/>
  <c r="A3195" i="1"/>
  <c r="H3197" i="1" l="1"/>
  <c r="D3196" i="1"/>
  <c r="F3196" i="1"/>
  <c r="B3196" i="1"/>
  <c r="E3196" i="1"/>
  <c r="G3196" i="1" s="1"/>
  <c r="C3196" i="1"/>
  <c r="A3196" i="1"/>
  <c r="H3198" i="1" l="1"/>
  <c r="D3197" i="1"/>
  <c r="F3197" i="1"/>
  <c r="B3197" i="1"/>
  <c r="E3197" i="1"/>
  <c r="G3197" i="1" s="1"/>
  <c r="C3197" i="1"/>
  <c r="A3197" i="1"/>
  <c r="H3199" i="1" l="1"/>
  <c r="D3198" i="1"/>
  <c r="F3198" i="1"/>
  <c r="B3198" i="1"/>
  <c r="E3198" i="1"/>
  <c r="G3198" i="1" s="1"/>
  <c r="C3198" i="1"/>
  <c r="A3198" i="1"/>
  <c r="H3200" i="1" l="1"/>
  <c r="D3199" i="1"/>
  <c r="F3199" i="1"/>
  <c r="B3199" i="1"/>
  <c r="E3199" i="1"/>
  <c r="G3199" i="1" s="1"/>
  <c r="C3199" i="1"/>
  <c r="A3199" i="1"/>
  <c r="H3201" i="1" l="1"/>
  <c r="D3200" i="1"/>
  <c r="F3200" i="1"/>
  <c r="B3200" i="1"/>
  <c r="E3200" i="1"/>
  <c r="G3200" i="1" s="1"/>
  <c r="C3200" i="1"/>
  <c r="A3200" i="1"/>
  <c r="H3202" i="1" l="1"/>
  <c r="D3201" i="1"/>
  <c r="F3201" i="1"/>
  <c r="B3201" i="1"/>
  <c r="E3201" i="1"/>
  <c r="G3201" i="1" s="1"/>
  <c r="C3201" i="1"/>
  <c r="A3201" i="1"/>
  <c r="H3203" i="1" l="1"/>
  <c r="D3202" i="1"/>
  <c r="F3202" i="1"/>
  <c r="B3202" i="1"/>
  <c r="E3202" i="1"/>
  <c r="G3202" i="1" s="1"/>
  <c r="C3202" i="1"/>
  <c r="A3202" i="1"/>
  <c r="H3204" i="1" l="1"/>
  <c r="D3203" i="1"/>
  <c r="F3203" i="1"/>
  <c r="B3203" i="1"/>
  <c r="E3203" i="1"/>
  <c r="G3203" i="1" s="1"/>
  <c r="C3203" i="1"/>
  <c r="A3203" i="1"/>
  <c r="H3205" i="1" l="1"/>
  <c r="D3204" i="1"/>
  <c r="F3204" i="1"/>
  <c r="B3204" i="1"/>
  <c r="E3204" i="1"/>
  <c r="G3204" i="1" s="1"/>
  <c r="C3204" i="1"/>
  <c r="A3204" i="1"/>
  <c r="H3206" i="1" l="1"/>
  <c r="D3205" i="1"/>
  <c r="F3205" i="1"/>
  <c r="B3205" i="1"/>
  <c r="E3205" i="1"/>
  <c r="G3205" i="1" s="1"/>
  <c r="C3205" i="1"/>
  <c r="A3205" i="1"/>
  <c r="H3207" i="1" l="1"/>
  <c r="D3206" i="1"/>
  <c r="F3206" i="1"/>
  <c r="B3206" i="1"/>
  <c r="E3206" i="1"/>
  <c r="G3206" i="1" s="1"/>
  <c r="C3206" i="1"/>
  <c r="A3206" i="1"/>
  <c r="H3208" i="1" l="1"/>
  <c r="D3207" i="1"/>
  <c r="F3207" i="1"/>
  <c r="B3207" i="1"/>
  <c r="E3207" i="1"/>
  <c r="G3207" i="1" s="1"/>
  <c r="C3207" i="1"/>
  <c r="A3207" i="1"/>
  <c r="H3209" i="1" l="1"/>
  <c r="D3208" i="1"/>
  <c r="F3208" i="1"/>
  <c r="B3208" i="1"/>
  <c r="E3208" i="1"/>
  <c r="G3208" i="1" s="1"/>
  <c r="C3208" i="1"/>
  <c r="A3208" i="1"/>
  <c r="H3210" i="1" l="1"/>
  <c r="D3209" i="1"/>
  <c r="F3209" i="1"/>
  <c r="B3209" i="1"/>
  <c r="E3209" i="1"/>
  <c r="G3209" i="1" s="1"/>
  <c r="C3209" i="1"/>
  <c r="A3209" i="1"/>
  <c r="H3211" i="1" l="1"/>
  <c r="D3210" i="1"/>
  <c r="F3210" i="1"/>
  <c r="B3210" i="1"/>
  <c r="E3210" i="1"/>
  <c r="G3210" i="1" s="1"/>
  <c r="C3210" i="1"/>
  <c r="A3210" i="1"/>
  <c r="H3212" i="1" l="1"/>
  <c r="D3211" i="1"/>
  <c r="F3211" i="1"/>
  <c r="B3211" i="1"/>
  <c r="E3211" i="1"/>
  <c r="G3211" i="1" s="1"/>
  <c r="C3211" i="1"/>
  <c r="A3211" i="1"/>
  <c r="H3213" i="1" l="1"/>
  <c r="D3212" i="1"/>
  <c r="F3212" i="1"/>
  <c r="B3212" i="1"/>
  <c r="E3212" i="1"/>
  <c r="G3212" i="1" s="1"/>
  <c r="C3212" i="1"/>
  <c r="A3212" i="1"/>
  <c r="H3214" i="1" l="1"/>
  <c r="D3213" i="1"/>
  <c r="F3213" i="1"/>
  <c r="B3213" i="1"/>
  <c r="E3213" i="1"/>
  <c r="G3213" i="1" s="1"/>
  <c r="C3213" i="1"/>
  <c r="A3213" i="1"/>
  <c r="H3215" i="1" l="1"/>
  <c r="D3214" i="1"/>
  <c r="F3214" i="1"/>
  <c r="B3214" i="1"/>
  <c r="E3214" i="1"/>
  <c r="C3214" i="1"/>
  <c r="A3214" i="1"/>
  <c r="G3214" i="1" l="1"/>
  <c r="H3216" i="1"/>
  <c r="D3215" i="1"/>
  <c r="F3215" i="1"/>
  <c r="B3215" i="1"/>
  <c r="E3215" i="1"/>
  <c r="G3215" i="1" s="1"/>
  <c r="C3215" i="1"/>
  <c r="A3215" i="1"/>
  <c r="H3217" i="1" l="1"/>
  <c r="D3216" i="1"/>
  <c r="F3216" i="1"/>
  <c r="B3216" i="1"/>
  <c r="E3216" i="1"/>
  <c r="G3216" i="1" s="1"/>
  <c r="C3216" i="1"/>
  <c r="A3216" i="1"/>
  <c r="H3218" i="1" l="1"/>
  <c r="D3217" i="1"/>
  <c r="F3217" i="1"/>
  <c r="B3217" i="1"/>
  <c r="E3217" i="1"/>
  <c r="G3217" i="1" s="1"/>
  <c r="C3217" i="1"/>
  <c r="A3217" i="1"/>
  <c r="H3219" i="1" l="1"/>
  <c r="D3218" i="1"/>
  <c r="F3218" i="1"/>
  <c r="B3218" i="1"/>
  <c r="E3218" i="1"/>
  <c r="G3218" i="1" s="1"/>
  <c r="C3218" i="1"/>
  <c r="A3218" i="1"/>
  <c r="H3220" i="1" l="1"/>
  <c r="D3219" i="1"/>
  <c r="F3219" i="1"/>
  <c r="B3219" i="1"/>
  <c r="E3219" i="1"/>
  <c r="G3219" i="1" s="1"/>
  <c r="C3219" i="1"/>
  <c r="A3219" i="1"/>
  <c r="H3221" i="1" l="1"/>
  <c r="D3220" i="1"/>
  <c r="F3220" i="1"/>
  <c r="B3220" i="1"/>
  <c r="E3220" i="1"/>
  <c r="G3220" i="1" s="1"/>
  <c r="C3220" i="1"/>
  <c r="A3220" i="1"/>
  <c r="H3222" i="1" l="1"/>
  <c r="D3221" i="1"/>
  <c r="F3221" i="1"/>
  <c r="B3221" i="1"/>
  <c r="E3221" i="1"/>
  <c r="G3221" i="1" s="1"/>
  <c r="C3221" i="1"/>
  <c r="A3221" i="1"/>
  <c r="H3223" i="1" l="1"/>
  <c r="D3222" i="1"/>
  <c r="F3222" i="1"/>
  <c r="B3222" i="1"/>
  <c r="E3222" i="1"/>
  <c r="G3222" i="1" s="1"/>
  <c r="C3222" i="1"/>
  <c r="A3222" i="1"/>
  <c r="H3224" i="1" l="1"/>
  <c r="D3223" i="1"/>
  <c r="F3223" i="1"/>
  <c r="B3223" i="1"/>
  <c r="E3223" i="1"/>
  <c r="G3223" i="1" s="1"/>
  <c r="C3223" i="1"/>
  <c r="A3223" i="1"/>
  <c r="H3225" i="1" l="1"/>
  <c r="D3224" i="1"/>
  <c r="F3224" i="1"/>
  <c r="B3224" i="1"/>
  <c r="E3224" i="1"/>
  <c r="G3224" i="1" s="1"/>
  <c r="C3224" i="1"/>
  <c r="A3224" i="1"/>
  <c r="H3226" i="1" l="1"/>
  <c r="D3225" i="1"/>
  <c r="F3225" i="1"/>
  <c r="B3225" i="1"/>
  <c r="E3225" i="1"/>
  <c r="G3225" i="1" s="1"/>
  <c r="C3225" i="1"/>
  <c r="A3225" i="1"/>
  <c r="H3227" i="1" l="1"/>
  <c r="D3226" i="1"/>
  <c r="F3226" i="1"/>
  <c r="B3226" i="1"/>
  <c r="E3226" i="1"/>
  <c r="G3226" i="1" s="1"/>
  <c r="C3226" i="1"/>
  <c r="A3226" i="1"/>
  <c r="H3228" i="1" l="1"/>
  <c r="D3227" i="1"/>
  <c r="F3227" i="1"/>
  <c r="B3227" i="1"/>
  <c r="E3227" i="1"/>
  <c r="G3227" i="1" s="1"/>
  <c r="C3227" i="1"/>
  <c r="A3227" i="1"/>
  <c r="H3229" i="1" l="1"/>
  <c r="D3228" i="1"/>
  <c r="F3228" i="1"/>
  <c r="B3228" i="1"/>
  <c r="E3228" i="1"/>
  <c r="G3228" i="1" s="1"/>
  <c r="C3228" i="1"/>
  <c r="A3228" i="1"/>
  <c r="H3230" i="1" l="1"/>
  <c r="D3229" i="1"/>
  <c r="F3229" i="1"/>
  <c r="B3229" i="1"/>
  <c r="E3229" i="1"/>
  <c r="G3229" i="1" s="1"/>
  <c r="C3229" i="1"/>
  <c r="A3229" i="1"/>
  <c r="H3231" i="1" l="1"/>
  <c r="D3230" i="1"/>
  <c r="F3230" i="1"/>
  <c r="B3230" i="1"/>
  <c r="E3230" i="1"/>
  <c r="G3230" i="1" s="1"/>
  <c r="C3230" i="1"/>
  <c r="A3230" i="1"/>
  <c r="H3232" i="1" l="1"/>
  <c r="D3231" i="1"/>
  <c r="F3231" i="1"/>
  <c r="B3231" i="1"/>
  <c r="E3231" i="1"/>
  <c r="G3231" i="1" s="1"/>
  <c r="C3231" i="1"/>
  <c r="A3231" i="1"/>
  <c r="H3233" i="1" l="1"/>
  <c r="D3232" i="1"/>
  <c r="F3232" i="1"/>
  <c r="B3232" i="1"/>
  <c r="E3232" i="1"/>
  <c r="G3232" i="1" s="1"/>
  <c r="C3232" i="1"/>
  <c r="A3232" i="1"/>
  <c r="H3234" i="1" l="1"/>
  <c r="D3233" i="1"/>
  <c r="F3233" i="1"/>
  <c r="B3233" i="1"/>
  <c r="E3233" i="1"/>
  <c r="G3233" i="1" s="1"/>
  <c r="C3233" i="1"/>
  <c r="A3233" i="1"/>
  <c r="H3235" i="1" l="1"/>
  <c r="D3234" i="1"/>
  <c r="F3234" i="1"/>
  <c r="B3234" i="1"/>
  <c r="E3234" i="1"/>
  <c r="G3234" i="1" s="1"/>
  <c r="C3234" i="1"/>
  <c r="A3234" i="1"/>
  <c r="H3236" i="1" l="1"/>
  <c r="D3235" i="1"/>
  <c r="F3235" i="1"/>
  <c r="B3235" i="1"/>
  <c r="E3235" i="1"/>
  <c r="G3235" i="1" s="1"/>
  <c r="C3235" i="1"/>
  <c r="A3235" i="1"/>
  <c r="H3237" i="1" l="1"/>
  <c r="D3236" i="1"/>
  <c r="F3236" i="1"/>
  <c r="B3236" i="1"/>
  <c r="E3236" i="1"/>
  <c r="G3236" i="1" s="1"/>
  <c r="C3236" i="1"/>
  <c r="A3236" i="1"/>
  <c r="H3238" i="1" l="1"/>
  <c r="D3237" i="1"/>
  <c r="F3237" i="1"/>
  <c r="B3237" i="1"/>
  <c r="E3237" i="1"/>
  <c r="G3237" i="1" s="1"/>
  <c r="C3237" i="1"/>
  <c r="A3237" i="1"/>
  <c r="H3239" i="1" l="1"/>
  <c r="D3238" i="1"/>
  <c r="F3238" i="1"/>
  <c r="B3238" i="1"/>
  <c r="E3238" i="1"/>
  <c r="G3238" i="1" s="1"/>
  <c r="C3238" i="1"/>
  <c r="A3238" i="1"/>
  <c r="H3240" i="1" l="1"/>
  <c r="D3239" i="1"/>
  <c r="F3239" i="1"/>
  <c r="B3239" i="1"/>
  <c r="E3239" i="1"/>
  <c r="G3239" i="1" s="1"/>
  <c r="C3239" i="1"/>
  <c r="A3239" i="1"/>
  <c r="H3241" i="1" l="1"/>
  <c r="D3240" i="1"/>
  <c r="F3240" i="1"/>
  <c r="B3240" i="1"/>
  <c r="E3240" i="1"/>
  <c r="G3240" i="1" s="1"/>
  <c r="C3240" i="1"/>
  <c r="A3240" i="1"/>
  <c r="H3242" i="1" l="1"/>
  <c r="D3241" i="1"/>
  <c r="F3241" i="1"/>
  <c r="B3241" i="1"/>
  <c r="E3241" i="1"/>
  <c r="G3241" i="1" s="1"/>
  <c r="C3241" i="1"/>
  <c r="A3241" i="1"/>
  <c r="H3243" i="1" l="1"/>
  <c r="D3242" i="1"/>
  <c r="F3242" i="1"/>
  <c r="B3242" i="1"/>
  <c r="E3242" i="1"/>
  <c r="G3242" i="1" s="1"/>
  <c r="C3242" i="1"/>
  <c r="A3242" i="1"/>
  <c r="H3244" i="1" l="1"/>
  <c r="D3243" i="1"/>
  <c r="F3243" i="1"/>
  <c r="B3243" i="1"/>
  <c r="E3243" i="1"/>
  <c r="C3243" i="1"/>
  <c r="A3243" i="1"/>
  <c r="G3243" i="1" l="1"/>
  <c r="H3245" i="1"/>
  <c r="D3244" i="1"/>
  <c r="F3244" i="1"/>
  <c r="B3244" i="1"/>
  <c r="E3244" i="1"/>
  <c r="C3244" i="1"/>
  <c r="A3244" i="1"/>
  <c r="G3244" i="1" l="1"/>
  <c r="H3246" i="1"/>
  <c r="D3245" i="1"/>
  <c r="F3245" i="1"/>
  <c r="B3245" i="1"/>
  <c r="E3245" i="1"/>
  <c r="C3245" i="1"/>
  <c r="A3245" i="1"/>
  <c r="G3245" i="1" l="1"/>
  <c r="H3247" i="1"/>
  <c r="D3246" i="1"/>
  <c r="F3246" i="1"/>
  <c r="B3246" i="1"/>
  <c r="E3246" i="1"/>
  <c r="C3246" i="1"/>
  <c r="A3246" i="1"/>
  <c r="G3246" i="1" l="1"/>
  <c r="H3248" i="1"/>
  <c r="D3247" i="1"/>
  <c r="F3247" i="1"/>
  <c r="B3247" i="1"/>
  <c r="E3247" i="1"/>
  <c r="C3247" i="1"/>
  <c r="A3247" i="1"/>
  <c r="G3247" i="1" l="1"/>
  <c r="H3249" i="1"/>
  <c r="D3248" i="1"/>
  <c r="F3248" i="1"/>
  <c r="B3248" i="1"/>
  <c r="E3248" i="1"/>
  <c r="C3248" i="1"/>
  <c r="A3248" i="1"/>
  <c r="G3248" i="1" l="1"/>
  <c r="H3250" i="1"/>
  <c r="D3249" i="1"/>
  <c r="F3249" i="1"/>
  <c r="B3249" i="1"/>
  <c r="E3249" i="1"/>
  <c r="G3249" i="1" s="1"/>
  <c r="C3249" i="1"/>
  <c r="A3249" i="1"/>
  <c r="H3251" i="1" l="1"/>
  <c r="D3250" i="1"/>
  <c r="F3250" i="1"/>
  <c r="B3250" i="1"/>
  <c r="E3250" i="1"/>
  <c r="G3250" i="1" s="1"/>
  <c r="C3250" i="1"/>
  <c r="A3250" i="1"/>
  <c r="H3252" i="1" l="1"/>
  <c r="D3251" i="1"/>
  <c r="F3251" i="1"/>
  <c r="B3251" i="1"/>
  <c r="E3251" i="1"/>
  <c r="G3251" i="1" s="1"/>
  <c r="C3251" i="1"/>
  <c r="A3251" i="1"/>
  <c r="H3253" i="1" l="1"/>
  <c r="D3252" i="1"/>
  <c r="F3252" i="1"/>
  <c r="B3252" i="1"/>
  <c r="E3252" i="1"/>
  <c r="G3252" i="1" s="1"/>
  <c r="C3252" i="1"/>
  <c r="A3252" i="1"/>
  <c r="H3254" i="1" l="1"/>
  <c r="D3253" i="1"/>
  <c r="F3253" i="1"/>
  <c r="B3253" i="1"/>
  <c r="E3253" i="1"/>
  <c r="C3253" i="1"/>
  <c r="A3253" i="1"/>
  <c r="H3255" i="1" l="1"/>
  <c r="D3254" i="1"/>
  <c r="F3254" i="1"/>
  <c r="B3254" i="1"/>
  <c r="E3254" i="1"/>
  <c r="G3254" i="1" s="1"/>
  <c r="C3254" i="1"/>
  <c r="A3254" i="1"/>
  <c r="G3253" i="1"/>
  <c r="H3256" i="1" l="1"/>
  <c r="D3255" i="1"/>
  <c r="F3255" i="1"/>
  <c r="B3255" i="1"/>
  <c r="E3255" i="1"/>
  <c r="C3255" i="1"/>
  <c r="A3255" i="1"/>
  <c r="G3255" i="1" l="1"/>
  <c r="H3257" i="1"/>
  <c r="D3256" i="1"/>
  <c r="F3256" i="1"/>
  <c r="B3256" i="1"/>
  <c r="E3256" i="1"/>
  <c r="C3256" i="1"/>
  <c r="A3256" i="1"/>
  <c r="G3256" i="1" l="1"/>
  <c r="H3258" i="1"/>
  <c r="D3257" i="1"/>
  <c r="F3257" i="1"/>
  <c r="B3257" i="1"/>
  <c r="E3257" i="1"/>
  <c r="C3257" i="1"/>
  <c r="A3257" i="1"/>
  <c r="G3257" i="1" l="1"/>
  <c r="H3259" i="1"/>
  <c r="D3258" i="1"/>
  <c r="F3258" i="1"/>
  <c r="B3258" i="1"/>
  <c r="E3258" i="1"/>
  <c r="C3258" i="1"/>
  <c r="A3258" i="1"/>
  <c r="G3258" i="1" l="1"/>
  <c r="H3260" i="1"/>
  <c r="D3259" i="1"/>
  <c r="F3259" i="1"/>
  <c r="B3259" i="1"/>
  <c r="E3259" i="1"/>
  <c r="C3259" i="1"/>
  <c r="A3259" i="1"/>
  <c r="G3259" i="1" l="1"/>
  <c r="H3261" i="1"/>
  <c r="D3260" i="1"/>
  <c r="F3260" i="1"/>
  <c r="B3260" i="1"/>
  <c r="E3260" i="1"/>
  <c r="C3260" i="1"/>
  <c r="A3260" i="1"/>
  <c r="G3260" i="1" l="1"/>
  <c r="H3262" i="1"/>
  <c r="D3261" i="1"/>
  <c r="F3261" i="1"/>
  <c r="B3261" i="1"/>
  <c r="E3261" i="1"/>
  <c r="C3261" i="1"/>
  <c r="A3261" i="1"/>
  <c r="G3261" i="1" l="1"/>
  <c r="H3263" i="1"/>
  <c r="D3262" i="1"/>
  <c r="F3262" i="1"/>
  <c r="B3262" i="1"/>
  <c r="E3262" i="1"/>
  <c r="G3262" i="1" s="1"/>
  <c r="C3262" i="1"/>
  <c r="A3262" i="1"/>
  <c r="H3264" i="1" l="1"/>
  <c r="D3263" i="1"/>
  <c r="F3263" i="1"/>
  <c r="B3263" i="1"/>
  <c r="E3263" i="1"/>
  <c r="G3263" i="1" s="1"/>
  <c r="C3263" i="1"/>
  <c r="A3263" i="1"/>
  <c r="H3265" i="1" l="1"/>
  <c r="D3264" i="1"/>
  <c r="F3264" i="1"/>
  <c r="B3264" i="1"/>
  <c r="E3264" i="1"/>
  <c r="C3264" i="1"/>
  <c r="A3264" i="1"/>
  <c r="G3264" i="1" l="1"/>
  <c r="H3266" i="1"/>
  <c r="D3265" i="1"/>
  <c r="F3265" i="1"/>
  <c r="B3265" i="1"/>
  <c r="E3265" i="1"/>
  <c r="C3265" i="1"/>
  <c r="A3265" i="1"/>
  <c r="G3265" i="1" l="1"/>
  <c r="H3267" i="1"/>
  <c r="D3266" i="1"/>
  <c r="F3266" i="1"/>
  <c r="B3266" i="1"/>
  <c r="E3266" i="1"/>
  <c r="C3266" i="1"/>
  <c r="A3266" i="1"/>
  <c r="H3268" i="1" l="1"/>
  <c r="D3267" i="1"/>
  <c r="F3267" i="1"/>
  <c r="B3267" i="1"/>
  <c r="E3267" i="1"/>
  <c r="G3267" i="1" s="1"/>
  <c r="C3267" i="1"/>
  <c r="A3267" i="1"/>
  <c r="G3266" i="1"/>
  <c r="H3269" i="1" l="1"/>
  <c r="D3268" i="1"/>
  <c r="F3268" i="1"/>
  <c r="B3268" i="1"/>
  <c r="E3268" i="1"/>
  <c r="G3268" i="1" s="1"/>
  <c r="C3268" i="1"/>
  <c r="A3268" i="1"/>
  <c r="H3270" i="1" l="1"/>
  <c r="D3269" i="1"/>
  <c r="F3269" i="1"/>
  <c r="B3269" i="1"/>
  <c r="E3269" i="1"/>
  <c r="G3269" i="1" s="1"/>
  <c r="C3269" i="1"/>
  <c r="A3269" i="1"/>
  <c r="H3271" i="1" l="1"/>
  <c r="D3270" i="1"/>
  <c r="F3270" i="1"/>
  <c r="B3270" i="1"/>
  <c r="E3270" i="1"/>
  <c r="G3270" i="1" s="1"/>
  <c r="C3270" i="1"/>
  <c r="A3270" i="1"/>
  <c r="H3272" i="1" l="1"/>
  <c r="D3271" i="1"/>
  <c r="F3271" i="1"/>
  <c r="B3271" i="1"/>
  <c r="E3271" i="1"/>
  <c r="C3271" i="1"/>
  <c r="A3271" i="1"/>
  <c r="G3271" i="1" l="1"/>
  <c r="H3273" i="1"/>
  <c r="D3272" i="1"/>
  <c r="F3272" i="1"/>
  <c r="B3272" i="1"/>
  <c r="E3272" i="1"/>
  <c r="G3272" i="1" s="1"/>
  <c r="C3272" i="1"/>
  <c r="A3272" i="1"/>
  <c r="H3274" i="1" l="1"/>
  <c r="D3273" i="1"/>
  <c r="F3273" i="1"/>
  <c r="B3273" i="1"/>
  <c r="E3273" i="1"/>
  <c r="G3273" i="1" s="1"/>
  <c r="C3273" i="1"/>
  <c r="A3273" i="1"/>
  <c r="H3275" i="1" l="1"/>
  <c r="D3274" i="1"/>
  <c r="F3274" i="1"/>
  <c r="B3274" i="1"/>
  <c r="E3274" i="1"/>
  <c r="G3274" i="1" s="1"/>
  <c r="C3274" i="1"/>
  <c r="A3274" i="1"/>
  <c r="H3276" i="1" l="1"/>
  <c r="D3275" i="1"/>
  <c r="F3275" i="1"/>
  <c r="B3275" i="1"/>
  <c r="E3275" i="1"/>
  <c r="G3275" i="1" s="1"/>
  <c r="C3275" i="1"/>
  <c r="A3275" i="1"/>
  <c r="H3277" i="1" l="1"/>
  <c r="D3276" i="1"/>
  <c r="F3276" i="1"/>
  <c r="B3276" i="1"/>
  <c r="E3276" i="1"/>
  <c r="G3276" i="1" s="1"/>
  <c r="C3276" i="1"/>
  <c r="A3276" i="1"/>
  <c r="H3278" i="1" l="1"/>
  <c r="D3277" i="1"/>
  <c r="F3277" i="1"/>
  <c r="B3277" i="1"/>
  <c r="E3277" i="1"/>
  <c r="G3277" i="1" s="1"/>
  <c r="C3277" i="1"/>
  <c r="A3277" i="1"/>
  <c r="H3279" i="1" l="1"/>
  <c r="D3278" i="1"/>
  <c r="F3278" i="1"/>
  <c r="B3278" i="1"/>
  <c r="E3278" i="1"/>
  <c r="G3278" i="1" s="1"/>
  <c r="C3278" i="1"/>
  <c r="A3278" i="1"/>
  <c r="H3280" i="1" l="1"/>
  <c r="D3279" i="1"/>
  <c r="F3279" i="1"/>
  <c r="B3279" i="1"/>
  <c r="E3279" i="1"/>
  <c r="G3279" i="1" s="1"/>
  <c r="C3279" i="1"/>
  <c r="A3279" i="1"/>
  <c r="H3281" i="1" l="1"/>
  <c r="D3280" i="1"/>
  <c r="F3280" i="1"/>
  <c r="B3280" i="1"/>
  <c r="E3280" i="1"/>
  <c r="G3280" i="1" s="1"/>
  <c r="C3280" i="1"/>
  <c r="A3280" i="1"/>
  <c r="H3282" i="1" l="1"/>
  <c r="D3281" i="1"/>
  <c r="F3281" i="1"/>
  <c r="B3281" i="1"/>
  <c r="E3281" i="1"/>
  <c r="G3281" i="1" s="1"/>
  <c r="C3281" i="1"/>
  <c r="A3281" i="1"/>
  <c r="H3283" i="1" l="1"/>
  <c r="D3282" i="1"/>
  <c r="F3282" i="1"/>
  <c r="B3282" i="1"/>
  <c r="E3282" i="1"/>
  <c r="G3282" i="1" s="1"/>
  <c r="C3282" i="1"/>
  <c r="A3282" i="1"/>
  <c r="H3284" i="1" l="1"/>
  <c r="D3283" i="1"/>
  <c r="F3283" i="1"/>
  <c r="B3283" i="1"/>
  <c r="E3283" i="1"/>
  <c r="C3283" i="1"/>
  <c r="A3283" i="1"/>
  <c r="G3283" i="1" l="1"/>
  <c r="H3285" i="1"/>
  <c r="D3284" i="1"/>
  <c r="F3284" i="1"/>
  <c r="B3284" i="1"/>
  <c r="E3284" i="1"/>
  <c r="G3284" i="1" s="1"/>
  <c r="C3284" i="1"/>
  <c r="A3284" i="1"/>
  <c r="H3286" i="1" l="1"/>
  <c r="D3285" i="1"/>
  <c r="F3285" i="1"/>
  <c r="B3285" i="1"/>
  <c r="E3285" i="1"/>
  <c r="G3285" i="1" s="1"/>
  <c r="C3285" i="1"/>
  <c r="A3285" i="1"/>
  <c r="H3287" i="1" l="1"/>
  <c r="D3286" i="1"/>
  <c r="F3286" i="1"/>
  <c r="B3286" i="1"/>
  <c r="E3286" i="1"/>
  <c r="C3286" i="1"/>
  <c r="A3286" i="1"/>
  <c r="G3286" i="1" l="1"/>
  <c r="H3288" i="1"/>
  <c r="D3287" i="1"/>
  <c r="F3287" i="1"/>
  <c r="B3287" i="1"/>
  <c r="E3287" i="1"/>
  <c r="C3287" i="1"/>
  <c r="A3287" i="1"/>
  <c r="G3287" i="1" l="1"/>
  <c r="H3289" i="1"/>
  <c r="D3288" i="1"/>
  <c r="F3288" i="1"/>
  <c r="B3288" i="1"/>
  <c r="E3288" i="1"/>
  <c r="G3288" i="1" s="1"/>
  <c r="C3288" i="1"/>
  <c r="A3288" i="1"/>
  <c r="H3290" i="1" l="1"/>
  <c r="D3289" i="1"/>
  <c r="F3289" i="1"/>
  <c r="B3289" i="1"/>
  <c r="E3289" i="1"/>
  <c r="G3289" i="1" s="1"/>
  <c r="C3289" i="1"/>
  <c r="A3289" i="1"/>
  <c r="H3291" i="1" l="1"/>
  <c r="D3290" i="1"/>
  <c r="F3290" i="1"/>
  <c r="B3290" i="1"/>
  <c r="E3290" i="1"/>
  <c r="C3290" i="1"/>
  <c r="A3290" i="1"/>
  <c r="G3290" i="1" l="1"/>
  <c r="H3292" i="1"/>
  <c r="D3291" i="1"/>
  <c r="F3291" i="1"/>
  <c r="B3291" i="1"/>
  <c r="E3291" i="1"/>
  <c r="C3291" i="1"/>
  <c r="A3291" i="1"/>
  <c r="G3291" i="1" l="1"/>
  <c r="H3293" i="1"/>
  <c r="D3292" i="1"/>
  <c r="F3292" i="1"/>
  <c r="B3292" i="1"/>
  <c r="E3292" i="1"/>
  <c r="C3292" i="1"/>
  <c r="A3292" i="1"/>
  <c r="G3292" i="1" l="1"/>
  <c r="H3294" i="1"/>
  <c r="D3293" i="1"/>
  <c r="F3293" i="1"/>
  <c r="B3293" i="1"/>
  <c r="E3293" i="1"/>
  <c r="G3293" i="1" s="1"/>
  <c r="C3293" i="1"/>
  <c r="A3293" i="1"/>
  <c r="H3295" i="1" l="1"/>
  <c r="D3294" i="1"/>
  <c r="F3294" i="1"/>
  <c r="B3294" i="1"/>
  <c r="E3294" i="1"/>
  <c r="G3294" i="1" s="1"/>
  <c r="C3294" i="1"/>
  <c r="A3294" i="1"/>
  <c r="H3296" i="1" l="1"/>
  <c r="D3295" i="1"/>
  <c r="F3295" i="1"/>
  <c r="B3295" i="1"/>
  <c r="E3295" i="1"/>
  <c r="C3295" i="1"/>
  <c r="A3295" i="1"/>
  <c r="G3295" i="1" l="1"/>
  <c r="H3297" i="1"/>
  <c r="D3296" i="1"/>
  <c r="F3296" i="1"/>
  <c r="B3296" i="1"/>
  <c r="E3296" i="1"/>
  <c r="C3296" i="1"/>
  <c r="A3296" i="1"/>
  <c r="G3296" i="1" l="1"/>
  <c r="H3298" i="1"/>
  <c r="D3297" i="1"/>
  <c r="F3297" i="1"/>
  <c r="B3297" i="1"/>
  <c r="E3297" i="1"/>
  <c r="C3297" i="1"/>
  <c r="A3297" i="1"/>
  <c r="G3297" i="1" l="1"/>
  <c r="H3299" i="1"/>
  <c r="D3298" i="1"/>
  <c r="F3298" i="1"/>
  <c r="B3298" i="1"/>
  <c r="E3298" i="1"/>
  <c r="C3298" i="1"/>
  <c r="A3298" i="1"/>
  <c r="G3298" i="1" l="1"/>
  <c r="H3300" i="1"/>
  <c r="D3299" i="1"/>
  <c r="F3299" i="1"/>
  <c r="B3299" i="1"/>
  <c r="E3299" i="1"/>
  <c r="C3299" i="1"/>
  <c r="A3299" i="1"/>
  <c r="G3299" i="1" l="1"/>
  <c r="H3301" i="1"/>
  <c r="D3300" i="1"/>
  <c r="F3300" i="1"/>
  <c r="B3300" i="1"/>
  <c r="E3300" i="1"/>
  <c r="G3300" i="1" s="1"/>
  <c r="C3300" i="1"/>
  <c r="A3300" i="1"/>
  <c r="H3302" i="1" l="1"/>
  <c r="D3301" i="1"/>
  <c r="F3301" i="1"/>
  <c r="B3301" i="1"/>
  <c r="E3301" i="1"/>
  <c r="G3301" i="1" s="1"/>
  <c r="C3301" i="1"/>
  <c r="A3301" i="1"/>
  <c r="H3303" i="1" l="1"/>
  <c r="D3302" i="1"/>
  <c r="F3302" i="1"/>
  <c r="B3302" i="1"/>
  <c r="E3302" i="1"/>
  <c r="C3302" i="1"/>
  <c r="A3302" i="1"/>
  <c r="G3302" i="1" l="1"/>
  <c r="H3304" i="1"/>
  <c r="D3303" i="1"/>
  <c r="F3303" i="1"/>
  <c r="B3303" i="1"/>
  <c r="E3303" i="1"/>
  <c r="C3303" i="1"/>
  <c r="A3303" i="1"/>
  <c r="G3303" i="1" l="1"/>
  <c r="H3305" i="1"/>
  <c r="D3304" i="1"/>
  <c r="F3304" i="1"/>
  <c r="B3304" i="1"/>
  <c r="E3304" i="1"/>
  <c r="G3304" i="1" s="1"/>
  <c r="C3304" i="1"/>
  <c r="A3304" i="1"/>
  <c r="H3306" i="1" l="1"/>
  <c r="D3305" i="1"/>
  <c r="F3305" i="1"/>
  <c r="B3305" i="1"/>
  <c r="E3305" i="1"/>
  <c r="C3305" i="1"/>
  <c r="A3305" i="1"/>
  <c r="G3305" i="1" l="1"/>
  <c r="H3307" i="1"/>
  <c r="D3306" i="1"/>
  <c r="F3306" i="1"/>
  <c r="B3306" i="1"/>
  <c r="E3306" i="1"/>
  <c r="C3306" i="1"/>
  <c r="A3306" i="1"/>
  <c r="G3306" i="1" l="1"/>
  <c r="H3308" i="1"/>
  <c r="D3307" i="1"/>
  <c r="F3307" i="1"/>
  <c r="B3307" i="1"/>
  <c r="E3307" i="1"/>
  <c r="C3307" i="1"/>
  <c r="A3307" i="1"/>
  <c r="G3307" i="1" l="1"/>
  <c r="H3309" i="1"/>
  <c r="D3308" i="1"/>
  <c r="F3308" i="1"/>
  <c r="B3308" i="1"/>
  <c r="E3308" i="1"/>
  <c r="G3308" i="1" s="1"/>
  <c r="C3308" i="1"/>
  <c r="A3308" i="1"/>
  <c r="H3310" i="1" l="1"/>
  <c r="D3309" i="1"/>
  <c r="F3309" i="1"/>
  <c r="B3309" i="1"/>
  <c r="E3309" i="1"/>
  <c r="G3309" i="1" s="1"/>
  <c r="C3309" i="1"/>
  <c r="A3309" i="1"/>
  <c r="H3311" i="1" l="1"/>
  <c r="D3310" i="1"/>
  <c r="F3310" i="1"/>
  <c r="B3310" i="1"/>
  <c r="E3310" i="1"/>
  <c r="C3310" i="1"/>
  <c r="A3310" i="1"/>
  <c r="G3310" i="1" l="1"/>
  <c r="H3312" i="1"/>
  <c r="D3311" i="1"/>
  <c r="F3311" i="1"/>
  <c r="B3311" i="1"/>
  <c r="E3311" i="1"/>
  <c r="C3311" i="1"/>
  <c r="A3311" i="1"/>
  <c r="G3311" i="1" l="1"/>
  <c r="H3313" i="1"/>
  <c r="D3312" i="1"/>
  <c r="F3312" i="1"/>
  <c r="B3312" i="1"/>
  <c r="E3312" i="1"/>
  <c r="G3312" i="1" s="1"/>
  <c r="C3312" i="1"/>
  <c r="A3312" i="1"/>
  <c r="H3314" i="1" l="1"/>
  <c r="D3313" i="1"/>
  <c r="F3313" i="1"/>
  <c r="B3313" i="1"/>
  <c r="E3313" i="1"/>
  <c r="G3313" i="1" s="1"/>
  <c r="C3313" i="1"/>
  <c r="A3313" i="1"/>
  <c r="H3315" i="1" l="1"/>
  <c r="D3314" i="1"/>
  <c r="F3314" i="1"/>
  <c r="B3314" i="1"/>
  <c r="E3314" i="1"/>
  <c r="G3314" i="1" s="1"/>
  <c r="C3314" i="1"/>
  <c r="A3314" i="1"/>
  <c r="H3316" i="1" l="1"/>
  <c r="D3315" i="1"/>
  <c r="F3315" i="1"/>
  <c r="B3315" i="1"/>
  <c r="E3315" i="1"/>
  <c r="G3315" i="1" s="1"/>
  <c r="C3315" i="1"/>
  <c r="A3315" i="1"/>
  <c r="H3317" i="1" l="1"/>
  <c r="D3316" i="1"/>
  <c r="F3316" i="1"/>
  <c r="B3316" i="1"/>
  <c r="E3316" i="1"/>
  <c r="C3316" i="1"/>
  <c r="A3316" i="1"/>
  <c r="G3316" i="1" l="1"/>
  <c r="H3318" i="1"/>
  <c r="D3317" i="1"/>
  <c r="F3317" i="1"/>
  <c r="B3317" i="1"/>
  <c r="E3317" i="1"/>
  <c r="C3317" i="1"/>
  <c r="A3317" i="1"/>
  <c r="G3317" i="1" l="1"/>
  <c r="H3319" i="1"/>
  <c r="D3318" i="1"/>
  <c r="F3318" i="1"/>
  <c r="B3318" i="1"/>
  <c r="E3318" i="1"/>
  <c r="C3318" i="1"/>
  <c r="A3318" i="1"/>
  <c r="G3318" i="1" l="1"/>
  <c r="H3320" i="1"/>
  <c r="D3319" i="1"/>
  <c r="F3319" i="1"/>
  <c r="B3319" i="1"/>
  <c r="E3319" i="1"/>
  <c r="C3319" i="1"/>
  <c r="A3319" i="1"/>
  <c r="H3321" i="1" l="1"/>
  <c r="D3320" i="1"/>
  <c r="F3320" i="1"/>
  <c r="B3320" i="1"/>
  <c r="E3320" i="1"/>
  <c r="G3320" i="1" s="1"/>
  <c r="C3320" i="1"/>
  <c r="A3320" i="1"/>
  <c r="G3319" i="1"/>
  <c r="H3322" i="1" l="1"/>
  <c r="D3321" i="1"/>
  <c r="F3321" i="1"/>
  <c r="B3321" i="1"/>
  <c r="E3321" i="1"/>
  <c r="C3321" i="1"/>
  <c r="A3321" i="1"/>
  <c r="G3321" i="1" l="1"/>
  <c r="H3323" i="1"/>
  <c r="D3322" i="1"/>
  <c r="F3322" i="1"/>
  <c r="B3322" i="1"/>
  <c r="E3322" i="1"/>
  <c r="C3322" i="1"/>
  <c r="A3322" i="1"/>
  <c r="G3322" i="1" l="1"/>
  <c r="H3324" i="1"/>
  <c r="D3323" i="1"/>
  <c r="F3323" i="1"/>
  <c r="B3323" i="1"/>
  <c r="E3323" i="1"/>
  <c r="C3323" i="1"/>
  <c r="A3323" i="1"/>
  <c r="G3323" i="1" l="1"/>
  <c r="H3325" i="1"/>
  <c r="D3324" i="1"/>
  <c r="F3324" i="1"/>
  <c r="B3324" i="1"/>
  <c r="E3324" i="1"/>
  <c r="G3324" i="1" s="1"/>
  <c r="C3324" i="1"/>
  <c r="A3324" i="1"/>
  <c r="H3326" i="1" l="1"/>
  <c r="D3325" i="1"/>
  <c r="F3325" i="1"/>
  <c r="B3325" i="1"/>
  <c r="E3325" i="1"/>
  <c r="G3325" i="1" s="1"/>
  <c r="C3325" i="1"/>
  <c r="A3325" i="1"/>
  <c r="H3327" i="1" l="1"/>
  <c r="D3326" i="1"/>
  <c r="F3326" i="1"/>
  <c r="B3326" i="1"/>
  <c r="E3326" i="1"/>
  <c r="C3326" i="1"/>
  <c r="A3326" i="1"/>
  <c r="G3326" i="1" l="1"/>
  <c r="H3328" i="1"/>
  <c r="D3327" i="1"/>
  <c r="F3327" i="1"/>
  <c r="B3327" i="1"/>
  <c r="E3327" i="1"/>
  <c r="C3327" i="1"/>
  <c r="A3327" i="1"/>
  <c r="G3327" i="1" l="1"/>
  <c r="H3329" i="1"/>
  <c r="D3328" i="1"/>
  <c r="F3328" i="1"/>
  <c r="B3328" i="1"/>
  <c r="E3328" i="1"/>
  <c r="G3328" i="1" s="1"/>
  <c r="C3328" i="1"/>
  <c r="A3328" i="1"/>
  <c r="H3330" i="1" l="1"/>
  <c r="D3329" i="1"/>
  <c r="F3329" i="1"/>
  <c r="B3329" i="1"/>
  <c r="E3329" i="1"/>
  <c r="C3329" i="1"/>
  <c r="A3329" i="1"/>
  <c r="G3329" i="1" l="1"/>
  <c r="H3331" i="1"/>
  <c r="D3330" i="1"/>
  <c r="F3330" i="1"/>
  <c r="B3330" i="1"/>
  <c r="E3330" i="1"/>
  <c r="C3330" i="1"/>
  <c r="A3330" i="1"/>
  <c r="G3330" i="1" l="1"/>
  <c r="H3332" i="1"/>
  <c r="D3331" i="1"/>
  <c r="F3331" i="1"/>
  <c r="B3331" i="1"/>
  <c r="E3331" i="1"/>
  <c r="C3331" i="1"/>
  <c r="A3331" i="1"/>
  <c r="G3331" i="1" l="1"/>
  <c r="H3333" i="1"/>
  <c r="D3332" i="1"/>
  <c r="F3332" i="1"/>
  <c r="B3332" i="1"/>
  <c r="E3332" i="1"/>
  <c r="C3332" i="1"/>
  <c r="A3332" i="1"/>
  <c r="G3332" i="1" l="1"/>
  <c r="H3334" i="1"/>
  <c r="D3333" i="1"/>
  <c r="F3333" i="1"/>
  <c r="B3333" i="1"/>
  <c r="E3333" i="1"/>
  <c r="C3333" i="1"/>
  <c r="A3333" i="1"/>
  <c r="G3333" i="1" l="1"/>
  <c r="H3335" i="1"/>
  <c r="D3334" i="1"/>
  <c r="F3334" i="1"/>
  <c r="B3334" i="1"/>
  <c r="E3334" i="1"/>
  <c r="C3334" i="1"/>
  <c r="A3334" i="1"/>
  <c r="G3334" i="1" l="1"/>
  <c r="H3336" i="1"/>
  <c r="D3335" i="1"/>
  <c r="F3335" i="1"/>
  <c r="B3335" i="1"/>
  <c r="E3335" i="1"/>
  <c r="C3335" i="1"/>
  <c r="A3335" i="1"/>
  <c r="G3335" i="1" l="1"/>
  <c r="H3337" i="1"/>
  <c r="D3336" i="1"/>
  <c r="F3336" i="1"/>
  <c r="B3336" i="1"/>
  <c r="E3336" i="1"/>
  <c r="G3336" i="1" s="1"/>
  <c r="C3336" i="1"/>
  <c r="A3336" i="1"/>
  <c r="H3338" i="1" l="1"/>
  <c r="D3337" i="1"/>
  <c r="F3337" i="1"/>
  <c r="B3337" i="1"/>
  <c r="E3337" i="1"/>
  <c r="C3337" i="1"/>
  <c r="A3337" i="1"/>
  <c r="G3337" i="1" l="1"/>
  <c r="H3339" i="1"/>
  <c r="D3338" i="1"/>
  <c r="F3338" i="1"/>
  <c r="B3338" i="1"/>
  <c r="E3338" i="1"/>
  <c r="C3338" i="1"/>
  <c r="A3338" i="1"/>
  <c r="G3338" i="1" l="1"/>
  <c r="H3340" i="1"/>
  <c r="D3339" i="1"/>
  <c r="F3339" i="1"/>
  <c r="B3339" i="1"/>
  <c r="E3339" i="1"/>
  <c r="C3339" i="1"/>
  <c r="A3339" i="1"/>
  <c r="G3339" i="1" l="1"/>
  <c r="H3341" i="1"/>
  <c r="D3340" i="1"/>
  <c r="F3340" i="1"/>
  <c r="B3340" i="1"/>
  <c r="E3340" i="1"/>
  <c r="G3340" i="1" s="1"/>
  <c r="C3340" i="1"/>
  <c r="A3340" i="1"/>
  <c r="H3342" i="1" l="1"/>
  <c r="D3341" i="1"/>
  <c r="F3341" i="1"/>
  <c r="B3341" i="1"/>
  <c r="E3341" i="1"/>
  <c r="C3341" i="1"/>
  <c r="A3341" i="1"/>
  <c r="G3341" i="1" l="1"/>
  <c r="H3343" i="1"/>
  <c r="D3342" i="1"/>
  <c r="C3342" i="1"/>
  <c r="F3342" i="1"/>
  <c r="B3342" i="1"/>
  <c r="E3342" i="1"/>
  <c r="G3342" i="1" s="1"/>
  <c r="A3342" i="1"/>
  <c r="H3344" i="1" l="1"/>
  <c r="D3343" i="1"/>
  <c r="C3343" i="1"/>
  <c r="F3343" i="1"/>
  <c r="B3343" i="1"/>
  <c r="E3343" i="1"/>
  <c r="A3343" i="1"/>
  <c r="G3343" i="1" l="1"/>
  <c r="H3345" i="1"/>
  <c r="D3344" i="1"/>
  <c r="C3344" i="1"/>
  <c r="F3344" i="1"/>
  <c r="B3344" i="1"/>
  <c r="E3344" i="1"/>
  <c r="G3344" i="1" s="1"/>
  <c r="A3344" i="1"/>
  <c r="H3346" i="1" l="1"/>
  <c r="D3345" i="1"/>
  <c r="C3345" i="1"/>
  <c r="F3345" i="1"/>
  <c r="B3345" i="1"/>
  <c r="E3345" i="1"/>
  <c r="A3345" i="1"/>
  <c r="G3345" i="1" l="1"/>
  <c r="H3347" i="1"/>
  <c r="D3346" i="1"/>
  <c r="C3346" i="1"/>
  <c r="F3346" i="1"/>
  <c r="B3346" i="1"/>
  <c r="E3346" i="1"/>
  <c r="G3346" i="1" s="1"/>
  <c r="A3346" i="1"/>
  <c r="H3348" i="1" l="1"/>
  <c r="D3347" i="1"/>
  <c r="C3347" i="1"/>
  <c r="F3347" i="1"/>
  <c r="B3347" i="1"/>
  <c r="E3347" i="1"/>
  <c r="A3347" i="1"/>
  <c r="G3347" i="1" l="1"/>
  <c r="H3349" i="1"/>
  <c r="D3348" i="1"/>
  <c r="C3348" i="1"/>
  <c r="F3348" i="1"/>
  <c r="B3348" i="1"/>
  <c r="E3348" i="1"/>
  <c r="G3348" i="1" s="1"/>
  <c r="A3348" i="1"/>
  <c r="H3350" i="1" l="1"/>
  <c r="D3349" i="1"/>
  <c r="C3349" i="1"/>
  <c r="F3349" i="1"/>
  <c r="B3349" i="1"/>
  <c r="E3349" i="1"/>
  <c r="A3349" i="1"/>
  <c r="G3349" i="1" l="1"/>
  <c r="H3351" i="1"/>
  <c r="D3350" i="1"/>
  <c r="C3350" i="1"/>
  <c r="F3350" i="1"/>
  <c r="B3350" i="1"/>
  <c r="E3350" i="1"/>
  <c r="G3350" i="1" s="1"/>
  <c r="A3350" i="1"/>
  <c r="H3352" i="1" l="1"/>
  <c r="D3351" i="1"/>
  <c r="C3351" i="1"/>
  <c r="F3351" i="1"/>
  <c r="B3351" i="1"/>
  <c r="E3351" i="1"/>
  <c r="A3351" i="1"/>
  <c r="G3351" i="1" l="1"/>
  <c r="H3353" i="1"/>
  <c r="D3352" i="1"/>
  <c r="C3352" i="1"/>
  <c r="F3352" i="1"/>
  <c r="B3352" i="1"/>
  <c r="E3352" i="1"/>
  <c r="G3352" i="1" s="1"/>
  <c r="A3352" i="1"/>
  <c r="H3354" i="1" l="1"/>
  <c r="D3353" i="1"/>
  <c r="C3353" i="1"/>
  <c r="F3353" i="1"/>
  <c r="B3353" i="1"/>
  <c r="E3353" i="1"/>
  <c r="A3353" i="1"/>
  <c r="G3353" i="1" l="1"/>
  <c r="H3355" i="1"/>
  <c r="D3354" i="1"/>
  <c r="C3354" i="1"/>
  <c r="F3354" i="1"/>
  <c r="B3354" i="1"/>
  <c r="E3354" i="1"/>
  <c r="G3354" i="1" s="1"/>
  <c r="A3354" i="1"/>
  <c r="H3356" i="1" l="1"/>
  <c r="D3355" i="1"/>
  <c r="C3355" i="1"/>
  <c r="F3355" i="1"/>
  <c r="B3355" i="1"/>
  <c r="E3355" i="1"/>
  <c r="A3355" i="1"/>
  <c r="G3355" i="1" l="1"/>
  <c r="H3357" i="1"/>
  <c r="D3356" i="1"/>
  <c r="C3356" i="1"/>
  <c r="F3356" i="1"/>
  <c r="B3356" i="1"/>
  <c r="E3356" i="1"/>
  <c r="G3356" i="1" s="1"/>
  <c r="A3356" i="1"/>
  <c r="H3358" i="1" l="1"/>
  <c r="D3357" i="1"/>
  <c r="C3357" i="1"/>
  <c r="F3357" i="1"/>
  <c r="B3357" i="1"/>
  <c r="E3357" i="1"/>
  <c r="A3357" i="1"/>
  <c r="G3357" i="1" l="1"/>
  <c r="H3359" i="1"/>
  <c r="D3358" i="1"/>
  <c r="C3358" i="1"/>
  <c r="F3358" i="1"/>
  <c r="B3358" i="1"/>
  <c r="E3358" i="1"/>
  <c r="G3358" i="1" s="1"/>
  <c r="A3358" i="1"/>
  <c r="H3360" i="1" l="1"/>
  <c r="D3359" i="1"/>
  <c r="C3359" i="1"/>
  <c r="F3359" i="1"/>
  <c r="B3359" i="1"/>
  <c r="E3359" i="1"/>
  <c r="A3359" i="1"/>
  <c r="G3359" i="1" l="1"/>
  <c r="H3361" i="1"/>
  <c r="D3360" i="1"/>
  <c r="C3360" i="1"/>
  <c r="F3360" i="1"/>
  <c r="B3360" i="1"/>
  <c r="E3360" i="1"/>
  <c r="G3360" i="1" s="1"/>
  <c r="A3360" i="1"/>
  <c r="H3362" i="1" l="1"/>
  <c r="D3361" i="1"/>
  <c r="C3361" i="1"/>
  <c r="F3361" i="1"/>
  <c r="B3361" i="1"/>
  <c r="E3361" i="1"/>
  <c r="A3361" i="1"/>
  <c r="G3361" i="1" l="1"/>
  <c r="H3363" i="1"/>
  <c r="D3362" i="1"/>
  <c r="C3362" i="1"/>
  <c r="F3362" i="1"/>
  <c r="B3362" i="1"/>
  <c r="E3362" i="1"/>
  <c r="G3362" i="1" s="1"/>
  <c r="A3362" i="1"/>
  <c r="H3364" i="1" l="1"/>
  <c r="D3363" i="1"/>
  <c r="C3363" i="1"/>
  <c r="F3363" i="1"/>
  <c r="B3363" i="1"/>
  <c r="E3363" i="1"/>
  <c r="A3363" i="1"/>
  <c r="G3363" i="1" l="1"/>
  <c r="H3365" i="1"/>
  <c r="D3364" i="1"/>
  <c r="C3364" i="1"/>
  <c r="F3364" i="1"/>
  <c r="B3364" i="1"/>
  <c r="E3364" i="1"/>
  <c r="A3364" i="1"/>
  <c r="G3364" i="1" l="1"/>
  <c r="H3366" i="1"/>
  <c r="D3365" i="1"/>
  <c r="C3365" i="1"/>
  <c r="F3365" i="1"/>
  <c r="B3365" i="1"/>
  <c r="E3365" i="1"/>
  <c r="G3365" i="1" s="1"/>
  <c r="A3365" i="1"/>
  <c r="H3367" i="1" l="1"/>
  <c r="D3366" i="1"/>
  <c r="C3366" i="1"/>
  <c r="F3366" i="1"/>
  <c r="B3366" i="1"/>
  <c r="E3366" i="1"/>
  <c r="G3366" i="1" s="1"/>
  <c r="A3366" i="1"/>
  <c r="H3368" i="1" l="1"/>
  <c r="D3367" i="1"/>
  <c r="C3367" i="1"/>
  <c r="F3367" i="1"/>
  <c r="B3367" i="1"/>
  <c r="E3367" i="1"/>
  <c r="G3367" i="1" s="1"/>
  <c r="A3367" i="1"/>
  <c r="H3369" i="1" l="1"/>
  <c r="D3368" i="1"/>
  <c r="C3368" i="1"/>
  <c r="F3368" i="1"/>
  <c r="B3368" i="1"/>
  <c r="E3368" i="1"/>
  <c r="G3368" i="1" s="1"/>
  <c r="A3368" i="1"/>
  <c r="H3370" i="1" l="1"/>
  <c r="D3369" i="1"/>
  <c r="C3369" i="1"/>
  <c r="F3369" i="1"/>
  <c r="B3369" i="1"/>
  <c r="E3369" i="1"/>
  <c r="A3369" i="1"/>
  <c r="G3369" i="1" l="1"/>
  <c r="H3371" i="1"/>
  <c r="D3370" i="1"/>
  <c r="C3370" i="1"/>
  <c r="F3370" i="1"/>
  <c r="B3370" i="1"/>
  <c r="E3370" i="1"/>
  <c r="G3370" i="1" s="1"/>
  <c r="A3370" i="1"/>
  <c r="H3372" i="1" l="1"/>
  <c r="D3371" i="1"/>
  <c r="C3371" i="1"/>
  <c r="F3371" i="1"/>
  <c r="B3371" i="1"/>
  <c r="E3371" i="1"/>
  <c r="A3371" i="1"/>
  <c r="G3371" i="1" l="1"/>
  <c r="H3373" i="1"/>
  <c r="D3372" i="1"/>
  <c r="C3372" i="1"/>
  <c r="F3372" i="1"/>
  <c r="B3372" i="1"/>
  <c r="E3372" i="1"/>
  <c r="G3372" i="1" s="1"/>
  <c r="A3372" i="1"/>
  <c r="H3374" i="1" l="1"/>
  <c r="D3373" i="1"/>
  <c r="C3373" i="1"/>
  <c r="F3373" i="1"/>
  <c r="B3373" i="1"/>
  <c r="E3373" i="1"/>
  <c r="G3373" i="1" s="1"/>
  <c r="A3373" i="1"/>
  <c r="H3375" i="1" l="1"/>
  <c r="D3374" i="1"/>
  <c r="C3374" i="1"/>
  <c r="F3374" i="1"/>
  <c r="B3374" i="1"/>
  <c r="E3374" i="1"/>
  <c r="G3374" i="1" s="1"/>
  <c r="A3374" i="1"/>
  <c r="H3376" i="1" l="1"/>
  <c r="D3375" i="1"/>
  <c r="C3375" i="1"/>
  <c r="F3375" i="1"/>
  <c r="B3375" i="1"/>
  <c r="E3375" i="1"/>
  <c r="G3375" i="1" s="1"/>
  <c r="A3375" i="1"/>
  <c r="H3377" i="1" l="1"/>
  <c r="D3376" i="1"/>
  <c r="C3376" i="1"/>
  <c r="F3376" i="1"/>
  <c r="B3376" i="1"/>
  <c r="E3376" i="1"/>
  <c r="A3376" i="1"/>
  <c r="G3376" i="1" l="1"/>
  <c r="H3378" i="1"/>
  <c r="D3377" i="1"/>
  <c r="C3377" i="1"/>
  <c r="F3377" i="1"/>
  <c r="B3377" i="1"/>
  <c r="E3377" i="1"/>
  <c r="G3377" i="1" s="1"/>
  <c r="A3377" i="1"/>
  <c r="H3379" i="1" l="1"/>
  <c r="D3378" i="1"/>
  <c r="C3378" i="1"/>
  <c r="F3378" i="1"/>
  <c r="B3378" i="1"/>
  <c r="E3378" i="1"/>
  <c r="G3378" i="1" s="1"/>
  <c r="A3378" i="1"/>
  <c r="H3380" i="1" l="1"/>
  <c r="D3379" i="1"/>
  <c r="C3379" i="1"/>
  <c r="F3379" i="1"/>
  <c r="B3379" i="1"/>
  <c r="E3379" i="1"/>
  <c r="G3379" i="1" s="1"/>
  <c r="A3379" i="1"/>
  <c r="H3381" i="1" l="1"/>
  <c r="D3380" i="1"/>
  <c r="C3380" i="1"/>
  <c r="F3380" i="1"/>
  <c r="B3380" i="1"/>
  <c r="E3380" i="1"/>
  <c r="A3380" i="1"/>
  <c r="G3380" i="1" l="1"/>
  <c r="H3382" i="1"/>
  <c r="D3381" i="1"/>
  <c r="C3381" i="1"/>
  <c r="F3381" i="1"/>
  <c r="B3381" i="1"/>
  <c r="E3381" i="1"/>
  <c r="G3381" i="1" s="1"/>
  <c r="A3381" i="1"/>
  <c r="H3383" i="1" l="1"/>
  <c r="D3382" i="1"/>
  <c r="C3382" i="1"/>
  <c r="F3382" i="1"/>
  <c r="B3382" i="1"/>
  <c r="E3382" i="1"/>
  <c r="G3382" i="1" s="1"/>
  <c r="A3382" i="1"/>
  <c r="H3384" i="1" l="1"/>
  <c r="D3383" i="1"/>
  <c r="C3383" i="1"/>
  <c r="F3383" i="1"/>
  <c r="B3383" i="1"/>
  <c r="E3383" i="1"/>
  <c r="G3383" i="1" s="1"/>
  <c r="A3383" i="1"/>
  <c r="H3385" i="1" l="1"/>
  <c r="D3384" i="1"/>
  <c r="C3384" i="1"/>
  <c r="F3384" i="1"/>
  <c r="B3384" i="1"/>
  <c r="E3384" i="1"/>
  <c r="A3384" i="1"/>
  <c r="G3384" i="1" l="1"/>
  <c r="H3386" i="1"/>
  <c r="D3385" i="1"/>
  <c r="C3385" i="1"/>
  <c r="F3385" i="1"/>
  <c r="B3385" i="1"/>
  <c r="E3385" i="1"/>
  <c r="G3385" i="1" s="1"/>
  <c r="A3385" i="1"/>
  <c r="H3387" i="1" l="1"/>
  <c r="D3386" i="1"/>
  <c r="C3386" i="1"/>
  <c r="F3386" i="1"/>
  <c r="B3386" i="1"/>
  <c r="E3386" i="1"/>
  <c r="A3386" i="1"/>
  <c r="G3386" i="1" l="1"/>
  <c r="H3388" i="1"/>
  <c r="D3387" i="1"/>
  <c r="C3387" i="1"/>
  <c r="F3387" i="1"/>
  <c r="B3387" i="1"/>
  <c r="E3387" i="1"/>
  <c r="G3387" i="1" s="1"/>
  <c r="A3387" i="1"/>
  <c r="H3389" i="1" l="1"/>
  <c r="D3388" i="1"/>
  <c r="C3388" i="1"/>
  <c r="F3388" i="1"/>
  <c r="B3388" i="1"/>
  <c r="E3388" i="1"/>
  <c r="A3388" i="1"/>
  <c r="G3388" i="1" l="1"/>
  <c r="H3390" i="1"/>
  <c r="D3389" i="1"/>
  <c r="C3389" i="1"/>
  <c r="F3389" i="1"/>
  <c r="B3389" i="1"/>
  <c r="E3389" i="1"/>
  <c r="G3389" i="1" s="1"/>
  <c r="A3389" i="1"/>
  <c r="H3391" i="1" l="1"/>
  <c r="D3390" i="1"/>
  <c r="C3390" i="1"/>
  <c r="F3390" i="1"/>
  <c r="B3390" i="1"/>
  <c r="E3390" i="1"/>
  <c r="A3390" i="1"/>
  <c r="G3390" i="1" l="1"/>
  <c r="H3392" i="1"/>
  <c r="D3391" i="1"/>
  <c r="C3391" i="1"/>
  <c r="F3391" i="1"/>
  <c r="B3391" i="1"/>
  <c r="E3391" i="1"/>
  <c r="G3391" i="1" s="1"/>
  <c r="A3391" i="1"/>
  <c r="H3393" i="1" l="1"/>
  <c r="D3392" i="1"/>
  <c r="C3392" i="1"/>
  <c r="F3392" i="1"/>
  <c r="B3392" i="1"/>
  <c r="E3392" i="1"/>
  <c r="G3392" i="1" s="1"/>
  <c r="A3392" i="1"/>
  <c r="H3394" i="1" l="1"/>
  <c r="D3393" i="1"/>
  <c r="C3393" i="1"/>
  <c r="F3393" i="1"/>
  <c r="B3393" i="1"/>
  <c r="E3393" i="1"/>
  <c r="A3393" i="1"/>
  <c r="G3393" i="1" l="1"/>
  <c r="H3395" i="1"/>
  <c r="D3394" i="1"/>
  <c r="C3394" i="1"/>
  <c r="F3394" i="1"/>
  <c r="B3394" i="1"/>
  <c r="E3394" i="1"/>
  <c r="G3394" i="1" s="1"/>
  <c r="A3394" i="1"/>
  <c r="H3396" i="1" l="1"/>
  <c r="D3395" i="1"/>
  <c r="C3395" i="1"/>
  <c r="F3395" i="1"/>
  <c r="B3395" i="1"/>
  <c r="E3395" i="1"/>
  <c r="A3395" i="1"/>
  <c r="G3395" i="1" l="1"/>
  <c r="H3397" i="1"/>
  <c r="D3396" i="1"/>
  <c r="C3396" i="1"/>
  <c r="F3396" i="1"/>
  <c r="B3396" i="1"/>
  <c r="E3396" i="1"/>
  <c r="G3396" i="1" s="1"/>
  <c r="A3396" i="1"/>
  <c r="H3398" i="1" l="1"/>
  <c r="D3397" i="1"/>
  <c r="C3397" i="1"/>
  <c r="F3397" i="1"/>
  <c r="B3397" i="1"/>
  <c r="E3397" i="1"/>
  <c r="A3397" i="1"/>
  <c r="G3397" i="1" l="1"/>
  <c r="H3399" i="1"/>
  <c r="D3398" i="1"/>
  <c r="C3398" i="1"/>
  <c r="F3398" i="1"/>
  <c r="B3398" i="1"/>
  <c r="E3398" i="1"/>
  <c r="G3398" i="1" s="1"/>
  <c r="A3398" i="1"/>
  <c r="H3400" i="1" l="1"/>
  <c r="D3399" i="1"/>
  <c r="C3399" i="1"/>
  <c r="F3399" i="1"/>
  <c r="B3399" i="1"/>
  <c r="E3399" i="1"/>
  <c r="A3399" i="1"/>
  <c r="G3399" i="1" l="1"/>
  <c r="H3401" i="1"/>
  <c r="D3400" i="1"/>
  <c r="C3400" i="1"/>
  <c r="F3400" i="1"/>
  <c r="B3400" i="1"/>
  <c r="E3400" i="1"/>
  <c r="G3400" i="1" s="1"/>
  <c r="A3400" i="1"/>
  <c r="H3402" i="1" l="1"/>
  <c r="D3401" i="1"/>
  <c r="C3401" i="1"/>
  <c r="F3401" i="1"/>
  <c r="B3401" i="1"/>
  <c r="E3401" i="1"/>
  <c r="A3401" i="1"/>
  <c r="G3401" i="1" l="1"/>
  <c r="H3403" i="1"/>
  <c r="D3402" i="1"/>
  <c r="C3402" i="1"/>
  <c r="F3402" i="1"/>
  <c r="B3402" i="1"/>
  <c r="E3402" i="1"/>
  <c r="G3402" i="1" s="1"/>
  <c r="A3402" i="1"/>
  <c r="H3404" i="1" l="1"/>
  <c r="D3403" i="1"/>
  <c r="C3403" i="1"/>
  <c r="F3403" i="1"/>
  <c r="B3403" i="1"/>
  <c r="E3403" i="1"/>
  <c r="G3403" i="1" s="1"/>
  <c r="A3403" i="1"/>
  <c r="H3405" i="1" l="1"/>
  <c r="D3404" i="1"/>
  <c r="C3404" i="1"/>
  <c r="F3404" i="1"/>
  <c r="B3404" i="1"/>
  <c r="E3404" i="1"/>
  <c r="A3404" i="1"/>
  <c r="G3404" i="1" l="1"/>
  <c r="H3406" i="1"/>
  <c r="D3405" i="1"/>
  <c r="C3405" i="1"/>
  <c r="F3405" i="1"/>
  <c r="B3405" i="1"/>
  <c r="E3405" i="1"/>
  <c r="G3405" i="1" s="1"/>
  <c r="A3405" i="1"/>
  <c r="H3407" i="1" l="1"/>
  <c r="D3406" i="1"/>
  <c r="C3406" i="1"/>
  <c r="F3406" i="1"/>
  <c r="B3406" i="1"/>
  <c r="E3406" i="1"/>
  <c r="A3406" i="1"/>
  <c r="G3406" i="1" l="1"/>
  <c r="H3408" i="1"/>
  <c r="D3407" i="1"/>
  <c r="C3407" i="1"/>
  <c r="F3407" i="1"/>
  <c r="B3407" i="1"/>
  <c r="E3407" i="1"/>
  <c r="G3407" i="1" s="1"/>
  <c r="A3407" i="1"/>
  <c r="H3409" i="1" l="1"/>
  <c r="D3408" i="1"/>
  <c r="C3408" i="1"/>
  <c r="F3408" i="1"/>
  <c r="B3408" i="1"/>
  <c r="E3408" i="1"/>
  <c r="A3408" i="1"/>
  <c r="G3408" i="1" l="1"/>
  <c r="H3410" i="1"/>
  <c r="D3409" i="1"/>
  <c r="C3409" i="1"/>
  <c r="F3409" i="1"/>
  <c r="B3409" i="1"/>
  <c r="E3409" i="1"/>
  <c r="G3409" i="1" s="1"/>
  <c r="A3409" i="1"/>
  <c r="H3411" i="1" l="1"/>
  <c r="D3410" i="1"/>
  <c r="C3410" i="1"/>
  <c r="F3410" i="1"/>
  <c r="B3410" i="1"/>
  <c r="E3410" i="1"/>
  <c r="A3410" i="1"/>
  <c r="G3410" i="1" l="1"/>
  <c r="H3412" i="1"/>
  <c r="D3411" i="1"/>
  <c r="C3411" i="1"/>
  <c r="F3411" i="1"/>
  <c r="B3411" i="1"/>
  <c r="E3411" i="1"/>
  <c r="G3411" i="1" s="1"/>
  <c r="A3411" i="1"/>
  <c r="H3413" i="1" l="1"/>
  <c r="D3412" i="1"/>
  <c r="C3412" i="1"/>
  <c r="F3412" i="1"/>
  <c r="B3412" i="1"/>
  <c r="E3412" i="1"/>
  <c r="A3412" i="1"/>
  <c r="G3412" i="1" l="1"/>
  <c r="H3414" i="1"/>
  <c r="D3413" i="1"/>
  <c r="C3413" i="1"/>
  <c r="F3413" i="1"/>
  <c r="B3413" i="1"/>
  <c r="E3413" i="1"/>
  <c r="G3413" i="1" s="1"/>
  <c r="A3413" i="1"/>
  <c r="H3415" i="1" l="1"/>
  <c r="D3414" i="1"/>
  <c r="C3414" i="1"/>
  <c r="F3414" i="1"/>
  <c r="B3414" i="1"/>
  <c r="E3414" i="1"/>
  <c r="A3414" i="1"/>
  <c r="G3414" i="1" l="1"/>
  <c r="H3416" i="1"/>
  <c r="D3415" i="1"/>
  <c r="C3415" i="1"/>
  <c r="F3415" i="1"/>
  <c r="B3415" i="1"/>
  <c r="E3415" i="1"/>
  <c r="G3415" i="1" s="1"/>
  <c r="A3415" i="1"/>
  <c r="H3417" i="1" l="1"/>
  <c r="D3416" i="1"/>
  <c r="C3416" i="1"/>
  <c r="F3416" i="1"/>
  <c r="B3416" i="1"/>
  <c r="E3416" i="1"/>
  <c r="A3416" i="1"/>
  <c r="G3416" i="1" l="1"/>
  <c r="H3418" i="1"/>
  <c r="D3417" i="1"/>
  <c r="C3417" i="1"/>
  <c r="F3417" i="1"/>
  <c r="B3417" i="1"/>
  <c r="E3417" i="1"/>
  <c r="G3417" i="1" s="1"/>
  <c r="A3417" i="1"/>
  <c r="H3419" i="1" l="1"/>
  <c r="D3418" i="1"/>
  <c r="C3418" i="1"/>
  <c r="F3418" i="1"/>
  <c r="B3418" i="1"/>
  <c r="E3418" i="1"/>
  <c r="A3418" i="1"/>
  <c r="G3418" i="1" l="1"/>
  <c r="H3420" i="1"/>
  <c r="D3419" i="1"/>
  <c r="C3419" i="1"/>
  <c r="F3419" i="1"/>
  <c r="B3419" i="1"/>
  <c r="E3419" i="1"/>
  <c r="G3419" i="1" s="1"/>
  <c r="A3419" i="1"/>
  <c r="H3421" i="1" l="1"/>
  <c r="D3420" i="1"/>
  <c r="C3420" i="1"/>
  <c r="F3420" i="1"/>
  <c r="B3420" i="1"/>
  <c r="E3420" i="1"/>
  <c r="A3420" i="1"/>
  <c r="G3420" i="1" l="1"/>
  <c r="H3422" i="1"/>
  <c r="D3421" i="1"/>
  <c r="C3421" i="1"/>
  <c r="F3421" i="1"/>
  <c r="B3421" i="1"/>
  <c r="E3421" i="1"/>
  <c r="G3421" i="1" s="1"/>
  <c r="A3421" i="1"/>
  <c r="H3423" i="1" l="1"/>
  <c r="D3422" i="1"/>
  <c r="C3422" i="1"/>
  <c r="F3422" i="1"/>
  <c r="B3422" i="1"/>
  <c r="E3422" i="1"/>
  <c r="A3422" i="1"/>
  <c r="G3422" i="1" l="1"/>
  <c r="H3424" i="1"/>
  <c r="D3423" i="1"/>
  <c r="C3423" i="1"/>
  <c r="F3423" i="1"/>
  <c r="B3423" i="1"/>
  <c r="E3423" i="1"/>
  <c r="G3423" i="1" s="1"/>
  <c r="A3423" i="1"/>
  <c r="H3425" i="1" l="1"/>
  <c r="D3424" i="1"/>
  <c r="C3424" i="1"/>
  <c r="F3424" i="1"/>
  <c r="B3424" i="1"/>
  <c r="E3424" i="1"/>
  <c r="G3424" i="1" s="1"/>
  <c r="A3424" i="1"/>
  <c r="H3426" i="1" l="1"/>
  <c r="D3425" i="1"/>
  <c r="C3425" i="1"/>
  <c r="F3425" i="1"/>
  <c r="B3425" i="1"/>
  <c r="E3425" i="1"/>
  <c r="G3425" i="1" s="1"/>
  <c r="A3425" i="1"/>
  <c r="H3427" i="1" l="1"/>
  <c r="D3426" i="1"/>
  <c r="C3426" i="1"/>
  <c r="F3426" i="1"/>
  <c r="B3426" i="1"/>
  <c r="E3426" i="1"/>
  <c r="A3426" i="1"/>
  <c r="G3426" i="1" l="1"/>
  <c r="H3428" i="1"/>
  <c r="D3427" i="1"/>
  <c r="C3427" i="1"/>
  <c r="F3427" i="1"/>
  <c r="B3427" i="1"/>
  <c r="E3427" i="1"/>
  <c r="G3427" i="1" s="1"/>
  <c r="A3427" i="1"/>
  <c r="H3429" i="1" l="1"/>
  <c r="D3428" i="1"/>
  <c r="C3428" i="1"/>
  <c r="F3428" i="1"/>
  <c r="B3428" i="1"/>
  <c r="E3428" i="1"/>
  <c r="G3428" i="1" s="1"/>
  <c r="A3428" i="1"/>
  <c r="H3430" i="1" l="1"/>
  <c r="D3429" i="1"/>
  <c r="C3429" i="1"/>
  <c r="F3429" i="1"/>
  <c r="B3429" i="1"/>
  <c r="E3429" i="1"/>
  <c r="A3429" i="1"/>
  <c r="G3429" i="1" l="1"/>
  <c r="H3431" i="1"/>
  <c r="D3430" i="1"/>
  <c r="C3430" i="1"/>
  <c r="F3430" i="1"/>
  <c r="B3430" i="1"/>
  <c r="E3430" i="1"/>
  <c r="G3430" i="1" s="1"/>
  <c r="A3430" i="1"/>
  <c r="H3432" i="1" l="1"/>
  <c r="D3431" i="1"/>
  <c r="C3431" i="1"/>
  <c r="F3431" i="1"/>
  <c r="B3431" i="1"/>
  <c r="E3431" i="1"/>
  <c r="A3431" i="1"/>
  <c r="G3431" i="1" l="1"/>
  <c r="H3433" i="1"/>
  <c r="D3432" i="1"/>
  <c r="C3432" i="1"/>
  <c r="F3432" i="1"/>
  <c r="B3432" i="1"/>
  <c r="E3432" i="1"/>
  <c r="G3432" i="1" s="1"/>
  <c r="A3432" i="1"/>
  <c r="H3434" i="1" l="1"/>
  <c r="D3433" i="1"/>
  <c r="C3433" i="1"/>
  <c r="F3433" i="1"/>
  <c r="B3433" i="1"/>
  <c r="E3433" i="1"/>
  <c r="A3433" i="1"/>
  <c r="G3433" i="1" l="1"/>
  <c r="H3435" i="1"/>
  <c r="D3434" i="1"/>
  <c r="C3434" i="1"/>
  <c r="F3434" i="1"/>
  <c r="B3434" i="1"/>
  <c r="E3434" i="1"/>
  <c r="G3434" i="1" s="1"/>
  <c r="A3434" i="1"/>
  <c r="H3436" i="1" l="1"/>
  <c r="D3435" i="1"/>
  <c r="C3435" i="1"/>
  <c r="F3435" i="1"/>
  <c r="B3435" i="1"/>
  <c r="E3435" i="1"/>
  <c r="A3435" i="1"/>
  <c r="G3435" i="1" l="1"/>
  <c r="H3437" i="1"/>
  <c r="D3436" i="1"/>
  <c r="C3436" i="1"/>
  <c r="F3436" i="1"/>
  <c r="B3436" i="1"/>
  <c r="E3436" i="1"/>
  <c r="A3436" i="1"/>
  <c r="G3436" i="1" l="1"/>
  <c r="H3438" i="1"/>
  <c r="D3437" i="1"/>
  <c r="C3437" i="1"/>
  <c r="F3437" i="1"/>
  <c r="B3437" i="1"/>
  <c r="E3437" i="1"/>
  <c r="G3437" i="1" s="1"/>
  <c r="A3437" i="1"/>
  <c r="H3439" i="1" l="1"/>
  <c r="D3438" i="1"/>
  <c r="C3438" i="1"/>
  <c r="F3438" i="1"/>
  <c r="B3438" i="1"/>
  <c r="E3438" i="1"/>
  <c r="A3438" i="1"/>
  <c r="G3438" i="1" l="1"/>
  <c r="H3440" i="1"/>
  <c r="D3439" i="1"/>
  <c r="C3439" i="1"/>
  <c r="F3439" i="1"/>
  <c r="B3439" i="1"/>
  <c r="E3439" i="1"/>
  <c r="G3439" i="1" s="1"/>
  <c r="A3439" i="1"/>
  <c r="H3441" i="1" l="1"/>
  <c r="D3440" i="1"/>
  <c r="C3440" i="1"/>
  <c r="F3440" i="1"/>
  <c r="B3440" i="1"/>
  <c r="E3440" i="1"/>
  <c r="G3440" i="1" s="1"/>
  <c r="A3440" i="1"/>
  <c r="H3442" i="1" l="1"/>
  <c r="D3441" i="1"/>
  <c r="C3441" i="1"/>
  <c r="F3441" i="1"/>
  <c r="B3441" i="1"/>
  <c r="E3441" i="1"/>
  <c r="G3441" i="1" s="1"/>
  <c r="A3441" i="1"/>
  <c r="H3443" i="1" l="1"/>
  <c r="D3442" i="1"/>
  <c r="C3442" i="1"/>
  <c r="F3442" i="1"/>
  <c r="B3442" i="1"/>
  <c r="E3442" i="1"/>
  <c r="G3442" i="1" s="1"/>
  <c r="A3442" i="1"/>
  <c r="H3444" i="1" l="1"/>
  <c r="D3443" i="1"/>
  <c r="C3443" i="1"/>
  <c r="F3443" i="1"/>
  <c r="B3443" i="1"/>
  <c r="E3443" i="1"/>
  <c r="A3443" i="1"/>
  <c r="G3443" i="1" l="1"/>
  <c r="H3445" i="1"/>
  <c r="D3444" i="1"/>
  <c r="C3444" i="1"/>
  <c r="F3444" i="1"/>
  <c r="B3444" i="1"/>
  <c r="E3444" i="1"/>
  <c r="G3444" i="1" s="1"/>
  <c r="A3444" i="1"/>
  <c r="H3446" i="1" l="1"/>
  <c r="D3445" i="1"/>
  <c r="C3445" i="1"/>
  <c r="F3445" i="1"/>
  <c r="B3445" i="1"/>
  <c r="E3445" i="1"/>
  <c r="A3445" i="1"/>
  <c r="G3445" i="1" l="1"/>
  <c r="H3447" i="1"/>
  <c r="D3446" i="1"/>
  <c r="C3446" i="1"/>
  <c r="F3446" i="1"/>
  <c r="B3446" i="1"/>
  <c r="E3446" i="1"/>
  <c r="G3446" i="1" s="1"/>
  <c r="A3446" i="1"/>
  <c r="H3448" i="1" l="1"/>
  <c r="D3447" i="1"/>
  <c r="C3447" i="1"/>
  <c r="F3447" i="1"/>
  <c r="B3447" i="1"/>
  <c r="E3447" i="1"/>
  <c r="A3447" i="1"/>
  <c r="G3447" i="1" l="1"/>
  <c r="H3449" i="1"/>
  <c r="D3448" i="1"/>
  <c r="C3448" i="1"/>
  <c r="F3448" i="1"/>
  <c r="B3448" i="1"/>
  <c r="E3448" i="1"/>
  <c r="G3448" i="1" s="1"/>
  <c r="A3448" i="1"/>
  <c r="H3450" i="1" l="1"/>
  <c r="D3449" i="1"/>
  <c r="C3449" i="1"/>
  <c r="F3449" i="1"/>
  <c r="B3449" i="1"/>
  <c r="E3449" i="1"/>
  <c r="A3449" i="1"/>
  <c r="G3449" i="1" l="1"/>
  <c r="H3451" i="1"/>
  <c r="D3450" i="1"/>
  <c r="C3450" i="1"/>
  <c r="F3450" i="1"/>
  <c r="B3450" i="1"/>
  <c r="E3450" i="1"/>
  <c r="G3450" i="1" s="1"/>
  <c r="A3450" i="1"/>
  <c r="H3452" i="1" l="1"/>
  <c r="D3451" i="1"/>
  <c r="C3451" i="1"/>
  <c r="F3451" i="1"/>
  <c r="B3451" i="1"/>
  <c r="E3451" i="1"/>
  <c r="A3451" i="1"/>
  <c r="G3451" i="1" l="1"/>
  <c r="H3453" i="1"/>
  <c r="D3452" i="1"/>
  <c r="C3452" i="1"/>
  <c r="F3452" i="1"/>
  <c r="B3452" i="1"/>
  <c r="E3452" i="1"/>
  <c r="G3452" i="1" s="1"/>
  <c r="A3452" i="1"/>
  <c r="H3454" i="1" l="1"/>
  <c r="D3453" i="1"/>
  <c r="C3453" i="1"/>
  <c r="F3453" i="1"/>
  <c r="B3453" i="1"/>
  <c r="E3453" i="1"/>
  <c r="G3453" i="1" s="1"/>
  <c r="A3453" i="1"/>
  <c r="H3455" i="1" l="1"/>
  <c r="D3454" i="1"/>
  <c r="C3454" i="1"/>
  <c r="F3454" i="1"/>
  <c r="B3454" i="1"/>
  <c r="E3454" i="1"/>
  <c r="A3454" i="1"/>
  <c r="G3454" i="1" l="1"/>
  <c r="H3456" i="1"/>
  <c r="D3455" i="1"/>
  <c r="C3455" i="1"/>
  <c r="F3455" i="1"/>
  <c r="B3455" i="1"/>
  <c r="E3455" i="1"/>
  <c r="G3455" i="1" s="1"/>
  <c r="A3455" i="1"/>
  <c r="H3457" i="1" l="1"/>
  <c r="D3456" i="1"/>
  <c r="C3456" i="1"/>
  <c r="F3456" i="1"/>
  <c r="B3456" i="1"/>
  <c r="E3456" i="1"/>
  <c r="A3456" i="1"/>
  <c r="G3456" i="1" l="1"/>
  <c r="H3458" i="1"/>
  <c r="D3457" i="1"/>
  <c r="C3457" i="1"/>
  <c r="F3457" i="1"/>
  <c r="B3457" i="1"/>
  <c r="E3457" i="1"/>
  <c r="G3457" i="1" s="1"/>
  <c r="A3457" i="1"/>
  <c r="H3459" i="1" l="1"/>
  <c r="D3458" i="1"/>
  <c r="C3458" i="1"/>
  <c r="F3458" i="1"/>
  <c r="B3458" i="1"/>
  <c r="E3458" i="1"/>
  <c r="A3458" i="1"/>
  <c r="G3458" i="1" l="1"/>
  <c r="H3460" i="1"/>
  <c r="D3459" i="1"/>
  <c r="C3459" i="1"/>
  <c r="F3459" i="1"/>
  <c r="B3459" i="1"/>
  <c r="E3459" i="1"/>
  <c r="G3459" i="1" s="1"/>
  <c r="A3459" i="1"/>
  <c r="H3461" i="1" l="1"/>
  <c r="D3460" i="1"/>
  <c r="C3460" i="1"/>
  <c r="F3460" i="1"/>
  <c r="B3460" i="1"/>
  <c r="E3460" i="1"/>
  <c r="A3460" i="1"/>
  <c r="G3460" i="1" l="1"/>
  <c r="H3462" i="1"/>
  <c r="D3461" i="1"/>
  <c r="C3461" i="1"/>
  <c r="F3461" i="1"/>
  <c r="B3461" i="1"/>
  <c r="E3461" i="1"/>
  <c r="G3461" i="1" s="1"/>
  <c r="A3461" i="1"/>
  <c r="H3463" i="1" l="1"/>
  <c r="D3462" i="1"/>
  <c r="C3462" i="1"/>
  <c r="F3462" i="1"/>
  <c r="B3462" i="1"/>
  <c r="E3462" i="1"/>
  <c r="A3462" i="1"/>
  <c r="G3462" i="1" l="1"/>
  <c r="H3464" i="1"/>
  <c r="D3463" i="1"/>
  <c r="C3463" i="1"/>
  <c r="F3463" i="1"/>
  <c r="B3463" i="1"/>
  <c r="E3463" i="1"/>
  <c r="G3463" i="1" s="1"/>
  <c r="A3463" i="1"/>
  <c r="H3465" i="1" l="1"/>
  <c r="D3464" i="1"/>
  <c r="C3464" i="1"/>
  <c r="F3464" i="1"/>
  <c r="B3464" i="1"/>
  <c r="E3464" i="1"/>
  <c r="A3464" i="1"/>
  <c r="G3464" i="1" l="1"/>
  <c r="H3466" i="1"/>
  <c r="D3465" i="1"/>
  <c r="C3465" i="1"/>
  <c r="F3465" i="1"/>
  <c r="B3465" i="1"/>
  <c r="E3465" i="1"/>
  <c r="A3465" i="1"/>
  <c r="H3467" i="1" l="1"/>
  <c r="D3466" i="1"/>
  <c r="C3466" i="1"/>
  <c r="F3466" i="1"/>
  <c r="B3466" i="1"/>
  <c r="E3466" i="1"/>
  <c r="G3466" i="1" s="1"/>
  <c r="A3466" i="1"/>
  <c r="G3465" i="1"/>
  <c r="H3468" i="1" l="1"/>
  <c r="D3467" i="1"/>
  <c r="C3467" i="1"/>
  <c r="F3467" i="1"/>
  <c r="B3467" i="1"/>
  <c r="E3467" i="1"/>
  <c r="A3467" i="1"/>
  <c r="G3467" i="1" l="1"/>
  <c r="H3469" i="1"/>
  <c r="D3468" i="1"/>
  <c r="C3468" i="1"/>
  <c r="F3468" i="1"/>
  <c r="B3468" i="1"/>
  <c r="E3468" i="1"/>
  <c r="G3468" i="1" s="1"/>
  <c r="A3468" i="1"/>
  <c r="H3470" i="1" l="1"/>
  <c r="D3469" i="1"/>
  <c r="C3469" i="1"/>
  <c r="F3469" i="1"/>
  <c r="B3469" i="1"/>
  <c r="E3469" i="1"/>
  <c r="A3469" i="1"/>
  <c r="G3469" i="1" l="1"/>
  <c r="H3471" i="1"/>
  <c r="D3470" i="1"/>
  <c r="C3470" i="1"/>
  <c r="F3470" i="1"/>
  <c r="B3470" i="1"/>
  <c r="E3470" i="1"/>
  <c r="G3470" i="1" s="1"/>
  <c r="A3470" i="1"/>
  <c r="H3472" i="1" l="1"/>
  <c r="D3471" i="1"/>
  <c r="C3471" i="1"/>
  <c r="F3471" i="1"/>
  <c r="B3471" i="1"/>
  <c r="E3471" i="1"/>
  <c r="G3471" i="1" s="1"/>
  <c r="A3471" i="1"/>
  <c r="H3473" i="1" l="1"/>
  <c r="D3472" i="1"/>
  <c r="C3472" i="1"/>
  <c r="F3472" i="1"/>
  <c r="B3472" i="1"/>
  <c r="E3472" i="1"/>
  <c r="G3472" i="1" s="1"/>
  <c r="A3472" i="1"/>
  <c r="H3474" i="1" l="1"/>
  <c r="D3473" i="1"/>
  <c r="C3473" i="1"/>
  <c r="F3473" i="1"/>
  <c r="B3473" i="1"/>
  <c r="E3473" i="1"/>
  <c r="A3473" i="1"/>
  <c r="G3473" i="1" l="1"/>
  <c r="H3475" i="1"/>
  <c r="D3474" i="1"/>
  <c r="C3474" i="1"/>
  <c r="F3474" i="1"/>
  <c r="B3474" i="1"/>
  <c r="E3474" i="1"/>
  <c r="G3474" i="1" s="1"/>
  <c r="A3474" i="1"/>
  <c r="H3476" i="1" l="1"/>
  <c r="D3475" i="1"/>
  <c r="C3475" i="1"/>
  <c r="F3475" i="1"/>
  <c r="B3475" i="1"/>
  <c r="E3475" i="1"/>
  <c r="A3475" i="1"/>
  <c r="G3475" i="1" l="1"/>
  <c r="H3477" i="1"/>
  <c r="D3476" i="1"/>
  <c r="C3476" i="1"/>
  <c r="F3476" i="1"/>
  <c r="B3476" i="1"/>
  <c r="E3476" i="1"/>
  <c r="G3476" i="1" s="1"/>
  <c r="A3476" i="1"/>
  <c r="H3478" i="1" l="1"/>
  <c r="D3477" i="1"/>
  <c r="C3477" i="1"/>
  <c r="F3477" i="1"/>
  <c r="B3477" i="1"/>
  <c r="E3477" i="1"/>
  <c r="A3477" i="1"/>
  <c r="G3477" i="1" l="1"/>
  <c r="H3479" i="1"/>
  <c r="D3478" i="1"/>
  <c r="C3478" i="1"/>
  <c r="F3478" i="1"/>
  <c r="B3478" i="1"/>
  <c r="E3478" i="1"/>
  <c r="G3478" i="1" s="1"/>
  <c r="A3478" i="1"/>
  <c r="H3480" i="1" l="1"/>
  <c r="D3479" i="1"/>
  <c r="C3479" i="1"/>
  <c r="F3479" i="1"/>
  <c r="B3479" i="1"/>
  <c r="E3479" i="1"/>
  <c r="G3479" i="1" s="1"/>
  <c r="A3479" i="1"/>
  <c r="H3481" i="1" l="1"/>
  <c r="D3480" i="1"/>
  <c r="C3480" i="1"/>
  <c r="F3480" i="1"/>
  <c r="B3480" i="1"/>
  <c r="E3480" i="1"/>
  <c r="A3480" i="1"/>
  <c r="G3480" i="1" l="1"/>
  <c r="H3482" i="1"/>
  <c r="D3481" i="1"/>
  <c r="C3481" i="1"/>
  <c r="F3481" i="1"/>
  <c r="B3481" i="1"/>
  <c r="E3481" i="1"/>
  <c r="G3481" i="1" s="1"/>
  <c r="A3481" i="1"/>
  <c r="H3483" i="1" l="1"/>
  <c r="D3482" i="1"/>
  <c r="C3482" i="1"/>
  <c r="F3482" i="1"/>
  <c r="B3482" i="1"/>
  <c r="E3482" i="1"/>
  <c r="A3482" i="1"/>
  <c r="G3482" i="1" l="1"/>
  <c r="H3484" i="1"/>
  <c r="D3483" i="1"/>
  <c r="C3483" i="1"/>
  <c r="F3483" i="1"/>
  <c r="B3483" i="1"/>
  <c r="E3483" i="1"/>
  <c r="G3483" i="1" s="1"/>
  <c r="A3483" i="1"/>
  <c r="H3485" i="1" l="1"/>
  <c r="D3484" i="1"/>
  <c r="C3484" i="1"/>
  <c r="F3484" i="1"/>
  <c r="B3484" i="1"/>
  <c r="E3484" i="1"/>
  <c r="G3484" i="1" s="1"/>
  <c r="A3484" i="1"/>
  <c r="H3486" i="1" l="1"/>
  <c r="D3485" i="1"/>
  <c r="C3485" i="1"/>
  <c r="F3485" i="1"/>
  <c r="B3485" i="1"/>
  <c r="E3485" i="1"/>
  <c r="A3485" i="1"/>
  <c r="G3485" i="1" l="1"/>
  <c r="H3487" i="1"/>
  <c r="D3486" i="1"/>
  <c r="C3486" i="1"/>
  <c r="F3486" i="1"/>
  <c r="B3486" i="1"/>
  <c r="E3486" i="1"/>
  <c r="G3486" i="1" s="1"/>
  <c r="A3486" i="1"/>
  <c r="H3488" i="1" l="1"/>
  <c r="D3487" i="1"/>
  <c r="C3487" i="1"/>
  <c r="F3487" i="1"/>
  <c r="B3487" i="1"/>
  <c r="E3487" i="1"/>
  <c r="A3487" i="1"/>
  <c r="G3487" i="1" l="1"/>
  <c r="H3489" i="1"/>
  <c r="D3488" i="1"/>
  <c r="C3488" i="1"/>
  <c r="F3488" i="1"/>
  <c r="B3488" i="1"/>
  <c r="E3488" i="1"/>
  <c r="G3488" i="1" s="1"/>
  <c r="A3488" i="1"/>
  <c r="H3490" i="1" l="1"/>
  <c r="D3489" i="1"/>
  <c r="C3489" i="1"/>
  <c r="F3489" i="1"/>
  <c r="B3489" i="1"/>
  <c r="E3489" i="1"/>
  <c r="G3489" i="1" s="1"/>
  <c r="A3489" i="1"/>
  <c r="H3491" i="1" l="1"/>
  <c r="D3490" i="1"/>
  <c r="C3490" i="1"/>
  <c r="F3490" i="1"/>
  <c r="B3490" i="1"/>
  <c r="E3490" i="1"/>
  <c r="A3490" i="1"/>
  <c r="G3490" i="1" l="1"/>
  <c r="D3491" i="1"/>
  <c r="H3492" i="1"/>
  <c r="C3491" i="1"/>
  <c r="F3491" i="1"/>
  <c r="B3491" i="1"/>
  <c r="E3491" i="1"/>
  <c r="G3491" i="1" s="1"/>
  <c r="A3491" i="1"/>
  <c r="F3492" i="1" l="1"/>
  <c r="D3492" i="1"/>
  <c r="H3493" i="1"/>
  <c r="C3492" i="1"/>
  <c r="B3492" i="1"/>
  <c r="E3492" i="1"/>
  <c r="G3492" i="1" s="1"/>
  <c r="A3492" i="1"/>
  <c r="F3493" i="1" l="1"/>
  <c r="B3493" i="1"/>
  <c r="E3493" i="1"/>
  <c r="G3493" i="1" s="1"/>
  <c r="A3493" i="1"/>
  <c r="C3493" i="1"/>
  <c r="H3494" i="1"/>
  <c r="D3493" i="1"/>
  <c r="F3494" i="1" l="1"/>
  <c r="B3494" i="1"/>
  <c r="E3494" i="1"/>
  <c r="G3494" i="1" s="1"/>
  <c r="A3494" i="1"/>
  <c r="C3494" i="1"/>
  <c r="H3495" i="1"/>
  <c r="D3494" i="1"/>
  <c r="F3495" i="1" l="1"/>
  <c r="B3495" i="1"/>
  <c r="E3495" i="1"/>
  <c r="G3495" i="1" s="1"/>
  <c r="A3495" i="1"/>
  <c r="C3495" i="1"/>
  <c r="H3496" i="1"/>
  <c r="D3495" i="1"/>
  <c r="F3496" i="1" l="1"/>
  <c r="B3496" i="1"/>
  <c r="E3496" i="1"/>
  <c r="G3496" i="1" s="1"/>
  <c r="A3496" i="1"/>
  <c r="C3496" i="1"/>
  <c r="H3497" i="1"/>
  <c r="D3496" i="1"/>
  <c r="F3497" i="1" l="1"/>
  <c r="B3497" i="1"/>
  <c r="E3497" i="1"/>
  <c r="G3497" i="1" s="1"/>
  <c r="A3497" i="1"/>
  <c r="C3497" i="1"/>
  <c r="H3498" i="1"/>
  <c r="D3497" i="1"/>
  <c r="F3498" i="1" l="1"/>
  <c r="B3498" i="1"/>
  <c r="E3498" i="1"/>
  <c r="G3498" i="1" s="1"/>
  <c r="A3498" i="1"/>
  <c r="C3498" i="1"/>
  <c r="H3499" i="1"/>
  <c r="D3498" i="1"/>
  <c r="F3499" i="1" l="1"/>
  <c r="B3499" i="1"/>
  <c r="E3499" i="1"/>
  <c r="G3499" i="1" s="1"/>
  <c r="A3499" i="1"/>
  <c r="C3499" i="1"/>
  <c r="H3500" i="1"/>
  <c r="D3499" i="1"/>
  <c r="F3500" i="1" l="1"/>
  <c r="B3500" i="1"/>
  <c r="E3500" i="1"/>
  <c r="G3500" i="1" s="1"/>
  <c r="A3500" i="1"/>
  <c r="C3500" i="1"/>
  <c r="H3501" i="1"/>
  <c r="D3500" i="1"/>
  <c r="F3501" i="1" l="1"/>
  <c r="B3501" i="1"/>
  <c r="E3501" i="1"/>
  <c r="G3501" i="1" s="1"/>
  <c r="A3501" i="1"/>
  <c r="C3501" i="1"/>
  <c r="H3502" i="1"/>
  <c r="D3501" i="1"/>
  <c r="F3502" i="1" l="1"/>
  <c r="B3502" i="1"/>
  <c r="E3502" i="1"/>
  <c r="G3502" i="1" s="1"/>
  <c r="A3502" i="1"/>
  <c r="C3502" i="1"/>
  <c r="H3503" i="1"/>
  <c r="D3502" i="1"/>
  <c r="F3503" i="1" l="1"/>
  <c r="B3503" i="1"/>
  <c r="E3503" i="1"/>
  <c r="G3503" i="1" s="1"/>
  <c r="A3503" i="1"/>
  <c r="C3503" i="1"/>
  <c r="H3504" i="1"/>
  <c r="D3503" i="1"/>
  <c r="F3504" i="1" l="1"/>
  <c r="B3504" i="1"/>
  <c r="E3504" i="1"/>
  <c r="G3504" i="1" s="1"/>
  <c r="A3504" i="1"/>
  <c r="C3504" i="1"/>
  <c r="H3505" i="1"/>
  <c r="D3504" i="1"/>
  <c r="F3505" i="1" l="1"/>
  <c r="B3505" i="1"/>
  <c r="E3505" i="1"/>
  <c r="G3505" i="1" s="1"/>
  <c r="A3505" i="1"/>
  <c r="C3505" i="1"/>
  <c r="H3506" i="1"/>
  <c r="D3505" i="1"/>
  <c r="F3506" i="1" l="1"/>
  <c r="B3506" i="1"/>
  <c r="E3506" i="1"/>
  <c r="G3506" i="1" s="1"/>
  <c r="A3506" i="1"/>
  <c r="C3506" i="1"/>
  <c r="H3507" i="1"/>
  <c r="D3506" i="1"/>
  <c r="F3507" i="1" l="1"/>
  <c r="B3507" i="1"/>
  <c r="E3507" i="1"/>
  <c r="G3507" i="1" s="1"/>
  <c r="A3507" i="1"/>
  <c r="C3507" i="1"/>
  <c r="H3508" i="1"/>
  <c r="D3507" i="1"/>
  <c r="F3508" i="1" l="1"/>
  <c r="B3508" i="1"/>
  <c r="E3508" i="1"/>
  <c r="G3508" i="1" s="1"/>
  <c r="A3508" i="1"/>
  <c r="C3508" i="1"/>
  <c r="H3509" i="1"/>
  <c r="D3508" i="1"/>
  <c r="F3509" i="1" l="1"/>
  <c r="B3509" i="1"/>
  <c r="E3509" i="1"/>
  <c r="G3509" i="1" s="1"/>
  <c r="A3509" i="1"/>
  <c r="C3509" i="1"/>
  <c r="H3510" i="1"/>
  <c r="D3509" i="1"/>
  <c r="F3510" i="1" l="1"/>
  <c r="B3510" i="1"/>
  <c r="E3510" i="1"/>
  <c r="G3510" i="1" s="1"/>
  <c r="A3510" i="1"/>
  <c r="C3510" i="1"/>
  <c r="H3511" i="1"/>
  <c r="D3510" i="1"/>
  <c r="F3511" i="1" l="1"/>
  <c r="B3511" i="1"/>
  <c r="E3511" i="1"/>
  <c r="G3511" i="1" s="1"/>
  <c r="A3511" i="1"/>
  <c r="C3511" i="1"/>
  <c r="H3512" i="1"/>
  <c r="D3511" i="1"/>
  <c r="F3512" i="1" l="1"/>
  <c r="B3512" i="1"/>
  <c r="E3512" i="1"/>
  <c r="G3512" i="1" s="1"/>
  <c r="A3512" i="1"/>
  <c r="C3512" i="1"/>
  <c r="H3513" i="1"/>
  <c r="D3512" i="1"/>
  <c r="F3513" i="1" l="1"/>
  <c r="B3513" i="1"/>
  <c r="E3513" i="1"/>
  <c r="G3513" i="1" s="1"/>
  <c r="A3513" i="1"/>
  <c r="H3514" i="1"/>
  <c r="C3513" i="1"/>
  <c r="D3513" i="1"/>
  <c r="F3514" i="1" l="1"/>
  <c r="B3514" i="1"/>
  <c r="E3514" i="1"/>
  <c r="G3514" i="1" s="1"/>
  <c r="A3514" i="1"/>
  <c r="H3515" i="1"/>
  <c r="C3514" i="1"/>
  <c r="D3514" i="1"/>
  <c r="F3515" i="1" l="1"/>
  <c r="B3515" i="1"/>
  <c r="E3515" i="1"/>
  <c r="G3515" i="1" s="1"/>
  <c r="A3515" i="1"/>
  <c r="H3516" i="1"/>
  <c r="D3515" i="1"/>
  <c r="C3515" i="1"/>
  <c r="F3516" i="1" l="1"/>
  <c r="B3516" i="1"/>
  <c r="E3516" i="1"/>
  <c r="G3516" i="1" s="1"/>
  <c r="A3516" i="1"/>
  <c r="H3517" i="1"/>
  <c r="D3516" i="1"/>
  <c r="C3516" i="1"/>
  <c r="F3517" i="1" l="1"/>
  <c r="B3517" i="1"/>
  <c r="E3517" i="1"/>
  <c r="G3517" i="1" s="1"/>
  <c r="A3517" i="1"/>
  <c r="H3518" i="1"/>
  <c r="D3517" i="1"/>
  <c r="C3517" i="1"/>
  <c r="F3518" i="1" l="1"/>
  <c r="B3518" i="1"/>
  <c r="E3518" i="1"/>
  <c r="G3518" i="1" s="1"/>
  <c r="A3518" i="1"/>
  <c r="H3519" i="1"/>
  <c r="D3518" i="1"/>
  <c r="C3518" i="1"/>
  <c r="F3519" i="1" l="1"/>
  <c r="B3519" i="1"/>
  <c r="E3519" i="1"/>
  <c r="G3519" i="1" s="1"/>
  <c r="A3519" i="1"/>
  <c r="H3520" i="1"/>
  <c r="D3519" i="1"/>
  <c r="C3519" i="1"/>
  <c r="F3520" i="1" l="1"/>
  <c r="B3520" i="1"/>
  <c r="E3520" i="1"/>
  <c r="G3520" i="1" s="1"/>
  <c r="A3520" i="1"/>
  <c r="H3521" i="1"/>
  <c r="D3520" i="1"/>
  <c r="C3520" i="1"/>
  <c r="F3521" i="1" l="1"/>
  <c r="B3521" i="1"/>
  <c r="E3521" i="1"/>
  <c r="G3521" i="1" s="1"/>
  <c r="A3521" i="1"/>
  <c r="H3522" i="1"/>
  <c r="D3521" i="1"/>
  <c r="C3521" i="1"/>
  <c r="F3522" i="1" l="1"/>
  <c r="B3522" i="1"/>
  <c r="E3522" i="1"/>
  <c r="G3522" i="1" s="1"/>
  <c r="A3522" i="1"/>
  <c r="H3523" i="1"/>
  <c r="D3522" i="1"/>
  <c r="C3522" i="1"/>
  <c r="F3523" i="1" l="1"/>
  <c r="B3523" i="1"/>
  <c r="E3523" i="1"/>
  <c r="G3523" i="1" s="1"/>
  <c r="A3523" i="1"/>
  <c r="H3524" i="1"/>
  <c r="D3523" i="1"/>
  <c r="C3523" i="1"/>
  <c r="F3524" i="1" l="1"/>
  <c r="B3524" i="1"/>
  <c r="E3524" i="1"/>
  <c r="G3524" i="1" s="1"/>
  <c r="A3524" i="1"/>
  <c r="H3525" i="1"/>
  <c r="D3524" i="1"/>
  <c r="C3524" i="1"/>
  <c r="F3525" i="1" l="1"/>
  <c r="B3525" i="1"/>
  <c r="E3525" i="1"/>
  <c r="G3525" i="1" s="1"/>
  <c r="A3525" i="1"/>
  <c r="H3526" i="1"/>
  <c r="D3525" i="1"/>
  <c r="C3525" i="1"/>
  <c r="F3526" i="1" l="1"/>
  <c r="B3526" i="1"/>
  <c r="E3526" i="1"/>
  <c r="A3526" i="1"/>
  <c r="H3527" i="1"/>
  <c r="D3526" i="1"/>
  <c r="C3526" i="1"/>
  <c r="G3526" i="1" l="1"/>
  <c r="F3527" i="1"/>
  <c r="B3527" i="1"/>
  <c r="E3527" i="1"/>
  <c r="G3527" i="1" s="1"/>
  <c r="A3527" i="1"/>
  <c r="H3528" i="1"/>
  <c r="D3527" i="1"/>
  <c r="C3527" i="1"/>
  <c r="F3528" i="1" l="1"/>
  <c r="B3528" i="1"/>
  <c r="E3528" i="1"/>
  <c r="G3528" i="1" s="1"/>
  <c r="A3528" i="1"/>
  <c r="H3529" i="1"/>
  <c r="D3528" i="1"/>
  <c r="C3528" i="1"/>
  <c r="F3529" i="1" l="1"/>
  <c r="B3529" i="1"/>
  <c r="E3529" i="1"/>
  <c r="G3529" i="1" s="1"/>
  <c r="A3529" i="1"/>
  <c r="H3530" i="1"/>
  <c r="D3529" i="1"/>
  <c r="C3529" i="1"/>
  <c r="F3530" i="1" l="1"/>
  <c r="B3530" i="1"/>
  <c r="E3530" i="1"/>
  <c r="G3530" i="1" s="1"/>
  <c r="A3530" i="1"/>
  <c r="H3531" i="1"/>
  <c r="D3530" i="1"/>
  <c r="C3530" i="1"/>
  <c r="F3531" i="1" l="1"/>
  <c r="B3531" i="1"/>
  <c r="E3531" i="1"/>
  <c r="G3531" i="1" s="1"/>
  <c r="A3531" i="1"/>
  <c r="H3532" i="1"/>
  <c r="D3531" i="1"/>
  <c r="C3531" i="1"/>
  <c r="F3532" i="1" l="1"/>
  <c r="B3532" i="1"/>
  <c r="E3532" i="1"/>
  <c r="G3532" i="1" s="1"/>
  <c r="A3532" i="1"/>
  <c r="H3533" i="1"/>
  <c r="D3532" i="1"/>
  <c r="C3532" i="1"/>
  <c r="F3533" i="1" l="1"/>
  <c r="B3533" i="1"/>
  <c r="E3533" i="1"/>
  <c r="G3533" i="1" s="1"/>
  <c r="A3533" i="1"/>
  <c r="H3534" i="1"/>
  <c r="D3533" i="1"/>
  <c r="C3533" i="1"/>
  <c r="F3534" i="1" l="1"/>
  <c r="B3534" i="1"/>
  <c r="E3534" i="1"/>
  <c r="G3534" i="1" s="1"/>
  <c r="A3534" i="1"/>
  <c r="H3535" i="1"/>
  <c r="D3534" i="1"/>
  <c r="C3534" i="1"/>
  <c r="F3535" i="1" l="1"/>
  <c r="B3535" i="1"/>
  <c r="E3535" i="1"/>
  <c r="G3535" i="1" s="1"/>
  <c r="A3535" i="1"/>
  <c r="H3536" i="1"/>
  <c r="D3535" i="1"/>
  <c r="C3535" i="1"/>
  <c r="F3536" i="1" l="1"/>
  <c r="B3536" i="1"/>
  <c r="E3536" i="1"/>
  <c r="G3536" i="1" s="1"/>
  <c r="A3536" i="1"/>
  <c r="H3537" i="1"/>
  <c r="D3536" i="1"/>
  <c r="C3536" i="1"/>
  <c r="F3537" i="1" l="1"/>
  <c r="B3537" i="1"/>
  <c r="E3537" i="1"/>
  <c r="G3537" i="1" s="1"/>
  <c r="A3537" i="1"/>
  <c r="H3538" i="1"/>
  <c r="D3537" i="1"/>
  <c r="C3537" i="1"/>
  <c r="F3538" i="1" l="1"/>
  <c r="B3538" i="1"/>
  <c r="E3538" i="1"/>
  <c r="G3538" i="1" s="1"/>
  <c r="A3538" i="1"/>
  <c r="H3539" i="1"/>
  <c r="D3538" i="1"/>
  <c r="C3538" i="1"/>
  <c r="F3539" i="1" l="1"/>
  <c r="B3539" i="1"/>
  <c r="E3539" i="1"/>
  <c r="G3539" i="1" s="1"/>
  <c r="A3539" i="1"/>
  <c r="H3540" i="1"/>
  <c r="D3539" i="1"/>
  <c r="C3539" i="1"/>
  <c r="F3540" i="1" l="1"/>
  <c r="B3540" i="1"/>
  <c r="E3540" i="1"/>
  <c r="G3540" i="1" s="1"/>
  <c r="A3540" i="1"/>
  <c r="H3541" i="1"/>
  <c r="D3540" i="1"/>
  <c r="C3540" i="1"/>
  <c r="F3541" i="1" l="1"/>
  <c r="B3541" i="1"/>
  <c r="E3541" i="1"/>
  <c r="G3541" i="1" s="1"/>
  <c r="A3541" i="1"/>
  <c r="H3542" i="1"/>
  <c r="D3541" i="1"/>
  <c r="C3541" i="1"/>
  <c r="F3542" i="1" l="1"/>
  <c r="B3542" i="1"/>
  <c r="E3542" i="1"/>
  <c r="G3542" i="1" s="1"/>
  <c r="A3542" i="1"/>
  <c r="H3543" i="1"/>
  <c r="D3542" i="1"/>
  <c r="C3542" i="1"/>
  <c r="F3543" i="1" l="1"/>
  <c r="B3543" i="1"/>
  <c r="E3543" i="1"/>
  <c r="G3543" i="1" s="1"/>
  <c r="A3543" i="1"/>
  <c r="H3544" i="1"/>
  <c r="D3543" i="1"/>
  <c r="C3543" i="1"/>
  <c r="F3544" i="1" l="1"/>
  <c r="B3544" i="1"/>
  <c r="E3544" i="1"/>
  <c r="G3544" i="1" s="1"/>
  <c r="A3544" i="1"/>
  <c r="H3545" i="1"/>
  <c r="D3544" i="1"/>
  <c r="C3544" i="1"/>
  <c r="F3545" i="1" l="1"/>
  <c r="B3545" i="1"/>
  <c r="E3545" i="1"/>
  <c r="G3545" i="1" s="1"/>
  <c r="A3545" i="1"/>
  <c r="H3546" i="1"/>
  <c r="D3545" i="1"/>
  <c r="C3545" i="1"/>
  <c r="F3546" i="1" l="1"/>
  <c r="B3546" i="1"/>
  <c r="E3546" i="1"/>
  <c r="G3546" i="1" s="1"/>
  <c r="A3546" i="1"/>
  <c r="H3547" i="1"/>
  <c r="D3546" i="1"/>
  <c r="C3546" i="1"/>
  <c r="F3547" i="1" l="1"/>
  <c r="B3547" i="1"/>
  <c r="E3547" i="1"/>
  <c r="G3547" i="1" s="1"/>
  <c r="A3547" i="1"/>
  <c r="H3548" i="1"/>
  <c r="D3547" i="1"/>
  <c r="C3547" i="1"/>
  <c r="F3548" i="1" l="1"/>
  <c r="B3548" i="1"/>
  <c r="E3548" i="1"/>
  <c r="G3548" i="1" s="1"/>
  <c r="A3548" i="1"/>
  <c r="H3549" i="1"/>
  <c r="D3548" i="1"/>
  <c r="C3548" i="1"/>
  <c r="F3549" i="1" l="1"/>
  <c r="B3549" i="1"/>
  <c r="E3549" i="1"/>
  <c r="G3549" i="1" s="1"/>
  <c r="A3549" i="1"/>
  <c r="H3550" i="1"/>
  <c r="D3549" i="1"/>
  <c r="C3549" i="1"/>
  <c r="F3550" i="1" l="1"/>
  <c r="B3550" i="1"/>
  <c r="E3550" i="1"/>
  <c r="G3550" i="1" s="1"/>
  <c r="A3550" i="1"/>
  <c r="H3551" i="1"/>
  <c r="D3550" i="1"/>
  <c r="C3550" i="1"/>
  <c r="F3551" i="1" l="1"/>
  <c r="B3551" i="1"/>
  <c r="E3551" i="1"/>
  <c r="G3551" i="1" s="1"/>
  <c r="A3551" i="1"/>
  <c r="H3552" i="1"/>
  <c r="D3551" i="1"/>
  <c r="C3551" i="1"/>
  <c r="F3552" i="1" l="1"/>
  <c r="B3552" i="1"/>
  <c r="E3552" i="1"/>
  <c r="G3552" i="1" s="1"/>
  <c r="A3552" i="1"/>
  <c r="H3553" i="1"/>
  <c r="D3552" i="1"/>
  <c r="C3552" i="1"/>
  <c r="F3553" i="1" l="1"/>
  <c r="B3553" i="1"/>
  <c r="E3553" i="1"/>
  <c r="G3553" i="1" s="1"/>
  <c r="A3553" i="1"/>
  <c r="H3554" i="1"/>
  <c r="D3553" i="1"/>
  <c r="C3553" i="1"/>
  <c r="F3554" i="1" l="1"/>
  <c r="B3554" i="1"/>
  <c r="E3554" i="1"/>
  <c r="G3554" i="1" s="1"/>
  <c r="A3554" i="1"/>
  <c r="H3555" i="1"/>
  <c r="D3554" i="1"/>
  <c r="C3554" i="1"/>
  <c r="F3555" i="1" l="1"/>
  <c r="B3555" i="1"/>
  <c r="E3555" i="1"/>
  <c r="G3555" i="1" s="1"/>
  <c r="A3555" i="1"/>
  <c r="H3556" i="1"/>
  <c r="D3555" i="1"/>
  <c r="C3555" i="1"/>
  <c r="F3556" i="1" l="1"/>
  <c r="B3556" i="1"/>
  <c r="E3556" i="1"/>
  <c r="G3556" i="1" s="1"/>
  <c r="A3556" i="1"/>
  <c r="H3557" i="1"/>
  <c r="D3556" i="1"/>
  <c r="C3556" i="1"/>
  <c r="F3557" i="1" l="1"/>
  <c r="B3557" i="1"/>
  <c r="E3557" i="1"/>
  <c r="G3557" i="1" s="1"/>
  <c r="A3557" i="1"/>
  <c r="H3558" i="1"/>
  <c r="D3557" i="1"/>
  <c r="C3557" i="1"/>
  <c r="F3558" i="1" l="1"/>
  <c r="B3558" i="1"/>
  <c r="E3558" i="1"/>
  <c r="G3558" i="1" s="1"/>
  <c r="A3558" i="1"/>
  <c r="H3559" i="1"/>
  <c r="D3558" i="1"/>
  <c r="C3558" i="1"/>
  <c r="F3559" i="1" l="1"/>
  <c r="B3559" i="1"/>
  <c r="E3559" i="1"/>
  <c r="G3559" i="1" s="1"/>
  <c r="A3559" i="1"/>
  <c r="H3560" i="1"/>
  <c r="D3559" i="1"/>
  <c r="C3559" i="1"/>
  <c r="F3560" i="1" l="1"/>
  <c r="B3560" i="1"/>
  <c r="E3560" i="1"/>
  <c r="G3560" i="1" s="1"/>
  <c r="A3560" i="1"/>
  <c r="H3561" i="1"/>
  <c r="D3560" i="1"/>
  <c r="C3560" i="1"/>
  <c r="F3561" i="1" l="1"/>
  <c r="B3561" i="1"/>
  <c r="E3561" i="1"/>
  <c r="G3561" i="1" s="1"/>
  <c r="A3561" i="1"/>
  <c r="H3562" i="1"/>
  <c r="D3561" i="1"/>
  <c r="C3561" i="1"/>
  <c r="F3562" i="1" l="1"/>
  <c r="B3562" i="1"/>
  <c r="E3562" i="1"/>
  <c r="G3562" i="1" s="1"/>
  <c r="A3562" i="1"/>
  <c r="H3563" i="1"/>
  <c r="D3562" i="1"/>
  <c r="C3562" i="1"/>
  <c r="F3563" i="1" l="1"/>
  <c r="B3563" i="1"/>
  <c r="E3563" i="1"/>
  <c r="G3563" i="1" s="1"/>
  <c r="A3563" i="1"/>
  <c r="H3564" i="1"/>
  <c r="D3563" i="1"/>
  <c r="C3563" i="1"/>
  <c r="F3564" i="1" l="1"/>
  <c r="B3564" i="1"/>
  <c r="E3564" i="1"/>
  <c r="G3564" i="1" s="1"/>
  <c r="A3564" i="1"/>
  <c r="H3565" i="1"/>
  <c r="D3564" i="1"/>
  <c r="C3564" i="1"/>
  <c r="F3565" i="1" l="1"/>
  <c r="B3565" i="1"/>
  <c r="E3565" i="1"/>
  <c r="G3565" i="1" s="1"/>
  <c r="A3565" i="1"/>
  <c r="H3566" i="1"/>
  <c r="D3565" i="1"/>
  <c r="C3565" i="1"/>
  <c r="F3566" i="1" l="1"/>
  <c r="B3566" i="1"/>
  <c r="E3566" i="1"/>
  <c r="G3566" i="1" s="1"/>
  <c r="A3566" i="1"/>
  <c r="H3567" i="1"/>
  <c r="D3566" i="1"/>
  <c r="C3566" i="1"/>
  <c r="F3567" i="1" l="1"/>
  <c r="B3567" i="1"/>
  <c r="E3567" i="1"/>
  <c r="G3567" i="1" s="1"/>
  <c r="A3567" i="1"/>
  <c r="H3568" i="1"/>
  <c r="D3567" i="1"/>
  <c r="C3567" i="1"/>
  <c r="F3568" i="1" l="1"/>
  <c r="B3568" i="1"/>
  <c r="E3568" i="1"/>
  <c r="G3568" i="1" s="1"/>
  <c r="A3568" i="1"/>
  <c r="H3569" i="1"/>
  <c r="D3568" i="1"/>
  <c r="C3568" i="1"/>
  <c r="F3569" i="1" l="1"/>
  <c r="B3569" i="1"/>
  <c r="E3569" i="1"/>
  <c r="G3569" i="1" s="1"/>
  <c r="A3569" i="1"/>
  <c r="H3570" i="1"/>
  <c r="D3569" i="1"/>
  <c r="C3569" i="1"/>
  <c r="F3570" i="1" l="1"/>
  <c r="B3570" i="1"/>
  <c r="E3570" i="1"/>
  <c r="G3570" i="1" s="1"/>
  <c r="A3570" i="1"/>
  <c r="H3571" i="1"/>
  <c r="D3570" i="1"/>
  <c r="C3570" i="1"/>
  <c r="F3571" i="1" l="1"/>
  <c r="B3571" i="1"/>
  <c r="E3571" i="1"/>
  <c r="G3571" i="1" s="1"/>
  <c r="A3571" i="1"/>
  <c r="H3572" i="1"/>
  <c r="D3571" i="1"/>
  <c r="C3571" i="1"/>
  <c r="F3572" i="1" l="1"/>
  <c r="B3572" i="1"/>
  <c r="E3572" i="1"/>
  <c r="G3572" i="1" s="1"/>
  <c r="A3572" i="1"/>
  <c r="H3573" i="1"/>
  <c r="D3572" i="1"/>
  <c r="C3572" i="1"/>
  <c r="F3573" i="1" l="1"/>
  <c r="B3573" i="1"/>
  <c r="E3573" i="1"/>
  <c r="G3573" i="1" s="1"/>
  <c r="A3573" i="1"/>
  <c r="H3574" i="1"/>
  <c r="D3573" i="1"/>
  <c r="C3573" i="1"/>
  <c r="F3574" i="1" l="1"/>
  <c r="B3574" i="1"/>
  <c r="E3574" i="1"/>
  <c r="G3574" i="1" s="1"/>
  <c r="A3574" i="1"/>
  <c r="H3575" i="1"/>
  <c r="D3574" i="1"/>
  <c r="C3574" i="1"/>
  <c r="F3575" i="1" l="1"/>
  <c r="B3575" i="1"/>
  <c r="E3575" i="1"/>
  <c r="G3575" i="1" s="1"/>
  <c r="A3575" i="1"/>
  <c r="H3576" i="1"/>
  <c r="D3575" i="1"/>
  <c r="C3575" i="1"/>
  <c r="F3576" i="1" l="1"/>
  <c r="B3576" i="1"/>
  <c r="E3576" i="1"/>
  <c r="G3576" i="1" s="1"/>
  <c r="A3576" i="1"/>
  <c r="H3577" i="1"/>
  <c r="D3576" i="1"/>
  <c r="C3576" i="1"/>
  <c r="F3577" i="1" l="1"/>
  <c r="B3577" i="1"/>
  <c r="E3577" i="1"/>
  <c r="G3577" i="1" s="1"/>
  <c r="A3577" i="1"/>
  <c r="H3578" i="1"/>
  <c r="D3577" i="1"/>
  <c r="C3577" i="1"/>
  <c r="F3578" i="1" l="1"/>
  <c r="B3578" i="1"/>
  <c r="E3578" i="1"/>
  <c r="G3578" i="1" s="1"/>
  <c r="A3578" i="1"/>
  <c r="H3579" i="1"/>
  <c r="D3578" i="1"/>
  <c r="C3578" i="1"/>
  <c r="F3579" i="1" l="1"/>
  <c r="B3579" i="1"/>
  <c r="E3579" i="1"/>
  <c r="G3579" i="1" s="1"/>
  <c r="A3579" i="1"/>
  <c r="H3580" i="1"/>
  <c r="D3579" i="1"/>
  <c r="C3579" i="1"/>
  <c r="F3580" i="1" l="1"/>
  <c r="B3580" i="1"/>
  <c r="E3580" i="1"/>
  <c r="G3580" i="1" s="1"/>
  <c r="A3580" i="1"/>
  <c r="H3581" i="1"/>
  <c r="D3580" i="1"/>
  <c r="C3580" i="1"/>
  <c r="F3581" i="1" l="1"/>
  <c r="B3581" i="1"/>
  <c r="E3581" i="1"/>
  <c r="G3581" i="1" s="1"/>
  <c r="A3581" i="1"/>
  <c r="H3582" i="1"/>
  <c r="D3581" i="1"/>
  <c r="C3581" i="1"/>
  <c r="F3582" i="1" l="1"/>
  <c r="B3582" i="1"/>
  <c r="E3582" i="1"/>
  <c r="G3582" i="1" s="1"/>
  <c r="A3582" i="1"/>
  <c r="H3583" i="1"/>
  <c r="D3582" i="1"/>
  <c r="C3582" i="1"/>
  <c r="F3583" i="1" l="1"/>
  <c r="B3583" i="1"/>
  <c r="E3583" i="1"/>
  <c r="G3583" i="1" s="1"/>
  <c r="A3583" i="1"/>
  <c r="H3584" i="1"/>
  <c r="D3583" i="1"/>
  <c r="C3583" i="1"/>
  <c r="F3584" i="1" l="1"/>
  <c r="B3584" i="1"/>
  <c r="E3584" i="1"/>
  <c r="G3584" i="1" s="1"/>
  <c r="A3584" i="1"/>
  <c r="H3585" i="1"/>
  <c r="D3584" i="1"/>
  <c r="C3584" i="1"/>
  <c r="F3585" i="1" l="1"/>
  <c r="B3585" i="1"/>
  <c r="E3585" i="1"/>
  <c r="A3585" i="1"/>
  <c r="H3586" i="1"/>
  <c r="D3585" i="1"/>
  <c r="C3585" i="1"/>
  <c r="F3586" i="1" l="1"/>
  <c r="B3586" i="1"/>
  <c r="E3586" i="1"/>
  <c r="G3586" i="1" s="1"/>
  <c r="A3586" i="1"/>
  <c r="H3587" i="1"/>
  <c r="D3586" i="1"/>
  <c r="C3586" i="1"/>
  <c r="G3585" i="1"/>
  <c r="F3587" i="1" l="1"/>
  <c r="B3587" i="1"/>
  <c r="E3587" i="1"/>
  <c r="G3587" i="1" s="1"/>
  <c r="A3587" i="1"/>
  <c r="H3588" i="1"/>
  <c r="D3587" i="1"/>
  <c r="C3587" i="1"/>
  <c r="F3588" i="1" l="1"/>
  <c r="B3588" i="1"/>
  <c r="E3588" i="1"/>
  <c r="G3588" i="1" s="1"/>
  <c r="A3588" i="1"/>
  <c r="H3589" i="1"/>
  <c r="D3588" i="1"/>
  <c r="C3588" i="1"/>
  <c r="F3589" i="1" l="1"/>
  <c r="B3589" i="1"/>
  <c r="E3589" i="1"/>
  <c r="G3589" i="1" s="1"/>
  <c r="A3589" i="1"/>
  <c r="H3590" i="1"/>
  <c r="D3589" i="1"/>
  <c r="C3589" i="1"/>
  <c r="F3590" i="1" l="1"/>
  <c r="B3590" i="1"/>
  <c r="E3590" i="1"/>
  <c r="G3590" i="1" s="1"/>
  <c r="A3590" i="1"/>
  <c r="H3591" i="1"/>
  <c r="D3590" i="1"/>
  <c r="C3590" i="1"/>
  <c r="F3591" i="1" l="1"/>
  <c r="B3591" i="1"/>
  <c r="E3591" i="1"/>
  <c r="G3591" i="1" s="1"/>
  <c r="A3591" i="1"/>
  <c r="H3592" i="1"/>
  <c r="D3591" i="1"/>
  <c r="C3591" i="1"/>
  <c r="F3592" i="1" l="1"/>
  <c r="B3592" i="1"/>
  <c r="E3592" i="1"/>
  <c r="G3592" i="1" s="1"/>
  <c r="A3592" i="1"/>
  <c r="H3593" i="1"/>
  <c r="D3592" i="1"/>
  <c r="C3592" i="1"/>
  <c r="F3593" i="1" l="1"/>
  <c r="B3593" i="1"/>
  <c r="E3593" i="1"/>
  <c r="G3593" i="1" s="1"/>
  <c r="A3593" i="1"/>
  <c r="H3594" i="1"/>
  <c r="D3593" i="1"/>
  <c r="C3593" i="1"/>
  <c r="F3594" i="1" l="1"/>
  <c r="B3594" i="1"/>
  <c r="E3594" i="1"/>
  <c r="G3594" i="1" s="1"/>
  <c r="A3594" i="1"/>
  <c r="H3595" i="1"/>
  <c r="D3594" i="1"/>
  <c r="C3594" i="1"/>
  <c r="F3595" i="1" l="1"/>
  <c r="B3595" i="1"/>
  <c r="E3595" i="1"/>
  <c r="G3595" i="1" s="1"/>
  <c r="A3595" i="1"/>
  <c r="H3596" i="1"/>
  <c r="D3595" i="1"/>
  <c r="C3595" i="1"/>
  <c r="F3596" i="1" l="1"/>
  <c r="B3596" i="1"/>
  <c r="E3596" i="1"/>
  <c r="G3596" i="1" s="1"/>
  <c r="A3596" i="1"/>
  <c r="H3597" i="1"/>
  <c r="D3596" i="1"/>
  <c r="C3596" i="1"/>
  <c r="F3597" i="1" l="1"/>
  <c r="B3597" i="1"/>
  <c r="E3597" i="1"/>
  <c r="G3597" i="1" s="1"/>
  <c r="A3597" i="1"/>
  <c r="H3598" i="1"/>
  <c r="D3597" i="1"/>
  <c r="C3597" i="1"/>
  <c r="F3598" i="1" l="1"/>
  <c r="B3598" i="1"/>
  <c r="E3598" i="1"/>
  <c r="G3598" i="1" s="1"/>
  <c r="A3598" i="1"/>
  <c r="H3599" i="1"/>
  <c r="D3598" i="1"/>
  <c r="C3598" i="1"/>
  <c r="F3599" i="1" l="1"/>
  <c r="B3599" i="1"/>
  <c r="E3599" i="1"/>
  <c r="G3599" i="1" s="1"/>
  <c r="A3599" i="1"/>
  <c r="H3600" i="1"/>
  <c r="D3599" i="1"/>
  <c r="C3599" i="1"/>
  <c r="F3600" i="1" l="1"/>
  <c r="B3600" i="1"/>
  <c r="E3600" i="1"/>
  <c r="G3600" i="1" s="1"/>
  <c r="A3600" i="1"/>
  <c r="H3601" i="1"/>
  <c r="D3600" i="1"/>
  <c r="C3600" i="1"/>
  <c r="F3601" i="1" l="1"/>
  <c r="B3601" i="1"/>
  <c r="E3601" i="1"/>
  <c r="G3601" i="1" s="1"/>
  <c r="A3601" i="1"/>
  <c r="H3602" i="1"/>
  <c r="D3601" i="1"/>
  <c r="C3601" i="1"/>
  <c r="F3602" i="1" l="1"/>
  <c r="B3602" i="1"/>
  <c r="E3602" i="1"/>
  <c r="G3602" i="1" s="1"/>
  <c r="A3602" i="1"/>
  <c r="H3603" i="1"/>
  <c r="D3602" i="1"/>
  <c r="C3602" i="1"/>
  <c r="F3603" i="1" l="1"/>
  <c r="B3603" i="1"/>
  <c r="E3603" i="1"/>
  <c r="G3603" i="1" s="1"/>
  <c r="A3603" i="1"/>
  <c r="H3604" i="1"/>
  <c r="D3603" i="1"/>
  <c r="C3603" i="1"/>
  <c r="F3604" i="1" l="1"/>
  <c r="B3604" i="1"/>
  <c r="E3604" i="1"/>
  <c r="G3604" i="1" s="1"/>
  <c r="A3604" i="1"/>
  <c r="H3605" i="1"/>
  <c r="D3604" i="1"/>
  <c r="C3604" i="1"/>
  <c r="F3605" i="1" l="1"/>
  <c r="B3605" i="1"/>
  <c r="E3605" i="1"/>
  <c r="G3605" i="1" s="1"/>
  <c r="A3605" i="1"/>
  <c r="H3606" i="1"/>
  <c r="D3605" i="1"/>
  <c r="C3605" i="1"/>
  <c r="F3606" i="1" l="1"/>
  <c r="B3606" i="1"/>
  <c r="E3606" i="1"/>
  <c r="G3606" i="1" s="1"/>
  <c r="A3606" i="1"/>
  <c r="H3607" i="1"/>
  <c r="D3606" i="1"/>
  <c r="C3606" i="1"/>
  <c r="F3607" i="1" l="1"/>
  <c r="B3607" i="1"/>
  <c r="E3607" i="1"/>
  <c r="G3607" i="1" s="1"/>
  <c r="A3607" i="1"/>
  <c r="H3608" i="1"/>
  <c r="D3607" i="1"/>
  <c r="C3607" i="1"/>
  <c r="F3608" i="1" l="1"/>
  <c r="B3608" i="1"/>
  <c r="E3608" i="1"/>
  <c r="G3608" i="1" s="1"/>
  <c r="A3608" i="1"/>
  <c r="H3609" i="1"/>
  <c r="D3608" i="1"/>
  <c r="C3608" i="1"/>
  <c r="F3609" i="1" l="1"/>
  <c r="B3609" i="1"/>
  <c r="E3609" i="1"/>
  <c r="G3609" i="1" s="1"/>
  <c r="A3609" i="1"/>
  <c r="H3610" i="1"/>
  <c r="D3609" i="1"/>
  <c r="C3609" i="1"/>
  <c r="F3610" i="1" l="1"/>
  <c r="B3610" i="1"/>
  <c r="E3610" i="1"/>
  <c r="G3610" i="1" s="1"/>
  <c r="A3610" i="1"/>
  <c r="H3611" i="1"/>
  <c r="D3610" i="1"/>
  <c r="C3610" i="1"/>
  <c r="F3611" i="1" l="1"/>
  <c r="B3611" i="1"/>
  <c r="E3611" i="1"/>
  <c r="G3611" i="1" s="1"/>
  <c r="A3611" i="1"/>
  <c r="H3612" i="1"/>
  <c r="D3611" i="1"/>
  <c r="C3611" i="1"/>
  <c r="F3612" i="1" l="1"/>
  <c r="B3612" i="1"/>
  <c r="E3612" i="1"/>
  <c r="G3612" i="1" s="1"/>
  <c r="A3612" i="1"/>
  <c r="H3613" i="1"/>
  <c r="D3612" i="1"/>
  <c r="C3612" i="1"/>
  <c r="F3613" i="1" l="1"/>
  <c r="B3613" i="1"/>
  <c r="E3613" i="1"/>
  <c r="A3613" i="1"/>
  <c r="H3614" i="1"/>
  <c r="D3613" i="1"/>
  <c r="C3613" i="1"/>
  <c r="F3614" i="1" l="1"/>
  <c r="B3614" i="1"/>
  <c r="E3614" i="1"/>
  <c r="G3614" i="1" s="1"/>
  <c r="A3614" i="1"/>
  <c r="H3615" i="1"/>
  <c r="D3614" i="1"/>
  <c r="C3614" i="1"/>
  <c r="G3613" i="1"/>
  <c r="F3615" i="1" l="1"/>
  <c r="B3615" i="1"/>
  <c r="E3615" i="1"/>
  <c r="G3615" i="1" s="1"/>
  <c r="A3615" i="1"/>
  <c r="H3616" i="1"/>
  <c r="D3615" i="1"/>
  <c r="C3615" i="1"/>
  <c r="F3616" i="1" l="1"/>
  <c r="B3616" i="1"/>
  <c r="E3616" i="1"/>
  <c r="G3616" i="1" s="1"/>
  <c r="A3616" i="1"/>
  <c r="H3617" i="1"/>
  <c r="D3616" i="1"/>
  <c r="C3616" i="1"/>
  <c r="F3617" i="1" l="1"/>
  <c r="B3617" i="1"/>
  <c r="E3617" i="1"/>
  <c r="G3617" i="1" s="1"/>
  <c r="A3617" i="1"/>
  <c r="H3618" i="1"/>
  <c r="D3617" i="1"/>
  <c r="C3617" i="1"/>
  <c r="F3618" i="1" l="1"/>
  <c r="B3618" i="1"/>
  <c r="E3618" i="1"/>
  <c r="G3618" i="1" s="1"/>
  <c r="A3618" i="1"/>
  <c r="H3619" i="1"/>
  <c r="D3618" i="1"/>
  <c r="C3618" i="1"/>
  <c r="F3619" i="1" l="1"/>
  <c r="B3619" i="1"/>
  <c r="E3619" i="1"/>
  <c r="G3619" i="1" s="1"/>
  <c r="A3619" i="1"/>
  <c r="H3620" i="1"/>
  <c r="D3619" i="1"/>
  <c r="C3619" i="1"/>
  <c r="F3620" i="1" l="1"/>
  <c r="B3620" i="1"/>
  <c r="E3620" i="1"/>
  <c r="G3620" i="1" s="1"/>
  <c r="A3620" i="1"/>
  <c r="H3621" i="1"/>
  <c r="D3620" i="1"/>
  <c r="C3620" i="1"/>
  <c r="F3621" i="1" l="1"/>
  <c r="B3621" i="1"/>
  <c r="E3621" i="1"/>
  <c r="G3621" i="1" s="1"/>
  <c r="A3621" i="1"/>
  <c r="H3622" i="1"/>
  <c r="D3621" i="1"/>
  <c r="C3621" i="1"/>
  <c r="F3622" i="1" l="1"/>
  <c r="B3622" i="1"/>
  <c r="E3622" i="1"/>
  <c r="G3622" i="1" s="1"/>
  <c r="A3622" i="1"/>
  <c r="H3623" i="1"/>
  <c r="D3622" i="1"/>
  <c r="C3622" i="1"/>
  <c r="F3623" i="1" l="1"/>
  <c r="B3623" i="1"/>
  <c r="E3623" i="1"/>
  <c r="G3623" i="1" s="1"/>
  <c r="A3623" i="1"/>
  <c r="H3624" i="1"/>
  <c r="D3623" i="1"/>
  <c r="C3623" i="1"/>
  <c r="F3624" i="1" l="1"/>
  <c r="B3624" i="1"/>
  <c r="E3624" i="1"/>
  <c r="G3624" i="1" s="1"/>
  <c r="A3624" i="1"/>
  <c r="H3625" i="1"/>
  <c r="D3624" i="1"/>
  <c r="C3624" i="1"/>
  <c r="F3625" i="1" l="1"/>
  <c r="B3625" i="1"/>
  <c r="E3625" i="1"/>
  <c r="G3625" i="1" s="1"/>
  <c r="A3625" i="1"/>
  <c r="H3626" i="1"/>
  <c r="D3625" i="1"/>
  <c r="C3625" i="1"/>
  <c r="F3626" i="1" l="1"/>
  <c r="B3626" i="1"/>
  <c r="E3626" i="1"/>
  <c r="G3626" i="1" s="1"/>
  <c r="A3626" i="1"/>
  <c r="H3627" i="1"/>
  <c r="D3626" i="1"/>
  <c r="C3626" i="1"/>
  <c r="F3627" i="1" l="1"/>
  <c r="B3627" i="1"/>
  <c r="E3627" i="1"/>
  <c r="G3627" i="1" s="1"/>
  <c r="A3627" i="1"/>
  <c r="H3628" i="1"/>
  <c r="D3627" i="1"/>
  <c r="C3627" i="1"/>
  <c r="F3628" i="1" l="1"/>
  <c r="B3628" i="1"/>
  <c r="E3628" i="1"/>
  <c r="G3628" i="1" s="1"/>
  <c r="A3628" i="1"/>
  <c r="H3629" i="1"/>
  <c r="D3628" i="1"/>
  <c r="C3628" i="1"/>
  <c r="F3629" i="1" l="1"/>
  <c r="B3629" i="1"/>
  <c r="E3629" i="1"/>
  <c r="G3629" i="1" s="1"/>
  <c r="A3629" i="1"/>
  <c r="H3630" i="1"/>
  <c r="D3629" i="1"/>
  <c r="C3629" i="1"/>
  <c r="F3630" i="1" l="1"/>
  <c r="B3630" i="1"/>
  <c r="E3630" i="1"/>
  <c r="G3630" i="1" s="1"/>
  <c r="A3630" i="1"/>
  <c r="H3631" i="1"/>
  <c r="D3630" i="1"/>
  <c r="C3630" i="1"/>
  <c r="F3631" i="1" l="1"/>
  <c r="B3631" i="1"/>
  <c r="E3631" i="1"/>
  <c r="G3631" i="1" s="1"/>
  <c r="A3631" i="1"/>
  <c r="H3632" i="1"/>
  <c r="D3631" i="1"/>
  <c r="C3631" i="1"/>
  <c r="F3632" i="1" l="1"/>
  <c r="B3632" i="1"/>
  <c r="E3632" i="1"/>
  <c r="G3632" i="1" s="1"/>
  <c r="A3632" i="1"/>
  <c r="H3633" i="1"/>
  <c r="D3632" i="1"/>
  <c r="C3632" i="1"/>
  <c r="F3633" i="1" l="1"/>
  <c r="B3633" i="1"/>
  <c r="E3633" i="1"/>
  <c r="G3633" i="1" s="1"/>
  <c r="A3633" i="1"/>
  <c r="H3634" i="1"/>
  <c r="D3633" i="1"/>
  <c r="C3633" i="1"/>
  <c r="F3634" i="1" l="1"/>
  <c r="B3634" i="1"/>
  <c r="E3634" i="1"/>
  <c r="G3634" i="1" s="1"/>
  <c r="A3634" i="1"/>
  <c r="H3635" i="1"/>
  <c r="D3634" i="1"/>
  <c r="C3634" i="1"/>
  <c r="F3635" i="1" l="1"/>
  <c r="B3635" i="1"/>
  <c r="E3635" i="1"/>
  <c r="G3635" i="1" s="1"/>
  <c r="A3635" i="1"/>
  <c r="H3636" i="1"/>
  <c r="D3635" i="1"/>
  <c r="C3635" i="1"/>
  <c r="F3636" i="1" l="1"/>
  <c r="B3636" i="1"/>
  <c r="E3636" i="1"/>
  <c r="G3636" i="1" s="1"/>
  <c r="A3636" i="1"/>
  <c r="H3637" i="1"/>
  <c r="D3636" i="1"/>
  <c r="C3636" i="1"/>
  <c r="F3637" i="1" l="1"/>
  <c r="B3637" i="1"/>
  <c r="E3637" i="1"/>
  <c r="G3637" i="1" s="1"/>
  <c r="A3637" i="1"/>
  <c r="H3638" i="1"/>
  <c r="D3637" i="1"/>
  <c r="C3637" i="1"/>
  <c r="F3638" i="1" l="1"/>
  <c r="B3638" i="1"/>
  <c r="E3638" i="1"/>
  <c r="G3638" i="1" s="1"/>
  <c r="A3638" i="1"/>
  <c r="H3639" i="1"/>
  <c r="D3638" i="1"/>
  <c r="C3638" i="1"/>
  <c r="F3639" i="1" l="1"/>
  <c r="B3639" i="1"/>
  <c r="E3639" i="1"/>
  <c r="G3639" i="1" s="1"/>
  <c r="A3639" i="1"/>
  <c r="H3640" i="1"/>
  <c r="D3639" i="1"/>
  <c r="C3639" i="1"/>
  <c r="F3640" i="1" l="1"/>
  <c r="B3640" i="1"/>
  <c r="E3640" i="1"/>
  <c r="G3640" i="1" s="1"/>
  <c r="A3640" i="1"/>
  <c r="H3641" i="1"/>
  <c r="D3640" i="1"/>
  <c r="C3640" i="1"/>
  <c r="F3641" i="1" l="1"/>
  <c r="B3641" i="1"/>
  <c r="E3641" i="1"/>
  <c r="G3641" i="1" s="1"/>
  <c r="A3641" i="1"/>
  <c r="H3642" i="1"/>
  <c r="D3641" i="1"/>
  <c r="C3641" i="1"/>
  <c r="F3642" i="1" l="1"/>
  <c r="B3642" i="1"/>
  <c r="E3642" i="1"/>
  <c r="G3642" i="1" s="1"/>
  <c r="A3642" i="1"/>
  <c r="H3643" i="1"/>
  <c r="D3642" i="1"/>
  <c r="C3642" i="1"/>
  <c r="F3643" i="1" l="1"/>
  <c r="B3643" i="1"/>
  <c r="E3643" i="1"/>
  <c r="G3643" i="1" s="1"/>
  <c r="A3643" i="1"/>
  <c r="H3644" i="1"/>
  <c r="D3643" i="1"/>
  <c r="C3643" i="1"/>
  <c r="F3644" i="1" l="1"/>
  <c r="B3644" i="1"/>
  <c r="E3644" i="1"/>
  <c r="G3644" i="1" s="1"/>
  <c r="A3644" i="1"/>
  <c r="H3645" i="1"/>
  <c r="D3644" i="1"/>
  <c r="C3644" i="1"/>
  <c r="F3645" i="1" l="1"/>
  <c r="B3645" i="1"/>
  <c r="E3645" i="1"/>
  <c r="G3645" i="1" s="1"/>
  <c r="A3645" i="1"/>
  <c r="H3646" i="1"/>
  <c r="D3645" i="1"/>
  <c r="C3645" i="1"/>
  <c r="F3646" i="1" l="1"/>
  <c r="B3646" i="1"/>
  <c r="E3646" i="1"/>
  <c r="G3646" i="1" s="1"/>
  <c r="A3646" i="1"/>
  <c r="H3647" i="1"/>
  <c r="D3646" i="1"/>
  <c r="C3646" i="1"/>
  <c r="F3647" i="1" l="1"/>
  <c r="B3647" i="1"/>
  <c r="E3647" i="1"/>
  <c r="G3647" i="1" s="1"/>
  <c r="A3647" i="1"/>
  <c r="H3648" i="1"/>
  <c r="D3647" i="1"/>
  <c r="C3647" i="1"/>
  <c r="F3648" i="1" l="1"/>
  <c r="B3648" i="1"/>
  <c r="E3648" i="1"/>
  <c r="G3648" i="1" s="1"/>
  <c r="A3648" i="1"/>
  <c r="H3649" i="1"/>
  <c r="D3648" i="1"/>
  <c r="C3648" i="1"/>
  <c r="F3649" i="1" l="1"/>
  <c r="B3649" i="1"/>
  <c r="E3649" i="1"/>
  <c r="G3649" i="1" s="1"/>
  <c r="A3649" i="1"/>
  <c r="H3650" i="1"/>
  <c r="D3649" i="1"/>
  <c r="C3649" i="1"/>
  <c r="F3650" i="1" l="1"/>
  <c r="B3650" i="1"/>
  <c r="E3650" i="1"/>
  <c r="G3650" i="1" s="1"/>
  <c r="A3650" i="1"/>
  <c r="H3651" i="1"/>
  <c r="D3650" i="1"/>
  <c r="C3650" i="1"/>
  <c r="F3651" i="1" l="1"/>
  <c r="B3651" i="1"/>
  <c r="E3651" i="1"/>
  <c r="G3651" i="1" s="1"/>
  <c r="A3651" i="1"/>
  <c r="H3652" i="1"/>
  <c r="D3651" i="1"/>
  <c r="C3651" i="1"/>
  <c r="F3652" i="1" l="1"/>
  <c r="B3652" i="1"/>
  <c r="E3652" i="1"/>
  <c r="G3652" i="1" s="1"/>
  <c r="A3652" i="1"/>
  <c r="H3653" i="1"/>
  <c r="D3652" i="1"/>
  <c r="C3652" i="1"/>
  <c r="F3653" i="1" l="1"/>
  <c r="B3653" i="1"/>
  <c r="E3653" i="1"/>
  <c r="G3653" i="1" s="1"/>
  <c r="A3653" i="1"/>
  <c r="H3654" i="1"/>
  <c r="D3653" i="1"/>
  <c r="C3653" i="1"/>
  <c r="F3654" i="1" l="1"/>
  <c r="B3654" i="1"/>
  <c r="E3654" i="1"/>
  <c r="G3654" i="1" s="1"/>
  <c r="A3654" i="1"/>
  <c r="H3655" i="1"/>
  <c r="D3654" i="1"/>
  <c r="C3654" i="1"/>
  <c r="F3655" i="1" l="1"/>
  <c r="B3655" i="1"/>
  <c r="E3655" i="1"/>
  <c r="G3655" i="1" s="1"/>
  <c r="A3655" i="1"/>
  <c r="H3656" i="1"/>
  <c r="D3655" i="1"/>
  <c r="C3655" i="1"/>
  <c r="F3656" i="1" l="1"/>
  <c r="B3656" i="1"/>
  <c r="E3656" i="1"/>
  <c r="G3656" i="1" s="1"/>
  <c r="A3656" i="1"/>
  <c r="H3657" i="1"/>
  <c r="D3656" i="1"/>
  <c r="C3656" i="1"/>
  <c r="F3657" i="1" l="1"/>
  <c r="B3657" i="1"/>
  <c r="E3657" i="1"/>
  <c r="G3657" i="1" s="1"/>
  <c r="A3657" i="1"/>
  <c r="H3658" i="1"/>
  <c r="D3657" i="1"/>
  <c r="C3657" i="1"/>
  <c r="F3658" i="1" l="1"/>
  <c r="B3658" i="1"/>
  <c r="E3658" i="1"/>
  <c r="G3658" i="1" s="1"/>
  <c r="A3658" i="1"/>
  <c r="H3659" i="1"/>
  <c r="D3658" i="1"/>
  <c r="C3658" i="1"/>
  <c r="F3659" i="1" l="1"/>
  <c r="B3659" i="1"/>
  <c r="E3659" i="1"/>
  <c r="A3659" i="1"/>
  <c r="H3660" i="1"/>
  <c r="D3659" i="1"/>
  <c r="C3659" i="1"/>
  <c r="G3659" i="1" l="1"/>
  <c r="F3660" i="1"/>
  <c r="B3660" i="1"/>
  <c r="E3660" i="1"/>
  <c r="G3660" i="1" s="1"/>
  <c r="A3660" i="1"/>
  <c r="H3661" i="1"/>
  <c r="D3660" i="1"/>
  <c r="C3660" i="1"/>
  <c r="F3661" i="1" l="1"/>
  <c r="B3661" i="1"/>
  <c r="E3661" i="1"/>
  <c r="G3661" i="1" s="1"/>
  <c r="A3661" i="1"/>
  <c r="H3662" i="1"/>
  <c r="D3661" i="1"/>
  <c r="C3661" i="1"/>
  <c r="F3662" i="1" l="1"/>
  <c r="B3662" i="1"/>
  <c r="E3662" i="1"/>
  <c r="G3662" i="1" s="1"/>
  <c r="A3662" i="1"/>
  <c r="H3663" i="1"/>
  <c r="D3662" i="1"/>
  <c r="C3662" i="1"/>
  <c r="F3663" i="1" l="1"/>
  <c r="B3663" i="1"/>
  <c r="E3663" i="1"/>
  <c r="G3663" i="1" s="1"/>
  <c r="A3663" i="1"/>
  <c r="H3664" i="1"/>
  <c r="D3663" i="1"/>
  <c r="C3663" i="1"/>
  <c r="F3664" i="1" l="1"/>
  <c r="B3664" i="1"/>
  <c r="E3664" i="1"/>
  <c r="G3664" i="1" s="1"/>
  <c r="A3664" i="1"/>
  <c r="H3665" i="1"/>
  <c r="D3664" i="1"/>
  <c r="C3664" i="1"/>
  <c r="F3665" i="1" l="1"/>
  <c r="B3665" i="1"/>
  <c r="E3665" i="1"/>
  <c r="G3665" i="1" s="1"/>
  <c r="A3665" i="1"/>
  <c r="H3666" i="1"/>
  <c r="D3665" i="1"/>
  <c r="C3665" i="1"/>
  <c r="F3666" i="1" l="1"/>
  <c r="B3666" i="1"/>
  <c r="E3666" i="1"/>
  <c r="G3666" i="1" s="1"/>
  <c r="A3666" i="1"/>
  <c r="H3667" i="1"/>
  <c r="D3666" i="1"/>
  <c r="C3666" i="1"/>
  <c r="F3667" i="1" l="1"/>
  <c r="B3667" i="1"/>
  <c r="E3667" i="1"/>
  <c r="G3667" i="1" s="1"/>
  <c r="A3667" i="1"/>
  <c r="H3668" i="1"/>
  <c r="D3667" i="1"/>
  <c r="C3667" i="1"/>
  <c r="F3668" i="1" l="1"/>
  <c r="B3668" i="1"/>
  <c r="E3668" i="1"/>
  <c r="G3668" i="1" s="1"/>
  <c r="A3668" i="1"/>
  <c r="H3669" i="1"/>
  <c r="D3668" i="1"/>
  <c r="C3668" i="1"/>
  <c r="F3669" i="1" l="1"/>
  <c r="B3669" i="1"/>
  <c r="E3669" i="1"/>
  <c r="G3669" i="1" s="1"/>
  <c r="A3669" i="1"/>
  <c r="H3670" i="1"/>
  <c r="D3669" i="1"/>
  <c r="C3669" i="1"/>
  <c r="F3670" i="1" l="1"/>
  <c r="B3670" i="1"/>
  <c r="E3670" i="1"/>
  <c r="G3670" i="1" s="1"/>
  <c r="A3670" i="1"/>
  <c r="H3671" i="1"/>
  <c r="D3670" i="1"/>
  <c r="C3670" i="1"/>
  <c r="F3671" i="1" l="1"/>
  <c r="B3671" i="1"/>
  <c r="E3671" i="1"/>
  <c r="G3671" i="1" s="1"/>
  <c r="A3671" i="1"/>
  <c r="H3672" i="1"/>
  <c r="D3671" i="1"/>
  <c r="C3671" i="1"/>
  <c r="F3672" i="1" l="1"/>
  <c r="B3672" i="1"/>
  <c r="E3672" i="1"/>
  <c r="G3672" i="1" s="1"/>
  <c r="A3672" i="1"/>
  <c r="H3673" i="1"/>
  <c r="D3672" i="1"/>
  <c r="C3672" i="1"/>
  <c r="F3673" i="1" l="1"/>
  <c r="B3673" i="1"/>
  <c r="E3673" i="1"/>
  <c r="G3673" i="1" s="1"/>
  <c r="A3673" i="1"/>
  <c r="H3674" i="1"/>
  <c r="D3673" i="1"/>
  <c r="C3673" i="1"/>
  <c r="F3674" i="1" l="1"/>
  <c r="B3674" i="1"/>
  <c r="E3674" i="1"/>
  <c r="G3674" i="1" s="1"/>
  <c r="A3674" i="1"/>
  <c r="H3675" i="1"/>
  <c r="D3674" i="1"/>
  <c r="C3674" i="1"/>
  <c r="F3675" i="1" l="1"/>
  <c r="B3675" i="1"/>
  <c r="E3675" i="1"/>
  <c r="G3675" i="1" s="1"/>
  <c r="A3675" i="1"/>
  <c r="H3676" i="1"/>
  <c r="D3675" i="1"/>
  <c r="C3675" i="1"/>
  <c r="F3676" i="1" l="1"/>
  <c r="B3676" i="1"/>
  <c r="E3676" i="1"/>
  <c r="G3676" i="1" s="1"/>
  <c r="A3676" i="1"/>
  <c r="H3677" i="1"/>
  <c r="D3676" i="1"/>
  <c r="C3676" i="1"/>
  <c r="F3677" i="1" l="1"/>
  <c r="B3677" i="1"/>
  <c r="E3677" i="1"/>
  <c r="G3677" i="1" s="1"/>
  <c r="A3677" i="1"/>
  <c r="H3678" i="1"/>
  <c r="D3677" i="1"/>
  <c r="C3677" i="1"/>
  <c r="F3678" i="1" l="1"/>
  <c r="B3678" i="1"/>
  <c r="E3678" i="1"/>
  <c r="G3678" i="1" s="1"/>
  <c r="A3678" i="1"/>
  <c r="H3679" i="1"/>
  <c r="D3678" i="1"/>
  <c r="C3678" i="1"/>
  <c r="F3679" i="1" l="1"/>
  <c r="B3679" i="1"/>
  <c r="E3679" i="1"/>
  <c r="G3679" i="1" s="1"/>
  <c r="A3679" i="1"/>
  <c r="H3680" i="1"/>
  <c r="D3679" i="1"/>
  <c r="C3679" i="1"/>
  <c r="F3680" i="1" l="1"/>
  <c r="B3680" i="1"/>
  <c r="E3680" i="1"/>
  <c r="G3680" i="1" s="1"/>
  <c r="A3680" i="1"/>
  <c r="H3681" i="1"/>
  <c r="D3680" i="1"/>
  <c r="C3680" i="1"/>
  <c r="F3681" i="1" l="1"/>
  <c r="B3681" i="1"/>
  <c r="E3681" i="1"/>
  <c r="G3681" i="1" s="1"/>
  <c r="A3681" i="1"/>
  <c r="H3682" i="1"/>
  <c r="D3681" i="1"/>
  <c r="C3681" i="1"/>
  <c r="F3682" i="1" l="1"/>
  <c r="B3682" i="1"/>
  <c r="E3682" i="1"/>
  <c r="G3682" i="1" s="1"/>
  <c r="A3682" i="1"/>
  <c r="H3683" i="1"/>
  <c r="D3682" i="1"/>
  <c r="C3682" i="1"/>
  <c r="F3683" i="1" l="1"/>
  <c r="B3683" i="1"/>
  <c r="E3683" i="1"/>
  <c r="G3683" i="1" s="1"/>
  <c r="A3683" i="1"/>
  <c r="H3684" i="1"/>
  <c r="D3683" i="1"/>
  <c r="C3683" i="1"/>
  <c r="F3684" i="1" l="1"/>
  <c r="B3684" i="1"/>
  <c r="E3684" i="1"/>
  <c r="G3684" i="1" s="1"/>
  <c r="A3684" i="1"/>
  <c r="H3685" i="1"/>
  <c r="D3684" i="1"/>
  <c r="C3684" i="1"/>
  <c r="F3685" i="1" l="1"/>
  <c r="B3685" i="1"/>
  <c r="E3685" i="1"/>
  <c r="G3685" i="1" s="1"/>
  <c r="A3685" i="1"/>
  <c r="H3686" i="1"/>
  <c r="D3685" i="1"/>
  <c r="C3685" i="1"/>
  <c r="F3686" i="1" l="1"/>
  <c r="B3686" i="1"/>
  <c r="E3686" i="1"/>
  <c r="G3686" i="1" s="1"/>
  <c r="A3686" i="1"/>
  <c r="H3687" i="1"/>
  <c r="D3686" i="1"/>
  <c r="C3686" i="1"/>
  <c r="F3687" i="1" l="1"/>
  <c r="B3687" i="1"/>
  <c r="E3687" i="1"/>
  <c r="A3687" i="1"/>
  <c r="H3688" i="1"/>
  <c r="D3687" i="1"/>
  <c r="C3687" i="1"/>
  <c r="G3687" i="1" l="1"/>
  <c r="F3688" i="1"/>
  <c r="B3688" i="1"/>
  <c r="E3688" i="1"/>
  <c r="A3688" i="1"/>
  <c r="H3689" i="1"/>
  <c r="D3688" i="1"/>
  <c r="C3688" i="1"/>
  <c r="G3688" i="1" l="1"/>
  <c r="F3689" i="1"/>
  <c r="B3689" i="1"/>
  <c r="E3689" i="1"/>
  <c r="G3689" i="1" s="1"/>
  <c r="A3689" i="1"/>
  <c r="H3690" i="1"/>
  <c r="D3689" i="1"/>
  <c r="C3689" i="1"/>
  <c r="F3690" i="1" l="1"/>
  <c r="B3690" i="1"/>
  <c r="E3690" i="1"/>
  <c r="G3690" i="1" s="1"/>
  <c r="A3690" i="1"/>
  <c r="H3691" i="1"/>
  <c r="D3690" i="1"/>
  <c r="C3690" i="1"/>
  <c r="F3691" i="1" l="1"/>
  <c r="B3691" i="1"/>
  <c r="E3691" i="1"/>
  <c r="G3691" i="1" s="1"/>
  <c r="A3691" i="1"/>
  <c r="H3692" i="1"/>
  <c r="D3691" i="1"/>
  <c r="C3691" i="1"/>
  <c r="F3692" i="1" l="1"/>
  <c r="B3692" i="1"/>
  <c r="E3692" i="1"/>
  <c r="G3692" i="1" s="1"/>
  <c r="A3692" i="1"/>
  <c r="H3693" i="1"/>
  <c r="D3692" i="1"/>
  <c r="C3692" i="1"/>
  <c r="F3693" i="1" l="1"/>
  <c r="B3693" i="1"/>
  <c r="E3693" i="1"/>
  <c r="G3693" i="1" s="1"/>
  <c r="A3693" i="1"/>
  <c r="H3694" i="1"/>
  <c r="D3693" i="1"/>
  <c r="C3693" i="1"/>
  <c r="F3694" i="1" l="1"/>
  <c r="B3694" i="1"/>
  <c r="E3694" i="1"/>
  <c r="G3694" i="1" s="1"/>
  <c r="A3694" i="1"/>
  <c r="H3695" i="1"/>
  <c r="D3694" i="1"/>
  <c r="C3694" i="1"/>
  <c r="F3695" i="1" l="1"/>
  <c r="B3695" i="1"/>
  <c r="E3695" i="1"/>
  <c r="G3695" i="1" s="1"/>
  <c r="A3695" i="1"/>
  <c r="H3696" i="1"/>
  <c r="D3695" i="1"/>
  <c r="C3695" i="1"/>
  <c r="F3696" i="1" l="1"/>
  <c r="B3696" i="1"/>
  <c r="E3696" i="1"/>
  <c r="G3696" i="1" s="1"/>
  <c r="A3696" i="1"/>
  <c r="H3697" i="1"/>
  <c r="D3696" i="1"/>
  <c r="C3696" i="1"/>
  <c r="F3697" i="1" l="1"/>
  <c r="B3697" i="1"/>
  <c r="E3697" i="1"/>
  <c r="G3697" i="1" s="1"/>
  <c r="A3697" i="1"/>
  <c r="H3698" i="1"/>
  <c r="D3697" i="1"/>
  <c r="C3697" i="1"/>
  <c r="F3698" i="1" l="1"/>
  <c r="B3698" i="1"/>
  <c r="E3698" i="1"/>
  <c r="G3698" i="1" s="1"/>
  <c r="A3698" i="1"/>
  <c r="H3699" i="1"/>
  <c r="D3698" i="1"/>
  <c r="C3698" i="1"/>
  <c r="F3699" i="1" l="1"/>
  <c r="B3699" i="1"/>
  <c r="E3699" i="1"/>
  <c r="G3699" i="1" s="1"/>
  <c r="A3699" i="1"/>
  <c r="H3700" i="1"/>
  <c r="D3699" i="1"/>
  <c r="C3699" i="1"/>
  <c r="F3700" i="1" l="1"/>
  <c r="B3700" i="1"/>
  <c r="E3700" i="1"/>
  <c r="G3700" i="1" s="1"/>
  <c r="A3700" i="1"/>
  <c r="H3701" i="1"/>
  <c r="D3700" i="1"/>
  <c r="C3700" i="1"/>
  <c r="F3701" i="1" l="1"/>
  <c r="B3701" i="1"/>
  <c r="E3701" i="1"/>
  <c r="G3701" i="1" s="1"/>
  <c r="A3701" i="1"/>
  <c r="H3702" i="1"/>
  <c r="D3701" i="1"/>
  <c r="C3701" i="1"/>
  <c r="F3702" i="1" l="1"/>
  <c r="B3702" i="1"/>
  <c r="E3702" i="1"/>
  <c r="A3702" i="1"/>
  <c r="H3703" i="1"/>
  <c r="D3702" i="1"/>
  <c r="C3702" i="1"/>
  <c r="F3703" i="1" l="1"/>
  <c r="B3703" i="1"/>
  <c r="E3703" i="1"/>
  <c r="G3703" i="1" s="1"/>
  <c r="A3703" i="1"/>
  <c r="H3704" i="1"/>
  <c r="D3703" i="1"/>
  <c r="C3703" i="1"/>
  <c r="G3702" i="1"/>
  <c r="F3704" i="1" l="1"/>
  <c r="B3704" i="1"/>
  <c r="E3704" i="1"/>
  <c r="G3704" i="1" s="1"/>
  <c r="A3704" i="1"/>
  <c r="H3705" i="1"/>
  <c r="D3704" i="1"/>
  <c r="C3704" i="1"/>
  <c r="F3705" i="1" l="1"/>
  <c r="B3705" i="1"/>
  <c r="E3705" i="1"/>
  <c r="A3705" i="1"/>
  <c r="H3706" i="1"/>
  <c r="D3705" i="1"/>
  <c r="C3705" i="1"/>
  <c r="F3706" i="1" l="1"/>
  <c r="B3706" i="1"/>
  <c r="E3706" i="1"/>
  <c r="G3706" i="1" s="1"/>
  <c r="A3706" i="1"/>
  <c r="H3707" i="1"/>
  <c r="D3706" i="1"/>
  <c r="C3706" i="1"/>
  <c r="G3705" i="1"/>
  <c r="F3707" i="1" l="1"/>
  <c r="B3707" i="1"/>
  <c r="E3707" i="1"/>
  <c r="G3707" i="1" s="1"/>
  <c r="A3707" i="1"/>
  <c r="H3708" i="1"/>
  <c r="D3707" i="1"/>
  <c r="C3707" i="1"/>
  <c r="F3708" i="1" l="1"/>
  <c r="B3708" i="1"/>
  <c r="E3708" i="1"/>
  <c r="G3708" i="1" s="1"/>
  <c r="A3708" i="1"/>
  <c r="H3709" i="1"/>
  <c r="D3708" i="1"/>
  <c r="C3708" i="1"/>
  <c r="F3709" i="1" l="1"/>
  <c r="B3709" i="1"/>
  <c r="E3709" i="1"/>
  <c r="G3709" i="1" s="1"/>
  <c r="A3709" i="1"/>
  <c r="H3710" i="1"/>
  <c r="D3709" i="1"/>
  <c r="C3709" i="1"/>
  <c r="F3710" i="1" l="1"/>
  <c r="B3710" i="1"/>
  <c r="E3710" i="1"/>
  <c r="G3710" i="1" s="1"/>
  <c r="A3710" i="1"/>
  <c r="H3711" i="1"/>
  <c r="D3710" i="1"/>
  <c r="C3710" i="1"/>
  <c r="F3711" i="1" l="1"/>
  <c r="B3711" i="1"/>
  <c r="E3711" i="1"/>
  <c r="G3711" i="1" s="1"/>
  <c r="A3711" i="1"/>
  <c r="H3712" i="1"/>
  <c r="D3711" i="1"/>
  <c r="C3711" i="1"/>
  <c r="F3712" i="1" l="1"/>
  <c r="B3712" i="1"/>
  <c r="E3712" i="1"/>
  <c r="G3712" i="1" s="1"/>
  <c r="A3712" i="1"/>
  <c r="H3713" i="1"/>
  <c r="D3712" i="1"/>
  <c r="C3712" i="1"/>
  <c r="F3713" i="1" l="1"/>
  <c r="B3713" i="1"/>
  <c r="E3713" i="1"/>
  <c r="G3713" i="1" s="1"/>
  <c r="A3713" i="1"/>
  <c r="H3714" i="1"/>
  <c r="D3713" i="1"/>
  <c r="C3713" i="1"/>
  <c r="F3714" i="1" l="1"/>
  <c r="B3714" i="1"/>
  <c r="E3714" i="1"/>
  <c r="G3714" i="1" s="1"/>
  <c r="A3714" i="1"/>
  <c r="H3715" i="1"/>
  <c r="D3714" i="1"/>
  <c r="C3714" i="1"/>
  <c r="F3715" i="1" l="1"/>
  <c r="B3715" i="1"/>
  <c r="E3715" i="1"/>
  <c r="G3715" i="1" s="1"/>
  <c r="A3715" i="1"/>
  <c r="H3716" i="1"/>
  <c r="D3715" i="1"/>
  <c r="C3715" i="1"/>
  <c r="F3716" i="1" l="1"/>
  <c r="B3716" i="1"/>
  <c r="E3716" i="1"/>
  <c r="G3716" i="1" s="1"/>
  <c r="A3716" i="1"/>
  <c r="H3717" i="1"/>
  <c r="D3716" i="1"/>
  <c r="C3716" i="1"/>
  <c r="F3717" i="1" l="1"/>
  <c r="B3717" i="1"/>
  <c r="E3717" i="1"/>
  <c r="G3717" i="1" s="1"/>
  <c r="A3717" i="1"/>
  <c r="H3718" i="1"/>
  <c r="D3717" i="1"/>
  <c r="C3717" i="1"/>
  <c r="F3718" i="1" l="1"/>
  <c r="B3718" i="1"/>
  <c r="E3718" i="1"/>
  <c r="G3718" i="1" s="1"/>
  <c r="A3718" i="1"/>
  <c r="H3719" i="1"/>
  <c r="D3718" i="1"/>
  <c r="C3718" i="1"/>
  <c r="F3719" i="1" l="1"/>
  <c r="B3719" i="1"/>
  <c r="E3719" i="1"/>
  <c r="G3719" i="1" s="1"/>
  <c r="A3719" i="1"/>
  <c r="H3720" i="1"/>
  <c r="D3719" i="1"/>
  <c r="C3719" i="1"/>
  <c r="F3720" i="1" l="1"/>
  <c r="B3720" i="1"/>
  <c r="E3720" i="1"/>
  <c r="G3720" i="1" s="1"/>
  <c r="A3720" i="1"/>
  <c r="H3721" i="1"/>
  <c r="D3720" i="1"/>
  <c r="C3720" i="1"/>
  <c r="F3721" i="1" l="1"/>
  <c r="B3721" i="1"/>
  <c r="E3721" i="1"/>
  <c r="G3721" i="1" s="1"/>
  <c r="A3721" i="1"/>
  <c r="H3722" i="1"/>
  <c r="D3721" i="1"/>
  <c r="C3721" i="1"/>
  <c r="F3722" i="1" l="1"/>
  <c r="B3722" i="1"/>
  <c r="E3722" i="1"/>
  <c r="G3722" i="1" s="1"/>
  <c r="A3722" i="1"/>
  <c r="H3723" i="1"/>
  <c r="D3722" i="1"/>
  <c r="C3722" i="1"/>
  <c r="F3723" i="1" l="1"/>
  <c r="B3723" i="1"/>
  <c r="E3723" i="1"/>
  <c r="G3723" i="1" s="1"/>
  <c r="A3723" i="1"/>
  <c r="H3724" i="1"/>
  <c r="D3723" i="1"/>
  <c r="C3723" i="1"/>
  <c r="F3724" i="1" l="1"/>
  <c r="B3724" i="1"/>
  <c r="E3724" i="1"/>
  <c r="G3724" i="1" s="1"/>
  <c r="A3724" i="1"/>
  <c r="H3725" i="1"/>
  <c r="D3724" i="1"/>
  <c r="C3724" i="1"/>
  <c r="F3725" i="1" l="1"/>
  <c r="B3725" i="1"/>
  <c r="E3725" i="1"/>
  <c r="G3725" i="1" s="1"/>
  <c r="A3725" i="1"/>
  <c r="H3726" i="1"/>
  <c r="D3725" i="1"/>
  <c r="C3725" i="1"/>
  <c r="F3726" i="1" l="1"/>
  <c r="B3726" i="1"/>
  <c r="E3726" i="1"/>
  <c r="G3726" i="1" s="1"/>
  <c r="A3726" i="1"/>
  <c r="H3727" i="1"/>
  <c r="D3726" i="1"/>
  <c r="C3726" i="1"/>
  <c r="F3727" i="1" l="1"/>
  <c r="B3727" i="1"/>
  <c r="E3727" i="1"/>
  <c r="G3727" i="1" s="1"/>
  <c r="A3727" i="1"/>
  <c r="H3728" i="1"/>
  <c r="D3727" i="1"/>
  <c r="C3727" i="1"/>
  <c r="F3728" i="1" l="1"/>
  <c r="B3728" i="1"/>
  <c r="E3728" i="1"/>
  <c r="G3728" i="1" s="1"/>
  <c r="A3728" i="1"/>
  <c r="H3729" i="1"/>
  <c r="D3728" i="1"/>
  <c r="C3728" i="1"/>
  <c r="F3729" i="1" l="1"/>
  <c r="B3729" i="1"/>
  <c r="E3729" i="1"/>
  <c r="G3729" i="1" s="1"/>
  <c r="A3729" i="1"/>
  <c r="H3730" i="1"/>
  <c r="D3729" i="1"/>
  <c r="C3729" i="1"/>
  <c r="F3730" i="1" l="1"/>
  <c r="B3730" i="1"/>
  <c r="E3730" i="1"/>
  <c r="G3730" i="1" s="1"/>
  <c r="A3730" i="1"/>
  <c r="H3731" i="1"/>
  <c r="D3730" i="1"/>
  <c r="C3730" i="1"/>
  <c r="F3731" i="1" l="1"/>
  <c r="B3731" i="1"/>
  <c r="E3731" i="1"/>
  <c r="G3731" i="1" s="1"/>
  <c r="A3731" i="1"/>
  <c r="H3732" i="1"/>
  <c r="D3731" i="1"/>
  <c r="C3731" i="1"/>
  <c r="F3732" i="1" l="1"/>
  <c r="B3732" i="1"/>
  <c r="E3732" i="1"/>
  <c r="G3732" i="1" s="1"/>
  <c r="A3732" i="1"/>
  <c r="H3733" i="1"/>
  <c r="D3732" i="1"/>
  <c r="C3732" i="1"/>
  <c r="F3733" i="1" l="1"/>
  <c r="B3733" i="1"/>
  <c r="E3733" i="1"/>
  <c r="G3733" i="1" s="1"/>
  <c r="A3733" i="1"/>
  <c r="H3734" i="1"/>
  <c r="D3733" i="1"/>
  <c r="C3733" i="1"/>
  <c r="F3734" i="1" l="1"/>
  <c r="B3734" i="1"/>
  <c r="E3734" i="1"/>
  <c r="G3734" i="1" s="1"/>
  <c r="A3734" i="1"/>
  <c r="H3735" i="1"/>
  <c r="D3734" i="1"/>
  <c r="C3734" i="1"/>
  <c r="F3735" i="1" l="1"/>
  <c r="B3735" i="1"/>
  <c r="E3735" i="1"/>
  <c r="G3735" i="1" s="1"/>
  <c r="A3735" i="1"/>
  <c r="H3736" i="1"/>
  <c r="D3735" i="1"/>
  <c r="C3735" i="1"/>
  <c r="F3736" i="1" l="1"/>
  <c r="B3736" i="1"/>
  <c r="E3736" i="1"/>
  <c r="G3736" i="1" s="1"/>
  <c r="A3736" i="1"/>
  <c r="H3737" i="1"/>
  <c r="D3736" i="1"/>
  <c r="C3736" i="1"/>
  <c r="H3738" i="1" l="1"/>
  <c r="F3737" i="1"/>
  <c r="B3737" i="1"/>
  <c r="E3737" i="1"/>
  <c r="G3737" i="1" s="1"/>
  <c r="A3737" i="1"/>
  <c r="D3737" i="1"/>
  <c r="C3737" i="1"/>
  <c r="E3738" i="1" l="1"/>
  <c r="A3738" i="1"/>
  <c r="C3738" i="1"/>
  <c r="B3738" i="1"/>
  <c r="H3739" i="1"/>
  <c r="F3738" i="1"/>
  <c r="D3738" i="1"/>
  <c r="E3739" i="1" l="1"/>
  <c r="A3739" i="1"/>
  <c r="H3740" i="1"/>
  <c r="F3739" i="1"/>
  <c r="D3739" i="1"/>
  <c r="C3739" i="1"/>
  <c r="B3739" i="1"/>
  <c r="G3738" i="1"/>
  <c r="E3740" i="1" l="1"/>
  <c r="G3740" i="1" s="1"/>
  <c r="A3740" i="1"/>
  <c r="C3740" i="1"/>
  <c r="B3740" i="1"/>
  <c r="H3741" i="1"/>
  <c r="F3740" i="1"/>
  <c r="D3740" i="1"/>
  <c r="G3739" i="1"/>
  <c r="E3741" i="1" l="1"/>
  <c r="A3741" i="1"/>
  <c r="H3742" i="1"/>
  <c r="F3741" i="1"/>
  <c r="D3741" i="1"/>
  <c r="C3741" i="1"/>
  <c r="B3741" i="1"/>
  <c r="E3742" i="1" l="1"/>
  <c r="G3742" i="1" s="1"/>
  <c r="A3742" i="1"/>
  <c r="C3742" i="1"/>
  <c r="B3742" i="1"/>
  <c r="H3743" i="1"/>
  <c r="F3742" i="1"/>
  <c r="D3742" i="1"/>
  <c r="G3741" i="1"/>
  <c r="E3743" i="1" l="1"/>
  <c r="A3743" i="1"/>
  <c r="H3744" i="1"/>
  <c r="F3743" i="1"/>
  <c r="D3743" i="1"/>
  <c r="C3743" i="1"/>
  <c r="B3743" i="1"/>
  <c r="E3744" i="1" l="1"/>
  <c r="G3744" i="1" s="1"/>
  <c r="A3744" i="1"/>
  <c r="C3744" i="1"/>
  <c r="B3744" i="1"/>
  <c r="H3745" i="1"/>
  <c r="F3744" i="1"/>
  <c r="D3744" i="1"/>
  <c r="G3743" i="1"/>
  <c r="E3745" i="1" l="1"/>
  <c r="A3745" i="1"/>
  <c r="H3746" i="1"/>
  <c r="F3745" i="1"/>
  <c r="D3745" i="1"/>
  <c r="C3745" i="1"/>
  <c r="B3745" i="1"/>
  <c r="E3746" i="1" l="1"/>
  <c r="A3746" i="1"/>
  <c r="C3746" i="1"/>
  <c r="B3746" i="1"/>
  <c r="H3747" i="1"/>
  <c r="F3746" i="1"/>
  <c r="D3746" i="1"/>
  <c r="G3745" i="1"/>
  <c r="E3747" i="1" l="1"/>
  <c r="A3747" i="1"/>
  <c r="H3748" i="1"/>
  <c r="F3747" i="1"/>
  <c r="D3747" i="1"/>
  <c r="C3747" i="1"/>
  <c r="B3747" i="1"/>
  <c r="G3746" i="1"/>
  <c r="E3748" i="1" l="1"/>
  <c r="G3748" i="1" s="1"/>
  <c r="A3748" i="1"/>
  <c r="C3748" i="1"/>
  <c r="B3748" i="1"/>
  <c r="H3749" i="1"/>
  <c r="F3748" i="1"/>
  <c r="D3748" i="1"/>
  <c r="G3747" i="1"/>
  <c r="E3749" i="1" l="1"/>
  <c r="A3749" i="1"/>
  <c r="F3749" i="1"/>
  <c r="H3750" i="1"/>
  <c r="D3749" i="1"/>
  <c r="C3749" i="1"/>
  <c r="B3749" i="1"/>
  <c r="E3750" i="1" l="1"/>
  <c r="G3750" i="1" s="1"/>
  <c r="A3750" i="1"/>
  <c r="C3750" i="1"/>
  <c r="H3751" i="1"/>
  <c r="B3750" i="1"/>
  <c r="F3750" i="1"/>
  <c r="D3750" i="1"/>
  <c r="G3749" i="1"/>
  <c r="E3751" i="1" l="1"/>
  <c r="G3751" i="1" s="1"/>
  <c r="A3751" i="1"/>
  <c r="C3751" i="1"/>
  <c r="B3751" i="1"/>
  <c r="H3752" i="1"/>
  <c r="F3751" i="1"/>
  <c r="D3751" i="1"/>
  <c r="E3752" i="1" l="1"/>
  <c r="G3752" i="1" s="1"/>
  <c r="A3752" i="1"/>
  <c r="C3752" i="1"/>
  <c r="B3752" i="1"/>
  <c r="H3753" i="1"/>
  <c r="F3752" i="1"/>
  <c r="D3752" i="1"/>
  <c r="E3753" i="1" l="1"/>
  <c r="G3753" i="1" s="1"/>
  <c r="A3753" i="1"/>
  <c r="C3753" i="1"/>
  <c r="B3753" i="1"/>
  <c r="H3754" i="1"/>
  <c r="F3753" i="1"/>
  <c r="D3753" i="1"/>
  <c r="E3754" i="1" l="1"/>
  <c r="A3754" i="1"/>
  <c r="C3754" i="1"/>
  <c r="B3754" i="1"/>
  <c r="H3755" i="1"/>
  <c r="F3754" i="1"/>
  <c r="D3754" i="1"/>
  <c r="E3755" i="1" l="1"/>
  <c r="G3755" i="1" s="1"/>
  <c r="A3755" i="1"/>
  <c r="C3755" i="1"/>
  <c r="B3755" i="1"/>
  <c r="H3756" i="1"/>
  <c r="F3755" i="1"/>
  <c r="D3755" i="1"/>
  <c r="G3754" i="1"/>
  <c r="E3756" i="1" l="1"/>
  <c r="G3756" i="1" s="1"/>
  <c r="A3756" i="1"/>
  <c r="C3756" i="1"/>
  <c r="B3756" i="1"/>
  <c r="H3757" i="1"/>
  <c r="F3756" i="1"/>
  <c r="D3756" i="1"/>
  <c r="E3757" i="1" l="1"/>
  <c r="G3757" i="1" s="1"/>
  <c r="A3757" i="1"/>
  <c r="C3757" i="1"/>
  <c r="B3757" i="1"/>
  <c r="H3758" i="1"/>
  <c r="F3757" i="1"/>
  <c r="D3757" i="1"/>
  <c r="E3758" i="1" l="1"/>
  <c r="G3758" i="1" s="1"/>
  <c r="A3758" i="1"/>
  <c r="C3758" i="1"/>
  <c r="B3758" i="1"/>
  <c r="H3759" i="1"/>
  <c r="F3758" i="1"/>
  <c r="D3758" i="1"/>
  <c r="E3759" i="1" l="1"/>
  <c r="A3759" i="1"/>
  <c r="C3759" i="1"/>
  <c r="B3759" i="1"/>
  <c r="H3760" i="1"/>
  <c r="F3759" i="1"/>
  <c r="D3759" i="1"/>
  <c r="E3760" i="1" l="1"/>
  <c r="G3760" i="1" s="1"/>
  <c r="A3760" i="1"/>
  <c r="C3760" i="1"/>
  <c r="B3760" i="1"/>
  <c r="H3761" i="1"/>
  <c r="F3760" i="1"/>
  <c r="D3760" i="1"/>
  <c r="G3759" i="1"/>
  <c r="E3761" i="1" l="1"/>
  <c r="A3761" i="1"/>
  <c r="C3761" i="1"/>
  <c r="B3761" i="1"/>
  <c r="H3762" i="1"/>
  <c r="F3761" i="1"/>
  <c r="D3761" i="1"/>
  <c r="E3762" i="1" l="1"/>
  <c r="G3762" i="1" s="1"/>
  <c r="A3762" i="1"/>
  <c r="C3762" i="1"/>
  <c r="B3762" i="1"/>
  <c r="H3763" i="1"/>
  <c r="F3762" i="1"/>
  <c r="D3762" i="1"/>
  <c r="G3761" i="1"/>
  <c r="E3763" i="1" l="1"/>
  <c r="G3763" i="1" s="1"/>
  <c r="A3763" i="1"/>
  <c r="C3763" i="1"/>
  <c r="B3763" i="1"/>
  <c r="H3764" i="1"/>
  <c r="F3763" i="1"/>
  <c r="D3763" i="1"/>
  <c r="E3764" i="1" l="1"/>
  <c r="A3764" i="1"/>
  <c r="C3764" i="1"/>
  <c r="B3764" i="1"/>
  <c r="H3765" i="1"/>
  <c r="F3764" i="1"/>
  <c r="D3764" i="1"/>
  <c r="E3765" i="1" l="1"/>
  <c r="G3765" i="1" s="1"/>
  <c r="A3765" i="1"/>
  <c r="C3765" i="1"/>
  <c r="B3765" i="1"/>
  <c r="H3766" i="1"/>
  <c r="F3765" i="1"/>
  <c r="D3765" i="1"/>
  <c r="G3764" i="1"/>
  <c r="E3766" i="1" l="1"/>
  <c r="A3766" i="1"/>
  <c r="H3767" i="1"/>
  <c r="C3766" i="1"/>
  <c r="B3766" i="1"/>
  <c r="F3766" i="1"/>
  <c r="D3766" i="1"/>
  <c r="E3767" i="1" l="1"/>
  <c r="A3767" i="1"/>
  <c r="H3768" i="1"/>
  <c r="D3767" i="1"/>
  <c r="C3767" i="1"/>
  <c r="B3767" i="1"/>
  <c r="F3767" i="1"/>
  <c r="G3766" i="1"/>
  <c r="E3768" i="1" l="1"/>
  <c r="G3768" i="1" s="1"/>
  <c r="A3768" i="1"/>
  <c r="H3769" i="1"/>
  <c r="D3768" i="1"/>
  <c r="C3768" i="1"/>
  <c r="F3768" i="1"/>
  <c r="B3768" i="1"/>
  <c r="G3767" i="1"/>
  <c r="E3769" i="1" l="1"/>
  <c r="A3769" i="1"/>
  <c r="H3770" i="1"/>
  <c r="D3769" i="1"/>
  <c r="C3769" i="1"/>
  <c r="B3769" i="1"/>
  <c r="F3769" i="1"/>
  <c r="E3770" i="1" l="1"/>
  <c r="G3770" i="1" s="1"/>
  <c r="A3770" i="1"/>
  <c r="H3771" i="1"/>
  <c r="D3770" i="1"/>
  <c r="C3770" i="1"/>
  <c r="F3770" i="1"/>
  <c r="B3770" i="1"/>
  <c r="G3769" i="1"/>
  <c r="E3771" i="1" l="1"/>
  <c r="A3771" i="1"/>
  <c r="H3772" i="1"/>
  <c r="D3771" i="1"/>
  <c r="C3771" i="1"/>
  <c r="B3771" i="1"/>
  <c r="F3771" i="1"/>
  <c r="E3772" i="1" l="1"/>
  <c r="G3772" i="1" s="1"/>
  <c r="A3772" i="1"/>
  <c r="H3773" i="1"/>
  <c r="D3772" i="1"/>
  <c r="C3772" i="1"/>
  <c r="F3772" i="1"/>
  <c r="B3772" i="1"/>
  <c r="G3771" i="1"/>
  <c r="E3773" i="1" l="1"/>
  <c r="A3773" i="1"/>
  <c r="H3774" i="1"/>
  <c r="D3773" i="1"/>
  <c r="C3773" i="1"/>
  <c r="B3773" i="1"/>
  <c r="F3773" i="1"/>
  <c r="E3774" i="1" l="1"/>
  <c r="G3774" i="1" s="1"/>
  <c r="A3774" i="1"/>
  <c r="H3775" i="1"/>
  <c r="D3774" i="1"/>
  <c r="C3774" i="1"/>
  <c r="F3774" i="1"/>
  <c r="B3774" i="1"/>
  <c r="G3773" i="1"/>
  <c r="E3775" i="1" l="1"/>
  <c r="A3775" i="1"/>
  <c r="H3776" i="1"/>
  <c r="D3775" i="1"/>
  <c r="C3775" i="1"/>
  <c r="B3775" i="1"/>
  <c r="F3775" i="1"/>
  <c r="E3776" i="1" l="1"/>
  <c r="A3776" i="1"/>
  <c r="H3777" i="1"/>
  <c r="D3776" i="1"/>
  <c r="C3776" i="1"/>
  <c r="F3776" i="1"/>
  <c r="B3776" i="1"/>
  <c r="G3775" i="1"/>
  <c r="E3777" i="1" l="1"/>
  <c r="A3777" i="1"/>
  <c r="H3778" i="1"/>
  <c r="D3777" i="1"/>
  <c r="C3777" i="1"/>
  <c r="B3777" i="1"/>
  <c r="F3777" i="1"/>
  <c r="G3776" i="1"/>
  <c r="E3778" i="1" l="1"/>
  <c r="A3778" i="1"/>
  <c r="H3779" i="1"/>
  <c r="D3778" i="1"/>
  <c r="C3778" i="1"/>
  <c r="F3778" i="1"/>
  <c r="B3778" i="1"/>
  <c r="G3777" i="1"/>
  <c r="E3779" i="1" l="1"/>
  <c r="A3779" i="1"/>
  <c r="H3780" i="1"/>
  <c r="D3779" i="1"/>
  <c r="C3779" i="1"/>
  <c r="B3779" i="1"/>
  <c r="F3779" i="1"/>
  <c r="G3778" i="1"/>
  <c r="E3780" i="1" l="1"/>
  <c r="A3780" i="1"/>
  <c r="H3781" i="1"/>
  <c r="D3780" i="1"/>
  <c r="C3780" i="1"/>
  <c r="F3780" i="1"/>
  <c r="B3780" i="1"/>
  <c r="G3779" i="1"/>
  <c r="E3781" i="1" l="1"/>
  <c r="A3781" i="1"/>
  <c r="H3782" i="1"/>
  <c r="D3781" i="1"/>
  <c r="C3781" i="1"/>
  <c r="B3781" i="1"/>
  <c r="F3781" i="1"/>
  <c r="G3780" i="1"/>
  <c r="E3782" i="1" l="1"/>
  <c r="A3782" i="1"/>
  <c r="H3783" i="1"/>
  <c r="D3782" i="1"/>
  <c r="C3782" i="1"/>
  <c r="F3782" i="1"/>
  <c r="B3782" i="1"/>
  <c r="G3781" i="1"/>
  <c r="E3783" i="1" l="1"/>
  <c r="A3783" i="1"/>
  <c r="H3784" i="1"/>
  <c r="D3783" i="1"/>
  <c r="C3783" i="1"/>
  <c r="B3783" i="1"/>
  <c r="F3783" i="1"/>
  <c r="G3782" i="1"/>
  <c r="E3784" i="1" l="1"/>
  <c r="A3784" i="1"/>
  <c r="H3785" i="1"/>
  <c r="D3784" i="1"/>
  <c r="C3784" i="1"/>
  <c r="F3784" i="1"/>
  <c r="B3784" i="1"/>
  <c r="G3783" i="1"/>
  <c r="E3785" i="1" l="1"/>
  <c r="A3785" i="1"/>
  <c r="H3786" i="1"/>
  <c r="D3785" i="1"/>
  <c r="C3785" i="1"/>
  <c r="B3785" i="1"/>
  <c r="F3785" i="1"/>
  <c r="G3784" i="1"/>
  <c r="E3786" i="1" l="1"/>
  <c r="A3786" i="1"/>
  <c r="H3787" i="1"/>
  <c r="D3786" i="1"/>
  <c r="C3786" i="1"/>
  <c r="F3786" i="1"/>
  <c r="B3786" i="1"/>
  <c r="G3785" i="1"/>
  <c r="E3787" i="1" l="1"/>
  <c r="A3787" i="1"/>
  <c r="H3788" i="1"/>
  <c r="D3787" i="1"/>
  <c r="C3787" i="1"/>
  <c r="B3787" i="1"/>
  <c r="F3787" i="1"/>
  <c r="G3786" i="1"/>
  <c r="E3788" i="1" l="1"/>
  <c r="A3788" i="1"/>
  <c r="H3789" i="1"/>
  <c r="D3788" i="1"/>
  <c r="C3788" i="1"/>
  <c r="F3788" i="1"/>
  <c r="B3788" i="1"/>
  <c r="G3787" i="1"/>
  <c r="E3789" i="1" l="1"/>
  <c r="A3789" i="1"/>
  <c r="H3790" i="1"/>
  <c r="D3789" i="1"/>
  <c r="C3789" i="1"/>
  <c r="B3789" i="1"/>
  <c r="F3789" i="1"/>
  <c r="G3788" i="1"/>
  <c r="E3790" i="1" l="1"/>
  <c r="A3790" i="1"/>
  <c r="H3791" i="1"/>
  <c r="D3790" i="1"/>
  <c r="C3790" i="1"/>
  <c r="F3790" i="1"/>
  <c r="B3790" i="1"/>
  <c r="G3789" i="1"/>
  <c r="E3791" i="1" l="1"/>
  <c r="A3791" i="1"/>
  <c r="H3792" i="1"/>
  <c r="D3791" i="1"/>
  <c r="C3791" i="1"/>
  <c r="B3791" i="1"/>
  <c r="F3791" i="1"/>
  <c r="G3790" i="1"/>
  <c r="E3792" i="1" l="1"/>
  <c r="A3792" i="1"/>
  <c r="H3793" i="1"/>
  <c r="D3792" i="1"/>
  <c r="C3792" i="1"/>
  <c r="F3792" i="1"/>
  <c r="B3792" i="1"/>
  <c r="G3791" i="1"/>
  <c r="E3793" i="1" l="1"/>
  <c r="A3793" i="1"/>
  <c r="H3794" i="1"/>
  <c r="D3793" i="1"/>
  <c r="C3793" i="1"/>
  <c r="B3793" i="1"/>
  <c r="F3793" i="1"/>
  <c r="G3792" i="1"/>
  <c r="E3794" i="1" l="1"/>
  <c r="A3794" i="1"/>
  <c r="H3795" i="1"/>
  <c r="D3794" i="1"/>
  <c r="C3794" i="1"/>
  <c r="F3794" i="1"/>
  <c r="B3794" i="1"/>
  <c r="G3793" i="1"/>
  <c r="E3795" i="1" l="1"/>
  <c r="A3795" i="1"/>
  <c r="H3796" i="1"/>
  <c r="D3795" i="1"/>
  <c r="C3795" i="1"/>
  <c r="B3795" i="1"/>
  <c r="F3795" i="1"/>
  <c r="G3794" i="1"/>
  <c r="E3796" i="1" l="1"/>
  <c r="A3796" i="1"/>
  <c r="H3797" i="1"/>
  <c r="D3796" i="1"/>
  <c r="C3796" i="1"/>
  <c r="F3796" i="1"/>
  <c r="B3796" i="1"/>
  <c r="G3795" i="1"/>
  <c r="E3797" i="1" l="1"/>
  <c r="A3797" i="1"/>
  <c r="H3798" i="1"/>
  <c r="D3797" i="1"/>
  <c r="C3797" i="1"/>
  <c r="B3797" i="1"/>
  <c r="F3797" i="1"/>
  <c r="G3796" i="1"/>
  <c r="E3798" i="1" l="1"/>
  <c r="A3798" i="1"/>
  <c r="H3799" i="1"/>
  <c r="D3798" i="1"/>
  <c r="C3798" i="1"/>
  <c r="F3798" i="1"/>
  <c r="B3798" i="1"/>
  <c r="G3797" i="1"/>
  <c r="E3799" i="1" l="1"/>
  <c r="A3799" i="1"/>
  <c r="H3800" i="1"/>
  <c r="D3799" i="1"/>
  <c r="C3799" i="1"/>
  <c r="B3799" i="1"/>
  <c r="F3799" i="1"/>
  <c r="G3798" i="1"/>
  <c r="E3800" i="1" l="1"/>
  <c r="A3800" i="1"/>
  <c r="H3801" i="1"/>
  <c r="D3800" i="1"/>
  <c r="C3800" i="1"/>
  <c r="F3800" i="1"/>
  <c r="B3800" i="1"/>
  <c r="G3799" i="1"/>
  <c r="E3801" i="1" l="1"/>
  <c r="A3801" i="1"/>
  <c r="H3802" i="1"/>
  <c r="D3801" i="1"/>
  <c r="C3801" i="1"/>
  <c r="B3801" i="1"/>
  <c r="F3801" i="1"/>
  <c r="G3800" i="1"/>
  <c r="E3802" i="1" l="1"/>
  <c r="A3802" i="1"/>
  <c r="H3803" i="1"/>
  <c r="D3802" i="1"/>
  <c r="C3802" i="1"/>
  <c r="F3802" i="1"/>
  <c r="B3802" i="1"/>
  <c r="G3801" i="1"/>
  <c r="E3803" i="1" l="1"/>
  <c r="A3803" i="1"/>
  <c r="H3804" i="1"/>
  <c r="D3803" i="1"/>
  <c r="C3803" i="1"/>
  <c r="B3803" i="1"/>
  <c r="F3803" i="1"/>
  <c r="G3802" i="1"/>
  <c r="E3804" i="1" l="1"/>
  <c r="A3804" i="1"/>
  <c r="H3805" i="1"/>
  <c r="D3804" i="1"/>
  <c r="C3804" i="1"/>
  <c r="F3804" i="1"/>
  <c r="B3804" i="1"/>
  <c r="G3803" i="1"/>
  <c r="E3805" i="1" l="1"/>
  <c r="A3805" i="1"/>
  <c r="H3806" i="1"/>
  <c r="D3805" i="1"/>
  <c r="C3805" i="1"/>
  <c r="B3805" i="1"/>
  <c r="F3805" i="1"/>
  <c r="G3804" i="1"/>
  <c r="E3806" i="1" l="1"/>
  <c r="A3806" i="1"/>
  <c r="H3807" i="1"/>
  <c r="D3806" i="1"/>
  <c r="C3806" i="1"/>
  <c r="F3806" i="1"/>
  <c r="B3806" i="1"/>
  <c r="G3805" i="1"/>
  <c r="E3807" i="1" l="1"/>
  <c r="A3807" i="1"/>
  <c r="H3808" i="1"/>
  <c r="D3807" i="1"/>
  <c r="C3807" i="1"/>
  <c r="B3807" i="1"/>
  <c r="F3807" i="1"/>
  <c r="G3806" i="1"/>
  <c r="E3808" i="1" l="1"/>
  <c r="A3808" i="1"/>
  <c r="H3809" i="1"/>
  <c r="D3808" i="1"/>
  <c r="C3808" i="1"/>
  <c r="F3808" i="1"/>
  <c r="B3808" i="1"/>
  <c r="G3807" i="1"/>
  <c r="E3809" i="1" l="1"/>
  <c r="A3809" i="1"/>
  <c r="H3810" i="1"/>
  <c r="D3809" i="1"/>
  <c r="C3809" i="1"/>
  <c r="B3809" i="1"/>
  <c r="F3809" i="1"/>
  <c r="G3808" i="1"/>
  <c r="E3810" i="1" l="1"/>
  <c r="A3810" i="1"/>
  <c r="H3811" i="1"/>
  <c r="D3810" i="1"/>
  <c r="C3810" i="1"/>
  <c r="F3810" i="1"/>
  <c r="B3810" i="1"/>
  <c r="G3809" i="1"/>
  <c r="E3811" i="1" l="1"/>
  <c r="A3811" i="1"/>
  <c r="H3812" i="1"/>
  <c r="D3811" i="1"/>
  <c r="C3811" i="1"/>
  <c r="B3811" i="1"/>
  <c r="F3811" i="1"/>
  <c r="G3810" i="1"/>
  <c r="E3812" i="1" l="1"/>
  <c r="A3812" i="1"/>
  <c r="H3813" i="1"/>
  <c r="D3812" i="1"/>
  <c r="C3812" i="1"/>
  <c r="F3812" i="1"/>
  <c r="B3812" i="1"/>
  <c r="G3811" i="1"/>
  <c r="E3813" i="1" l="1"/>
  <c r="A3813" i="1"/>
  <c r="H3814" i="1"/>
  <c r="D3813" i="1"/>
  <c r="C3813" i="1"/>
  <c r="B3813" i="1"/>
  <c r="F3813" i="1"/>
  <c r="G3812" i="1"/>
  <c r="E3814" i="1" l="1"/>
  <c r="A3814" i="1"/>
  <c r="H3815" i="1"/>
  <c r="D3814" i="1"/>
  <c r="C3814" i="1"/>
  <c r="F3814" i="1"/>
  <c r="B3814" i="1"/>
  <c r="G3813" i="1"/>
  <c r="E3815" i="1" l="1"/>
  <c r="A3815" i="1"/>
  <c r="H3816" i="1"/>
  <c r="D3815" i="1"/>
  <c r="C3815" i="1"/>
  <c r="B3815" i="1"/>
  <c r="F3815" i="1"/>
  <c r="G3814" i="1"/>
  <c r="E3816" i="1" l="1"/>
  <c r="A3816" i="1"/>
  <c r="H3817" i="1"/>
  <c r="D3816" i="1"/>
  <c r="C3816" i="1"/>
  <c r="F3816" i="1"/>
  <c r="B3816" i="1"/>
  <c r="G3815" i="1"/>
  <c r="E3817" i="1" l="1"/>
  <c r="A3817" i="1"/>
  <c r="H3818" i="1"/>
  <c r="D3817" i="1"/>
  <c r="C3817" i="1"/>
  <c r="B3817" i="1"/>
  <c r="F3817" i="1"/>
  <c r="G3816" i="1"/>
  <c r="E3818" i="1" l="1"/>
  <c r="A3818" i="1"/>
  <c r="H3819" i="1"/>
  <c r="D3818" i="1"/>
  <c r="C3818" i="1"/>
  <c r="F3818" i="1"/>
  <c r="B3818" i="1"/>
  <c r="G3817" i="1"/>
  <c r="E3819" i="1" l="1"/>
  <c r="A3819" i="1"/>
  <c r="H3820" i="1"/>
  <c r="D3819" i="1"/>
  <c r="C3819" i="1"/>
  <c r="B3819" i="1"/>
  <c r="F3819" i="1"/>
  <c r="G3818" i="1"/>
  <c r="E3820" i="1" l="1"/>
  <c r="A3820" i="1"/>
  <c r="H3821" i="1"/>
  <c r="D3820" i="1"/>
  <c r="C3820" i="1"/>
  <c r="F3820" i="1"/>
  <c r="B3820" i="1"/>
  <c r="G3819" i="1"/>
  <c r="E3821" i="1" l="1"/>
  <c r="A3821" i="1"/>
  <c r="H3822" i="1"/>
  <c r="D3821" i="1"/>
  <c r="C3821" i="1"/>
  <c r="B3821" i="1"/>
  <c r="F3821" i="1"/>
  <c r="G3820" i="1"/>
  <c r="E3822" i="1" l="1"/>
  <c r="A3822" i="1"/>
  <c r="H3823" i="1"/>
  <c r="D3822" i="1"/>
  <c r="C3822" i="1"/>
  <c r="F3822" i="1"/>
  <c r="B3822" i="1"/>
  <c r="G3821" i="1"/>
  <c r="E3823" i="1" l="1"/>
  <c r="A3823" i="1"/>
  <c r="H3824" i="1"/>
  <c r="D3823" i="1"/>
  <c r="C3823" i="1"/>
  <c r="B3823" i="1"/>
  <c r="F3823" i="1"/>
  <c r="G3822" i="1"/>
  <c r="E3824" i="1" l="1"/>
  <c r="A3824" i="1"/>
  <c r="H3825" i="1"/>
  <c r="D3824" i="1"/>
  <c r="C3824" i="1"/>
  <c r="F3824" i="1"/>
  <c r="B3824" i="1"/>
  <c r="G3823" i="1"/>
  <c r="E3825" i="1" l="1"/>
  <c r="A3825" i="1"/>
  <c r="H3826" i="1"/>
  <c r="D3825" i="1"/>
  <c r="C3825" i="1"/>
  <c r="B3825" i="1"/>
  <c r="F3825" i="1"/>
  <c r="G3824" i="1"/>
  <c r="E3826" i="1" l="1"/>
  <c r="A3826" i="1"/>
  <c r="H3827" i="1"/>
  <c r="D3826" i="1"/>
  <c r="C3826" i="1"/>
  <c r="F3826" i="1"/>
  <c r="B3826" i="1"/>
  <c r="G3825" i="1"/>
  <c r="E3827" i="1" l="1"/>
  <c r="A3827" i="1"/>
  <c r="H3828" i="1"/>
  <c r="D3827" i="1"/>
  <c r="C3827" i="1"/>
  <c r="B3827" i="1"/>
  <c r="F3827" i="1"/>
  <c r="G3826" i="1"/>
  <c r="E3828" i="1" l="1"/>
  <c r="A3828" i="1"/>
  <c r="H3829" i="1"/>
  <c r="D3828" i="1"/>
  <c r="C3828" i="1"/>
  <c r="F3828" i="1"/>
  <c r="B3828" i="1"/>
  <c r="G3827" i="1"/>
  <c r="E3829" i="1" l="1"/>
  <c r="A3829" i="1"/>
  <c r="H3830" i="1"/>
  <c r="D3829" i="1"/>
  <c r="C3829" i="1"/>
  <c r="B3829" i="1"/>
  <c r="F3829" i="1"/>
  <c r="G3828" i="1"/>
  <c r="E3830" i="1" l="1"/>
  <c r="G3830" i="1" s="1"/>
  <c r="A3830" i="1"/>
  <c r="H3831" i="1"/>
  <c r="D3830" i="1"/>
  <c r="C3830" i="1"/>
  <c r="F3830" i="1"/>
  <c r="B3830" i="1"/>
  <c r="G3829" i="1"/>
  <c r="E3831" i="1" l="1"/>
  <c r="A3831" i="1"/>
  <c r="H3832" i="1"/>
  <c r="D3831" i="1"/>
  <c r="C3831" i="1"/>
  <c r="B3831" i="1"/>
  <c r="F3831" i="1"/>
  <c r="E3832" i="1" l="1"/>
  <c r="A3832" i="1"/>
  <c r="H3833" i="1"/>
  <c r="D3832" i="1"/>
  <c r="C3832" i="1"/>
  <c r="F3832" i="1"/>
  <c r="B3832" i="1"/>
  <c r="G3831" i="1"/>
  <c r="E3833" i="1" l="1"/>
  <c r="A3833" i="1"/>
  <c r="H3834" i="1"/>
  <c r="D3833" i="1"/>
  <c r="C3833" i="1"/>
  <c r="B3833" i="1"/>
  <c r="F3833" i="1"/>
  <c r="G3832" i="1"/>
  <c r="E3834" i="1" l="1"/>
  <c r="A3834" i="1"/>
  <c r="H3835" i="1"/>
  <c r="D3834" i="1"/>
  <c r="C3834" i="1"/>
  <c r="F3834" i="1"/>
  <c r="B3834" i="1"/>
  <c r="G3833" i="1"/>
  <c r="E3835" i="1" l="1"/>
  <c r="A3835" i="1"/>
  <c r="H3836" i="1"/>
  <c r="D3835" i="1"/>
  <c r="C3835" i="1"/>
  <c r="B3835" i="1"/>
  <c r="F3835" i="1"/>
  <c r="G3834" i="1"/>
  <c r="E3836" i="1" l="1"/>
  <c r="A3836" i="1"/>
  <c r="H3837" i="1"/>
  <c r="D3836" i="1"/>
  <c r="C3836" i="1"/>
  <c r="F3836" i="1"/>
  <c r="B3836" i="1"/>
  <c r="G3835" i="1"/>
  <c r="E3837" i="1" l="1"/>
  <c r="A3837" i="1"/>
  <c r="H3838" i="1"/>
  <c r="D3837" i="1"/>
  <c r="C3837" i="1"/>
  <c r="B3837" i="1"/>
  <c r="F3837" i="1"/>
  <c r="G3836" i="1"/>
  <c r="E3838" i="1" l="1"/>
  <c r="A3838" i="1"/>
  <c r="H3839" i="1"/>
  <c r="D3838" i="1"/>
  <c r="C3838" i="1"/>
  <c r="F3838" i="1"/>
  <c r="B3838" i="1"/>
  <c r="G3837" i="1"/>
  <c r="E3839" i="1" l="1"/>
  <c r="A3839" i="1"/>
  <c r="H3840" i="1"/>
  <c r="D3839" i="1"/>
  <c r="C3839" i="1"/>
  <c r="B3839" i="1"/>
  <c r="F3839" i="1"/>
  <c r="G3838" i="1"/>
  <c r="E3840" i="1" l="1"/>
  <c r="A3840" i="1"/>
  <c r="H3841" i="1"/>
  <c r="D3840" i="1"/>
  <c r="C3840" i="1"/>
  <c r="F3840" i="1"/>
  <c r="B3840" i="1"/>
  <c r="G3839" i="1"/>
  <c r="E3841" i="1" l="1"/>
  <c r="A3841" i="1"/>
  <c r="H3842" i="1"/>
  <c r="D3841" i="1"/>
  <c r="C3841" i="1"/>
  <c r="B3841" i="1"/>
  <c r="F3841" i="1"/>
  <c r="G3840" i="1"/>
  <c r="E3842" i="1" l="1"/>
  <c r="A3842" i="1"/>
  <c r="H3843" i="1"/>
  <c r="D3842" i="1"/>
  <c r="C3842" i="1"/>
  <c r="F3842" i="1"/>
  <c r="B3842" i="1"/>
  <c r="G3841" i="1"/>
  <c r="E3843" i="1" l="1"/>
  <c r="A3843" i="1"/>
  <c r="H3844" i="1"/>
  <c r="D3843" i="1"/>
  <c r="C3843" i="1"/>
  <c r="B3843" i="1"/>
  <c r="F3843" i="1"/>
  <c r="G3842" i="1"/>
  <c r="E3844" i="1" l="1"/>
  <c r="A3844" i="1"/>
  <c r="H3845" i="1"/>
  <c r="D3844" i="1"/>
  <c r="C3844" i="1"/>
  <c r="F3844" i="1"/>
  <c r="B3844" i="1"/>
  <c r="G3843" i="1"/>
  <c r="E3845" i="1" l="1"/>
  <c r="A3845" i="1"/>
  <c r="H3846" i="1"/>
  <c r="D3845" i="1"/>
  <c r="C3845" i="1"/>
  <c r="B3845" i="1"/>
  <c r="F3845" i="1"/>
  <c r="G3844" i="1"/>
  <c r="E3846" i="1" l="1"/>
  <c r="A3846" i="1"/>
  <c r="H3847" i="1"/>
  <c r="D3846" i="1"/>
  <c r="C3846" i="1"/>
  <c r="F3846" i="1"/>
  <c r="B3846" i="1"/>
  <c r="G3845" i="1"/>
  <c r="E3847" i="1" l="1"/>
  <c r="A3847" i="1"/>
  <c r="H3848" i="1"/>
  <c r="D3847" i="1"/>
  <c r="C3847" i="1"/>
  <c r="B3847" i="1"/>
  <c r="F3847" i="1"/>
  <c r="G3846" i="1"/>
  <c r="E3848" i="1" l="1"/>
  <c r="A3848" i="1"/>
  <c r="H3849" i="1"/>
  <c r="D3848" i="1"/>
  <c r="C3848" i="1"/>
  <c r="F3848" i="1"/>
  <c r="B3848" i="1"/>
  <c r="G3847" i="1"/>
  <c r="E3849" i="1" l="1"/>
  <c r="A3849" i="1"/>
  <c r="H3850" i="1"/>
  <c r="D3849" i="1"/>
  <c r="C3849" i="1"/>
  <c r="B3849" i="1"/>
  <c r="F3849" i="1"/>
  <c r="G3848" i="1"/>
  <c r="E3850" i="1" l="1"/>
  <c r="A3850" i="1"/>
  <c r="H3851" i="1"/>
  <c r="D3850" i="1"/>
  <c r="C3850" i="1"/>
  <c r="F3850" i="1"/>
  <c r="B3850" i="1"/>
  <c r="G3849" i="1"/>
  <c r="E3851" i="1" l="1"/>
  <c r="A3851" i="1"/>
  <c r="H3852" i="1"/>
  <c r="D3851" i="1"/>
  <c r="C3851" i="1"/>
  <c r="B3851" i="1"/>
  <c r="F3851" i="1"/>
  <c r="G3850" i="1"/>
  <c r="E3852" i="1" l="1"/>
  <c r="A3852" i="1"/>
  <c r="H3853" i="1"/>
  <c r="D3852" i="1"/>
  <c r="C3852" i="1"/>
  <c r="F3852" i="1"/>
  <c r="B3852" i="1"/>
  <c r="G3851" i="1"/>
  <c r="E3853" i="1" l="1"/>
  <c r="A3853" i="1"/>
  <c r="H3854" i="1"/>
  <c r="D3853" i="1"/>
  <c r="C3853" i="1"/>
  <c r="B3853" i="1"/>
  <c r="F3853" i="1"/>
  <c r="G3852" i="1"/>
  <c r="E3854" i="1" l="1"/>
  <c r="A3854" i="1"/>
  <c r="H3855" i="1"/>
  <c r="D3854" i="1"/>
  <c r="C3854" i="1"/>
  <c r="F3854" i="1"/>
  <c r="B3854" i="1"/>
  <c r="G3853" i="1"/>
  <c r="E3855" i="1" l="1"/>
  <c r="A3855" i="1"/>
  <c r="H3856" i="1"/>
  <c r="D3855" i="1"/>
  <c r="C3855" i="1"/>
  <c r="B3855" i="1"/>
  <c r="F3855" i="1"/>
  <c r="G3854" i="1"/>
  <c r="E3856" i="1" l="1"/>
  <c r="A3856" i="1"/>
  <c r="H3857" i="1"/>
  <c r="D3856" i="1"/>
  <c r="C3856" i="1"/>
  <c r="F3856" i="1"/>
  <c r="B3856" i="1"/>
  <c r="G3855" i="1"/>
  <c r="E3857" i="1" l="1"/>
  <c r="A3857" i="1"/>
  <c r="H3858" i="1"/>
  <c r="D3857" i="1"/>
  <c r="C3857" i="1"/>
  <c r="B3857" i="1"/>
  <c r="F3857" i="1"/>
  <c r="G3856" i="1"/>
  <c r="E3858" i="1" l="1"/>
  <c r="G3858" i="1" s="1"/>
  <c r="A3858" i="1"/>
  <c r="H3859" i="1"/>
  <c r="D3858" i="1"/>
  <c r="C3858" i="1"/>
  <c r="F3858" i="1"/>
  <c r="B3858" i="1"/>
  <c r="G3857" i="1"/>
  <c r="E3859" i="1" l="1"/>
  <c r="A3859" i="1"/>
  <c r="H3860" i="1"/>
  <c r="D3859" i="1"/>
  <c r="C3859" i="1"/>
  <c r="B3859" i="1"/>
  <c r="F3859" i="1"/>
  <c r="E3860" i="1" l="1"/>
  <c r="G3860" i="1" s="1"/>
  <c r="A3860" i="1"/>
  <c r="H3861" i="1"/>
  <c r="D3860" i="1"/>
  <c r="C3860" i="1"/>
  <c r="F3860" i="1"/>
  <c r="B3860" i="1"/>
  <c r="G3859" i="1"/>
  <c r="E3861" i="1" l="1"/>
  <c r="A3861" i="1"/>
  <c r="H3862" i="1"/>
  <c r="D3861" i="1"/>
  <c r="C3861" i="1"/>
  <c r="B3861" i="1"/>
  <c r="F3861" i="1"/>
  <c r="E3862" i="1" l="1"/>
  <c r="G3862" i="1" s="1"/>
  <c r="A3862" i="1"/>
  <c r="H3863" i="1"/>
  <c r="D3862" i="1"/>
  <c r="C3862" i="1"/>
  <c r="F3862" i="1"/>
  <c r="B3862" i="1"/>
  <c r="G3861" i="1"/>
  <c r="E3863" i="1" l="1"/>
  <c r="A3863" i="1"/>
  <c r="H3864" i="1"/>
  <c r="D3863" i="1"/>
  <c r="C3863" i="1"/>
  <c r="B3863" i="1"/>
  <c r="F3863" i="1"/>
  <c r="E3864" i="1" l="1"/>
  <c r="A3864" i="1"/>
  <c r="H3865" i="1"/>
  <c r="D3864" i="1"/>
  <c r="C3864" i="1"/>
  <c r="F3864" i="1"/>
  <c r="B3864" i="1"/>
  <c r="G3863" i="1"/>
  <c r="E3865" i="1" l="1"/>
  <c r="A3865" i="1"/>
  <c r="H3866" i="1"/>
  <c r="D3865" i="1"/>
  <c r="C3865" i="1"/>
  <c r="B3865" i="1"/>
  <c r="F3865" i="1"/>
  <c r="G3864" i="1"/>
  <c r="E3866" i="1" l="1"/>
  <c r="A3866" i="1"/>
  <c r="H3867" i="1"/>
  <c r="D3866" i="1"/>
  <c r="C3866" i="1"/>
  <c r="F3866" i="1"/>
  <c r="B3866" i="1"/>
  <c r="G3865" i="1"/>
  <c r="E3867" i="1" l="1"/>
  <c r="A3867" i="1"/>
  <c r="H3868" i="1"/>
  <c r="D3867" i="1"/>
  <c r="C3867" i="1"/>
  <c r="B3867" i="1"/>
  <c r="F3867" i="1"/>
  <c r="G3866" i="1"/>
  <c r="E3868" i="1" l="1"/>
  <c r="A3868" i="1"/>
  <c r="H3869" i="1"/>
  <c r="D3868" i="1"/>
  <c r="C3868" i="1"/>
  <c r="F3868" i="1"/>
  <c r="B3868" i="1"/>
  <c r="G3867" i="1"/>
  <c r="E3869" i="1" l="1"/>
  <c r="A3869" i="1"/>
  <c r="H3870" i="1"/>
  <c r="D3869" i="1"/>
  <c r="C3869" i="1"/>
  <c r="B3869" i="1"/>
  <c r="F3869" i="1"/>
  <c r="G3868" i="1"/>
  <c r="E3870" i="1" l="1"/>
  <c r="A3870" i="1"/>
  <c r="H3871" i="1"/>
  <c r="D3870" i="1"/>
  <c r="C3870" i="1"/>
  <c r="F3870" i="1"/>
  <c r="B3870" i="1"/>
  <c r="G3869" i="1"/>
  <c r="E3871" i="1" l="1"/>
  <c r="A3871" i="1"/>
  <c r="H3872" i="1"/>
  <c r="D3871" i="1"/>
  <c r="C3871" i="1"/>
  <c r="B3871" i="1"/>
  <c r="F3871" i="1"/>
  <c r="G3870" i="1"/>
  <c r="E3872" i="1" l="1"/>
  <c r="A3872" i="1"/>
  <c r="H3873" i="1"/>
  <c r="D3872" i="1"/>
  <c r="C3872" i="1"/>
  <c r="F3872" i="1"/>
  <c r="B3872" i="1"/>
  <c r="G3871" i="1"/>
  <c r="E3873" i="1" l="1"/>
  <c r="G3873" i="1" s="1"/>
  <c r="A3873" i="1"/>
  <c r="H3874" i="1"/>
  <c r="D3873" i="1"/>
  <c r="C3873" i="1"/>
  <c r="B3873" i="1"/>
  <c r="F3873" i="1"/>
  <c r="G3872" i="1"/>
  <c r="E3874" i="1" l="1"/>
  <c r="A3874" i="1"/>
  <c r="H3875" i="1"/>
  <c r="D3874" i="1"/>
  <c r="C3874" i="1"/>
  <c r="F3874" i="1"/>
  <c r="B3874" i="1"/>
  <c r="E3875" i="1" l="1"/>
  <c r="A3875" i="1"/>
  <c r="H3876" i="1"/>
  <c r="D3875" i="1"/>
  <c r="C3875" i="1"/>
  <c r="B3875" i="1"/>
  <c r="F3875" i="1"/>
  <c r="G3874" i="1"/>
  <c r="E3876" i="1" l="1"/>
  <c r="A3876" i="1"/>
  <c r="H3877" i="1"/>
  <c r="D3876" i="1"/>
  <c r="C3876" i="1"/>
  <c r="F3876" i="1"/>
  <c r="B3876" i="1"/>
  <c r="G3875" i="1"/>
  <c r="E3877" i="1" l="1"/>
  <c r="A3877" i="1"/>
  <c r="H3878" i="1"/>
  <c r="D3877" i="1"/>
  <c r="C3877" i="1"/>
  <c r="B3877" i="1"/>
  <c r="F3877" i="1"/>
  <c r="G3876" i="1"/>
  <c r="E3878" i="1" l="1"/>
  <c r="G3878" i="1" s="1"/>
  <c r="A3878" i="1"/>
  <c r="H3879" i="1"/>
  <c r="D3878" i="1"/>
  <c r="C3878" i="1"/>
  <c r="F3878" i="1"/>
  <c r="B3878" i="1"/>
  <c r="G3877" i="1"/>
  <c r="E3879" i="1" l="1"/>
  <c r="A3879" i="1"/>
  <c r="H3880" i="1"/>
  <c r="D3879" i="1"/>
  <c r="C3879" i="1"/>
  <c r="B3879" i="1"/>
  <c r="F3879" i="1"/>
  <c r="E3880" i="1" l="1"/>
  <c r="A3880" i="1"/>
  <c r="H3881" i="1"/>
  <c r="D3880" i="1"/>
  <c r="C3880" i="1"/>
  <c r="F3880" i="1"/>
  <c r="B3880" i="1"/>
  <c r="G3879" i="1"/>
  <c r="E3881" i="1" l="1"/>
  <c r="A3881" i="1"/>
  <c r="H3882" i="1"/>
  <c r="D3881" i="1"/>
  <c r="C3881" i="1"/>
  <c r="B3881" i="1"/>
  <c r="F3881" i="1"/>
  <c r="G3880" i="1"/>
  <c r="E3882" i="1" l="1"/>
  <c r="A3882" i="1"/>
  <c r="H3883" i="1"/>
  <c r="D3882" i="1"/>
  <c r="C3882" i="1"/>
  <c r="F3882" i="1"/>
  <c r="B3882" i="1"/>
  <c r="G3881" i="1"/>
  <c r="E3883" i="1" l="1"/>
  <c r="A3883" i="1"/>
  <c r="H3884" i="1"/>
  <c r="D3883" i="1"/>
  <c r="C3883" i="1"/>
  <c r="B3883" i="1"/>
  <c r="F3883" i="1"/>
  <c r="G3882" i="1"/>
  <c r="E3884" i="1" l="1"/>
  <c r="G3884" i="1" s="1"/>
  <c r="A3884" i="1"/>
  <c r="H3885" i="1"/>
  <c r="D3884" i="1"/>
  <c r="C3884" i="1"/>
  <c r="F3884" i="1"/>
  <c r="B3884" i="1"/>
  <c r="G3883" i="1"/>
  <c r="E3885" i="1" l="1"/>
  <c r="A3885" i="1"/>
  <c r="H3886" i="1"/>
  <c r="D3885" i="1"/>
  <c r="C3885" i="1"/>
  <c r="B3885" i="1"/>
  <c r="F3885" i="1"/>
  <c r="E3886" i="1" l="1"/>
  <c r="A3886" i="1"/>
  <c r="H3887" i="1"/>
  <c r="D3886" i="1"/>
  <c r="C3886" i="1"/>
  <c r="F3886" i="1"/>
  <c r="B3886" i="1"/>
  <c r="G3885" i="1"/>
  <c r="E3887" i="1" l="1"/>
  <c r="A3887" i="1"/>
  <c r="H3888" i="1"/>
  <c r="D3887" i="1"/>
  <c r="C3887" i="1"/>
  <c r="B3887" i="1"/>
  <c r="F3887" i="1"/>
  <c r="G3886" i="1"/>
  <c r="E3888" i="1" l="1"/>
  <c r="G3888" i="1" s="1"/>
  <c r="A3888" i="1"/>
  <c r="H3889" i="1"/>
  <c r="D3888" i="1"/>
  <c r="C3888" i="1"/>
  <c r="F3888" i="1"/>
  <c r="B3888" i="1"/>
  <c r="G3887" i="1"/>
  <c r="E3889" i="1" l="1"/>
  <c r="A3889" i="1"/>
  <c r="H3890" i="1"/>
  <c r="D3889" i="1"/>
  <c r="C3889" i="1"/>
  <c r="B3889" i="1"/>
  <c r="F3889" i="1"/>
  <c r="E3890" i="1" l="1"/>
  <c r="G3890" i="1" s="1"/>
  <c r="A3890" i="1"/>
  <c r="H3891" i="1"/>
  <c r="D3890" i="1"/>
  <c r="C3890" i="1"/>
  <c r="F3890" i="1"/>
  <c r="B3890" i="1"/>
  <c r="G3889" i="1"/>
  <c r="E3891" i="1" l="1"/>
  <c r="A3891" i="1"/>
  <c r="H3892" i="1"/>
  <c r="D3891" i="1"/>
  <c r="C3891" i="1"/>
  <c r="B3891" i="1"/>
  <c r="F3891" i="1"/>
  <c r="E3892" i="1" l="1"/>
  <c r="G3892" i="1" s="1"/>
  <c r="A3892" i="1"/>
  <c r="H3893" i="1"/>
  <c r="D3892" i="1"/>
  <c r="C3892" i="1"/>
  <c r="F3892" i="1"/>
  <c r="B3892" i="1"/>
  <c r="G3891" i="1"/>
  <c r="E3893" i="1" l="1"/>
  <c r="A3893" i="1"/>
  <c r="H3894" i="1"/>
  <c r="D3893" i="1"/>
  <c r="C3893" i="1"/>
  <c r="B3893" i="1"/>
  <c r="F3893" i="1"/>
  <c r="E3894" i="1" l="1"/>
  <c r="A3894" i="1"/>
  <c r="H3895" i="1"/>
  <c r="D3894" i="1"/>
  <c r="C3894" i="1"/>
  <c r="F3894" i="1"/>
  <c r="B3894" i="1"/>
  <c r="G3893" i="1"/>
  <c r="E3895" i="1" l="1"/>
  <c r="A3895" i="1"/>
  <c r="H3896" i="1"/>
  <c r="D3895" i="1"/>
  <c r="C3895" i="1"/>
  <c r="B3895" i="1"/>
  <c r="F3895" i="1"/>
  <c r="G3894" i="1"/>
  <c r="E3896" i="1" l="1"/>
  <c r="A3896" i="1"/>
  <c r="H3897" i="1"/>
  <c r="D3896" i="1"/>
  <c r="C3896" i="1"/>
  <c r="F3896" i="1"/>
  <c r="B3896" i="1"/>
  <c r="G3895" i="1"/>
  <c r="E3897" i="1" l="1"/>
  <c r="A3897" i="1"/>
  <c r="H3898" i="1"/>
  <c r="D3897" i="1"/>
  <c r="C3897" i="1"/>
  <c r="B3897" i="1"/>
  <c r="F3897" i="1"/>
  <c r="G3896" i="1"/>
  <c r="E3898" i="1" l="1"/>
  <c r="A3898" i="1"/>
  <c r="H3899" i="1"/>
  <c r="D3898" i="1"/>
  <c r="C3898" i="1"/>
  <c r="F3898" i="1"/>
  <c r="B3898" i="1"/>
  <c r="G3897" i="1"/>
  <c r="E3899" i="1" l="1"/>
  <c r="A3899" i="1"/>
  <c r="H3900" i="1"/>
  <c r="D3899" i="1"/>
  <c r="C3899" i="1"/>
  <c r="B3899" i="1"/>
  <c r="F3899" i="1"/>
  <c r="G3898" i="1"/>
  <c r="E3900" i="1" l="1"/>
  <c r="A3900" i="1"/>
  <c r="H3901" i="1"/>
  <c r="D3900" i="1"/>
  <c r="C3900" i="1"/>
  <c r="F3900" i="1"/>
  <c r="B3900" i="1"/>
  <c r="G3899" i="1"/>
  <c r="E3901" i="1" l="1"/>
  <c r="A3901" i="1"/>
  <c r="H3902" i="1"/>
  <c r="D3901" i="1"/>
  <c r="C3901" i="1"/>
  <c r="B3901" i="1"/>
  <c r="F3901" i="1"/>
  <c r="G3900" i="1"/>
  <c r="E3902" i="1" l="1"/>
  <c r="A3902" i="1"/>
  <c r="H3903" i="1"/>
  <c r="D3902" i="1"/>
  <c r="C3902" i="1"/>
  <c r="F3902" i="1"/>
  <c r="B3902" i="1"/>
  <c r="G3901" i="1"/>
  <c r="E3903" i="1" l="1"/>
  <c r="A3903" i="1"/>
  <c r="H3904" i="1"/>
  <c r="D3903" i="1"/>
  <c r="C3903" i="1"/>
  <c r="B3903" i="1"/>
  <c r="F3903" i="1"/>
  <c r="G3902" i="1"/>
  <c r="E3904" i="1" l="1"/>
  <c r="A3904" i="1"/>
  <c r="H3905" i="1"/>
  <c r="D3904" i="1"/>
  <c r="C3904" i="1"/>
  <c r="F3904" i="1"/>
  <c r="B3904" i="1"/>
  <c r="G3903" i="1"/>
  <c r="E3905" i="1" l="1"/>
  <c r="A3905" i="1"/>
  <c r="H3906" i="1"/>
  <c r="D3905" i="1"/>
  <c r="C3905" i="1"/>
  <c r="B3905" i="1"/>
  <c r="F3905" i="1"/>
  <c r="G3904" i="1"/>
  <c r="E3906" i="1" l="1"/>
  <c r="A3906" i="1"/>
  <c r="H3907" i="1"/>
  <c r="D3906" i="1"/>
  <c r="C3906" i="1"/>
  <c r="F3906" i="1"/>
  <c r="B3906" i="1"/>
  <c r="G3905" i="1"/>
  <c r="E3907" i="1" l="1"/>
  <c r="A3907" i="1"/>
  <c r="H3908" i="1"/>
  <c r="D3907" i="1"/>
  <c r="C3907" i="1"/>
  <c r="B3907" i="1"/>
  <c r="F3907" i="1"/>
  <c r="G3906" i="1"/>
  <c r="E3908" i="1" l="1"/>
  <c r="A3908" i="1"/>
  <c r="H3909" i="1"/>
  <c r="D3908" i="1"/>
  <c r="C3908" i="1"/>
  <c r="F3908" i="1"/>
  <c r="B3908" i="1"/>
  <c r="G3907" i="1"/>
  <c r="E3909" i="1" l="1"/>
  <c r="A3909" i="1"/>
  <c r="H3910" i="1"/>
  <c r="D3909" i="1"/>
  <c r="C3909" i="1"/>
  <c r="B3909" i="1"/>
  <c r="F3909" i="1"/>
  <c r="G3908" i="1"/>
  <c r="E3910" i="1" l="1"/>
  <c r="A3910" i="1"/>
  <c r="H3911" i="1"/>
  <c r="D3910" i="1"/>
  <c r="C3910" i="1"/>
  <c r="F3910" i="1"/>
  <c r="B3910" i="1"/>
  <c r="G3909" i="1"/>
  <c r="E3911" i="1" l="1"/>
  <c r="A3911" i="1"/>
  <c r="H3912" i="1"/>
  <c r="D3911" i="1"/>
  <c r="C3911" i="1"/>
  <c r="B3911" i="1"/>
  <c r="F3911" i="1"/>
  <c r="G3910" i="1"/>
  <c r="E3912" i="1" l="1"/>
  <c r="G3912" i="1" s="1"/>
  <c r="A3912" i="1"/>
  <c r="H3913" i="1"/>
  <c r="D3912" i="1"/>
  <c r="C3912" i="1"/>
  <c r="F3912" i="1"/>
  <c r="B3912" i="1"/>
  <c r="G3911" i="1"/>
  <c r="E3913" i="1" l="1"/>
  <c r="A3913" i="1"/>
  <c r="H3914" i="1"/>
  <c r="D3913" i="1"/>
  <c r="C3913" i="1"/>
  <c r="B3913" i="1"/>
  <c r="F3913" i="1"/>
  <c r="E3914" i="1" l="1"/>
  <c r="A3914" i="1"/>
  <c r="H3915" i="1"/>
  <c r="D3914" i="1"/>
  <c r="C3914" i="1"/>
  <c r="F3914" i="1"/>
  <c r="B3914" i="1"/>
  <c r="G3913" i="1"/>
  <c r="E3915" i="1" l="1"/>
  <c r="A3915" i="1"/>
  <c r="H3916" i="1"/>
  <c r="D3915" i="1"/>
  <c r="C3915" i="1"/>
  <c r="B3915" i="1"/>
  <c r="F3915" i="1"/>
  <c r="G3914" i="1"/>
  <c r="E3916" i="1" l="1"/>
  <c r="A3916" i="1"/>
  <c r="H3917" i="1"/>
  <c r="D3916" i="1"/>
  <c r="C3916" i="1"/>
  <c r="F3916" i="1"/>
  <c r="B3916" i="1"/>
  <c r="G3915" i="1"/>
  <c r="E3917" i="1" l="1"/>
  <c r="A3917" i="1"/>
  <c r="H3918" i="1"/>
  <c r="D3917" i="1"/>
  <c r="C3917" i="1"/>
  <c r="B3917" i="1"/>
  <c r="F3917" i="1"/>
  <c r="G3916" i="1"/>
  <c r="E3918" i="1" l="1"/>
  <c r="A3918" i="1"/>
  <c r="H3919" i="1"/>
  <c r="D3918" i="1"/>
  <c r="C3918" i="1"/>
  <c r="F3918" i="1"/>
  <c r="B3918" i="1"/>
  <c r="G3917" i="1"/>
  <c r="E3919" i="1" l="1"/>
  <c r="A3919" i="1"/>
  <c r="H3920" i="1"/>
  <c r="D3919" i="1"/>
  <c r="C3919" i="1"/>
  <c r="B3919" i="1"/>
  <c r="F3919" i="1"/>
  <c r="G3918" i="1"/>
  <c r="E3920" i="1" l="1"/>
  <c r="A3920" i="1"/>
  <c r="H3921" i="1"/>
  <c r="D3920" i="1"/>
  <c r="C3920" i="1"/>
  <c r="F3920" i="1"/>
  <c r="B3920" i="1"/>
  <c r="G3919" i="1"/>
  <c r="E3921" i="1" l="1"/>
  <c r="A3921" i="1"/>
  <c r="H3922" i="1"/>
  <c r="D3921" i="1"/>
  <c r="C3921" i="1"/>
  <c r="B3921" i="1"/>
  <c r="F3921" i="1"/>
  <c r="G3920" i="1"/>
  <c r="E3922" i="1" l="1"/>
  <c r="A3922" i="1"/>
  <c r="H3923" i="1"/>
  <c r="D3922" i="1"/>
  <c r="C3922" i="1"/>
  <c r="F3922" i="1"/>
  <c r="B3922" i="1"/>
  <c r="G3921" i="1"/>
  <c r="E3923" i="1" l="1"/>
  <c r="A3923" i="1"/>
  <c r="H3924" i="1"/>
  <c r="D3923" i="1"/>
  <c r="C3923" i="1"/>
  <c r="B3923" i="1"/>
  <c r="F3923" i="1"/>
  <c r="G3922" i="1"/>
  <c r="E3924" i="1" l="1"/>
  <c r="G3924" i="1" s="1"/>
  <c r="A3924" i="1"/>
  <c r="H3925" i="1"/>
  <c r="D3924" i="1"/>
  <c r="C3924" i="1"/>
  <c r="F3924" i="1"/>
  <c r="B3924" i="1"/>
  <c r="G3923" i="1"/>
  <c r="E3925" i="1" l="1"/>
  <c r="A3925" i="1"/>
  <c r="H3926" i="1"/>
  <c r="D3925" i="1"/>
  <c r="C3925" i="1"/>
  <c r="B3925" i="1"/>
  <c r="F3925" i="1"/>
  <c r="E3926" i="1" l="1"/>
  <c r="G3926" i="1" s="1"/>
  <c r="A3926" i="1"/>
  <c r="H3927" i="1"/>
  <c r="D3926" i="1"/>
  <c r="C3926" i="1"/>
  <c r="F3926" i="1"/>
  <c r="B3926" i="1"/>
  <c r="G3925" i="1"/>
  <c r="E3927" i="1" l="1"/>
  <c r="A3927" i="1"/>
  <c r="H3928" i="1"/>
  <c r="D3927" i="1"/>
  <c r="C3927" i="1"/>
  <c r="B3927" i="1"/>
  <c r="F3927" i="1"/>
  <c r="E3928" i="1" l="1"/>
  <c r="G3928" i="1" s="1"/>
  <c r="A3928" i="1"/>
  <c r="H3929" i="1"/>
  <c r="D3928" i="1"/>
  <c r="C3928" i="1"/>
  <c r="F3928" i="1"/>
  <c r="B3928" i="1"/>
  <c r="G3927" i="1"/>
  <c r="E3929" i="1" l="1"/>
  <c r="A3929" i="1"/>
  <c r="H3930" i="1"/>
  <c r="D3929" i="1"/>
  <c r="C3929" i="1"/>
  <c r="B3929" i="1"/>
  <c r="F3929" i="1"/>
  <c r="E3930" i="1" l="1"/>
  <c r="A3930" i="1"/>
  <c r="H3931" i="1"/>
  <c r="D3930" i="1"/>
  <c r="C3930" i="1"/>
  <c r="F3930" i="1"/>
  <c r="B3930" i="1"/>
  <c r="G3929" i="1"/>
  <c r="E3931" i="1" l="1"/>
  <c r="A3931" i="1"/>
  <c r="H3932" i="1"/>
  <c r="D3931" i="1"/>
  <c r="C3931" i="1"/>
  <c r="B3931" i="1"/>
  <c r="F3931" i="1"/>
  <c r="G3930" i="1"/>
  <c r="E3932" i="1" l="1"/>
  <c r="A3932" i="1"/>
  <c r="H3933" i="1"/>
  <c r="D3932" i="1"/>
  <c r="C3932" i="1"/>
  <c r="F3932" i="1"/>
  <c r="B3932" i="1"/>
  <c r="G3931" i="1"/>
  <c r="E3933" i="1" l="1"/>
  <c r="A3933" i="1"/>
  <c r="H3934" i="1"/>
  <c r="D3933" i="1"/>
  <c r="C3933" i="1"/>
  <c r="B3933" i="1"/>
  <c r="F3933" i="1"/>
  <c r="G3932" i="1"/>
  <c r="E3934" i="1" l="1"/>
  <c r="A3934" i="1"/>
  <c r="H3935" i="1"/>
  <c r="D3934" i="1"/>
  <c r="C3934" i="1"/>
  <c r="F3934" i="1"/>
  <c r="B3934" i="1"/>
  <c r="G3933" i="1"/>
  <c r="E3935" i="1" l="1"/>
  <c r="A3935" i="1"/>
  <c r="H3936" i="1"/>
  <c r="D3935" i="1"/>
  <c r="C3935" i="1"/>
  <c r="B3935" i="1"/>
  <c r="F3935" i="1"/>
  <c r="G3934" i="1"/>
  <c r="E3936" i="1" l="1"/>
  <c r="A3936" i="1"/>
  <c r="H3937" i="1"/>
  <c r="D3936" i="1"/>
  <c r="C3936" i="1"/>
  <c r="F3936" i="1"/>
  <c r="B3936" i="1"/>
  <c r="G3935" i="1"/>
  <c r="E3937" i="1" l="1"/>
  <c r="A3937" i="1"/>
  <c r="H3938" i="1"/>
  <c r="D3937" i="1"/>
  <c r="C3937" i="1"/>
  <c r="B3937" i="1"/>
  <c r="F3937" i="1"/>
  <c r="G3936" i="1"/>
  <c r="E3938" i="1" l="1"/>
  <c r="A3938" i="1"/>
  <c r="H3939" i="1"/>
  <c r="D3938" i="1"/>
  <c r="C3938" i="1"/>
  <c r="F3938" i="1"/>
  <c r="B3938" i="1"/>
  <c r="G3937" i="1"/>
  <c r="E3939" i="1" l="1"/>
  <c r="A3939" i="1"/>
  <c r="H3940" i="1"/>
  <c r="D3939" i="1"/>
  <c r="C3939" i="1"/>
  <c r="B3939" i="1"/>
  <c r="F3939" i="1"/>
  <c r="G3938" i="1"/>
  <c r="E3940" i="1" l="1"/>
  <c r="A3940" i="1"/>
  <c r="H3941" i="1"/>
  <c r="D3940" i="1"/>
  <c r="C3940" i="1"/>
  <c r="F3940" i="1"/>
  <c r="B3940" i="1"/>
  <c r="G3939" i="1"/>
  <c r="E3941" i="1" l="1"/>
  <c r="A3941" i="1"/>
  <c r="H3942" i="1"/>
  <c r="D3941" i="1"/>
  <c r="C3941" i="1"/>
  <c r="B3941" i="1"/>
  <c r="F3941" i="1"/>
  <c r="G3940" i="1"/>
  <c r="E3942" i="1" l="1"/>
  <c r="A3942" i="1"/>
  <c r="H3943" i="1"/>
  <c r="D3942" i="1"/>
  <c r="C3942" i="1"/>
  <c r="F3942" i="1"/>
  <c r="B3942" i="1"/>
  <c r="G3941" i="1"/>
  <c r="E3943" i="1" l="1"/>
  <c r="A3943" i="1"/>
  <c r="H3944" i="1"/>
  <c r="D3943" i="1"/>
  <c r="C3943" i="1"/>
  <c r="B3943" i="1"/>
  <c r="F3943" i="1"/>
  <c r="G3942" i="1"/>
  <c r="E3944" i="1" l="1"/>
  <c r="A3944" i="1"/>
  <c r="H3945" i="1"/>
  <c r="D3944" i="1"/>
  <c r="C3944" i="1"/>
  <c r="F3944" i="1"/>
  <c r="B3944" i="1"/>
  <c r="G3943" i="1"/>
  <c r="E3945" i="1" l="1"/>
  <c r="A3945" i="1"/>
  <c r="H3946" i="1"/>
  <c r="D3945" i="1"/>
  <c r="C3945" i="1"/>
  <c r="B3945" i="1"/>
  <c r="F3945" i="1"/>
  <c r="G3944" i="1"/>
  <c r="E3946" i="1" l="1"/>
  <c r="A3946" i="1"/>
  <c r="H3947" i="1"/>
  <c r="D3946" i="1"/>
  <c r="C3946" i="1"/>
  <c r="F3946" i="1"/>
  <c r="B3946" i="1"/>
  <c r="G3945" i="1"/>
  <c r="E3947" i="1" l="1"/>
  <c r="A3947" i="1"/>
  <c r="H3948" i="1"/>
  <c r="D3947" i="1"/>
  <c r="C3947" i="1"/>
  <c r="B3947" i="1"/>
  <c r="F3947" i="1"/>
  <c r="G3946" i="1"/>
  <c r="E3948" i="1" l="1"/>
  <c r="A3948" i="1"/>
  <c r="H3949" i="1"/>
  <c r="D3948" i="1"/>
  <c r="C3948" i="1"/>
  <c r="F3948" i="1"/>
  <c r="B3948" i="1"/>
  <c r="G3947" i="1"/>
  <c r="E3949" i="1" l="1"/>
  <c r="A3949" i="1"/>
  <c r="H3950" i="1"/>
  <c r="D3949" i="1"/>
  <c r="C3949" i="1"/>
  <c r="B3949" i="1"/>
  <c r="F3949" i="1"/>
  <c r="G3948" i="1"/>
  <c r="E3950" i="1" l="1"/>
  <c r="A3950" i="1"/>
  <c r="H3951" i="1"/>
  <c r="D3950" i="1"/>
  <c r="C3950" i="1"/>
  <c r="F3950" i="1"/>
  <c r="B3950" i="1"/>
  <c r="G3949" i="1"/>
  <c r="E3951" i="1" l="1"/>
  <c r="A3951" i="1"/>
  <c r="H3952" i="1"/>
  <c r="D3951" i="1"/>
  <c r="C3951" i="1"/>
  <c r="B3951" i="1"/>
  <c r="F3951" i="1"/>
  <c r="G3950" i="1"/>
  <c r="E3952" i="1" l="1"/>
  <c r="A3952" i="1"/>
  <c r="H3953" i="1"/>
  <c r="D3952" i="1"/>
  <c r="C3952" i="1"/>
  <c r="F3952" i="1"/>
  <c r="B3952" i="1"/>
  <c r="G3951" i="1"/>
  <c r="E3953" i="1" l="1"/>
  <c r="A3953" i="1"/>
  <c r="H3954" i="1"/>
  <c r="D3953" i="1"/>
  <c r="C3953" i="1"/>
  <c r="B3953" i="1"/>
  <c r="F3953" i="1"/>
  <c r="G3952" i="1"/>
  <c r="E3954" i="1" l="1"/>
  <c r="A3954" i="1"/>
  <c r="H3955" i="1"/>
  <c r="D3954" i="1"/>
  <c r="C3954" i="1"/>
  <c r="F3954" i="1"/>
  <c r="B3954" i="1"/>
  <c r="G3953" i="1"/>
  <c r="E3955" i="1" l="1"/>
  <c r="A3955" i="1"/>
  <c r="H3956" i="1"/>
  <c r="D3955" i="1"/>
  <c r="C3955" i="1"/>
  <c r="B3955" i="1"/>
  <c r="F3955" i="1"/>
  <c r="G3954" i="1"/>
  <c r="E3956" i="1" l="1"/>
  <c r="A3956" i="1"/>
  <c r="H3957" i="1"/>
  <c r="D3956" i="1"/>
  <c r="C3956" i="1"/>
  <c r="F3956" i="1"/>
  <c r="B3956" i="1"/>
  <c r="G3955" i="1"/>
  <c r="E3957" i="1" l="1"/>
  <c r="A3957" i="1"/>
  <c r="H3958" i="1"/>
  <c r="D3957" i="1"/>
  <c r="C3957" i="1"/>
  <c r="B3957" i="1"/>
  <c r="F3957" i="1"/>
  <c r="G3956" i="1"/>
  <c r="E3958" i="1" l="1"/>
  <c r="A3958" i="1"/>
  <c r="H3959" i="1"/>
  <c r="D3958" i="1"/>
  <c r="C3958" i="1"/>
  <c r="F3958" i="1"/>
  <c r="B3958" i="1"/>
  <c r="G3957" i="1"/>
  <c r="E3959" i="1" l="1"/>
  <c r="A3959" i="1"/>
  <c r="H3960" i="1"/>
  <c r="D3959" i="1"/>
  <c r="C3959" i="1"/>
  <c r="B3959" i="1"/>
  <c r="F3959" i="1"/>
  <c r="G3958" i="1"/>
  <c r="E3960" i="1" l="1"/>
  <c r="A3960" i="1"/>
  <c r="H3961" i="1"/>
  <c r="D3960" i="1"/>
  <c r="C3960" i="1"/>
  <c r="F3960" i="1"/>
  <c r="B3960" i="1"/>
  <c r="G3959" i="1"/>
  <c r="E3961" i="1" l="1"/>
  <c r="A3961" i="1"/>
  <c r="H3962" i="1"/>
  <c r="D3961" i="1"/>
  <c r="C3961" i="1"/>
  <c r="B3961" i="1"/>
  <c r="F3961" i="1"/>
  <c r="G3960" i="1"/>
  <c r="E3962" i="1" l="1"/>
  <c r="A3962" i="1"/>
  <c r="H3963" i="1"/>
  <c r="D3962" i="1"/>
  <c r="C3962" i="1"/>
  <c r="F3962" i="1"/>
  <c r="B3962" i="1"/>
  <c r="G3961" i="1"/>
  <c r="E3963" i="1" l="1"/>
  <c r="A3963" i="1"/>
  <c r="H3964" i="1"/>
  <c r="D3963" i="1"/>
  <c r="C3963" i="1"/>
  <c r="B3963" i="1"/>
  <c r="F3963" i="1"/>
  <c r="G3962" i="1"/>
  <c r="E3964" i="1" l="1"/>
  <c r="A3964" i="1"/>
  <c r="H3965" i="1"/>
  <c r="D3964" i="1"/>
  <c r="C3964" i="1"/>
  <c r="F3964" i="1"/>
  <c r="B3964" i="1"/>
  <c r="G3963" i="1"/>
  <c r="E3965" i="1" l="1"/>
  <c r="A3965" i="1"/>
  <c r="H3966" i="1"/>
  <c r="D3965" i="1"/>
  <c r="C3965" i="1"/>
  <c r="B3965" i="1"/>
  <c r="F3965" i="1"/>
  <c r="G3964" i="1"/>
  <c r="E3966" i="1" l="1"/>
  <c r="A3966" i="1"/>
  <c r="H3967" i="1"/>
  <c r="D3966" i="1"/>
  <c r="C3966" i="1"/>
  <c r="F3966" i="1"/>
  <c r="B3966" i="1"/>
  <c r="G3965" i="1"/>
  <c r="E3967" i="1" l="1"/>
  <c r="A3967" i="1"/>
  <c r="H3968" i="1"/>
  <c r="D3967" i="1"/>
  <c r="C3967" i="1"/>
  <c r="B3967" i="1"/>
  <c r="F3967" i="1"/>
  <c r="G3966" i="1"/>
  <c r="E3968" i="1" l="1"/>
  <c r="A3968" i="1"/>
  <c r="H3969" i="1"/>
  <c r="D3968" i="1"/>
  <c r="C3968" i="1"/>
  <c r="F3968" i="1"/>
  <c r="B3968" i="1"/>
  <c r="G3967" i="1"/>
  <c r="E3969" i="1" l="1"/>
  <c r="A3969" i="1"/>
  <c r="H3970" i="1"/>
  <c r="D3969" i="1"/>
  <c r="C3969" i="1"/>
  <c r="B3969" i="1"/>
  <c r="F3969" i="1"/>
  <c r="G3968" i="1"/>
  <c r="E3970" i="1" l="1"/>
  <c r="A3970" i="1"/>
  <c r="H3971" i="1"/>
  <c r="D3970" i="1"/>
  <c r="C3970" i="1"/>
  <c r="F3970" i="1"/>
  <c r="B3970" i="1"/>
  <c r="G3969" i="1"/>
  <c r="E3971" i="1" l="1"/>
  <c r="A3971" i="1"/>
  <c r="H3972" i="1"/>
  <c r="D3971" i="1"/>
  <c r="C3971" i="1"/>
  <c r="B3971" i="1"/>
  <c r="F3971" i="1"/>
  <c r="G3970" i="1"/>
  <c r="E3972" i="1" l="1"/>
  <c r="A3972" i="1"/>
  <c r="H3973" i="1"/>
  <c r="D3972" i="1"/>
  <c r="C3972" i="1"/>
  <c r="F3972" i="1"/>
  <c r="B3972" i="1"/>
  <c r="G3971" i="1"/>
  <c r="E3973" i="1" l="1"/>
  <c r="A3973" i="1"/>
  <c r="H3974" i="1"/>
  <c r="D3973" i="1"/>
  <c r="C3973" i="1"/>
  <c r="B3973" i="1"/>
  <c r="F3973" i="1"/>
  <c r="G3972" i="1"/>
  <c r="E3974" i="1" l="1"/>
  <c r="A3974" i="1"/>
  <c r="H3975" i="1"/>
  <c r="D3974" i="1"/>
  <c r="C3974" i="1"/>
  <c r="F3974" i="1"/>
  <c r="B3974" i="1"/>
  <c r="G3973" i="1"/>
  <c r="E3975" i="1" l="1"/>
  <c r="A3975" i="1"/>
  <c r="H3976" i="1"/>
  <c r="D3975" i="1"/>
  <c r="C3975" i="1"/>
  <c r="B3975" i="1"/>
  <c r="F3975" i="1"/>
  <c r="G3974" i="1"/>
  <c r="E3976" i="1" l="1"/>
  <c r="A3976" i="1"/>
  <c r="H3977" i="1"/>
  <c r="D3976" i="1"/>
  <c r="C3976" i="1"/>
  <c r="F3976" i="1"/>
  <c r="B3976" i="1"/>
  <c r="G3975" i="1"/>
  <c r="E3977" i="1" l="1"/>
  <c r="A3977" i="1"/>
  <c r="H3978" i="1"/>
  <c r="D3977" i="1"/>
  <c r="C3977" i="1"/>
  <c r="B3977" i="1"/>
  <c r="F3977" i="1"/>
  <c r="G3976" i="1"/>
  <c r="E3978" i="1" l="1"/>
  <c r="A3978" i="1"/>
  <c r="H3979" i="1"/>
  <c r="D3978" i="1"/>
  <c r="C3978" i="1"/>
  <c r="F3978" i="1"/>
  <c r="B3978" i="1"/>
  <c r="G3977" i="1"/>
  <c r="E3979" i="1" l="1"/>
  <c r="A3979" i="1"/>
  <c r="H3980" i="1"/>
  <c r="D3979" i="1"/>
  <c r="C3979" i="1"/>
  <c r="B3979" i="1"/>
  <c r="F3979" i="1"/>
  <c r="G3978" i="1"/>
  <c r="E3980" i="1" l="1"/>
  <c r="A3980" i="1"/>
  <c r="H3981" i="1"/>
  <c r="D3980" i="1"/>
  <c r="C3980" i="1"/>
  <c r="F3980" i="1"/>
  <c r="B3980" i="1"/>
  <c r="G3979" i="1"/>
  <c r="E3981" i="1" l="1"/>
  <c r="A3981" i="1"/>
  <c r="H3982" i="1"/>
  <c r="D3981" i="1"/>
  <c r="C3981" i="1"/>
  <c r="B3981" i="1"/>
  <c r="F3981" i="1"/>
  <c r="G3980" i="1"/>
  <c r="E3982" i="1" l="1"/>
  <c r="G3982" i="1" s="1"/>
  <c r="A3982" i="1"/>
  <c r="H3983" i="1"/>
  <c r="D3982" i="1"/>
  <c r="C3982" i="1"/>
  <c r="F3982" i="1"/>
  <c r="B3982" i="1"/>
  <c r="G3981" i="1"/>
  <c r="E3983" i="1" l="1"/>
  <c r="A3983" i="1"/>
  <c r="H3984" i="1"/>
  <c r="D3983" i="1"/>
  <c r="C3983" i="1"/>
  <c r="B3983" i="1"/>
  <c r="F3983" i="1"/>
  <c r="E3984" i="1" l="1"/>
  <c r="A3984" i="1"/>
  <c r="H3985" i="1"/>
  <c r="D3984" i="1"/>
  <c r="C3984" i="1"/>
  <c r="F3984" i="1"/>
  <c r="B3984" i="1"/>
  <c r="G3983" i="1"/>
  <c r="E3985" i="1" l="1"/>
  <c r="A3985" i="1"/>
  <c r="D3985" i="1"/>
  <c r="H3986" i="1"/>
  <c r="C3985" i="1"/>
  <c r="B3985" i="1"/>
  <c r="F3985" i="1"/>
  <c r="G3984" i="1"/>
  <c r="F3986" i="1" l="1"/>
  <c r="H3987" i="1"/>
  <c r="E3986" i="1"/>
  <c r="G3986" i="1" s="1"/>
  <c r="A3986" i="1"/>
  <c r="D3986" i="1"/>
  <c r="C3986" i="1"/>
  <c r="B3986" i="1"/>
  <c r="G3985" i="1"/>
  <c r="F3987" i="1" l="1"/>
  <c r="B3987" i="1"/>
  <c r="C3987" i="1"/>
  <c r="A3987" i="1"/>
  <c r="H3988" i="1"/>
  <c r="E3987" i="1"/>
  <c r="G3987" i="1" s="1"/>
  <c r="D3987" i="1"/>
  <c r="F3988" i="1" l="1"/>
  <c r="B3988" i="1"/>
  <c r="H3989" i="1"/>
  <c r="E3988" i="1"/>
  <c r="G3988" i="1" s="1"/>
  <c r="D3988" i="1"/>
  <c r="C3988" i="1"/>
  <c r="A3988" i="1"/>
  <c r="F3989" i="1" l="1"/>
  <c r="B3989" i="1"/>
  <c r="C3989" i="1"/>
  <c r="A3989" i="1"/>
  <c r="H3990" i="1"/>
  <c r="E3989" i="1"/>
  <c r="G3989" i="1" s="1"/>
  <c r="D3989" i="1"/>
  <c r="F3990" i="1" l="1"/>
  <c r="B3990" i="1"/>
  <c r="E3990" i="1"/>
  <c r="G3990" i="1" s="1"/>
  <c r="D3990" i="1"/>
  <c r="H3991" i="1"/>
  <c r="C3990" i="1"/>
  <c r="A3990" i="1"/>
  <c r="C3991" i="1" l="1"/>
  <c r="F3991" i="1"/>
  <c r="B3991" i="1"/>
  <c r="D3991" i="1"/>
  <c r="A3991" i="1"/>
  <c r="H3992" i="1"/>
  <c r="E3991" i="1"/>
  <c r="G3991" i="1" s="1"/>
  <c r="C3992" i="1" l="1"/>
  <c r="F3992" i="1"/>
  <c r="B3992" i="1"/>
  <c r="D3992" i="1"/>
  <c r="A3992" i="1"/>
  <c r="H3993" i="1"/>
  <c r="E3992" i="1"/>
  <c r="G3992" i="1" s="1"/>
  <c r="C3993" i="1" l="1"/>
  <c r="F3993" i="1"/>
  <c r="B3993" i="1"/>
  <c r="D3993" i="1"/>
  <c r="A3993" i="1"/>
  <c r="H3994" i="1"/>
  <c r="E3993" i="1"/>
  <c r="G3993" i="1" s="1"/>
  <c r="C3994" i="1" l="1"/>
  <c r="F3994" i="1"/>
  <c r="B3994" i="1"/>
  <c r="D3994" i="1"/>
  <c r="A3994" i="1"/>
  <c r="H3995" i="1"/>
  <c r="E3994" i="1"/>
  <c r="G3994" i="1" s="1"/>
  <c r="C3995" i="1" l="1"/>
  <c r="F3995" i="1"/>
  <c r="B3995" i="1"/>
  <c r="D3995" i="1"/>
  <c r="A3995" i="1"/>
  <c r="H3996" i="1"/>
  <c r="E3995" i="1"/>
  <c r="G3995" i="1" s="1"/>
  <c r="C3996" i="1" l="1"/>
  <c r="F3996" i="1"/>
  <c r="B3996" i="1"/>
  <c r="D3996" i="1"/>
  <c r="A3996" i="1"/>
  <c r="H3997" i="1"/>
  <c r="E3996" i="1"/>
  <c r="G3996" i="1" s="1"/>
  <c r="C3997" i="1" l="1"/>
  <c r="F3997" i="1"/>
  <c r="B3997" i="1"/>
  <c r="D3997" i="1"/>
  <c r="A3997" i="1"/>
  <c r="H3998" i="1"/>
  <c r="E3997" i="1"/>
  <c r="G3997" i="1" s="1"/>
  <c r="C3998" i="1" l="1"/>
  <c r="F3998" i="1"/>
  <c r="B3998" i="1"/>
  <c r="D3998" i="1"/>
  <c r="A3998" i="1"/>
  <c r="H3999" i="1"/>
  <c r="E3998" i="1"/>
  <c r="G3998" i="1" s="1"/>
  <c r="C3999" i="1" l="1"/>
  <c r="F3999" i="1"/>
  <c r="B3999" i="1"/>
  <c r="D3999" i="1"/>
  <c r="A3999" i="1"/>
  <c r="H4000" i="1"/>
  <c r="E3999" i="1"/>
  <c r="G3999" i="1" s="1"/>
  <c r="C4000" i="1" l="1"/>
  <c r="F4000" i="1"/>
  <c r="B4000" i="1"/>
  <c r="D4000" i="1"/>
  <c r="A4000" i="1"/>
  <c r="H4001" i="1"/>
  <c r="E4000" i="1"/>
  <c r="G4000" i="1" s="1"/>
  <c r="C4001" i="1" l="1"/>
  <c r="F4001" i="1"/>
  <c r="B4001" i="1"/>
  <c r="D4001" i="1"/>
  <c r="A4001" i="1"/>
  <c r="H4002" i="1"/>
  <c r="E4001" i="1"/>
  <c r="G4001" i="1" s="1"/>
  <c r="C4002" i="1" l="1"/>
  <c r="F4002" i="1"/>
  <c r="B4002" i="1"/>
  <c r="D4002" i="1"/>
  <c r="A4002" i="1"/>
  <c r="H4003" i="1"/>
  <c r="E4002" i="1"/>
  <c r="G4002" i="1" s="1"/>
  <c r="C4003" i="1" l="1"/>
  <c r="F4003" i="1"/>
  <c r="B4003" i="1"/>
  <c r="D4003" i="1"/>
  <c r="A4003" i="1"/>
  <c r="H4004" i="1"/>
  <c r="E4003" i="1"/>
  <c r="G4003" i="1" s="1"/>
  <c r="C4004" i="1" l="1"/>
  <c r="F4004" i="1"/>
  <c r="B4004" i="1"/>
  <c r="D4004" i="1"/>
  <c r="A4004" i="1"/>
  <c r="H4005" i="1"/>
  <c r="E4004" i="1"/>
  <c r="G4004" i="1" s="1"/>
  <c r="C4005" i="1" l="1"/>
  <c r="F4005" i="1"/>
  <c r="B4005" i="1"/>
  <c r="D4005" i="1"/>
  <c r="A4005" i="1"/>
  <c r="H4006" i="1"/>
  <c r="E4005" i="1"/>
  <c r="G4005" i="1" s="1"/>
  <c r="C4006" i="1" l="1"/>
  <c r="F4006" i="1"/>
  <c r="B4006" i="1"/>
  <c r="D4006" i="1"/>
  <c r="A4006" i="1"/>
  <c r="H4007" i="1"/>
  <c r="E4006" i="1"/>
  <c r="G4006" i="1" s="1"/>
  <c r="C4007" i="1" l="1"/>
  <c r="F4007" i="1"/>
  <c r="B4007" i="1"/>
  <c r="D4007" i="1"/>
  <c r="A4007" i="1"/>
  <c r="H4008" i="1"/>
  <c r="E4007" i="1"/>
  <c r="G4007" i="1" s="1"/>
  <c r="C4008" i="1" l="1"/>
  <c r="F4008" i="1"/>
  <c r="B4008" i="1"/>
  <c r="D4008" i="1"/>
  <c r="A4008" i="1"/>
  <c r="H4009" i="1"/>
  <c r="E4008" i="1"/>
  <c r="G4008" i="1" l="1"/>
  <c r="C4009" i="1"/>
  <c r="F4009" i="1"/>
  <c r="B4009" i="1"/>
  <c r="D4009" i="1"/>
  <c r="A4009" i="1"/>
  <c r="H4010" i="1"/>
  <c r="E4009" i="1"/>
  <c r="G4009" i="1" s="1"/>
  <c r="H4011" i="1" l="1"/>
  <c r="C4010" i="1"/>
  <c r="F4010" i="1"/>
  <c r="B4010" i="1"/>
  <c r="D4010" i="1"/>
  <c r="A4010" i="1"/>
  <c r="E4010" i="1"/>
  <c r="G4010" i="1" s="1"/>
  <c r="H4012" i="1" l="1"/>
  <c r="D4011" i="1"/>
  <c r="C4011" i="1"/>
  <c r="F4011" i="1"/>
  <c r="B4011" i="1"/>
  <c r="E4011" i="1"/>
  <c r="G4011" i="1" s="1"/>
  <c r="A4011" i="1"/>
  <c r="H4013" i="1" l="1"/>
  <c r="D4012" i="1"/>
  <c r="C4012" i="1"/>
  <c r="F4012" i="1"/>
  <c r="B4012" i="1"/>
  <c r="E4012" i="1"/>
  <c r="A4012" i="1"/>
  <c r="G4012" i="1" l="1"/>
  <c r="H4014" i="1"/>
  <c r="D4013" i="1"/>
  <c r="C4013" i="1"/>
  <c r="F4013" i="1"/>
  <c r="B4013" i="1"/>
  <c r="E4013" i="1"/>
  <c r="G4013" i="1" s="1"/>
  <c r="A4013" i="1"/>
  <c r="H4015" i="1" l="1"/>
  <c r="D4014" i="1"/>
  <c r="C4014" i="1"/>
  <c r="F4014" i="1"/>
  <c r="B4014" i="1"/>
  <c r="E4014" i="1"/>
  <c r="A4014" i="1"/>
  <c r="G4014" i="1" l="1"/>
  <c r="H4016" i="1"/>
  <c r="D4015" i="1"/>
  <c r="C4015" i="1"/>
  <c r="F4015" i="1"/>
  <c r="B4015" i="1"/>
  <c r="E4015" i="1"/>
  <c r="G4015" i="1" s="1"/>
  <c r="A4015" i="1"/>
  <c r="H4017" i="1" l="1"/>
  <c r="D4016" i="1"/>
  <c r="C4016" i="1"/>
  <c r="F4016" i="1"/>
  <c r="B4016" i="1"/>
  <c r="E4016" i="1"/>
  <c r="A4016" i="1"/>
  <c r="G4016" i="1" l="1"/>
  <c r="H4018" i="1"/>
  <c r="D4017" i="1"/>
  <c r="C4017" i="1"/>
  <c r="F4017" i="1"/>
  <c r="B4017" i="1"/>
  <c r="E4017" i="1"/>
  <c r="G4017" i="1" s="1"/>
  <c r="A4017" i="1"/>
  <c r="H4019" i="1" l="1"/>
  <c r="D4018" i="1"/>
  <c r="C4018" i="1"/>
  <c r="F4018" i="1"/>
  <c r="B4018" i="1"/>
  <c r="E4018" i="1"/>
  <c r="A4018" i="1"/>
  <c r="G4018" i="1" l="1"/>
  <c r="H4020" i="1"/>
  <c r="D4019" i="1"/>
  <c r="C4019" i="1"/>
  <c r="F4019" i="1"/>
  <c r="B4019" i="1"/>
  <c r="E4019" i="1"/>
  <c r="G4019" i="1" s="1"/>
  <c r="A4019" i="1"/>
  <c r="H4021" i="1" l="1"/>
  <c r="D4020" i="1"/>
  <c r="C4020" i="1"/>
  <c r="F4020" i="1"/>
  <c r="B4020" i="1"/>
  <c r="E4020" i="1"/>
  <c r="A4020" i="1"/>
  <c r="G4020" i="1" l="1"/>
  <c r="H4022" i="1"/>
  <c r="D4021" i="1"/>
  <c r="C4021" i="1"/>
  <c r="F4021" i="1"/>
  <c r="B4021" i="1"/>
  <c r="E4021" i="1"/>
  <c r="G4021" i="1" s="1"/>
  <c r="A4021" i="1"/>
  <c r="H4023" i="1" l="1"/>
  <c r="D4022" i="1"/>
  <c r="C4022" i="1"/>
  <c r="F4022" i="1"/>
  <c r="B4022" i="1"/>
  <c r="E4022" i="1"/>
  <c r="A4022" i="1"/>
  <c r="G4022" i="1" l="1"/>
  <c r="H4024" i="1"/>
  <c r="D4023" i="1"/>
  <c r="C4023" i="1"/>
  <c r="F4023" i="1"/>
  <c r="B4023" i="1"/>
  <c r="E4023" i="1"/>
  <c r="G4023" i="1" s="1"/>
  <c r="A4023" i="1"/>
  <c r="H4025" i="1" l="1"/>
  <c r="D4024" i="1"/>
  <c r="C4024" i="1"/>
  <c r="F4024" i="1"/>
  <c r="B4024" i="1"/>
  <c r="E4024" i="1"/>
  <c r="A4024" i="1"/>
  <c r="G4024" i="1" l="1"/>
  <c r="H4026" i="1"/>
  <c r="D4025" i="1"/>
  <c r="C4025" i="1"/>
  <c r="F4025" i="1"/>
  <c r="B4025" i="1"/>
  <c r="E4025" i="1"/>
  <c r="G4025" i="1" s="1"/>
  <c r="A4025" i="1"/>
  <c r="H4027" i="1" l="1"/>
  <c r="D4026" i="1"/>
  <c r="C4026" i="1"/>
  <c r="F4026" i="1"/>
  <c r="B4026" i="1"/>
  <c r="E4026" i="1"/>
  <c r="A4026" i="1"/>
  <c r="G4026" i="1" l="1"/>
  <c r="H4028" i="1"/>
  <c r="D4027" i="1"/>
  <c r="C4027" i="1"/>
  <c r="F4027" i="1"/>
  <c r="B4027" i="1"/>
  <c r="E4027" i="1"/>
  <c r="G4027" i="1" s="1"/>
  <c r="A4027" i="1"/>
  <c r="H4029" i="1" l="1"/>
  <c r="D4028" i="1"/>
  <c r="C4028" i="1"/>
  <c r="F4028" i="1"/>
  <c r="B4028" i="1"/>
  <c r="E4028" i="1"/>
  <c r="G4028" i="1" s="1"/>
  <c r="A4028" i="1"/>
  <c r="H4030" i="1" l="1"/>
  <c r="D4029" i="1"/>
  <c r="C4029" i="1"/>
  <c r="F4029" i="1"/>
  <c r="B4029" i="1"/>
  <c r="E4029" i="1"/>
  <c r="A4029" i="1"/>
  <c r="G4029" i="1" l="1"/>
  <c r="H4031" i="1"/>
  <c r="D4030" i="1"/>
  <c r="C4030" i="1"/>
  <c r="F4030" i="1"/>
  <c r="B4030" i="1"/>
  <c r="E4030" i="1"/>
  <c r="G4030" i="1" s="1"/>
  <c r="A4030" i="1"/>
  <c r="H4032" i="1" l="1"/>
  <c r="D4031" i="1"/>
  <c r="C4031" i="1"/>
  <c r="F4031" i="1"/>
  <c r="B4031" i="1"/>
  <c r="E4031" i="1"/>
  <c r="A4031" i="1"/>
  <c r="G4031" i="1" l="1"/>
  <c r="H4033" i="1"/>
  <c r="D4032" i="1"/>
  <c r="C4032" i="1"/>
  <c r="F4032" i="1"/>
  <c r="B4032" i="1"/>
  <c r="E4032" i="1"/>
  <c r="G4032" i="1" s="1"/>
  <c r="A4032" i="1"/>
  <c r="H4034" i="1" l="1"/>
  <c r="D4033" i="1"/>
  <c r="C4033" i="1"/>
  <c r="F4033" i="1"/>
  <c r="B4033" i="1"/>
  <c r="E4033" i="1"/>
  <c r="G4033" i="1" s="1"/>
  <c r="A4033" i="1"/>
  <c r="H4035" i="1" l="1"/>
  <c r="D4034" i="1"/>
  <c r="C4034" i="1"/>
  <c r="F4034" i="1"/>
  <c r="B4034" i="1"/>
  <c r="E4034" i="1"/>
  <c r="G4034" i="1" s="1"/>
  <c r="A4034" i="1"/>
  <c r="H4036" i="1" l="1"/>
  <c r="D4035" i="1"/>
  <c r="C4035" i="1"/>
  <c r="F4035" i="1"/>
  <c r="B4035" i="1"/>
  <c r="E4035" i="1"/>
  <c r="A4035" i="1"/>
  <c r="G4035" i="1" l="1"/>
  <c r="H4037" i="1"/>
  <c r="D4036" i="1"/>
  <c r="C4036" i="1"/>
  <c r="F4036" i="1"/>
  <c r="B4036" i="1"/>
  <c r="E4036" i="1"/>
  <c r="G4036" i="1" s="1"/>
  <c r="A4036" i="1"/>
  <c r="H4038" i="1" l="1"/>
  <c r="D4037" i="1"/>
  <c r="C4037" i="1"/>
  <c r="F4037" i="1"/>
  <c r="B4037" i="1"/>
  <c r="E4037" i="1"/>
  <c r="A4037" i="1"/>
  <c r="G4037" i="1" l="1"/>
  <c r="H4039" i="1"/>
  <c r="D4038" i="1"/>
  <c r="C4038" i="1"/>
  <c r="F4038" i="1"/>
  <c r="B4038" i="1"/>
  <c r="E4038" i="1"/>
  <c r="G4038" i="1" s="1"/>
  <c r="A4038" i="1"/>
  <c r="H4040" i="1" l="1"/>
  <c r="D4039" i="1"/>
  <c r="C4039" i="1"/>
  <c r="F4039" i="1"/>
  <c r="B4039" i="1"/>
  <c r="E4039" i="1"/>
  <c r="A4039" i="1"/>
  <c r="G4039" i="1" l="1"/>
  <c r="H4041" i="1"/>
  <c r="D4040" i="1"/>
  <c r="C4040" i="1"/>
  <c r="F4040" i="1"/>
  <c r="B4040" i="1"/>
  <c r="E4040" i="1"/>
  <c r="G4040" i="1" s="1"/>
  <c r="A4040" i="1"/>
  <c r="H4042" i="1" l="1"/>
  <c r="D4041" i="1"/>
  <c r="C4041" i="1"/>
  <c r="F4041" i="1"/>
  <c r="B4041" i="1"/>
  <c r="E4041" i="1"/>
  <c r="A4041" i="1"/>
  <c r="G4041" i="1" l="1"/>
  <c r="H4043" i="1"/>
  <c r="D4042" i="1"/>
  <c r="C4042" i="1"/>
  <c r="F4042" i="1"/>
  <c r="B4042" i="1"/>
  <c r="E4042" i="1"/>
  <c r="G4042" i="1" s="1"/>
  <c r="A4042" i="1"/>
  <c r="H4044" i="1" l="1"/>
  <c r="D4043" i="1"/>
  <c r="C4043" i="1"/>
  <c r="F4043" i="1"/>
  <c r="B4043" i="1"/>
  <c r="E4043" i="1"/>
  <c r="A4043" i="1"/>
  <c r="G4043" i="1" l="1"/>
  <c r="H4045" i="1"/>
  <c r="D4044" i="1"/>
  <c r="C4044" i="1"/>
  <c r="F4044" i="1"/>
  <c r="B4044" i="1"/>
  <c r="E4044" i="1"/>
  <c r="G4044" i="1" s="1"/>
  <c r="A4044" i="1"/>
  <c r="H4046" i="1" l="1"/>
  <c r="D4045" i="1"/>
  <c r="C4045" i="1"/>
  <c r="F4045" i="1"/>
  <c r="B4045" i="1"/>
  <c r="E4045" i="1"/>
  <c r="A4045" i="1"/>
  <c r="G4045" i="1" l="1"/>
  <c r="H4047" i="1"/>
  <c r="D4046" i="1"/>
  <c r="C4046" i="1"/>
  <c r="F4046" i="1"/>
  <c r="B4046" i="1"/>
  <c r="E4046" i="1"/>
  <c r="G4046" i="1" s="1"/>
  <c r="A4046" i="1"/>
  <c r="H4048" i="1" l="1"/>
  <c r="D4047" i="1"/>
  <c r="C4047" i="1"/>
  <c r="F4047" i="1"/>
  <c r="B4047" i="1"/>
  <c r="E4047" i="1"/>
  <c r="A4047" i="1"/>
  <c r="G4047" i="1" l="1"/>
  <c r="H4049" i="1"/>
  <c r="D4048" i="1"/>
  <c r="C4048" i="1"/>
  <c r="F4048" i="1"/>
  <c r="B4048" i="1"/>
  <c r="E4048" i="1"/>
  <c r="G4048" i="1" s="1"/>
  <c r="A4048" i="1"/>
  <c r="H4050" i="1" l="1"/>
  <c r="D4049" i="1"/>
  <c r="C4049" i="1"/>
  <c r="F4049" i="1"/>
  <c r="B4049" i="1"/>
  <c r="E4049" i="1"/>
  <c r="A4049" i="1"/>
  <c r="G4049" i="1" l="1"/>
  <c r="H4051" i="1"/>
  <c r="D4050" i="1"/>
  <c r="C4050" i="1"/>
  <c r="F4050" i="1"/>
  <c r="B4050" i="1"/>
  <c r="E4050" i="1"/>
  <c r="G4050" i="1" s="1"/>
  <c r="A4050" i="1"/>
  <c r="H4052" i="1" l="1"/>
  <c r="D4051" i="1"/>
  <c r="C4051" i="1"/>
  <c r="F4051" i="1"/>
  <c r="B4051" i="1"/>
  <c r="E4051" i="1"/>
  <c r="A4051" i="1"/>
  <c r="G4051" i="1" l="1"/>
  <c r="H4053" i="1"/>
  <c r="D4052" i="1"/>
  <c r="C4052" i="1"/>
  <c r="F4052" i="1"/>
  <c r="B4052" i="1"/>
  <c r="E4052" i="1"/>
  <c r="G4052" i="1" s="1"/>
  <c r="A4052" i="1"/>
  <c r="H4054" i="1" l="1"/>
  <c r="D4053" i="1"/>
  <c r="C4053" i="1"/>
  <c r="F4053" i="1"/>
  <c r="B4053" i="1"/>
  <c r="E4053" i="1"/>
  <c r="A4053" i="1"/>
  <c r="G4053" i="1" l="1"/>
  <c r="H4055" i="1"/>
  <c r="D4054" i="1"/>
  <c r="C4054" i="1"/>
  <c r="F4054" i="1"/>
  <c r="B4054" i="1"/>
  <c r="E4054" i="1"/>
  <c r="G4054" i="1" s="1"/>
  <c r="A4054" i="1"/>
  <c r="H4056" i="1" l="1"/>
  <c r="D4055" i="1"/>
  <c r="C4055" i="1"/>
  <c r="F4055" i="1"/>
  <c r="B4055" i="1"/>
  <c r="E4055" i="1"/>
  <c r="A4055" i="1"/>
  <c r="G4055" i="1" l="1"/>
  <c r="H4057" i="1"/>
  <c r="D4056" i="1"/>
  <c r="C4056" i="1"/>
  <c r="F4056" i="1"/>
  <c r="B4056" i="1"/>
  <c r="E4056" i="1"/>
  <c r="G4056" i="1" s="1"/>
  <c r="A4056" i="1"/>
  <c r="H4058" i="1" l="1"/>
  <c r="D4057" i="1"/>
  <c r="C4057" i="1"/>
  <c r="F4057" i="1"/>
  <c r="B4057" i="1"/>
  <c r="E4057" i="1"/>
  <c r="A4057" i="1"/>
  <c r="G4057" i="1" l="1"/>
  <c r="H4059" i="1"/>
  <c r="D4058" i="1"/>
  <c r="C4058" i="1"/>
  <c r="F4058" i="1"/>
  <c r="B4058" i="1"/>
  <c r="E4058" i="1"/>
  <c r="G4058" i="1" s="1"/>
  <c r="A4058" i="1"/>
  <c r="H4060" i="1" l="1"/>
  <c r="D4059" i="1"/>
  <c r="C4059" i="1"/>
  <c r="F4059" i="1"/>
  <c r="B4059" i="1"/>
  <c r="E4059" i="1"/>
  <c r="A4059" i="1"/>
  <c r="G4059" i="1" l="1"/>
  <c r="H4061" i="1"/>
  <c r="D4060" i="1"/>
  <c r="C4060" i="1"/>
  <c r="F4060" i="1"/>
  <c r="B4060" i="1"/>
  <c r="E4060" i="1"/>
  <c r="G4060" i="1" s="1"/>
  <c r="A4060" i="1"/>
  <c r="H4062" i="1" l="1"/>
  <c r="D4061" i="1"/>
  <c r="C4061" i="1"/>
  <c r="F4061" i="1"/>
  <c r="B4061" i="1"/>
  <c r="E4061" i="1"/>
  <c r="A4061" i="1"/>
  <c r="G4061" i="1" l="1"/>
  <c r="H4063" i="1"/>
  <c r="D4062" i="1"/>
  <c r="C4062" i="1"/>
  <c r="F4062" i="1"/>
  <c r="B4062" i="1"/>
  <c r="E4062" i="1"/>
  <c r="G4062" i="1" s="1"/>
  <c r="A4062" i="1"/>
  <c r="H4064" i="1" l="1"/>
  <c r="D4063" i="1"/>
  <c r="C4063" i="1"/>
  <c r="F4063" i="1"/>
  <c r="B4063" i="1"/>
  <c r="E4063" i="1"/>
  <c r="A4063" i="1"/>
  <c r="G4063" i="1" l="1"/>
  <c r="H4065" i="1"/>
  <c r="D4064" i="1"/>
  <c r="C4064" i="1"/>
  <c r="F4064" i="1"/>
  <c r="B4064" i="1"/>
  <c r="E4064" i="1"/>
  <c r="G4064" i="1" s="1"/>
  <c r="A4064" i="1"/>
  <c r="H4066" i="1" l="1"/>
  <c r="D4065" i="1"/>
  <c r="C4065" i="1"/>
  <c r="F4065" i="1"/>
  <c r="B4065" i="1"/>
  <c r="E4065" i="1"/>
  <c r="A4065" i="1"/>
  <c r="G4065" i="1" l="1"/>
  <c r="H4067" i="1"/>
  <c r="D4066" i="1"/>
  <c r="C4066" i="1"/>
  <c r="F4066" i="1"/>
  <c r="B4066" i="1"/>
  <c r="E4066" i="1"/>
  <c r="G4066" i="1" s="1"/>
  <c r="A4066" i="1"/>
  <c r="H4068" i="1" l="1"/>
  <c r="D4067" i="1"/>
  <c r="C4067" i="1"/>
  <c r="F4067" i="1"/>
  <c r="B4067" i="1"/>
  <c r="E4067" i="1"/>
  <c r="A4067" i="1"/>
  <c r="G4067" i="1" l="1"/>
  <c r="H4069" i="1"/>
  <c r="D4068" i="1"/>
  <c r="C4068" i="1"/>
  <c r="F4068" i="1"/>
  <c r="B4068" i="1"/>
  <c r="E4068" i="1"/>
  <c r="G4068" i="1" s="1"/>
  <c r="A4068" i="1"/>
  <c r="H4070" i="1" l="1"/>
  <c r="D4069" i="1"/>
  <c r="C4069" i="1"/>
  <c r="F4069" i="1"/>
  <c r="B4069" i="1"/>
  <c r="E4069" i="1"/>
  <c r="G4069" i="1" s="1"/>
  <c r="A4069" i="1"/>
  <c r="H4071" i="1" l="1"/>
  <c r="D4070" i="1"/>
  <c r="C4070" i="1"/>
  <c r="F4070" i="1"/>
  <c r="B4070" i="1"/>
  <c r="E4070" i="1"/>
  <c r="A4070" i="1"/>
  <c r="G4070" i="1" l="1"/>
  <c r="H4072" i="1"/>
  <c r="D4071" i="1"/>
  <c r="C4071" i="1"/>
  <c r="F4071" i="1"/>
  <c r="B4071" i="1"/>
  <c r="E4071" i="1"/>
  <c r="G4071" i="1" s="1"/>
  <c r="A4071" i="1"/>
  <c r="H4073" i="1" l="1"/>
  <c r="D4072" i="1"/>
  <c r="C4072" i="1"/>
  <c r="F4072" i="1"/>
  <c r="B4072" i="1"/>
  <c r="E4072" i="1"/>
  <c r="A4072" i="1"/>
  <c r="G4072" i="1" l="1"/>
  <c r="H4074" i="1"/>
  <c r="D4073" i="1"/>
  <c r="C4073" i="1"/>
  <c r="F4073" i="1"/>
  <c r="B4073" i="1"/>
  <c r="E4073" i="1"/>
  <c r="G4073" i="1" s="1"/>
  <c r="A4073" i="1"/>
  <c r="H4075" i="1" l="1"/>
  <c r="D4074" i="1"/>
  <c r="C4074" i="1"/>
  <c r="F4074" i="1"/>
  <c r="B4074" i="1"/>
  <c r="E4074" i="1"/>
  <c r="A4074" i="1"/>
  <c r="G4074" i="1" l="1"/>
  <c r="H4076" i="1"/>
  <c r="D4075" i="1"/>
  <c r="C4075" i="1"/>
  <c r="F4075" i="1"/>
  <c r="B4075" i="1"/>
  <c r="E4075" i="1"/>
  <c r="G4075" i="1" s="1"/>
  <c r="A4075" i="1"/>
  <c r="H4077" i="1" l="1"/>
  <c r="D4076" i="1"/>
  <c r="C4076" i="1"/>
  <c r="F4076" i="1"/>
  <c r="B4076" i="1"/>
  <c r="E4076" i="1"/>
  <c r="A4076" i="1"/>
  <c r="G4076" i="1" l="1"/>
  <c r="H4078" i="1"/>
  <c r="D4077" i="1"/>
  <c r="C4077" i="1"/>
  <c r="F4077" i="1"/>
  <c r="B4077" i="1"/>
  <c r="E4077" i="1"/>
  <c r="G4077" i="1" s="1"/>
  <c r="A4077" i="1"/>
  <c r="H4079" i="1" l="1"/>
  <c r="D4078" i="1"/>
  <c r="C4078" i="1"/>
  <c r="F4078" i="1"/>
  <c r="B4078" i="1"/>
  <c r="E4078" i="1"/>
  <c r="A4078" i="1"/>
  <c r="G4078" i="1" l="1"/>
  <c r="H4080" i="1"/>
  <c r="D4079" i="1"/>
  <c r="C4079" i="1"/>
  <c r="F4079" i="1"/>
  <c r="B4079" i="1"/>
  <c r="E4079" i="1"/>
  <c r="G4079" i="1" s="1"/>
  <c r="A4079" i="1"/>
  <c r="H4081" i="1" l="1"/>
  <c r="D4080" i="1"/>
  <c r="C4080" i="1"/>
  <c r="F4080" i="1"/>
  <c r="B4080" i="1"/>
  <c r="E4080" i="1"/>
  <c r="G4080" i="1" s="1"/>
  <c r="A4080" i="1"/>
  <c r="H4082" i="1" l="1"/>
  <c r="D4081" i="1"/>
  <c r="C4081" i="1"/>
  <c r="F4081" i="1"/>
  <c r="B4081" i="1"/>
  <c r="E4081" i="1"/>
  <c r="A4081" i="1"/>
  <c r="G4081" i="1" l="1"/>
  <c r="H4083" i="1"/>
  <c r="D4082" i="1"/>
  <c r="C4082" i="1"/>
  <c r="F4082" i="1"/>
  <c r="B4082" i="1"/>
  <c r="E4082" i="1"/>
  <c r="G4082" i="1" s="1"/>
  <c r="A4082" i="1"/>
  <c r="H4084" i="1" l="1"/>
  <c r="D4083" i="1"/>
  <c r="C4083" i="1"/>
  <c r="F4083" i="1"/>
  <c r="B4083" i="1"/>
  <c r="E4083" i="1"/>
  <c r="A4083" i="1"/>
  <c r="G4083" i="1" l="1"/>
  <c r="H4085" i="1"/>
  <c r="D4084" i="1"/>
  <c r="C4084" i="1"/>
  <c r="F4084" i="1"/>
  <c r="B4084" i="1"/>
  <c r="E4084" i="1"/>
  <c r="G4084" i="1" s="1"/>
  <c r="A4084" i="1"/>
  <c r="H4086" i="1" l="1"/>
  <c r="D4085" i="1"/>
  <c r="C4085" i="1"/>
  <c r="F4085" i="1"/>
  <c r="B4085" i="1"/>
  <c r="E4085" i="1"/>
  <c r="A4085" i="1"/>
  <c r="G4085" i="1" l="1"/>
  <c r="H4087" i="1"/>
  <c r="D4086" i="1"/>
  <c r="C4086" i="1"/>
  <c r="F4086" i="1"/>
  <c r="B4086" i="1"/>
  <c r="E4086" i="1"/>
  <c r="G4086" i="1" s="1"/>
  <c r="A4086" i="1"/>
  <c r="H4088" i="1" l="1"/>
  <c r="D4087" i="1"/>
  <c r="C4087" i="1"/>
  <c r="F4087" i="1"/>
  <c r="B4087" i="1"/>
  <c r="E4087" i="1"/>
  <c r="A4087" i="1"/>
  <c r="G4087" i="1" l="1"/>
  <c r="H4089" i="1"/>
  <c r="D4088" i="1"/>
  <c r="C4088" i="1"/>
  <c r="F4088" i="1"/>
  <c r="B4088" i="1"/>
  <c r="E4088" i="1"/>
  <c r="G4088" i="1" s="1"/>
  <c r="A4088" i="1"/>
  <c r="H4090" i="1" l="1"/>
  <c r="D4089" i="1"/>
  <c r="C4089" i="1"/>
  <c r="F4089" i="1"/>
  <c r="B4089" i="1"/>
  <c r="E4089" i="1"/>
  <c r="A4089" i="1"/>
  <c r="G4089" i="1" l="1"/>
  <c r="H4091" i="1"/>
  <c r="D4090" i="1"/>
  <c r="C4090" i="1"/>
  <c r="F4090" i="1"/>
  <c r="B4090" i="1"/>
  <c r="E4090" i="1"/>
  <c r="G4090" i="1" s="1"/>
  <c r="A4090" i="1"/>
  <c r="H4092" i="1" l="1"/>
  <c r="D4091" i="1"/>
  <c r="C4091" i="1"/>
  <c r="F4091" i="1"/>
  <c r="B4091" i="1"/>
  <c r="E4091" i="1"/>
  <c r="A4091" i="1"/>
  <c r="G4091" i="1" l="1"/>
  <c r="H4093" i="1"/>
  <c r="D4092" i="1"/>
  <c r="C4092" i="1"/>
  <c r="F4092" i="1"/>
  <c r="B4092" i="1"/>
  <c r="E4092" i="1"/>
  <c r="G4092" i="1" s="1"/>
  <c r="A4092" i="1"/>
  <c r="H4094" i="1" l="1"/>
  <c r="D4093" i="1"/>
  <c r="C4093" i="1"/>
  <c r="F4093" i="1"/>
  <c r="B4093" i="1"/>
  <c r="E4093" i="1"/>
  <c r="A4093" i="1"/>
  <c r="G4093" i="1" l="1"/>
  <c r="H4095" i="1"/>
  <c r="D4094" i="1"/>
  <c r="C4094" i="1"/>
  <c r="F4094" i="1"/>
  <c r="B4094" i="1"/>
  <c r="E4094" i="1"/>
  <c r="G4094" i="1" s="1"/>
  <c r="A4094" i="1"/>
  <c r="H4096" i="1" l="1"/>
  <c r="D4095" i="1"/>
  <c r="C4095" i="1"/>
  <c r="F4095" i="1"/>
  <c r="B4095" i="1"/>
  <c r="E4095" i="1"/>
  <c r="A4095" i="1"/>
  <c r="G4095" i="1" l="1"/>
  <c r="H4097" i="1"/>
  <c r="D4096" i="1"/>
  <c r="C4096" i="1"/>
  <c r="F4096" i="1"/>
  <c r="B4096" i="1"/>
  <c r="E4096" i="1"/>
  <c r="G4096" i="1" s="1"/>
  <c r="A4096" i="1"/>
  <c r="H4098" i="1" l="1"/>
  <c r="D4097" i="1"/>
  <c r="C4097" i="1"/>
  <c r="F4097" i="1"/>
  <c r="B4097" i="1"/>
  <c r="E4097" i="1"/>
  <c r="A4097" i="1"/>
  <c r="G4097" i="1" l="1"/>
  <c r="H4099" i="1"/>
  <c r="D4098" i="1"/>
  <c r="C4098" i="1"/>
  <c r="F4098" i="1"/>
  <c r="B4098" i="1"/>
  <c r="E4098" i="1"/>
  <c r="G4098" i="1" s="1"/>
  <c r="A4098" i="1"/>
  <c r="H4100" i="1" l="1"/>
  <c r="D4099" i="1"/>
  <c r="C4099" i="1"/>
  <c r="F4099" i="1"/>
  <c r="B4099" i="1"/>
  <c r="E4099" i="1"/>
  <c r="A4099" i="1"/>
  <c r="G4099" i="1" l="1"/>
  <c r="H4101" i="1"/>
  <c r="D4100" i="1"/>
  <c r="C4100" i="1"/>
  <c r="F4100" i="1"/>
  <c r="B4100" i="1"/>
  <c r="E4100" i="1"/>
  <c r="G4100" i="1" s="1"/>
  <c r="A4100" i="1"/>
  <c r="H4102" i="1" l="1"/>
  <c r="D4101" i="1"/>
  <c r="C4101" i="1"/>
  <c r="F4101" i="1"/>
  <c r="B4101" i="1"/>
  <c r="E4101" i="1"/>
  <c r="A4101" i="1"/>
  <c r="G4101" i="1" l="1"/>
  <c r="H4103" i="1"/>
  <c r="D4102" i="1"/>
  <c r="C4102" i="1"/>
  <c r="F4102" i="1"/>
  <c r="B4102" i="1"/>
  <c r="E4102" i="1"/>
  <c r="G4102" i="1" s="1"/>
  <c r="A4102" i="1"/>
  <c r="H4104" i="1" l="1"/>
  <c r="D4103" i="1"/>
  <c r="C4103" i="1"/>
  <c r="F4103" i="1"/>
  <c r="B4103" i="1"/>
  <c r="E4103" i="1"/>
  <c r="A4103" i="1"/>
  <c r="G4103" i="1" l="1"/>
  <c r="H4105" i="1"/>
  <c r="D4104" i="1"/>
  <c r="C4104" i="1"/>
  <c r="F4104" i="1"/>
  <c r="B4104" i="1"/>
  <c r="E4104" i="1"/>
  <c r="G4104" i="1" s="1"/>
  <c r="A4104" i="1"/>
  <c r="H4106" i="1" l="1"/>
  <c r="D4105" i="1"/>
  <c r="C4105" i="1"/>
  <c r="F4105" i="1"/>
  <c r="B4105" i="1"/>
  <c r="E4105" i="1"/>
  <c r="A4105" i="1"/>
  <c r="G4105" i="1" l="1"/>
  <c r="H4107" i="1"/>
  <c r="D4106" i="1"/>
  <c r="C4106" i="1"/>
  <c r="F4106" i="1"/>
  <c r="B4106" i="1"/>
  <c r="E4106" i="1"/>
  <c r="G4106" i="1" s="1"/>
  <c r="A4106" i="1"/>
  <c r="H4108" i="1" l="1"/>
  <c r="D4107" i="1"/>
  <c r="C4107" i="1"/>
  <c r="F4107" i="1"/>
  <c r="B4107" i="1"/>
  <c r="E4107" i="1"/>
  <c r="A4107" i="1"/>
  <c r="G4107" i="1" l="1"/>
  <c r="H4109" i="1"/>
  <c r="D4108" i="1"/>
  <c r="C4108" i="1"/>
  <c r="F4108" i="1"/>
  <c r="B4108" i="1"/>
  <c r="E4108" i="1"/>
  <c r="G4108" i="1" s="1"/>
  <c r="A4108" i="1"/>
  <c r="H4110" i="1" l="1"/>
  <c r="D4109" i="1"/>
  <c r="C4109" i="1"/>
  <c r="F4109" i="1"/>
  <c r="B4109" i="1"/>
  <c r="E4109" i="1"/>
  <c r="A4109" i="1"/>
  <c r="G4109" i="1" l="1"/>
  <c r="H4111" i="1"/>
  <c r="D4110" i="1"/>
  <c r="C4110" i="1"/>
  <c r="F4110" i="1"/>
  <c r="B4110" i="1"/>
  <c r="E4110" i="1"/>
  <c r="G4110" i="1" s="1"/>
  <c r="A4110" i="1"/>
  <c r="H4112" i="1" l="1"/>
  <c r="D4111" i="1"/>
  <c r="C4111" i="1"/>
  <c r="F4111" i="1"/>
  <c r="B4111" i="1"/>
  <c r="E4111" i="1"/>
  <c r="A4111" i="1"/>
  <c r="G4111" i="1" l="1"/>
  <c r="H4113" i="1"/>
  <c r="D4112" i="1"/>
  <c r="C4112" i="1"/>
  <c r="F4112" i="1"/>
  <c r="B4112" i="1"/>
  <c r="E4112" i="1"/>
  <c r="G4112" i="1" s="1"/>
  <c r="A4112" i="1"/>
  <c r="H4114" i="1" l="1"/>
  <c r="D4113" i="1"/>
  <c r="C4113" i="1"/>
  <c r="F4113" i="1"/>
  <c r="B4113" i="1"/>
  <c r="E4113" i="1"/>
  <c r="G4113" i="1" s="1"/>
  <c r="A4113" i="1"/>
  <c r="H4115" i="1" l="1"/>
  <c r="D4114" i="1"/>
  <c r="C4114" i="1"/>
  <c r="F4114" i="1"/>
  <c r="B4114" i="1"/>
  <c r="E4114" i="1"/>
  <c r="G4114" i="1" s="1"/>
  <c r="A4114" i="1"/>
  <c r="H4116" i="1" l="1"/>
  <c r="D4115" i="1"/>
  <c r="C4115" i="1"/>
  <c r="F4115" i="1"/>
  <c r="B4115" i="1"/>
  <c r="E4115" i="1"/>
  <c r="G4115" i="1" s="1"/>
  <c r="A4115" i="1"/>
  <c r="H4117" i="1" l="1"/>
  <c r="D4116" i="1"/>
  <c r="C4116" i="1"/>
  <c r="F4116" i="1"/>
  <c r="B4116" i="1"/>
  <c r="E4116" i="1"/>
  <c r="A4116" i="1"/>
  <c r="G4116" i="1" l="1"/>
  <c r="H4118" i="1"/>
  <c r="D4117" i="1"/>
  <c r="C4117" i="1"/>
  <c r="F4117" i="1"/>
  <c r="B4117" i="1"/>
  <c r="E4117" i="1"/>
  <c r="G4117" i="1" s="1"/>
  <c r="A4117" i="1"/>
  <c r="H4119" i="1" l="1"/>
  <c r="D4118" i="1"/>
  <c r="C4118" i="1"/>
  <c r="F4118" i="1"/>
  <c r="B4118" i="1"/>
  <c r="E4118" i="1"/>
  <c r="A4118" i="1"/>
  <c r="G4118" i="1" l="1"/>
  <c r="H4120" i="1"/>
  <c r="D4119" i="1"/>
  <c r="C4119" i="1"/>
  <c r="F4119" i="1"/>
  <c r="B4119" i="1"/>
  <c r="E4119" i="1"/>
  <c r="G4119" i="1" s="1"/>
  <c r="A4119" i="1"/>
  <c r="H4121" i="1" l="1"/>
  <c r="D4120" i="1"/>
  <c r="C4120" i="1"/>
  <c r="F4120" i="1"/>
  <c r="B4120" i="1"/>
  <c r="E4120" i="1"/>
  <c r="A4120" i="1"/>
  <c r="G4120" i="1" l="1"/>
  <c r="H4122" i="1"/>
  <c r="D4121" i="1"/>
  <c r="C4121" i="1"/>
  <c r="F4121" i="1"/>
  <c r="B4121" i="1"/>
  <c r="E4121" i="1"/>
  <c r="G4121" i="1" s="1"/>
  <c r="A4121" i="1"/>
  <c r="H4123" i="1" l="1"/>
  <c r="D4122" i="1"/>
  <c r="C4122" i="1"/>
  <c r="F4122" i="1"/>
  <c r="B4122" i="1"/>
  <c r="E4122" i="1"/>
  <c r="A4122" i="1"/>
  <c r="G4122" i="1" l="1"/>
  <c r="H4124" i="1"/>
  <c r="D4123" i="1"/>
  <c r="C4123" i="1"/>
  <c r="F4123" i="1"/>
  <c r="B4123" i="1"/>
  <c r="E4123" i="1"/>
  <c r="G4123" i="1" s="1"/>
  <c r="A4123" i="1"/>
  <c r="H4125" i="1" l="1"/>
  <c r="D4124" i="1"/>
  <c r="C4124" i="1"/>
  <c r="F4124" i="1"/>
  <c r="B4124" i="1"/>
  <c r="E4124" i="1"/>
  <c r="A4124" i="1"/>
  <c r="G4124" i="1" l="1"/>
  <c r="H4126" i="1"/>
  <c r="D4125" i="1"/>
  <c r="C4125" i="1"/>
  <c r="F4125" i="1"/>
  <c r="B4125" i="1"/>
  <c r="E4125" i="1"/>
  <c r="G4125" i="1" s="1"/>
  <c r="A4125" i="1"/>
  <c r="H4127" i="1" l="1"/>
  <c r="D4126" i="1"/>
  <c r="C4126" i="1"/>
  <c r="F4126" i="1"/>
  <c r="B4126" i="1"/>
  <c r="E4126" i="1"/>
  <c r="A4126" i="1"/>
  <c r="G4126" i="1" l="1"/>
  <c r="H4128" i="1"/>
  <c r="D4127" i="1"/>
  <c r="C4127" i="1"/>
  <c r="F4127" i="1"/>
  <c r="B4127" i="1"/>
  <c r="E4127" i="1"/>
  <c r="G4127" i="1" s="1"/>
  <c r="A4127" i="1"/>
  <c r="H4129" i="1" l="1"/>
  <c r="D4128" i="1"/>
  <c r="C4128" i="1"/>
  <c r="F4128" i="1"/>
  <c r="B4128" i="1"/>
  <c r="E4128" i="1"/>
  <c r="A4128" i="1"/>
  <c r="G4128" i="1" l="1"/>
  <c r="H4130" i="1"/>
  <c r="D4129" i="1"/>
  <c r="C4129" i="1"/>
  <c r="F4129" i="1"/>
  <c r="B4129" i="1"/>
  <c r="E4129" i="1"/>
  <c r="G4129" i="1" s="1"/>
  <c r="A4129" i="1"/>
  <c r="H4131" i="1" l="1"/>
  <c r="D4130" i="1"/>
  <c r="C4130" i="1"/>
  <c r="F4130" i="1"/>
  <c r="B4130" i="1"/>
  <c r="E4130" i="1"/>
  <c r="A4130" i="1"/>
  <c r="G4130" i="1" l="1"/>
  <c r="H4132" i="1"/>
  <c r="D4131" i="1"/>
  <c r="C4131" i="1"/>
  <c r="F4131" i="1"/>
  <c r="B4131" i="1"/>
  <c r="E4131" i="1"/>
  <c r="G4131" i="1" s="1"/>
  <c r="A4131" i="1"/>
  <c r="H4133" i="1" l="1"/>
  <c r="D4132" i="1"/>
  <c r="C4132" i="1"/>
  <c r="F4132" i="1"/>
  <c r="B4132" i="1"/>
  <c r="E4132" i="1"/>
  <c r="A4132" i="1"/>
  <c r="G4132" i="1" l="1"/>
  <c r="H4134" i="1"/>
  <c r="D4133" i="1"/>
  <c r="C4133" i="1"/>
  <c r="F4133" i="1"/>
  <c r="B4133" i="1"/>
  <c r="E4133" i="1"/>
  <c r="G4133" i="1" s="1"/>
  <c r="A4133" i="1"/>
  <c r="H4135" i="1" l="1"/>
  <c r="D4134" i="1"/>
  <c r="C4134" i="1"/>
  <c r="F4134" i="1"/>
  <c r="B4134" i="1"/>
  <c r="E4134" i="1"/>
  <c r="G4134" i="1" s="1"/>
  <c r="A4134" i="1"/>
  <c r="H4136" i="1" l="1"/>
  <c r="D4135" i="1"/>
  <c r="C4135" i="1"/>
  <c r="F4135" i="1"/>
  <c r="B4135" i="1"/>
  <c r="E4135" i="1"/>
  <c r="G4135" i="1" s="1"/>
  <c r="A4135" i="1"/>
  <c r="H4137" i="1" l="1"/>
  <c r="D4136" i="1"/>
  <c r="C4136" i="1"/>
  <c r="F4136" i="1"/>
  <c r="B4136" i="1"/>
  <c r="E4136" i="1"/>
  <c r="G4136" i="1" s="1"/>
  <c r="A4136" i="1"/>
  <c r="H4138" i="1" l="1"/>
  <c r="D4137" i="1"/>
  <c r="C4137" i="1"/>
  <c r="F4137" i="1"/>
  <c r="B4137" i="1"/>
  <c r="E4137" i="1"/>
  <c r="A4137" i="1"/>
  <c r="G4137" i="1" l="1"/>
  <c r="H4139" i="1"/>
  <c r="D4138" i="1"/>
  <c r="C4138" i="1"/>
  <c r="F4138" i="1"/>
  <c r="B4138" i="1"/>
  <c r="E4138" i="1"/>
  <c r="G4138" i="1" s="1"/>
  <c r="A4138" i="1"/>
  <c r="H4140" i="1" l="1"/>
  <c r="D4139" i="1"/>
  <c r="C4139" i="1"/>
  <c r="F4139" i="1"/>
  <c r="B4139" i="1"/>
  <c r="E4139" i="1"/>
  <c r="A4139" i="1"/>
  <c r="G4139" i="1" l="1"/>
  <c r="H4141" i="1"/>
  <c r="D4140" i="1"/>
  <c r="C4140" i="1"/>
  <c r="F4140" i="1"/>
  <c r="B4140" i="1"/>
  <c r="E4140" i="1"/>
  <c r="G4140" i="1" s="1"/>
  <c r="A4140" i="1"/>
  <c r="H4142" i="1" l="1"/>
  <c r="D4141" i="1"/>
  <c r="C4141" i="1"/>
  <c r="F4141" i="1"/>
  <c r="B4141" i="1"/>
  <c r="E4141" i="1"/>
  <c r="A4141" i="1"/>
  <c r="G4141" i="1" l="1"/>
  <c r="H4143" i="1"/>
  <c r="D4142" i="1"/>
  <c r="C4142" i="1"/>
  <c r="F4142" i="1"/>
  <c r="B4142" i="1"/>
  <c r="E4142" i="1"/>
  <c r="G4142" i="1" s="1"/>
  <c r="A4142" i="1"/>
  <c r="H4144" i="1" l="1"/>
  <c r="D4143" i="1"/>
  <c r="C4143" i="1"/>
  <c r="F4143" i="1"/>
  <c r="B4143" i="1"/>
  <c r="E4143" i="1"/>
  <c r="A4143" i="1"/>
  <c r="G4143" i="1" l="1"/>
  <c r="H4145" i="1"/>
  <c r="D4144" i="1"/>
  <c r="C4144" i="1"/>
  <c r="F4144" i="1"/>
  <c r="B4144" i="1"/>
  <c r="E4144" i="1"/>
  <c r="G4144" i="1" s="1"/>
  <c r="A4144" i="1"/>
  <c r="H4146" i="1" l="1"/>
  <c r="D4145" i="1"/>
  <c r="C4145" i="1"/>
  <c r="F4145" i="1"/>
  <c r="B4145" i="1"/>
  <c r="E4145" i="1"/>
  <c r="A4145" i="1"/>
  <c r="G4145" i="1" l="1"/>
  <c r="H4147" i="1"/>
  <c r="D4146" i="1"/>
  <c r="C4146" i="1"/>
  <c r="F4146" i="1"/>
  <c r="B4146" i="1"/>
  <c r="E4146" i="1"/>
  <c r="G4146" i="1" s="1"/>
  <c r="A4146" i="1"/>
  <c r="H4148" i="1" l="1"/>
  <c r="D4147" i="1"/>
  <c r="C4147" i="1"/>
  <c r="F4147" i="1"/>
  <c r="B4147" i="1"/>
  <c r="E4147" i="1"/>
  <c r="A4147" i="1"/>
  <c r="G4147" i="1" l="1"/>
  <c r="H4149" i="1"/>
  <c r="D4148" i="1"/>
  <c r="C4148" i="1"/>
  <c r="F4148" i="1"/>
  <c r="B4148" i="1"/>
  <c r="E4148" i="1"/>
  <c r="G4148" i="1" s="1"/>
  <c r="A4148" i="1"/>
  <c r="H4150" i="1" l="1"/>
  <c r="D4149" i="1"/>
  <c r="C4149" i="1"/>
  <c r="F4149" i="1"/>
  <c r="B4149" i="1"/>
  <c r="E4149" i="1"/>
  <c r="A4149" i="1"/>
  <c r="G4149" i="1" l="1"/>
  <c r="H4151" i="1"/>
  <c r="D4150" i="1"/>
  <c r="C4150" i="1"/>
  <c r="F4150" i="1"/>
  <c r="B4150" i="1"/>
  <c r="E4150" i="1"/>
  <c r="G4150" i="1" s="1"/>
  <c r="A4150" i="1"/>
  <c r="H4152" i="1" l="1"/>
  <c r="D4151" i="1"/>
  <c r="C4151" i="1"/>
  <c r="F4151" i="1"/>
  <c r="B4151" i="1"/>
  <c r="E4151" i="1"/>
  <c r="A4151" i="1"/>
  <c r="G4151" i="1" l="1"/>
  <c r="H4153" i="1"/>
  <c r="D4152" i="1"/>
  <c r="C4152" i="1"/>
  <c r="F4152" i="1"/>
  <c r="B4152" i="1"/>
  <c r="E4152" i="1"/>
  <c r="G4152" i="1" s="1"/>
  <c r="A4152" i="1"/>
  <c r="H4154" i="1" l="1"/>
  <c r="D4153" i="1"/>
  <c r="C4153" i="1"/>
  <c r="F4153" i="1"/>
  <c r="B4153" i="1"/>
  <c r="E4153" i="1"/>
  <c r="A4153" i="1"/>
  <c r="G4153" i="1" l="1"/>
  <c r="H4155" i="1"/>
  <c r="D4154" i="1"/>
  <c r="C4154" i="1"/>
  <c r="F4154" i="1"/>
  <c r="B4154" i="1"/>
  <c r="E4154" i="1"/>
  <c r="G4154" i="1" s="1"/>
  <c r="A4154" i="1"/>
  <c r="H4156" i="1" l="1"/>
  <c r="D4155" i="1"/>
  <c r="C4155" i="1"/>
  <c r="F4155" i="1"/>
  <c r="B4155" i="1"/>
  <c r="E4155" i="1"/>
  <c r="A4155" i="1"/>
  <c r="G4155" i="1" l="1"/>
  <c r="H4157" i="1"/>
  <c r="D4156" i="1"/>
  <c r="C4156" i="1"/>
  <c r="F4156" i="1"/>
  <c r="B4156" i="1"/>
  <c r="E4156" i="1"/>
  <c r="G4156" i="1" s="1"/>
  <c r="A4156" i="1"/>
  <c r="H4158" i="1" l="1"/>
  <c r="D4157" i="1"/>
  <c r="C4157" i="1"/>
  <c r="F4157" i="1"/>
  <c r="B4157" i="1"/>
  <c r="E4157" i="1"/>
  <c r="A4157" i="1"/>
  <c r="G4157" i="1" l="1"/>
  <c r="H4159" i="1"/>
  <c r="D4158" i="1"/>
  <c r="C4158" i="1"/>
  <c r="F4158" i="1"/>
  <c r="B4158" i="1"/>
  <c r="E4158" i="1"/>
  <c r="G4158" i="1" s="1"/>
  <c r="A4158" i="1"/>
  <c r="H4160" i="1" l="1"/>
  <c r="D4159" i="1"/>
  <c r="C4159" i="1"/>
  <c r="F4159" i="1"/>
  <c r="B4159" i="1"/>
  <c r="E4159" i="1"/>
  <c r="G4159" i="1" s="1"/>
  <c r="A4159" i="1"/>
  <c r="H4161" i="1" l="1"/>
  <c r="D4160" i="1"/>
  <c r="C4160" i="1"/>
  <c r="F4160" i="1"/>
  <c r="B4160" i="1"/>
  <c r="E4160" i="1"/>
  <c r="A4160" i="1"/>
  <c r="G4160" i="1" l="1"/>
  <c r="H4162" i="1"/>
  <c r="D4161" i="1"/>
  <c r="C4161" i="1"/>
  <c r="F4161" i="1"/>
  <c r="B4161" i="1"/>
  <c r="E4161" i="1"/>
  <c r="G4161" i="1" s="1"/>
  <c r="A4161" i="1"/>
  <c r="H4163" i="1" l="1"/>
  <c r="D4162" i="1"/>
  <c r="C4162" i="1"/>
  <c r="F4162" i="1"/>
  <c r="B4162" i="1"/>
  <c r="E4162" i="1"/>
  <c r="A4162" i="1"/>
  <c r="G4162" i="1" l="1"/>
  <c r="H4164" i="1"/>
  <c r="D4163" i="1"/>
  <c r="C4163" i="1"/>
  <c r="F4163" i="1"/>
  <c r="B4163" i="1"/>
  <c r="E4163" i="1"/>
  <c r="G4163" i="1" s="1"/>
  <c r="A4163" i="1"/>
  <c r="H4165" i="1" l="1"/>
  <c r="D4164" i="1"/>
  <c r="C4164" i="1"/>
  <c r="F4164" i="1"/>
  <c r="B4164" i="1"/>
  <c r="E4164" i="1"/>
  <c r="A4164" i="1"/>
  <c r="G4164" i="1" l="1"/>
  <c r="H4166" i="1"/>
  <c r="D4165" i="1"/>
  <c r="C4165" i="1"/>
  <c r="F4165" i="1"/>
  <c r="B4165" i="1"/>
  <c r="E4165" i="1"/>
  <c r="G4165" i="1" s="1"/>
  <c r="A4165" i="1"/>
  <c r="H4167" i="1" l="1"/>
  <c r="D4166" i="1"/>
  <c r="C4166" i="1"/>
  <c r="F4166" i="1"/>
  <c r="B4166" i="1"/>
  <c r="E4166" i="1"/>
  <c r="A4166" i="1"/>
  <c r="G4166" i="1" l="1"/>
  <c r="H4168" i="1"/>
  <c r="D4167" i="1"/>
  <c r="C4167" i="1"/>
  <c r="F4167" i="1"/>
  <c r="B4167" i="1"/>
  <c r="E4167" i="1"/>
  <c r="G4167" i="1" s="1"/>
  <c r="A4167" i="1"/>
  <c r="H4169" i="1" l="1"/>
  <c r="D4168" i="1"/>
  <c r="C4168" i="1"/>
  <c r="F4168" i="1"/>
  <c r="B4168" i="1"/>
  <c r="E4168" i="1"/>
  <c r="A4168" i="1"/>
  <c r="G4168" i="1" l="1"/>
  <c r="H4170" i="1"/>
  <c r="D4169" i="1"/>
  <c r="C4169" i="1"/>
  <c r="F4169" i="1"/>
  <c r="B4169" i="1"/>
  <c r="E4169" i="1"/>
  <c r="G4169" i="1" s="1"/>
  <c r="A4169" i="1"/>
  <c r="H4171" i="1" l="1"/>
  <c r="D4170" i="1"/>
  <c r="C4170" i="1"/>
  <c r="F4170" i="1"/>
  <c r="B4170" i="1"/>
  <c r="E4170" i="1"/>
  <c r="A4170" i="1"/>
  <c r="G4170" i="1" l="1"/>
  <c r="H4172" i="1"/>
  <c r="D4171" i="1"/>
  <c r="C4171" i="1"/>
  <c r="F4171" i="1"/>
  <c r="B4171" i="1"/>
  <c r="E4171" i="1"/>
  <c r="G4171" i="1" s="1"/>
  <c r="A4171" i="1"/>
  <c r="H4173" i="1" l="1"/>
  <c r="D4172" i="1"/>
  <c r="C4172" i="1"/>
  <c r="F4172" i="1"/>
  <c r="B4172" i="1"/>
  <c r="E4172" i="1"/>
  <c r="A4172" i="1"/>
  <c r="G4172" i="1" l="1"/>
  <c r="H4174" i="1"/>
  <c r="D4173" i="1"/>
  <c r="C4173" i="1"/>
  <c r="F4173" i="1"/>
  <c r="B4173" i="1"/>
  <c r="E4173" i="1"/>
  <c r="G4173" i="1" s="1"/>
  <c r="A4173" i="1"/>
  <c r="H4175" i="1" l="1"/>
  <c r="D4174" i="1"/>
  <c r="C4174" i="1"/>
  <c r="F4174" i="1"/>
  <c r="B4174" i="1"/>
  <c r="E4174" i="1"/>
  <c r="A4174" i="1"/>
  <c r="G4174" i="1" l="1"/>
  <c r="H4176" i="1"/>
  <c r="D4175" i="1"/>
  <c r="C4175" i="1"/>
  <c r="F4175" i="1"/>
  <c r="B4175" i="1"/>
  <c r="E4175" i="1"/>
  <c r="G4175" i="1" s="1"/>
  <c r="A4175" i="1"/>
  <c r="H4177" i="1" l="1"/>
  <c r="D4176" i="1"/>
  <c r="C4176" i="1"/>
  <c r="F4176" i="1"/>
  <c r="B4176" i="1"/>
  <c r="E4176" i="1"/>
  <c r="A4176" i="1"/>
  <c r="G4176" i="1" l="1"/>
  <c r="H4178" i="1"/>
  <c r="D4177" i="1"/>
  <c r="C4177" i="1"/>
  <c r="F4177" i="1"/>
  <c r="B4177" i="1"/>
  <c r="E4177" i="1"/>
  <c r="G4177" i="1" s="1"/>
  <c r="A4177" i="1"/>
  <c r="H4179" i="1" l="1"/>
  <c r="D4178" i="1"/>
  <c r="C4178" i="1"/>
  <c r="F4178" i="1"/>
  <c r="B4178" i="1"/>
  <c r="E4178" i="1"/>
  <c r="G4178" i="1" s="1"/>
  <c r="A4178" i="1"/>
  <c r="H4180" i="1" l="1"/>
  <c r="D4179" i="1"/>
  <c r="C4179" i="1"/>
  <c r="F4179" i="1"/>
  <c r="B4179" i="1"/>
  <c r="E4179" i="1"/>
  <c r="A4179" i="1"/>
  <c r="G4179" i="1" l="1"/>
  <c r="H4181" i="1"/>
  <c r="D4180" i="1"/>
  <c r="C4180" i="1"/>
  <c r="F4180" i="1"/>
  <c r="B4180" i="1"/>
  <c r="E4180" i="1"/>
  <c r="G4180" i="1" s="1"/>
  <c r="A4180" i="1"/>
  <c r="H4182" i="1" l="1"/>
  <c r="D4181" i="1"/>
  <c r="C4181" i="1"/>
  <c r="F4181" i="1"/>
  <c r="B4181" i="1"/>
  <c r="E4181" i="1"/>
  <c r="A4181" i="1"/>
  <c r="G4181" i="1" l="1"/>
  <c r="H4183" i="1"/>
  <c r="D4182" i="1"/>
  <c r="C4182" i="1"/>
  <c r="F4182" i="1"/>
  <c r="B4182" i="1"/>
  <c r="E4182" i="1"/>
  <c r="G4182" i="1" s="1"/>
  <c r="A4182" i="1"/>
  <c r="H4184" i="1" l="1"/>
  <c r="D4183" i="1"/>
  <c r="C4183" i="1"/>
  <c r="F4183" i="1"/>
  <c r="B4183" i="1"/>
  <c r="E4183" i="1"/>
  <c r="A4183" i="1"/>
  <c r="G4183" i="1" l="1"/>
  <c r="H4185" i="1"/>
  <c r="D4184" i="1"/>
  <c r="C4184" i="1"/>
  <c r="F4184" i="1"/>
  <c r="B4184" i="1"/>
  <c r="E4184" i="1"/>
  <c r="G4184" i="1" s="1"/>
  <c r="A4184" i="1"/>
  <c r="H4186" i="1" l="1"/>
  <c r="D4185" i="1"/>
  <c r="C4185" i="1"/>
  <c r="F4185" i="1"/>
  <c r="B4185" i="1"/>
  <c r="E4185" i="1"/>
  <c r="A4185" i="1"/>
  <c r="G4185" i="1" l="1"/>
  <c r="H4187" i="1"/>
  <c r="D4186" i="1"/>
  <c r="C4186" i="1"/>
  <c r="F4186" i="1"/>
  <c r="B4186" i="1"/>
  <c r="E4186" i="1"/>
  <c r="G4186" i="1" s="1"/>
  <c r="A4186" i="1"/>
  <c r="H4188" i="1" l="1"/>
  <c r="D4187" i="1"/>
  <c r="C4187" i="1"/>
  <c r="F4187" i="1"/>
  <c r="B4187" i="1"/>
  <c r="E4187" i="1"/>
  <c r="A4187" i="1"/>
  <c r="G4187" i="1" l="1"/>
  <c r="H4189" i="1"/>
  <c r="D4188" i="1"/>
  <c r="C4188" i="1"/>
  <c r="F4188" i="1"/>
  <c r="B4188" i="1"/>
  <c r="E4188" i="1"/>
  <c r="G4188" i="1" s="1"/>
  <c r="A4188" i="1"/>
  <c r="H4190" i="1" l="1"/>
  <c r="D4189" i="1"/>
  <c r="C4189" i="1"/>
  <c r="F4189" i="1"/>
  <c r="B4189" i="1"/>
  <c r="E4189" i="1"/>
  <c r="A4189" i="1"/>
  <c r="G4189" i="1" l="1"/>
  <c r="H4191" i="1"/>
  <c r="D4190" i="1"/>
  <c r="C4190" i="1"/>
  <c r="F4190" i="1"/>
  <c r="B4190" i="1"/>
  <c r="E4190" i="1"/>
  <c r="G4190" i="1" s="1"/>
  <c r="A4190" i="1"/>
  <c r="H4192" i="1" l="1"/>
  <c r="D4191" i="1"/>
  <c r="C4191" i="1"/>
  <c r="F4191" i="1"/>
  <c r="B4191" i="1"/>
  <c r="E4191" i="1"/>
  <c r="A4191" i="1"/>
  <c r="G4191" i="1" l="1"/>
  <c r="H4193" i="1"/>
  <c r="D4192" i="1"/>
  <c r="C4192" i="1"/>
  <c r="F4192" i="1"/>
  <c r="B4192" i="1"/>
  <c r="E4192" i="1"/>
  <c r="G4192" i="1" s="1"/>
  <c r="A4192" i="1"/>
  <c r="H4194" i="1" l="1"/>
  <c r="D4193" i="1"/>
  <c r="C4193" i="1"/>
  <c r="F4193" i="1"/>
  <c r="B4193" i="1"/>
  <c r="E4193" i="1"/>
  <c r="A4193" i="1"/>
  <c r="G4193" i="1" l="1"/>
  <c r="H4195" i="1"/>
  <c r="D4194" i="1"/>
  <c r="C4194" i="1"/>
  <c r="F4194" i="1"/>
  <c r="B4194" i="1"/>
  <c r="E4194" i="1"/>
  <c r="G4194" i="1" s="1"/>
  <c r="A4194" i="1"/>
  <c r="H4196" i="1" l="1"/>
  <c r="D4195" i="1"/>
  <c r="C4195" i="1"/>
  <c r="F4195" i="1"/>
  <c r="B4195" i="1"/>
  <c r="E4195" i="1"/>
  <c r="A4195" i="1"/>
  <c r="G4195" i="1" l="1"/>
  <c r="H4197" i="1"/>
  <c r="D4196" i="1"/>
  <c r="C4196" i="1"/>
  <c r="F4196" i="1"/>
  <c r="B4196" i="1"/>
  <c r="E4196" i="1"/>
  <c r="G4196" i="1" s="1"/>
  <c r="A4196" i="1"/>
  <c r="H4198" i="1" l="1"/>
  <c r="D4197" i="1"/>
  <c r="C4197" i="1"/>
  <c r="F4197" i="1"/>
  <c r="B4197" i="1"/>
  <c r="E4197" i="1"/>
  <c r="A4197" i="1"/>
  <c r="G4197" i="1" l="1"/>
  <c r="H4199" i="1"/>
  <c r="D4198" i="1"/>
  <c r="C4198" i="1"/>
  <c r="F4198" i="1"/>
  <c r="B4198" i="1"/>
  <c r="E4198" i="1"/>
  <c r="G4198" i="1" s="1"/>
  <c r="A4198" i="1"/>
  <c r="H4200" i="1" l="1"/>
  <c r="D4199" i="1"/>
  <c r="C4199" i="1"/>
  <c r="F4199" i="1"/>
  <c r="B4199" i="1"/>
  <c r="E4199" i="1"/>
  <c r="A4199" i="1"/>
  <c r="G4199" i="1" l="1"/>
  <c r="H4201" i="1"/>
  <c r="D4200" i="1"/>
  <c r="C4200" i="1"/>
  <c r="F4200" i="1"/>
  <c r="B4200" i="1"/>
  <c r="E4200" i="1"/>
  <c r="G4200" i="1" s="1"/>
  <c r="A4200" i="1"/>
  <c r="H4202" i="1" l="1"/>
  <c r="D4201" i="1"/>
  <c r="C4201" i="1"/>
  <c r="F4201" i="1"/>
  <c r="B4201" i="1"/>
  <c r="E4201" i="1"/>
  <c r="A4201" i="1"/>
  <c r="G4201" i="1" l="1"/>
  <c r="H4203" i="1"/>
  <c r="D4202" i="1"/>
  <c r="C4202" i="1"/>
  <c r="F4202" i="1"/>
  <c r="B4202" i="1"/>
  <c r="E4202" i="1"/>
  <c r="G4202" i="1" s="1"/>
  <c r="A4202" i="1"/>
  <c r="H4204" i="1" l="1"/>
  <c r="D4203" i="1"/>
  <c r="C4203" i="1"/>
  <c r="F4203" i="1"/>
  <c r="B4203" i="1"/>
  <c r="E4203" i="1"/>
  <c r="G4203" i="1" s="1"/>
  <c r="A4203" i="1"/>
  <c r="H4205" i="1" l="1"/>
  <c r="D4204" i="1"/>
  <c r="C4204" i="1"/>
  <c r="F4204" i="1"/>
  <c r="B4204" i="1"/>
  <c r="E4204" i="1"/>
  <c r="G4204" i="1" s="1"/>
  <c r="A4204" i="1"/>
  <c r="H4206" i="1" l="1"/>
  <c r="D4205" i="1"/>
  <c r="C4205" i="1"/>
  <c r="F4205" i="1"/>
  <c r="B4205" i="1"/>
  <c r="E4205" i="1"/>
  <c r="G4205" i="1" s="1"/>
  <c r="A4205" i="1"/>
  <c r="H4207" i="1" l="1"/>
  <c r="D4206" i="1"/>
  <c r="C4206" i="1"/>
  <c r="F4206" i="1"/>
  <c r="B4206" i="1"/>
  <c r="E4206" i="1"/>
  <c r="A4206" i="1"/>
  <c r="G4206" i="1" l="1"/>
  <c r="H4208" i="1"/>
  <c r="D4207" i="1"/>
  <c r="C4207" i="1"/>
  <c r="F4207" i="1"/>
  <c r="B4207" i="1"/>
  <c r="E4207" i="1"/>
  <c r="G4207" i="1" s="1"/>
  <c r="A4207" i="1"/>
  <c r="H4209" i="1" l="1"/>
  <c r="D4208" i="1"/>
  <c r="C4208" i="1"/>
  <c r="F4208" i="1"/>
  <c r="B4208" i="1"/>
  <c r="E4208" i="1"/>
  <c r="A4208" i="1"/>
  <c r="G4208" i="1" l="1"/>
  <c r="H4210" i="1"/>
  <c r="D4209" i="1"/>
  <c r="C4209" i="1"/>
  <c r="F4209" i="1"/>
  <c r="B4209" i="1"/>
  <c r="E4209" i="1"/>
  <c r="G4209" i="1" s="1"/>
  <c r="A4209" i="1"/>
  <c r="H4211" i="1" l="1"/>
  <c r="D4210" i="1"/>
  <c r="C4210" i="1"/>
  <c r="F4210" i="1"/>
  <c r="B4210" i="1"/>
  <c r="E4210" i="1"/>
  <c r="A4210" i="1"/>
  <c r="G4210" i="1" l="1"/>
  <c r="H4212" i="1"/>
  <c r="D4211" i="1"/>
  <c r="C4211" i="1"/>
  <c r="F4211" i="1"/>
  <c r="B4211" i="1"/>
  <c r="E4211" i="1"/>
  <c r="G4211" i="1" s="1"/>
  <c r="A4211" i="1"/>
  <c r="H4213" i="1" l="1"/>
  <c r="D4212" i="1"/>
  <c r="C4212" i="1"/>
  <c r="F4212" i="1"/>
  <c r="B4212" i="1"/>
  <c r="E4212" i="1"/>
  <c r="A4212" i="1"/>
  <c r="G4212" i="1" l="1"/>
  <c r="H4214" i="1"/>
  <c r="D4213" i="1"/>
  <c r="C4213" i="1"/>
  <c r="F4213" i="1"/>
  <c r="B4213" i="1"/>
  <c r="E4213" i="1"/>
  <c r="G4213" i="1" s="1"/>
  <c r="A4213" i="1"/>
  <c r="H4215" i="1" l="1"/>
  <c r="D4214" i="1"/>
  <c r="C4214" i="1"/>
  <c r="F4214" i="1"/>
  <c r="B4214" i="1"/>
  <c r="E4214" i="1"/>
  <c r="A4214" i="1"/>
  <c r="G4214" i="1" l="1"/>
  <c r="H4216" i="1"/>
  <c r="D4215" i="1"/>
  <c r="C4215" i="1"/>
  <c r="F4215" i="1"/>
  <c r="B4215" i="1"/>
  <c r="E4215" i="1"/>
  <c r="G4215" i="1" s="1"/>
  <c r="A4215" i="1"/>
  <c r="H4217" i="1" l="1"/>
  <c r="D4216" i="1"/>
  <c r="C4216" i="1"/>
  <c r="F4216" i="1"/>
  <c r="B4216" i="1"/>
  <c r="E4216" i="1"/>
  <c r="A4216" i="1"/>
  <c r="G4216" i="1" l="1"/>
  <c r="H4218" i="1"/>
  <c r="D4217" i="1"/>
  <c r="C4217" i="1"/>
  <c r="F4217" i="1"/>
  <c r="B4217" i="1"/>
  <c r="E4217" i="1"/>
  <c r="G4217" i="1" s="1"/>
  <c r="A4217" i="1"/>
  <c r="H4219" i="1" l="1"/>
  <c r="D4218" i="1"/>
  <c r="C4218" i="1"/>
  <c r="F4218" i="1"/>
  <c r="B4218" i="1"/>
  <c r="E4218" i="1"/>
  <c r="A4218" i="1"/>
  <c r="G4218" i="1" l="1"/>
  <c r="H4220" i="1"/>
  <c r="D4219" i="1"/>
  <c r="C4219" i="1"/>
  <c r="F4219" i="1"/>
  <c r="B4219" i="1"/>
  <c r="E4219" i="1"/>
  <c r="G4219" i="1" s="1"/>
  <c r="A4219" i="1"/>
  <c r="H4221" i="1" l="1"/>
  <c r="D4220" i="1"/>
  <c r="C4220" i="1"/>
  <c r="F4220" i="1"/>
  <c r="B4220" i="1"/>
  <c r="E4220" i="1"/>
  <c r="A4220" i="1"/>
  <c r="G4220" i="1" l="1"/>
  <c r="H4222" i="1"/>
  <c r="D4221" i="1"/>
  <c r="C4221" i="1"/>
  <c r="F4221" i="1"/>
  <c r="B4221" i="1"/>
  <c r="E4221" i="1"/>
  <c r="G4221" i="1" s="1"/>
  <c r="A4221" i="1"/>
  <c r="H4223" i="1" l="1"/>
  <c r="D4222" i="1"/>
  <c r="C4222" i="1"/>
  <c r="F4222" i="1"/>
  <c r="B4222" i="1"/>
  <c r="E4222" i="1"/>
  <c r="A4222" i="1"/>
  <c r="G4222" i="1" l="1"/>
  <c r="H4224" i="1"/>
  <c r="D4223" i="1"/>
  <c r="C4223" i="1"/>
  <c r="F4223" i="1"/>
  <c r="B4223" i="1"/>
  <c r="E4223" i="1"/>
  <c r="G4223" i="1" s="1"/>
  <c r="A4223" i="1"/>
  <c r="H4225" i="1" l="1"/>
  <c r="D4224" i="1"/>
  <c r="C4224" i="1"/>
  <c r="F4224" i="1"/>
  <c r="B4224" i="1"/>
  <c r="E4224" i="1"/>
  <c r="A4224" i="1"/>
  <c r="G4224" i="1" l="1"/>
  <c r="H4226" i="1"/>
  <c r="D4225" i="1"/>
  <c r="C4225" i="1"/>
  <c r="F4225" i="1"/>
  <c r="B4225" i="1"/>
  <c r="E4225" i="1"/>
  <c r="G4225" i="1" s="1"/>
  <c r="A4225" i="1"/>
  <c r="H4227" i="1" l="1"/>
  <c r="D4226" i="1"/>
  <c r="C4226" i="1"/>
  <c r="F4226" i="1"/>
  <c r="B4226" i="1"/>
  <c r="E4226" i="1"/>
  <c r="A4226" i="1"/>
  <c r="G4226" i="1" l="1"/>
  <c r="H4228" i="1"/>
  <c r="D4227" i="1"/>
  <c r="C4227" i="1"/>
  <c r="F4227" i="1"/>
  <c r="B4227" i="1"/>
  <c r="E4227" i="1"/>
  <c r="G4227" i="1" s="1"/>
  <c r="A4227" i="1"/>
  <c r="H4229" i="1" l="1"/>
  <c r="D4228" i="1"/>
  <c r="C4228" i="1"/>
  <c r="F4228" i="1"/>
  <c r="B4228" i="1"/>
  <c r="E4228" i="1"/>
  <c r="A4228" i="1"/>
  <c r="G4228" i="1" l="1"/>
  <c r="H4230" i="1"/>
  <c r="D4229" i="1"/>
  <c r="C4229" i="1"/>
  <c r="F4229" i="1"/>
  <c r="B4229" i="1"/>
  <c r="E4229" i="1"/>
  <c r="G4229" i="1" s="1"/>
  <c r="A4229" i="1"/>
  <c r="H4231" i="1" l="1"/>
  <c r="D4230" i="1"/>
  <c r="C4230" i="1"/>
  <c r="F4230" i="1"/>
  <c r="B4230" i="1"/>
  <c r="E4230" i="1"/>
  <c r="A4230" i="1"/>
  <c r="G4230" i="1" l="1"/>
  <c r="H4232" i="1"/>
  <c r="D4231" i="1"/>
  <c r="C4231" i="1"/>
  <c r="F4231" i="1"/>
  <c r="B4231" i="1"/>
  <c r="E4231" i="1"/>
  <c r="G4231" i="1" s="1"/>
  <c r="A4231" i="1"/>
  <c r="H4233" i="1" l="1"/>
  <c r="D4232" i="1"/>
  <c r="C4232" i="1"/>
  <c r="F4232" i="1"/>
  <c r="B4232" i="1"/>
  <c r="E4232" i="1"/>
  <c r="A4232" i="1"/>
  <c r="G4232" i="1" l="1"/>
  <c r="H4234" i="1"/>
  <c r="D4233" i="1"/>
  <c r="C4233" i="1"/>
  <c r="F4233" i="1"/>
  <c r="B4233" i="1"/>
  <c r="E4233" i="1"/>
  <c r="G4233" i="1" s="1"/>
  <c r="A4233" i="1"/>
  <c r="H4235" i="1" l="1"/>
  <c r="D4234" i="1"/>
  <c r="C4234" i="1"/>
  <c r="F4234" i="1"/>
  <c r="B4234" i="1"/>
  <c r="E4234" i="1"/>
  <c r="A4234" i="1"/>
  <c r="G4234" i="1" l="1"/>
  <c r="H4236" i="1"/>
  <c r="D4235" i="1"/>
  <c r="C4235" i="1"/>
  <c r="F4235" i="1"/>
  <c r="B4235" i="1"/>
  <c r="E4235" i="1"/>
  <c r="G4235" i="1" s="1"/>
  <c r="A4235" i="1"/>
  <c r="H4237" i="1" l="1"/>
  <c r="D4236" i="1"/>
  <c r="C4236" i="1"/>
  <c r="F4236" i="1"/>
  <c r="B4236" i="1"/>
  <c r="E4236" i="1"/>
  <c r="A4236" i="1"/>
  <c r="G4236" i="1" l="1"/>
  <c r="H4238" i="1"/>
  <c r="D4237" i="1"/>
  <c r="C4237" i="1"/>
  <c r="F4237" i="1"/>
  <c r="B4237" i="1"/>
  <c r="E4237" i="1"/>
  <c r="G4237" i="1" s="1"/>
  <c r="A4237" i="1"/>
  <c r="H4239" i="1" l="1"/>
  <c r="D4238" i="1"/>
  <c r="C4238" i="1"/>
  <c r="F4238" i="1"/>
  <c r="B4238" i="1"/>
  <c r="E4238" i="1"/>
  <c r="A4238" i="1"/>
  <c r="G4238" i="1" l="1"/>
  <c r="H4240" i="1"/>
  <c r="D4239" i="1"/>
  <c r="C4239" i="1"/>
  <c r="F4239" i="1"/>
  <c r="B4239" i="1"/>
  <c r="E4239" i="1"/>
  <c r="G4239" i="1" s="1"/>
  <c r="A4239" i="1"/>
  <c r="H4241" i="1" l="1"/>
  <c r="D4240" i="1"/>
  <c r="C4240" i="1"/>
  <c r="F4240" i="1"/>
  <c r="B4240" i="1"/>
  <c r="E4240" i="1"/>
  <c r="A4240" i="1"/>
  <c r="G4240" i="1" l="1"/>
  <c r="H4242" i="1"/>
  <c r="D4241" i="1"/>
  <c r="C4241" i="1"/>
  <c r="F4241" i="1"/>
  <c r="B4241" i="1"/>
  <c r="E4241" i="1"/>
  <c r="G4241" i="1" s="1"/>
  <c r="A4241" i="1"/>
  <c r="H4243" i="1" l="1"/>
  <c r="D4242" i="1"/>
  <c r="C4242" i="1"/>
  <c r="F4242" i="1"/>
  <c r="B4242" i="1"/>
  <c r="E4242" i="1"/>
  <c r="A4242" i="1"/>
  <c r="G4242" i="1" l="1"/>
  <c r="H4244" i="1"/>
  <c r="D4243" i="1"/>
  <c r="C4243" i="1"/>
  <c r="F4243" i="1"/>
  <c r="B4243" i="1"/>
  <c r="E4243" i="1"/>
  <c r="G4243" i="1" s="1"/>
  <c r="A4243" i="1"/>
  <c r="H4245" i="1" l="1"/>
  <c r="D4244" i="1"/>
  <c r="C4244" i="1"/>
  <c r="F4244" i="1"/>
  <c r="B4244" i="1"/>
  <c r="E4244" i="1"/>
  <c r="A4244" i="1"/>
  <c r="G4244" i="1" l="1"/>
  <c r="H4246" i="1"/>
  <c r="D4245" i="1"/>
  <c r="C4245" i="1"/>
  <c r="F4245" i="1"/>
  <c r="B4245" i="1"/>
  <c r="E4245" i="1"/>
  <c r="G4245" i="1" s="1"/>
  <c r="A4245" i="1"/>
  <c r="H4247" i="1" l="1"/>
  <c r="D4246" i="1"/>
  <c r="C4246" i="1"/>
  <c r="F4246" i="1"/>
  <c r="B4246" i="1"/>
  <c r="E4246" i="1"/>
  <c r="A4246" i="1"/>
  <c r="G4246" i="1" l="1"/>
  <c r="H4248" i="1"/>
  <c r="D4247" i="1"/>
  <c r="C4247" i="1"/>
  <c r="F4247" i="1"/>
  <c r="B4247" i="1"/>
  <c r="E4247" i="1"/>
  <c r="G4247" i="1" s="1"/>
  <c r="A4247" i="1"/>
  <c r="H4249" i="1" l="1"/>
  <c r="D4248" i="1"/>
  <c r="C4248" i="1"/>
  <c r="F4248" i="1"/>
  <c r="B4248" i="1"/>
  <c r="E4248" i="1"/>
  <c r="A4248" i="1"/>
  <c r="G4248" i="1" l="1"/>
  <c r="H4250" i="1"/>
  <c r="D4249" i="1"/>
  <c r="C4249" i="1"/>
  <c r="F4249" i="1"/>
  <c r="B4249" i="1"/>
  <c r="E4249" i="1"/>
  <c r="G4249" i="1" s="1"/>
  <c r="A4249" i="1"/>
  <c r="H4251" i="1" l="1"/>
  <c r="D4250" i="1"/>
  <c r="C4250" i="1"/>
  <c r="F4250" i="1"/>
  <c r="B4250" i="1"/>
  <c r="E4250" i="1"/>
  <c r="A4250" i="1"/>
  <c r="G4250" i="1" l="1"/>
  <c r="H4252" i="1"/>
  <c r="D4251" i="1"/>
  <c r="C4251" i="1"/>
  <c r="F4251" i="1"/>
  <c r="B4251" i="1"/>
  <c r="E4251" i="1"/>
  <c r="G4251" i="1" s="1"/>
  <c r="A4251" i="1"/>
  <c r="H4253" i="1" l="1"/>
  <c r="D4252" i="1"/>
  <c r="C4252" i="1"/>
  <c r="F4252" i="1"/>
  <c r="B4252" i="1"/>
  <c r="E4252" i="1"/>
  <c r="G4252" i="1" s="1"/>
  <c r="A4252" i="1"/>
  <c r="H4254" i="1" l="1"/>
  <c r="D4253" i="1"/>
  <c r="C4253" i="1"/>
  <c r="F4253" i="1"/>
  <c r="B4253" i="1"/>
  <c r="E4253" i="1"/>
  <c r="A4253" i="1"/>
  <c r="G4253" i="1" l="1"/>
  <c r="H4255" i="1"/>
  <c r="D4254" i="1"/>
  <c r="C4254" i="1"/>
  <c r="F4254" i="1"/>
  <c r="B4254" i="1"/>
  <c r="E4254" i="1"/>
  <c r="G4254" i="1" s="1"/>
  <c r="A4254" i="1"/>
  <c r="H4256" i="1" l="1"/>
  <c r="D4255" i="1"/>
  <c r="C4255" i="1"/>
  <c r="F4255" i="1"/>
  <c r="B4255" i="1"/>
  <c r="E4255" i="1"/>
  <c r="A4255" i="1"/>
  <c r="G4255" i="1" l="1"/>
  <c r="H4257" i="1"/>
  <c r="D4256" i="1"/>
  <c r="C4256" i="1"/>
  <c r="F4256" i="1"/>
  <c r="B4256" i="1"/>
  <c r="E4256" i="1"/>
  <c r="G4256" i="1" s="1"/>
  <c r="A4256" i="1"/>
  <c r="H4258" i="1" l="1"/>
  <c r="D4257" i="1"/>
  <c r="C4257" i="1"/>
  <c r="F4257" i="1"/>
  <c r="B4257" i="1"/>
  <c r="E4257" i="1"/>
  <c r="A4257" i="1"/>
  <c r="G4257" i="1" l="1"/>
  <c r="H4259" i="1"/>
  <c r="D4258" i="1"/>
  <c r="C4258" i="1"/>
  <c r="F4258" i="1"/>
  <c r="B4258" i="1"/>
  <c r="E4258" i="1"/>
  <c r="G4258" i="1" s="1"/>
  <c r="A4258" i="1"/>
  <c r="H4260" i="1" l="1"/>
  <c r="D4259" i="1"/>
  <c r="C4259" i="1"/>
  <c r="F4259" i="1"/>
  <c r="B4259" i="1"/>
  <c r="E4259" i="1"/>
  <c r="A4259" i="1"/>
  <c r="G4259" i="1" l="1"/>
  <c r="H4261" i="1"/>
  <c r="D4260" i="1"/>
  <c r="C4260" i="1"/>
  <c r="F4260" i="1"/>
  <c r="B4260" i="1"/>
  <c r="E4260" i="1"/>
  <c r="G4260" i="1" s="1"/>
  <c r="A4260" i="1"/>
  <c r="H4262" i="1" l="1"/>
  <c r="D4261" i="1"/>
  <c r="C4261" i="1"/>
  <c r="F4261" i="1"/>
  <c r="B4261" i="1"/>
  <c r="E4261" i="1"/>
  <c r="A4261" i="1"/>
  <c r="G4261" i="1" l="1"/>
  <c r="H4263" i="1"/>
  <c r="D4262" i="1"/>
  <c r="C4262" i="1"/>
  <c r="F4262" i="1"/>
  <c r="B4262" i="1"/>
  <c r="E4262" i="1"/>
  <c r="G4262" i="1" s="1"/>
  <c r="A4262" i="1"/>
  <c r="H4264" i="1" l="1"/>
  <c r="D4263" i="1"/>
  <c r="C4263" i="1"/>
  <c r="F4263" i="1"/>
  <c r="B4263" i="1"/>
  <c r="E4263" i="1"/>
  <c r="A4263" i="1"/>
  <c r="G4263" i="1" l="1"/>
  <c r="H4265" i="1"/>
  <c r="D4264" i="1"/>
  <c r="C4264" i="1"/>
  <c r="F4264" i="1"/>
  <c r="B4264" i="1"/>
  <c r="E4264" i="1"/>
  <c r="G4264" i="1" s="1"/>
  <c r="A4264" i="1"/>
  <c r="H4266" i="1" l="1"/>
  <c r="D4265" i="1"/>
  <c r="C4265" i="1"/>
  <c r="F4265" i="1"/>
  <c r="B4265" i="1"/>
  <c r="E4265" i="1"/>
  <c r="A4265" i="1"/>
  <c r="G4265" i="1" l="1"/>
  <c r="D4266" i="1"/>
  <c r="H4267" i="1"/>
  <c r="C4266" i="1"/>
  <c r="F4266" i="1"/>
  <c r="B4266" i="1"/>
  <c r="E4266" i="1"/>
  <c r="G4266" i="1" s="1"/>
  <c r="A4266" i="1"/>
  <c r="F4267" i="1" l="1"/>
  <c r="D4267" i="1"/>
  <c r="H4268" i="1"/>
  <c r="C4267" i="1"/>
  <c r="B4267" i="1"/>
  <c r="E4267" i="1"/>
  <c r="G4267" i="1" s="1"/>
  <c r="A4267" i="1"/>
  <c r="C4268" i="1" l="1"/>
  <c r="F4268" i="1"/>
  <c r="B4268" i="1"/>
  <c r="A4268" i="1"/>
  <c r="H4269" i="1"/>
  <c r="E4268" i="1"/>
  <c r="G4268" i="1" s="1"/>
  <c r="D4268" i="1"/>
  <c r="C4269" i="1" l="1"/>
  <c r="F4269" i="1"/>
  <c r="B4269" i="1"/>
  <c r="A4269" i="1"/>
  <c r="H4270" i="1"/>
  <c r="E4269" i="1"/>
  <c r="G4269" i="1" s="1"/>
  <c r="D4269" i="1"/>
  <c r="C4270" i="1" l="1"/>
  <c r="F4270" i="1"/>
  <c r="B4270" i="1"/>
  <c r="A4270" i="1"/>
  <c r="H4271" i="1"/>
  <c r="E4270" i="1"/>
  <c r="G4270" i="1" s="1"/>
  <c r="D4270" i="1"/>
  <c r="C4271" i="1" l="1"/>
  <c r="F4271" i="1"/>
  <c r="B4271" i="1"/>
  <c r="A4271" i="1"/>
  <c r="H4272" i="1"/>
  <c r="E4271" i="1"/>
  <c r="G4271" i="1" s="1"/>
  <c r="D4271" i="1"/>
  <c r="C4272" i="1" l="1"/>
  <c r="F4272" i="1"/>
  <c r="B4272" i="1"/>
  <c r="A4272" i="1"/>
  <c r="H4273" i="1"/>
  <c r="E4272" i="1"/>
  <c r="G4272" i="1" s="1"/>
  <c r="D4272" i="1"/>
  <c r="C4273" i="1" l="1"/>
  <c r="F4273" i="1"/>
  <c r="B4273" i="1"/>
  <c r="A4273" i="1"/>
  <c r="H4274" i="1"/>
  <c r="E4273" i="1"/>
  <c r="G4273" i="1" s="1"/>
  <c r="D4273" i="1"/>
  <c r="C4274" i="1" l="1"/>
  <c r="F4274" i="1"/>
  <c r="B4274" i="1"/>
  <c r="A4274" i="1"/>
  <c r="H4275" i="1"/>
  <c r="E4274" i="1"/>
  <c r="G4274" i="1" s="1"/>
  <c r="D4274" i="1"/>
  <c r="C4275" i="1" l="1"/>
  <c r="F4275" i="1"/>
  <c r="B4275" i="1"/>
  <c r="A4275" i="1"/>
  <c r="H4276" i="1"/>
  <c r="E4275" i="1"/>
  <c r="G4275" i="1" s="1"/>
  <c r="D4275" i="1"/>
  <c r="C4276" i="1" l="1"/>
  <c r="F4276" i="1"/>
  <c r="B4276" i="1"/>
  <c r="A4276" i="1"/>
  <c r="H4277" i="1"/>
  <c r="E4276" i="1"/>
  <c r="G4276" i="1" s="1"/>
  <c r="D4276" i="1"/>
  <c r="C4277" i="1" l="1"/>
  <c r="F4277" i="1"/>
  <c r="B4277" i="1"/>
  <c r="A4277" i="1"/>
  <c r="H4278" i="1"/>
  <c r="E4277" i="1"/>
  <c r="G4277" i="1" s="1"/>
  <c r="D4277" i="1"/>
  <c r="C4278" i="1" l="1"/>
  <c r="F4278" i="1"/>
  <c r="B4278" i="1"/>
  <c r="A4278" i="1"/>
  <c r="H4279" i="1"/>
  <c r="E4278" i="1"/>
  <c r="G4278" i="1" s="1"/>
  <c r="D4278" i="1"/>
  <c r="C4279" i="1" l="1"/>
  <c r="F4279" i="1"/>
  <c r="B4279" i="1"/>
  <c r="A4279" i="1"/>
  <c r="H4280" i="1"/>
  <c r="E4279" i="1"/>
  <c r="G4279" i="1" s="1"/>
  <c r="D4279" i="1"/>
  <c r="C4280" i="1" l="1"/>
  <c r="F4280" i="1"/>
  <c r="B4280" i="1"/>
  <c r="A4280" i="1"/>
  <c r="H4281" i="1"/>
  <c r="E4280" i="1"/>
  <c r="G4280" i="1" s="1"/>
  <c r="D4280" i="1"/>
  <c r="C4281" i="1" l="1"/>
  <c r="F4281" i="1"/>
  <c r="B4281" i="1"/>
  <c r="A4281" i="1"/>
  <c r="H4282" i="1"/>
  <c r="E4281" i="1"/>
  <c r="G4281" i="1" s="1"/>
  <c r="D4281" i="1"/>
  <c r="C4282" i="1" l="1"/>
  <c r="F4282" i="1"/>
  <c r="B4282" i="1"/>
  <c r="A4282" i="1"/>
  <c r="H4283" i="1"/>
  <c r="E4282" i="1"/>
  <c r="G4282" i="1" s="1"/>
  <c r="D4282" i="1"/>
  <c r="C4283" i="1" l="1"/>
  <c r="F4283" i="1"/>
  <c r="B4283" i="1"/>
  <c r="A4283" i="1"/>
  <c r="H4284" i="1"/>
  <c r="E4283" i="1"/>
  <c r="G4283" i="1" s="1"/>
  <c r="D4283" i="1"/>
  <c r="C4284" i="1" l="1"/>
  <c r="F4284" i="1"/>
  <c r="B4284" i="1"/>
  <c r="A4284" i="1"/>
  <c r="H4285" i="1"/>
  <c r="E4284" i="1"/>
  <c r="G4284" i="1" s="1"/>
  <c r="D4284" i="1"/>
  <c r="C4285" i="1" l="1"/>
  <c r="F4285" i="1"/>
  <c r="B4285" i="1"/>
  <c r="A4285" i="1"/>
  <c r="H4286" i="1"/>
  <c r="E4285" i="1"/>
  <c r="G4285" i="1" s="1"/>
  <c r="D4285" i="1"/>
  <c r="C4286" i="1" l="1"/>
  <c r="F4286" i="1"/>
  <c r="B4286" i="1"/>
  <c r="A4286" i="1"/>
  <c r="H4287" i="1"/>
  <c r="E4286" i="1"/>
  <c r="G4286" i="1" s="1"/>
  <c r="D4286" i="1"/>
  <c r="C4287" i="1" l="1"/>
  <c r="F4287" i="1"/>
  <c r="B4287" i="1"/>
  <c r="A4287" i="1"/>
  <c r="H4288" i="1"/>
  <c r="E4287" i="1"/>
  <c r="G4287" i="1" s="1"/>
  <c r="D4287" i="1"/>
  <c r="C4288" i="1" l="1"/>
  <c r="F4288" i="1"/>
  <c r="B4288" i="1"/>
  <c r="A4288" i="1"/>
  <c r="H4289" i="1"/>
  <c r="E4288" i="1"/>
  <c r="G4288" i="1" s="1"/>
  <c r="D4288" i="1"/>
  <c r="C4289" i="1" l="1"/>
  <c r="F4289" i="1"/>
  <c r="B4289" i="1"/>
  <c r="A4289" i="1"/>
  <c r="H4290" i="1"/>
  <c r="E4289" i="1"/>
  <c r="G4289" i="1" s="1"/>
  <c r="D4289" i="1"/>
  <c r="C4290" i="1" l="1"/>
  <c r="F4290" i="1"/>
  <c r="B4290" i="1"/>
  <c r="A4290" i="1"/>
  <c r="H4291" i="1"/>
  <c r="E4290" i="1"/>
  <c r="G4290" i="1" s="1"/>
  <c r="D4290" i="1"/>
  <c r="C4291" i="1" l="1"/>
  <c r="F4291" i="1"/>
  <c r="B4291" i="1"/>
  <c r="A4291" i="1"/>
  <c r="H4292" i="1"/>
  <c r="E4291" i="1"/>
  <c r="G4291" i="1" s="1"/>
  <c r="D4291" i="1"/>
  <c r="C4292" i="1" l="1"/>
  <c r="F4292" i="1"/>
  <c r="B4292" i="1"/>
  <c r="A4292" i="1"/>
  <c r="H4293" i="1"/>
  <c r="E4292" i="1"/>
  <c r="G4292" i="1" s="1"/>
  <c r="D4292" i="1"/>
  <c r="C4293" i="1" l="1"/>
  <c r="F4293" i="1"/>
  <c r="B4293" i="1"/>
  <c r="A4293" i="1"/>
  <c r="H4294" i="1"/>
  <c r="E4293" i="1"/>
  <c r="G4293" i="1" s="1"/>
  <c r="D4293" i="1"/>
  <c r="C4294" i="1" l="1"/>
  <c r="F4294" i="1"/>
  <c r="B4294" i="1"/>
  <c r="A4294" i="1"/>
  <c r="H4295" i="1"/>
  <c r="E4294" i="1"/>
  <c r="G4294" i="1" s="1"/>
  <c r="D4294" i="1"/>
  <c r="C4295" i="1" l="1"/>
  <c r="F4295" i="1"/>
  <c r="B4295" i="1"/>
  <c r="A4295" i="1"/>
  <c r="H4296" i="1"/>
  <c r="E4295" i="1"/>
  <c r="G4295" i="1" s="1"/>
  <c r="D4295" i="1"/>
  <c r="C4296" i="1" l="1"/>
  <c r="F4296" i="1"/>
  <c r="B4296" i="1"/>
  <c r="A4296" i="1"/>
  <c r="H4297" i="1"/>
  <c r="E4296" i="1"/>
  <c r="G4296" i="1" s="1"/>
  <c r="D4296" i="1"/>
  <c r="C4297" i="1" l="1"/>
  <c r="F4297" i="1"/>
  <c r="B4297" i="1"/>
  <c r="A4297" i="1"/>
  <c r="H4298" i="1"/>
  <c r="E4297" i="1"/>
  <c r="G4297" i="1" s="1"/>
  <c r="D4297" i="1"/>
  <c r="C4298" i="1" l="1"/>
  <c r="F4298" i="1"/>
  <c r="B4298" i="1"/>
  <c r="A4298" i="1"/>
  <c r="H4299" i="1"/>
  <c r="E4298" i="1"/>
  <c r="G4298" i="1" s="1"/>
  <c r="D4298" i="1"/>
  <c r="C4299" i="1" l="1"/>
  <c r="F4299" i="1"/>
  <c r="B4299" i="1"/>
  <c r="A4299" i="1"/>
  <c r="H4300" i="1"/>
  <c r="E4299" i="1"/>
  <c r="G4299" i="1" s="1"/>
  <c r="D4299" i="1"/>
  <c r="H4301" i="1" l="1"/>
  <c r="C4300" i="1"/>
  <c r="F4300" i="1"/>
  <c r="B4300" i="1"/>
  <c r="A4300" i="1"/>
  <c r="E4300" i="1"/>
  <c r="G4300" i="1" s="1"/>
  <c r="D4300" i="1"/>
  <c r="H4302" i="1" l="1"/>
  <c r="C4301" i="1"/>
  <c r="F4301" i="1"/>
  <c r="B4301" i="1"/>
  <c r="A4301" i="1"/>
  <c r="E4301" i="1"/>
  <c r="G4301" i="1" s="1"/>
  <c r="D4301" i="1"/>
  <c r="H4303" i="1" l="1"/>
  <c r="D4302" i="1"/>
  <c r="C4302" i="1"/>
  <c r="F4302" i="1"/>
  <c r="B4302" i="1"/>
  <c r="E4302" i="1"/>
  <c r="A4302" i="1"/>
  <c r="G4302" i="1" l="1"/>
  <c r="H4304" i="1"/>
  <c r="D4303" i="1"/>
  <c r="C4303" i="1"/>
  <c r="F4303" i="1"/>
  <c r="B4303" i="1"/>
  <c r="E4303" i="1"/>
  <c r="G4303" i="1" s="1"/>
  <c r="A4303" i="1"/>
  <c r="H4305" i="1" l="1"/>
  <c r="D4304" i="1"/>
  <c r="C4304" i="1"/>
  <c r="F4304" i="1"/>
  <c r="B4304" i="1"/>
  <c r="E4304" i="1"/>
  <c r="A4304" i="1"/>
  <c r="G4304" i="1" l="1"/>
  <c r="H4306" i="1"/>
  <c r="D4305" i="1"/>
  <c r="C4305" i="1"/>
  <c r="F4305" i="1"/>
  <c r="B4305" i="1"/>
  <c r="E4305" i="1"/>
  <c r="G4305" i="1" s="1"/>
  <c r="A4305" i="1"/>
  <c r="H4307" i="1" l="1"/>
  <c r="D4306" i="1"/>
  <c r="C4306" i="1"/>
  <c r="F4306" i="1"/>
  <c r="B4306" i="1"/>
  <c r="E4306" i="1"/>
  <c r="G4306" i="1" s="1"/>
  <c r="A4306" i="1"/>
  <c r="H4308" i="1" l="1"/>
  <c r="D4307" i="1"/>
  <c r="C4307" i="1"/>
  <c r="F4307" i="1"/>
  <c r="B4307" i="1"/>
  <c r="E4307" i="1"/>
  <c r="G4307" i="1" s="1"/>
  <c r="A4307" i="1"/>
  <c r="H4309" i="1" l="1"/>
  <c r="D4308" i="1"/>
  <c r="C4308" i="1"/>
  <c r="F4308" i="1"/>
  <c r="B4308" i="1"/>
  <c r="E4308" i="1"/>
  <c r="A4308" i="1"/>
  <c r="G4308" i="1" l="1"/>
  <c r="H4310" i="1"/>
  <c r="D4309" i="1"/>
  <c r="C4309" i="1"/>
  <c r="F4309" i="1"/>
  <c r="B4309" i="1"/>
  <c r="E4309" i="1"/>
  <c r="G4309" i="1" s="1"/>
  <c r="A4309" i="1"/>
  <c r="H4311" i="1" l="1"/>
  <c r="D4310" i="1"/>
  <c r="C4310" i="1"/>
  <c r="F4310" i="1"/>
  <c r="B4310" i="1"/>
  <c r="E4310" i="1"/>
  <c r="A4310" i="1"/>
  <c r="G4310" i="1" l="1"/>
  <c r="H4312" i="1"/>
  <c r="D4311" i="1"/>
  <c r="C4311" i="1"/>
  <c r="F4311" i="1"/>
  <c r="B4311" i="1"/>
  <c r="E4311" i="1"/>
  <c r="G4311" i="1" s="1"/>
  <c r="A4311" i="1"/>
  <c r="H4313" i="1" l="1"/>
  <c r="D4312" i="1"/>
  <c r="C4312" i="1"/>
  <c r="F4312" i="1"/>
  <c r="B4312" i="1"/>
  <c r="E4312" i="1"/>
  <c r="A4312" i="1"/>
  <c r="G4312" i="1" l="1"/>
  <c r="H4314" i="1"/>
  <c r="D4313" i="1"/>
  <c r="C4313" i="1"/>
  <c r="F4313" i="1"/>
  <c r="B4313" i="1"/>
  <c r="E4313" i="1"/>
  <c r="G4313" i="1" s="1"/>
  <c r="A4313" i="1"/>
  <c r="H4315" i="1" l="1"/>
  <c r="D4314" i="1"/>
  <c r="C4314" i="1"/>
  <c r="F4314" i="1"/>
  <c r="B4314" i="1"/>
  <c r="E4314" i="1"/>
  <c r="A4314" i="1"/>
  <c r="G4314" i="1" l="1"/>
  <c r="H4316" i="1"/>
  <c r="D4315" i="1"/>
  <c r="C4315" i="1"/>
  <c r="F4315" i="1"/>
  <c r="B4315" i="1"/>
  <c r="E4315" i="1"/>
  <c r="G4315" i="1" s="1"/>
  <c r="A4315" i="1"/>
  <c r="H4317" i="1" l="1"/>
  <c r="D4316" i="1"/>
  <c r="C4316" i="1"/>
  <c r="F4316" i="1"/>
  <c r="B4316" i="1"/>
  <c r="E4316" i="1"/>
  <c r="A4316" i="1"/>
  <c r="G4316" i="1" l="1"/>
  <c r="H4318" i="1"/>
  <c r="D4317" i="1"/>
  <c r="C4317" i="1"/>
  <c r="F4317" i="1"/>
  <c r="B4317" i="1"/>
  <c r="E4317" i="1"/>
  <c r="G4317" i="1" s="1"/>
  <c r="A4317" i="1"/>
  <c r="H4319" i="1" l="1"/>
  <c r="D4318" i="1"/>
  <c r="C4318" i="1"/>
  <c r="F4318" i="1"/>
  <c r="B4318" i="1"/>
  <c r="E4318" i="1"/>
  <c r="A4318" i="1"/>
  <c r="G4318" i="1" l="1"/>
  <c r="H4320" i="1"/>
  <c r="D4319" i="1"/>
  <c r="C4319" i="1"/>
  <c r="F4319" i="1"/>
  <c r="B4319" i="1"/>
  <c r="E4319" i="1"/>
  <c r="G4319" i="1" s="1"/>
  <c r="A4319" i="1"/>
  <c r="H4321" i="1" l="1"/>
  <c r="D4320" i="1"/>
  <c r="C4320" i="1"/>
  <c r="F4320" i="1"/>
  <c r="B4320" i="1"/>
  <c r="E4320" i="1"/>
  <c r="A4320" i="1"/>
  <c r="G4320" i="1" l="1"/>
  <c r="H4322" i="1"/>
  <c r="D4321" i="1"/>
  <c r="C4321" i="1"/>
  <c r="F4321" i="1"/>
  <c r="B4321" i="1"/>
  <c r="E4321" i="1"/>
  <c r="G4321" i="1" s="1"/>
  <c r="A4321" i="1"/>
  <c r="H4323" i="1" l="1"/>
  <c r="D4322" i="1"/>
  <c r="C4322" i="1"/>
  <c r="F4322" i="1"/>
  <c r="B4322" i="1"/>
  <c r="E4322" i="1"/>
  <c r="A4322" i="1"/>
  <c r="G4322" i="1" l="1"/>
  <c r="H4324" i="1"/>
  <c r="D4323" i="1"/>
  <c r="C4323" i="1"/>
  <c r="F4323" i="1"/>
  <c r="B4323" i="1"/>
  <c r="E4323" i="1"/>
  <c r="G4323" i="1" s="1"/>
  <c r="A4323" i="1"/>
  <c r="H4325" i="1" l="1"/>
  <c r="D4324" i="1"/>
  <c r="C4324" i="1"/>
  <c r="F4324" i="1"/>
  <c r="B4324" i="1"/>
  <c r="E4324" i="1"/>
  <c r="A4324" i="1"/>
  <c r="G4324" i="1" l="1"/>
  <c r="H4326" i="1"/>
  <c r="D4325" i="1"/>
  <c r="C4325" i="1"/>
  <c r="F4325" i="1"/>
  <c r="B4325" i="1"/>
  <c r="E4325" i="1"/>
  <c r="G4325" i="1" s="1"/>
  <c r="A4325" i="1"/>
  <c r="H4327" i="1" l="1"/>
  <c r="D4326" i="1"/>
  <c r="C4326" i="1"/>
  <c r="F4326" i="1"/>
  <c r="B4326" i="1"/>
  <c r="E4326" i="1"/>
  <c r="A4326" i="1"/>
  <c r="G4326" i="1" l="1"/>
  <c r="H4328" i="1"/>
  <c r="D4327" i="1"/>
  <c r="C4327" i="1"/>
  <c r="F4327" i="1"/>
  <c r="B4327" i="1"/>
  <c r="E4327" i="1"/>
  <c r="G4327" i="1" s="1"/>
  <c r="A4327" i="1"/>
  <c r="H4329" i="1" l="1"/>
  <c r="D4328" i="1"/>
  <c r="C4328" i="1"/>
  <c r="F4328" i="1"/>
  <c r="B4328" i="1"/>
  <c r="E4328" i="1"/>
  <c r="A4328" i="1"/>
  <c r="G4328" i="1" l="1"/>
  <c r="H4330" i="1"/>
  <c r="D4329" i="1"/>
  <c r="C4329" i="1"/>
  <c r="F4329" i="1"/>
  <c r="B4329" i="1"/>
  <c r="E4329" i="1"/>
  <c r="G4329" i="1" s="1"/>
  <c r="A4329" i="1"/>
  <c r="H4331" i="1" l="1"/>
  <c r="D4330" i="1"/>
  <c r="C4330" i="1"/>
  <c r="F4330" i="1"/>
  <c r="B4330" i="1"/>
  <c r="E4330" i="1"/>
  <c r="A4330" i="1"/>
  <c r="G4330" i="1" l="1"/>
  <c r="H4332" i="1"/>
  <c r="D4331" i="1"/>
  <c r="C4331" i="1"/>
  <c r="F4331" i="1"/>
  <c r="B4331" i="1"/>
  <c r="E4331" i="1"/>
  <c r="G4331" i="1" s="1"/>
  <c r="A4331" i="1"/>
  <c r="H4333" i="1" l="1"/>
  <c r="D4332" i="1"/>
  <c r="C4332" i="1"/>
  <c r="F4332" i="1"/>
  <c r="B4332" i="1"/>
  <c r="E4332" i="1"/>
  <c r="G4332" i="1" s="1"/>
  <c r="A4332" i="1"/>
  <c r="H4334" i="1" l="1"/>
  <c r="D4333" i="1"/>
  <c r="C4333" i="1"/>
  <c r="F4333" i="1"/>
  <c r="B4333" i="1"/>
  <c r="E4333" i="1"/>
  <c r="A4333" i="1"/>
  <c r="G4333" i="1" l="1"/>
  <c r="H4335" i="1"/>
  <c r="D4334" i="1"/>
  <c r="C4334" i="1"/>
  <c r="F4334" i="1"/>
  <c r="B4334" i="1"/>
  <c r="E4334" i="1"/>
  <c r="G4334" i="1" s="1"/>
  <c r="A4334" i="1"/>
  <c r="H4336" i="1" l="1"/>
  <c r="D4335" i="1"/>
  <c r="C4335" i="1"/>
  <c r="F4335" i="1"/>
  <c r="B4335" i="1"/>
  <c r="E4335" i="1"/>
  <c r="A4335" i="1"/>
  <c r="G4335" i="1" l="1"/>
  <c r="H4337" i="1"/>
  <c r="D4336" i="1"/>
  <c r="C4336" i="1"/>
  <c r="F4336" i="1"/>
  <c r="B4336" i="1"/>
  <c r="E4336" i="1"/>
  <c r="G4336" i="1" s="1"/>
  <c r="A4336" i="1"/>
  <c r="H4338" i="1" l="1"/>
  <c r="D4337" i="1"/>
  <c r="C4337" i="1"/>
  <c r="F4337" i="1"/>
  <c r="B4337" i="1"/>
  <c r="E4337" i="1"/>
  <c r="A4337" i="1"/>
  <c r="G4337" i="1" l="1"/>
  <c r="H4339" i="1"/>
  <c r="D4338" i="1"/>
  <c r="C4338" i="1"/>
  <c r="F4338" i="1"/>
  <c r="B4338" i="1"/>
  <c r="E4338" i="1"/>
  <c r="G4338" i="1" s="1"/>
  <c r="A4338" i="1"/>
  <c r="H4340" i="1" l="1"/>
  <c r="D4339" i="1"/>
  <c r="C4339" i="1"/>
  <c r="F4339" i="1"/>
  <c r="B4339" i="1"/>
  <c r="E4339" i="1"/>
  <c r="A4339" i="1"/>
  <c r="G4339" i="1" l="1"/>
  <c r="H4341" i="1"/>
  <c r="D4340" i="1"/>
  <c r="C4340" i="1"/>
  <c r="F4340" i="1"/>
  <c r="B4340" i="1"/>
  <c r="E4340" i="1"/>
  <c r="G4340" i="1" s="1"/>
  <c r="A4340" i="1"/>
  <c r="H4342" i="1" l="1"/>
  <c r="D4341" i="1"/>
  <c r="C4341" i="1"/>
  <c r="F4341" i="1"/>
  <c r="B4341" i="1"/>
  <c r="E4341" i="1"/>
  <c r="A4341" i="1"/>
  <c r="G4341" i="1" l="1"/>
  <c r="H4343" i="1"/>
  <c r="D4342" i="1"/>
  <c r="C4342" i="1"/>
  <c r="F4342" i="1"/>
  <c r="B4342" i="1"/>
  <c r="E4342" i="1"/>
  <c r="G4342" i="1" s="1"/>
  <c r="A4342" i="1"/>
  <c r="H4344" i="1" l="1"/>
  <c r="D4343" i="1"/>
  <c r="C4343" i="1"/>
  <c r="F4343" i="1"/>
  <c r="B4343" i="1"/>
  <c r="E4343" i="1"/>
  <c r="A4343" i="1"/>
  <c r="G4343" i="1" l="1"/>
  <c r="H4345" i="1"/>
  <c r="D4344" i="1"/>
  <c r="C4344" i="1"/>
  <c r="F4344" i="1"/>
  <c r="B4344" i="1"/>
  <c r="E4344" i="1"/>
  <c r="A4344" i="1"/>
  <c r="H4346" i="1" l="1"/>
  <c r="D4345" i="1"/>
  <c r="C4345" i="1"/>
  <c r="F4345" i="1"/>
  <c r="B4345" i="1"/>
  <c r="E4345" i="1"/>
  <c r="A4345" i="1"/>
  <c r="G4344" i="1"/>
  <c r="G4345" i="1" l="1"/>
  <c r="H4347" i="1"/>
  <c r="D4346" i="1"/>
  <c r="C4346" i="1"/>
  <c r="F4346" i="1"/>
  <c r="B4346" i="1"/>
  <c r="E4346" i="1"/>
  <c r="A4346" i="1"/>
  <c r="H4348" i="1" l="1"/>
  <c r="D4347" i="1"/>
  <c r="C4347" i="1"/>
  <c r="F4347" i="1"/>
  <c r="B4347" i="1"/>
  <c r="E4347" i="1"/>
  <c r="A4347" i="1"/>
  <c r="G4346" i="1"/>
  <c r="G4347" i="1" l="1"/>
  <c r="H4349" i="1"/>
  <c r="D4348" i="1"/>
  <c r="C4348" i="1"/>
  <c r="F4348" i="1"/>
  <c r="B4348" i="1"/>
  <c r="E4348" i="1"/>
  <c r="G4348" i="1" s="1"/>
  <c r="A4348" i="1"/>
  <c r="H4350" i="1" l="1"/>
  <c r="D4349" i="1"/>
  <c r="C4349" i="1"/>
  <c r="F4349" i="1"/>
  <c r="B4349" i="1"/>
  <c r="E4349" i="1"/>
  <c r="A4349" i="1"/>
  <c r="G4349" i="1" l="1"/>
  <c r="H4351" i="1"/>
  <c r="D4350" i="1"/>
  <c r="C4350" i="1"/>
  <c r="F4350" i="1"/>
  <c r="B4350" i="1"/>
  <c r="E4350" i="1"/>
  <c r="G4350" i="1" s="1"/>
  <c r="A4350" i="1"/>
  <c r="H4352" i="1" l="1"/>
  <c r="D4351" i="1"/>
  <c r="C4351" i="1"/>
  <c r="F4351" i="1"/>
  <c r="B4351" i="1"/>
  <c r="E4351" i="1"/>
  <c r="G4351" i="1" s="1"/>
  <c r="A4351" i="1"/>
  <c r="H4353" i="1" l="1"/>
  <c r="D4352" i="1"/>
  <c r="C4352" i="1"/>
  <c r="F4352" i="1"/>
  <c r="B4352" i="1"/>
  <c r="E4352" i="1"/>
  <c r="A4352" i="1"/>
  <c r="G4352" i="1" l="1"/>
  <c r="H4354" i="1"/>
  <c r="D4353" i="1"/>
  <c r="C4353" i="1"/>
  <c r="F4353" i="1"/>
  <c r="B4353" i="1"/>
  <c r="E4353" i="1"/>
  <c r="G4353" i="1" s="1"/>
  <c r="A4353" i="1"/>
  <c r="H4355" i="1" l="1"/>
  <c r="D4354" i="1"/>
  <c r="C4354" i="1"/>
  <c r="F4354" i="1"/>
  <c r="B4354" i="1"/>
  <c r="E4354" i="1"/>
  <c r="A4354" i="1"/>
  <c r="G4354" i="1" l="1"/>
  <c r="H4356" i="1"/>
  <c r="D4355" i="1"/>
  <c r="C4355" i="1"/>
  <c r="F4355" i="1"/>
  <c r="B4355" i="1"/>
  <c r="E4355" i="1"/>
  <c r="G4355" i="1" s="1"/>
  <c r="A4355" i="1"/>
  <c r="H4357" i="1" l="1"/>
  <c r="D4356" i="1"/>
  <c r="C4356" i="1"/>
  <c r="F4356" i="1"/>
  <c r="B4356" i="1"/>
  <c r="E4356" i="1"/>
  <c r="A4356" i="1"/>
  <c r="G4356" i="1" l="1"/>
  <c r="H4358" i="1"/>
  <c r="D4357" i="1"/>
  <c r="C4357" i="1"/>
  <c r="F4357" i="1"/>
  <c r="B4357" i="1"/>
  <c r="E4357" i="1"/>
  <c r="G4357" i="1" s="1"/>
  <c r="A4357" i="1"/>
  <c r="H4359" i="1" l="1"/>
  <c r="D4358" i="1"/>
  <c r="C4358" i="1"/>
  <c r="F4358" i="1"/>
  <c r="B4358" i="1"/>
  <c r="E4358" i="1"/>
  <c r="A4358" i="1"/>
  <c r="G4358" i="1" l="1"/>
  <c r="H4360" i="1"/>
  <c r="D4359" i="1"/>
  <c r="C4359" i="1"/>
  <c r="F4359" i="1"/>
  <c r="B4359" i="1"/>
  <c r="E4359" i="1"/>
  <c r="A4359" i="1"/>
  <c r="G4359" i="1" l="1"/>
  <c r="H4361" i="1"/>
  <c r="D4360" i="1"/>
  <c r="C4360" i="1"/>
  <c r="F4360" i="1"/>
  <c r="B4360" i="1"/>
  <c r="E4360" i="1"/>
  <c r="G4360" i="1" s="1"/>
  <c r="A4360" i="1"/>
  <c r="H4362" i="1" l="1"/>
  <c r="D4361" i="1"/>
  <c r="C4361" i="1"/>
  <c r="F4361" i="1"/>
  <c r="B4361" i="1"/>
  <c r="E4361" i="1"/>
  <c r="A4361" i="1"/>
  <c r="G4361" i="1" l="1"/>
  <c r="H4363" i="1"/>
  <c r="D4362" i="1"/>
  <c r="C4362" i="1"/>
  <c r="F4362" i="1"/>
  <c r="B4362" i="1"/>
  <c r="E4362" i="1"/>
  <c r="G4362" i="1" s="1"/>
  <c r="A4362" i="1"/>
  <c r="H4364" i="1" l="1"/>
  <c r="D4363" i="1"/>
  <c r="C4363" i="1"/>
  <c r="F4363" i="1"/>
  <c r="B4363" i="1"/>
  <c r="E4363" i="1"/>
  <c r="A4363" i="1"/>
  <c r="G4363" i="1" l="1"/>
  <c r="H4365" i="1"/>
  <c r="D4364" i="1"/>
  <c r="C4364" i="1"/>
  <c r="F4364" i="1"/>
  <c r="B4364" i="1"/>
  <c r="E4364" i="1"/>
  <c r="G4364" i="1" s="1"/>
  <c r="A4364" i="1"/>
  <c r="H4366" i="1" l="1"/>
  <c r="D4365" i="1"/>
  <c r="C4365" i="1"/>
  <c r="F4365" i="1"/>
  <c r="B4365" i="1"/>
  <c r="E4365" i="1"/>
  <c r="A4365" i="1"/>
  <c r="G4365" i="1" l="1"/>
  <c r="H4367" i="1"/>
  <c r="D4366" i="1"/>
  <c r="C4366" i="1"/>
  <c r="F4366" i="1"/>
  <c r="B4366" i="1"/>
  <c r="E4366" i="1"/>
  <c r="G4366" i="1" s="1"/>
  <c r="A4366" i="1"/>
  <c r="H4368" i="1" l="1"/>
  <c r="D4367" i="1"/>
  <c r="C4367" i="1"/>
  <c r="F4367" i="1"/>
  <c r="B4367" i="1"/>
  <c r="E4367" i="1"/>
  <c r="A4367" i="1"/>
  <c r="G4367" i="1" l="1"/>
  <c r="H4369" i="1"/>
  <c r="D4368" i="1"/>
  <c r="C4368" i="1"/>
  <c r="F4368" i="1"/>
  <c r="B4368" i="1"/>
  <c r="E4368" i="1"/>
  <c r="G4368" i="1" s="1"/>
  <c r="A4368" i="1"/>
  <c r="H4370" i="1" l="1"/>
  <c r="D4369" i="1"/>
  <c r="C4369" i="1"/>
  <c r="F4369" i="1"/>
  <c r="B4369" i="1"/>
  <c r="E4369" i="1"/>
  <c r="A4369" i="1"/>
  <c r="G4369" i="1" l="1"/>
  <c r="H4371" i="1"/>
  <c r="D4370" i="1"/>
  <c r="C4370" i="1"/>
  <c r="F4370" i="1"/>
  <c r="B4370" i="1"/>
  <c r="E4370" i="1"/>
  <c r="G4370" i="1" s="1"/>
  <c r="A4370" i="1"/>
  <c r="H4372" i="1" l="1"/>
  <c r="D4371" i="1"/>
  <c r="C4371" i="1"/>
  <c r="F4371" i="1"/>
  <c r="B4371" i="1"/>
  <c r="E4371" i="1"/>
  <c r="G4371" i="1" s="1"/>
  <c r="A4371" i="1"/>
  <c r="H4373" i="1" l="1"/>
  <c r="D4372" i="1"/>
  <c r="C4372" i="1"/>
  <c r="F4372" i="1"/>
  <c r="B4372" i="1"/>
  <c r="E4372" i="1"/>
  <c r="A4372" i="1"/>
  <c r="G4372" i="1" l="1"/>
  <c r="H4374" i="1"/>
  <c r="D4373" i="1"/>
  <c r="C4373" i="1"/>
  <c r="F4373" i="1"/>
  <c r="B4373" i="1"/>
  <c r="E4373" i="1"/>
  <c r="G4373" i="1" s="1"/>
  <c r="A4373" i="1"/>
  <c r="H4375" i="1" l="1"/>
  <c r="D4374" i="1"/>
  <c r="C4374" i="1"/>
  <c r="F4374" i="1"/>
  <c r="B4374" i="1"/>
  <c r="E4374" i="1"/>
  <c r="A4374" i="1"/>
  <c r="G4374" i="1" l="1"/>
  <c r="H4376" i="1"/>
  <c r="D4375" i="1"/>
  <c r="C4375" i="1"/>
  <c r="F4375" i="1"/>
  <c r="B4375" i="1"/>
  <c r="E4375" i="1"/>
  <c r="G4375" i="1" s="1"/>
  <c r="A4375" i="1"/>
  <c r="H4377" i="1" l="1"/>
  <c r="D4376" i="1"/>
  <c r="C4376" i="1"/>
  <c r="F4376" i="1"/>
  <c r="B4376" i="1"/>
  <c r="E4376" i="1"/>
  <c r="A4376" i="1"/>
  <c r="G4376" i="1" l="1"/>
  <c r="H4378" i="1"/>
  <c r="D4377" i="1"/>
  <c r="C4377" i="1"/>
  <c r="F4377" i="1"/>
  <c r="B4377" i="1"/>
  <c r="E4377" i="1"/>
  <c r="G4377" i="1" s="1"/>
  <c r="A4377" i="1"/>
  <c r="H4379" i="1" l="1"/>
  <c r="D4378" i="1"/>
  <c r="C4378" i="1"/>
  <c r="F4378" i="1"/>
  <c r="B4378" i="1"/>
  <c r="E4378" i="1"/>
  <c r="G4378" i="1" s="1"/>
  <c r="A4378" i="1"/>
  <c r="H4380" i="1" l="1"/>
  <c r="D4379" i="1"/>
  <c r="C4379" i="1"/>
  <c r="F4379" i="1"/>
  <c r="B4379" i="1"/>
  <c r="E4379" i="1"/>
  <c r="A4379" i="1"/>
  <c r="G4379" i="1" l="1"/>
  <c r="H4381" i="1"/>
  <c r="D4380" i="1"/>
  <c r="C4380" i="1"/>
  <c r="F4380" i="1"/>
  <c r="B4380" i="1"/>
  <c r="E4380" i="1"/>
  <c r="G4380" i="1" s="1"/>
  <c r="A4380" i="1"/>
  <c r="H4382" i="1" l="1"/>
  <c r="D4381" i="1"/>
  <c r="C4381" i="1"/>
  <c r="F4381" i="1"/>
  <c r="B4381" i="1"/>
  <c r="E4381" i="1"/>
  <c r="A4381" i="1"/>
  <c r="G4381" i="1" l="1"/>
  <c r="H4383" i="1"/>
  <c r="D4382" i="1"/>
  <c r="C4382" i="1"/>
  <c r="F4382" i="1"/>
  <c r="B4382" i="1"/>
  <c r="E4382" i="1"/>
  <c r="G4382" i="1" s="1"/>
  <c r="A4382" i="1"/>
  <c r="H4384" i="1" l="1"/>
  <c r="D4383" i="1"/>
  <c r="C4383" i="1"/>
  <c r="F4383" i="1"/>
  <c r="B4383" i="1"/>
  <c r="E4383" i="1"/>
  <c r="A4383" i="1"/>
  <c r="G4383" i="1" l="1"/>
  <c r="H4385" i="1"/>
  <c r="D4384" i="1"/>
  <c r="C4384" i="1"/>
  <c r="F4384" i="1"/>
  <c r="B4384" i="1"/>
  <c r="E4384" i="1"/>
  <c r="G4384" i="1" s="1"/>
  <c r="A4384" i="1"/>
  <c r="H4386" i="1" l="1"/>
  <c r="D4385" i="1"/>
  <c r="C4385" i="1"/>
  <c r="F4385" i="1"/>
  <c r="B4385" i="1"/>
  <c r="E4385" i="1"/>
  <c r="A4385" i="1"/>
  <c r="G4385" i="1" l="1"/>
  <c r="H4387" i="1"/>
  <c r="D4386" i="1"/>
  <c r="C4386" i="1"/>
  <c r="F4386" i="1"/>
  <c r="B4386" i="1"/>
  <c r="E4386" i="1"/>
  <c r="G4386" i="1" s="1"/>
  <c r="A4386" i="1"/>
  <c r="H4388" i="1" l="1"/>
  <c r="D4387" i="1"/>
  <c r="C4387" i="1"/>
  <c r="F4387" i="1"/>
  <c r="B4387" i="1"/>
  <c r="E4387" i="1"/>
  <c r="A4387" i="1"/>
  <c r="G4387" i="1" l="1"/>
  <c r="H4389" i="1"/>
  <c r="D4388" i="1"/>
  <c r="C4388" i="1"/>
  <c r="F4388" i="1"/>
  <c r="B4388" i="1"/>
  <c r="E4388" i="1"/>
  <c r="G4388" i="1" s="1"/>
  <c r="A4388" i="1"/>
  <c r="H4390" i="1" l="1"/>
  <c r="D4389" i="1"/>
  <c r="C4389" i="1"/>
  <c r="F4389" i="1"/>
  <c r="B4389" i="1"/>
  <c r="E4389" i="1"/>
  <c r="A4389" i="1"/>
  <c r="G4389" i="1" l="1"/>
  <c r="H4391" i="1"/>
  <c r="D4390" i="1"/>
  <c r="C4390" i="1"/>
  <c r="F4390" i="1"/>
  <c r="B4390" i="1"/>
  <c r="E4390" i="1"/>
  <c r="G4390" i="1" s="1"/>
  <c r="A4390" i="1"/>
  <c r="H4392" i="1" l="1"/>
  <c r="D4391" i="1"/>
  <c r="C4391" i="1"/>
  <c r="F4391" i="1"/>
  <c r="B4391" i="1"/>
  <c r="E4391" i="1"/>
  <c r="A4391" i="1"/>
  <c r="G4391" i="1" l="1"/>
  <c r="H4393" i="1"/>
  <c r="D4392" i="1"/>
  <c r="C4392" i="1"/>
  <c r="F4392" i="1"/>
  <c r="B4392" i="1"/>
  <c r="E4392" i="1"/>
  <c r="G4392" i="1" s="1"/>
  <c r="A4392" i="1"/>
  <c r="H4394" i="1" l="1"/>
  <c r="D4393" i="1"/>
  <c r="C4393" i="1"/>
  <c r="F4393" i="1"/>
  <c r="B4393" i="1"/>
  <c r="E4393" i="1"/>
  <c r="A4393" i="1"/>
  <c r="G4393" i="1" l="1"/>
  <c r="H4395" i="1"/>
  <c r="D4394" i="1"/>
  <c r="C4394" i="1"/>
  <c r="F4394" i="1"/>
  <c r="B4394" i="1"/>
  <c r="E4394" i="1"/>
  <c r="G4394" i="1" s="1"/>
  <c r="A4394" i="1"/>
  <c r="H4396" i="1" l="1"/>
  <c r="D4395" i="1"/>
  <c r="C4395" i="1"/>
  <c r="F4395" i="1"/>
  <c r="B4395" i="1"/>
  <c r="E4395" i="1"/>
  <c r="A4395" i="1"/>
  <c r="G4395" i="1" l="1"/>
  <c r="H4397" i="1"/>
  <c r="D4396" i="1"/>
  <c r="C4396" i="1"/>
  <c r="F4396" i="1"/>
  <c r="B4396" i="1"/>
  <c r="E4396" i="1"/>
  <c r="G4396" i="1" s="1"/>
  <c r="A4396" i="1"/>
  <c r="H4398" i="1" l="1"/>
  <c r="D4397" i="1"/>
  <c r="C4397" i="1"/>
  <c r="F4397" i="1"/>
  <c r="B4397" i="1"/>
  <c r="E4397" i="1"/>
  <c r="A4397" i="1"/>
  <c r="G4397" i="1" l="1"/>
  <c r="H4399" i="1"/>
  <c r="D4398" i="1"/>
  <c r="C4398" i="1"/>
  <c r="F4398" i="1"/>
  <c r="B4398" i="1"/>
  <c r="E4398" i="1"/>
  <c r="G4398" i="1" s="1"/>
  <c r="A4398" i="1"/>
  <c r="H4400" i="1" l="1"/>
  <c r="D4399" i="1"/>
  <c r="C4399" i="1"/>
  <c r="F4399" i="1"/>
  <c r="B4399" i="1"/>
  <c r="E4399" i="1"/>
  <c r="A4399" i="1"/>
  <c r="G4399" i="1" l="1"/>
  <c r="H4401" i="1"/>
  <c r="D4400" i="1"/>
  <c r="C4400" i="1"/>
  <c r="F4400" i="1"/>
  <c r="B4400" i="1"/>
  <c r="E4400" i="1"/>
  <c r="G4400" i="1" s="1"/>
  <c r="A4400" i="1"/>
  <c r="H4402" i="1" l="1"/>
  <c r="D4401" i="1"/>
  <c r="C4401" i="1"/>
  <c r="F4401" i="1"/>
  <c r="B4401" i="1"/>
  <c r="E4401" i="1"/>
  <c r="A4401" i="1"/>
  <c r="G4401" i="1" l="1"/>
  <c r="H4403" i="1"/>
  <c r="D4402" i="1"/>
  <c r="C4402" i="1"/>
  <c r="F4402" i="1"/>
  <c r="B4402" i="1"/>
  <c r="E4402" i="1"/>
  <c r="G4402" i="1" s="1"/>
  <c r="A4402" i="1"/>
  <c r="H4404" i="1" l="1"/>
  <c r="D4403" i="1"/>
  <c r="C4403" i="1"/>
  <c r="F4403" i="1"/>
  <c r="B4403" i="1"/>
  <c r="E4403" i="1"/>
  <c r="A4403" i="1"/>
  <c r="G4403" i="1" l="1"/>
  <c r="H4405" i="1"/>
  <c r="D4404" i="1"/>
  <c r="C4404" i="1"/>
  <c r="F4404" i="1"/>
  <c r="B4404" i="1"/>
  <c r="E4404" i="1"/>
  <c r="G4404" i="1" s="1"/>
  <c r="A4404" i="1"/>
  <c r="H4406" i="1" l="1"/>
  <c r="D4405" i="1"/>
  <c r="C4405" i="1"/>
  <c r="F4405" i="1"/>
  <c r="B4405" i="1"/>
  <c r="E4405" i="1"/>
  <c r="A4405" i="1"/>
  <c r="G4405" i="1" l="1"/>
  <c r="H4407" i="1"/>
  <c r="D4406" i="1"/>
  <c r="C4406" i="1"/>
  <c r="F4406" i="1"/>
  <c r="B4406" i="1"/>
  <c r="E4406" i="1"/>
  <c r="G4406" i="1" s="1"/>
  <c r="A4406" i="1"/>
  <c r="H4408" i="1" l="1"/>
  <c r="D4407" i="1"/>
  <c r="C4407" i="1"/>
  <c r="F4407" i="1"/>
  <c r="B4407" i="1"/>
  <c r="E4407" i="1"/>
  <c r="A4407" i="1"/>
  <c r="G4407" i="1" l="1"/>
  <c r="H4409" i="1"/>
  <c r="D4408" i="1"/>
  <c r="C4408" i="1"/>
  <c r="F4408" i="1"/>
  <c r="B4408" i="1"/>
  <c r="E4408" i="1"/>
  <c r="G4408" i="1" s="1"/>
  <c r="A4408" i="1"/>
  <c r="H4410" i="1" l="1"/>
  <c r="D4409" i="1"/>
  <c r="C4409" i="1"/>
  <c r="F4409" i="1"/>
  <c r="B4409" i="1"/>
  <c r="E4409" i="1"/>
  <c r="A4409" i="1"/>
  <c r="G4409" i="1" l="1"/>
  <c r="H4411" i="1"/>
  <c r="D4410" i="1"/>
  <c r="C4410" i="1"/>
  <c r="F4410" i="1"/>
  <c r="B4410" i="1"/>
  <c r="E4410" i="1"/>
  <c r="G4410" i="1" s="1"/>
  <c r="A4410" i="1"/>
  <c r="H4412" i="1" l="1"/>
  <c r="D4411" i="1"/>
  <c r="C4411" i="1"/>
  <c r="F4411" i="1"/>
  <c r="B4411" i="1"/>
  <c r="E4411" i="1"/>
  <c r="A4411" i="1"/>
  <c r="G4411" i="1" l="1"/>
  <c r="H4413" i="1"/>
  <c r="D4412" i="1"/>
  <c r="C4412" i="1"/>
  <c r="F4412" i="1"/>
  <c r="B4412" i="1"/>
  <c r="E4412" i="1"/>
  <c r="G4412" i="1" s="1"/>
  <c r="A4412" i="1"/>
  <c r="H4414" i="1" l="1"/>
  <c r="D4413" i="1"/>
  <c r="C4413" i="1"/>
  <c r="F4413" i="1"/>
  <c r="B4413" i="1"/>
  <c r="E4413" i="1"/>
  <c r="A4413" i="1"/>
  <c r="G4413" i="1" l="1"/>
  <c r="H4415" i="1"/>
  <c r="D4414" i="1"/>
  <c r="C4414" i="1"/>
  <c r="F4414" i="1"/>
  <c r="B4414" i="1"/>
  <c r="E4414" i="1"/>
  <c r="G4414" i="1" s="1"/>
  <c r="A4414" i="1"/>
  <c r="H4416" i="1" l="1"/>
  <c r="D4415" i="1"/>
  <c r="C4415" i="1"/>
  <c r="F4415" i="1"/>
  <c r="B4415" i="1"/>
  <c r="E4415" i="1"/>
  <c r="A4415" i="1"/>
  <c r="G4415" i="1" l="1"/>
  <c r="H4417" i="1"/>
  <c r="D4416" i="1"/>
  <c r="C4416" i="1"/>
  <c r="F4416" i="1"/>
  <c r="B4416" i="1"/>
  <c r="E4416" i="1"/>
  <c r="G4416" i="1" s="1"/>
  <c r="A4416" i="1"/>
  <c r="H4418" i="1" l="1"/>
  <c r="D4417" i="1"/>
  <c r="C4417" i="1"/>
  <c r="F4417" i="1"/>
  <c r="B4417" i="1"/>
  <c r="E4417" i="1"/>
  <c r="A4417" i="1"/>
  <c r="G4417" i="1" l="1"/>
  <c r="H4419" i="1"/>
  <c r="D4418" i="1"/>
  <c r="C4418" i="1"/>
  <c r="F4418" i="1"/>
  <c r="B4418" i="1"/>
  <c r="E4418" i="1"/>
  <c r="G4418" i="1" s="1"/>
  <c r="A4418" i="1"/>
  <c r="H4420" i="1" l="1"/>
  <c r="D4419" i="1"/>
  <c r="C4419" i="1"/>
  <c r="F4419" i="1"/>
  <c r="B4419" i="1"/>
  <c r="E4419" i="1"/>
  <c r="A4419" i="1"/>
  <c r="G4419" i="1" l="1"/>
  <c r="H4421" i="1"/>
  <c r="D4420" i="1"/>
  <c r="C4420" i="1"/>
  <c r="F4420" i="1"/>
  <c r="B4420" i="1"/>
  <c r="E4420" i="1"/>
  <c r="G4420" i="1" s="1"/>
  <c r="A4420" i="1"/>
  <c r="H4422" i="1" l="1"/>
  <c r="D4421" i="1"/>
  <c r="C4421" i="1"/>
  <c r="F4421" i="1"/>
  <c r="B4421" i="1"/>
  <c r="E4421" i="1"/>
  <c r="A4421" i="1"/>
  <c r="G4421" i="1" l="1"/>
  <c r="H4423" i="1"/>
  <c r="D4422" i="1"/>
  <c r="C4422" i="1"/>
  <c r="F4422" i="1"/>
  <c r="B4422" i="1"/>
  <c r="E4422" i="1"/>
  <c r="G4422" i="1" s="1"/>
  <c r="A4422" i="1"/>
  <c r="D4423" i="1" l="1"/>
  <c r="C4423" i="1"/>
  <c r="H4424" i="1"/>
  <c r="F4423" i="1"/>
  <c r="B4423" i="1"/>
  <c r="E4423" i="1"/>
  <c r="A4423" i="1"/>
  <c r="F4424" i="1" l="1"/>
  <c r="E4424" i="1"/>
  <c r="G4424" i="1" s="1"/>
  <c r="D4424" i="1"/>
  <c r="C4424" i="1"/>
  <c r="H4425" i="1"/>
  <c r="B4424" i="1"/>
  <c r="A4424" i="1"/>
  <c r="G4423" i="1"/>
  <c r="F4425" i="1" l="1"/>
  <c r="B4425" i="1"/>
  <c r="E4425" i="1"/>
  <c r="G4425" i="1" s="1"/>
  <c r="A4425" i="1"/>
  <c r="D4425" i="1"/>
  <c r="C4425" i="1"/>
  <c r="H4426" i="1"/>
  <c r="F4426" i="1" l="1"/>
  <c r="B4426" i="1"/>
  <c r="E4426" i="1"/>
  <c r="G4426" i="1" s="1"/>
  <c r="A4426" i="1"/>
  <c r="D4426" i="1"/>
  <c r="C4426" i="1"/>
  <c r="H4427" i="1"/>
  <c r="F4427" i="1" l="1"/>
  <c r="B4427" i="1"/>
  <c r="E4427" i="1"/>
  <c r="G4427" i="1" s="1"/>
  <c r="A4427" i="1"/>
  <c r="D4427" i="1"/>
  <c r="C4427" i="1"/>
  <c r="H4428" i="1"/>
  <c r="F4428" i="1" l="1"/>
  <c r="B4428" i="1"/>
  <c r="E4428" i="1"/>
  <c r="G4428" i="1" s="1"/>
  <c r="A4428" i="1"/>
  <c r="D4428" i="1"/>
  <c r="C4428" i="1"/>
  <c r="H4429" i="1"/>
  <c r="F4429" i="1" l="1"/>
  <c r="B4429" i="1"/>
  <c r="E4429" i="1"/>
  <c r="G4429" i="1" s="1"/>
  <c r="A4429" i="1"/>
  <c r="D4429" i="1"/>
  <c r="C4429" i="1"/>
  <c r="H4430" i="1"/>
  <c r="F4430" i="1" l="1"/>
  <c r="B4430" i="1"/>
  <c r="E4430" i="1"/>
  <c r="G4430" i="1" s="1"/>
  <c r="A4430" i="1"/>
  <c r="D4430" i="1"/>
  <c r="C4430" i="1"/>
  <c r="H4431" i="1"/>
  <c r="F4431" i="1" l="1"/>
  <c r="B4431" i="1"/>
  <c r="E4431" i="1"/>
  <c r="G4431" i="1" s="1"/>
  <c r="A4431" i="1"/>
  <c r="D4431" i="1"/>
  <c r="C4431" i="1"/>
  <c r="H4432" i="1"/>
  <c r="F4432" i="1" l="1"/>
  <c r="B4432" i="1"/>
  <c r="E4432" i="1"/>
  <c r="G4432" i="1" s="1"/>
  <c r="A4432" i="1"/>
  <c r="D4432" i="1"/>
  <c r="C4432" i="1"/>
  <c r="H4433" i="1"/>
  <c r="F4433" i="1" l="1"/>
  <c r="B4433" i="1"/>
  <c r="E4433" i="1"/>
  <c r="G4433" i="1" s="1"/>
  <c r="A4433" i="1"/>
  <c r="D4433" i="1"/>
  <c r="C4433" i="1"/>
  <c r="H4434" i="1"/>
  <c r="F4434" i="1" l="1"/>
  <c r="B4434" i="1"/>
  <c r="E4434" i="1"/>
  <c r="G4434" i="1" s="1"/>
  <c r="A4434" i="1"/>
  <c r="D4434" i="1"/>
  <c r="C4434" i="1"/>
  <c r="H4435" i="1"/>
  <c r="F4435" i="1" l="1"/>
  <c r="B4435" i="1"/>
  <c r="E4435" i="1"/>
  <c r="G4435" i="1" s="1"/>
  <c r="A4435" i="1"/>
  <c r="D4435" i="1"/>
  <c r="C4435" i="1"/>
  <c r="H4436" i="1"/>
  <c r="F4436" i="1" l="1"/>
  <c r="B4436" i="1"/>
  <c r="E4436" i="1"/>
  <c r="G4436" i="1" s="1"/>
  <c r="A4436" i="1"/>
  <c r="D4436" i="1"/>
  <c r="C4436" i="1"/>
  <c r="H4437" i="1"/>
  <c r="F4437" i="1" l="1"/>
  <c r="B4437" i="1"/>
  <c r="E4437" i="1"/>
  <c r="G4437" i="1" s="1"/>
  <c r="A4437" i="1"/>
  <c r="D4437" i="1"/>
  <c r="C4437" i="1"/>
  <c r="H4438" i="1"/>
  <c r="F4438" i="1" l="1"/>
  <c r="B4438" i="1"/>
  <c r="E4438" i="1"/>
  <c r="G4438" i="1" s="1"/>
  <c r="A4438" i="1"/>
  <c r="D4438" i="1"/>
  <c r="C4438" i="1"/>
  <c r="H4439" i="1"/>
  <c r="F4439" i="1" l="1"/>
  <c r="B4439" i="1"/>
  <c r="E4439" i="1"/>
  <c r="G4439" i="1" s="1"/>
  <c r="A4439" i="1"/>
  <c r="D4439" i="1"/>
  <c r="C4439" i="1"/>
  <c r="H4440" i="1"/>
  <c r="F4440" i="1" l="1"/>
  <c r="B4440" i="1"/>
  <c r="E4440" i="1"/>
  <c r="G4440" i="1" s="1"/>
  <c r="A4440" i="1"/>
  <c r="D4440" i="1"/>
  <c r="C4440" i="1"/>
  <c r="H4441" i="1"/>
  <c r="F4441" i="1" l="1"/>
  <c r="B4441" i="1"/>
  <c r="E4441" i="1"/>
  <c r="G4441" i="1" s="1"/>
  <c r="A4441" i="1"/>
  <c r="D4441" i="1"/>
  <c r="C4441" i="1"/>
  <c r="H4442" i="1"/>
  <c r="F4442" i="1" l="1"/>
  <c r="B4442" i="1"/>
  <c r="E4442" i="1"/>
  <c r="G4442" i="1" s="1"/>
  <c r="A4442" i="1"/>
  <c r="D4442" i="1"/>
  <c r="C4442" i="1"/>
  <c r="H4443" i="1"/>
  <c r="F4443" i="1" l="1"/>
  <c r="B4443" i="1"/>
  <c r="E4443" i="1"/>
  <c r="G4443" i="1" s="1"/>
  <c r="A4443" i="1"/>
  <c r="D4443" i="1"/>
  <c r="C4443" i="1"/>
  <c r="H4444" i="1"/>
  <c r="F4444" i="1" l="1"/>
  <c r="B4444" i="1"/>
  <c r="E4444" i="1"/>
  <c r="G4444" i="1" s="1"/>
  <c r="A4444" i="1"/>
  <c r="D4444" i="1"/>
  <c r="C4444" i="1"/>
  <c r="H4445" i="1"/>
  <c r="F4445" i="1" l="1"/>
  <c r="B4445" i="1"/>
  <c r="E4445" i="1"/>
  <c r="G4445" i="1" s="1"/>
  <c r="A4445" i="1"/>
  <c r="H4446" i="1"/>
  <c r="D4445" i="1"/>
  <c r="C4445" i="1"/>
  <c r="F4446" i="1" l="1"/>
  <c r="B4446" i="1"/>
  <c r="E4446" i="1"/>
  <c r="G4446" i="1" s="1"/>
  <c r="A4446" i="1"/>
  <c r="H4447" i="1"/>
  <c r="D4446" i="1"/>
  <c r="C4446" i="1"/>
  <c r="F4447" i="1" l="1"/>
  <c r="B4447" i="1"/>
  <c r="E4447" i="1"/>
  <c r="G4447" i="1" s="1"/>
  <c r="A4447" i="1"/>
  <c r="H4448" i="1"/>
  <c r="D4447" i="1"/>
  <c r="C4447" i="1"/>
  <c r="F4448" i="1" l="1"/>
  <c r="B4448" i="1"/>
  <c r="E4448" i="1"/>
  <c r="G4448" i="1" s="1"/>
  <c r="A4448" i="1"/>
  <c r="H4449" i="1"/>
  <c r="D4448" i="1"/>
  <c r="C4448" i="1"/>
  <c r="F4449" i="1" l="1"/>
  <c r="B4449" i="1"/>
  <c r="E4449" i="1"/>
  <c r="G4449" i="1" s="1"/>
  <c r="A4449" i="1"/>
  <c r="H4450" i="1"/>
  <c r="D4449" i="1"/>
  <c r="C4449" i="1"/>
  <c r="F4450" i="1" l="1"/>
  <c r="B4450" i="1"/>
  <c r="E4450" i="1"/>
  <c r="G4450" i="1" s="1"/>
  <c r="A4450" i="1"/>
  <c r="H4451" i="1"/>
  <c r="D4450" i="1"/>
  <c r="C4450" i="1"/>
  <c r="F4451" i="1" l="1"/>
  <c r="B4451" i="1"/>
  <c r="E4451" i="1"/>
  <c r="G4451" i="1" s="1"/>
  <c r="A4451" i="1"/>
  <c r="H4452" i="1"/>
  <c r="D4451" i="1"/>
  <c r="C4451" i="1"/>
  <c r="F4452" i="1" l="1"/>
  <c r="B4452" i="1"/>
  <c r="E4452" i="1"/>
  <c r="G4452" i="1" s="1"/>
  <c r="A4452" i="1"/>
  <c r="H4453" i="1"/>
  <c r="D4452" i="1"/>
  <c r="C4452" i="1"/>
  <c r="F4453" i="1" l="1"/>
  <c r="B4453" i="1"/>
  <c r="E4453" i="1"/>
  <c r="G4453" i="1" s="1"/>
  <c r="A4453" i="1"/>
  <c r="H4454" i="1"/>
  <c r="D4453" i="1"/>
  <c r="C4453" i="1"/>
  <c r="F4454" i="1" l="1"/>
  <c r="B4454" i="1"/>
  <c r="E4454" i="1"/>
  <c r="G4454" i="1" s="1"/>
  <c r="A4454" i="1"/>
  <c r="H4455" i="1"/>
  <c r="D4454" i="1"/>
  <c r="C4454" i="1"/>
  <c r="F4455" i="1" l="1"/>
  <c r="B4455" i="1"/>
  <c r="E4455" i="1"/>
  <c r="G4455" i="1" s="1"/>
  <c r="A4455" i="1"/>
  <c r="H4456" i="1"/>
  <c r="D4455" i="1"/>
  <c r="C4455" i="1"/>
  <c r="F4456" i="1" l="1"/>
  <c r="B4456" i="1"/>
  <c r="E4456" i="1"/>
  <c r="G4456" i="1" s="1"/>
  <c r="A4456" i="1"/>
  <c r="H4457" i="1"/>
  <c r="D4456" i="1"/>
  <c r="C4456" i="1"/>
  <c r="F4457" i="1" l="1"/>
  <c r="B4457" i="1"/>
  <c r="E4457" i="1"/>
  <c r="G4457" i="1" s="1"/>
  <c r="A4457" i="1"/>
  <c r="H4458" i="1"/>
  <c r="D4457" i="1"/>
  <c r="C4457" i="1"/>
  <c r="F4458" i="1" l="1"/>
  <c r="B4458" i="1"/>
  <c r="E4458" i="1"/>
  <c r="G4458" i="1" s="1"/>
  <c r="A4458" i="1"/>
  <c r="H4459" i="1"/>
  <c r="D4458" i="1"/>
  <c r="C4458" i="1"/>
  <c r="F4459" i="1" l="1"/>
  <c r="B4459" i="1"/>
  <c r="E4459" i="1"/>
  <c r="G4459" i="1" s="1"/>
  <c r="A4459" i="1"/>
  <c r="H4460" i="1"/>
  <c r="D4459" i="1"/>
  <c r="C4459" i="1"/>
  <c r="F4460" i="1" l="1"/>
  <c r="B4460" i="1"/>
  <c r="E4460" i="1"/>
  <c r="G4460" i="1" s="1"/>
  <c r="A4460" i="1"/>
  <c r="H4461" i="1"/>
  <c r="D4460" i="1"/>
  <c r="C4460" i="1"/>
  <c r="F4461" i="1" l="1"/>
  <c r="B4461" i="1"/>
  <c r="E4461" i="1"/>
  <c r="A4461" i="1"/>
  <c r="H4462" i="1"/>
  <c r="D4461" i="1"/>
  <c r="C4461" i="1"/>
  <c r="G4461" i="1" l="1"/>
  <c r="F4462" i="1"/>
  <c r="B4462" i="1"/>
  <c r="E4462" i="1"/>
  <c r="G4462" i="1" s="1"/>
  <c r="A4462" i="1"/>
  <c r="H4463" i="1"/>
  <c r="D4462" i="1"/>
  <c r="C4462" i="1"/>
  <c r="F4463" i="1" l="1"/>
  <c r="B4463" i="1"/>
  <c r="E4463" i="1"/>
  <c r="G4463" i="1" s="1"/>
  <c r="A4463" i="1"/>
  <c r="H4464" i="1"/>
  <c r="D4463" i="1"/>
  <c r="C4463" i="1"/>
  <c r="F4464" i="1" l="1"/>
  <c r="B4464" i="1"/>
  <c r="E4464" i="1"/>
  <c r="G4464" i="1" s="1"/>
  <c r="A4464" i="1"/>
  <c r="H4465" i="1"/>
  <c r="D4464" i="1"/>
  <c r="C4464" i="1"/>
  <c r="F4465" i="1" l="1"/>
  <c r="B4465" i="1"/>
  <c r="E4465" i="1"/>
  <c r="G4465" i="1" s="1"/>
  <c r="A4465" i="1"/>
  <c r="H4466" i="1"/>
  <c r="D4465" i="1"/>
  <c r="C4465" i="1"/>
  <c r="F4466" i="1" l="1"/>
  <c r="B4466" i="1"/>
  <c r="E4466" i="1"/>
  <c r="G4466" i="1" s="1"/>
  <c r="A4466" i="1"/>
  <c r="H4467" i="1"/>
  <c r="D4466" i="1"/>
  <c r="C4466" i="1"/>
  <c r="F4467" i="1" l="1"/>
  <c r="B4467" i="1"/>
  <c r="E4467" i="1"/>
  <c r="G4467" i="1" s="1"/>
  <c r="A4467" i="1"/>
  <c r="H4468" i="1"/>
  <c r="D4467" i="1"/>
  <c r="C4467" i="1"/>
  <c r="F4468" i="1" l="1"/>
  <c r="B4468" i="1"/>
  <c r="E4468" i="1"/>
  <c r="G4468" i="1" s="1"/>
  <c r="A4468" i="1"/>
  <c r="H4469" i="1"/>
  <c r="D4468" i="1"/>
  <c r="C4468" i="1"/>
  <c r="F4469" i="1" l="1"/>
  <c r="B4469" i="1"/>
  <c r="E4469" i="1"/>
  <c r="G4469" i="1" s="1"/>
  <c r="A4469" i="1"/>
  <c r="H4470" i="1"/>
  <c r="D4469" i="1"/>
  <c r="C4469" i="1"/>
  <c r="F4470" i="1" l="1"/>
  <c r="B4470" i="1"/>
  <c r="E4470" i="1"/>
  <c r="G4470" i="1" s="1"/>
  <c r="A4470" i="1"/>
  <c r="H4471" i="1"/>
  <c r="D4470" i="1"/>
  <c r="C4470" i="1"/>
  <c r="F4471" i="1" l="1"/>
  <c r="B4471" i="1"/>
  <c r="E4471" i="1"/>
  <c r="G4471" i="1" s="1"/>
  <c r="A4471" i="1"/>
  <c r="H4472" i="1"/>
  <c r="D4471" i="1"/>
  <c r="C4471" i="1"/>
  <c r="F4472" i="1" l="1"/>
  <c r="B4472" i="1"/>
  <c r="E4472" i="1"/>
  <c r="G4472" i="1" s="1"/>
  <c r="A4472" i="1"/>
  <c r="H4473" i="1"/>
  <c r="D4472" i="1"/>
  <c r="C4472" i="1"/>
  <c r="F4473" i="1" l="1"/>
  <c r="B4473" i="1"/>
  <c r="E4473" i="1"/>
  <c r="G4473" i="1" s="1"/>
  <c r="A4473" i="1"/>
  <c r="H4474" i="1"/>
  <c r="D4473" i="1"/>
  <c r="C4473" i="1"/>
  <c r="F4474" i="1" l="1"/>
  <c r="B4474" i="1"/>
  <c r="E4474" i="1"/>
  <c r="G4474" i="1" s="1"/>
  <c r="A4474" i="1"/>
  <c r="H4475" i="1"/>
  <c r="D4474" i="1"/>
  <c r="C4474" i="1"/>
  <c r="F4475" i="1" l="1"/>
  <c r="B4475" i="1"/>
  <c r="E4475" i="1"/>
  <c r="G4475" i="1" s="1"/>
  <c r="A4475" i="1"/>
  <c r="H4476" i="1"/>
  <c r="D4475" i="1"/>
  <c r="C4475" i="1"/>
  <c r="F4476" i="1" l="1"/>
  <c r="B4476" i="1"/>
  <c r="E4476" i="1"/>
  <c r="G4476" i="1" s="1"/>
  <c r="A4476" i="1"/>
  <c r="H4477" i="1"/>
  <c r="D4476" i="1"/>
  <c r="C4476" i="1"/>
  <c r="F4477" i="1" l="1"/>
  <c r="B4477" i="1"/>
  <c r="E4477" i="1"/>
  <c r="G4477" i="1" s="1"/>
  <c r="A4477" i="1"/>
  <c r="H4478" i="1"/>
  <c r="D4477" i="1"/>
  <c r="C4477" i="1"/>
  <c r="F4478" i="1" l="1"/>
  <c r="B4478" i="1"/>
  <c r="E4478" i="1"/>
  <c r="G4478" i="1" s="1"/>
  <c r="A4478" i="1"/>
  <c r="H4479" i="1"/>
  <c r="D4478" i="1"/>
  <c r="C4478" i="1"/>
  <c r="F4479" i="1" l="1"/>
  <c r="B4479" i="1"/>
  <c r="E4479" i="1"/>
  <c r="G4479" i="1" s="1"/>
  <c r="A4479" i="1"/>
  <c r="H4480" i="1"/>
  <c r="D4479" i="1"/>
  <c r="C4479" i="1"/>
  <c r="F4480" i="1" l="1"/>
  <c r="B4480" i="1"/>
  <c r="E4480" i="1"/>
  <c r="G4480" i="1" s="1"/>
  <c r="A4480" i="1"/>
  <c r="H4481" i="1"/>
  <c r="D4480" i="1"/>
  <c r="C4480" i="1"/>
  <c r="F4481" i="1" l="1"/>
  <c r="B4481" i="1"/>
  <c r="E4481" i="1"/>
  <c r="G4481" i="1" s="1"/>
  <c r="A4481" i="1"/>
  <c r="H4482" i="1"/>
  <c r="D4481" i="1"/>
  <c r="C4481" i="1"/>
  <c r="F4482" i="1" l="1"/>
  <c r="B4482" i="1"/>
  <c r="E4482" i="1"/>
  <c r="G4482" i="1" s="1"/>
  <c r="A4482" i="1"/>
  <c r="H4483" i="1"/>
  <c r="D4482" i="1"/>
  <c r="C4482" i="1"/>
  <c r="F4483" i="1" l="1"/>
  <c r="B4483" i="1"/>
  <c r="E4483" i="1"/>
  <c r="G4483" i="1" s="1"/>
  <c r="A4483" i="1"/>
  <c r="H4484" i="1"/>
  <c r="D4483" i="1"/>
  <c r="C4483" i="1"/>
  <c r="F4484" i="1" l="1"/>
  <c r="B4484" i="1"/>
  <c r="E4484" i="1"/>
  <c r="G4484" i="1" s="1"/>
  <c r="A4484" i="1"/>
  <c r="H4485" i="1"/>
  <c r="D4484" i="1"/>
  <c r="C4484" i="1"/>
  <c r="F4485" i="1" l="1"/>
  <c r="B4485" i="1"/>
  <c r="E4485" i="1"/>
  <c r="G4485" i="1" s="1"/>
  <c r="A4485" i="1"/>
  <c r="H4486" i="1"/>
  <c r="D4485" i="1"/>
  <c r="C4485" i="1"/>
  <c r="F4486" i="1" l="1"/>
  <c r="B4486" i="1"/>
  <c r="E4486" i="1"/>
  <c r="G4486" i="1" s="1"/>
  <c r="A4486" i="1"/>
  <c r="H4487" i="1"/>
  <c r="D4486" i="1"/>
  <c r="C4486" i="1"/>
  <c r="F4487" i="1" l="1"/>
  <c r="B4487" i="1"/>
  <c r="E4487" i="1"/>
  <c r="G4487" i="1" s="1"/>
  <c r="A4487" i="1"/>
  <c r="H4488" i="1"/>
  <c r="D4487" i="1"/>
  <c r="C4487" i="1"/>
  <c r="F4488" i="1" l="1"/>
  <c r="B4488" i="1"/>
  <c r="E4488" i="1"/>
  <c r="G4488" i="1" s="1"/>
  <c r="A4488" i="1"/>
  <c r="H4489" i="1"/>
  <c r="D4488" i="1"/>
  <c r="C4488" i="1"/>
  <c r="F4489" i="1" l="1"/>
  <c r="B4489" i="1"/>
  <c r="E4489" i="1"/>
  <c r="G4489" i="1" s="1"/>
  <c r="A4489" i="1"/>
  <c r="H4490" i="1"/>
  <c r="D4489" i="1"/>
  <c r="C4489" i="1"/>
  <c r="F4490" i="1" l="1"/>
  <c r="B4490" i="1"/>
  <c r="E4490" i="1"/>
  <c r="G4490" i="1" s="1"/>
  <c r="A4490" i="1"/>
  <c r="H4491" i="1"/>
  <c r="D4490" i="1"/>
  <c r="C4490" i="1"/>
  <c r="F4491" i="1" l="1"/>
  <c r="B4491" i="1"/>
  <c r="E4491" i="1"/>
  <c r="G4491" i="1" s="1"/>
  <c r="A4491" i="1"/>
  <c r="H4492" i="1"/>
  <c r="D4491" i="1"/>
  <c r="C4491" i="1"/>
  <c r="F4492" i="1" l="1"/>
  <c r="B4492" i="1"/>
  <c r="E4492" i="1"/>
  <c r="G4492" i="1" s="1"/>
  <c r="A4492" i="1"/>
  <c r="H4493" i="1"/>
  <c r="D4492" i="1"/>
  <c r="C4492" i="1"/>
  <c r="F4493" i="1" l="1"/>
  <c r="B4493" i="1"/>
  <c r="E4493" i="1"/>
  <c r="G4493" i="1" s="1"/>
  <c r="A4493" i="1"/>
  <c r="H4494" i="1"/>
  <c r="D4493" i="1"/>
  <c r="C4493" i="1"/>
  <c r="F4494" i="1" l="1"/>
  <c r="B4494" i="1"/>
  <c r="E4494" i="1"/>
  <c r="G4494" i="1" s="1"/>
  <c r="A4494" i="1"/>
  <c r="H4495" i="1"/>
  <c r="D4494" i="1"/>
  <c r="C4494" i="1"/>
  <c r="F4495" i="1" l="1"/>
  <c r="B4495" i="1"/>
  <c r="E4495" i="1"/>
  <c r="G4495" i="1" s="1"/>
  <c r="A4495" i="1"/>
  <c r="H4496" i="1"/>
  <c r="D4495" i="1"/>
  <c r="C4495" i="1"/>
  <c r="F4496" i="1" l="1"/>
  <c r="B4496" i="1"/>
  <c r="E4496" i="1"/>
  <c r="G4496" i="1" s="1"/>
  <c r="A4496" i="1"/>
  <c r="H4497" i="1"/>
  <c r="D4496" i="1"/>
  <c r="C4496" i="1"/>
  <c r="F4497" i="1" l="1"/>
  <c r="B4497" i="1"/>
  <c r="E4497" i="1"/>
  <c r="G4497" i="1" s="1"/>
  <c r="A4497" i="1"/>
  <c r="H4498" i="1"/>
  <c r="D4497" i="1"/>
  <c r="C4497" i="1"/>
  <c r="F4498" i="1" l="1"/>
  <c r="B4498" i="1"/>
  <c r="E4498" i="1"/>
  <c r="G4498" i="1" s="1"/>
  <c r="A4498" i="1"/>
  <c r="H4499" i="1"/>
  <c r="D4498" i="1"/>
  <c r="C4498" i="1"/>
  <c r="F4499" i="1" l="1"/>
  <c r="B4499" i="1"/>
  <c r="E4499" i="1"/>
  <c r="G4499" i="1" s="1"/>
  <c r="A4499" i="1"/>
  <c r="H4500" i="1"/>
  <c r="D4499" i="1"/>
  <c r="C4499" i="1"/>
  <c r="F4500" i="1" l="1"/>
  <c r="B4500" i="1"/>
  <c r="E4500" i="1"/>
  <c r="G4500" i="1" s="1"/>
  <c r="A4500" i="1"/>
  <c r="H4501" i="1"/>
  <c r="D4500" i="1"/>
  <c r="C4500" i="1"/>
  <c r="F4501" i="1" l="1"/>
  <c r="B4501" i="1"/>
  <c r="E4501" i="1"/>
  <c r="G4501" i="1" s="1"/>
  <c r="A4501" i="1"/>
  <c r="H4502" i="1"/>
  <c r="D4501" i="1"/>
  <c r="C4501" i="1"/>
  <c r="F4502" i="1" l="1"/>
  <c r="B4502" i="1"/>
  <c r="E4502" i="1"/>
  <c r="G4502" i="1" s="1"/>
  <c r="A4502" i="1"/>
  <c r="H4503" i="1"/>
  <c r="D4502" i="1"/>
  <c r="C4502" i="1"/>
  <c r="F4503" i="1" l="1"/>
  <c r="B4503" i="1"/>
  <c r="E4503" i="1"/>
  <c r="G4503" i="1" s="1"/>
  <c r="A4503" i="1"/>
  <c r="H4504" i="1"/>
  <c r="D4503" i="1"/>
  <c r="C4503" i="1"/>
  <c r="F4504" i="1" l="1"/>
  <c r="B4504" i="1"/>
  <c r="E4504" i="1"/>
  <c r="G4504" i="1" s="1"/>
  <c r="A4504" i="1"/>
  <c r="H4505" i="1"/>
  <c r="D4504" i="1"/>
  <c r="C4504" i="1"/>
  <c r="F4505" i="1" l="1"/>
  <c r="B4505" i="1"/>
  <c r="E4505" i="1"/>
  <c r="A4505" i="1"/>
  <c r="H4506" i="1"/>
  <c r="D4505" i="1"/>
  <c r="C4505" i="1"/>
  <c r="G4505" i="1" l="1"/>
  <c r="F4506" i="1"/>
  <c r="B4506" i="1"/>
  <c r="E4506" i="1"/>
  <c r="G4506" i="1" s="1"/>
  <c r="A4506" i="1"/>
  <c r="H4507" i="1"/>
  <c r="D4506" i="1"/>
  <c r="C4506" i="1"/>
  <c r="F4507" i="1" l="1"/>
  <c r="B4507" i="1"/>
  <c r="E4507" i="1"/>
  <c r="G4507" i="1" s="1"/>
  <c r="A4507" i="1"/>
  <c r="H4508" i="1"/>
  <c r="D4507" i="1"/>
  <c r="C4507" i="1"/>
  <c r="F4508" i="1" l="1"/>
  <c r="B4508" i="1"/>
  <c r="E4508" i="1"/>
  <c r="G4508" i="1" s="1"/>
  <c r="A4508" i="1"/>
  <c r="H4509" i="1"/>
  <c r="D4508" i="1"/>
  <c r="C4508" i="1"/>
  <c r="F4509" i="1" l="1"/>
  <c r="B4509" i="1"/>
  <c r="E4509" i="1"/>
  <c r="G4509" i="1" s="1"/>
  <c r="A4509" i="1"/>
  <c r="H4510" i="1"/>
  <c r="D4509" i="1"/>
  <c r="C4509" i="1"/>
  <c r="F4510" i="1" l="1"/>
  <c r="B4510" i="1"/>
  <c r="E4510" i="1"/>
  <c r="G4510" i="1" s="1"/>
  <c r="A4510" i="1"/>
  <c r="H4511" i="1"/>
  <c r="D4510" i="1"/>
  <c r="C4510" i="1"/>
  <c r="F4511" i="1" l="1"/>
  <c r="B4511" i="1"/>
  <c r="E4511" i="1"/>
  <c r="G4511" i="1" s="1"/>
  <c r="A4511" i="1"/>
  <c r="H4512" i="1"/>
  <c r="D4511" i="1"/>
  <c r="C4511" i="1"/>
  <c r="F4512" i="1" l="1"/>
  <c r="B4512" i="1"/>
  <c r="E4512" i="1"/>
  <c r="G4512" i="1" s="1"/>
  <c r="A4512" i="1"/>
  <c r="H4513" i="1"/>
  <c r="D4512" i="1"/>
  <c r="C4512" i="1"/>
  <c r="F4513" i="1" l="1"/>
  <c r="B4513" i="1"/>
  <c r="E4513" i="1"/>
  <c r="G4513" i="1" s="1"/>
  <c r="A4513" i="1"/>
  <c r="H4514" i="1"/>
  <c r="D4513" i="1"/>
  <c r="C4513" i="1"/>
  <c r="F4514" i="1" l="1"/>
  <c r="B4514" i="1"/>
  <c r="E4514" i="1"/>
  <c r="G4514" i="1" s="1"/>
  <c r="A4514" i="1"/>
  <c r="H4515" i="1"/>
  <c r="D4514" i="1"/>
  <c r="C4514" i="1"/>
  <c r="F4515" i="1" l="1"/>
  <c r="B4515" i="1"/>
  <c r="E4515" i="1"/>
  <c r="G4515" i="1" s="1"/>
  <c r="A4515" i="1"/>
  <c r="H4516" i="1"/>
  <c r="D4515" i="1"/>
  <c r="C4515" i="1"/>
  <c r="F4516" i="1" l="1"/>
  <c r="B4516" i="1"/>
  <c r="E4516" i="1"/>
  <c r="G4516" i="1" s="1"/>
  <c r="A4516" i="1"/>
  <c r="H4517" i="1"/>
  <c r="D4516" i="1"/>
  <c r="C4516" i="1"/>
  <c r="F4517" i="1" l="1"/>
  <c r="B4517" i="1"/>
  <c r="E4517" i="1"/>
  <c r="G4517" i="1" s="1"/>
  <c r="A4517" i="1"/>
  <c r="H4518" i="1"/>
  <c r="D4517" i="1"/>
  <c r="C4517" i="1"/>
  <c r="F4518" i="1" l="1"/>
  <c r="B4518" i="1"/>
  <c r="E4518" i="1"/>
  <c r="G4518" i="1" s="1"/>
  <c r="A4518" i="1"/>
  <c r="H4519" i="1"/>
  <c r="D4518" i="1"/>
  <c r="C4518" i="1"/>
  <c r="F4519" i="1" l="1"/>
  <c r="B4519" i="1"/>
  <c r="E4519" i="1"/>
  <c r="G4519" i="1" s="1"/>
  <c r="A4519" i="1"/>
  <c r="H4520" i="1"/>
  <c r="D4519" i="1"/>
  <c r="C4519" i="1"/>
  <c r="F4520" i="1" l="1"/>
  <c r="B4520" i="1"/>
  <c r="E4520" i="1"/>
  <c r="G4520" i="1" s="1"/>
  <c r="A4520" i="1"/>
  <c r="H4521" i="1"/>
  <c r="D4520" i="1"/>
  <c r="C4520" i="1"/>
  <c r="F4521" i="1" l="1"/>
  <c r="B4521" i="1"/>
  <c r="E4521" i="1"/>
  <c r="G4521" i="1" s="1"/>
  <c r="A4521" i="1"/>
  <c r="H4522" i="1"/>
  <c r="D4521" i="1"/>
  <c r="C4521" i="1"/>
  <c r="F4522" i="1" l="1"/>
  <c r="B4522" i="1"/>
  <c r="E4522" i="1"/>
  <c r="G4522" i="1" s="1"/>
  <c r="A4522" i="1"/>
  <c r="H4523" i="1"/>
  <c r="D4522" i="1"/>
  <c r="C4522" i="1"/>
  <c r="F4523" i="1" l="1"/>
  <c r="B4523" i="1"/>
  <c r="E4523" i="1"/>
  <c r="G4523" i="1" s="1"/>
  <c r="A4523" i="1"/>
  <c r="H4524" i="1"/>
  <c r="D4523" i="1"/>
  <c r="C4523" i="1"/>
  <c r="F4524" i="1" l="1"/>
  <c r="B4524" i="1"/>
  <c r="E4524" i="1"/>
  <c r="G4524" i="1" s="1"/>
  <c r="A4524" i="1"/>
  <c r="H4525" i="1"/>
  <c r="D4524" i="1"/>
  <c r="C4524" i="1"/>
  <c r="F4525" i="1" l="1"/>
  <c r="B4525" i="1"/>
  <c r="E4525" i="1"/>
  <c r="G4525" i="1" s="1"/>
  <c r="A4525" i="1"/>
  <c r="H4526" i="1"/>
  <c r="D4525" i="1"/>
  <c r="C4525" i="1"/>
  <c r="F4526" i="1" l="1"/>
  <c r="B4526" i="1"/>
  <c r="E4526" i="1"/>
  <c r="G4526" i="1" s="1"/>
  <c r="A4526" i="1"/>
  <c r="H4527" i="1"/>
  <c r="D4526" i="1"/>
  <c r="C4526" i="1"/>
  <c r="F4527" i="1" l="1"/>
  <c r="B4527" i="1"/>
  <c r="E4527" i="1"/>
  <c r="G4527" i="1" s="1"/>
  <c r="A4527" i="1"/>
  <c r="H4528" i="1"/>
  <c r="D4527" i="1"/>
  <c r="C4527" i="1"/>
  <c r="F4528" i="1" l="1"/>
  <c r="B4528" i="1"/>
  <c r="E4528" i="1"/>
  <c r="G4528" i="1" s="1"/>
  <c r="A4528" i="1"/>
  <c r="H4529" i="1"/>
  <c r="D4528" i="1"/>
  <c r="C4528" i="1"/>
  <c r="F4529" i="1" l="1"/>
  <c r="B4529" i="1"/>
  <c r="E4529" i="1"/>
  <c r="G4529" i="1" s="1"/>
  <c r="A4529" i="1"/>
  <c r="H4530" i="1"/>
  <c r="D4529" i="1"/>
  <c r="C4529" i="1"/>
  <c r="F4530" i="1" l="1"/>
  <c r="B4530" i="1"/>
  <c r="E4530" i="1"/>
  <c r="G4530" i="1" s="1"/>
  <c r="A4530" i="1"/>
  <c r="H4531" i="1"/>
  <c r="D4530" i="1"/>
  <c r="C4530" i="1"/>
  <c r="F4531" i="1" l="1"/>
  <c r="B4531" i="1"/>
  <c r="E4531" i="1"/>
  <c r="G4531" i="1" s="1"/>
  <c r="A4531" i="1"/>
  <c r="H4532" i="1"/>
  <c r="D4531" i="1"/>
  <c r="C4531" i="1"/>
  <c r="F4532" i="1" l="1"/>
  <c r="B4532" i="1"/>
  <c r="E4532" i="1"/>
  <c r="G4532" i="1" s="1"/>
  <c r="A4532" i="1"/>
  <c r="H4533" i="1"/>
  <c r="D4532" i="1"/>
  <c r="C4532" i="1"/>
  <c r="F4533" i="1" l="1"/>
  <c r="B4533" i="1"/>
  <c r="E4533" i="1"/>
  <c r="G4533" i="1" s="1"/>
  <c r="A4533" i="1"/>
  <c r="H4534" i="1"/>
  <c r="D4533" i="1"/>
  <c r="C4533" i="1"/>
  <c r="F4534" i="1" l="1"/>
  <c r="B4534" i="1"/>
  <c r="E4534" i="1"/>
  <c r="G4534" i="1" s="1"/>
  <c r="A4534" i="1"/>
  <c r="H4535" i="1"/>
  <c r="D4534" i="1"/>
  <c r="C4534" i="1"/>
  <c r="F4535" i="1" l="1"/>
  <c r="B4535" i="1"/>
  <c r="E4535" i="1"/>
  <c r="G4535" i="1" s="1"/>
  <c r="A4535" i="1"/>
  <c r="H4536" i="1"/>
  <c r="D4535" i="1"/>
  <c r="C4535" i="1"/>
  <c r="F4536" i="1" l="1"/>
  <c r="B4536" i="1"/>
  <c r="E4536" i="1"/>
  <c r="G4536" i="1" s="1"/>
  <c r="A4536" i="1"/>
  <c r="H4537" i="1"/>
  <c r="D4536" i="1"/>
  <c r="C4536" i="1"/>
  <c r="F4537" i="1" l="1"/>
  <c r="B4537" i="1"/>
  <c r="E4537" i="1"/>
  <c r="G4537" i="1" s="1"/>
  <c r="A4537" i="1"/>
  <c r="H4538" i="1"/>
  <c r="D4537" i="1"/>
  <c r="C4537" i="1"/>
  <c r="F4538" i="1" l="1"/>
  <c r="B4538" i="1"/>
  <c r="E4538" i="1"/>
  <c r="G4538" i="1" s="1"/>
  <c r="A4538" i="1"/>
  <c r="H4539" i="1"/>
  <c r="D4538" i="1"/>
  <c r="C4538" i="1"/>
  <c r="F4539" i="1" l="1"/>
  <c r="B4539" i="1"/>
  <c r="E4539" i="1"/>
  <c r="G4539" i="1" s="1"/>
  <c r="A4539" i="1"/>
  <c r="H4540" i="1"/>
  <c r="D4539" i="1"/>
  <c r="C4539" i="1"/>
  <c r="F4540" i="1" l="1"/>
  <c r="B4540" i="1"/>
  <c r="E4540" i="1"/>
  <c r="G4540" i="1" s="1"/>
  <c r="A4540" i="1"/>
  <c r="H4541" i="1"/>
  <c r="D4540" i="1"/>
  <c r="C4540" i="1"/>
  <c r="F4541" i="1" l="1"/>
  <c r="B4541" i="1"/>
  <c r="E4541" i="1"/>
  <c r="G4541" i="1" s="1"/>
  <c r="A4541" i="1"/>
  <c r="H4542" i="1"/>
  <c r="D4541" i="1"/>
  <c r="C4541" i="1"/>
  <c r="F4542" i="1" l="1"/>
  <c r="B4542" i="1"/>
  <c r="E4542" i="1"/>
  <c r="G4542" i="1" s="1"/>
  <c r="A4542" i="1"/>
  <c r="H4543" i="1"/>
  <c r="D4542" i="1"/>
  <c r="C4542" i="1"/>
  <c r="F4543" i="1" l="1"/>
  <c r="B4543" i="1"/>
  <c r="E4543" i="1"/>
  <c r="G4543" i="1" s="1"/>
  <c r="A4543" i="1"/>
  <c r="H4544" i="1"/>
  <c r="D4543" i="1"/>
  <c r="C4543" i="1"/>
  <c r="F4544" i="1" l="1"/>
  <c r="B4544" i="1"/>
  <c r="E4544" i="1"/>
  <c r="G4544" i="1" s="1"/>
  <c r="A4544" i="1"/>
  <c r="H4545" i="1"/>
  <c r="D4544" i="1"/>
  <c r="C4544" i="1"/>
  <c r="F4545" i="1" l="1"/>
  <c r="B4545" i="1"/>
  <c r="E4545" i="1"/>
  <c r="G4545" i="1" s="1"/>
  <c r="A4545" i="1"/>
  <c r="H4546" i="1"/>
  <c r="D4545" i="1"/>
  <c r="C4545" i="1"/>
  <c r="F4546" i="1" l="1"/>
  <c r="B4546" i="1"/>
  <c r="E4546" i="1"/>
  <c r="G4546" i="1" s="1"/>
  <c r="A4546" i="1"/>
  <c r="H4547" i="1"/>
  <c r="D4546" i="1"/>
  <c r="C4546" i="1"/>
  <c r="F4547" i="1" l="1"/>
  <c r="B4547" i="1"/>
  <c r="E4547" i="1"/>
  <c r="G4547" i="1" s="1"/>
  <c r="A4547" i="1"/>
  <c r="H4548" i="1"/>
  <c r="D4547" i="1"/>
  <c r="C4547" i="1"/>
  <c r="H4549" i="1" l="1"/>
  <c r="F4548" i="1"/>
  <c r="B4548" i="1"/>
  <c r="E4548" i="1"/>
  <c r="G4548" i="1" s="1"/>
  <c r="A4548" i="1"/>
  <c r="D4548" i="1"/>
  <c r="C4548" i="1"/>
  <c r="F4549" i="1" l="1"/>
  <c r="B4549" i="1"/>
  <c r="H4550" i="1"/>
  <c r="C4549" i="1"/>
  <c r="A4549" i="1"/>
  <c r="E4549" i="1"/>
  <c r="G4549" i="1" s="1"/>
  <c r="D4549" i="1"/>
  <c r="C4550" i="1" l="1"/>
  <c r="F4550" i="1"/>
  <c r="B4550" i="1"/>
  <c r="H4551" i="1"/>
  <c r="E4550" i="1"/>
  <c r="G4550" i="1" s="1"/>
  <c r="D4550" i="1"/>
  <c r="A4550" i="1"/>
  <c r="C4551" i="1" l="1"/>
  <c r="F4551" i="1"/>
  <c r="B4551" i="1"/>
  <c r="H4552" i="1"/>
  <c r="E4551" i="1"/>
  <c r="D4551" i="1"/>
  <c r="A4551" i="1"/>
  <c r="C4552" i="1" l="1"/>
  <c r="F4552" i="1"/>
  <c r="B4552" i="1"/>
  <c r="H4553" i="1"/>
  <c r="E4552" i="1"/>
  <c r="G4552" i="1" s="1"/>
  <c r="D4552" i="1"/>
  <c r="A4552" i="1"/>
  <c r="G4551" i="1"/>
  <c r="C4553" i="1" l="1"/>
  <c r="F4553" i="1"/>
  <c r="B4553" i="1"/>
  <c r="H4554" i="1"/>
  <c r="E4553" i="1"/>
  <c r="G4553" i="1" s="1"/>
  <c r="D4553" i="1"/>
  <c r="A4553" i="1"/>
  <c r="C4554" i="1" l="1"/>
  <c r="F4554" i="1"/>
  <c r="B4554" i="1"/>
  <c r="H4555" i="1"/>
  <c r="E4554" i="1"/>
  <c r="D4554" i="1"/>
  <c r="A4554" i="1"/>
  <c r="C4555" i="1" l="1"/>
  <c r="F4555" i="1"/>
  <c r="B4555" i="1"/>
  <c r="H4556" i="1"/>
  <c r="E4555" i="1"/>
  <c r="G4555" i="1" s="1"/>
  <c r="D4555" i="1"/>
  <c r="A4555" i="1"/>
  <c r="G4554" i="1"/>
  <c r="C4556" i="1" l="1"/>
  <c r="F4556" i="1"/>
  <c r="B4556" i="1"/>
  <c r="H4557" i="1"/>
  <c r="E4556" i="1"/>
  <c r="G4556" i="1" s="1"/>
  <c r="D4556" i="1"/>
  <c r="A4556" i="1"/>
  <c r="C4557" i="1" l="1"/>
  <c r="F4557" i="1"/>
  <c r="B4557" i="1"/>
  <c r="H4558" i="1"/>
  <c r="E4557" i="1"/>
  <c r="D4557" i="1"/>
  <c r="A4557" i="1"/>
  <c r="C4558" i="1" l="1"/>
  <c r="F4558" i="1"/>
  <c r="B4558" i="1"/>
  <c r="H4559" i="1"/>
  <c r="E4558" i="1"/>
  <c r="G4558" i="1" s="1"/>
  <c r="D4558" i="1"/>
  <c r="A4558" i="1"/>
  <c r="G4557" i="1"/>
  <c r="H4560" i="1" l="1"/>
  <c r="C4559" i="1"/>
  <c r="F4559" i="1"/>
  <c r="B4559" i="1"/>
  <c r="E4559" i="1"/>
  <c r="G4559" i="1" s="1"/>
  <c r="D4559" i="1"/>
  <c r="A4559" i="1"/>
  <c r="H4561" i="1" l="1"/>
  <c r="D4560" i="1"/>
  <c r="C4560" i="1"/>
  <c r="F4560" i="1"/>
  <c r="B4560" i="1"/>
  <c r="E4560" i="1"/>
  <c r="A4560" i="1"/>
  <c r="G4560" i="1" l="1"/>
  <c r="H4562" i="1"/>
  <c r="D4561" i="1"/>
  <c r="C4561" i="1"/>
  <c r="F4561" i="1"/>
  <c r="B4561" i="1"/>
  <c r="E4561" i="1"/>
  <c r="G4561" i="1" s="1"/>
  <c r="A4561" i="1"/>
  <c r="H4563" i="1" l="1"/>
  <c r="D4562" i="1"/>
  <c r="C4562" i="1"/>
  <c r="F4562" i="1"/>
  <c r="B4562" i="1"/>
  <c r="E4562" i="1"/>
  <c r="A4562" i="1"/>
  <c r="G4562" i="1" l="1"/>
  <c r="H4564" i="1"/>
  <c r="D4563" i="1"/>
  <c r="C4563" i="1"/>
  <c r="F4563" i="1"/>
  <c r="B4563" i="1"/>
  <c r="E4563" i="1"/>
  <c r="G4563" i="1" s="1"/>
  <c r="A4563" i="1"/>
  <c r="H4565" i="1" l="1"/>
  <c r="D4564" i="1"/>
  <c r="C4564" i="1"/>
  <c r="F4564" i="1"/>
  <c r="B4564" i="1"/>
  <c r="E4564" i="1"/>
  <c r="A4564" i="1"/>
  <c r="G4564" i="1" l="1"/>
  <c r="H4566" i="1"/>
  <c r="D4565" i="1"/>
  <c r="C4565" i="1"/>
  <c r="F4565" i="1"/>
  <c r="B4565" i="1"/>
  <c r="E4565" i="1"/>
  <c r="G4565" i="1" s="1"/>
  <c r="A4565" i="1"/>
  <c r="H4567" i="1" l="1"/>
  <c r="D4566" i="1"/>
  <c r="C4566" i="1"/>
  <c r="F4566" i="1"/>
  <c r="B4566" i="1"/>
  <c r="E4566" i="1"/>
  <c r="A4566" i="1"/>
  <c r="G4566" i="1" l="1"/>
  <c r="H4568" i="1"/>
  <c r="D4567" i="1"/>
  <c r="C4567" i="1"/>
  <c r="F4567" i="1"/>
  <c r="B4567" i="1"/>
  <c r="E4567" i="1"/>
  <c r="G4567" i="1" s="1"/>
  <c r="A4567" i="1"/>
  <c r="H4569" i="1" l="1"/>
  <c r="D4568" i="1"/>
  <c r="C4568" i="1"/>
  <c r="F4568" i="1"/>
  <c r="B4568" i="1"/>
  <c r="E4568" i="1"/>
  <c r="A4568" i="1"/>
  <c r="G4568" i="1" l="1"/>
  <c r="H4570" i="1"/>
  <c r="D4569" i="1"/>
  <c r="C4569" i="1"/>
  <c r="F4569" i="1"/>
  <c r="B4569" i="1"/>
  <c r="E4569" i="1"/>
  <c r="G4569" i="1" s="1"/>
  <c r="A4569" i="1"/>
  <c r="H4571" i="1" l="1"/>
  <c r="D4570" i="1"/>
  <c r="C4570" i="1"/>
  <c r="F4570" i="1"/>
  <c r="B4570" i="1"/>
  <c r="E4570" i="1"/>
  <c r="A4570" i="1"/>
  <c r="G4570" i="1" l="1"/>
  <c r="H4572" i="1"/>
  <c r="D4571" i="1"/>
  <c r="C4571" i="1"/>
  <c r="F4571" i="1"/>
  <c r="B4571" i="1"/>
  <c r="E4571" i="1"/>
  <c r="G4571" i="1" s="1"/>
  <c r="A4571" i="1"/>
  <c r="H4573" i="1" l="1"/>
  <c r="D4572" i="1"/>
  <c r="C4572" i="1"/>
  <c r="F4572" i="1"/>
  <c r="B4572" i="1"/>
  <c r="E4572" i="1"/>
  <c r="A4572" i="1"/>
  <c r="G4572" i="1" l="1"/>
  <c r="H4574" i="1"/>
  <c r="D4573" i="1"/>
  <c r="C4573" i="1"/>
  <c r="F4573" i="1"/>
  <c r="B4573" i="1"/>
  <c r="E4573" i="1"/>
  <c r="G4573" i="1" s="1"/>
  <c r="A4573" i="1"/>
  <c r="H4575" i="1" l="1"/>
  <c r="D4574" i="1"/>
  <c r="C4574" i="1"/>
  <c r="F4574" i="1"/>
  <c r="B4574" i="1"/>
  <c r="E4574" i="1"/>
  <c r="A4574" i="1"/>
  <c r="G4574" i="1" l="1"/>
  <c r="H4576" i="1"/>
  <c r="D4575" i="1"/>
  <c r="C4575" i="1"/>
  <c r="F4575" i="1"/>
  <c r="B4575" i="1"/>
  <c r="E4575" i="1"/>
  <c r="G4575" i="1" s="1"/>
  <c r="A4575" i="1"/>
  <c r="H4577" i="1" l="1"/>
  <c r="D4576" i="1"/>
  <c r="C4576" i="1"/>
  <c r="F4576" i="1"/>
  <c r="B4576" i="1"/>
  <c r="E4576" i="1"/>
  <c r="A4576" i="1"/>
  <c r="G4576" i="1" l="1"/>
  <c r="H4578" i="1"/>
  <c r="D4577" i="1"/>
  <c r="C4577" i="1"/>
  <c r="F4577" i="1"/>
  <c r="B4577" i="1"/>
  <c r="E4577" i="1"/>
  <c r="G4577" i="1" s="1"/>
  <c r="A4577" i="1"/>
  <c r="H4579" i="1" l="1"/>
  <c r="D4578" i="1"/>
  <c r="C4578" i="1"/>
  <c r="F4578" i="1"/>
  <c r="B4578" i="1"/>
  <c r="E4578" i="1"/>
  <c r="G4578" i="1" s="1"/>
  <c r="A4578" i="1"/>
  <c r="H4580" i="1" l="1"/>
  <c r="D4579" i="1"/>
  <c r="C4579" i="1"/>
  <c r="F4579" i="1"/>
  <c r="B4579" i="1"/>
  <c r="E4579" i="1"/>
  <c r="A4579" i="1"/>
  <c r="G4579" i="1" l="1"/>
  <c r="H4581" i="1"/>
  <c r="D4580" i="1"/>
  <c r="C4580" i="1"/>
  <c r="F4580" i="1"/>
  <c r="B4580" i="1"/>
  <c r="E4580" i="1"/>
  <c r="G4580" i="1" s="1"/>
  <c r="A4580" i="1"/>
  <c r="H4582" i="1" l="1"/>
  <c r="D4581" i="1"/>
  <c r="C4581" i="1"/>
  <c r="F4581" i="1"/>
  <c r="B4581" i="1"/>
  <c r="E4581" i="1"/>
  <c r="A4581" i="1"/>
  <c r="G4581" i="1" l="1"/>
  <c r="H4583" i="1"/>
  <c r="D4582" i="1"/>
  <c r="C4582" i="1"/>
  <c r="F4582" i="1"/>
  <c r="B4582" i="1"/>
  <c r="E4582" i="1"/>
  <c r="G4582" i="1" s="1"/>
  <c r="A4582" i="1"/>
  <c r="H4584" i="1" l="1"/>
  <c r="D4583" i="1"/>
  <c r="C4583" i="1"/>
  <c r="F4583" i="1"/>
  <c r="B4583" i="1"/>
  <c r="E4583" i="1"/>
  <c r="A4583" i="1"/>
  <c r="G4583" i="1" l="1"/>
  <c r="H4585" i="1"/>
  <c r="D4584" i="1"/>
  <c r="C4584" i="1"/>
  <c r="F4584" i="1"/>
  <c r="B4584" i="1"/>
  <c r="E4584" i="1"/>
  <c r="G4584" i="1" s="1"/>
  <c r="A4584" i="1"/>
  <c r="H4586" i="1" l="1"/>
  <c r="D4585" i="1"/>
  <c r="C4585" i="1"/>
  <c r="F4585" i="1"/>
  <c r="B4585" i="1"/>
  <c r="E4585" i="1"/>
  <c r="A4585" i="1"/>
  <c r="G4585" i="1" l="1"/>
  <c r="H4587" i="1"/>
  <c r="D4586" i="1"/>
  <c r="C4586" i="1"/>
  <c r="F4586" i="1"/>
  <c r="B4586" i="1"/>
  <c r="E4586" i="1"/>
  <c r="G4586" i="1" s="1"/>
  <c r="A4586" i="1"/>
  <c r="H4588" i="1" l="1"/>
  <c r="D4587" i="1"/>
  <c r="C4587" i="1"/>
  <c r="F4587" i="1"/>
  <c r="B4587" i="1"/>
  <c r="E4587" i="1"/>
  <c r="A4587" i="1"/>
  <c r="G4587" i="1" l="1"/>
  <c r="H4589" i="1"/>
  <c r="D4588" i="1"/>
  <c r="C4588" i="1"/>
  <c r="F4588" i="1"/>
  <c r="B4588" i="1"/>
  <c r="E4588" i="1"/>
  <c r="G4588" i="1" s="1"/>
  <c r="A4588" i="1"/>
  <c r="H4590" i="1" l="1"/>
  <c r="D4589" i="1"/>
  <c r="C4589" i="1"/>
  <c r="F4589" i="1"/>
  <c r="B4589" i="1"/>
  <c r="E4589" i="1"/>
  <c r="A4589" i="1"/>
  <c r="G4589" i="1" l="1"/>
  <c r="H4591" i="1"/>
  <c r="D4590" i="1"/>
  <c r="C4590" i="1"/>
  <c r="F4590" i="1"/>
  <c r="B4590" i="1"/>
  <c r="E4590" i="1"/>
  <c r="G4590" i="1" s="1"/>
  <c r="A4590" i="1"/>
  <c r="H4592" i="1" l="1"/>
  <c r="D4591" i="1"/>
  <c r="C4591" i="1"/>
  <c r="F4591" i="1"/>
  <c r="B4591" i="1"/>
  <c r="E4591" i="1"/>
  <c r="A4591" i="1"/>
  <c r="G4591" i="1" l="1"/>
  <c r="H4593" i="1"/>
  <c r="D4592" i="1"/>
  <c r="C4592" i="1"/>
  <c r="F4592" i="1"/>
  <c r="B4592" i="1"/>
  <c r="E4592" i="1"/>
  <c r="G4592" i="1" s="1"/>
  <c r="A4592" i="1"/>
  <c r="H4594" i="1" l="1"/>
  <c r="D4593" i="1"/>
  <c r="C4593" i="1"/>
  <c r="F4593" i="1"/>
  <c r="B4593" i="1"/>
  <c r="E4593" i="1"/>
  <c r="A4593" i="1"/>
  <c r="G4593" i="1" l="1"/>
  <c r="H4595" i="1"/>
  <c r="D4594" i="1"/>
  <c r="C4594" i="1"/>
  <c r="F4594" i="1"/>
  <c r="B4594" i="1"/>
  <c r="E4594" i="1"/>
  <c r="G4594" i="1" s="1"/>
  <c r="A4594" i="1"/>
  <c r="H4596" i="1" l="1"/>
  <c r="D4595" i="1"/>
  <c r="C4595" i="1"/>
  <c r="F4595" i="1"/>
  <c r="B4595" i="1"/>
  <c r="E4595" i="1"/>
  <c r="A4595" i="1"/>
  <c r="G4595" i="1" l="1"/>
  <c r="H4597" i="1"/>
  <c r="D4596" i="1"/>
  <c r="C4596" i="1"/>
  <c r="F4596" i="1"/>
  <c r="B4596" i="1"/>
  <c r="E4596" i="1"/>
  <c r="A4596" i="1"/>
  <c r="H4598" i="1" l="1"/>
  <c r="D4597" i="1"/>
  <c r="C4597" i="1"/>
  <c r="F4597" i="1"/>
  <c r="B4597" i="1"/>
  <c r="E4597" i="1"/>
  <c r="A4597" i="1"/>
  <c r="G4596" i="1"/>
  <c r="G4597" i="1" l="1"/>
  <c r="H4599" i="1"/>
  <c r="D4598" i="1"/>
  <c r="C4598" i="1"/>
  <c r="F4598" i="1"/>
  <c r="B4598" i="1"/>
  <c r="E4598" i="1"/>
  <c r="G4598" i="1" s="1"/>
  <c r="A4598" i="1"/>
  <c r="H4600" i="1" l="1"/>
  <c r="D4599" i="1"/>
  <c r="C4599" i="1"/>
  <c r="F4599" i="1"/>
  <c r="B4599" i="1"/>
  <c r="E4599" i="1"/>
  <c r="G4599" i="1" s="1"/>
  <c r="A4599" i="1"/>
  <c r="H4601" i="1" l="1"/>
  <c r="D4600" i="1"/>
  <c r="C4600" i="1"/>
  <c r="F4600" i="1"/>
  <c r="B4600" i="1"/>
  <c r="E4600" i="1"/>
  <c r="A4600" i="1"/>
  <c r="G4600" i="1" l="1"/>
  <c r="H4602" i="1"/>
  <c r="D4601" i="1"/>
  <c r="C4601" i="1"/>
  <c r="F4601" i="1"/>
  <c r="B4601" i="1"/>
  <c r="E4601" i="1"/>
  <c r="G4601" i="1" s="1"/>
  <c r="A4601" i="1"/>
  <c r="H4603" i="1" l="1"/>
  <c r="D4602" i="1"/>
  <c r="C4602" i="1"/>
  <c r="F4602" i="1"/>
  <c r="B4602" i="1"/>
  <c r="E4602" i="1"/>
  <c r="A4602" i="1"/>
  <c r="G4602" i="1" l="1"/>
  <c r="H4604" i="1"/>
  <c r="D4603" i="1"/>
  <c r="C4603" i="1"/>
  <c r="F4603" i="1"/>
  <c r="B4603" i="1"/>
  <c r="E4603" i="1"/>
  <c r="G4603" i="1" s="1"/>
  <c r="A4603" i="1"/>
  <c r="H4605" i="1" l="1"/>
  <c r="D4604" i="1"/>
  <c r="C4604" i="1"/>
  <c r="F4604" i="1"/>
  <c r="B4604" i="1"/>
  <c r="E4604" i="1"/>
  <c r="A4604" i="1"/>
  <c r="G4604" i="1" l="1"/>
  <c r="H4606" i="1"/>
  <c r="D4605" i="1"/>
  <c r="C4605" i="1"/>
  <c r="F4605" i="1"/>
  <c r="B4605" i="1"/>
  <c r="E4605" i="1"/>
  <c r="A4605" i="1"/>
  <c r="H4607" i="1" l="1"/>
  <c r="D4606" i="1"/>
  <c r="C4606" i="1"/>
  <c r="F4606" i="1"/>
  <c r="B4606" i="1"/>
  <c r="E4606" i="1"/>
  <c r="A4606" i="1"/>
  <c r="G4605" i="1"/>
  <c r="G4606" i="1" l="1"/>
  <c r="H4608" i="1"/>
  <c r="D4607" i="1"/>
  <c r="C4607" i="1"/>
  <c r="F4607" i="1"/>
  <c r="B4607" i="1"/>
  <c r="E4607" i="1"/>
  <c r="G4607" i="1" s="1"/>
  <c r="A4607" i="1"/>
  <c r="H4609" i="1" l="1"/>
  <c r="D4608" i="1"/>
  <c r="C4608" i="1"/>
  <c r="F4608" i="1"/>
  <c r="B4608" i="1"/>
  <c r="E4608" i="1"/>
  <c r="G4608" i="1" s="1"/>
  <c r="A4608" i="1"/>
  <c r="H4610" i="1" l="1"/>
  <c r="D4609" i="1"/>
  <c r="C4609" i="1"/>
  <c r="F4609" i="1"/>
  <c r="B4609" i="1"/>
  <c r="E4609" i="1"/>
  <c r="A4609" i="1"/>
  <c r="G4609" i="1" l="1"/>
  <c r="H4611" i="1"/>
  <c r="D4610" i="1"/>
  <c r="C4610" i="1"/>
  <c r="F4610" i="1"/>
  <c r="B4610" i="1"/>
  <c r="E4610" i="1"/>
  <c r="G4610" i="1" s="1"/>
  <c r="A4610" i="1"/>
  <c r="H4612" i="1" l="1"/>
  <c r="D4611" i="1"/>
  <c r="C4611" i="1"/>
  <c r="F4611" i="1"/>
  <c r="B4611" i="1"/>
  <c r="E4611" i="1"/>
  <c r="A4611" i="1"/>
  <c r="G4611" i="1" l="1"/>
  <c r="H4613" i="1"/>
  <c r="D4612" i="1"/>
  <c r="C4612" i="1"/>
  <c r="F4612" i="1"/>
  <c r="B4612" i="1"/>
  <c r="E4612" i="1"/>
  <c r="G4612" i="1" s="1"/>
  <c r="A4612" i="1"/>
  <c r="H4614" i="1" l="1"/>
  <c r="D4613" i="1"/>
  <c r="C4613" i="1"/>
  <c r="F4613" i="1"/>
  <c r="B4613" i="1"/>
  <c r="E4613" i="1"/>
  <c r="G4613" i="1" s="1"/>
  <c r="A4613" i="1"/>
  <c r="H4615" i="1" l="1"/>
  <c r="D4614" i="1"/>
  <c r="C4614" i="1"/>
  <c r="F4614" i="1"/>
  <c r="B4614" i="1"/>
  <c r="E4614" i="1"/>
  <c r="A4614" i="1"/>
  <c r="G4614" i="1" l="1"/>
  <c r="H4616" i="1"/>
  <c r="D4615" i="1"/>
  <c r="C4615" i="1"/>
  <c r="F4615" i="1"/>
  <c r="B4615" i="1"/>
  <c r="E4615" i="1"/>
  <c r="G4615" i="1" s="1"/>
  <c r="A4615" i="1"/>
  <c r="H4617" i="1" l="1"/>
  <c r="D4616" i="1"/>
  <c r="C4616" i="1"/>
  <c r="F4616" i="1"/>
  <c r="B4616" i="1"/>
  <c r="E4616" i="1"/>
  <c r="A4616" i="1"/>
  <c r="G4616" i="1" l="1"/>
  <c r="H4618" i="1"/>
  <c r="D4617" i="1"/>
  <c r="C4617" i="1"/>
  <c r="F4617" i="1"/>
  <c r="B4617" i="1"/>
  <c r="E4617" i="1"/>
  <c r="G4617" i="1" s="1"/>
  <c r="A4617" i="1"/>
  <c r="H4619" i="1" l="1"/>
  <c r="D4618" i="1"/>
  <c r="C4618" i="1"/>
  <c r="F4618" i="1"/>
  <c r="B4618" i="1"/>
  <c r="E4618" i="1"/>
  <c r="A4618" i="1"/>
  <c r="G4618" i="1" l="1"/>
  <c r="H4620" i="1"/>
  <c r="D4619" i="1"/>
  <c r="C4619" i="1"/>
  <c r="F4619" i="1"/>
  <c r="B4619" i="1"/>
  <c r="E4619" i="1"/>
  <c r="G4619" i="1" s="1"/>
  <c r="A4619" i="1"/>
  <c r="H4621" i="1" l="1"/>
  <c r="D4620" i="1"/>
  <c r="C4620" i="1"/>
  <c r="F4620" i="1"/>
  <c r="B4620" i="1"/>
  <c r="E4620" i="1"/>
  <c r="A4620" i="1"/>
  <c r="G4620" i="1" l="1"/>
  <c r="H4622" i="1"/>
  <c r="D4621" i="1"/>
  <c r="C4621" i="1"/>
  <c r="F4621" i="1"/>
  <c r="B4621" i="1"/>
  <c r="E4621" i="1"/>
  <c r="A4621" i="1"/>
  <c r="H4623" i="1" l="1"/>
  <c r="D4622" i="1"/>
  <c r="C4622" i="1"/>
  <c r="F4622" i="1"/>
  <c r="B4622" i="1"/>
  <c r="E4622" i="1"/>
  <c r="A4622" i="1"/>
  <c r="G4621" i="1"/>
  <c r="G4622" i="1" l="1"/>
  <c r="H4624" i="1"/>
  <c r="D4623" i="1"/>
  <c r="C4623" i="1"/>
  <c r="F4623" i="1"/>
  <c r="B4623" i="1"/>
  <c r="E4623" i="1"/>
  <c r="G4623" i="1" s="1"/>
  <c r="A4623" i="1"/>
  <c r="H4625" i="1" l="1"/>
  <c r="D4624" i="1"/>
  <c r="C4624" i="1"/>
  <c r="F4624" i="1"/>
  <c r="B4624" i="1"/>
  <c r="E4624" i="1"/>
  <c r="A4624" i="1"/>
  <c r="G4624" i="1" l="1"/>
  <c r="H4626" i="1"/>
  <c r="D4625" i="1"/>
  <c r="C4625" i="1"/>
  <c r="F4625" i="1"/>
  <c r="B4625" i="1"/>
  <c r="E4625" i="1"/>
  <c r="G4625" i="1" s="1"/>
  <c r="A4625" i="1"/>
  <c r="H4627" i="1" l="1"/>
  <c r="D4626" i="1"/>
  <c r="C4626" i="1"/>
  <c r="F4626" i="1"/>
  <c r="B4626" i="1"/>
  <c r="E4626" i="1"/>
  <c r="A4626" i="1"/>
  <c r="G4626" i="1" l="1"/>
  <c r="H4628" i="1"/>
  <c r="D4627" i="1"/>
  <c r="C4627" i="1"/>
  <c r="F4627" i="1"/>
  <c r="B4627" i="1"/>
  <c r="E4627" i="1"/>
  <c r="G4627" i="1" s="1"/>
  <c r="A4627" i="1"/>
  <c r="H4629" i="1" l="1"/>
  <c r="D4628" i="1"/>
  <c r="C4628" i="1"/>
  <c r="F4628" i="1"/>
  <c r="B4628" i="1"/>
  <c r="E4628" i="1"/>
  <c r="A4628" i="1"/>
  <c r="G4628" i="1" l="1"/>
  <c r="H4630" i="1"/>
  <c r="D4629" i="1"/>
  <c r="C4629" i="1"/>
  <c r="F4629" i="1"/>
  <c r="B4629" i="1"/>
  <c r="E4629" i="1"/>
  <c r="G4629" i="1" s="1"/>
  <c r="A4629" i="1"/>
  <c r="H4631" i="1" l="1"/>
  <c r="D4630" i="1"/>
  <c r="C4630" i="1"/>
  <c r="F4630" i="1"/>
  <c r="B4630" i="1"/>
  <c r="E4630" i="1"/>
  <c r="A4630" i="1"/>
  <c r="G4630" i="1" l="1"/>
  <c r="H4632" i="1"/>
  <c r="D4631" i="1"/>
  <c r="C4631" i="1"/>
  <c r="F4631" i="1"/>
  <c r="B4631" i="1"/>
  <c r="E4631" i="1"/>
  <c r="G4631" i="1" s="1"/>
  <c r="A4631" i="1"/>
  <c r="H4633" i="1" l="1"/>
  <c r="D4632" i="1"/>
  <c r="C4632" i="1"/>
  <c r="F4632" i="1"/>
  <c r="B4632" i="1"/>
  <c r="E4632" i="1"/>
  <c r="G4632" i="1" s="1"/>
  <c r="A4632" i="1"/>
  <c r="H4634" i="1" l="1"/>
  <c r="D4633" i="1"/>
  <c r="C4633" i="1"/>
  <c r="F4633" i="1"/>
  <c r="B4633" i="1"/>
  <c r="E4633" i="1"/>
  <c r="G4633" i="1" s="1"/>
  <c r="A4633" i="1"/>
  <c r="H4635" i="1" l="1"/>
  <c r="D4634" i="1"/>
  <c r="C4634" i="1"/>
  <c r="F4634" i="1"/>
  <c r="B4634" i="1"/>
  <c r="E4634" i="1"/>
  <c r="G4634" i="1" s="1"/>
  <c r="A4634" i="1"/>
  <c r="H4636" i="1" l="1"/>
  <c r="D4635" i="1"/>
  <c r="C4635" i="1"/>
  <c r="F4635" i="1"/>
  <c r="B4635" i="1"/>
  <c r="E4635" i="1"/>
  <c r="G4635" i="1" s="1"/>
  <c r="A4635" i="1"/>
  <c r="H4637" i="1" l="1"/>
  <c r="D4636" i="1"/>
  <c r="C4636" i="1"/>
  <c r="F4636" i="1"/>
  <c r="B4636" i="1"/>
  <c r="E4636" i="1"/>
  <c r="A4636" i="1"/>
  <c r="G4636" i="1" l="1"/>
  <c r="H4638" i="1"/>
  <c r="D4637" i="1"/>
  <c r="C4637" i="1"/>
  <c r="F4637" i="1"/>
  <c r="B4637" i="1"/>
  <c r="E4637" i="1"/>
  <c r="G4637" i="1" s="1"/>
  <c r="A4637" i="1"/>
  <c r="H4639" i="1" l="1"/>
  <c r="D4638" i="1"/>
  <c r="C4638" i="1"/>
  <c r="F4638" i="1"/>
  <c r="B4638" i="1"/>
  <c r="E4638" i="1"/>
  <c r="A4638" i="1"/>
  <c r="G4638" i="1" l="1"/>
  <c r="H4640" i="1"/>
  <c r="D4639" i="1"/>
  <c r="C4639" i="1"/>
  <c r="F4639" i="1"/>
  <c r="B4639" i="1"/>
  <c r="E4639" i="1"/>
  <c r="G4639" i="1" s="1"/>
  <c r="A4639" i="1"/>
  <c r="H4641" i="1" l="1"/>
  <c r="D4640" i="1"/>
  <c r="C4640" i="1"/>
  <c r="F4640" i="1"/>
  <c r="B4640" i="1"/>
  <c r="E4640" i="1"/>
  <c r="A4640" i="1"/>
  <c r="G4640" i="1" l="1"/>
  <c r="H4642" i="1"/>
  <c r="D4641" i="1"/>
  <c r="C4641" i="1"/>
  <c r="F4641" i="1"/>
  <c r="B4641" i="1"/>
  <c r="E4641" i="1"/>
  <c r="G4641" i="1" s="1"/>
  <c r="A4641" i="1"/>
  <c r="H4643" i="1" l="1"/>
  <c r="D4642" i="1"/>
  <c r="C4642" i="1"/>
  <c r="F4642" i="1"/>
  <c r="B4642" i="1"/>
  <c r="E4642" i="1"/>
  <c r="A4642" i="1"/>
  <c r="G4642" i="1" l="1"/>
  <c r="H4644" i="1"/>
  <c r="D4643" i="1"/>
  <c r="C4643" i="1"/>
  <c r="F4643" i="1"/>
  <c r="B4643" i="1"/>
  <c r="E4643" i="1"/>
  <c r="G4643" i="1" s="1"/>
  <c r="A4643" i="1"/>
  <c r="H4645" i="1" l="1"/>
  <c r="D4644" i="1"/>
  <c r="C4644" i="1"/>
  <c r="F4644" i="1"/>
  <c r="B4644" i="1"/>
  <c r="E4644" i="1"/>
  <c r="G4644" i="1" s="1"/>
  <c r="A4644" i="1"/>
  <c r="H4646" i="1" l="1"/>
  <c r="D4645" i="1"/>
  <c r="C4645" i="1"/>
  <c r="F4645" i="1"/>
  <c r="B4645" i="1"/>
  <c r="E4645" i="1"/>
  <c r="A4645" i="1"/>
  <c r="G4645" i="1" l="1"/>
  <c r="H4647" i="1"/>
  <c r="D4646" i="1"/>
  <c r="C4646" i="1"/>
  <c r="F4646" i="1"/>
  <c r="B4646" i="1"/>
  <c r="E4646" i="1"/>
  <c r="G4646" i="1" s="1"/>
  <c r="A4646" i="1"/>
  <c r="H4648" i="1" l="1"/>
  <c r="D4647" i="1"/>
  <c r="C4647" i="1"/>
  <c r="F4647" i="1"/>
  <c r="B4647" i="1"/>
  <c r="E4647" i="1"/>
  <c r="A4647" i="1"/>
  <c r="G4647" i="1" l="1"/>
  <c r="H4649" i="1"/>
  <c r="D4648" i="1"/>
  <c r="C4648" i="1"/>
  <c r="F4648" i="1"/>
  <c r="B4648" i="1"/>
  <c r="E4648" i="1"/>
  <c r="G4648" i="1" s="1"/>
  <c r="A4648" i="1"/>
  <c r="H4650" i="1" l="1"/>
  <c r="D4649" i="1"/>
  <c r="C4649" i="1"/>
  <c r="F4649" i="1"/>
  <c r="B4649" i="1"/>
  <c r="E4649" i="1"/>
  <c r="G4649" i="1" s="1"/>
  <c r="A4649" i="1"/>
  <c r="H4651" i="1" l="1"/>
  <c r="D4650" i="1"/>
  <c r="C4650" i="1"/>
  <c r="F4650" i="1"/>
  <c r="B4650" i="1"/>
  <c r="E4650" i="1"/>
  <c r="A4650" i="1"/>
  <c r="G4650" i="1" l="1"/>
  <c r="H4652" i="1"/>
  <c r="D4651" i="1"/>
  <c r="C4651" i="1"/>
  <c r="F4651" i="1"/>
  <c r="B4651" i="1"/>
  <c r="E4651" i="1"/>
  <c r="G4651" i="1" s="1"/>
  <c r="A4651" i="1"/>
  <c r="H4653" i="1" l="1"/>
  <c r="D4652" i="1"/>
  <c r="C4652" i="1"/>
  <c r="F4652" i="1"/>
  <c r="B4652" i="1"/>
  <c r="E4652" i="1"/>
  <c r="A4652" i="1"/>
  <c r="G4652" i="1" l="1"/>
  <c r="H4654" i="1"/>
  <c r="D4653" i="1"/>
  <c r="C4653" i="1"/>
  <c r="F4653" i="1"/>
  <c r="B4653" i="1"/>
  <c r="E4653" i="1"/>
  <c r="G4653" i="1" s="1"/>
  <c r="A4653" i="1"/>
  <c r="H4655" i="1" l="1"/>
  <c r="D4654" i="1"/>
  <c r="C4654" i="1"/>
  <c r="F4654" i="1"/>
  <c r="B4654" i="1"/>
  <c r="E4654" i="1"/>
  <c r="A4654" i="1"/>
  <c r="G4654" i="1" l="1"/>
  <c r="H4656" i="1"/>
  <c r="D4655" i="1"/>
  <c r="C4655" i="1"/>
  <c r="F4655" i="1"/>
  <c r="B4655" i="1"/>
  <c r="E4655" i="1"/>
  <c r="G4655" i="1" s="1"/>
  <c r="A4655" i="1"/>
  <c r="H4657" i="1" l="1"/>
  <c r="D4656" i="1"/>
  <c r="C4656" i="1"/>
  <c r="F4656" i="1"/>
  <c r="B4656" i="1"/>
  <c r="E4656" i="1"/>
  <c r="A4656" i="1"/>
  <c r="G4656" i="1" l="1"/>
  <c r="H4658" i="1"/>
  <c r="D4657" i="1"/>
  <c r="C4657" i="1"/>
  <c r="F4657" i="1"/>
  <c r="B4657" i="1"/>
  <c r="E4657" i="1"/>
  <c r="G4657" i="1" s="1"/>
  <c r="A4657" i="1"/>
  <c r="H4659" i="1" l="1"/>
  <c r="D4658" i="1"/>
  <c r="C4658" i="1"/>
  <c r="F4658" i="1"/>
  <c r="B4658" i="1"/>
  <c r="E4658" i="1"/>
  <c r="A4658" i="1"/>
  <c r="G4658" i="1" l="1"/>
  <c r="H4660" i="1"/>
  <c r="D4659" i="1"/>
  <c r="C4659" i="1"/>
  <c r="F4659" i="1"/>
  <c r="B4659" i="1"/>
  <c r="E4659" i="1"/>
  <c r="G4659" i="1" s="1"/>
  <c r="A4659" i="1"/>
  <c r="H4661" i="1" l="1"/>
  <c r="D4660" i="1"/>
  <c r="C4660" i="1"/>
  <c r="F4660" i="1"/>
  <c r="B4660" i="1"/>
  <c r="E4660" i="1"/>
  <c r="A4660" i="1"/>
  <c r="G4660" i="1" l="1"/>
  <c r="H4662" i="1"/>
  <c r="D4661" i="1"/>
  <c r="C4661" i="1"/>
  <c r="F4661" i="1"/>
  <c r="B4661" i="1"/>
  <c r="E4661" i="1"/>
  <c r="G4661" i="1" s="1"/>
  <c r="A4661" i="1"/>
  <c r="H4663" i="1" l="1"/>
  <c r="D4662" i="1"/>
  <c r="C4662" i="1"/>
  <c r="F4662" i="1"/>
  <c r="B4662" i="1"/>
  <c r="E4662" i="1"/>
  <c r="A4662" i="1"/>
  <c r="G4662" i="1" l="1"/>
  <c r="H4664" i="1"/>
  <c r="D4663" i="1"/>
  <c r="C4663" i="1"/>
  <c r="F4663" i="1"/>
  <c r="B4663" i="1"/>
  <c r="E4663" i="1"/>
  <c r="G4663" i="1" s="1"/>
  <c r="A4663" i="1"/>
  <c r="H4665" i="1" l="1"/>
  <c r="D4664" i="1"/>
  <c r="C4664" i="1"/>
  <c r="F4664" i="1"/>
  <c r="B4664" i="1"/>
  <c r="E4664" i="1"/>
  <c r="A4664" i="1"/>
  <c r="G4664" i="1" l="1"/>
  <c r="H4666" i="1"/>
  <c r="D4665" i="1"/>
  <c r="C4665" i="1"/>
  <c r="F4665" i="1"/>
  <c r="B4665" i="1"/>
  <c r="E4665" i="1"/>
  <c r="G4665" i="1" s="1"/>
  <c r="A4665" i="1"/>
  <c r="H4667" i="1" l="1"/>
  <c r="D4666" i="1"/>
  <c r="C4666" i="1"/>
  <c r="F4666" i="1"/>
  <c r="B4666" i="1"/>
  <c r="E4666" i="1"/>
  <c r="A4666" i="1"/>
  <c r="G4666" i="1" l="1"/>
  <c r="H4668" i="1"/>
  <c r="D4667" i="1"/>
  <c r="C4667" i="1"/>
  <c r="F4667" i="1"/>
  <c r="B4667" i="1"/>
  <c r="E4667" i="1"/>
  <c r="G4667" i="1" s="1"/>
  <c r="A4667" i="1"/>
  <c r="H4669" i="1" l="1"/>
  <c r="D4668" i="1"/>
  <c r="C4668" i="1"/>
  <c r="F4668" i="1"/>
  <c r="B4668" i="1"/>
  <c r="E4668" i="1"/>
  <c r="G4668" i="1" s="1"/>
  <c r="A4668" i="1"/>
  <c r="H4670" i="1" l="1"/>
  <c r="D4669" i="1"/>
  <c r="C4669" i="1"/>
  <c r="F4669" i="1"/>
  <c r="B4669" i="1"/>
  <c r="E4669" i="1"/>
  <c r="A4669" i="1"/>
  <c r="G4669" i="1" l="1"/>
  <c r="H4671" i="1"/>
  <c r="D4670" i="1"/>
  <c r="C4670" i="1"/>
  <c r="F4670" i="1"/>
  <c r="B4670" i="1"/>
  <c r="E4670" i="1"/>
  <c r="G4670" i="1" s="1"/>
  <c r="A4670" i="1"/>
  <c r="H4672" i="1" l="1"/>
  <c r="D4671" i="1"/>
  <c r="C4671" i="1"/>
  <c r="F4671" i="1"/>
  <c r="B4671" i="1"/>
  <c r="E4671" i="1"/>
  <c r="A4671" i="1"/>
  <c r="G4671" i="1" l="1"/>
  <c r="H4673" i="1"/>
  <c r="D4672" i="1"/>
  <c r="C4672" i="1"/>
  <c r="F4672" i="1"/>
  <c r="B4672" i="1"/>
  <c r="E4672" i="1"/>
  <c r="G4672" i="1" s="1"/>
  <c r="A4672" i="1"/>
  <c r="H4674" i="1" l="1"/>
  <c r="D4673" i="1"/>
  <c r="C4673" i="1"/>
  <c r="F4673" i="1"/>
  <c r="B4673" i="1"/>
  <c r="E4673" i="1"/>
  <c r="A4673" i="1"/>
  <c r="G4673" i="1" l="1"/>
  <c r="H4675" i="1"/>
  <c r="D4674" i="1"/>
  <c r="C4674" i="1"/>
  <c r="F4674" i="1"/>
  <c r="B4674" i="1"/>
  <c r="E4674" i="1"/>
  <c r="G4674" i="1" s="1"/>
  <c r="A4674" i="1"/>
  <c r="H4676" i="1" l="1"/>
  <c r="D4675" i="1"/>
  <c r="C4675" i="1"/>
  <c r="F4675" i="1"/>
  <c r="B4675" i="1"/>
  <c r="E4675" i="1"/>
  <c r="A4675" i="1"/>
  <c r="G4675" i="1" l="1"/>
  <c r="H4677" i="1"/>
  <c r="D4676" i="1"/>
  <c r="C4676" i="1"/>
  <c r="F4676" i="1"/>
  <c r="B4676" i="1"/>
  <c r="E4676" i="1"/>
  <c r="G4676" i="1" s="1"/>
  <c r="A4676" i="1"/>
  <c r="H4678" i="1" l="1"/>
  <c r="D4677" i="1"/>
  <c r="C4677" i="1"/>
  <c r="F4677" i="1"/>
  <c r="B4677" i="1"/>
  <c r="E4677" i="1"/>
  <c r="A4677" i="1"/>
  <c r="G4677" i="1" l="1"/>
  <c r="H4679" i="1"/>
  <c r="D4678" i="1"/>
  <c r="C4678" i="1"/>
  <c r="F4678" i="1"/>
  <c r="B4678" i="1"/>
  <c r="E4678" i="1"/>
  <c r="G4678" i="1" s="1"/>
  <c r="A4678" i="1"/>
  <c r="H4680" i="1" l="1"/>
  <c r="D4679" i="1"/>
  <c r="C4679" i="1"/>
  <c r="F4679" i="1"/>
  <c r="B4679" i="1"/>
  <c r="E4679" i="1"/>
  <c r="A4679" i="1"/>
  <c r="G4679" i="1" l="1"/>
  <c r="H4681" i="1"/>
  <c r="D4680" i="1"/>
  <c r="C4680" i="1"/>
  <c r="F4680" i="1"/>
  <c r="B4680" i="1"/>
  <c r="E4680" i="1"/>
  <c r="G4680" i="1" s="1"/>
  <c r="A4680" i="1"/>
  <c r="H4682" i="1" l="1"/>
  <c r="D4681" i="1"/>
  <c r="C4681" i="1"/>
  <c r="F4681" i="1"/>
  <c r="B4681" i="1"/>
  <c r="E4681" i="1"/>
  <c r="A4681" i="1"/>
  <c r="G4681" i="1" l="1"/>
  <c r="H4683" i="1"/>
  <c r="D4682" i="1"/>
  <c r="C4682" i="1"/>
  <c r="F4682" i="1"/>
  <c r="B4682" i="1"/>
  <c r="E4682" i="1"/>
  <c r="G4682" i="1" s="1"/>
  <c r="A4682" i="1"/>
  <c r="H4684" i="1" l="1"/>
  <c r="D4683" i="1"/>
  <c r="C4683" i="1"/>
  <c r="F4683" i="1"/>
  <c r="B4683" i="1"/>
  <c r="E4683" i="1"/>
  <c r="G4683" i="1" s="1"/>
  <c r="A4683" i="1"/>
  <c r="H4685" i="1" l="1"/>
  <c r="D4684" i="1"/>
  <c r="C4684" i="1"/>
  <c r="F4684" i="1"/>
  <c r="B4684" i="1"/>
  <c r="E4684" i="1"/>
  <c r="A4684" i="1"/>
  <c r="G4684" i="1" l="1"/>
  <c r="H4686" i="1"/>
  <c r="D4685" i="1"/>
  <c r="C4685" i="1"/>
  <c r="F4685" i="1"/>
  <c r="B4685" i="1"/>
  <c r="E4685" i="1"/>
  <c r="G4685" i="1" s="1"/>
  <c r="A4685" i="1"/>
  <c r="H4687" i="1" l="1"/>
  <c r="D4686" i="1"/>
  <c r="C4686" i="1"/>
  <c r="F4686" i="1"/>
  <c r="B4686" i="1"/>
  <c r="E4686" i="1"/>
  <c r="A4686" i="1"/>
  <c r="G4686" i="1" l="1"/>
  <c r="H4688" i="1"/>
  <c r="D4687" i="1"/>
  <c r="C4687" i="1"/>
  <c r="F4687" i="1"/>
  <c r="B4687" i="1"/>
  <c r="E4687" i="1"/>
  <c r="G4687" i="1" s="1"/>
  <c r="A4687" i="1"/>
  <c r="H4689" i="1" l="1"/>
  <c r="D4688" i="1"/>
  <c r="C4688" i="1"/>
  <c r="F4688" i="1"/>
  <c r="B4688" i="1"/>
  <c r="E4688" i="1"/>
  <c r="A4688" i="1"/>
  <c r="G4688" i="1" l="1"/>
  <c r="H4690" i="1"/>
  <c r="D4689" i="1"/>
  <c r="C4689" i="1"/>
  <c r="F4689" i="1"/>
  <c r="B4689" i="1"/>
  <c r="E4689" i="1"/>
  <c r="G4689" i="1" s="1"/>
  <c r="A4689" i="1"/>
  <c r="H4691" i="1" l="1"/>
  <c r="D4690" i="1"/>
  <c r="C4690" i="1"/>
  <c r="F4690" i="1"/>
  <c r="B4690" i="1"/>
  <c r="E4690" i="1"/>
  <c r="A4690" i="1"/>
  <c r="G4690" i="1" l="1"/>
  <c r="H4692" i="1"/>
  <c r="D4691" i="1"/>
  <c r="C4691" i="1"/>
  <c r="F4691" i="1"/>
  <c r="B4691" i="1"/>
  <c r="E4691" i="1"/>
  <c r="G4691" i="1" s="1"/>
  <c r="A4691" i="1"/>
  <c r="H4693" i="1" l="1"/>
  <c r="D4692" i="1"/>
  <c r="C4692" i="1"/>
  <c r="F4692" i="1"/>
  <c r="B4692" i="1"/>
  <c r="E4692" i="1"/>
  <c r="A4692" i="1"/>
  <c r="G4692" i="1" l="1"/>
  <c r="H4694" i="1"/>
  <c r="D4693" i="1"/>
  <c r="C4693" i="1"/>
  <c r="F4693" i="1"/>
  <c r="B4693" i="1"/>
  <c r="E4693" i="1"/>
  <c r="G4693" i="1" s="1"/>
  <c r="A4693" i="1"/>
  <c r="D4694" i="1" l="1"/>
  <c r="H4695" i="1"/>
  <c r="C4694" i="1"/>
  <c r="F4694" i="1"/>
  <c r="B4694" i="1"/>
  <c r="E4694" i="1"/>
  <c r="G4694" i="1" s="1"/>
  <c r="A4694" i="1"/>
  <c r="F4695" i="1" l="1"/>
  <c r="D4695" i="1"/>
  <c r="H4696" i="1"/>
  <c r="C4695" i="1"/>
  <c r="B4695" i="1"/>
  <c r="E4695" i="1"/>
  <c r="G4695" i="1" s="1"/>
  <c r="A4695" i="1"/>
  <c r="F4696" i="1" l="1"/>
  <c r="B4696" i="1"/>
  <c r="E4696" i="1"/>
  <c r="G4696" i="1" s="1"/>
  <c r="A4696" i="1"/>
  <c r="C4696" i="1"/>
  <c r="H4697" i="1"/>
  <c r="D4696" i="1"/>
  <c r="F4697" i="1" l="1"/>
  <c r="B4697" i="1"/>
  <c r="E4697" i="1"/>
  <c r="G4697" i="1" s="1"/>
  <c r="A4697" i="1"/>
  <c r="C4697" i="1"/>
  <c r="H4698" i="1"/>
  <c r="D4697" i="1"/>
  <c r="F4698" i="1" l="1"/>
  <c r="B4698" i="1"/>
  <c r="E4698" i="1"/>
  <c r="G4698" i="1" s="1"/>
  <c r="A4698" i="1"/>
  <c r="C4698" i="1"/>
  <c r="H4699" i="1"/>
  <c r="D4698" i="1"/>
  <c r="F4699" i="1" l="1"/>
  <c r="B4699" i="1"/>
  <c r="E4699" i="1"/>
  <c r="G4699" i="1" s="1"/>
  <c r="A4699" i="1"/>
  <c r="C4699" i="1"/>
  <c r="H4700" i="1"/>
  <c r="D4699" i="1"/>
  <c r="F4700" i="1" l="1"/>
  <c r="B4700" i="1"/>
  <c r="E4700" i="1"/>
  <c r="G4700" i="1" s="1"/>
  <c r="A4700" i="1"/>
  <c r="H4701" i="1"/>
  <c r="C4700" i="1"/>
  <c r="D4700" i="1"/>
  <c r="C4701" i="1" l="1"/>
  <c r="F4701" i="1"/>
  <c r="B4701" i="1"/>
  <c r="E4701" i="1"/>
  <c r="G4701" i="1" s="1"/>
  <c r="A4701" i="1"/>
  <c r="D4701" i="1"/>
  <c r="H4702" i="1"/>
  <c r="C4702" i="1" l="1"/>
  <c r="F4702" i="1"/>
  <c r="B4702" i="1"/>
  <c r="E4702" i="1"/>
  <c r="G4702" i="1" s="1"/>
  <c r="A4702" i="1"/>
  <c r="H4703" i="1"/>
  <c r="D4702" i="1"/>
  <c r="C4703" i="1" l="1"/>
  <c r="F4703" i="1"/>
  <c r="B4703" i="1"/>
  <c r="E4703" i="1"/>
  <c r="G4703" i="1" s="1"/>
  <c r="A4703" i="1"/>
  <c r="D4703" i="1"/>
  <c r="H4704" i="1"/>
  <c r="C4704" i="1" l="1"/>
  <c r="F4704" i="1"/>
  <c r="B4704" i="1"/>
  <c r="E4704" i="1"/>
  <c r="G4704" i="1" s="1"/>
  <c r="A4704" i="1"/>
  <c r="H4705" i="1"/>
  <c r="D4704" i="1"/>
  <c r="C4705" i="1" l="1"/>
  <c r="F4705" i="1"/>
  <c r="B4705" i="1"/>
  <c r="E4705" i="1"/>
  <c r="G4705" i="1" s="1"/>
  <c r="A4705" i="1"/>
  <c r="D4705" i="1"/>
  <c r="H4706" i="1"/>
  <c r="C4706" i="1" l="1"/>
  <c r="F4706" i="1"/>
  <c r="B4706" i="1"/>
  <c r="E4706" i="1"/>
  <c r="G4706" i="1" s="1"/>
  <c r="A4706" i="1"/>
  <c r="H4707" i="1"/>
  <c r="D4706" i="1"/>
  <c r="C4707" i="1" l="1"/>
  <c r="F4707" i="1"/>
  <c r="B4707" i="1"/>
  <c r="E4707" i="1"/>
  <c r="G4707" i="1" s="1"/>
  <c r="A4707" i="1"/>
  <c r="D4707" i="1"/>
  <c r="H4708" i="1"/>
  <c r="C4708" i="1" l="1"/>
  <c r="F4708" i="1"/>
  <c r="B4708" i="1"/>
  <c r="E4708" i="1"/>
  <c r="G4708" i="1" s="1"/>
  <c r="A4708" i="1"/>
  <c r="H4709" i="1"/>
  <c r="D4708" i="1"/>
  <c r="C4709" i="1" l="1"/>
  <c r="F4709" i="1"/>
  <c r="B4709" i="1"/>
  <c r="E4709" i="1"/>
  <c r="G4709" i="1" s="1"/>
  <c r="A4709" i="1"/>
  <c r="D4709" i="1"/>
  <c r="H4710" i="1"/>
  <c r="C4710" i="1" l="1"/>
  <c r="F4710" i="1"/>
  <c r="B4710" i="1"/>
  <c r="E4710" i="1"/>
  <c r="G4710" i="1" s="1"/>
  <c r="A4710" i="1"/>
  <c r="H4711" i="1"/>
  <c r="D4710" i="1"/>
  <c r="C4711" i="1" l="1"/>
  <c r="F4711" i="1"/>
  <c r="B4711" i="1"/>
  <c r="E4711" i="1"/>
  <c r="G4711" i="1" s="1"/>
  <c r="A4711" i="1"/>
  <c r="D4711" i="1"/>
  <c r="H4712" i="1"/>
  <c r="C4712" i="1" l="1"/>
  <c r="F4712" i="1"/>
  <c r="B4712" i="1"/>
  <c r="E4712" i="1"/>
  <c r="G4712" i="1" s="1"/>
  <c r="A4712" i="1"/>
  <c r="H4713" i="1"/>
  <c r="D4712" i="1"/>
  <c r="C4713" i="1" l="1"/>
  <c r="F4713" i="1"/>
  <c r="B4713" i="1"/>
  <c r="E4713" i="1"/>
  <c r="G4713" i="1" s="1"/>
  <c r="A4713" i="1"/>
  <c r="D4713" i="1"/>
  <c r="H4714" i="1"/>
  <c r="C4714" i="1" l="1"/>
  <c r="F4714" i="1"/>
  <c r="B4714" i="1"/>
  <c r="E4714" i="1"/>
  <c r="G4714" i="1" s="1"/>
  <c r="A4714" i="1"/>
  <c r="H4715" i="1"/>
  <c r="D4714" i="1"/>
  <c r="C4715" i="1" l="1"/>
  <c r="F4715" i="1"/>
  <c r="B4715" i="1"/>
  <c r="E4715" i="1"/>
  <c r="G4715" i="1" s="1"/>
  <c r="A4715" i="1"/>
  <c r="D4715" i="1"/>
  <c r="H4716" i="1"/>
  <c r="C4716" i="1" l="1"/>
  <c r="F4716" i="1"/>
  <c r="B4716" i="1"/>
  <c r="E4716" i="1"/>
  <c r="G4716" i="1" s="1"/>
  <c r="A4716" i="1"/>
  <c r="H4717" i="1"/>
  <c r="D4716" i="1"/>
  <c r="C4717" i="1" l="1"/>
  <c r="F4717" i="1"/>
  <c r="B4717" i="1"/>
  <c r="E4717" i="1"/>
  <c r="G4717" i="1" s="1"/>
  <c r="A4717" i="1"/>
  <c r="D4717" i="1"/>
  <c r="H4718" i="1"/>
  <c r="C4718" i="1" l="1"/>
  <c r="F4718" i="1"/>
  <c r="B4718" i="1"/>
  <c r="E4718" i="1"/>
  <c r="G4718" i="1" s="1"/>
  <c r="A4718" i="1"/>
  <c r="H4719" i="1"/>
  <c r="D4718" i="1"/>
  <c r="C4719" i="1" l="1"/>
  <c r="F4719" i="1"/>
  <c r="B4719" i="1"/>
  <c r="E4719" i="1"/>
  <c r="G4719" i="1" s="1"/>
  <c r="A4719" i="1"/>
  <c r="D4719" i="1"/>
  <c r="H4720" i="1"/>
  <c r="C4720" i="1" l="1"/>
  <c r="F4720" i="1"/>
  <c r="B4720" i="1"/>
  <c r="E4720" i="1"/>
  <c r="G4720" i="1" s="1"/>
  <c r="A4720" i="1"/>
  <c r="H4721" i="1"/>
  <c r="D4720" i="1"/>
  <c r="C4721" i="1" l="1"/>
  <c r="F4721" i="1"/>
  <c r="B4721" i="1"/>
  <c r="E4721" i="1"/>
  <c r="G4721" i="1" s="1"/>
  <c r="A4721" i="1"/>
  <c r="D4721" i="1"/>
  <c r="H4722" i="1"/>
  <c r="C4722" i="1" l="1"/>
  <c r="F4722" i="1"/>
  <c r="B4722" i="1"/>
  <c r="E4722" i="1"/>
  <c r="G4722" i="1" s="1"/>
  <c r="A4722" i="1"/>
  <c r="H4723" i="1"/>
  <c r="D4722" i="1"/>
  <c r="C4723" i="1" l="1"/>
  <c r="F4723" i="1"/>
  <c r="B4723" i="1"/>
  <c r="E4723" i="1"/>
  <c r="G4723" i="1" s="1"/>
  <c r="A4723" i="1"/>
  <c r="D4723" i="1"/>
  <c r="H4724" i="1"/>
  <c r="C4724" i="1" l="1"/>
  <c r="F4724" i="1"/>
  <c r="B4724" i="1"/>
  <c r="E4724" i="1"/>
  <c r="G4724" i="1" s="1"/>
  <c r="A4724" i="1"/>
  <c r="H4725" i="1"/>
  <c r="D4724" i="1"/>
  <c r="C4725" i="1" l="1"/>
  <c r="F4725" i="1"/>
  <c r="B4725" i="1"/>
  <c r="E4725" i="1"/>
  <c r="G4725" i="1" s="1"/>
  <c r="A4725" i="1"/>
  <c r="D4725" i="1"/>
  <c r="H4726" i="1"/>
  <c r="C4726" i="1" l="1"/>
  <c r="F4726" i="1"/>
  <c r="B4726" i="1"/>
  <c r="E4726" i="1"/>
  <c r="G4726" i="1" s="1"/>
  <c r="A4726" i="1"/>
  <c r="H4727" i="1"/>
  <c r="D4726" i="1"/>
  <c r="C4727" i="1" l="1"/>
  <c r="F4727" i="1"/>
  <c r="B4727" i="1"/>
  <c r="E4727" i="1"/>
  <c r="G4727" i="1" s="1"/>
  <c r="A4727" i="1"/>
  <c r="D4727" i="1"/>
  <c r="H4728" i="1"/>
  <c r="C4728" i="1" l="1"/>
  <c r="F4728" i="1"/>
  <c r="B4728" i="1"/>
  <c r="E4728" i="1"/>
  <c r="G4728" i="1" s="1"/>
  <c r="A4728" i="1"/>
  <c r="H4729" i="1"/>
  <c r="D4728" i="1"/>
  <c r="C4729" i="1" l="1"/>
  <c r="F4729" i="1"/>
  <c r="B4729" i="1"/>
  <c r="E4729" i="1"/>
  <c r="G4729" i="1" s="1"/>
  <c r="A4729" i="1"/>
  <c r="D4729" i="1"/>
  <c r="H4730" i="1"/>
  <c r="C4730" i="1" l="1"/>
  <c r="F4730" i="1"/>
  <c r="B4730" i="1"/>
  <c r="E4730" i="1"/>
  <c r="G4730" i="1" s="1"/>
  <c r="A4730" i="1"/>
  <c r="H4731" i="1"/>
  <c r="D4730" i="1"/>
  <c r="C4731" i="1" l="1"/>
  <c r="F4731" i="1"/>
  <c r="B4731" i="1"/>
  <c r="E4731" i="1"/>
  <c r="G4731" i="1" s="1"/>
  <c r="A4731" i="1"/>
  <c r="D4731" i="1"/>
  <c r="H4732" i="1"/>
  <c r="C4732" i="1" l="1"/>
  <c r="F4732" i="1"/>
  <c r="B4732" i="1"/>
  <c r="E4732" i="1"/>
  <c r="G4732" i="1" s="1"/>
  <c r="A4732" i="1"/>
  <c r="H4733" i="1"/>
  <c r="D4732" i="1"/>
  <c r="C4733" i="1" l="1"/>
  <c r="F4733" i="1"/>
  <c r="B4733" i="1"/>
  <c r="E4733" i="1"/>
  <c r="G4733" i="1" s="1"/>
  <c r="A4733" i="1"/>
  <c r="D4733" i="1"/>
  <c r="H4734" i="1"/>
  <c r="C4734" i="1" l="1"/>
  <c r="F4734" i="1"/>
  <c r="B4734" i="1"/>
  <c r="E4734" i="1"/>
  <c r="G4734" i="1" s="1"/>
  <c r="A4734" i="1"/>
  <c r="H4735" i="1"/>
  <c r="D4734" i="1"/>
  <c r="C4735" i="1" l="1"/>
  <c r="F4735" i="1"/>
  <c r="B4735" i="1"/>
  <c r="E4735" i="1"/>
  <c r="G4735" i="1" s="1"/>
  <c r="A4735" i="1"/>
  <c r="D4735" i="1"/>
  <c r="H4736" i="1"/>
  <c r="C4736" i="1" l="1"/>
  <c r="F4736" i="1"/>
  <c r="B4736" i="1"/>
  <c r="E4736" i="1"/>
  <c r="G4736" i="1" s="1"/>
  <c r="A4736" i="1"/>
  <c r="H4737" i="1"/>
  <c r="D4736" i="1"/>
  <c r="C4737" i="1" l="1"/>
  <c r="F4737" i="1"/>
  <c r="B4737" i="1"/>
  <c r="E4737" i="1"/>
  <c r="G4737" i="1" s="1"/>
  <c r="A4737" i="1"/>
  <c r="D4737" i="1"/>
  <c r="H4738" i="1"/>
  <c r="C4738" i="1" l="1"/>
  <c r="F4738" i="1"/>
  <c r="B4738" i="1"/>
  <c r="E4738" i="1"/>
  <c r="G4738" i="1" s="1"/>
  <c r="A4738" i="1"/>
  <c r="H4739" i="1"/>
  <c r="D4738" i="1"/>
  <c r="C4739" i="1" l="1"/>
  <c r="F4739" i="1"/>
  <c r="B4739" i="1"/>
  <c r="E4739" i="1"/>
  <c r="G4739" i="1" s="1"/>
  <c r="A4739" i="1"/>
  <c r="D4739" i="1"/>
  <c r="H4740" i="1"/>
  <c r="C4740" i="1" l="1"/>
  <c r="F4740" i="1"/>
  <c r="B4740" i="1"/>
  <c r="E4740" i="1"/>
  <c r="G4740" i="1" s="1"/>
  <c r="A4740" i="1"/>
  <c r="H4741" i="1"/>
  <c r="D4740" i="1"/>
  <c r="C4741" i="1" l="1"/>
  <c r="F4741" i="1"/>
  <c r="B4741" i="1"/>
  <c r="E4741" i="1"/>
  <c r="G4741" i="1" s="1"/>
  <c r="A4741" i="1"/>
  <c r="D4741" i="1"/>
  <c r="H4742" i="1"/>
  <c r="C4742" i="1" l="1"/>
  <c r="F4742" i="1"/>
  <c r="B4742" i="1"/>
  <c r="E4742" i="1"/>
  <c r="G4742" i="1" s="1"/>
  <c r="A4742" i="1"/>
  <c r="H4743" i="1"/>
  <c r="D4742" i="1"/>
  <c r="C4743" i="1" l="1"/>
  <c r="F4743" i="1"/>
  <c r="B4743" i="1"/>
  <c r="E4743" i="1"/>
  <c r="G4743" i="1" s="1"/>
  <c r="A4743" i="1"/>
  <c r="D4743" i="1"/>
  <c r="H4744" i="1"/>
  <c r="C4744" i="1" l="1"/>
  <c r="F4744" i="1"/>
  <c r="B4744" i="1"/>
  <c r="E4744" i="1"/>
  <c r="G4744" i="1" s="1"/>
  <c r="A4744" i="1"/>
  <c r="H4745" i="1"/>
  <c r="D4744" i="1"/>
  <c r="C4745" i="1" l="1"/>
  <c r="F4745" i="1"/>
  <c r="B4745" i="1"/>
  <c r="E4745" i="1"/>
  <c r="G4745" i="1" s="1"/>
  <c r="A4745" i="1"/>
  <c r="D4745" i="1"/>
  <c r="H4746" i="1"/>
  <c r="C4746" i="1" l="1"/>
  <c r="F4746" i="1"/>
  <c r="B4746" i="1"/>
  <c r="E4746" i="1"/>
  <c r="G4746" i="1" s="1"/>
  <c r="A4746" i="1"/>
  <c r="H4747" i="1"/>
  <c r="D4746" i="1"/>
  <c r="C4747" i="1" l="1"/>
  <c r="F4747" i="1"/>
  <c r="B4747" i="1"/>
  <c r="E4747" i="1"/>
  <c r="G4747" i="1" s="1"/>
  <c r="A4747" i="1"/>
  <c r="D4747" i="1"/>
  <c r="H4748" i="1"/>
  <c r="C4748" i="1" l="1"/>
  <c r="F4748" i="1"/>
  <c r="B4748" i="1"/>
  <c r="E4748" i="1"/>
  <c r="G4748" i="1" s="1"/>
  <c r="A4748" i="1"/>
  <c r="H4749" i="1"/>
  <c r="D4748" i="1"/>
  <c r="C4749" i="1" l="1"/>
  <c r="F4749" i="1"/>
  <c r="B4749" i="1"/>
  <c r="E4749" i="1"/>
  <c r="G4749" i="1" s="1"/>
  <c r="A4749" i="1"/>
  <c r="D4749" i="1"/>
  <c r="H4750" i="1"/>
  <c r="C4750" i="1" l="1"/>
  <c r="F4750" i="1"/>
  <c r="B4750" i="1"/>
  <c r="E4750" i="1"/>
  <c r="G4750" i="1" s="1"/>
  <c r="A4750" i="1"/>
  <c r="H4751" i="1"/>
  <c r="D4750" i="1"/>
  <c r="C4751" i="1" l="1"/>
  <c r="F4751" i="1"/>
  <c r="B4751" i="1"/>
  <c r="E4751" i="1"/>
  <c r="G4751" i="1" s="1"/>
  <c r="A4751" i="1"/>
  <c r="D4751" i="1"/>
  <c r="H4752" i="1"/>
  <c r="C4752" i="1" l="1"/>
  <c r="F4752" i="1"/>
  <c r="B4752" i="1"/>
  <c r="E4752" i="1"/>
  <c r="G4752" i="1" s="1"/>
  <c r="A4752" i="1"/>
  <c r="H4753" i="1"/>
  <c r="D4752" i="1"/>
  <c r="C4753" i="1" l="1"/>
  <c r="F4753" i="1"/>
  <c r="B4753" i="1"/>
  <c r="E4753" i="1"/>
  <c r="G4753" i="1" s="1"/>
  <c r="A4753" i="1"/>
  <c r="D4753" i="1"/>
  <c r="H4754" i="1"/>
  <c r="C4754" i="1" l="1"/>
  <c r="F4754" i="1"/>
  <c r="B4754" i="1"/>
  <c r="E4754" i="1"/>
  <c r="G4754" i="1" s="1"/>
  <c r="A4754" i="1"/>
  <c r="H4755" i="1"/>
  <c r="D4754" i="1"/>
  <c r="C4755" i="1" l="1"/>
  <c r="F4755" i="1"/>
  <c r="B4755" i="1"/>
  <c r="E4755" i="1"/>
  <c r="G4755" i="1" s="1"/>
  <c r="A4755" i="1"/>
  <c r="D4755" i="1"/>
  <c r="H4756" i="1"/>
  <c r="C4756" i="1" l="1"/>
  <c r="F4756" i="1"/>
  <c r="B4756" i="1"/>
  <c r="E4756" i="1"/>
  <c r="G4756" i="1" s="1"/>
  <c r="A4756" i="1"/>
  <c r="H4757" i="1"/>
  <c r="D4756" i="1"/>
  <c r="C4757" i="1" l="1"/>
  <c r="F4757" i="1"/>
  <c r="B4757" i="1"/>
  <c r="E4757" i="1"/>
  <c r="G4757" i="1" s="1"/>
  <c r="A4757" i="1"/>
  <c r="D4757" i="1"/>
  <c r="H4758" i="1"/>
  <c r="C4758" i="1" l="1"/>
  <c r="F4758" i="1"/>
  <c r="B4758" i="1"/>
  <c r="E4758" i="1"/>
  <c r="G4758" i="1" s="1"/>
  <c r="A4758" i="1"/>
  <c r="H4759" i="1"/>
  <c r="D4758" i="1"/>
  <c r="C4759" i="1" l="1"/>
  <c r="F4759" i="1"/>
  <c r="B4759" i="1"/>
  <c r="E4759" i="1"/>
  <c r="G4759" i="1" s="1"/>
  <c r="A4759" i="1"/>
  <c r="D4759" i="1"/>
  <c r="H4760" i="1"/>
  <c r="C4760" i="1" l="1"/>
  <c r="F4760" i="1"/>
  <c r="B4760" i="1"/>
  <c r="E4760" i="1"/>
  <c r="G4760" i="1" s="1"/>
  <c r="A4760" i="1"/>
  <c r="H4761" i="1"/>
  <c r="D4760" i="1"/>
  <c r="C4761" i="1" l="1"/>
  <c r="F4761" i="1"/>
  <c r="B4761" i="1"/>
  <c r="E4761" i="1"/>
  <c r="G4761" i="1" s="1"/>
  <c r="A4761" i="1"/>
  <c r="D4761" i="1"/>
  <c r="H4762" i="1"/>
  <c r="H4763" i="1" l="1"/>
  <c r="C4762" i="1"/>
  <c r="F4762" i="1"/>
  <c r="B4762" i="1"/>
  <c r="E4762" i="1"/>
  <c r="G4762" i="1" s="1"/>
  <c r="A4762" i="1"/>
  <c r="D4762" i="1"/>
  <c r="F4763" i="1" l="1"/>
  <c r="H4764" i="1"/>
  <c r="C4763" i="1"/>
  <c r="B4763" i="1"/>
  <c r="E4763" i="1"/>
  <c r="G4763" i="1" s="1"/>
  <c r="A4763" i="1"/>
  <c r="D4763" i="1"/>
  <c r="F4764" i="1" l="1"/>
  <c r="B4764" i="1"/>
  <c r="E4764" i="1"/>
  <c r="G4764" i="1" s="1"/>
  <c r="A4764" i="1"/>
  <c r="H4765" i="1"/>
  <c r="D4764" i="1"/>
  <c r="C4764" i="1"/>
  <c r="F4765" i="1" l="1"/>
  <c r="B4765" i="1"/>
  <c r="E4765" i="1"/>
  <c r="G4765" i="1" s="1"/>
  <c r="A4765" i="1"/>
  <c r="H4766" i="1"/>
  <c r="D4765" i="1"/>
  <c r="C4765" i="1"/>
  <c r="F4766" i="1" l="1"/>
  <c r="B4766" i="1"/>
  <c r="E4766" i="1"/>
  <c r="G4766" i="1" s="1"/>
  <c r="A4766" i="1"/>
  <c r="H4767" i="1"/>
  <c r="D4766" i="1"/>
  <c r="C4766" i="1"/>
  <c r="F4767" i="1" l="1"/>
  <c r="B4767" i="1"/>
  <c r="E4767" i="1"/>
  <c r="G4767" i="1" s="1"/>
  <c r="A4767" i="1"/>
  <c r="H4768" i="1"/>
  <c r="D4767" i="1"/>
  <c r="C4767" i="1"/>
  <c r="F4768" i="1" l="1"/>
  <c r="B4768" i="1"/>
  <c r="E4768" i="1"/>
  <c r="G4768" i="1" s="1"/>
  <c r="A4768" i="1"/>
  <c r="H4769" i="1"/>
  <c r="D4768" i="1"/>
  <c r="C4768" i="1"/>
  <c r="F4769" i="1" l="1"/>
  <c r="B4769" i="1"/>
  <c r="E4769" i="1"/>
  <c r="G4769" i="1" s="1"/>
  <c r="A4769" i="1"/>
  <c r="H4770" i="1"/>
  <c r="D4769" i="1"/>
  <c r="C4769" i="1"/>
  <c r="F4770" i="1" l="1"/>
  <c r="B4770" i="1"/>
  <c r="E4770" i="1"/>
  <c r="G4770" i="1" s="1"/>
  <c r="A4770" i="1"/>
  <c r="H4771" i="1"/>
  <c r="D4770" i="1"/>
  <c r="C4770" i="1"/>
  <c r="F4771" i="1" l="1"/>
  <c r="B4771" i="1"/>
  <c r="E4771" i="1"/>
  <c r="G4771" i="1" s="1"/>
  <c r="A4771" i="1"/>
  <c r="H4772" i="1"/>
  <c r="D4771" i="1"/>
  <c r="C4771" i="1"/>
  <c r="F4772" i="1" l="1"/>
  <c r="B4772" i="1"/>
  <c r="E4772" i="1"/>
  <c r="G4772" i="1" s="1"/>
  <c r="A4772" i="1"/>
  <c r="H4773" i="1"/>
  <c r="D4772" i="1"/>
  <c r="C4772" i="1"/>
  <c r="F4773" i="1" l="1"/>
  <c r="B4773" i="1"/>
  <c r="E4773" i="1"/>
  <c r="G4773" i="1" s="1"/>
  <c r="A4773" i="1"/>
  <c r="H4774" i="1"/>
  <c r="D4773" i="1"/>
  <c r="C4773" i="1"/>
  <c r="F4774" i="1" l="1"/>
  <c r="B4774" i="1"/>
  <c r="E4774" i="1"/>
  <c r="G4774" i="1" s="1"/>
  <c r="A4774" i="1"/>
  <c r="H4775" i="1"/>
  <c r="D4774" i="1"/>
  <c r="C4774" i="1"/>
  <c r="F4775" i="1" l="1"/>
  <c r="B4775" i="1"/>
  <c r="E4775" i="1"/>
  <c r="G4775" i="1" s="1"/>
  <c r="A4775" i="1"/>
  <c r="H4776" i="1"/>
  <c r="D4775" i="1"/>
  <c r="C4775" i="1"/>
  <c r="F4776" i="1" l="1"/>
  <c r="B4776" i="1"/>
  <c r="E4776" i="1"/>
  <c r="G4776" i="1" s="1"/>
  <c r="A4776" i="1"/>
  <c r="H4777" i="1"/>
  <c r="D4776" i="1"/>
  <c r="C4776" i="1"/>
  <c r="F4777" i="1" l="1"/>
  <c r="B4777" i="1"/>
  <c r="E4777" i="1"/>
  <c r="G4777" i="1" s="1"/>
  <c r="A4777" i="1"/>
  <c r="H4778" i="1"/>
  <c r="D4777" i="1"/>
  <c r="C4777" i="1"/>
  <c r="F4778" i="1" l="1"/>
  <c r="B4778" i="1"/>
  <c r="E4778" i="1"/>
  <c r="G4778" i="1" s="1"/>
  <c r="A4778" i="1"/>
  <c r="H4779" i="1"/>
  <c r="D4778" i="1"/>
  <c r="C4778" i="1"/>
  <c r="F4779" i="1" l="1"/>
  <c r="B4779" i="1"/>
  <c r="E4779" i="1"/>
  <c r="G4779" i="1" s="1"/>
  <c r="A4779" i="1"/>
  <c r="H4780" i="1"/>
  <c r="D4779" i="1"/>
  <c r="C4779" i="1"/>
  <c r="F4780" i="1" l="1"/>
  <c r="B4780" i="1"/>
  <c r="E4780" i="1"/>
  <c r="G4780" i="1" s="1"/>
  <c r="A4780" i="1"/>
  <c r="H4781" i="1"/>
  <c r="D4780" i="1"/>
  <c r="C4780" i="1"/>
  <c r="F4781" i="1" l="1"/>
  <c r="B4781" i="1"/>
  <c r="E4781" i="1"/>
  <c r="G4781" i="1" s="1"/>
  <c r="A4781" i="1"/>
  <c r="H4782" i="1"/>
  <c r="D4781" i="1"/>
  <c r="C4781" i="1"/>
  <c r="F4782" i="1" l="1"/>
  <c r="B4782" i="1"/>
  <c r="E4782" i="1"/>
  <c r="G4782" i="1" s="1"/>
  <c r="A4782" i="1"/>
  <c r="H4783" i="1"/>
  <c r="D4782" i="1"/>
  <c r="C4782" i="1"/>
  <c r="F4783" i="1" l="1"/>
  <c r="B4783" i="1"/>
  <c r="E4783" i="1"/>
  <c r="G4783" i="1" s="1"/>
  <c r="A4783" i="1"/>
  <c r="H4784" i="1"/>
  <c r="D4783" i="1"/>
  <c r="C4783" i="1"/>
  <c r="F4784" i="1" l="1"/>
  <c r="B4784" i="1"/>
  <c r="E4784" i="1"/>
  <c r="G4784" i="1" s="1"/>
  <c r="A4784" i="1"/>
  <c r="H4785" i="1"/>
  <c r="D4784" i="1"/>
  <c r="C4784" i="1"/>
  <c r="F4785" i="1" l="1"/>
  <c r="B4785" i="1"/>
  <c r="E4785" i="1"/>
  <c r="G4785" i="1" s="1"/>
  <c r="A4785" i="1"/>
  <c r="H4786" i="1"/>
  <c r="D4785" i="1"/>
  <c r="C4785" i="1"/>
  <c r="F4786" i="1" l="1"/>
  <c r="B4786" i="1"/>
  <c r="E4786" i="1"/>
  <c r="G4786" i="1" s="1"/>
  <c r="A4786" i="1"/>
  <c r="H4787" i="1"/>
  <c r="D4786" i="1"/>
  <c r="C4786" i="1"/>
  <c r="F4787" i="1" l="1"/>
  <c r="B4787" i="1"/>
  <c r="E4787" i="1"/>
  <c r="G4787" i="1" s="1"/>
  <c r="A4787" i="1"/>
  <c r="H4788" i="1"/>
  <c r="D4787" i="1"/>
  <c r="C4787" i="1"/>
  <c r="F4788" i="1" l="1"/>
  <c r="B4788" i="1"/>
  <c r="E4788" i="1"/>
  <c r="G4788" i="1" s="1"/>
  <c r="A4788" i="1"/>
  <c r="H4789" i="1"/>
  <c r="D4788" i="1"/>
  <c r="C4788" i="1"/>
  <c r="F4789" i="1" l="1"/>
  <c r="B4789" i="1"/>
  <c r="E4789" i="1"/>
  <c r="G4789" i="1" s="1"/>
  <c r="A4789" i="1"/>
  <c r="H4790" i="1"/>
  <c r="D4789" i="1"/>
  <c r="C4789" i="1"/>
  <c r="F4790" i="1" l="1"/>
  <c r="B4790" i="1"/>
  <c r="E4790" i="1"/>
  <c r="G4790" i="1" s="1"/>
  <c r="A4790" i="1"/>
  <c r="H4791" i="1"/>
  <c r="D4790" i="1"/>
  <c r="C4790" i="1"/>
  <c r="F4791" i="1" l="1"/>
  <c r="B4791" i="1"/>
  <c r="E4791" i="1"/>
  <c r="G4791" i="1" s="1"/>
  <c r="A4791" i="1"/>
  <c r="H4792" i="1"/>
  <c r="D4791" i="1"/>
  <c r="C4791" i="1"/>
  <c r="F4792" i="1" l="1"/>
  <c r="B4792" i="1"/>
  <c r="E4792" i="1"/>
  <c r="G4792" i="1" s="1"/>
  <c r="A4792" i="1"/>
  <c r="H4793" i="1"/>
  <c r="D4792" i="1"/>
  <c r="C4792" i="1"/>
  <c r="F4793" i="1" l="1"/>
  <c r="B4793" i="1"/>
  <c r="E4793" i="1"/>
  <c r="G4793" i="1" s="1"/>
  <c r="A4793" i="1"/>
  <c r="H4794" i="1"/>
  <c r="D4793" i="1"/>
  <c r="C4793" i="1"/>
  <c r="F4794" i="1" l="1"/>
  <c r="B4794" i="1"/>
  <c r="E4794" i="1"/>
  <c r="G4794" i="1" s="1"/>
  <c r="A4794" i="1"/>
  <c r="H4795" i="1"/>
  <c r="D4794" i="1"/>
  <c r="C4794" i="1"/>
  <c r="F4795" i="1" l="1"/>
  <c r="B4795" i="1"/>
  <c r="E4795" i="1"/>
  <c r="G4795" i="1" s="1"/>
  <c r="A4795" i="1"/>
  <c r="H4796" i="1"/>
  <c r="D4795" i="1"/>
  <c r="C4795" i="1"/>
  <c r="F4796" i="1" l="1"/>
  <c r="B4796" i="1"/>
  <c r="E4796" i="1"/>
  <c r="G4796" i="1" s="1"/>
  <c r="A4796" i="1"/>
  <c r="H4797" i="1"/>
  <c r="D4796" i="1"/>
  <c r="C4796" i="1"/>
  <c r="F4797" i="1" l="1"/>
  <c r="B4797" i="1"/>
  <c r="E4797" i="1"/>
  <c r="G4797" i="1" s="1"/>
  <c r="A4797" i="1"/>
  <c r="H4798" i="1"/>
  <c r="D4797" i="1"/>
  <c r="C4797" i="1"/>
  <c r="F4798" i="1" l="1"/>
  <c r="B4798" i="1"/>
  <c r="E4798" i="1"/>
  <c r="G4798" i="1" s="1"/>
  <c r="A4798" i="1"/>
  <c r="H4799" i="1"/>
  <c r="D4798" i="1"/>
  <c r="C4798" i="1"/>
  <c r="F4799" i="1" l="1"/>
  <c r="B4799" i="1"/>
  <c r="E4799" i="1"/>
  <c r="G4799" i="1" s="1"/>
  <c r="A4799" i="1"/>
  <c r="H4800" i="1"/>
  <c r="D4799" i="1"/>
  <c r="C4799" i="1"/>
  <c r="F4800" i="1" l="1"/>
  <c r="B4800" i="1"/>
  <c r="E4800" i="1"/>
  <c r="G4800" i="1" s="1"/>
  <c r="A4800" i="1"/>
  <c r="H4801" i="1"/>
  <c r="D4800" i="1"/>
  <c r="C4800" i="1"/>
  <c r="F4801" i="1" l="1"/>
  <c r="B4801" i="1"/>
  <c r="E4801" i="1"/>
  <c r="G4801" i="1" s="1"/>
  <c r="A4801" i="1"/>
  <c r="H4802" i="1"/>
  <c r="D4801" i="1"/>
  <c r="C4801" i="1"/>
  <c r="F4802" i="1" l="1"/>
  <c r="B4802" i="1"/>
  <c r="E4802" i="1"/>
  <c r="G4802" i="1" s="1"/>
  <c r="A4802" i="1"/>
  <c r="H4803" i="1"/>
  <c r="D4802" i="1"/>
  <c r="C4802" i="1"/>
  <c r="F4803" i="1" l="1"/>
  <c r="B4803" i="1"/>
  <c r="E4803" i="1"/>
  <c r="G4803" i="1" s="1"/>
  <c r="A4803" i="1"/>
  <c r="H4804" i="1"/>
  <c r="D4803" i="1"/>
  <c r="C4803" i="1"/>
  <c r="F4804" i="1" l="1"/>
  <c r="B4804" i="1"/>
  <c r="E4804" i="1"/>
  <c r="G4804" i="1" s="1"/>
  <c r="A4804" i="1"/>
  <c r="H4805" i="1"/>
  <c r="D4804" i="1"/>
  <c r="C4804" i="1"/>
  <c r="F4805" i="1" l="1"/>
  <c r="B4805" i="1"/>
  <c r="E4805" i="1"/>
  <c r="G4805" i="1" s="1"/>
  <c r="A4805" i="1"/>
  <c r="H4806" i="1"/>
  <c r="D4805" i="1"/>
  <c r="C4805" i="1"/>
  <c r="F4806" i="1" l="1"/>
  <c r="B4806" i="1"/>
  <c r="E4806" i="1"/>
  <c r="G4806" i="1" s="1"/>
  <c r="A4806" i="1"/>
  <c r="H4807" i="1"/>
  <c r="D4806" i="1"/>
  <c r="C4806" i="1"/>
  <c r="F4807" i="1" l="1"/>
  <c r="B4807" i="1"/>
  <c r="E4807" i="1"/>
  <c r="G4807" i="1" s="1"/>
  <c r="A4807" i="1"/>
  <c r="H4808" i="1"/>
  <c r="D4807" i="1"/>
  <c r="C4807" i="1"/>
  <c r="F4808" i="1" l="1"/>
  <c r="B4808" i="1"/>
  <c r="E4808" i="1"/>
  <c r="G4808" i="1" s="1"/>
  <c r="A4808" i="1"/>
  <c r="H4809" i="1"/>
  <c r="D4808" i="1"/>
  <c r="C4808" i="1"/>
  <c r="F4809" i="1" l="1"/>
  <c r="B4809" i="1"/>
  <c r="E4809" i="1"/>
  <c r="G4809" i="1" s="1"/>
  <c r="A4809" i="1"/>
  <c r="H4810" i="1"/>
  <c r="D4809" i="1"/>
  <c r="C4809" i="1"/>
  <c r="F4810" i="1" l="1"/>
  <c r="B4810" i="1"/>
  <c r="E4810" i="1"/>
  <c r="G4810" i="1" s="1"/>
  <c r="A4810" i="1"/>
  <c r="H4811" i="1"/>
  <c r="D4810" i="1"/>
  <c r="C4810" i="1"/>
  <c r="F4811" i="1" l="1"/>
  <c r="B4811" i="1"/>
  <c r="E4811" i="1"/>
  <c r="G4811" i="1" s="1"/>
  <c r="A4811" i="1"/>
  <c r="H4812" i="1"/>
  <c r="D4811" i="1"/>
  <c r="C4811" i="1"/>
  <c r="F4812" i="1" l="1"/>
  <c r="B4812" i="1"/>
  <c r="E4812" i="1"/>
  <c r="G4812" i="1" s="1"/>
  <c r="A4812" i="1"/>
  <c r="H4813" i="1"/>
  <c r="D4812" i="1"/>
  <c r="C4812" i="1"/>
  <c r="F4813" i="1" l="1"/>
  <c r="B4813" i="1"/>
  <c r="E4813" i="1"/>
  <c r="G4813" i="1" s="1"/>
  <c r="A4813" i="1"/>
  <c r="H4814" i="1"/>
  <c r="D4813" i="1"/>
  <c r="C4813" i="1"/>
  <c r="F4814" i="1" l="1"/>
  <c r="B4814" i="1"/>
  <c r="E4814" i="1"/>
  <c r="G4814" i="1" s="1"/>
  <c r="A4814" i="1"/>
  <c r="H4815" i="1"/>
  <c r="D4814" i="1"/>
  <c r="C4814" i="1"/>
  <c r="F4815" i="1" l="1"/>
  <c r="B4815" i="1"/>
  <c r="E4815" i="1"/>
  <c r="G4815" i="1" s="1"/>
  <c r="A4815" i="1"/>
  <c r="H4816" i="1"/>
  <c r="D4815" i="1"/>
  <c r="C4815" i="1"/>
  <c r="F4816" i="1" l="1"/>
  <c r="B4816" i="1"/>
  <c r="E4816" i="1"/>
  <c r="G4816" i="1" s="1"/>
  <c r="A4816" i="1"/>
  <c r="H4817" i="1"/>
  <c r="D4816" i="1"/>
  <c r="C4816" i="1"/>
  <c r="F4817" i="1" l="1"/>
  <c r="B4817" i="1"/>
  <c r="E4817" i="1"/>
  <c r="G4817" i="1" s="1"/>
  <c r="A4817" i="1"/>
  <c r="H4818" i="1"/>
  <c r="D4817" i="1"/>
  <c r="C4817" i="1"/>
  <c r="F4818" i="1" l="1"/>
  <c r="B4818" i="1"/>
  <c r="E4818" i="1"/>
  <c r="G4818" i="1" s="1"/>
  <c r="A4818" i="1"/>
  <c r="H4819" i="1"/>
  <c r="D4818" i="1"/>
  <c r="C4818" i="1"/>
  <c r="F4819" i="1" l="1"/>
  <c r="B4819" i="1"/>
  <c r="E4819" i="1"/>
  <c r="G4819" i="1" s="1"/>
  <c r="A4819" i="1"/>
  <c r="H4820" i="1"/>
  <c r="D4819" i="1"/>
  <c r="C4819" i="1"/>
  <c r="F4820" i="1" l="1"/>
  <c r="B4820" i="1"/>
  <c r="E4820" i="1"/>
  <c r="G4820" i="1" s="1"/>
  <c r="A4820" i="1"/>
  <c r="H4821" i="1"/>
  <c r="D4820" i="1"/>
  <c r="C4820" i="1"/>
  <c r="F4821" i="1" l="1"/>
  <c r="B4821" i="1"/>
  <c r="E4821" i="1"/>
  <c r="G4821" i="1" s="1"/>
  <c r="A4821" i="1"/>
  <c r="H4822" i="1"/>
  <c r="D4821" i="1"/>
  <c r="C4821" i="1"/>
  <c r="F4822" i="1" l="1"/>
  <c r="B4822" i="1"/>
  <c r="E4822" i="1"/>
  <c r="G4822" i="1" s="1"/>
  <c r="A4822" i="1"/>
  <c r="H4823" i="1"/>
  <c r="D4822" i="1"/>
  <c r="C4822" i="1"/>
  <c r="F4823" i="1" l="1"/>
  <c r="B4823" i="1"/>
  <c r="E4823" i="1"/>
  <c r="G4823" i="1" s="1"/>
  <c r="A4823" i="1"/>
  <c r="H4824" i="1"/>
  <c r="D4823" i="1"/>
  <c r="C4823" i="1"/>
  <c r="F4824" i="1" l="1"/>
  <c r="B4824" i="1"/>
  <c r="E4824" i="1"/>
  <c r="G4824" i="1" s="1"/>
  <c r="A4824" i="1"/>
  <c r="H4825" i="1"/>
  <c r="D4824" i="1"/>
  <c r="C4824" i="1"/>
  <c r="F4825" i="1" l="1"/>
  <c r="B4825" i="1"/>
  <c r="E4825" i="1"/>
  <c r="G4825" i="1" s="1"/>
  <c r="A4825" i="1"/>
  <c r="H4826" i="1"/>
  <c r="D4825" i="1"/>
  <c r="C4825" i="1"/>
  <c r="F4826" i="1" l="1"/>
  <c r="B4826" i="1"/>
  <c r="H4827" i="1"/>
  <c r="E4826" i="1"/>
  <c r="G4826" i="1" s="1"/>
  <c r="A4826" i="1"/>
  <c r="D4826" i="1"/>
  <c r="C4826" i="1"/>
  <c r="H4828" i="1" l="1"/>
  <c r="F4827" i="1"/>
  <c r="B4827" i="1"/>
  <c r="C4827" i="1"/>
  <c r="A4827" i="1"/>
  <c r="E4827" i="1"/>
  <c r="G4827" i="1" s="1"/>
  <c r="D4827" i="1"/>
  <c r="H4829" i="1" l="1"/>
  <c r="D4828" i="1"/>
  <c r="C4828" i="1"/>
  <c r="F4828" i="1"/>
  <c r="B4828" i="1"/>
  <c r="A4828" i="1"/>
  <c r="E4828" i="1"/>
  <c r="G4828" i="1" l="1"/>
  <c r="H4830" i="1"/>
  <c r="D4829" i="1"/>
  <c r="C4829" i="1"/>
  <c r="F4829" i="1"/>
  <c r="B4829" i="1"/>
  <c r="E4829" i="1"/>
  <c r="G4829" i="1" s="1"/>
  <c r="A4829" i="1"/>
  <c r="H4831" i="1" l="1"/>
  <c r="D4830" i="1"/>
  <c r="C4830" i="1"/>
  <c r="F4830" i="1"/>
  <c r="B4830" i="1"/>
  <c r="A4830" i="1"/>
  <c r="E4830" i="1"/>
  <c r="G4830" i="1" l="1"/>
  <c r="H4832" i="1"/>
  <c r="D4831" i="1"/>
  <c r="C4831" i="1"/>
  <c r="F4831" i="1"/>
  <c r="B4831" i="1"/>
  <c r="E4831" i="1"/>
  <c r="G4831" i="1" s="1"/>
  <c r="A4831" i="1"/>
  <c r="H4833" i="1" l="1"/>
  <c r="D4832" i="1"/>
  <c r="C4832" i="1"/>
  <c r="F4832" i="1"/>
  <c r="B4832" i="1"/>
  <c r="A4832" i="1"/>
  <c r="E4832" i="1"/>
  <c r="G4832" i="1" l="1"/>
  <c r="H4834" i="1"/>
  <c r="D4833" i="1"/>
  <c r="C4833" i="1"/>
  <c r="F4833" i="1"/>
  <c r="B4833" i="1"/>
  <c r="E4833" i="1"/>
  <c r="G4833" i="1" s="1"/>
  <c r="A4833" i="1"/>
  <c r="H4835" i="1" l="1"/>
  <c r="D4834" i="1"/>
  <c r="C4834" i="1"/>
  <c r="F4834" i="1"/>
  <c r="B4834" i="1"/>
  <c r="A4834" i="1"/>
  <c r="E4834" i="1"/>
  <c r="G4834" i="1" l="1"/>
  <c r="H4836" i="1"/>
  <c r="D4835" i="1"/>
  <c r="C4835" i="1"/>
  <c r="F4835" i="1"/>
  <c r="B4835" i="1"/>
  <c r="E4835" i="1"/>
  <c r="G4835" i="1" s="1"/>
  <c r="A4835" i="1"/>
  <c r="H4837" i="1" l="1"/>
  <c r="D4836" i="1"/>
  <c r="C4836" i="1"/>
  <c r="F4836" i="1"/>
  <c r="B4836" i="1"/>
  <c r="A4836" i="1"/>
  <c r="E4836" i="1"/>
  <c r="G4836" i="1" l="1"/>
  <c r="H4838" i="1"/>
  <c r="D4837" i="1"/>
  <c r="C4837" i="1"/>
  <c r="F4837" i="1"/>
  <c r="B4837" i="1"/>
  <c r="E4837" i="1"/>
  <c r="G4837" i="1" s="1"/>
  <c r="A4837" i="1"/>
  <c r="H4839" i="1" l="1"/>
  <c r="D4838" i="1"/>
  <c r="C4838" i="1"/>
  <c r="F4838" i="1"/>
  <c r="B4838" i="1"/>
  <c r="A4838" i="1"/>
  <c r="E4838" i="1"/>
  <c r="G4838" i="1" l="1"/>
  <c r="H4840" i="1"/>
  <c r="D4839" i="1"/>
  <c r="C4839" i="1"/>
  <c r="F4839" i="1"/>
  <c r="B4839" i="1"/>
  <c r="E4839" i="1"/>
  <c r="G4839" i="1" s="1"/>
  <c r="A4839" i="1"/>
  <c r="H4841" i="1" l="1"/>
  <c r="D4840" i="1"/>
  <c r="C4840" i="1"/>
  <c r="F4840" i="1"/>
  <c r="B4840" i="1"/>
  <c r="A4840" i="1"/>
  <c r="E4840" i="1"/>
  <c r="G4840" i="1" l="1"/>
  <c r="H4842" i="1"/>
  <c r="D4841" i="1"/>
  <c r="C4841" i="1"/>
  <c r="F4841" i="1"/>
  <c r="B4841" i="1"/>
  <c r="E4841" i="1"/>
  <c r="G4841" i="1" s="1"/>
  <c r="A4841" i="1"/>
  <c r="H4843" i="1" l="1"/>
  <c r="D4842" i="1"/>
  <c r="C4842" i="1"/>
  <c r="F4842" i="1"/>
  <c r="B4842" i="1"/>
  <c r="A4842" i="1"/>
  <c r="E4842" i="1"/>
  <c r="G4842" i="1" l="1"/>
  <c r="H4844" i="1"/>
  <c r="D4843" i="1"/>
  <c r="C4843" i="1"/>
  <c r="F4843" i="1"/>
  <c r="B4843" i="1"/>
  <c r="E4843" i="1"/>
  <c r="G4843" i="1" s="1"/>
  <c r="A4843" i="1"/>
  <c r="H4845" i="1" l="1"/>
  <c r="D4844" i="1"/>
  <c r="C4844" i="1"/>
  <c r="F4844" i="1"/>
  <c r="B4844" i="1"/>
  <c r="A4844" i="1"/>
  <c r="E4844" i="1"/>
  <c r="G4844" i="1" l="1"/>
  <c r="H4846" i="1"/>
  <c r="D4845" i="1"/>
  <c r="C4845" i="1"/>
  <c r="F4845" i="1"/>
  <c r="B4845" i="1"/>
  <c r="E4845" i="1"/>
  <c r="G4845" i="1" s="1"/>
  <c r="A4845" i="1"/>
  <c r="H4847" i="1" l="1"/>
  <c r="D4846" i="1"/>
  <c r="C4846" i="1"/>
  <c r="F4846" i="1"/>
  <c r="B4846" i="1"/>
  <c r="A4846" i="1"/>
  <c r="E4846" i="1"/>
  <c r="G4846" i="1" l="1"/>
  <c r="H4848" i="1"/>
  <c r="D4847" i="1"/>
  <c r="C4847" i="1"/>
  <c r="F4847" i="1"/>
  <c r="B4847" i="1"/>
  <c r="E4847" i="1"/>
  <c r="G4847" i="1" s="1"/>
  <c r="A4847" i="1"/>
  <c r="H4849" i="1" l="1"/>
  <c r="D4848" i="1"/>
  <c r="C4848" i="1"/>
  <c r="F4848" i="1"/>
  <c r="B4848" i="1"/>
  <c r="A4848" i="1"/>
  <c r="E4848" i="1"/>
  <c r="G4848" i="1" s="1"/>
  <c r="H4850" i="1" l="1"/>
  <c r="D4849" i="1"/>
  <c r="C4849" i="1"/>
  <c r="F4849" i="1"/>
  <c r="B4849" i="1"/>
  <c r="E4849" i="1"/>
  <c r="A4849" i="1"/>
  <c r="G4849" i="1" l="1"/>
  <c r="H4851" i="1"/>
  <c r="D4850" i="1"/>
  <c r="C4850" i="1"/>
  <c r="F4850" i="1"/>
  <c r="B4850" i="1"/>
  <c r="A4850" i="1"/>
  <c r="E4850" i="1"/>
  <c r="G4850" i="1" s="1"/>
  <c r="H4852" i="1" l="1"/>
  <c r="D4851" i="1"/>
  <c r="C4851" i="1"/>
  <c r="F4851" i="1"/>
  <c r="B4851" i="1"/>
  <c r="E4851" i="1"/>
  <c r="G4851" i="1" s="1"/>
  <c r="A4851" i="1"/>
  <c r="H4853" i="1" l="1"/>
  <c r="D4852" i="1"/>
  <c r="C4852" i="1"/>
  <c r="F4852" i="1"/>
  <c r="B4852" i="1"/>
  <c r="A4852" i="1"/>
  <c r="E4852" i="1"/>
  <c r="G4852" i="1" l="1"/>
  <c r="H4854" i="1"/>
  <c r="D4853" i="1"/>
  <c r="C4853" i="1"/>
  <c r="F4853" i="1"/>
  <c r="B4853" i="1"/>
  <c r="E4853" i="1"/>
  <c r="G4853" i="1" s="1"/>
  <c r="A4853" i="1"/>
  <c r="H4855" i="1" l="1"/>
  <c r="D4854" i="1"/>
  <c r="C4854" i="1"/>
  <c r="F4854" i="1"/>
  <c r="B4854" i="1"/>
  <c r="A4854" i="1"/>
  <c r="E4854" i="1"/>
  <c r="G4854" i="1" l="1"/>
  <c r="H4856" i="1"/>
  <c r="D4855" i="1"/>
  <c r="C4855" i="1"/>
  <c r="F4855" i="1"/>
  <c r="B4855" i="1"/>
  <c r="E4855" i="1"/>
  <c r="G4855" i="1" s="1"/>
  <c r="A4855" i="1"/>
  <c r="H4857" i="1" l="1"/>
  <c r="D4856" i="1"/>
  <c r="C4856" i="1"/>
  <c r="F4856" i="1"/>
  <c r="B4856" i="1"/>
  <c r="A4856" i="1"/>
  <c r="E4856" i="1"/>
  <c r="G4856" i="1" l="1"/>
  <c r="H4858" i="1"/>
  <c r="D4857" i="1"/>
  <c r="C4857" i="1"/>
  <c r="F4857" i="1"/>
  <c r="B4857" i="1"/>
  <c r="E4857" i="1"/>
  <c r="G4857" i="1" s="1"/>
  <c r="A4857" i="1"/>
  <c r="H4859" i="1" l="1"/>
  <c r="D4858" i="1"/>
  <c r="C4858" i="1"/>
  <c r="F4858" i="1"/>
  <c r="B4858" i="1"/>
  <c r="A4858" i="1"/>
  <c r="E4858" i="1"/>
  <c r="G4858" i="1" l="1"/>
  <c r="H4860" i="1"/>
  <c r="D4859" i="1"/>
  <c r="C4859" i="1"/>
  <c r="F4859" i="1"/>
  <c r="B4859" i="1"/>
  <c r="E4859" i="1"/>
  <c r="G4859" i="1" s="1"/>
  <c r="A4859" i="1"/>
  <c r="H4861" i="1" l="1"/>
  <c r="D4860" i="1"/>
  <c r="C4860" i="1"/>
  <c r="F4860" i="1"/>
  <c r="B4860" i="1"/>
  <c r="A4860" i="1"/>
  <c r="E4860" i="1"/>
  <c r="G4860" i="1" l="1"/>
  <c r="H4862" i="1"/>
  <c r="D4861" i="1"/>
  <c r="C4861" i="1"/>
  <c r="F4861" i="1"/>
  <c r="B4861" i="1"/>
  <c r="E4861" i="1"/>
  <c r="G4861" i="1" s="1"/>
  <c r="A4861" i="1"/>
  <c r="H4863" i="1" l="1"/>
  <c r="D4862" i="1"/>
  <c r="C4862" i="1"/>
  <c r="F4862" i="1"/>
  <c r="B4862" i="1"/>
  <c r="A4862" i="1"/>
  <c r="E4862" i="1"/>
  <c r="G4862" i="1" s="1"/>
  <c r="H4864" i="1" l="1"/>
  <c r="D4863" i="1"/>
  <c r="C4863" i="1"/>
  <c r="F4863" i="1"/>
  <c r="B4863" i="1"/>
  <c r="E4863" i="1"/>
  <c r="G4863" i="1" s="1"/>
  <c r="A4863" i="1"/>
  <c r="H4865" i="1" l="1"/>
  <c r="D4864" i="1"/>
  <c r="C4864" i="1"/>
  <c r="F4864" i="1"/>
  <c r="B4864" i="1"/>
  <c r="A4864" i="1"/>
  <c r="E4864" i="1"/>
  <c r="G4864" i="1" l="1"/>
  <c r="H4866" i="1"/>
  <c r="D4865" i="1"/>
  <c r="C4865" i="1"/>
  <c r="F4865" i="1"/>
  <c r="B4865" i="1"/>
  <c r="E4865" i="1"/>
  <c r="G4865" i="1" s="1"/>
  <c r="A4865" i="1"/>
  <c r="H4867" i="1" l="1"/>
  <c r="D4866" i="1"/>
  <c r="C4866" i="1"/>
  <c r="F4866" i="1"/>
  <c r="B4866" i="1"/>
  <c r="A4866" i="1"/>
  <c r="E4866" i="1"/>
  <c r="G4866" i="1" l="1"/>
  <c r="H4868" i="1"/>
  <c r="D4867" i="1"/>
  <c r="C4867" i="1"/>
  <c r="F4867" i="1"/>
  <c r="B4867" i="1"/>
  <c r="E4867" i="1"/>
  <c r="G4867" i="1" s="1"/>
  <c r="A4867" i="1"/>
  <c r="H4869" i="1" l="1"/>
  <c r="D4868" i="1"/>
  <c r="C4868" i="1"/>
  <c r="F4868" i="1"/>
  <c r="B4868" i="1"/>
  <c r="A4868" i="1"/>
  <c r="E4868" i="1"/>
  <c r="G4868" i="1" l="1"/>
  <c r="H4870" i="1"/>
  <c r="D4869" i="1"/>
  <c r="C4869" i="1"/>
  <c r="F4869" i="1"/>
  <c r="B4869" i="1"/>
  <c r="E4869" i="1"/>
  <c r="G4869" i="1" s="1"/>
  <c r="A4869" i="1"/>
  <c r="H4871" i="1" l="1"/>
  <c r="D4870" i="1"/>
  <c r="C4870" i="1"/>
  <c r="F4870" i="1"/>
  <c r="B4870" i="1"/>
  <c r="A4870" i="1"/>
  <c r="E4870" i="1"/>
  <c r="G4870" i="1" l="1"/>
  <c r="H4872" i="1"/>
  <c r="D4871" i="1"/>
  <c r="C4871" i="1"/>
  <c r="F4871" i="1"/>
  <c r="B4871" i="1"/>
  <c r="E4871" i="1"/>
  <c r="G4871" i="1" s="1"/>
  <c r="A4871" i="1"/>
  <c r="H4873" i="1" l="1"/>
  <c r="D4872" i="1"/>
  <c r="C4872" i="1"/>
  <c r="F4872" i="1"/>
  <c r="B4872" i="1"/>
  <c r="A4872" i="1"/>
  <c r="E4872" i="1"/>
  <c r="G4872" i="1" l="1"/>
  <c r="H4874" i="1"/>
  <c r="D4873" i="1"/>
  <c r="C4873" i="1"/>
  <c r="F4873" i="1"/>
  <c r="B4873" i="1"/>
  <c r="E4873" i="1"/>
  <c r="G4873" i="1" s="1"/>
  <c r="A4873" i="1"/>
  <c r="H4875" i="1" l="1"/>
  <c r="D4874" i="1"/>
  <c r="C4874" i="1"/>
  <c r="F4874" i="1"/>
  <c r="B4874" i="1"/>
  <c r="A4874" i="1"/>
  <c r="E4874" i="1"/>
  <c r="G4874" i="1" l="1"/>
  <c r="H4876" i="1"/>
  <c r="D4875" i="1"/>
  <c r="C4875" i="1"/>
  <c r="F4875" i="1"/>
  <c r="B4875" i="1"/>
  <c r="E4875" i="1"/>
  <c r="G4875" i="1" s="1"/>
  <c r="A4875" i="1"/>
  <c r="H4877" i="1" l="1"/>
  <c r="D4876" i="1"/>
  <c r="C4876" i="1"/>
  <c r="F4876" i="1"/>
  <c r="B4876" i="1"/>
  <c r="A4876" i="1"/>
  <c r="E4876" i="1"/>
  <c r="G4876" i="1" l="1"/>
  <c r="H4878" i="1"/>
  <c r="D4877" i="1"/>
  <c r="C4877" i="1"/>
  <c r="F4877" i="1"/>
  <c r="B4877" i="1"/>
  <c r="E4877" i="1"/>
  <c r="G4877" i="1" s="1"/>
  <c r="A4877" i="1"/>
  <c r="H4879" i="1" l="1"/>
  <c r="D4878" i="1"/>
  <c r="C4878" i="1"/>
  <c r="F4878" i="1"/>
  <c r="B4878" i="1"/>
  <c r="A4878" i="1"/>
  <c r="E4878" i="1"/>
  <c r="G4878" i="1" l="1"/>
  <c r="H4880" i="1"/>
  <c r="D4879" i="1"/>
  <c r="C4879" i="1"/>
  <c r="F4879" i="1"/>
  <c r="B4879" i="1"/>
  <c r="E4879" i="1"/>
  <c r="G4879" i="1" s="1"/>
  <c r="A4879" i="1"/>
  <c r="H4881" i="1" l="1"/>
  <c r="D4880" i="1"/>
  <c r="C4880" i="1"/>
  <c r="F4880" i="1"/>
  <c r="B4880" i="1"/>
  <c r="A4880" i="1"/>
  <c r="E4880" i="1"/>
  <c r="G4880" i="1" l="1"/>
  <c r="H4882" i="1"/>
  <c r="D4881" i="1"/>
  <c r="C4881" i="1"/>
  <c r="F4881" i="1"/>
  <c r="B4881" i="1"/>
  <c r="E4881" i="1"/>
  <c r="G4881" i="1" s="1"/>
  <c r="A4881" i="1"/>
  <c r="H4883" i="1" l="1"/>
  <c r="D4882" i="1"/>
  <c r="C4882" i="1"/>
  <c r="F4882" i="1"/>
  <c r="B4882" i="1"/>
  <c r="A4882" i="1"/>
  <c r="E4882" i="1"/>
  <c r="G4882" i="1" l="1"/>
  <c r="H4884" i="1"/>
  <c r="D4883" i="1"/>
  <c r="C4883" i="1"/>
  <c r="F4883" i="1"/>
  <c r="B4883" i="1"/>
  <c r="E4883" i="1"/>
  <c r="G4883" i="1" s="1"/>
  <c r="A4883" i="1"/>
  <c r="H4885" i="1" l="1"/>
  <c r="D4884" i="1"/>
  <c r="C4884" i="1"/>
  <c r="F4884" i="1"/>
  <c r="B4884" i="1"/>
  <c r="A4884" i="1"/>
  <c r="E4884" i="1"/>
  <c r="G4884" i="1" s="1"/>
  <c r="H4886" i="1" l="1"/>
  <c r="D4885" i="1"/>
  <c r="C4885" i="1"/>
  <c r="F4885" i="1"/>
  <c r="B4885" i="1"/>
  <c r="E4885" i="1"/>
  <c r="A4885" i="1"/>
  <c r="G4885" i="1" l="1"/>
  <c r="H4887" i="1"/>
  <c r="D4886" i="1"/>
  <c r="C4886" i="1"/>
  <c r="F4886" i="1"/>
  <c r="B4886" i="1"/>
  <c r="A4886" i="1"/>
  <c r="E4886" i="1"/>
  <c r="G4886" i="1" s="1"/>
  <c r="H4888" i="1" l="1"/>
  <c r="D4887" i="1"/>
  <c r="C4887" i="1"/>
  <c r="F4887" i="1"/>
  <c r="B4887" i="1"/>
  <c r="E4887" i="1"/>
  <c r="A4887" i="1"/>
  <c r="G4887" i="1" l="1"/>
  <c r="H4889" i="1"/>
  <c r="D4888" i="1"/>
  <c r="C4888" i="1"/>
  <c r="F4888" i="1"/>
  <c r="B4888" i="1"/>
  <c r="A4888" i="1"/>
  <c r="E4888" i="1"/>
  <c r="G4888" i="1" s="1"/>
  <c r="H4890" i="1" l="1"/>
  <c r="D4889" i="1"/>
  <c r="C4889" i="1"/>
  <c r="F4889" i="1"/>
  <c r="B4889" i="1"/>
  <c r="E4889" i="1"/>
  <c r="G4889" i="1" s="1"/>
  <c r="A4889" i="1"/>
  <c r="H4891" i="1" l="1"/>
  <c r="D4890" i="1"/>
  <c r="C4890" i="1"/>
  <c r="F4890" i="1"/>
  <c r="B4890" i="1"/>
  <c r="A4890" i="1"/>
  <c r="E4890" i="1"/>
  <c r="G4890" i="1" l="1"/>
  <c r="H4892" i="1"/>
  <c r="D4891" i="1"/>
  <c r="C4891" i="1"/>
  <c r="F4891" i="1"/>
  <c r="B4891" i="1"/>
  <c r="E4891" i="1"/>
  <c r="G4891" i="1" s="1"/>
  <c r="A4891" i="1"/>
  <c r="H4893" i="1" l="1"/>
  <c r="D4892" i="1"/>
  <c r="C4892" i="1"/>
  <c r="F4892" i="1"/>
  <c r="B4892" i="1"/>
  <c r="A4892" i="1"/>
  <c r="E4892" i="1"/>
  <c r="G4892" i="1" l="1"/>
  <c r="H4894" i="1"/>
  <c r="D4893" i="1"/>
  <c r="C4893" i="1"/>
  <c r="F4893" i="1"/>
  <c r="B4893" i="1"/>
  <c r="E4893" i="1"/>
  <c r="G4893" i="1" s="1"/>
  <c r="A4893" i="1"/>
  <c r="H4895" i="1" l="1"/>
  <c r="D4894" i="1"/>
  <c r="C4894" i="1"/>
  <c r="F4894" i="1"/>
  <c r="B4894" i="1"/>
  <c r="A4894" i="1"/>
  <c r="E4894" i="1"/>
  <c r="G4894" i="1" l="1"/>
  <c r="H4896" i="1"/>
  <c r="D4895" i="1"/>
  <c r="C4895" i="1"/>
  <c r="F4895" i="1"/>
  <c r="B4895" i="1"/>
  <c r="E4895" i="1"/>
  <c r="G4895" i="1" s="1"/>
  <c r="A4895" i="1"/>
  <c r="H4897" i="1" l="1"/>
  <c r="D4896" i="1"/>
  <c r="C4896" i="1"/>
  <c r="F4896" i="1"/>
  <c r="B4896" i="1"/>
  <c r="A4896" i="1"/>
  <c r="E4896" i="1"/>
  <c r="G4896" i="1" l="1"/>
  <c r="H4898" i="1"/>
  <c r="D4897" i="1"/>
  <c r="C4897" i="1"/>
  <c r="F4897" i="1"/>
  <c r="B4897" i="1"/>
  <c r="E4897" i="1"/>
  <c r="G4897" i="1" s="1"/>
  <c r="A4897" i="1"/>
  <c r="D4898" i="1" l="1"/>
  <c r="C4898" i="1"/>
  <c r="H4899" i="1"/>
  <c r="F4898" i="1"/>
  <c r="B4898" i="1"/>
  <c r="A4898" i="1"/>
  <c r="E4898" i="1"/>
  <c r="G4898" i="1" s="1"/>
  <c r="H4900" i="1" l="1"/>
  <c r="C4899" i="1"/>
  <c r="E4899" i="1"/>
  <c r="G4899" i="1" s="1"/>
  <c r="D4899" i="1"/>
  <c r="B4899" i="1"/>
  <c r="F4899" i="1"/>
  <c r="A4899" i="1"/>
  <c r="H4901" i="1" l="1"/>
  <c r="D4900" i="1"/>
  <c r="C4900" i="1"/>
  <c r="B4900" i="1"/>
  <c r="A4900" i="1"/>
  <c r="F4900" i="1"/>
  <c r="E4900" i="1"/>
  <c r="G4900" i="1" s="1"/>
  <c r="H4902" i="1" l="1"/>
  <c r="D4901" i="1"/>
  <c r="C4901" i="1"/>
  <c r="B4901" i="1"/>
  <c r="A4901" i="1"/>
  <c r="F4901" i="1"/>
  <c r="E4901" i="1"/>
  <c r="G4901" i="1" s="1"/>
  <c r="H4903" i="1" l="1"/>
  <c r="D4902" i="1"/>
  <c r="C4902" i="1"/>
  <c r="B4902" i="1"/>
  <c r="A4902" i="1"/>
  <c r="F4902" i="1"/>
  <c r="E4902" i="1"/>
  <c r="G4902" i="1" s="1"/>
  <c r="H4904" i="1" l="1"/>
  <c r="D4903" i="1"/>
  <c r="C4903" i="1"/>
  <c r="B4903" i="1"/>
  <c r="A4903" i="1"/>
  <c r="F4903" i="1"/>
  <c r="E4903" i="1"/>
  <c r="G4903" i="1" s="1"/>
  <c r="H4905" i="1" l="1"/>
  <c r="D4904" i="1"/>
  <c r="C4904" i="1"/>
  <c r="B4904" i="1"/>
  <c r="A4904" i="1"/>
  <c r="F4904" i="1"/>
  <c r="E4904" i="1"/>
  <c r="G4904" i="1" s="1"/>
  <c r="H4906" i="1" l="1"/>
  <c r="D4905" i="1"/>
  <c r="C4905" i="1"/>
  <c r="F4905" i="1"/>
  <c r="B4905" i="1"/>
  <c r="A4905" i="1"/>
  <c r="E4905" i="1"/>
  <c r="G4905" i="1" l="1"/>
  <c r="H4907" i="1"/>
  <c r="D4906" i="1"/>
  <c r="C4906" i="1"/>
  <c r="F4906" i="1"/>
  <c r="B4906" i="1"/>
  <c r="E4906" i="1"/>
  <c r="A4906" i="1"/>
  <c r="G4906" i="1" l="1"/>
  <c r="H4908" i="1"/>
  <c r="D4907" i="1"/>
  <c r="C4907" i="1"/>
  <c r="F4907" i="1"/>
  <c r="B4907" i="1"/>
  <c r="A4907" i="1"/>
  <c r="E4907" i="1"/>
  <c r="G4907" i="1" s="1"/>
  <c r="H4909" i="1" l="1"/>
  <c r="D4908" i="1"/>
  <c r="C4908" i="1"/>
  <c r="F4908" i="1"/>
  <c r="B4908" i="1"/>
  <c r="E4908" i="1"/>
  <c r="G4908" i="1" s="1"/>
  <c r="A4908" i="1"/>
  <c r="H4910" i="1" l="1"/>
  <c r="D4909" i="1"/>
  <c r="C4909" i="1"/>
  <c r="F4909" i="1"/>
  <c r="B4909" i="1"/>
  <c r="A4909" i="1"/>
  <c r="E4909" i="1"/>
  <c r="G4909" i="1" s="1"/>
  <c r="H4911" i="1" l="1"/>
  <c r="D4910" i="1"/>
  <c r="C4910" i="1"/>
  <c r="F4910" i="1"/>
  <c r="B4910" i="1"/>
  <c r="E4910" i="1"/>
  <c r="A4910" i="1"/>
  <c r="G4910" i="1" l="1"/>
  <c r="H4912" i="1"/>
  <c r="D4911" i="1"/>
  <c r="C4911" i="1"/>
  <c r="F4911" i="1"/>
  <c r="B4911" i="1"/>
  <c r="A4911" i="1"/>
  <c r="E4911" i="1"/>
  <c r="G4911" i="1" s="1"/>
  <c r="H4913" i="1" l="1"/>
  <c r="D4912" i="1"/>
  <c r="C4912" i="1"/>
  <c r="F4912" i="1"/>
  <c r="B4912" i="1"/>
  <c r="E4912" i="1"/>
  <c r="G4912" i="1" s="1"/>
  <c r="A4912" i="1"/>
  <c r="H4914" i="1" l="1"/>
  <c r="D4913" i="1"/>
  <c r="C4913" i="1"/>
  <c r="F4913" i="1"/>
  <c r="B4913" i="1"/>
  <c r="A4913" i="1"/>
  <c r="E4913" i="1"/>
  <c r="G4913" i="1" l="1"/>
  <c r="H4915" i="1"/>
  <c r="D4914" i="1"/>
  <c r="C4914" i="1"/>
  <c r="F4914" i="1"/>
  <c r="B4914" i="1"/>
  <c r="E4914" i="1"/>
  <c r="G4914" i="1" s="1"/>
  <c r="A4914" i="1"/>
  <c r="H4916" i="1" l="1"/>
  <c r="D4915" i="1"/>
  <c r="C4915" i="1"/>
  <c r="F4915" i="1"/>
  <c r="B4915" i="1"/>
  <c r="A4915" i="1"/>
  <c r="E4915" i="1"/>
  <c r="G4915" i="1" l="1"/>
  <c r="H4917" i="1"/>
  <c r="D4916" i="1"/>
  <c r="C4916" i="1"/>
  <c r="F4916" i="1"/>
  <c r="B4916" i="1"/>
  <c r="E4916" i="1"/>
  <c r="G4916" i="1" s="1"/>
  <c r="A4916" i="1"/>
  <c r="H4918" i="1" l="1"/>
  <c r="D4917" i="1"/>
  <c r="C4917" i="1"/>
  <c r="F4917" i="1"/>
  <c r="B4917" i="1"/>
  <c r="A4917" i="1"/>
  <c r="E4917" i="1"/>
  <c r="G4917" i="1" l="1"/>
  <c r="H4919" i="1"/>
  <c r="D4918" i="1"/>
  <c r="C4918" i="1"/>
  <c r="F4918" i="1"/>
  <c r="B4918" i="1"/>
  <c r="E4918" i="1"/>
  <c r="G4918" i="1" s="1"/>
  <c r="A4918" i="1"/>
  <c r="H4920" i="1" l="1"/>
  <c r="D4919" i="1"/>
  <c r="C4919" i="1"/>
  <c r="F4919" i="1"/>
  <c r="B4919" i="1"/>
  <c r="A4919" i="1"/>
  <c r="E4919" i="1"/>
  <c r="G4919" i="1" l="1"/>
  <c r="H4921" i="1"/>
  <c r="D4920" i="1"/>
  <c r="C4920" i="1"/>
  <c r="F4920" i="1"/>
  <c r="B4920" i="1"/>
  <c r="E4920" i="1"/>
  <c r="G4920" i="1" s="1"/>
  <c r="A4920" i="1"/>
  <c r="H4922" i="1" l="1"/>
  <c r="D4921" i="1"/>
  <c r="C4921" i="1"/>
  <c r="F4921" i="1"/>
  <c r="B4921" i="1"/>
  <c r="A4921" i="1"/>
  <c r="E4921" i="1"/>
  <c r="G4921" i="1" s="1"/>
  <c r="H4923" i="1" l="1"/>
  <c r="D4922" i="1"/>
  <c r="C4922" i="1"/>
  <c r="F4922" i="1"/>
  <c r="B4922" i="1"/>
  <c r="E4922" i="1"/>
  <c r="A4922" i="1"/>
  <c r="G4922" i="1" l="1"/>
  <c r="H4924" i="1"/>
  <c r="D4923" i="1"/>
  <c r="C4923" i="1"/>
  <c r="F4923" i="1"/>
  <c r="B4923" i="1"/>
  <c r="A4923" i="1"/>
  <c r="E4923" i="1"/>
  <c r="G4923" i="1" s="1"/>
  <c r="H4925" i="1" l="1"/>
  <c r="D4924" i="1"/>
  <c r="C4924" i="1"/>
  <c r="F4924" i="1"/>
  <c r="B4924" i="1"/>
  <c r="E4924" i="1"/>
  <c r="A4924" i="1"/>
  <c r="G4924" i="1" l="1"/>
  <c r="H4926" i="1"/>
  <c r="D4925" i="1"/>
  <c r="C4925" i="1"/>
  <c r="F4925" i="1"/>
  <c r="B4925" i="1"/>
  <c r="A4925" i="1"/>
  <c r="E4925" i="1"/>
  <c r="G4925" i="1" s="1"/>
  <c r="H4927" i="1" l="1"/>
  <c r="D4926" i="1"/>
  <c r="C4926" i="1"/>
  <c r="F4926" i="1"/>
  <c r="B4926" i="1"/>
  <c r="E4926" i="1"/>
  <c r="A4926" i="1"/>
  <c r="G4926" i="1" l="1"/>
  <c r="H4928" i="1"/>
  <c r="D4927" i="1"/>
  <c r="C4927" i="1"/>
  <c r="F4927" i="1"/>
  <c r="B4927" i="1"/>
  <c r="A4927" i="1"/>
  <c r="E4927" i="1"/>
  <c r="G4927" i="1" s="1"/>
  <c r="H4929" i="1" l="1"/>
  <c r="D4928" i="1"/>
  <c r="C4928" i="1"/>
  <c r="F4928" i="1"/>
  <c r="B4928" i="1"/>
  <c r="E4928" i="1"/>
  <c r="A4928" i="1"/>
  <c r="G4928" i="1" l="1"/>
  <c r="H4930" i="1"/>
  <c r="D4929" i="1"/>
  <c r="C4929" i="1"/>
  <c r="F4929" i="1"/>
  <c r="B4929" i="1"/>
  <c r="A4929" i="1"/>
  <c r="E4929" i="1"/>
  <c r="G4929" i="1" s="1"/>
  <c r="D4930" i="1" l="1"/>
  <c r="H4931" i="1"/>
  <c r="C4930" i="1"/>
  <c r="F4930" i="1"/>
  <c r="B4930" i="1"/>
  <c r="E4930" i="1"/>
  <c r="G4930" i="1" s="1"/>
  <c r="A4930" i="1"/>
  <c r="E4931" i="1" l="1"/>
  <c r="H4932" i="1"/>
  <c r="D4931" i="1"/>
  <c r="C4931" i="1"/>
  <c r="B4931" i="1"/>
  <c r="A4931" i="1"/>
  <c r="F4931" i="1"/>
  <c r="F4932" i="1" l="1"/>
  <c r="E4932" i="1"/>
  <c r="G4932" i="1" s="1"/>
  <c r="A4932" i="1"/>
  <c r="B4932" i="1"/>
  <c r="H4933" i="1"/>
  <c r="D4932" i="1"/>
  <c r="C4932" i="1"/>
  <c r="G4931" i="1"/>
  <c r="F4933" i="1" l="1"/>
  <c r="B4933" i="1"/>
  <c r="E4933" i="1"/>
  <c r="G4933" i="1" s="1"/>
  <c r="A4933" i="1"/>
  <c r="D4933" i="1"/>
  <c r="H4934" i="1"/>
  <c r="C4933" i="1"/>
  <c r="C4934" i="1" l="1"/>
  <c r="F4934" i="1"/>
  <c r="B4934" i="1"/>
  <c r="E4934" i="1"/>
  <c r="G4934" i="1" s="1"/>
  <c r="A4934" i="1"/>
  <c r="D4934" i="1"/>
  <c r="H4935" i="1"/>
  <c r="C4935" i="1" l="1"/>
  <c r="F4935" i="1"/>
  <c r="B4935" i="1"/>
  <c r="E4935" i="1"/>
  <c r="G4935" i="1" s="1"/>
  <c r="A4935" i="1"/>
  <c r="D4935" i="1"/>
  <c r="H4936" i="1"/>
  <c r="C4936" i="1" l="1"/>
  <c r="F4936" i="1"/>
  <c r="B4936" i="1"/>
  <c r="E4936" i="1"/>
  <c r="G4936" i="1" s="1"/>
  <c r="A4936" i="1"/>
  <c r="D4936" i="1"/>
  <c r="H4937" i="1"/>
  <c r="C4937" i="1" l="1"/>
  <c r="F4937" i="1"/>
  <c r="B4937" i="1"/>
  <c r="E4937" i="1"/>
  <c r="G4937" i="1" s="1"/>
  <c r="A4937" i="1"/>
  <c r="D4937" i="1"/>
  <c r="H4938" i="1"/>
  <c r="C4938" i="1" l="1"/>
  <c r="F4938" i="1"/>
  <c r="B4938" i="1"/>
  <c r="E4938" i="1"/>
  <c r="G4938" i="1" s="1"/>
  <c r="A4938" i="1"/>
  <c r="D4938" i="1"/>
  <c r="H4939" i="1"/>
  <c r="C4939" i="1" l="1"/>
  <c r="F4939" i="1"/>
  <c r="B4939" i="1"/>
  <c r="E4939" i="1"/>
  <c r="G4939" i="1" s="1"/>
  <c r="A4939" i="1"/>
  <c r="D4939" i="1"/>
  <c r="H4940" i="1"/>
  <c r="C4940" i="1" l="1"/>
  <c r="F4940" i="1"/>
  <c r="B4940" i="1"/>
  <c r="E4940" i="1"/>
  <c r="G4940" i="1" s="1"/>
  <c r="A4940" i="1"/>
  <c r="D4940" i="1"/>
  <c r="H4941" i="1"/>
  <c r="C4941" i="1" l="1"/>
  <c r="F4941" i="1"/>
  <c r="B4941" i="1"/>
  <c r="E4941" i="1"/>
  <c r="G4941" i="1" s="1"/>
  <c r="A4941" i="1"/>
  <c r="D4941" i="1"/>
  <c r="H4942" i="1"/>
  <c r="C4942" i="1" l="1"/>
  <c r="F4942" i="1"/>
  <c r="B4942" i="1"/>
  <c r="E4942" i="1"/>
  <c r="G4942" i="1" s="1"/>
  <c r="A4942" i="1"/>
  <c r="D4942" i="1"/>
  <c r="H4943" i="1"/>
  <c r="C4943" i="1" l="1"/>
  <c r="F4943" i="1"/>
  <c r="B4943" i="1"/>
  <c r="E4943" i="1"/>
  <c r="G4943" i="1" s="1"/>
  <c r="A4943" i="1"/>
  <c r="D4943" i="1"/>
  <c r="H4944" i="1"/>
  <c r="C4944" i="1" l="1"/>
  <c r="F4944" i="1"/>
  <c r="B4944" i="1"/>
  <c r="E4944" i="1"/>
  <c r="G4944" i="1" s="1"/>
  <c r="A4944" i="1"/>
  <c r="D4944" i="1"/>
  <c r="H4945" i="1"/>
  <c r="C4945" i="1" l="1"/>
  <c r="F4945" i="1"/>
  <c r="B4945" i="1"/>
  <c r="E4945" i="1"/>
  <c r="G4945" i="1" s="1"/>
  <c r="A4945" i="1"/>
  <c r="D4945" i="1"/>
  <c r="H4946" i="1"/>
  <c r="C4946" i="1" l="1"/>
  <c r="F4946" i="1"/>
  <c r="B4946" i="1"/>
  <c r="E4946" i="1"/>
  <c r="G4946" i="1" s="1"/>
  <c r="A4946" i="1"/>
  <c r="D4946" i="1"/>
  <c r="H4947" i="1"/>
  <c r="C4947" i="1" l="1"/>
  <c r="F4947" i="1"/>
  <c r="B4947" i="1"/>
  <c r="E4947" i="1"/>
  <c r="G4947" i="1" s="1"/>
  <c r="A4947" i="1"/>
  <c r="D4947" i="1"/>
  <c r="H4948" i="1"/>
  <c r="C4948" i="1" l="1"/>
  <c r="F4948" i="1"/>
  <c r="B4948" i="1"/>
  <c r="E4948" i="1"/>
  <c r="G4948" i="1" s="1"/>
  <c r="A4948" i="1"/>
  <c r="D4948" i="1"/>
  <c r="H4949" i="1"/>
  <c r="C4949" i="1" l="1"/>
  <c r="F4949" i="1"/>
  <c r="B4949" i="1"/>
  <c r="E4949" i="1"/>
  <c r="G4949" i="1" s="1"/>
  <c r="A4949" i="1"/>
  <c r="D4949" i="1"/>
  <c r="H4950" i="1"/>
  <c r="C4950" i="1" l="1"/>
  <c r="F4950" i="1"/>
  <c r="B4950" i="1"/>
  <c r="E4950" i="1"/>
  <c r="G4950" i="1" s="1"/>
  <c r="A4950" i="1"/>
  <c r="D4950" i="1"/>
  <c r="H4951" i="1"/>
  <c r="C4951" i="1" l="1"/>
  <c r="F4951" i="1"/>
  <c r="B4951" i="1"/>
  <c r="E4951" i="1"/>
  <c r="G4951" i="1" s="1"/>
  <c r="A4951" i="1"/>
  <c r="D4951" i="1"/>
  <c r="H4952" i="1"/>
  <c r="C4952" i="1" l="1"/>
  <c r="F4952" i="1"/>
  <c r="B4952" i="1"/>
  <c r="E4952" i="1"/>
  <c r="G4952" i="1" s="1"/>
  <c r="A4952" i="1"/>
  <c r="D4952" i="1"/>
  <c r="H4953" i="1"/>
  <c r="C4953" i="1" l="1"/>
  <c r="F4953" i="1"/>
  <c r="B4953" i="1"/>
  <c r="E4953" i="1"/>
  <c r="G4953" i="1" s="1"/>
  <c r="A4953" i="1"/>
  <c r="D4953" i="1"/>
  <c r="H4954" i="1"/>
  <c r="C4954" i="1" l="1"/>
  <c r="F4954" i="1"/>
  <c r="B4954" i="1"/>
  <c r="E4954" i="1"/>
  <c r="G4954" i="1" s="1"/>
  <c r="A4954" i="1"/>
  <c r="D4954" i="1"/>
  <c r="H4955" i="1"/>
  <c r="C4955" i="1" l="1"/>
  <c r="F4955" i="1"/>
  <c r="B4955" i="1"/>
  <c r="E4955" i="1"/>
  <c r="G4955" i="1" s="1"/>
  <c r="A4955" i="1"/>
  <c r="D4955" i="1"/>
  <c r="H4956" i="1"/>
  <c r="C4956" i="1" l="1"/>
  <c r="F4956" i="1"/>
  <c r="B4956" i="1"/>
  <c r="E4956" i="1"/>
  <c r="G4956" i="1" s="1"/>
  <c r="A4956" i="1"/>
  <c r="D4956" i="1"/>
  <c r="H4957" i="1"/>
  <c r="C4957" i="1" l="1"/>
  <c r="F4957" i="1"/>
  <c r="B4957" i="1"/>
  <c r="E4957" i="1"/>
  <c r="G4957" i="1" s="1"/>
  <c r="A4957" i="1"/>
  <c r="D4957" i="1"/>
  <c r="H4958" i="1"/>
  <c r="C4958" i="1" l="1"/>
  <c r="F4958" i="1"/>
  <c r="B4958" i="1"/>
  <c r="E4958" i="1"/>
  <c r="G4958" i="1" s="1"/>
  <c r="A4958" i="1"/>
  <c r="D4958" i="1"/>
  <c r="H4959" i="1"/>
  <c r="C4959" i="1" l="1"/>
  <c r="F4959" i="1"/>
  <c r="B4959" i="1"/>
  <c r="E4959" i="1"/>
  <c r="G4959" i="1" s="1"/>
  <c r="A4959" i="1"/>
  <c r="D4959" i="1"/>
  <c r="H4960" i="1"/>
  <c r="C4960" i="1" l="1"/>
  <c r="F4960" i="1"/>
  <c r="B4960" i="1"/>
  <c r="E4960" i="1"/>
  <c r="G4960" i="1" s="1"/>
  <c r="A4960" i="1"/>
  <c r="D4960" i="1"/>
  <c r="H4961" i="1"/>
  <c r="C4961" i="1" l="1"/>
  <c r="F4961" i="1"/>
  <c r="B4961" i="1"/>
  <c r="E4961" i="1"/>
  <c r="G4961" i="1" s="1"/>
  <c r="A4961" i="1"/>
  <c r="D4961" i="1"/>
  <c r="H4962" i="1"/>
  <c r="C4962" i="1" l="1"/>
  <c r="H4963" i="1"/>
  <c r="F4962" i="1"/>
  <c r="B4962" i="1"/>
  <c r="E4962" i="1"/>
  <c r="G4962" i="1" s="1"/>
  <c r="A4962" i="1"/>
  <c r="D4962" i="1"/>
  <c r="E4963" i="1" l="1"/>
  <c r="C4963" i="1"/>
  <c r="H4964" i="1"/>
  <c r="B4963" i="1"/>
  <c r="F4963" i="1"/>
  <c r="A4963" i="1"/>
  <c r="D4963" i="1"/>
  <c r="E4964" i="1" l="1"/>
  <c r="A4964" i="1"/>
  <c r="H4965" i="1"/>
  <c r="C4964" i="1"/>
  <c r="B4964" i="1"/>
  <c r="F4964" i="1"/>
  <c r="D4964" i="1"/>
  <c r="G4963" i="1"/>
  <c r="E4965" i="1" l="1"/>
  <c r="A4965" i="1"/>
  <c r="H4966" i="1"/>
  <c r="D4965" i="1"/>
  <c r="C4965" i="1"/>
  <c r="B4965" i="1"/>
  <c r="F4965" i="1"/>
  <c r="G4964" i="1"/>
  <c r="E4966" i="1" l="1"/>
  <c r="A4966" i="1"/>
  <c r="H4967" i="1"/>
  <c r="D4966" i="1"/>
  <c r="C4966" i="1"/>
  <c r="F4966" i="1"/>
  <c r="B4966" i="1"/>
  <c r="G4965" i="1"/>
  <c r="E4967" i="1" l="1"/>
  <c r="A4967" i="1"/>
  <c r="H4968" i="1"/>
  <c r="D4967" i="1"/>
  <c r="C4967" i="1"/>
  <c r="B4967" i="1"/>
  <c r="F4967" i="1"/>
  <c r="G4966" i="1"/>
  <c r="E4968" i="1" l="1"/>
  <c r="A4968" i="1"/>
  <c r="H4969" i="1"/>
  <c r="D4968" i="1"/>
  <c r="C4968" i="1"/>
  <c r="F4968" i="1"/>
  <c r="B4968" i="1"/>
  <c r="G4967" i="1"/>
  <c r="E4969" i="1" l="1"/>
  <c r="A4969" i="1"/>
  <c r="H4970" i="1"/>
  <c r="D4969" i="1"/>
  <c r="C4969" i="1"/>
  <c r="B4969" i="1"/>
  <c r="F4969" i="1"/>
  <c r="G4968" i="1"/>
  <c r="E4970" i="1" l="1"/>
  <c r="A4970" i="1"/>
  <c r="H4971" i="1"/>
  <c r="D4970" i="1"/>
  <c r="C4970" i="1"/>
  <c r="F4970" i="1"/>
  <c r="B4970" i="1"/>
  <c r="G4969" i="1"/>
  <c r="E4971" i="1" l="1"/>
  <c r="A4971" i="1"/>
  <c r="H4972" i="1"/>
  <c r="D4971" i="1"/>
  <c r="C4971" i="1"/>
  <c r="B4971" i="1"/>
  <c r="F4971" i="1"/>
  <c r="G4970" i="1"/>
  <c r="E4972" i="1" l="1"/>
  <c r="A4972" i="1"/>
  <c r="H4973" i="1"/>
  <c r="D4972" i="1"/>
  <c r="C4972" i="1"/>
  <c r="F4972" i="1"/>
  <c r="B4972" i="1"/>
  <c r="G4971" i="1"/>
  <c r="E4973" i="1" l="1"/>
  <c r="A4973" i="1"/>
  <c r="H4974" i="1"/>
  <c r="D4973" i="1"/>
  <c r="C4973" i="1"/>
  <c r="B4973" i="1"/>
  <c r="F4973" i="1"/>
  <c r="G4972" i="1"/>
  <c r="E4974" i="1" l="1"/>
  <c r="A4974" i="1"/>
  <c r="H4975" i="1"/>
  <c r="D4974" i="1"/>
  <c r="C4974" i="1"/>
  <c r="F4974" i="1"/>
  <c r="B4974" i="1"/>
  <c r="G4973" i="1"/>
  <c r="E4975" i="1" l="1"/>
  <c r="A4975" i="1"/>
  <c r="H4976" i="1"/>
  <c r="D4975" i="1"/>
  <c r="C4975" i="1"/>
  <c r="B4975" i="1"/>
  <c r="F4975" i="1"/>
  <c r="G4974" i="1"/>
  <c r="E4976" i="1" l="1"/>
  <c r="A4976" i="1"/>
  <c r="H4977" i="1"/>
  <c r="D4976" i="1"/>
  <c r="C4976" i="1"/>
  <c r="F4976" i="1"/>
  <c r="B4976" i="1"/>
  <c r="G4975" i="1"/>
  <c r="E4977" i="1" l="1"/>
  <c r="A4977" i="1"/>
  <c r="H4978" i="1"/>
  <c r="D4977" i="1"/>
  <c r="C4977" i="1"/>
  <c r="B4977" i="1"/>
  <c r="F4977" i="1"/>
  <c r="G4976" i="1"/>
  <c r="E4978" i="1" l="1"/>
  <c r="A4978" i="1"/>
  <c r="H4979" i="1"/>
  <c r="D4978" i="1"/>
  <c r="C4978" i="1"/>
  <c r="F4978" i="1"/>
  <c r="B4978" i="1"/>
  <c r="G4977" i="1"/>
  <c r="E4979" i="1" l="1"/>
  <c r="A4979" i="1"/>
  <c r="H4980" i="1"/>
  <c r="D4979" i="1"/>
  <c r="C4979" i="1"/>
  <c r="B4979" i="1"/>
  <c r="F4979" i="1"/>
  <c r="G4978" i="1"/>
  <c r="E4980" i="1" l="1"/>
  <c r="A4980" i="1"/>
  <c r="H4981" i="1"/>
  <c r="D4980" i="1"/>
  <c r="C4980" i="1"/>
  <c r="F4980" i="1"/>
  <c r="B4980" i="1"/>
  <c r="G4979" i="1"/>
  <c r="E4981" i="1" l="1"/>
  <c r="A4981" i="1"/>
  <c r="H4982" i="1"/>
  <c r="D4981" i="1"/>
  <c r="C4981" i="1"/>
  <c r="B4981" i="1"/>
  <c r="F4981" i="1"/>
  <c r="G4980" i="1"/>
  <c r="E4982" i="1" l="1"/>
  <c r="A4982" i="1"/>
  <c r="H4983" i="1"/>
  <c r="D4982" i="1"/>
  <c r="C4982" i="1"/>
  <c r="F4982" i="1"/>
  <c r="B4982" i="1"/>
  <c r="G4981" i="1"/>
  <c r="E4983" i="1" l="1"/>
  <c r="A4983" i="1"/>
  <c r="H4984" i="1"/>
  <c r="D4983" i="1"/>
  <c r="C4983" i="1"/>
  <c r="B4983" i="1"/>
  <c r="F4983" i="1"/>
  <c r="G4982" i="1"/>
  <c r="E4984" i="1" l="1"/>
  <c r="A4984" i="1"/>
  <c r="H4985" i="1"/>
  <c r="D4984" i="1"/>
  <c r="C4984" i="1"/>
  <c r="F4984" i="1"/>
  <c r="B4984" i="1"/>
  <c r="G4983" i="1"/>
  <c r="E4985" i="1" l="1"/>
  <c r="A4985" i="1"/>
  <c r="H4986" i="1"/>
  <c r="D4985" i="1"/>
  <c r="C4985" i="1"/>
  <c r="B4985" i="1"/>
  <c r="F4985" i="1"/>
  <c r="G4984" i="1"/>
  <c r="E4986" i="1" l="1"/>
  <c r="A4986" i="1"/>
  <c r="H4987" i="1"/>
  <c r="D4986" i="1"/>
  <c r="C4986" i="1"/>
  <c r="F4986" i="1"/>
  <c r="B4986" i="1"/>
  <c r="G4985" i="1"/>
  <c r="E4987" i="1" l="1"/>
  <c r="A4987" i="1"/>
  <c r="H4988" i="1"/>
  <c r="D4987" i="1"/>
  <c r="C4987" i="1"/>
  <c r="B4987" i="1"/>
  <c r="F4987" i="1"/>
  <c r="G4986" i="1"/>
  <c r="E4988" i="1" l="1"/>
  <c r="A4988" i="1"/>
  <c r="H4989" i="1"/>
  <c r="D4988" i="1"/>
  <c r="C4988" i="1"/>
  <c r="F4988" i="1"/>
  <c r="B4988" i="1"/>
  <c r="G4987" i="1"/>
  <c r="E4989" i="1" l="1"/>
  <c r="A4989" i="1"/>
  <c r="H4990" i="1"/>
  <c r="D4989" i="1"/>
  <c r="C4989" i="1"/>
  <c r="B4989" i="1"/>
  <c r="F4989" i="1"/>
  <c r="G4988" i="1"/>
  <c r="E4990" i="1" l="1"/>
  <c r="A4990" i="1"/>
  <c r="H4991" i="1"/>
  <c r="D4990" i="1"/>
  <c r="C4990" i="1"/>
  <c r="F4990" i="1"/>
  <c r="B4990" i="1"/>
  <c r="G4989" i="1"/>
  <c r="E4991" i="1" l="1"/>
  <c r="A4991" i="1"/>
  <c r="H4992" i="1"/>
  <c r="D4991" i="1"/>
  <c r="C4991" i="1"/>
  <c r="B4991" i="1"/>
  <c r="F4991" i="1"/>
  <c r="G4990" i="1"/>
  <c r="E4992" i="1" l="1"/>
  <c r="A4992" i="1"/>
  <c r="H4993" i="1"/>
  <c r="D4992" i="1"/>
  <c r="C4992" i="1"/>
  <c r="F4992" i="1"/>
  <c r="B4992" i="1"/>
  <c r="G4991" i="1"/>
  <c r="E4993" i="1" l="1"/>
  <c r="A4993" i="1"/>
  <c r="H4994" i="1"/>
  <c r="D4993" i="1"/>
  <c r="C4993" i="1"/>
  <c r="B4993" i="1"/>
  <c r="F4993" i="1"/>
  <c r="G4992" i="1"/>
  <c r="E4994" i="1" l="1"/>
  <c r="A4994" i="1"/>
  <c r="H4995" i="1"/>
  <c r="D4994" i="1"/>
  <c r="C4994" i="1"/>
  <c r="F4994" i="1"/>
  <c r="B4994" i="1"/>
  <c r="G4993" i="1"/>
  <c r="E4995" i="1" l="1"/>
  <c r="A4995" i="1"/>
  <c r="H4996" i="1"/>
  <c r="D4995" i="1"/>
  <c r="C4995" i="1"/>
  <c r="B4995" i="1"/>
  <c r="F4995" i="1"/>
  <c r="G4994" i="1"/>
  <c r="E4996" i="1" l="1"/>
  <c r="A4996" i="1"/>
  <c r="H4997" i="1"/>
  <c r="D4996" i="1"/>
  <c r="C4996" i="1"/>
  <c r="F4996" i="1"/>
  <c r="B4996" i="1"/>
  <c r="G4995" i="1"/>
  <c r="G4996" i="1" l="1"/>
  <c r="E4997" i="1"/>
  <c r="A4997" i="1"/>
  <c r="H4998" i="1"/>
  <c r="D4997" i="1"/>
  <c r="C4997" i="1"/>
  <c r="B4997" i="1"/>
  <c r="F4997" i="1"/>
  <c r="E4998" i="1" l="1"/>
  <c r="A4998" i="1"/>
  <c r="H4999" i="1"/>
  <c r="D4998" i="1"/>
  <c r="C4998" i="1"/>
  <c r="F4998" i="1"/>
  <c r="B4998" i="1"/>
  <c r="G4997" i="1"/>
  <c r="E4999" i="1" l="1"/>
  <c r="A4999" i="1"/>
  <c r="H5000" i="1"/>
  <c r="D4999" i="1"/>
  <c r="C4999" i="1"/>
  <c r="B4999" i="1"/>
  <c r="F4999" i="1"/>
  <c r="G4998" i="1"/>
  <c r="E5000" i="1" l="1"/>
  <c r="A5000" i="1"/>
  <c r="D5000" i="1"/>
  <c r="C5000" i="1"/>
  <c r="F5000" i="1"/>
  <c r="F5001" i="1" s="1"/>
  <c r="J5001" i="1" s="1"/>
  <c r="B5000" i="1"/>
  <c r="G4999" i="1"/>
  <c r="G5000" i="1" l="1"/>
  <c r="E5001" i="1"/>
  <c r="G5002" i="1" s="1"/>
  <c r="J5002" i="1" s="1"/>
</calcChain>
</file>

<file path=xl/sharedStrings.xml><?xml version="1.0" encoding="utf-8"?>
<sst xmlns="http://schemas.openxmlformats.org/spreadsheetml/2006/main" count="25" uniqueCount="25">
  <si>
    <t>Menu</t>
  </si>
  <si>
    <t>SỔ TIỀN QUỸ TIỀN MẶT</t>
  </si>
  <si>
    <t xml:space="preserve">            </t>
  </si>
  <si>
    <t>Số hiệu:</t>
  </si>
  <si>
    <t>1111</t>
  </si>
  <si>
    <t>ĐVT: VNĐ</t>
  </si>
  <si>
    <t>Chứng từ</t>
  </si>
  <si>
    <t>DIỄN GIẢI</t>
  </si>
  <si>
    <t>Tài 
khoản
đối ứng</t>
  </si>
  <si>
    <t xml:space="preserve">Số tiền </t>
  </si>
  <si>
    <t>Tồn</t>
  </si>
  <si>
    <t xml:space="preserve">Ghi
chú </t>
  </si>
  <si>
    <t>Ngày,
tháng</t>
  </si>
  <si>
    <t>Số
hiệu</t>
  </si>
  <si>
    <t xml:space="preserve">Thu </t>
  </si>
  <si>
    <t>Chi</t>
  </si>
  <si>
    <t>Số dư đầu tháng</t>
  </si>
  <si>
    <t>Tổng số phát sinh</t>
  </si>
  <si>
    <t>Số dư cuối tháng:</t>
  </si>
  <si>
    <t>Bằng chữ:</t>
  </si>
  <si>
    <t>Người ghi sổ
(Ký, họ tên)</t>
  </si>
  <si>
    <t>Kế toán trưởng
(Ký, họ tên)</t>
  </si>
  <si>
    <t>Giám Đốc 
(Ký, họ tên)</t>
  </si>
  <si>
    <t>CHƯƠNG TRÌNH ĐỌC SỐ PHIẾU THU _ PHIẾU CHI</t>
  </si>
  <si>
    <t>đồng.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</si>
</sst>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dd/mm"/>
  </numFmts>
  <fonts count="30">
    <font>
      <sz val="10"/>
      <name val="Arial"/>
    </font>
    <font>
      <sz val="10"/>
      <name val="Arial"/>
    </font>
    <font>
      <b/>
      <sz val="12"/>
      <name val="Arial"/>
      <family val="2"/>
    </font>
    <font>
      <sz val="10"/>
      <name val="Arial"/>
      <family val="2"/>
    </font>
    <font>
      <b/>
      <sz val="12"/>
      <color indexed="9"/>
      <name val="Calibri"/>
      <family val="2"/>
    </font>
    <font>
      <sz val="12"/>
      <name val="VNI-Times"/>
    </font>
    <font>
      <b/>
      <sz val="20"/>
      <color indexed="10"/>
      <name val="Arial"/>
      <family val="2"/>
    </font>
    <font>
      <b/>
      <sz val="18"/>
      <color indexed="10"/>
      <name val="Arial"/>
      <family val="2"/>
    </font>
    <font>
      <b/>
      <sz val="20"/>
      <name val="Arial"/>
      <family val="2"/>
    </font>
    <font>
      <sz val="12"/>
      <name val="Arial"/>
      <family val="2"/>
    </font>
    <font>
      <b/>
      <i/>
      <sz val="12"/>
      <name val="Arial"/>
      <family val="2"/>
    </font>
    <font>
      <i/>
      <sz val="12"/>
      <name val="Arial"/>
      <family val="2"/>
    </font>
    <font>
      <b/>
      <sz val="12"/>
      <color indexed="9"/>
      <name val="Arial"/>
      <family val="2"/>
    </font>
    <font>
      <b/>
      <sz val="12"/>
      <name val="Times New Roman"/>
      <family val="1"/>
    </font>
    <font>
      <b/>
      <sz val="11"/>
      <color indexed="8"/>
      <name val="Arial"/>
      <family val="2"/>
    </font>
    <font>
      <b/>
      <sz val="11"/>
      <name val="Arial"/>
      <family val="2"/>
    </font>
    <font>
      <b/>
      <sz val="12"/>
      <color indexed="8"/>
      <name val="Arial"/>
      <family val="2"/>
    </font>
    <font>
      <b/>
      <u/>
      <sz val="11"/>
      <name val="Arial"/>
      <family val="2"/>
    </font>
    <font>
      <sz val="11"/>
      <name val="Arial"/>
      <family val="2"/>
    </font>
    <font>
      <sz val="10"/>
      <name val="VNI-Times"/>
    </font>
    <font>
      <sz val="10"/>
      <color indexed="9"/>
      <name val="Times New Roman"/>
      <family val="1"/>
    </font>
    <font>
      <b/>
      <sz val="10"/>
      <name val="Arial"/>
      <family val="2"/>
    </font>
    <font>
      <sz val="11"/>
      <name val="Times New Roman"/>
      <family val="1"/>
    </font>
    <font>
      <sz val="12"/>
      <name val="Times New Roman"/>
      <family val="1"/>
    </font>
    <font>
      <i/>
      <sz val="10"/>
      <name val="VNI-Helve-Condense"/>
    </font>
    <font>
      <b/>
      <sz val="11"/>
      <name val="Times New Roman"/>
      <family val="1"/>
    </font>
    <font>
      <sz val="11"/>
      <name val=".VnTime"/>
      <family val="2"/>
    </font>
    <font>
      <sz val="10"/>
      <name val=".VnArial"/>
      <family val="2"/>
    </font>
    <font>
      <i/>
      <sz val="11"/>
      <name val="VNI-Helve-Condense"/>
    </font>
    <font>
      <i/>
      <sz val="11"/>
      <color indexed="48"/>
      <name val="Times New Roman"/>
      <family val="1"/>
    </font>
  </fonts>
  <fills count="3">
    <fill>
      <patternFill patternType="none"/>
    </fill>
    <fill>
      <patternFill patternType="gray125"/>
    </fill>
    <fill>
      <patternFill patternType="solid">
        <fgColor indexed="51"/>
        <bgColor indexed="64"/>
      </patternFill>
    </fill>
  </fills>
  <borders count="1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otted">
        <color indexed="64"/>
      </top>
      <bottom style="dotted">
        <color indexed="64"/>
      </bottom>
      <diagonal/>
    </border>
    <border>
      <left/>
      <right/>
      <top style="thin">
        <color indexed="64"/>
      </top>
      <bottom/>
      <diagonal/>
    </border>
    <border>
      <left/>
      <right style="hair">
        <color indexed="64"/>
      </right>
      <top/>
      <bottom/>
      <diagonal/>
    </border>
  </borders>
  <cellStyleXfs count="11">
    <xf numFmtId="0" fontId="0" fillId="0" borderId="0"/>
    <xf numFmtId="165" fontId="1" fillId="0" borderId="0" applyFont="0" applyFill="0" applyBorder="0" applyAlignment="0" applyProtection="0"/>
    <xf numFmtId="0" fontId="5" fillId="0" borderId="0"/>
    <xf numFmtId="0" fontId="5" fillId="0" borderId="0"/>
    <xf numFmtId="0" fontId="5" fillId="0" borderId="0"/>
    <xf numFmtId="0" fontId="19" fillId="0" borderId="0"/>
    <xf numFmtId="0" fontId="5" fillId="0" borderId="0"/>
    <xf numFmtId="0" fontId="22" fillId="0" borderId="0"/>
    <xf numFmtId="0" fontId="1" fillId="0" borderId="0"/>
    <xf numFmtId="0" fontId="19" fillId="0" borderId="0"/>
    <xf numFmtId="0" fontId="27" fillId="0" borderId="0"/>
  </cellStyleXfs>
  <cellXfs count="93">
    <xf numFmtId="0" fontId="0" fillId="0" borderId="0" xfId="0"/>
    <xf numFmtId="14" fontId="2" fillId="0" borderId="0" xfId="0" applyNumberFormat="1" applyFont="1"/>
    <xf numFmtId="0" fontId="3" fillId="0" borderId="0" xfId="0" applyFont="1" applyAlignment="1">
      <alignment horizontal="center"/>
    </xf>
    <xf numFmtId="0" fontId="3" fillId="0" borderId="0" xfId="0" applyFont="1"/>
    <xf numFmtId="14" fontId="3" fillId="0" borderId="0" xfId="0" applyNumberFormat="1" applyFont="1"/>
    <xf numFmtId="0" fontId="4" fillId="0" borderId="0" xfId="0" applyFont="1" applyAlignment="1">
      <alignment horizontal="center"/>
    </xf>
    <xf numFmtId="0" fontId="6" fillId="0" borderId="0" xfId="2" applyFont="1"/>
    <xf numFmtId="0" fontId="7" fillId="0" borderId="0" xfId="2" applyFont="1" applyAlignment="1">
      <alignment horizontal="center"/>
    </xf>
    <xf numFmtId="164" fontId="8" fillId="0" borderId="0" xfId="0" applyNumberFormat="1" applyFont="1" applyAlignment="1">
      <alignment vertical="center"/>
    </xf>
    <xf numFmtId="14" fontId="9" fillId="0" borderId="0" xfId="0" applyNumberFormat="1" applyFont="1"/>
    <xf numFmtId="0" fontId="10" fillId="0" borderId="0" xfId="3" applyFont="1" applyAlignment="1">
      <alignment horizontal="center"/>
    </xf>
    <xf numFmtId="14" fontId="9" fillId="0" borderId="0" xfId="4" applyNumberFormat="1" applyFont="1" applyAlignment="1" applyProtection="1">
      <alignment horizontal="center"/>
      <protection hidden="1"/>
    </xf>
    <xf numFmtId="14" fontId="11" fillId="0" borderId="0" xfId="4" applyNumberFormat="1" applyFont="1" applyAlignment="1" applyProtection="1">
      <alignment horizontal="center"/>
      <protection hidden="1"/>
    </xf>
    <xf numFmtId="0" fontId="9" fillId="0" borderId="0" xfId="0" applyFont="1"/>
    <xf numFmtId="164" fontId="9" fillId="0" borderId="0" xfId="0" applyNumberFormat="1" applyFont="1"/>
    <xf numFmtId="0" fontId="2" fillId="0" borderId="0" xfId="0" applyFont="1" applyAlignment="1">
      <alignment horizontal="center" vertical="center"/>
    </xf>
    <xf numFmtId="14" fontId="2" fillId="0" borderId="0" xfId="4" applyNumberFormat="1" applyFont="1" applyAlignment="1" applyProtection="1">
      <alignment horizontal="right"/>
      <protection hidden="1"/>
    </xf>
    <xf numFmtId="0" fontId="11" fillId="0" borderId="0" xfId="4" applyFont="1" applyAlignment="1">
      <alignment horizontal="center"/>
    </xf>
    <xf numFmtId="0" fontId="9" fillId="0" borderId="0" xfId="4" applyFont="1" applyAlignment="1">
      <alignment horizontal="center"/>
    </xf>
    <xf numFmtId="0" fontId="9" fillId="0" borderId="0" xfId="0" applyFont="1" applyAlignment="1">
      <alignment horizontal="center"/>
    </xf>
    <xf numFmtId="0" fontId="2" fillId="0" borderId="0" xfId="4" applyFont="1" applyAlignment="1">
      <alignment horizontal="center"/>
    </xf>
    <xf numFmtId="0" fontId="12" fillId="0" borderId="0" xfId="4" quotePrefix="1" applyFont="1" applyAlignment="1" applyProtection="1">
      <alignment horizontal="center"/>
      <protection hidden="1"/>
    </xf>
    <xf numFmtId="164" fontId="9" fillId="0" borderId="0" xfId="1" applyNumberFormat="1" applyFont="1" applyFill="1" applyAlignment="1">
      <alignment vertical="center"/>
    </xf>
    <xf numFmtId="14" fontId="13" fillId="0" borderId="1" xfId="2" applyNumberFormat="1" applyFont="1" applyBorder="1" applyAlignment="1">
      <alignment horizontal="center" vertical="center" wrapText="1"/>
    </xf>
    <xf numFmtId="14" fontId="13" fillId="0" borderId="2" xfId="2" applyNumberFormat="1" applyFont="1" applyBorder="1" applyAlignment="1">
      <alignment horizontal="center" vertical="center" wrapText="1"/>
    </xf>
    <xf numFmtId="166" fontId="14" fillId="0" borderId="3" xfId="0" applyNumberFormat="1" applyFont="1" applyBorder="1" applyAlignment="1">
      <alignment horizontal="center" vertical="center"/>
    </xf>
    <xf numFmtId="3" fontId="15" fillId="0" borderId="3" xfId="2" applyNumberFormat="1" applyFont="1" applyBorder="1" applyAlignment="1">
      <alignment horizontal="center" vertical="center" wrapText="1"/>
    </xf>
    <xf numFmtId="3" fontId="14" fillId="0" borderId="3" xfId="0" applyNumberFormat="1" applyFont="1" applyBorder="1" applyAlignment="1">
      <alignment horizontal="center" vertical="center"/>
    </xf>
    <xf numFmtId="3" fontId="15" fillId="0" borderId="3" xfId="0" applyNumberFormat="1" applyFont="1" applyBorder="1" applyAlignment="1">
      <alignment horizontal="center" vertical="center" wrapText="1"/>
    </xf>
    <xf numFmtId="0" fontId="15" fillId="0" borderId="0" xfId="0" applyFont="1"/>
    <xf numFmtId="14" fontId="13" fillId="0" borderId="3" xfId="2" applyNumberFormat="1" applyFont="1" applyBorder="1" applyAlignment="1">
      <alignment horizontal="center" vertical="center" wrapText="1"/>
    </xf>
    <xf numFmtId="166" fontId="13" fillId="0" borderId="3" xfId="2" applyNumberFormat="1" applyFont="1" applyBorder="1" applyAlignment="1">
      <alignment horizontal="center" vertical="center" wrapText="1"/>
    </xf>
    <xf numFmtId="0" fontId="14" fillId="0" borderId="3" xfId="0" applyFont="1" applyBorder="1" applyAlignment="1">
      <alignment horizontal="center" vertical="center"/>
    </xf>
    <xf numFmtId="0" fontId="15" fillId="0" borderId="3" xfId="2" applyFont="1" applyBorder="1" applyAlignment="1">
      <alignment horizontal="center" vertical="center"/>
    </xf>
    <xf numFmtId="3" fontId="14" fillId="0" borderId="3" xfId="0" applyNumberFormat="1" applyFont="1" applyBorder="1" applyAlignment="1">
      <alignment horizontal="center" vertical="center"/>
    </xf>
    <xf numFmtId="0" fontId="15" fillId="0" borderId="3" xfId="0" applyFont="1" applyBorder="1" applyAlignment="1">
      <alignment horizontal="center" vertical="center" wrapText="1"/>
    </xf>
    <xf numFmtId="14" fontId="16" fillId="0" borderId="4" xfId="0" applyNumberFormat="1" applyFont="1" applyBorder="1" applyAlignment="1">
      <alignment horizontal="center" vertical="center" wrapText="1"/>
    </xf>
    <xf numFmtId="0" fontId="16" fillId="0" borderId="5" xfId="0" applyFont="1" applyBorder="1" applyAlignment="1">
      <alignment horizontal="center" vertical="center"/>
    </xf>
    <xf numFmtId="0" fontId="17" fillId="0" borderId="5" xfId="3" applyFont="1" applyBorder="1" applyAlignment="1">
      <alignment horizontal="center"/>
    </xf>
    <xf numFmtId="0" fontId="17" fillId="0" borderId="4" xfId="3" applyFont="1" applyBorder="1" applyAlignment="1">
      <alignment horizontal="center"/>
    </xf>
    <xf numFmtId="164" fontId="16" fillId="0" borderId="4" xfId="1" applyNumberFormat="1" applyFont="1" applyFill="1" applyBorder="1" applyAlignment="1">
      <alignment horizontal="center" vertical="center"/>
    </xf>
    <xf numFmtId="164" fontId="16" fillId="0" borderId="5" xfId="1" applyNumberFormat="1" applyFont="1" applyFill="1" applyBorder="1" applyAlignment="1">
      <alignment horizontal="center" vertical="center"/>
    </xf>
    <xf numFmtId="164" fontId="2" fillId="0" borderId="4" xfId="1" applyNumberFormat="1" applyFont="1" applyFill="1" applyBorder="1"/>
    <xf numFmtId="0" fontId="2" fillId="0" borderId="5" xfId="0" applyFont="1" applyBorder="1" applyAlignment="1">
      <alignment horizontal="center" vertical="center" wrapText="1"/>
    </xf>
    <xf numFmtId="0" fontId="2" fillId="0" borderId="0" xfId="0" applyFont="1"/>
    <xf numFmtId="14" fontId="0" fillId="0" borderId="6" xfId="0" applyNumberFormat="1" applyBorder="1" applyAlignment="1">
      <alignment wrapText="1"/>
    </xf>
    <xf numFmtId="0" fontId="0" fillId="0" borderId="6" xfId="0" applyBorder="1"/>
    <xf numFmtId="0" fontId="0" fillId="0" borderId="6" xfId="0" applyBorder="1" applyAlignment="1">
      <alignment wrapText="1"/>
    </xf>
    <xf numFmtId="0" fontId="0" fillId="0" borderId="6" xfId="0" applyBorder="1" applyAlignment="1">
      <alignment horizontal="center" wrapText="1"/>
    </xf>
    <xf numFmtId="164" fontId="18" fillId="0" borderId="6" xfId="1" applyNumberFormat="1" applyFont="1" applyBorder="1"/>
    <xf numFmtId="164" fontId="18" fillId="0" borderId="6" xfId="1" applyNumberFormat="1" applyFont="1" applyFill="1" applyBorder="1"/>
    <xf numFmtId="0" fontId="20" fillId="0" borderId="7" xfId="5" applyFont="1" applyBorder="1"/>
    <xf numFmtId="0" fontId="18" fillId="0" borderId="0" xfId="0" applyFont="1"/>
    <xf numFmtId="164" fontId="18" fillId="0" borderId="0" xfId="0" applyNumberFormat="1" applyFont="1"/>
    <xf numFmtId="164" fontId="18" fillId="0" borderId="0" xfId="1" applyNumberFormat="1" applyFont="1" applyFill="1"/>
    <xf numFmtId="164" fontId="18" fillId="2" borderId="6" xfId="1" applyNumberFormat="1" applyFont="1" applyFill="1" applyBorder="1"/>
    <xf numFmtId="14" fontId="18" fillId="0" borderId="3" xfId="0" applyNumberFormat="1" applyFont="1" applyBorder="1"/>
    <xf numFmtId="0" fontId="18" fillId="0" borderId="3" xfId="0" applyFont="1" applyBorder="1" applyAlignment="1">
      <alignment horizontal="center"/>
    </xf>
    <xf numFmtId="3" fontId="17" fillId="0" borderId="3" xfId="6" applyNumberFormat="1" applyFont="1" applyBorder="1" applyAlignment="1">
      <alignment horizontal="center"/>
    </xf>
    <xf numFmtId="164" fontId="15" fillId="0" borderId="3" xfId="1" applyNumberFormat="1" applyFont="1" applyFill="1" applyBorder="1"/>
    <xf numFmtId="0" fontId="15" fillId="0" borderId="3" xfId="0" applyFont="1" applyBorder="1"/>
    <xf numFmtId="164" fontId="15" fillId="0" borderId="3" xfId="0" applyNumberFormat="1" applyFont="1" applyBorder="1"/>
    <xf numFmtId="14" fontId="2" fillId="0" borderId="8" xfId="0" quotePrefix="1" applyNumberFormat="1" applyFont="1" applyBorder="1" applyAlignment="1">
      <alignment horizontal="right"/>
    </xf>
    <xf numFmtId="0" fontId="2" fillId="0" borderId="8" xfId="0" quotePrefix="1" applyFont="1" applyBorder="1" applyAlignment="1">
      <alignment horizontal="right"/>
    </xf>
    <xf numFmtId="14" fontId="15" fillId="0" borderId="0" xfId="3" applyNumberFormat="1" applyFont="1" applyAlignment="1">
      <alignment horizontal="center" vertical="center" wrapText="1"/>
    </xf>
    <xf numFmtId="3" fontId="2" fillId="0" borderId="0" xfId="0" applyNumberFormat="1" applyFont="1" applyAlignment="1">
      <alignment horizontal="center" vertical="center" wrapText="1"/>
    </xf>
    <xf numFmtId="3" fontId="2" fillId="0" borderId="0" xfId="0" applyNumberFormat="1" applyFont="1" applyAlignment="1">
      <alignment horizontal="center" vertical="center" wrapText="1"/>
    </xf>
    <xf numFmtId="3" fontId="9" fillId="0" borderId="0" xfId="0" applyNumberFormat="1" applyFont="1" applyAlignment="1">
      <alignment horizontal="center" vertical="center" wrapText="1"/>
    </xf>
    <xf numFmtId="14" fontId="21" fillId="0" borderId="0" xfId="0" applyNumberFormat="1" applyFont="1"/>
    <xf numFmtId="0" fontId="21" fillId="0" borderId="0" xfId="0" applyFont="1" applyAlignment="1">
      <alignment horizontal="center"/>
    </xf>
    <xf numFmtId="0" fontId="21" fillId="0" borderId="0" xfId="0" applyFont="1"/>
    <xf numFmtId="14" fontId="2" fillId="0" borderId="0" xfId="0" applyNumberFormat="1" applyFont="1" applyAlignment="1">
      <alignment horizontal="center"/>
    </xf>
    <xf numFmtId="0" fontId="2" fillId="0" borderId="0" xfId="0" applyFont="1" applyAlignment="1">
      <alignment horizontal="center"/>
    </xf>
    <xf numFmtId="0" fontId="2" fillId="0" borderId="0" xfId="0" applyFont="1" applyAlignment="1">
      <alignment horizontal="center"/>
    </xf>
    <xf numFmtId="14" fontId="9" fillId="0" borderId="0" xfId="7" applyNumberFormat="1" applyFont="1"/>
    <xf numFmtId="0" fontId="9" fillId="0" borderId="0" xfId="7" applyFont="1"/>
    <xf numFmtId="14" fontId="23" fillId="0" borderId="0" xfId="7" applyNumberFormat="1" applyFont="1"/>
    <xf numFmtId="0" fontId="23" fillId="0" borderId="0" xfId="7" applyFont="1"/>
    <xf numFmtId="14" fontId="24" fillId="0" borderId="0" xfId="8" applyNumberFormat="1" applyFont="1"/>
    <xf numFmtId="0" fontId="25" fillId="0" borderId="0" xfId="9" applyFont="1" applyAlignment="1" applyProtection="1">
      <alignment horizontal="center"/>
      <protection hidden="1"/>
    </xf>
    <xf numFmtId="0" fontId="25" fillId="0" borderId="9" xfId="9" applyFont="1" applyBorder="1" applyAlignment="1" applyProtection="1">
      <alignment horizontal="center"/>
      <protection hidden="1"/>
    </xf>
    <xf numFmtId="0" fontId="22" fillId="0" borderId="0" xfId="7"/>
    <xf numFmtId="0" fontId="26" fillId="0" borderId="0" xfId="8" applyFont="1"/>
    <xf numFmtId="0" fontId="22" fillId="0" borderId="0" xfId="9" applyFont="1" applyProtection="1">
      <protection hidden="1"/>
    </xf>
    <xf numFmtId="0" fontId="22" fillId="0" borderId="9" xfId="9" applyFont="1" applyBorder="1" applyProtection="1">
      <protection hidden="1"/>
    </xf>
    <xf numFmtId="0" fontId="22" fillId="0" borderId="0" xfId="10" applyFont="1" applyAlignment="1" applyProtection="1">
      <alignment horizontal="center"/>
      <protection hidden="1"/>
    </xf>
    <xf numFmtId="0" fontId="22" fillId="0" borderId="9" xfId="10" applyFont="1" applyBorder="1" applyAlignment="1" applyProtection="1">
      <alignment horizontal="center"/>
      <protection hidden="1"/>
    </xf>
    <xf numFmtId="0" fontId="22" fillId="0" borderId="0" xfId="9" applyFont="1" applyAlignment="1" applyProtection="1">
      <alignment horizontal="center"/>
      <protection hidden="1"/>
    </xf>
    <xf numFmtId="0" fontId="22" fillId="0" borderId="9" xfId="9" applyFont="1" applyBorder="1" applyAlignment="1" applyProtection="1">
      <alignment horizontal="center"/>
      <protection hidden="1"/>
    </xf>
    <xf numFmtId="0" fontId="28" fillId="0" borderId="0" xfId="8" applyFont="1" applyAlignment="1">
      <alignment horizontal="left"/>
    </xf>
    <xf numFmtId="0" fontId="29" fillId="0" borderId="0" xfId="9" applyFont="1" applyProtection="1">
      <protection hidden="1"/>
    </xf>
    <xf numFmtId="14" fontId="0" fillId="0" borderId="0" xfId="0" applyNumberFormat="1"/>
    <xf numFmtId="0" fontId="0" fillId="0" borderId="0" xfId="0" applyAlignment="1">
      <alignment horizontal="center"/>
    </xf>
  </cellXfs>
  <cellStyles count="11">
    <cellStyle name="Comma" xfId="1" builtinId="3"/>
    <cellStyle name="Normal" xfId="0" builtinId="0"/>
    <cellStyle name="Normal 3" xfId="3" xr:uid="{07A3B823-CF3E-4536-BD4C-37936F13A3D4}"/>
    <cellStyle name="Normal_2007" xfId="7" xr:uid="{3372A1B3-54E0-4990-837D-976E363473F9}"/>
    <cellStyle name="Normal_Cty CP Cong Nghe Suc Song Viet T09" xfId="8" xr:uid="{18938DA5-A20D-4722-A152-BC083F85F087}"/>
    <cellStyle name="Normal_ChiTietNM0304" xfId="5" xr:uid="{A830F24D-C66B-440D-B8D2-81B5E5F02441}"/>
    <cellStyle name="Normal_Dichso" xfId="10" xr:uid="{EAFDCF5D-31C2-4D20-87F1-591C956C58EA}"/>
    <cellStyle name="Normal_DocSoUnicode" xfId="9" xr:uid="{6EF62321-F832-4BA8-9BB0-D5C30CC3111D}"/>
    <cellStyle name="Normal_K1202(Moi-QD15)" xfId="4" xr:uid="{43F529EE-F0D4-4D11-96FA-50832C83E276}"/>
    <cellStyle name="Normal_TGNH TK112 2011" xfId="2" xr:uid="{93066950-4D2C-4CFC-9AF8-669405F2A04B}"/>
    <cellStyle name="Normal_Thang01" xfId="6" xr:uid="{D09188E2-CE1E-420C-B48D-0691403A140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MENU!A1"/></Relationships>
</file>

<file path=xl/drawings/drawing1.xml><?xml version="1.0" encoding="utf-8"?>
<xdr:wsDr xmlns:xdr="http://schemas.openxmlformats.org/drawingml/2006/spreadsheetDrawing" xmlns:a="http://schemas.openxmlformats.org/drawingml/2006/main">
  <xdr:twoCellAnchor>
    <xdr:from>
      <xdr:col>4</xdr:col>
      <xdr:colOff>885824</xdr:colOff>
      <xdr:row>0</xdr:row>
      <xdr:rowOff>95250</xdr:rowOff>
    </xdr:from>
    <xdr:to>
      <xdr:col>7</xdr:col>
      <xdr:colOff>66674</xdr:colOff>
      <xdr:row>4</xdr:row>
      <xdr:rowOff>0</xdr:rowOff>
    </xdr:to>
    <xdr:sp macro="" textlink="">
      <xdr:nvSpPr>
        <xdr:cNvPr id="2" name="Text Box 2">
          <a:extLst>
            <a:ext uri="{FF2B5EF4-FFF2-40B4-BE49-F238E27FC236}">
              <a16:creationId xmlns:a16="http://schemas.microsoft.com/office/drawing/2014/main" id="{6AF00192-3EEC-4BA5-BFB8-28F394C62872}"/>
            </a:ext>
          </a:extLst>
        </xdr:cNvPr>
        <xdr:cNvSpPr txBox="1">
          <a:spLocks noChangeArrowheads="1"/>
        </xdr:cNvSpPr>
      </xdr:nvSpPr>
      <xdr:spPr bwMode="auto">
        <a:xfrm>
          <a:off x="6629399" y="95250"/>
          <a:ext cx="2647950" cy="704850"/>
        </a:xfrm>
        <a:prstGeom prst="rect">
          <a:avLst/>
        </a:prstGeom>
        <a:solidFill>
          <a:srgbClr val="FFFFFF"/>
        </a:solidFill>
        <a:ln w="9525">
          <a:noFill/>
          <a:miter lim="800000"/>
          <a:headEnd/>
          <a:tailEnd/>
        </a:ln>
      </xdr:spPr>
      <xdr:txBody>
        <a:bodyPr vertOverflow="clip" wrap="square" lIns="27432" tIns="27432" rIns="27432" bIns="0" anchor="t" upright="1"/>
        <a:lstStyle/>
        <a:p>
          <a:pPr algn="ctr" rtl="1">
            <a:defRPr sz="1000"/>
          </a:pPr>
          <a:r>
            <a:rPr lang="vi-VN" sz="1200" b="1" i="0" strike="noStrike">
              <a:solidFill>
                <a:srgbClr val="000000"/>
              </a:solidFill>
              <a:latin typeface="+mj-lt"/>
              <a:cs typeface="Times New Roman"/>
            </a:rPr>
            <a:t>Mẫu S07a - DN</a:t>
          </a:r>
        </a:p>
        <a:p>
          <a:pPr algn="ctr" rtl="1" eaLnBrk="1" fontAlgn="auto" latinLnBrk="0" hangingPunct="1"/>
          <a:r>
            <a:rPr lang="vi-VN" sz="1100" b="1" i="1">
              <a:latin typeface="+mj-lt"/>
              <a:ea typeface="+mn-ea"/>
              <a:cs typeface="+mn-cs"/>
            </a:rPr>
            <a:t>(</a:t>
          </a:r>
          <a:r>
            <a:rPr lang="nl-NL" sz="1100" i="1">
              <a:latin typeface="+mj-lt"/>
              <a:ea typeface="+mn-ea"/>
              <a:cs typeface="+mn-cs"/>
            </a:rPr>
            <a:t>Ban hành kèm theo Thông tư số 200 ngày 22 tháng 12 năm 2014 của Bộ Tài chính</a:t>
          </a:r>
          <a:r>
            <a:rPr lang="vi-VN" sz="1100" b="1" i="0">
              <a:latin typeface="+mj-lt"/>
              <a:ea typeface="+mn-ea"/>
              <a:cs typeface="+mn-cs"/>
            </a:rPr>
            <a:t>)</a:t>
          </a:r>
          <a:endParaRPr lang="en-US" sz="1200">
            <a:latin typeface="+mj-lt"/>
          </a:endParaRPr>
        </a:p>
        <a:p>
          <a:pPr algn="ctr" rtl="1">
            <a:defRPr sz="1000"/>
          </a:pPr>
          <a:endParaRPr lang="vi-VN" sz="1200" b="1" i="0" strike="noStrike">
            <a:solidFill>
              <a:srgbClr val="000000"/>
            </a:solidFill>
            <a:latin typeface="+mj-lt"/>
            <a:cs typeface="Times New Roman"/>
          </a:endParaRPr>
        </a:p>
      </xdr:txBody>
    </xdr:sp>
    <xdr:clientData/>
  </xdr:twoCellAnchor>
  <xdr:twoCellAnchor>
    <xdr:from>
      <xdr:col>8</xdr:col>
      <xdr:colOff>0</xdr:colOff>
      <xdr:row>3</xdr:row>
      <xdr:rowOff>0</xdr:rowOff>
    </xdr:from>
    <xdr:to>
      <xdr:col>8</xdr:col>
      <xdr:colOff>552450</xdr:colOff>
      <xdr:row>3</xdr:row>
      <xdr:rowOff>257175</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E89B6B37-FE6F-4126-BE91-80EB74BFB8E2}"/>
            </a:ext>
          </a:extLst>
        </xdr:cNvPr>
        <xdr:cNvSpPr/>
      </xdr:nvSpPr>
      <xdr:spPr>
        <a:xfrm>
          <a:off x="9820275" y="600075"/>
          <a:ext cx="552450" cy="2000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rgbClr val="0000FF"/>
              </a:solidFill>
            </a:rPr>
            <a:t>Menu</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ietbuilder/So%20Sach%20theo%20TT%20200%20Vietbuilder%202019%20nb%20ko%20K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ai%20lieu/M&#7851;u%20s&#7893;%20s&#225;ch%20theo%20TT%2013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ngtinDN"/>
      <sheetName val="MENU"/>
      <sheetName val="NKC"/>
      <sheetName val="Nhap-Xuat"/>
      <sheetName val="DANHKHACHHANG"/>
      <sheetName val="Tổng hợp NXT"/>
      <sheetName val=" PhieuThu-Chi"/>
      <sheetName val="Phan bo khau hao"/>
      <sheetName val="KeTien"/>
      <sheetName val="CDPS"/>
      <sheetName val="CDKT"/>
      <sheetName val="BCKQKD"/>
      <sheetName val="LCTTTT"/>
      <sheetName val="KQHĐSXKD"/>
      <sheetName val="TMBCTC"/>
      <sheetName val="lc tte"/>
      <sheetName val="TM BCTC"/>
      <sheetName val="so chi tiet"/>
      <sheetName val="Sổ chi tiết.131"/>
      <sheetName val="Phieu nhap"/>
      <sheetName val="Phieu xuat"/>
      <sheetName val="Thẻ kho"/>
      <sheetName val="SQTM111"/>
      <sheetName val="TGNH112"/>
      <sheetName val="Phieuhoachtoan"/>
      <sheetName val="Sổ chi tiết.331"/>
      <sheetName val="Sổ chi tiết.154"/>
      <sheetName val="dthu-cp"/>
      <sheetName val="QTTNDN năm"/>
      <sheetName val="03-1A_TNDN"/>
      <sheetName val="03-2A_TNDN"/>
      <sheetName val="Bankechiphixuatoan"/>
      <sheetName val="03-3A_TNDN"/>
      <sheetName val="Sheet2"/>
      <sheetName val="Sheet1"/>
    </sheetNames>
    <sheetDataSet>
      <sheetData sheetId="0">
        <row r="5">
          <cell r="C5" t="str">
            <v xml:space="preserve">Tên đơn vị: </v>
          </cell>
          <cell r="D5" t="str">
            <v>Công Ty CP Tài Chính Công Nghệ Draco</v>
          </cell>
        </row>
        <row r="6">
          <cell r="C6" t="str">
            <v>Địa chỉ:</v>
          </cell>
          <cell r="D6" t="str">
            <v>100B Đinh Tiên Hoàng, Phường 1, Q Bình Thạnh, TP HCM</v>
          </cell>
        </row>
        <row r="7">
          <cell r="C7" t="str">
            <v xml:space="preserve">MST: </v>
          </cell>
          <cell r="D7" t="str">
            <v>0315669764</v>
          </cell>
        </row>
        <row r="8">
          <cell r="D8" t="str">
            <v>Lại Anh Tuấn</v>
          </cell>
        </row>
        <row r="9">
          <cell r="D9" t="str">
            <v>Trần Thị Hồng Phước</v>
          </cell>
        </row>
        <row r="10">
          <cell r="D10" t="str">
            <v>Trần Thanh Lan</v>
          </cell>
        </row>
        <row r="17">
          <cell r="D17" t="str">
            <v>01/1/2019</v>
          </cell>
        </row>
        <row r="18">
          <cell r="D18" t="str">
            <v>31/12/2019</v>
          </cell>
        </row>
        <row r="20">
          <cell r="D20" t="str">
            <v>Tp.HCM, Ngày 31 tháng 12 năm 2019</v>
          </cell>
        </row>
      </sheetData>
      <sheetData sheetId="1"/>
      <sheetData sheetId="2">
        <row r="11">
          <cell r="A11">
            <v>43467</v>
          </cell>
          <cell r="B11" t="str">
            <v>PC20190102-01</v>
          </cell>
          <cell r="C11" t="str">
            <v>TT mua giấy vệ sinh</v>
          </cell>
          <cell r="D11" t="str">
            <v>6423</v>
          </cell>
          <cell r="E11" t="str">
            <v>1111</v>
          </cell>
          <cell r="F11">
            <v>473000</v>
          </cell>
        </row>
        <row r="12">
          <cell r="A12">
            <v>43472</v>
          </cell>
          <cell r="B12" t="str">
            <v>PC20190107-01</v>
          </cell>
          <cell r="C12" t="str">
            <v>TT mua văn phòng phẩm</v>
          </cell>
          <cell r="D12" t="str">
            <v>6423</v>
          </cell>
          <cell r="E12" t="str">
            <v>1111</v>
          </cell>
          <cell r="F12">
            <v>311600</v>
          </cell>
        </row>
        <row r="13">
          <cell r="A13">
            <v>43473</v>
          </cell>
          <cell r="B13" t="str">
            <v>PC20190108-01</v>
          </cell>
          <cell r="C13" t="str">
            <v>TT mua nước uống cho công ty</v>
          </cell>
          <cell r="D13" t="str">
            <v>6428</v>
          </cell>
          <cell r="E13" t="str">
            <v>1111</v>
          </cell>
          <cell r="F13">
            <v>283000</v>
          </cell>
        </row>
        <row r="14">
          <cell r="A14">
            <v>43473</v>
          </cell>
          <cell r="B14" t="str">
            <v>PC20190108-02</v>
          </cell>
          <cell r="C14" t="str">
            <v>TT cước điện thoại bàn cho công ty</v>
          </cell>
          <cell r="D14" t="str">
            <v>6428</v>
          </cell>
          <cell r="E14" t="str">
            <v>1111</v>
          </cell>
          <cell r="F14">
            <v>203161</v>
          </cell>
        </row>
        <row r="15">
          <cell r="A15">
            <v>43473</v>
          </cell>
          <cell r="B15" t="str">
            <v>PC20190108-02</v>
          </cell>
          <cell r="C15" t="str">
            <v>Thuế GTGT được khấu trừ</v>
          </cell>
          <cell r="D15" t="str">
            <v>1331</v>
          </cell>
          <cell r="E15" t="str">
            <v>1111</v>
          </cell>
          <cell r="F15">
            <v>20316</v>
          </cell>
        </row>
        <row r="16">
          <cell r="A16">
            <v>43473</v>
          </cell>
          <cell r="B16" t="str">
            <v>PC20190108-02</v>
          </cell>
          <cell r="C16" t="str">
            <v>TT cước internet cho công ty</v>
          </cell>
          <cell r="D16" t="str">
            <v>6428</v>
          </cell>
          <cell r="E16" t="str">
            <v>1111</v>
          </cell>
          <cell r="F16">
            <v>1050000</v>
          </cell>
        </row>
        <row r="17">
          <cell r="A17">
            <v>43473</v>
          </cell>
          <cell r="B17" t="str">
            <v>PC20190108-02</v>
          </cell>
          <cell r="C17" t="str">
            <v>Thuế GTGT được khấu trừ</v>
          </cell>
          <cell r="D17" t="str">
            <v>1331</v>
          </cell>
          <cell r="E17" t="str">
            <v>1111</v>
          </cell>
          <cell r="F17">
            <v>105000</v>
          </cell>
        </row>
        <row r="18">
          <cell r="A18">
            <v>43473</v>
          </cell>
          <cell r="C18" t="str">
            <v>Bán 119.000 usd từ TK USD sang TK VNĐ (119.000 usd x 23.155vnđ)</v>
          </cell>
          <cell r="D18" t="str">
            <v>1121bidv</v>
          </cell>
          <cell r="E18" t="str">
            <v>1122bidv</v>
          </cell>
          <cell r="F18">
            <v>2755445000</v>
          </cell>
        </row>
        <row r="19">
          <cell r="A19">
            <v>43473</v>
          </cell>
          <cell r="C19" t="str">
            <v>TT lương cho NV tháng 12/2018</v>
          </cell>
          <cell r="D19" t="str">
            <v>3341</v>
          </cell>
          <cell r="E19" t="str">
            <v>1121bidv</v>
          </cell>
          <cell r="F19">
            <v>155316375</v>
          </cell>
        </row>
        <row r="20">
          <cell r="A20">
            <v>43473</v>
          </cell>
          <cell r="C20" t="str">
            <v>TT phí chuyển khoản món 155.316.375 vnđ</v>
          </cell>
          <cell r="D20" t="str">
            <v>6425</v>
          </cell>
          <cell r="E20" t="str">
            <v>1121bidv</v>
          </cell>
          <cell r="F20">
            <v>24200</v>
          </cell>
        </row>
        <row r="21">
          <cell r="A21">
            <v>43473</v>
          </cell>
          <cell r="C21" t="str">
            <v>Thanh toán mua hàng (Palmex) 103.896 cad (TG: 17.596 vnđ)</v>
          </cell>
          <cell r="D21" t="str">
            <v>331</v>
          </cell>
          <cell r="E21" t="str">
            <v>1121bidv</v>
          </cell>
          <cell r="F21">
            <v>1828154016</v>
          </cell>
        </row>
        <row r="22">
          <cell r="A22">
            <v>43473</v>
          </cell>
          <cell r="C22" t="str">
            <v>Phí chuyển khoản món 103.896 CAD</v>
          </cell>
          <cell r="D22" t="str">
            <v>6425</v>
          </cell>
          <cell r="E22" t="str">
            <v>1121bidv</v>
          </cell>
          <cell r="F22">
            <v>4916146</v>
          </cell>
        </row>
        <row r="23">
          <cell r="A23">
            <v>43474</v>
          </cell>
          <cell r="B23" t="str">
            <v>PT20190109-01</v>
          </cell>
          <cell r="C23" t="str">
            <v>Rút tiền gửi NH BIDV nhập quỹ tiền mặt</v>
          </cell>
          <cell r="D23" t="str">
            <v>1111</v>
          </cell>
          <cell r="E23" t="str">
            <v>1121bidv</v>
          </cell>
          <cell r="F23">
            <v>0</v>
          </cell>
        </row>
        <row r="24">
          <cell r="A24">
            <v>43474</v>
          </cell>
          <cell r="B24" t="str">
            <v>PT20190109-02</v>
          </cell>
          <cell r="C24" t="str">
            <v>Rút tiền gửi NH BIDV nhập quỹ tiền mặt</v>
          </cell>
          <cell r="D24" t="str">
            <v>1111</v>
          </cell>
          <cell r="E24" t="str">
            <v>1121bidv</v>
          </cell>
          <cell r="F24">
            <v>0</v>
          </cell>
        </row>
        <row r="25">
          <cell r="A25">
            <v>43474</v>
          </cell>
          <cell r="B25" t="str">
            <v>PC20190109-01</v>
          </cell>
          <cell r="C25" t="str">
            <v>TT cước điện thoại cho sale tháng 12/2018</v>
          </cell>
          <cell r="D25" t="str">
            <v>6418</v>
          </cell>
          <cell r="E25" t="str">
            <v>1111</v>
          </cell>
          <cell r="F25">
            <v>1216709</v>
          </cell>
        </row>
        <row r="26">
          <cell r="A26">
            <v>43474</v>
          </cell>
          <cell r="B26" t="str">
            <v>PC20190109-01</v>
          </cell>
          <cell r="C26" t="str">
            <v>Thuế GTGT được khấu trừ</v>
          </cell>
          <cell r="D26" t="str">
            <v>1331</v>
          </cell>
          <cell r="E26" t="str">
            <v>1111</v>
          </cell>
          <cell r="F26">
            <v>121671</v>
          </cell>
        </row>
        <row r="27">
          <cell r="A27">
            <v>43474</v>
          </cell>
          <cell r="B27" t="str">
            <v>PC20190109-02</v>
          </cell>
          <cell r="C27" t="str">
            <v>Tạm ứng công tác Tây Nguyên</v>
          </cell>
          <cell r="D27" t="str">
            <v>141</v>
          </cell>
          <cell r="E27" t="str">
            <v>1111</v>
          </cell>
          <cell r="F27">
            <v>10000000</v>
          </cell>
        </row>
        <row r="28">
          <cell r="A28">
            <v>43474</v>
          </cell>
          <cell r="B28" t="str">
            <v>PC20190109-03</v>
          </cell>
          <cell r="C28" t="str">
            <v>TT phí lấy mới 6 sim ĐTDD cho sale</v>
          </cell>
          <cell r="D28" t="str">
            <v>6418</v>
          </cell>
          <cell r="E28" t="str">
            <v>1111</v>
          </cell>
          <cell r="F28">
            <v>327270</v>
          </cell>
        </row>
        <row r="29">
          <cell r="A29">
            <v>43474</v>
          </cell>
          <cell r="B29" t="str">
            <v>PC20190109-03</v>
          </cell>
          <cell r="C29" t="str">
            <v>Thuế GTGT được khấu trừ</v>
          </cell>
          <cell r="D29" t="str">
            <v>1331</v>
          </cell>
          <cell r="E29" t="str">
            <v>1111</v>
          </cell>
          <cell r="F29">
            <v>32730</v>
          </cell>
        </row>
        <row r="30">
          <cell r="A30">
            <v>43474</v>
          </cell>
          <cell r="B30" t="str">
            <v>PC20190109-04</v>
          </cell>
          <cell r="C30" t="str">
            <v>TT phí gửi hợp đồng cho Cty Kho Vận Miền Nam</v>
          </cell>
          <cell r="D30" t="str">
            <v>6428</v>
          </cell>
          <cell r="E30" t="str">
            <v>1111</v>
          </cell>
          <cell r="F30">
            <v>28000</v>
          </cell>
        </row>
        <row r="31">
          <cell r="A31">
            <v>43474</v>
          </cell>
          <cell r="B31" t="str">
            <v>PC20190109-05</v>
          </cell>
          <cell r="C31" t="str">
            <v>TT mua túi rác văn phòng</v>
          </cell>
          <cell r="D31" t="str">
            <v>6423</v>
          </cell>
          <cell r="E31" t="str">
            <v>1111</v>
          </cell>
          <cell r="F31">
            <v>355000</v>
          </cell>
        </row>
        <row r="32">
          <cell r="A32">
            <v>43474</v>
          </cell>
          <cell r="B32" t="str">
            <v>PC20190109-06</v>
          </cell>
          <cell r="C32" t="str">
            <v>Trả tiền mượn Ms.Luyến (đổi tiền cho Ms.Luyến)</v>
          </cell>
          <cell r="D32" t="str">
            <v>3388</v>
          </cell>
          <cell r="E32" t="str">
            <v>1111</v>
          </cell>
          <cell r="F32">
            <v>106400000</v>
          </cell>
        </row>
        <row r="33">
          <cell r="A33">
            <v>43474</v>
          </cell>
          <cell r="C33" t="str">
            <v>TT đặt cọc 01 tháng thuê kho bãi (16/01/2019)</v>
          </cell>
          <cell r="D33" t="str">
            <v>24201</v>
          </cell>
          <cell r="E33" t="str">
            <v>1121bidv</v>
          </cell>
          <cell r="F33">
            <v>13062500</v>
          </cell>
        </row>
        <row r="34">
          <cell r="A34">
            <v>43474</v>
          </cell>
          <cell r="C34" t="str">
            <v>Rút tiền gửi NH BIDV nhập quỹ tiền mặt</v>
          </cell>
          <cell r="D34" t="str">
            <v>1111</v>
          </cell>
          <cell r="E34" t="str">
            <v>1121bidv</v>
          </cell>
          <cell r="F34">
            <v>20000000</v>
          </cell>
        </row>
        <row r="35">
          <cell r="A35">
            <v>43474</v>
          </cell>
          <cell r="C35" t="str">
            <v>TT phí rút tiền mặt món 20.000.000 vnđ</v>
          </cell>
          <cell r="D35" t="str">
            <v>6425</v>
          </cell>
          <cell r="E35" t="str">
            <v>1121bidv</v>
          </cell>
          <cell r="F35">
            <v>11000</v>
          </cell>
        </row>
        <row r="36">
          <cell r="A36">
            <v>43474</v>
          </cell>
          <cell r="C36" t="str">
            <v>Rút tiền gửi NH BIDV nhập quỹ tiền mặt</v>
          </cell>
          <cell r="D36" t="str">
            <v>1111</v>
          </cell>
          <cell r="E36" t="str">
            <v>1121bidv</v>
          </cell>
          <cell r="F36">
            <v>100000000</v>
          </cell>
        </row>
        <row r="37">
          <cell r="A37">
            <v>43474</v>
          </cell>
          <cell r="C37" t="str">
            <v>TT phí rút tiền mặt món 100.000.000 vnđ</v>
          </cell>
          <cell r="D37" t="str">
            <v>6425</v>
          </cell>
          <cell r="E37" t="str">
            <v>1121bidv</v>
          </cell>
          <cell r="F37">
            <v>11000</v>
          </cell>
        </row>
        <row r="38">
          <cell r="A38">
            <v>43475</v>
          </cell>
          <cell r="B38" t="str">
            <v>PC20190110-01</v>
          </cell>
          <cell r="C38" t="str">
            <v>TT mua văn phòng phẩm cho công ty</v>
          </cell>
          <cell r="D38" t="str">
            <v>6423</v>
          </cell>
          <cell r="E38" t="str">
            <v>1111</v>
          </cell>
          <cell r="F38">
            <v>1992000</v>
          </cell>
        </row>
        <row r="39">
          <cell r="A39">
            <v>43475</v>
          </cell>
          <cell r="B39" t="str">
            <v>PC20190110-01</v>
          </cell>
          <cell r="C39" t="str">
            <v>Thuế GTGT được khấu trừ</v>
          </cell>
          <cell r="D39" t="str">
            <v>1331</v>
          </cell>
          <cell r="E39" t="str">
            <v>1111</v>
          </cell>
          <cell r="F39">
            <v>199000</v>
          </cell>
        </row>
        <row r="40">
          <cell r="A40">
            <v>43475</v>
          </cell>
          <cell r="B40" t="str">
            <v>PC20190110-02</v>
          </cell>
          <cell r="C40" t="str">
            <v>TT phí kiểm tra máy tính, chuẩn đoán sự cố</v>
          </cell>
          <cell r="D40" t="str">
            <v>6428</v>
          </cell>
          <cell r="E40" t="str">
            <v>1111</v>
          </cell>
          <cell r="F40">
            <v>100000</v>
          </cell>
        </row>
        <row r="41">
          <cell r="A41">
            <v>43476</v>
          </cell>
          <cell r="B41" t="str">
            <v>PC20190111-01</v>
          </cell>
          <cell r="C41" t="str">
            <v>TT cước chuyển phát nhanh tháng 12/2018</v>
          </cell>
          <cell r="D41" t="str">
            <v>6428</v>
          </cell>
          <cell r="E41" t="str">
            <v>1111</v>
          </cell>
          <cell r="F41">
            <v>64545</v>
          </cell>
        </row>
        <row r="42">
          <cell r="A42">
            <v>43476</v>
          </cell>
          <cell r="B42" t="str">
            <v>PC20190111-01</v>
          </cell>
          <cell r="C42" t="str">
            <v>Thuế GTGT được khấu trừ</v>
          </cell>
          <cell r="D42" t="str">
            <v>1331</v>
          </cell>
          <cell r="E42" t="str">
            <v>1111</v>
          </cell>
          <cell r="F42">
            <v>6455</v>
          </cell>
        </row>
        <row r="43">
          <cell r="A43">
            <v>43480</v>
          </cell>
          <cell r="C43" t="str">
            <v>Nhập hàng mái ngói (Trung Quốc)</v>
          </cell>
          <cell r="D43" t="str">
            <v>1561</v>
          </cell>
          <cell r="E43" t="str">
            <v>331</v>
          </cell>
          <cell r="F43">
            <v>2363430849</v>
          </cell>
        </row>
        <row r="44">
          <cell r="A44">
            <v>43480</v>
          </cell>
          <cell r="C44" t="str">
            <v>Thuế nhập khẩu (mái ngói Trung Quốc)</v>
          </cell>
          <cell r="D44" t="str">
            <v>1561</v>
          </cell>
          <cell r="E44" t="str">
            <v>3333</v>
          </cell>
          <cell r="F44">
            <v>0</v>
          </cell>
        </row>
        <row r="45">
          <cell r="A45">
            <v>43480</v>
          </cell>
          <cell r="C45" t="str">
            <v>Thuế GTGT hàng nhập khẩu (mái ngói TQ)</v>
          </cell>
          <cell r="D45" t="str">
            <v>1331</v>
          </cell>
          <cell r="E45" t="str">
            <v>33312</v>
          </cell>
          <cell r="F45">
            <v>236343085</v>
          </cell>
        </row>
        <row r="46">
          <cell r="A46">
            <v>43480</v>
          </cell>
          <cell r="C46" t="str">
            <v>Rút tiền gửi NH BIDV nhập quỹ tiền mặt</v>
          </cell>
          <cell r="D46" t="str">
            <v>1111</v>
          </cell>
          <cell r="E46" t="str">
            <v>1121bidv</v>
          </cell>
          <cell r="F46">
            <v>260000000</v>
          </cell>
        </row>
        <row r="47">
          <cell r="A47">
            <v>43480</v>
          </cell>
          <cell r="C47" t="str">
            <v>TT phí rút tiền mặt món 260.000.000 vnđ</v>
          </cell>
          <cell r="D47" t="str">
            <v>6425</v>
          </cell>
          <cell r="E47" t="str">
            <v>1121bidv</v>
          </cell>
          <cell r="F47">
            <v>28600</v>
          </cell>
        </row>
        <row r="48">
          <cell r="A48">
            <v>43480</v>
          </cell>
          <cell r="C48" t="str">
            <v>TT tiền thuê nhà tại Đc: 189C1 Nguyễn Văn Hưởng, P.Thảo Điền, Q2, TP.HCM</v>
          </cell>
          <cell r="D48" t="str">
            <v>24201</v>
          </cell>
          <cell r="E48" t="str">
            <v>1121bidv</v>
          </cell>
          <cell r="F48">
            <v>360000000</v>
          </cell>
        </row>
        <row r="49">
          <cell r="A49">
            <v>43480</v>
          </cell>
          <cell r="C49" t="str">
            <v>TT phí chuyển khoản món 360.000.000 vnđ</v>
          </cell>
          <cell r="D49" t="str">
            <v>6425</v>
          </cell>
          <cell r="E49" t="str">
            <v>1121bidv</v>
          </cell>
          <cell r="F49">
            <v>198000</v>
          </cell>
        </row>
        <row r="50">
          <cell r="A50">
            <v>43481</v>
          </cell>
          <cell r="B50" t="str">
            <v>PT20190116-01</v>
          </cell>
          <cell r="C50" t="str">
            <v>Rút tiền gửi NH BIDV nhập quỹ tiền mặt</v>
          </cell>
          <cell r="D50" t="str">
            <v>1111</v>
          </cell>
          <cell r="E50" t="str">
            <v>1121bidv</v>
          </cell>
          <cell r="F50">
            <v>0</v>
          </cell>
        </row>
        <row r="51">
          <cell r="A51">
            <v>43481</v>
          </cell>
          <cell r="B51" t="str">
            <v>PC20190116-01</v>
          </cell>
          <cell r="C51" t="str">
            <v>TT tiền số dư tiền nhà quý 1/2019 ((16500usd x …)-360.000.000 vnđ))</v>
          </cell>
          <cell r="D51">
            <v>24201</v>
          </cell>
          <cell r="E51" t="str">
            <v>1111</v>
          </cell>
          <cell r="F51">
            <v>23542500</v>
          </cell>
        </row>
        <row r="52">
          <cell r="A52">
            <v>43481</v>
          </cell>
          <cell r="B52" t="str">
            <v>PC20190116-01</v>
          </cell>
          <cell r="C52" t="str">
            <v>Phí nộp tiền</v>
          </cell>
          <cell r="D52">
            <v>6425</v>
          </cell>
          <cell r="E52" t="str">
            <v>1111</v>
          </cell>
          <cell r="F52">
            <v>22000</v>
          </cell>
        </row>
        <row r="53">
          <cell r="A53">
            <v>43481</v>
          </cell>
          <cell r="B53" t="str">
            <v>PC20190116-02</v>
          </cell>
          <cell r="C53" t="str">
            <v>Nộp thuế GTGT hàng nhập khẩu (Trung Quốc)</v>
          </cell>
          <cell r="D53" t="str">
            <v>33312</v>
          </cell>
          <cell r="E53" t="str">
            <v>1111</v>
          </cell>
          <cell r="F53">
            <v>236343085</v>
          </cell>
        </row>
        <row r="54">
          <cell r="A54">
            <v>43482</v>
          </cell>
          <cell r="B54" t="str">
            <v>PT20190117-01</v>
          </cell>
          <cell r="C54" t="str">
            <v>Thu lại tạm ứng công tác Tây Nguyên ngày 09/01/2019</v>
          </cell>
          <cell r="D54" t="str">
            <v>1111</v>
          </cell>
          <cell r="E54" t="str">
            <v>141</v>
          </cell>
          <cell r="F54">
            <v>10000000</v>
          </cell>
        </row>
        <row r="55">
          <cell r="A55">
            <v>43482</v>
          </cell>
          <cell r="B55" t="str">
            <v>PT20190117-02</v>
          </cell>
          <cell r="C55" t="str">
            <v>Rút tiền gửi NH BIDV nhập quỹ tiền mặt</v>
          </cell>
          <cell r="D55" t="str">
            <v>1111</v>
          </cell>
          <cell r="E55" t="str">
            <v>1121bidv</v>
          </cell>
          <cell r="F55">
            <v>0</v>
          </cell>
        </row>
        <row r="56">
          <cell r="A56">
            <v>43482</v>
          </cell>
          <cell r="B56" t="str">
            <v>PT20190117-03</v>
          </cell>
          <cell r="C56" t="str">
            <v>Mượn tiền Ms.Luyến</v>
          </cell>
          <cell r="D56" t="str">
            <v>1111</v>
          </cell>
          <cell r="E56" t="str">
            <v>3388</v>
          </cell>
          <cell r="F56">
            <v>20000000</v>
          </cell>
        </row>
        <row r="57">
          <cell r="A57">
            <v>43482</v>
          </cell>
          <cell r="B57" t="str">
            <v>PC20190117-01</v>
          </cell>
          <cell r="C57" t="str">
            <v>TT công tác phí thị trường Daknong, Lâm Đồng- đổ xăng</v>
          </cell>
          <cell r="D57" t="str">
            <v>6418</v>
          </cell>
          <cell r="E57" t="str">
            <v>1111</v>
          </cell>
          <cell r="F57">
            <v>1090909</v>
          </cell>
        </row>
        <row r="58">
          <cell r="A58">
            <v>43482</v>
          </cell>
          <cell r="B58" t="str">
            <v>PC20190117-01</v>
          </cell>
          <cell r="C58" t="str">
            <v>Thuế GTGT được khấu trừ</v>
          </cell>
          <cell r="D58" t="str">
            <v>1331</v>
          </cell>
          <cell r="E58" t="str">
            <v>1111</v>
          </cell>
          <cell r="F58">
            <v>109091</v>
          </cell>
        </row>
        <row r="59">
          <cell r="A59">
            <v>43482</v>
          </cell>
          <cell r="B59" t="str">
            <v>PC20190117-01</v>
          </cell>
          <cell r="C59" t="str">
            <v>TT công tác phí thị trường Daknong, Lâm Đồng- khách sạn</v>
          </cell>
          <cell r="D59" t="str">
            <v>6418</v>
          </cell>
          <cell r="E59" t="str">
            <v>1111</v>
          </cell>
          <cell r="F59">
            <v>800000</v>
          </cell>
        </row>
        <row r="60">
          <cell r="A60">
            <v>43482</v>
          </cell>
          <cell r="B60" t="str">
            <v>PC20190117-01</v>
          </cell>
          <cell r="C60" t="str">
            <v>TT công tác phí thị trường Daknong, Lâm Đồng- ăn uống</v>
          </cell>
          <cell r="D60" t="str">
            <v>6418</v>
          </cell>
          <cell r="E60" t="str">
            <v>1111</v>
          </cell>
          <cell r="F60">
            <v>996000</v>
          </cell>
        </row>
        <row r="61">
          <cell r="A61">
            <v>43482</v>
          </cell>
          <cell r="B61" t="str">
            <v>PC20190117-01</v>
          </cell>
          <cell r="C61" t="str">
            <v>TT công tác phí thị trường Daknong, Lâm Đồng- cầu đường</v>
          </cell>
          <cell r="D61" t="str">
            <v>6418</v>
          </cell>
          <cell r="E61" t="str">
            <v>1111</v>
          </cell>
          <cell r="F61">
            <v>340909</v>
          </cell>
        </row>
        <row r="62">
          <cell r="A62">
            <v>43482</v>
          </cell>
          <cell r="B62" t="str">
            <v>PC20190117-01</v>
          </cell>
          <cell r="C62" t="str">
            <v>Thuế GTGT được khấu trừ</v>
          </cell>
          <cell r="D62" t="str">
            <v>1331</v>
          </cell>
          <cell r="E62" t="str">
            <v>1111</v>
          </cell>
          <cell r="F62">
            <v>34091</v>
          </cell>
        </row>
        <row r="63">
          <cell r="A63">
            <v>43482</v>
          </cell>
          <cell r="B63" t="str">
            <v>PC20190117-02</v>
          </cell>
          <cell r="C63" t="str">
            <v>TT phí gửi chứng từ qua Panda</v>
          </cell>
          <cell r="D63" t="str">
            <v>6428</v>
          </cell>
          <cell r="E63" t="str">
            <v>1111</v>
          </cell>
          <cell r="F63">
            <v>25000</v>
          </cell>
        </row>
        <row r="64">
          <cell r="A64">
            <v>43482</v>
          </cell>
          <cell r="B64" t="str">
            <v>PC20190117-03</v>
          </cell>
          <cell r="C64" t="str">
            <v>TT tiền nước sử dụng kỳ 01/2019</v>
          </cell>
          <cell r="D64" t="str">
            <v>6428</v>
          </cell>
          <cell r="E64" t="str">
            <v>1111</v>
          </cell>
          <cell r="F64">
            <v>1933360</v>
          </cell>
        </row>
        <row r="65">
          <cell r="A65">
            <v>43482</v>
          </cell>
          <cell r="B65" t="str">
            <v>PC20190117-03</v>
          </cell>
          <cell r="C65" t="str">
            <v>Thuế GTGT được khấu trừ</v>
          </cell>
          <cell r="D65" t="str">
            <v>1331</v>
          </cell>
          <cell r="E65" t="str">
            <v>1111</v>
          </cell>
          <cell r="F65">
            <v>87880</v>
          </cell>
        </row>
        <row r="66">
          <cell r="A66">
            <v>43482</v>
          </cell>
          <cell r="B66" t="str">
            <v>PC20190117-04</v>
          </cell>
          <cell r="C66" t="str">
            <v>Tạm ứng công tác miền Trung</v>
          </cell>
          <cell r="D66" t="str">
            <v>141</v>
          </cell>
          <cell r="E66" t="str">
            <v>1111</v>
          </cell>
          <cell r="F66">
            <v>20000000</v>
          </cell>
        </row>
        <row r="67">
          <cell r="A67">
            <v>43482</v>
          </cell>
          <cell r="B67" t="str">
            <v>PC20190117-05</v>
          </cell>
          <cell r="C67" t="str">
            <v>Tạm ứng làm kệ trưng bày sản phẩm (Phát)</v>
          </cell>
          <cell r="D67" t="str">
            <v>141</v>
          </cell>
          <cell r="E67" t="str">
            <v>1111</v>
          </cell>
          <cell r="F67">
            <v>20000000</v>
          </cell>
        </row>
        <row r="68">
          <cell r="A68">
            <v>43482</v>
          </cell>
          <cell r="B68" t="str">
            <v>PC20190117-06</v>
          </cell>
          <cell r="C68" t="str">
            <v>TT chứng thực bản sao giấy phép kinh doanh</v>
          </cell>
          <cell r="D68" t="str">
            <v>6428</v>
          </cell>
          <cell r="E68" t="str">
            <v>1111</v>
          </cell>
          <cell r="F68">
            <v>100000</v>
          </cell>
        </row>
        <row r="69">
          <cell r="A69">
            <v>43482</v>
          </cell>
          <cell r="C69" t="str">
            <v>Rút tiền gửi NH BIDV nhập quỹ tiền mặt</v>
          </cell>
          <cell r="D69" t="str">
            <v>1111</v>
          </cell>
          <cell r="E69" t="str">
            <v>1121bidv</v>
          </cell>
          <cell r="F69">
            <v>30000000</v>
          </cell>
        </row>
        <row r="70">
          <cell r="A70">
            <v>43482</v>
          </cell>
          <cell r="C70" t="str">
            <v>TT phí rút tiền mặt món 30.000.000 vnđ</v>
          </cell>
          <cell r="D70" t="str">
            <v>6425</v>
          </cell>
          <cell r="E70" t="str">
            <v>1121bidv</v>
          </cell>
          <cell r="F70">
            <v>11000</v>
          </cell>
        </row>
        <row r="71">
          <cell r="A71">
            <v>43483</v>
          </cell>
          <cell r="B71" t="str">
            <v>PT20190118-01</v>
          </cell>
          <cell r="C71" t="str">
            <v>Ms.Luyến trả tiền mượn công ty</v>
          </cell>
          <cell r="D71" t="str">
            <v>1111</v>
          </cell>
          <cell r="E71" t="str">
            <v>3388</v>
          </cell>
          <cell r="F71">
            <v>31900000</v>
          </cell>
        </row>
        <row r="72">
          <cell r="A72">
            <v>43483</v>
          </cell>
          <cell r="B72" t="str">
            <v>PC20190118-01</v>
          </cell>
          <cell r="C72" t="str">
            <v>Ms.Luyến mượn tiền công ty (nộp thuế môn bài năm 2019 cho 03 cty: Della, Luyến Hoàng, Apec)</v>
          </cell>
          <cell r="D72" t="str">
            <v>3388</v>
          </cell>
          <cell r="E72" t="str">
            <v>1111</v>
          </cell>
          <cell r="F72">
            <v>8000000</v>
          </cell>
        </row>
        <row r="73">
          <cell r="A73">
            <v>43483</v>
          </cell>
          <cell r="B73" t="str">
            <v>PC20190118-02</v>
          </cell>
          <cell r="C73" t="str">
            <v>Nộp thuế môn bài năm 2019 cty Della Vietbuilders</v>
          </cell>
          <cell r="D73" t="str">
            <v>811</v>
          </cell>
          <cell r="E73" t="str">
            <v>1111</v>
          </cell>
          <cell r="F73">
            <v>2000000</v>
          </cell>
        </row>
        <row r="74">
          <cell r="A74">
            <v>43483</v>
          </cell>
          <cell r="B74" t="str">
            <v>PC20190118-03</v>
          </cell>
          <cell r="C74" t="str">
            <v>TT gửi chứng từ: mở LC, thông báo thanh toán LC qua BIDV</v>
          </cell>
          <cell r="D74" t="str">
            <v>6428</v>
          </cell>
          <cell r="E74" t="str">
            <v>1111</v>
          </cell>
          <cell r="F74">
            <v>216000</v>
          </cell>
        </row>
        <row r="75">
          <cell r="A75">
            <v>43483</v>
          </cell>
          <cell r="B75" t="str">
            <v>PC20190118-04</v>
          </cell>
          <cell r="C75" t="str">
            <v>Tạm ứng đặt kệ trưng bày sản phẩm khu vực miền Trung (đợt 1)</v>
          </cell>
          <cell r="D75" t="str">
            <v>141</v>
          </cell>
          <cell r="E75" t="str">
            <v>1111</v>
          </cell>
          <cell r="F75">
            <v>31900000</v>
          </cell>
        </row>
        <row r="76">
          <cell r="A76">
            <v>43483</v>
          </cell>
          <cell r="C76" t="str">
            <v xml:space="preserve">Thanh toán mua hàng (Trung Quốc) 100.930 usd </v>
          </cell>
          <cell r="D76" t="str">
            <v>6425</v>
          </cell>
          <cell r="E76" t="str">
            <v>1121bidv</v>
          </cell>
          <cell r="F76">
            <v>5273361</v>
          </cell>
        </row>
        <row r="77">
          <cell r="A77">
            <v>43483</v>
          </cell>
          <cell r="C77" t="str">
            <v>Thanh toán mua hàng (Trung Quốc) 100.930 usd (TG:23350)</v>
          </cell>
          <cell r="D77" t="str">
            <v>331</v>
          </cell>
          <cell r="E77" t="str">
            <v>1122bidv</v>
          </cell>
          <cell r="F77">
            <v>2356715500</v>
          </cell>
        </row>
        <row r="78">
          <cell r="A78">
            <v>43486</v>
          </cell>
          <cell r="B78" t="str">
            <v>PT20190121-01</v>
          </cell>
          <cell r="C78" t="str">
            <v>Ms.Luyến trả tiền mượn công ty</v>
          </cell>
          <cell r="D78" t="str">
            <v>1111</v>
          </cell>
          <cell r="E78" t="str">
            <v>3388</v>
          </cell>
          <cell r="F78">
            <v>105700000</v>
          </cell>
        </row>
        <row r="79">
          <cell r="A79">
            <v>43486</v>
          </cell>
          <cell r="B79" t="str">
            <v>TU</v>
          </cell>
          <cell r="C79" t="str">
            <v>Tạm ứng đặt kệ trưng bày sản phẩm khu vực miền Trung (đợt 2)</v>
          </cell>
          <cell r="D79" t="str">
            <v>141</v>
          </cell>
          <cell r="E79" t="str">
            <v>1111</v>
          </cell>
          <cell r="F79">
            <v>95700000</v>
          </cell>
        </row>
        <row r="80">
          <cell r="A80">
            <v>43486</v>
          </cell>
          <cell r="B80" t="str">
            <v>PC20190121-02</v>
          </cell>
          <cell r="C80" t="str">
            <v>TT phí vận chuyển 4 cont 20' từ cảng về kho</v>
          </cell>
          <cell r="D80" t="str">
            <v>632</v>
          </cell>
          <cell r="E80" t="str">
            <v>1111</v>
          </cell>
          <cell r="F80">
            <v>7200000</v>
          </cell>
        </row>
        <row r="81">
          <cell r="A81">
            <v>43486</v>
          </cell>
          <cell r="B81" t="str">
            <v>PC20190121-02</v>
          </cell>
          <cell r="C81" t="str">
            <v>Thuế GTGT được khấu trừ</v>
          </cell>
          <cell r="D81" t="str">
            <v>1331</v>
          </cell>
          <cell r="E81" t="str">
            <v>1111</v>
          </cell>
          <cell r="F81">
            <v>720000</v>
          </cell>
        </row>
        <row r="82">
          <cell r="A82">
            <v>43486</v>
          </cell>
          <cell r="B82" t="str">
            <v>PC20190121-02</v>
          </cell>
          <cell r="C82" t="str">
            <v xml:space="preserve">TT phí hạ cont 20' </v>
          </cell>
          <cell r="D82" t="str">
            <v>632</v>
          </cell>
          <cell r="E82" t="str">
            <v>1111</v>
          </cell>
          <cell r="F82">
            <v>709091</v>
          </cell>
        </row>
        <row r="83">
          <cell r="A83">
            <v>43486</v>
          </cell>
          <cell r="B83" t="str">
            <v>PC20190121-02</v>
          </cell>
          <cell r="C83" t="str">
            <v>Thuế GTGT được khấu trừ</v>
          </cell>
          <cell r="D83" t="str">
            <v>1331</v>
          </cell>
          <cell r="E83" t="str">
            <v>1111</v>
          </cell>
          <cell r="F83">
            <v>70909</v>
          </cell>
        </row>
        <row r="84">
          <cell r="A84">
            <v>43486</v>
          </cell>
          <cell r="B84" t="str">
            <v>PC20190121-02</v>
          </cell>
          <cell r="C84" t="str">
            <v>TT phí hạ cont rỗng từ xe xuống bãi</v>
          </cell>
          <cell r="D84" t="str">
            <v>632</v>
          </cell>
          <cell r="E84" t="str">
            <v>1111</v>
          </cell>
          <cell r="F84">
            <v>681818</v>
          </cell>
        </row>
        <row r="85">
          <cell r="A85">
            <v>43486</v>
          </cell>
          <cell r="B85" t="str">
            <v>PC20190121-02</v>
          </cell>
          <cell r="C85" t="str">
            <v>Thuế GTGT được khấu trừ</v>
          </cell>
          <cell r="D85" t="str">
            <v>1331</v>
          </cell>
          <cell r="E85" t="str">
            <v>1111</v>
          </cell>
          <cell r="F85">
            <v>68182</v>
          </cell>
        </row>
        <row r="86">
          <cell r="A86">
            <v>43487</v>
          </cell>
          <cell r="B86" t="str">
            <v>PC20190122-01</v>
          </cell>
          <cell r="C86" t="str">
            <v>TT phí gửi xe sân bay</v>
          </cell>
          <cell r="D86" t="str">
            <v>6428</v>
          </cell>
          <cell r="E86" t="str">
            <v>1111</v>
          </cell>
          <cell r="F86">
            <v>300000</v>
          </cell>
        </row>
        <row r="87">
          <cell r="A87">
            <v>43487</v>
          </cell>
          <cell r="B87" t="str">
            <v>PC20190122-01</v>
          </cell>
          <cell r="C87" t="str">
            <v>Thuế GTGT được khấu trừ</v>
          </cell>
          <cell r="D87" t="str">
            <v>1331</v>
          </cell>
          <cell r="E87" t="str">
            <v>1111</v>
          </cell>
          <cell r="F87">
            <v>30000</v>
          </cell>
        </row>
        <row r="88">
          <cell r="A88">
            <v>43488</v>
          </cell>
          <cell r="B88" t="str">
            <v>PT20190123-01</v>
          </cell>
          <cell r="C88" t="str">
            <v>Ms.Luyến trả tiền mượn công ty</v>
          </cell>
          <cell r="D88" t="str">
            <v>1111</v>
          </cell>
          <cell r="E88" t="str">
            <v>3388</v>
          </cell>
          <cell r="F88">
            <v>157900000</v>
          </cell>
        </row>
        <row r="89">
          <cell r="A89">
            <v>43488</v>
          </cell>
          <cell r="B89" t="str">
            <v>PT20190123-02</v>
          </cell>
          <cell r="C89" t="str">
            <v>Ms.Luyến trả tiền mượn công ty</v>
          </cell>
          <cell r="D89" t="str">
            <v>1111</v>
          </cell>
          <cell r="E89" t="str">
            <v>3388</v>
          </cell>
          <cell r="F89">
            <v>33652000</v>
          </cell>
        </row>
        <row r="90">
          <cell r="A90">
            <v>43488</v>
          </cell>
          <cell r="B90" t="str">
            <v>TU</v>
          </cell>
          <cell r="C90" t="str">
            <v>Tạm ứng đặt kệ trưng bày sản phẩm khu vực miền Trung (đợt 3)</v>
          </cell>
          <cell r="D90" t="str">
            <v>141</v>
          </cell>
          <cell r="E90" t="str">
            <v>1111</v>
          </cell>
          <cell r="F90">
            <v>127600000</v>
          </cell>
        </row>
        <row r="91">
          <cell r="A91">
            <v>43488</v>
          </cell>
          <cell r="B91" t="str">
            <v>TU</v>
          </cell>
          <cell r="C91" t="str">
            <v>Tạm ứng công tác khu vực miền Trung</v>
          </cell>
          <cell r="D91" t="str">
            <v>141</v>
          </cell>
          <cell r="E91" t="str">
            <v>1111</v>
          </cell>
          <cell r="F91">
            <v>20000000</v>
          </cell>
        </row>
        <row r="92">
          <cell r="A92">
            <v>43488</v>
          </cell>
          <cell r="B92" t="str">
            <v>PC20190123-01</v>
          </cell>
          <cell r="C92" t="str">
            <v>Tạm ứng in sticker cho sản phẩm trưng bày</v>
          </cell>
          <cell r="D92" t="str">
            <v>141</v>
          </cell>
          <cell r="E92" t="str">
            <v>1111</v>
          </cell>
          <cell r="F92">
            <v>25300000</v>
          </cell>
        </row>
        <row r="93">
          <cell r="A93">
            <v>43488</v>
          </cell>
          <cell r="B93" t="str">
            <v>PC20190123-03</v>
          </cell>
          <cell r="C93" t="str">
            <v>Tạm ứng mua máy bắn đinh, máy cắt tôn</v>
          </cell>
          <cell r="D93" t="str">
            <v>141</v>
          </cell>
          <cell r="E93" t="str">
            <v>1111</v>
          </cell>
          <cell r="F93">
            <v>5000000</v>
          </cell>
        </row>
        <row r="94">
          <cell r="A94">
            <v>43488</v>
          </cell>
          <cell r="B94" t="str">
            <v>PC20190123-04</v>
          </cell>
          <cell r="C94" t="str">
            <v>Tạm ứng công tác Bình Dương</v>
          </cell>
          <cell r="D94" t="str">
            <v>141</v>
          </cell>
          <cell r="E94" t="str">
            <v>1111</v>
          </cell>
          <cell r="F94">
            <v>2000000</v>
          </cell>
        </row>
        <row r="95">
          <cell r="A95">
            <v>43488</v>
          </cell>
          <cell r="B95" t="str">
            <v>PC20190123-06</v>
          </cell>
          <cell r="C95" t="str">
            <v>TT phí tiếp khách</v>
          </cell>
          <cell r="D95" t="str">
            <v>6418</v>
          </cell>
          <cell r="E95" t="str">
            <v>1111</v>
          </cell>
          <cell r="F95">
            <v>2810909</v>
          </cell>
        </row>
        <row r="96">
          <cell r="A96">
            <v>43488</v>
          </cell>
          <cell r="B96" t="str">
            <v>PC20190123-06</v>
          </cell>
          <cell r="C96" t="str">
            <v>Thuế GTGT được khấu trừ</v>
          </cell>
          <cell r="D96" t="str">
            <v>1331</v>
          </cell>
          <cell r="E96" t="str">
            <v>1111</v>
          </cell>
          <cell r="F96">
            <v>281091</v>
          </cell>
        </row>
        <row r="97">
          <cell r="A97">
            <v>43488</v>
          </cell>
          <cell r="B97" t="str">
            <v>PC20190123-06</v>
          </cell>
          <cell r="C97" t="str">
            <v>TT phí dịch vụ khách sạn</v>
          </cell>
          <cell r="D97" t="str">
            <v>6418</v>
          </cell>
          <cell r="E97" t="str">
            <v>1111</v>
          </cell>
          <cell r="F97">
            <v>3272728</v>
          </cell>
        </row>
        <row r="98">
          <cell r="A98">
            <v>43488</v>
          </cell>
          <cell r="B98" t="str">
            <v>PC20190123-06</v>
          </cell>
          <cell r="C98" t="str">
            <v>Thuế GTGT được khấu trừ</v>
          </cell>
          <cell r="D98" t="str">
            <v>1331</v>
          </cell>
          <cell r="E98" t="str">
            <v>1111</v>
          </cell>
          <cell r="F98">
            <v>327272</v>
          </cell>
        </row>
        <row r="99">
          <cell r="A99">
            <v>43488</v>
          </cell>
          <cell r="B99" t="str">
            <v>PC20190123-06</v>
          </cell>
          <cell r="C99" t="str">
            <v>TT phí tiếp khách (ăn uống)</v>
          </cell>
          <cell r="D99" t="str">
            <v>6418</v>
          </cell>
          <cell r="E99" t="str">
            <v>1111</v>
          </cell>
          <cell r="F99">
            <v>6327273</v>
          </cell>
        </row>
        <row r="100">
          <cell r="A100">
            <v>43488</v>
          </cell>
          <cell r="B100" t="str">
            <v>PC20190123-06</v>
          </cell>
          <cell r="C100" t="str">
            <v>Thuế GTGT được khấu trừ</v>
          </cell>
          <cell r="D100" t="str">
            <v>1331</v>
          </cell>
          <cell r="E100" t="str">
            <v>1111</v>
          </cell>
          <cell r="F100">
            <v>632727</v>
          </cell>
        </row>
        <row r="101">
          <cell r="A101">
            <v>43489</v>
          </cell>
          <cell r="C101" t="str">
            <v>Ms.Luyến trả tiền mượn công ty (Chuyển koản)</v>
          </cell>
          <cell r="D101" t="str">
            <v>1121bidv</v>
          </cell>
          <cell r="E101" t="str">
            <v>3388</v>
          </cell>
          <cell r="F101">
            <v>300000000</v>
          </cell>
        </row>
        <row r="102">
          <cell r="A102">
            <v>43489</v>
          </cell>
          <cell r="C102" t="str">
            <v>Ms.Luyến trả tiền mượn công ty (Chuyển koản)</v>
          </cell>
          <cell r="D102" t="str">
            <v>1121bidv</v>
          </cell>
          <cell r="E102" t="str">
            <v>3388</v>
          </cell>
          <cell r="F102">
            <v>100000000</v>
          </cell>
        </row>
        <row r="103">
          <cell r="A103">
            <v>43489</v>
          </cell>
          <cell r="C103" t="str">
            <v>TT lương cho NV tháng 01/2019</v>
          </cell>
          <cell r="D103" t="str">
            <v>3341</v>
          </cell>
          <cell r="E103" t="str">
            <v>1121bidv</v>
          </cell>
          <cell r="F103">
            <v>326443250</v>
          </cell>
        </row>
        <row r="104">
          <cell r="A104">
            <v>43489</v>
          </cell>
          <cell r="C104" t="str">
            <v>TT phí chuyển khoản món 326.443.250 vnđ</v>
          </cell>
          <cell r="D104" t="str">
            <v>6425</v>
          </cell>
          <cell r="E104" t="str">
            <v>1121bidv</v>
          </cell>
          <cell r="F104">
            <v>55000</v>
          </cell>
        </row>
        <row r="105">
          <cell r="A105">
            <v>43490</v>
          </cell>
          <cell r="B105" t="str">
            <v>PT20190125-01</v>
          </cell>
          <cell r="C105" t="str">
            <v>Ms.Luyến trả tiền mượn công ty (Dương trả tạm ứng T09/2018)</v>
          </cell>
          <cell r="D105" t="str">
            <v>1111</v>
          </cell>
          <cell r="E105" t="str">
            <v>3388</v>
          </cell>
          <cell r="F105">
            <v>5000000</v>
          </cell>
        </row>
        <row r="106">
          <cell r="A106">
            <v>43490</v>
          </cell>
          <cell r="B106" t="str">
            <v>PT20190125-02</v>
          </cell>
          <cell r="C106" t="str">
            <v>Rút tiền gửi NH BIDV nhập quỹ tiền mặt</v>
          </cell>
          <cell r="D106" t="str">
            <v>1111</v>
          </cell>
          <cell r="E106" t="str">
            <v>1121bidv</v>
          </cell>
          <cell r="F106">
            <v>0</v>
          </cell>
        </row>
        <row r="107">
          <cell r="A107">
            <v>43490</v>
          </cell>
          <cell r="B107" t="str">
            <v>PC20190125-01</v>
          </cell>
          <cell r="C107" t="str">
            <v>TT tiền điện sử dụng tháng 01/2019</v>
          </cell>
          <cell r="D107" t="str">
            <v>6428</v>
          </cell>
          <cell r="E107" t="str">
            <v>1111</v>
          </cell>
          <cell r="F107">
            <v>5766123</v>
          </cell>
        </row>
        <row r="108">
          <cell r="A108">
            <v>43490</v>
          </cell>
          <cell r="B108" t="str">
            <v>PC20190125-01</v>
          </cell>
          <cell r="C108" t="str">
            <v>Thuế GTGT được khấu trừ</v>
          </cell>
          <cell r="D108" t="str">
            <v>1331</v>
          </cell>
          <cell r="E108" t="str">
            <v>1111</v>
          </cell>
          <cell r="F108">
            <v>576612</v>
          </cell>
        </row>
        <row r="109">
          <cell r="A109">
            <v>43490</v>
          </cell>
          <cell r="B109" t="str">
            <v>PC20190125-02</v>
          </cell>
          <cell r="C109" t="str">
            <v>Tạm ứng công tác thị trường Tây Nguyên</v>
          </cell>
          <cell r="D109" t="str">
            <v>141</v>
          </cell>
          <cell r="E109" t="str">
            <v>1111</v>
          </cell>
          <cell r="F109">
            <v>10000000</v>
          </cell>
        </row>
        <row r="110">
          <cell r="A110">
            <v>43490</v>
          </cell>
          <cell r="B110" t="str">
            <v>PC20190125-03</v>
          </cell>
          <cell r="C110" t="str">
            <v>Tạm ứng bốc xếp xuất kho hàng</v>
          </cell>
          <cell r="D110" t="str">
            <v>141</v>
          </cell>
          <cell r="E110" t="str">
            <v>1111</v>
          </cell>
          <cell r="F110">
            <v>2000000</v>
          </cell>
        </row>
        <row r="111">
          <cell r="A111">
            <v>43490</v>
          </cell>
          <cell r="B111" t="str">
            <v>PC20190125-04</v>
          </cell>
          <cell r="C111" t="str">
            <v>TT mua đồ cúng cho công ty</v>
          </cell>
          <cell r="D111" t="str">
            <v>6428</v>
          </cell>
          <cell r="E111" t="str">
            <v>1111</v>
          </cell>
          <cell r="F111">
            <v>197000</v>
          </cell>
        </row>
        <row r="112">
          <cell r="A112">
            <v>43490</v>
          </cell>
          <cell r="B112" t="str">
            <v>PC20190125-05</v>
          </cell>
          <cell r="C112" t="str">
            <v>TT phí công tác Vũng Tàu (28-30/12/2018), Bình Dương- cầu đường</v>
          </cell>
          <cell r="D112" t="str">
            <v>6418</v>
          </cell>
          <cell r="E112" t="str">
            <v>1111</v>
          </cell>
          <cell r="F112">
            <v>68182</v>
          </cell>
        </row>
        <row r="113">
          <cell r="A113">
            <v>43490</v>
          </cell>
          <cell r="B113" t="str">
            <v>PC20190125-05</v>
          </cell>
          <cell r="C113" t="str">
            <v>Thuế GTGT được khấu trừ</v>
          </cell>
          <cell r="D113" t="str">
            <v>1331</v>
          </cell>
          <cell r="E113" t="str">
            <v>1111</v>
          </cell>
          <cell r="F113">
            <v>6818</v>
          </cell>
        </row>
        <row r="114">
          <cell r="A114">
            <v>43490</v>
          </cell>
          <cell r="B114" t="str">
            <v>PC20190125-05</v>
          </cell>
          <cell r="C114" t="str">
            <v>TT phí công tác Vũng Tàu (28-30/12/2018), Bình Dương- đổ xăng</v>
          </cell>
          <cell r="D114" t="str">
            <v>6418</v>
          </cell>
          <cell r="E114" t="str">
            <v>1111</v>
          </cell>
          <cell r="F114">
            <v>454545</v>
          </cell>
        </row>
        <row r="115">
          <cell r="A115">
            <v>43490</v>
          </cell>
          <cell r="B115" t="str">
            <v>PC20190125-05</v>
          </cell>
          <cell r="C115" t="str">
            <v>Thuế GTGT được khấu trừ</v>
          </cell>
          <cell r="D115" t="str">
            <v>1331</v>
          </cell>
          <cell r="E115" t="str">
            <v>1111</v>
          </cell>
          <cell r="F115">
            <v>45455</v>
          </cell>
        </row>
        <row r="116">
          <cell r="A116">
            <v>43490</v>
          </cell>
          <cell r="B116" t="str">
            <v>PC20190125-05</v>
          </cell>
          <cell r="C116" t="str">
            <v>TT phí công tác Vũng Tàu (28-30/12/2018), Bình Dương- đổ xăng</v>
          </cell>
          <cell r="D116" t="str">
            <v>6418</v>
          </cell>
          <cell r="E116" t="str">
            <v>1111</v>
          </cell>
          <cell r="F116">
            <v>1824000</v>
          </cell>
        </row>
        <row r="117">
          <cell r="A117">
            <v>43490</v>
          </cell>
          <cell r="B117" t="str">
            <v>PC20190125-05</v>
          </cell>
          <cell r="C117" t="str">
            <v>Thuế GTGT được khấu trừ</v>
          </cell>
          <cell r="D117" t="str">
            <v>1331</v>
          </cell>
          <cell r="E117" t="str">
            <v>1111</v>
          </cell>
          <cell r="F117">
            <v>182400</v>
          </cell>
        </row>
        <row r="118">
          <cell r="A118">
            <v>43490</v>
          </cell>
          <cell r="B118" t="str">
            <v>PC20190125-05</v>
          </cell>
          <cell r="C118" t="str">
            <v>TT phí công tác Vũng Tàu (28-30/12/2018), Bình Dương- ăn uống</v>
          </cell>
          <cell r="D118" t="str">
            <v>6418</v>
          </cell>
          <cell r="E118" t="str">
            <v>1111</v>
          </cell>
          <cell r="F118">
            <v>941818</v>
          </cell>
        </row>
        <row r="119">
          <cell r="A119">
            <v>43490</v>
          </cell>
          <cell r="B119" t="str">
            <v>PC20190125-05</v>
          </cell>
          <cell r="C119" t="str">
            <v>Thuế GTGT được khấu trừ</v>
          </cell>
          <cell r="D119" t="str">
            <v>1331</v>
          </cell>
          <cell r="E119" t="str">
            <v>1111</v>
          </cell>
          <cell r="F119">
            <v>94182</v>
          </cell>
        </row>
        <row r="120">
          <cell r="A120">
            <v>43490</v>
          </cell>
          <cell r="B120" t="str">
            <v>PC20190125-05</v>
          </cell>
          <cell r="C120" t="str">
            <v>TT phí công tác Vũng Tàu (28-30/12/2018), Bình Dương- ăn uống</v>
          </cell>
          <cell r="D120" t="str">
            <v>6418</v>
          </cell>
          <cell r="E120" t="str">
            <v>1111</v>
          </cell>
          <cell r="F120">
            <v>1703636</v>
          </cell>
        </row>
        <row r="121">
          <cell r="A121">
            <v>43490</v>
          </cell>
          <cell r="B121" t="str">
            <v>PC20190125-05</v>
          </cell>
          <cell r="C121" t="str">
            <v>Thuế GTGT được khấu trừ</v>
          </cell>
          <cell r="D121" t="str">
            <v>1331</v>
          </cell>
          <cell r="E121" t="str">
            <v>1111</v>
          </cell>
          <cell r="F121">
            <v>170364</v>
          </cell>
        </row>
        <row r="122">
          <cell r="A122">
            <v>43490</v>
          </cell>
          <cell r="B122" t="str">
            <v>PC20190125-05</v>
          </cell>
          <cell r="C122" t="str">
            <v>TT phí công tác Vũng Tàu (28-30/12/2018), Bình Dương- phòng nghỉ</v>
          </cell>
          <cell r="D122" t="str">
            <v>6418</v>
          </cell>
          <cell r="E122" t="str">
            <v>1111</v>
          </cell>
          <cell r="F122">
            <v>2500000</v>
          </cell>
        </row>
        <row r="123">
          <cell r="A123">
            <v>43490</v>
          </cell>
          <cell r="B123" t="str">
            <v>PC20190125-05</v>
          </cell>
          <cell r="C123" t="str">
            <v>Thuế GTGT được khấu trừ</v>
          </cell>
          <cell r="D123" t="str">
            <v>1331</v>
          </cell>
          <cell r="E123" t="str">
            <v>1111</v>
          </cell>
          <cell r="F123">
            <v>250000</v>
          </cell>
        </row>
        <row r="124">
          <cell r="A124">
            <v>43490</v>
          </cell>
          <cell r="B124" t="str">
            <v>PC20190125-06</v>
          </cell>
          <cell r="C124" t="str">
            <v>TT phí grab lấy namecard</v>
          </cell>
          <cell r="D124" t="str">
            <v>6418</v>
          </cell>
          <cell r="E124" t="str">
            <v>1111</v>
          </cell>
          <cell r="F124">
            <v>50000</v>
          </cell>
        </row>
        <row r="125">
          <cell r="A125">
            <v>43490</v>
          </cell>
          <cell r="C125" t="str">
            <v>Nhập hàng lá cọ (Palmex)</v>
          </cell>
          <cell r="D125" t="str">
            <v>1561</v>
          </cell>
          <cell r="E125" t="str">
            <v>331</v>
          </cell>
          <cell r="F125">
            <v>1810707453</v>
          </cell>
        </row>
        <row r="126">
          <cell r="A126">
            <v>43490</v>
          </cell>
          <cell r="C126" t="str">
            <v>Thuế nhập khẩu (Palmex)</v>
          </cell>
          <cell r="D126" t="str">
            <v>1561</v>
          </cell>
          <cell r="E126" t="str">
            <v>3333</v>
          </cell>
          <cell r="F126">
            <v>0</v>
          </cell>
        </row>
        <row r="127">
          <cell r="A127">
            <v>43490</v>
          </cell>
          <cell r="C127" t="str">
            <v>Thuế GTGT hàng nhập khẩu (Palmex)</v>
          </cell>
          <cell r="D127" t="str">
            <v>1331</v>
          </cell>
          <cell r="E127" t="str">
            <v>33312</v>
          </cell>
          <cell r="F127">
            <v>181070745</v>
          </cell>
        </row>
        <row r="128">
          <cell r="A128">
            <v>43490</v>
          </cell>
          <cell r="C128" t="str">
            <v>Rút tiền gửi NH BIDV nhập quỹ tiền mặt</v>
          </cell>
          <cell r="D128" t="str">
            <v>1111</v>
          </cell>
          <cell r="E128" t="str">
            <v>1121bidv</v>
          </cell>
          <cell r="F128">
            <v>50000000</v>
          </cell>
        </row>
        <row r="129">
          <cell r="A129">
            <v>43490</v>
          </cell>
          <cell r="C129" t="str">
            <v>TT phí rút tiền mặt món 50.000.000 vnđ</v>
          </cell>
          <cell r="D129" t="str">
            <v>6425</v>
          </cell>
          <cell r="E129" t="str">
            <v>1121bidv</v>
          </cell>
          <cell r="F129">
            <v>11000</v>
          </cell>
        </row>
        <row r="130">
          <cell r="A130">
            <v>43490</v>
          </cell>
          <cell r="C130" t="str">
            <v>Lãi tiền gửi NH BIDV tài koản thanh toán</v>
          </cell>
          <cell r="D130" t="str">
            <v>1121bidv</v>
          </cell>
          <cell r="E130" t="str">
            <v>515</v>
          </cell>
          <cell r="F130">
            <v>29544</v>
          </cell>
        </row>
        <row r="131">
          <cell r="A131">
            <v>43493</v>
          </cell>
          <cell r="B131" t="str">
            <v>0000023</v>
          </cell>
          <cell r="C131" t="str">
            <v>Thi công kệ trưng bày sản phẩm theo HĐ số 012519/HDVB-LocPhat ngày 25/01/2019</v>
          </cell>
          <cell r="D131" t="str">
            <v>24201</v>
          </cell>
          <cell r="E131" t="str">
            <v>331</v>
          </cell>
          <cell r="F131">
            <v>69520000</v>
          </cell>
        </row>
        <row r="132">
          <cell r="A132">
            <v>43493</v>
          </cell>
          <cell r="B132" t="str">
            <v>0000023</v>
          </cell>
          <cell r="C132" t="str">
            <v>Thuế GTGT được khấu trừ</v>
          </cell>
          <cell r="D132" t="str">
            <v>1331</v>
          </cell>
          <cell r="E132" t="str">
            <v>331</v>
          </cell>
          <cell r="F132">
            <v>6952000</v>
          </cell>
        </row>
        <row r="133">
          <cell r="A133">
            <v>43493</v>
          </cell>
          <cell r="C133" t="str">
            <v>Ms.Luyến trả tiền mượn công ty</v>
          </cell>
          <cell r="D133" t="str">
            <v>1121bidv</v>
          </cell>
          <cell r="E133" t="str">
            <v>3388</v>
          </cell>
          <cell r="F133">
            <v>120000000</v>
          </cell>
        </row>
        <row r="134">
          <cell r="A134">
            <v>43494</v>
          </cell>
          <cell r="B134" t="str">
            <v>PT20190129-01</v>
          </cell>
          <cell r="C134" t="str">
            <v xml:space="preserve">Thu lại tạm ứng làm kệ trưng bày ngày 17/01/2019 (Phát) </v>
          </cell>
          <cell r="D134" t="str">
            <v>1111</v>
          </cell>
          <cell r="E134" t="str">
            <v>141</v>
          </cell>
          <cell r="F134">
            <v>20000000</v>
          </cell>
        </row>
        <row r="135">
          <cell r="A135">
            <v>43494</v>
          </cell>
          <cell r="B135" t="str">
            <v>PT20190129-01</v>
          </cell>
          <cell r="C135" t="str">
            <v>Ms.Luyến trả tiền mượn công ty</v>
          </cell>
          <cell r="D135" t="str">
            <v>1111</v>
          </cell>
          <cell r="E135" t="str">
            <v>3388</v>
          </cell>
          <cell r="F135">
            <v>180000000</v>
          </cell>
        </row>
        <row r="136">
          <cell r="A136">
            <v>43494</v>
          </cell>
          <cell r="B136" t="str">
            <v>PT20190129-03</v>
          </cell>
          <cell r="C136" t="str">
            <v>Thu lại tạm ứng công tác Bình Dương  ngày 23/01/2019</v>
          </cell>
          <cell r="D136" t="str">
            <v>1111</v>
          </cell>
          <cell r="E136" t="str">
            <v>141</v>
          </cell>
          <cell r="F136">
            <v>2000000</v>
          </cell>
        </row>
        <row r="137">
          <cell r="A137">
            <v>43494</v>
          </cell>
          <cell r="B137" t="str">
            <v>PC20190129-01</v>
          </cell>
          <cell r="C137" t="str">
            <v>Nộp thuế GTGT hàng nhập khẩu (Palmex)</v>
          </cell>
          <cell r="D137" t="str">
            <v>33312</v>
          </cell>
          <cell r="E137" t="str">
            <v>1111</v>
          </cell>
          <cell r="F137">
            <v>181070745</v>
          </cell>
        </row>
        <row r="138">
          <cell r="A138">
            <v>43494</v>
          </cell>
          <cell r="B138" t="str">
            <v>PC20190129-02</v>
          </cell>
          <cell r="C138" t="str">
            <v>TT phí vận chuyển kệ mẫu khu vực TPHCM, miền tây</v>
          </cell>
          <cell r="D138" t="str">
            <v>6418</v>
          </cell>
          <cell r="E138" t="str">
            <v>1111</v>
          </cell>
          <cell r="F138">
            <v>5700000</v>
          </cell>
        </row>
        <row r="139">
          <cell r="A139">
            <v>43494</v>
          </cell>
          <cell r="B139" t="str">
            <v>PC20190129-02</v>
          </cell>
          <cell r="C139" t="str">
            <v>Thuế GTGT được khấu trừ</v>
          </cell>
          <cell r="D139" t="str">
            <v>1331</v>
          </cell>
          <cell r="E139" t="str">
            <v>1111</v>
          </cell>
          <cell r="F139">
            <v>570000</v>
          </cell>
        </row>
        <row r="140">
          <cell r="A140">
            <v>43494</v>
          </cell>
          <cell r="B140" t="str">
            <v>PC20190129-03</v>
          </cell>
          <cell r="C140" t="str">
            <v>TT phí vận chuyển kệ mẫu khu vực Bình Dương</v>
          </cell>
          <cell r="D140" t="str">
            <v>6418</v>
          </cell>
          <cell r="E140" t="str">
            <v>1111</v>
          </cell>
          <cell r="F140">
            <v>3800000</v>
          </cell>
        </row>
        <row r="141">
          <cell r="A141">
            <v>43494</v>
          </cell>
          <cell r="B141" t="str">
            <v>PC20190129-03</v>
          </cell>
          <cell r="C141" t="str">
            <v>Thuế GTGT được khấu trừ</v>
          </cell>
          <cell r="D141" t="str">
            <v>1331</v>
          </cell>
          <cell r="E141" t="str">
            <v>1111</v>
          </cell>
          <cell r="F141">
            <v>380000</v>
          </cell>
        </row>
        <row r="142">
          <cell r="A142">
            <v>43494</v>
          </cell>
          <cell r="B142" t="str">
            <v>PC20190129-04</v>
          </cell>
          <cell r="C142" t="str">
            <v>Ms.Luyến mượn tiền công ty (trả tiền vay mua xe T01/2019)</v>
          </cell>
          <cell r="D142" t="str">
            <v>3388</v>
          </cell>
          <cell r="E142" t="str">
            <v>1111</v>
          </cell>
          <cell r="F142">
            <v>10322000</v>
          </cell>
        </row>
        <row r="143">
          <cell r="A143">
            <v>43494</v>
          </cell>
          <cell r="B143" t="str">
            <v>PC20190129-05</v>
          </cell>
          <cell r="C143" t="str">
            <v>Nộp thuế TNCN Quí 4/2018</v>
          </cell>
          <cell r="D143" t="str">
            <v>3335</v>
          </cell>
          <cell r="E143" t="str">
            <v>1111</v>
          </cell>
          <cell r="F143">
            <v>15412500</v>
          </cell>
        </row>
        <row r="144">
          <cell r="A144">
            <v>43494</v>
          </cell>
          <cell r="B144" t="str">
            <v>PC20190129-06</v>
          </cell>
          <cell r="C144" t="str">
            <v>TT cước vận chuyển mẫu từ TPHCM đến Phan Thiết, Nha Trang, Huế</v>
          </cell>
          <cell r="D144" t="str">
            <v>6418</v>
          </cell>
          <cell r="E144" t="str">
            <v>1111</v>
          </cell>
          <cell r="F144">
            <v>5800000</v>
          </cell>
        </row>
        <row r="145">
          <cell r="A145">
            <v>43494</v>
          </cell>
          <cell r="B145" t="str">
            <v>PC20190129-06</v>
          </cell>
          <cell r="C145" t="str">
            <v>Thuế GTGT được khấu trừ</v>
          </cell>
          <cell r="D145" t="str">
            <v>1331</v>
          </cell>
          <cell r="E145" t="str">
            <v>1111</v>
          </cell>
          <cell r="F145">
            <v>580000</v>
          </cell>
        </row>
        <row r="146">
          <cell r="A146">
            <v>43494</v>
          </cell>
          <cell r="B146" t="str">
            <v>PC20190129-07</v>
          </cell>
          <cell r="C146" t="str">
            <v>TT phí công tác tại Bình Dương- đỗ dầu</v>
          </cell>
          <cell r="D146" t="str">
            <v>6418</v>
          </cell>
          <cell r="E146" t="str">
            <v>1111</v>
          </cell>
          <cell r="F146">
            <v>731454</v>
          </cell>
        </row>
        <row r="147">
          <cell r="A147">
            <v>43494</v>
          </cell>
          <cell r="B147" t="str">
            <v>PC20190129-07</v>
          </cell>
          <cell r="C147" t="str">
            <v>Thuế GTGT được khấu trừ</v>
          </cell>
          <cell r="D147" t="str">
            <v>1331</v>
          </cell>
          <cell r="E147" t="str">
            <v>1111</v>
          </cell>
          <cell r="F147">
            <v>73145</v>
          </cell>
        </row>
        <row r="148">
          <cell r="A148">
            <v>43494</v>
          </cell>
          <cell r="B148" t="str">
            <v>PC20190129-07</v>
          </cell>
          <cell r="C148" t="str">
            <v>TT phí công tác tại Bình Dương- cầu đường</v>
          </cell>
          <cell r="D148" t="str">
            <v>6418</v>
          </cell>
          <cell r="E148" t="str">
            <v>1111</v>
          </cell>
          <cell r="F148">
            <v>231818</v>
          </cell>
        </row>
        <row r="149">
          <cell r="A149">
            <v>43494</v>
          </cell>
          <cell r="B149" t="str">
            <v>PC20190129-07</v>
          </cell>
          <cell r="C149" t="str">
            <v>Thuế GTGT được khấu trừ</v>
          </cell>
          <cell r="D149" t="str">
            <v>1331</v>
          </cell>
          <cell r="E149" t="str">
            <v>1111</v>
          </cell>
          <cell r="F149">
            <v>23182</v>
          </cell>
        </row>
        <row r="150">
          <cell r="A150">
            <v>43494</v>
          </cell>
          <cell r="B150" t="str">
            <v>PC20190129-07</v>
          </cell>
          <cell r="C150" t="str">
            <v>TT phí công tác tại Bình Dương- cơm</v>
          </cell>
          <cell r="D150" t="str">
            <v>6418</v>
          </cell>
          <cell r="E150" t="str">
            <v>1111</v>
          </cell>
          <cell r="F150">
            <v>190401</v>
          </cell>
        </row>
        <row r="151">
          <cell r="A151">
            <v>43494</v>
          </cell>
          <cell r="B151" t="str">
            <v>PC20190129-07</v>
          </cell>
          <cell r="C151" t="str">
            <v>TT phí công tác tại Bình Dương- rửa xe</v>
          </cell>
          <cell r="D151" t="str">
            <v>6418</v>
          </cell>
          <cell r="E151" t="str">
            <v>1111</v>
          </cell>
          <cell r="F151">
            <v>90000</v>
          </cell>
        </row>
        <row r="152">
          <cell r="A152">
            <v>43494</v>
          </cell>
          <cell r="B152" t="str">
            <v>PC20190129-07</v>
          </cell>
          <cell r="C152" t="str">
            <v>TT phí công tác tại Bình Dương- cắt formex cử sơn mẫu tấm lợp</v>
          </cell>
          <cell r="D152" t="str">
            <v>6418</v>
          </cell>
          <cell r="E152" t="str">
            <v>1111</v>
          </cell>
          <cell r="F152">
            <v>240000</v>
          </cell>
        </row>
        <row r="153">
          <cell r="A153">
            <v>43494</v>
          </cell>
          <cell r="B153" t="str">
            <v>PC20190129-08</v>
          </cell>
          <cell r="C153" t="str">
            <v>TT mua clo axit cho hồ bơi, băng keo</v>
          </cell>
          <cell r="D153" t="str">
            <v>6423</v>
          </cell>
          <cell r="E153" t="str">
            <v>1111</v>
          </cell>
          <cell r="F153">
            <v>4400000</v>
          </cell>
        </row>
        <row r="154">
          <cell r="A154">
            <v>43494</v>
          </cell>
          <cell r="B154" t="str">
            <v>PC20190129-08</v>
          </cell>
          <cell r="C154" t="str">
            <v>Thuế GTGT được khấu trừ</v>
          </cell>
          <cell r="D154" t="str">
            <v>1331</v>
          </cell>
          <cell r="E154" t="str">
            <v>1111</v>
          </cell>
          <cell r="F154">
            <v>440000</v>
          </cell>
        </row>
        <row r="155">
          <cell r="A155">
            <v>43494</v>
          </cell>
          <cell r="C155" t="str">
            <v>TT thi công kệ trưng bày sản phẩm theo HĐ 000023 (28/01/2019)</v>
          </cell>
          <cell r="D155" t="str">
            <v>331</v>
          </cell>
          <cell r="E155" t="str">
            <v>1121bidv</v>
          </cell>
          <cell r="F155">
            <v>76472000</v>
          </cell>
        </row>
        <row r="156">
          <cell r="A156">
            <v>43494</v>
          </cell>
          <cell r="C156" t="str">
            <v>Phí chuyển khoản món 76.472.000 vnđ</v>
          </cell>
          <cell r="D156" t="str">
            <v>6425</v>
          </cell>
          <cell r="E156" t="str">
            <v>1121bidv</v>
          </cell>
          <cell r="F156">
            <v>42060</v>
          </cell>
        </row>
        <row r="157">
          <cell r="A157">
            <v>43494</v>
          </cell>
          <cell r="C157" t="str">
            <v>Nộp BHXH, YT, TN cho NV tháng 01/2019</v>
          </cell>
          <cell r="D157" t="str">
            <v>3383</v>
          </cell>
          <cell r="E157" t="str">
            <v>1121bidv</v>
          </cell>
          <cell r="F157">
            <v>25500000</v>
          </cell>
        </row>
        <row r="158">
          <cell r="A158">
            <v>43494</v>
          </cell>
          <cell r="C158" t="str">
            <v>Nộp BHYT cho NV tháng 01/2019</v>
          </cell>
          <cell r="D158" t="str">
            <v>3384</v>
          </cell>
          <cell r="E158" t="str">
            <v>1121bidv</v>
          </cell>
          <cell r="F158">
            <v>4500000</v>
          </cell>
        </row>
        <row r="159">
          <cell r="A159">
            <v>43494</v>
          </cell>
          <cell r="C159" t="str">
            <v>Nộp BHTN cho NV tháng 01/2019</v>
          </cell>
          <cell r="D159" t="str">
            <v>3386</v>
          </cell>
          <cell r="E159" t="str">
            <v>1121bidv</v>
          </cell>
          <cell r="F159">
            <v>2000000</v>
          </cell>
        </row>
        <row r="160">
          <cell r="A160">
            <v>43494</v>
          </cell>
          <cell r="C160" t="str">
            <v>TT phí chuyển khoản món 32.000.000 vnđ</v>
          </cell>
          <cell r="D160" t="str">
            <v>6425</v>
          </cell>
          <cell r="E160" t="str">
            <v>1121bidv</v>
          </cell>
          <cell r="F160">
            <v>22000</v>
          </cell>
        </row>
        <row r="161">
          <cell r="A161">
            <v>43496</v>
          </cell>
          <cell r="C161" t="str">
            <v>Rút tiền gửi NH BIDV nhập quỹ tiền mặt</v>
          </cell>
          <cell r="D161" t="str">
            <v>1111</v>
          </cell>
          <cell r="E161" t="str">
            <v>1121bidv</v>
          </cell>
          <cell r="F161">
            <v>20000000</v>
          </cell>
        </row>
        <row r="162">
          <cell r="A162">
            <v>43496</v>
          </cell>
          <cell r="C162" t="str">
            <v>TT phí rút tiền mặt món 20.000.000 vnđ</v>
          </cell>
          <cell r="D162" t="str">
            <v>6425</v>
          </cell>
          <cell r="E162" t="str">
            <v>1121bidv</v>
          </cell>
          <cell r="F162">
            <v>11000</v>
          </cell>
        </row>
        <row r="163">
          <cell r="A163">
            <v>43496</v>
          </cell>
          <cell r="C163" t="str">
            <v>Thưởng tết nguyên đán cho NV năm 2018</v>
          </cell>
          <cell r="D163" t="str">
            <v>6421</v>
          </cell>
          <cell r="E163" t="str">
            <v>3341</v>
          </cell>
          <cell r="F163">
            <v>152500000</v>
          </cell>
        </row>
        <row r="164">
          <cell r="A164">
            <v>43496</v>
          </cell>
          <cell r="C164" t="str">
            <v>Phân bổ tiền thuê nhà cho văn phòng tháng 01/2019
Allocation of the rent for the office in January.2019</v>
          </cell>
          <cell r="D164" t="str">
            <v>6423</v>
          </cell>
          <cell r="E164" t="str">
            <v>24201</v>
          </cell>
          <cell r="F164">
            <v>120000000</v>
          </cell>
        </row>
        <row r="165">
          <cell r="A165">
            <v>43496</v>
          </cell>
          <cell r="C165" t="str">
            <v>Phải trả lương NVBH tháng 01/2019
To pay staff salaries sale in January.2019</v>
          </cell>
          <cell r="D165" t="str">
            <v>6411</v>
          </cell>
          <cell r="E165" t="str">
            <v>3341</v>
          </cell>
          <cell r="F165">
            <v>39930000</v>
          </cell>
        </row>
        <row r="166">
          <cell r="A166">
            <v>43496</v>
          </cell>
          <cell r="C166" t="str">
            <v>Phải trả lương NVoffice tháng 01/2019
To pay staff salaries office in January.2019</v>
          </cell>
          <cell r="D166">
            <v>6421</v>
          </cell>
          <cell r="E166" t="str">
            <v>3341</v>
          </cell>
          <cell r="F166">
            <v>320905000</v>
          </cell>
        </row>
        <row r="167">
          <cell r="A167">
            <v>43496</v>
          </cell>
          <cell r="C167" t="str">
            <v>Phải trả BHXH cho NVoffice tháng 01/2019
Pay social insurance for NVoffice in January.2019</v>
          </cell>
          <cell r="D167">
            <v>6421</v>
          </cell>
          <cell r="E167" t="str">
            <v>3383</v>
          </cell>
          <cell r="F167">
            <v>17500000</v>
          </cell>
        </row>
        <row r="168">
          <cell r="A168">
            <v>43496</v>
          </cell>
          <cell r="C168" t="str">
            <v>Phải trả BHYT cho NVoffice tháng 01/2019
Pay health insurance for NV office in January.2019</v>
          </cell>
          <cell r="D168">
            <v>6421</v>
          </cell>
          <cell r="E168" t="str">
            <v>3384</v>
          </cell>
          <cell r="F168">
            <v>3000000</v>
          </cell>
        </row>
        <row r="169">
          <cell r="A169">
            <v>43496</v>
          </cell>
          <cell r="C169" t="str">
            <v>Phải trả BHTN cho NVoffice tháng 01/2019
Pay unemployment insurance for NV office in January.2019</v>
          </cell>
          <cell r="D169">
            <v>6421</v>
          </cell>
          <cell r="E169" t="str">
            <v>3386</v>
          </cell>
          <cell r="F169">
            <v>1000000</v>
          </cell>
        </row>
        <row r="170">
          <cell r="A170">
            <v>43496</v>
          </cell>
          <cell r="C170" t="str">
            <v>Thuế tncn NV VP tháng 01/2019
Pay taxpayers in January.2019</v>
          </cell>
          <cell r="D170" t="str">
            <v>3341</v>
          </cell>
          <cell r="E170" t="str">
            <v>3335</v>
          </cell>
          <cell r="F170">
            <v>23891750</v>
          </cell>
        </row>
        <row r="171">
          <cell r="A171">
            <v>43496</v>
          </cell>
          <cell r="C171" t="str">
            <v>Nhân viên VP trả BHXH tháng 01/2019</v>
          </cell>
          <cell r="D171" t="str">
            <v>3341</v>
          </cell>
          <cell r="E171" t="str">
            <v>3383</v>
          </cell>
          <cell r="F171">
            <v>8000000</v>
          </cell>
        </row>
        <row r="172">
          <cell r="A172">
            <v>43496</v>
          </cell>
          <cell r="C172" t="str">
            <v>Nhân viên VP trả BHYT tháng 01/2019</v>
          </cell>
          <cell r="D172" t="str">
            <v>3341</v>
          </cell>
          <cell r="E172" t="str">
            <v>3384</v>
          </cell>
          <cell r="F172">
            <v>1500000</v>
          </cell>
        </row>
        <row r="173">
          <cell r="A173">
            <v>43496</v>
          </cell>
          <cell r="C173" t="str">
            <v>Nhân viên VP trả BHTN tháng 01/2019</v>
          </cell>
          <cell r="D173" t="str">
            <v>3341</v>
          </cell>
          <cell r="E173" t="str">
            <v>3386</v>
          </cell>
          <cell r="F173">
            <v>1000000</v>
          </cell>
        </row>
        <row r="174">
          <cell r="A174">
            <v>43496</v>
          </cell>
          <cell r="C174" t="str">
            <v>Thuê 02 xe ô tô tháng 01/2019 của cty TNHH Della</v>
          </cell>
          <cell r="D174" t="str">
            <v>6428</v>
          </cell>
          <cell r="E174">
            <v>331</v>
          </cell>
          <cell r="F174">
            <v>0</v>
          </cell>
        </row>
        <row r="175">
          <cell r="A175">
            <v>43496</v>
          </cell>
          <cell r="C175" t="str">
            <v>Mượn tiền Ms.Luyến (trả tiền thuê 02 xe công ty Della)</v>
          </cell>
          <cell r="D175" t="str">
            <v>331</v>
          </cell>
          <cell r="E175" t="str">
            <v>3388</v>
          </cell>
          <cell r="F175">
            <v>0</v>
          </cell>
        </row>
        <row r="176">
          <cell r="A176">
            <v>43496</v>
          </cell>
          <cell r="C176" t="str">
            <v>Phân bổ chi phí trả trước ngắn hạn 01/2019</v>
          </cell>
          <cell r="D176" t="str">
            <v>6423</v>
          </cell>
          <cell r="E176" t="str">
            <v>24201</v>
          </cell>
          <cell r="F176">
            <v>0</v>
          </cell>
        </row>
        <row r="177">
          <cell r="A177">
            <v>43496</v>
          </cell>
          <cell r="C177" t="str">
            <v>Hao mòn TSCĐ hữu hình 01/2019</v>
          </cell>
          <cell r="D177" t="str">
            <v>6423</v>
          </cell>
          <cell r="E177" t="str">
            <v>2141</v>
          </cell>
          <cell r="F177">
            <v>0</v>
          </cell>
        </row>
        <row r="178">
          <cell r="A178">
            <v>43497</v>
          </cell>
          <cell r="B178" t="str">
            <v>0002162</v>
          </cell>
          <cell r="C178" t="str">
            <v>Phí thuê kho và bốc xếp tháng 01/2019</v>
          </cell>
          <cell r="D178" t="str">
            <v>6418</v>
          </cell>
          <cell r="E178" t="str">
            <v>331</v>
          </cell>
          <cell r="F178">
            <v>14729650</v>
          </cell>
        </row>
        <row r="179">
          <cell r="A179">
            <v>43497</v>
          </cell>
          <cell r="B179" t="str">
            <v>0002162</v>
          </cell>
          <cell r="C179" t="str">
            <v>Thuế GTGT được khấu trừ</v>
          </cell>
          <cell r="D179" t="str">
            <v>1331</v>
          </cell>
          <cell r="E179" t="str">
            <v>331</v>
          </cell>
          <cell r="F179">
            <v>1472965</v>
          </cell>
        </row>
        <row r="180">
          <cell r="A180">
            <v>43497</v>
          </cell>
          <cell r="B180" t="str">
            <v>PT20190201-01</v>
          </cell>
          <cell r="C180" t="str">
            <v>Rút TGNH BIDV nhập quỹ tiền mặt</v>
          </cell>
          <cell r="D180" t="str">
            <v>1111</v>
          </cell>
          <cell r="E180" t="str">
            <v>1121bidv</v>
          </cell>
          <cell r="F180">
            <v>0</v>
          </cell>
        </row>
        <row r="181">
          <cell r="A181">
            <v>43497</v>
          </cell>
          <cell r="B181" t="str">
            <v>PT20190201-02</v>
          </cell>
          <cell r="C181" t="str">
            <v>Thu lại tạm ứng ngày 23/01/2019</v>
          </cell>
          <cell r="D181" t="str">
            <v>1111</v>
          </cell>
          <cell r="E181" t="str">
            <v>141</v>
          </cell>
          <cell r="F181">
            <v>5000000</v>
          </cell>
        </row>
        <row r="182">
          <cell r="A182">
            <v>43497</v>
          </cell>
          <cell r="B182" t="str">
            <v>PC20190201-01</v>
          </cell>
          <cell r="C182" t="str">
            <v>TT phí tiếp khách- ăn uống</v>
          </cell>
          <cell r="D182" t="str">
            <v>6418</v>
          </cell>
          <cell r="E182" t="str">
            <v>1111</v>
          </cell>
          <cell r="F182">
            <v>2328900</v>
          </cell>
        </row>
        <row r="183">
          <cell r="A183">
            <v>43497</v>
          </cell>
          <cell r="B183" t="str">
            <v>PC20190201-01</v>
          </cell>
          <cell r="C183" t="str">
            <v>Thuế GTGT được khấu trừ</v>
          </cell>
          <cell r="D183" t="str">
            <v>1331</v>
          </cell>
          <cell r="E183" t="str">
            <v>1111</v>
          </cell>
          <cell r="F183">
            <v>232890</v>
          </cell>
        </row>
        <row r="184">
          <cell r="A184">
            <v>43497</v>
          </cell>
          <cell r="B184" t="str">
            <v>PC20190201-01</v>
          </cell>
          <cell r="C184" t="str">
            <v>TT phí tiếp khách- ăn uống</v>
          </cell>
          <cell r="D184" t="str">
            <v>6418</v>
          </cell>
          <cell r="E184" t="str">
            <v>1111</v>
          </cell>
          <cell r="F184">
            <v>3271867</v>
          </cell>
        </row>
        <row r="185">
          <cell r="A185">
            <v>43497</v>
          </cell>
          <cell r="B185" t="str">
            <v>PC20190201-01</v>
          </cell>
          <cell r="C185" t="str">
            <v>Thuế GTGT được khấu trừ</v>
          </cell>
          <cell r="D185" t="str">
            <v>1331</v>
          </cell>
          <cell r="E185" t="str">
            <v>1111</v>
          </cell>
          <cell r="F185">
            <v>327187</v>
          </cell>
        </row>
        <row r="186">
          <cell r="A186">
            <v>43497</v>
          </cell>
          <cell r="B186" t="str">
            <v>PC20190201-02</v>
          </cell>
          <cell r="C186" t="str">
            <v>TT phí vận chuyển bốc xếp</v>
          </cell>
          <cell r="D186" t="str">
            <v>6418</v>
          </cell>
          <cell r="E186" t="str">
            <v>1111</v>
          </cell>
          <cell r="F186">
            <v>2000000</v>
          </cell>
        </row>
        <row r="187">
          <cell r="A187">
            <v>43497</v>
          </cell>
          <cell r="B187" t="str">
            <v>PC20190201-02</v>
          </cell>
          <cell r="C187" t="str">
            <v>Thuế GTGT được khấu trừ</v>
          </cell>
          <cell r="D187" t="str">
            <v>1331</v>
          </cell>
          <cell r="E187" t="str">
            <v>1111</v>
          </cell>
          <cell r="F187">
            <v>200000</v>
          </cell>
        </row>
        <row r="188">
          <cell r="A188">
            <v>43497</v>
          </cell>
          <cell r="B188" t="str">
            <v>PC20190201-03</v>
          </cell>
          <cell r="C188" t="str">
            <v>TT phí thay vỏ xe ô tô</v>
          </cell>
          <cell r="D188" t="str">
            <v>6418</v>
          </cell>
          <cell r="E188" t="str">
            <v>1111</v>
          </cell>
          <cell r="F188">
            <v>6727272</v>
          </cell>
        </row>
        <row r="189">
          <cell r="A189">
            <v>43497</v>
          </cell>
          <cell r="B189" t="str">
            <v>PC20190201-03</v>
          </cell>
          <cell r="C189" t="str">
            <v>Thuế GTGT được khấu trừ</v>
          </cell>
          <cell r="D189" t="str">
            <v>1331</v>
          </cell>
          <cell r="E189" t="str">
            <v>1111</v>
          </cell>
          <cell r="F189">
            <v>672728</v>
          </cell>
        </row>
        <row r="190">
          <cell r="A190">
            <v>43497</v>
          </cell>
          <cell r="B190" t="str">
            <v>PC20190201-04</v>
          </cell>
          <cell r="C190" t="str">
            <v>TT mua sơn xịt</v>
          </cell>
          <cell r="D190" t="str">
            <v>6413</v>
          </cell>
          <cell r="E190" t="str">
            <v>1111</v>
          </cell>
          <cell r="F190">
            <v>140000</v>
          </cell>
        </row>
        <row r="191">
          <cell r="A191">
            <v>43497</v>
          </cell>
          <cell r="B191" t="str">
            <v>PC20190201-04</v>
          </cell>
          <cell r="C191" t="str">
            <v>TT phí grab, vận chuyển kệ</v>
          </cell>
          <cell r="D191" t="str">
            <v>6418</v>
          </cell>
          <cell r="E191" t="str">
            <v>1111</v>
          </cell>
          <cell r="F191">
            <v>241000</v>
          </cell>
        </row>
        <row r="192">
          <cell r="A192">
            <v>43497</v>
          </cell>
          <cell r="B192" t="str">
            <v>PC20190201-04</v>
          </cell>
          <cell r="C192" t="str">
            <v>TT phí kéo tol, thước</v>
          </cell>
          <cell r="D192" t="str">
            <v>6418</v>
          </cell>
          <cell r="E192" t="str">
            <v>1111</v>
          </cell>
          <cell r="F192">
            <v>410000</v>
          </cell>
        </row>
        <row r="193">
          <cell r="A193">
            <v>43497</v>
          </cell>
          <cell r="B193" t="str">
            <v>PC20190201-04</v>
          </cell>
          <cell r="C193" t="str">
            <v>TT mua máy khoan pin</v>
          </cell>
          <cell r="D193">
            <v>24201</v>
          </cell>
          <cell r="E193" t="str">
            <v>1111</v>
          </cell>
          <cell r="F193">
            <v>3818182</v>
          </cell>
        </row>
        <row r="194">
          <cell r="A194">
            <v>43497</v>
          </cell>
          <cell r="B194" t="str">
            <v>PC20190201-04</v>
          </cell>
          <cell r="C194" t="str">
            <v>Thuế GTGT được khấu trừ</v>
          </cell>
          <cell r="D194" t="str">
            <v>1331</v>
          </cell>
          <cell r="E194" t="str">
            <v>1111</v>
          </cell>
          <cell r="F194">
            <v>381818</v>
          </cell>
        </row>
        <row r="195">
          <cell r="A195">
            <v>43497</v>
          </cell>
          <cell r="B195" t="str">
            <v>PC20190201-05</v>
          </cell>
          <cell r="C195" t="str">
            <v>TT mua màng PE và băng keo niêm phong kho</v>
          </cell>
          <cell r="D195" t="str">
            <v>6418</v>
          </cell>
          <cell r="E195" t="str">
            <v>1111</v>
          </cell>
          <cell r="F195">
            <v>210000</v>
          </cell>
        </row>
        <row r="196">
          <cell r="A196">
            <v>43510</v>
          </cell>
          <cell r="B196" t="str">
            <v>PC20190214-01</v>
          </cell>
          <cell r="C196" t="str">
            <v>TT mua đồ cúng ông táo, khai trương và ngày thần tài</v>
          </cell>
          <cell r="D196" t="str">
            <v>6428</v>
          </cell>
          <cell r="E196" t="str">
            <v>1111</v>
          </cell>
          <cell r="F196">
            <v>1375000</v>
          </cell>
        </row>
        <row r="197">
          <cell r="A197">
            <v>43510</v>
          </cell>
          <cell r="B197" t="str">
            <v>PC20190214-02</v>
          </cell>
          <cell r="C197" t="str">
            <v>TT phí điện thoại cho công ty</v>
          </cell>
          <cell r="D197" t="str">
            <v>6428</v>
          </cell>
          <cell r="E197" t="str">
            <v>1111</v>
          </cell>
          <cell r="F197">
            <v>217408</v>
          </cell>
        </row>
        <row r="198">
          <cell r="A198">
            <v>43510</v>
          </cell>
          <cell r="B198" t="str">
            <v>PC20190214-02</v>
          </cell>
          <cell r="C198" t="str">
            <v>Thuế GTGT được khấu trừ</v>
          </cell>
          <cell r="D198" t="str">
            <v>1331</v>
          </cell>
          <cell r="E198" t="str">
            <v>1111</v>
          </cell>
          <cell r="F198">
            <v>21741</v>
          </cell>
        </row>
        <row r="199">
          <cell r="A199">
            <v>43510</v>
          </cell>
          <cell r="B199" t="str">
            <v>PC20190214-02</v>
          </cell>
          <cell r="C199" t="str">
            <v>TT phí internet cho công ty</v>
          </cell>
          <cell r="D199" t="str">
            <v>6428</v>
          </cell>
          <cell r="E199" t="str">
            <v>1111</v>
          </cell>
          <cell r="F199">
            <v>1050000</v>
          </cell>
        </row>
        <row r="200">
          <cell r="A200">
            <v>43510</v>
          </cell>
          <cell r="B200" t="str">
            <v>PC20190214-02</v>
          </cell>
          <cell r="C200" t="str">
            <v>Thuế GTGT được khấu trừ</v>
          </cell>
          <cell r="D200" t="str">
            <v>1331</v>
          </cell>
          <cell r="E200" t="str">
            <v>1111</v>
          </cell>
          <cell r="F200">
            <v>105000</v>
          </cell>
        </row>
        <row r="201">
          <cell r="A201">
            <v>43511</v>
          </cell>
          <cell r="B201" t="str">
            <v>PC20190215-01</v>
          </cell>
          <cell r="C201" t="str">
            <v>TT phí cước chuyển phát nhanh tháng 01/2019</v>
          </cell>
          <cell r="D201" t="str">
            <v>6418</v>
          </cell>
          <cell r="E201" t="str">
            <v>1111</v>
          </cell>
          <cell r="F201">
            <v>37751</v>
          </cell>
        </row>
        <row r="202">
          <cell r="A202">
            <v>43511</v>
          </cell>
          <cell r="B202" t="str">
            <v>PC20190215-01</v>
          </cell>
          <cell r="C202" t="str">
            <v>Thuế GTGT được khấu trừ</v>
          </cell>
          <cell r="D202" t="str">
            <v>1331</v>
          </cell>
          <cell r="E202" t="str">
            <v>1111</v>
          </cell>
          <cell r="F202">
            <v>3775</v>
          </cell>
        </row>
        <row r="203">
          <cell r="A203">
            <v>43511</v>
          </cell>
          <cell r="B203" t="str">
            <v>PC20190215-02</v>
          </cell>
          <cell r="C203" t="str">
            <v>TT tiền nước sử dụng tháng 02/2019</v>
          </cell>
          <cell r="D203" t="str">
            <v>6428</v>
          </cell>
          <cell r="E203" t="str">
            <v>1111</v>
          </cell>
          <cell r="F203">
            <v>1840410</v>
          </cell>
        </row>
        <row r="204">
          <cell r="A204">
            <v>43511</v>
          </cell>
          <cell r="B204" t="str">
            <v>PC20190215-02</v>
          </cell>
          <cell r="C204" t="str">
            <v>Thuế GTGT được khấu trừ</v>
          </cell>
          <cell r="D204" t="str">
            <v>1331</v>
          </cell>
          <cell r="E204" t="str">
            <v>1111</v>
          </cell>
          <cell r="F204">
            <v>83655</v>
          </cell>
        </row>
        <row r="205">
          <cell r="A205">
            <v>43511</v>
          </cell>
          <cell r="B205" t="str">
            <v>0000223</v>
          </cell>
          <cell r="C205" t="str">
            <v>Phí bảo trì hệ thống mạng tháng (11,12/2018 và 01,02/2019)</v>
          </cell>
          <cell r="D205" t="str">
            <v>6428</v>
          </cell>
          <cell r="E205" t="str">
            <v>331</v>
          </cell>
          <cell r="F205">
            <v>12000000</v>
          </cell>
        </row>
        <row r="206">
          <cell r="A206">
            <v>43511</v>
          </cell>
          <cell r="B206" t="str">
            <v>0000223</v>
          </cell>
          <cell r="C206" t="str">
            <v>Thuế GTGT được khấu trừ</v>
          </cell>
          <cell r="D206" t="str">
            <v>1331</v>
          </cell>
          <cell r="E206" t="str">
            <v>331</v>
          </cell>
          <cell r="F206">
            <v>1200000</v>
          </cell>
        </row>
        <row r="207">
          <cell r="A207">
            <v>43511</v>
          </cell>
          <cell r="C207" t="str">
            <v>Nước uống cho công ty</v>
          </cell>
          <cell r="D207" t="str">
            <v>6428</v>
          </cell>
          <cell r="E207" t="str">
            <v>331</v>
          </cell>
          <cell r="F207">
            <v>627279</v>
          </cell>
        </row>
        <row r="208">
          <cell r="A208">
            <v>43511</v>
          </cell>
          <cell r="C208" t="str">
            <v>Thuế GTGT được khấu trừ</v>
          </cell>
          <cell r="D208" t="str">
            <v>1331</v>
          </cell>
          <cell r="E208" t="str">
            <v>331</v>
          </cell>
          <cell r="F208">
            <v>62728</v>
          </cell>
        </row>
        <row r="209">
          <cell r="A209">
            <v>43515</v>
          </cell>
          <cell r="B209" t="str">
            <v>PT20190219-01</v>
          </cell>
          <cell r="C209" t="str">
            <v>Thu tiền Ms.Luyến trả tiền mượn công ty</v>
          </cell>
          <cell r="D209" t="str">
            <v>1111</v>
          </cell>
          <cell r="E209" t="str">
            <v>3388</v>
          </cell>
          <cell r="F209">
            <v>20000000</v>
          </cell>
        </row>
        <row r="210">
          <cell r="A210">
            <v>43515</v>
          </cell>
          <cell r="B210" t="str">
            <v>PC20190219-01</v>
          </cell>
          <cell r="C210" t="str">
            <v>TT cước điện thoại di động tháng 01/2019</v>
          </cell>
          <cell r="D210" t="str">
            <v>6428</v>
          </cell>
          <cell r="E210" t="str">
            <v>1111</v>
          </cell>
          <cell r="F210">
            <v>2045366</v>
          </cell>
        </row>
        <row r="211">
          <cell r="A211">
            <v>43516</v>
          </cell>
          <cell r="B211" t="str">
            <v>PC20190220-01</v>
          </cell>
          <cell r="C211" t="str">
            <v>TT phí vận chuyển kéo công hàng Palmex</v>
          </cell>
          <cell r="D211" t="str">
            <v>632</v>
          </cell>
          <cell r="E211" t="str">
            <v>1111</v>
          </cell>
          <cell r="F211">
            <v>2300000</v>
          </cell>
        </row>
        <row r="212">
          <cell r="A212">
            <v>43516</v>
          </cell>
          <cell r="B212" t="str">
            <v>PC20190220-01</v>
          </cell>
          <cell r="C212" t="str">
            <v>Thuế GTGT được khấu trừ</v>
          </cell>
          <cell r="D212" t="str">
            <v>1331</v>
          </cell>
          <cell r="E212" t="str">
            <v>1111</v>
          </cell>
          <cell r="F212">
            <v>230000</v>
          </cell>
        </row>
        <row r="213">
          <cell r="A213">
            <v>43516</v>
          </cell>
          <cell r="B213" t="str">
            <v>PC20190220-01</v>
          </cell>
          <cell r="C213" t="str">
            <v>TT phí hạ công rỗng hàng Palmex</v>
          </cell>
          <cell r="D213" t="str">
            <v>632</v>
          </cell>
          <cell r="E213" t="str">
            <v>1111</v>
          </cell>
          <cell r="F213">
            <v>263636</v>
          </cell>
        </row>
        <row r="214">
          <cell r="A214">
            <v>43516</v>
          </cell>
          <cell r="B214" t="str">
            <v>PC20190220-01</v>
          </cell>
          <cell r="C214" t="str">
            <v>Thuế GTGT được khấu trừ</v>
          </cell>
          <cell r="D214" t="str">
            <v>1331</v>
          </cell>
          <cell r="E214" t="str">
            <v>1111</v>
          </cell>
          <cell r="F214">
            <v>26364</v>
          </cell>
        </row>
        <row r="215">
          <cell r="A215">
            <v>43516</v>
          </cell>
          <cell r="B215" t="str">
            <v>PC20190220-02</v>
          </cell>
          <cell r="C215" t="str">
            <v>Tạm ứng công tác phí Biên Hòa, Đồng Nai</v>
          </cell>
          <cell r="D215" t="str">
            <v>141</v>
          </cell>
          <cell r="E215" t="str">
            <v>1111</v>
          </cell>
          <cell r="F215">
            <v>3000000</v>
          </cell>
        </row>
        <row r="216">
          <cell r="A216">
            <v>43517</v>
          </cell>
          <cell r="B216" t="str">
            <v>PC20190221-01</v>
          </cell>
          <cell r="C216" t="str">
            <v>Tạm ứng công tác phí Tây Nguyên</v>
          </cell>
          <cell r="D216" t="str">
            <v>141</v>
          </cell>
          <cell r="E216" t="str">
            <v>1111</v>
          </cell>
          <cell r="F216">
            <v>5000000</v>
          </cell>
        </row>
        <row r="217">
          <cell r="A217">
            <v>43517</v>
          </cell>
          <cell r="B217" t="str">
            <v>PC20190221-02</v>
          </cell>
          <cell r="C217" t="str">
            <v>TT nước uống cho công ty</v>
          </cell>
          <cell r="D217" t="str">
            <v>331</v>
          </cell>
          <cell r="E217" t="str">
            <v>1111</v>
          </cell>
          <cell r="F217">
            <v>407000</v>
          </cell>
        </row>
        <row r="218">
          <cell r="A218">
            <v>43518</v>
          </cell>
          <cell r="C218" t="str">
            <v>Ms.Luyến mượn tiền công ty (trả phí bảo hiểm xe 51C-73645 bên Della)</v>
          </cell>
          <cell r="D218" t="str">
            <v>3388</v>
          </cell>
          <cell r="E218" t="str">
            <v>1121bidv</v>
          </cell>
          <cell r="F218">
            <v>9049660</v>
          </cell>
        </row>
        <row r="219">
          <cell r="A219">
            <v>43518</v>
          </cell>
          <cell r="C219" t="str">
            <v>TT phí chuyển khoản món 9.049.660 vnđ</v>
          </cell>
          <cell r="D219" t="str">
            <v>3388</v>
          </cell>
          <cell r="E219" t="str">
            <v>1121bidv</v>
          </cell>
          <cell r="F219">
            <v>22000</v>
          </cell>
        </row>
        <row r="220">
          <cell r="A220">
            <v>43521</v>
          </cell>
          <cell r="B220" t="str">
            <v>PT20190225-01</v>
          </cell>
          <cell r="C220" t="str">
            <v>Thu lại tiền Ms.Luyến trả nợ công ty</v>
          </cell>
          <cell r="D220" t="str">
            <v>1111</v>
          </cell>
          <cell r="E220" t="str">
            <v>3388</v>
          </cell>
          <cell r="F220">
            <v>4000000</v>
          </cell>
        </row>
        <row r="221">
          <cell r="A221">
            <v>43521</v>
          </cell>
          <cell r="B221" t="str">
            <v>PC20190225-01</v>
          </cell>
          <cell r="C221" t="str">
            <v>Tạm ứng công tác miền Trung</v>
          </cell>
          <cell r="D221" t="str">
            <v>141</v>
          </cell>
          <cell r="E221" t="str">
            <v>1111</v>
          </cell>
          <cell r="F221">
            <v>4000000</v>
          </cell>
        </row>
        <row r="222">
          <cell r="A222">
            <v>43521</v>
          </cell>
          <cell r="B222" t="str">
            <v>PC20190225-02</v>
          </cell>
          <cell r="C222" t="str">
            <v>TT tiền điện tháng 02/2019</v>
          </cell>
          <cell r="D222" t="str">
            <v>6428</v>
          </cell>
          <cell r="E222" t="str">
            <v>1111</v>
          </cell>
          <cell r="F222">
            <v>4049822</v>
          </cell>
        </row>
        <row r="223">
          <cell r="A223">
            <v>43521</v>
          </cell>
          <cell r="C223" t="str">
            <v>Lãi tiền gửi ngân hàng</v>
          </cell>
          <cell r="D223" t="str">
            <v>1121bidv</v>
          </cell>
          <cell r="E223" t="str">
            <v>515</v>
          </cell>
          <cell r="F223">
            <v>4300</v>
          </cell>
        </row>
        <row r="224">
          <cell r="A224">
            <v>43523</v>
          </cell>
          <cell r="B224" t="str">
            <v>0000550</v>
          </cell>
          <cell r="C224" t="str">
            <v>Phí in sticker KTS PP  keo ngoài trời</v>
          </cell>
          <cell r="D224" t="str">
            <v>24201</v>
          </cell>
          <cell r="E224" t="str">
            <v>331</v>
          </cell>
          <cell r="F224">
            <v>21818000</v>
          </cell>
        </row>
        <row r="225">
          <cell r="A225">
            <v>43523</v>
          </cell>
          <cell r="B225" t="str">
            <v>0000550</v>
          </cell>
          <cell r="C225" t="str">
            <v>Thuế GTGT được khấu trừ</v>
          </cell>
          <cell r="D225" t="str">
            <v>1331</v>
          </cell>
          <cell r="E225" t="str">
            <v>331</v>
          </cell>
          <cell r="F225">
            <v>2181800</v>
          </cell>
        </row>
        <row r="226">
          <cell r="A226">
            <v>43524</v>
          </cell>
          <cell r="B226" t="str">
            <v>PT20190228-01</v>
          </cell>
          <cell r="C226" t="str">
            <v>Thu lại tiền Ms.Luyến trả nợ công ty</v>
          </cell>
          <cell r="D226" t="str">
            <v>1111</v>
          </cell>
          <cell r="E226" t="str">
            <v>3388</v>
          </cell>
          <cell r="F226">
            <v>10000000</v>
          </cell>
        </row>
        <row r="227">
          <cell r="A227">
            <v>43524</v>
          </cell>
          <cell r="B227" t="str">
            <v>PC20190228-01</v>
          </cell>
          <cell r="C227" t="str">
            <v>Tạm ứng công tác Tây Nguyên</v>
          </cell>
          <cell r="D227" t="str">
            <v>141</v>
          </cell>
          <cell r="E227" t="str">
            <v>1111</v>
          </cell>
          <cell r="F227">
            <v>5000000</v>
          </cell>
        </row>
        <row r="228">
          <cell r="A228">
            <v>43524</v>
          </cell>
          <cell r="B228" t="str">
            <v>PC20190228-02</v>
          </cell>
          <cell r="C228" t="str">
            <v>Tạm ứng công tác miền Trung</v>
          </cell>
          <cell r="D228" t="str">
            <v>141</v>
          </cell>
          <cell r="E228" t="str">
            <v>1111</v>
          </cell>
          <cell r="F228">
            <v>5000000</v>
          </cell>
        </row>
        <row r="229">
          <cell r="A229">
            <v>43524</v>
          </cell>
          <cell r="C229" t="str">
            <v>Thu tiền Ms.Luyến trả tiền mượn công ty (Nộp tiền mặt vào tài khoản NH BIDV )</v>
          </cell>
          <cell r="D229" t="str">
            <v>1121bidv</v>
          </cell>
          <cell r="E229" t="str">
            <v>3388</v>
          </cell>
          <cell r="F229">
            <v>30000000</v>
          </cell>
        </row>
        <row r="230">
          <cell r="A230">
            <v>43524</v>
          </cell>
          <cell r="C230" t="str">
            <v>Nộp BHXH tháng 02/2019</v>
          </cell>
          <cell r="D230" t="str">
            <v>3383</v>
          </cell>
          <cell r="E230" t="str">
            <v>1121bidv</v>
          </cell>
          <cell r="F230">
            <v>26010000</v>
          </cell>
        </row>
        <row r="231">
          <cell r="A231">
            <v>43524</v>
          </cell>
          <cell r="C231" t="str">
            <v>Nộp BHYT tháng 02/2019</v>
          </cell>
          <cell r="D231" t="str">
            <v>3384</v>
          </cell>
          <cell r="E231" t="str">
            <v>1121bidv</v>
          </cell>
          <cell r="F231">
            <v>4590000</v>
          </cell>
        </row>
        <row r="232">
          <cell r="A232">
            <v>43524</v>
          </cell>
          <cell r="C232" t="str">
            <v>Nộp BHTN tháng 02/2019</v>
          </cell>
          <cell r="D232" t="str">
            <v>3386</v>
          </cell>
          <cell r="E232" t="str">
            <v>1121bidv</v>
          </cell>
          <cell r="F232">
            <v>2040000</v>
          </cell>
        </row>
        <row r="233">
          <cell r="A233">
            <v>43524</v>
          </cell>
          <cell r="C233" t="str">
            <v>TT phí chuyển khoản món 32.640.000 vnđ</v>
          </cell>
          <cell r="D233" t="str">
            <v>6425</v>
          </cell>
          <cell r="E233" t="str">
            <v>1121bidv</v>
          </cell>
          <cell r="F233">
            <v>22000</v>
          </cell>
        </row>
        <row r="234">
          <cell r="A234">
            <v>43524</v>
          </cell>
          <cell r="C234" t="str">
            <v>Phân bổ tiền thuê nhà cho văn phòng tháng 02/2019
Allocation of the rent for the office in February.2019</v>
          </cell>
          <cell r="D234" t="str">
            <v>6423</v>
          </cell>
          <cell r="E234" t="str">
            <v>24201</v>
          </cell>
          <cell r="F234">
            <v>120000000</v>
          </cell>
        </row>
        <row r="235">
          <cell r="A235">
            <v>43524</v>
          </cell>
          <cell r="C235" t="str">
            <v>Phải trả lương NVBH tháng 02/2019
To pay staff salaries sale in February.2019</v>
          </cell>
          <cell r="D235" t="str">
            <v>6411</v>
          </cell>
          <cell r="E235" t="str">
            <v>3341</v>
          </cell>
          <cell r="F235">
            <v>84510000</v>
          </cell>
        </row>
        <row r="236">
          <cell r="A236">
            <v>43524</v>
          </cell>
          <cell r="C236" t="str">
            <v>Phải trả lương NVoffice tháng 02/2019
To pay staff salaries office in February.2019</v>
          </cell>
          <cell r="D236">
            <v>6421</v>
          </cell>
          <cell r="E236" t="str">
            <v>3341</v>
          </cell>
          <cell r="F236">
            <v>134630000</v>
          </cell>
        </row>
        <row r="237">
          <cell r="A237">
            <v>43524</v>
          </cell>
          <cell r="C237" t="str">
            <v>Phải trả BHXH cho NVoffice tháng 02/2019
Pay social insurance for NVoffice in February.2019</v>
          </cell>
          <cell r="D237">
            <v>6421</v>
          </cell>
          <cell r="E237" t="str">
            <v>3383</v>
          </cell>
          <cell r="F237">
            <v>14875000</v>
          </cell>
        </row>
        <row r="238">
          <cell r="A238">
            <v>43524</v>
          </cell>
          <cell r="C238" t="str">
            <v>Phải trả BHYT cho NVoffice tháng 02/2019
Pay health insurance for NV office in February.2019</v>
          </cell>
          <cell r="D238">
            <v>6421</v>
          </cell>
          <cell r="E238" t="str">
            <v>3384</v>
          </cell>
          <cell r="F238">
            <v>2550000</v>
          </cell>
        </row>
        <row r="239">
          <cell r="A239">
            <v>43524</v>
          </cell>
          <cell r="C239" t="str">
            <v>Phải trả BHTN cho NVoffice tháng 02/2019
Pay unemployment insurance for NV office in February.2019</v>
          </cell>
          <cell r="D239">
            <v>6421</v>
          </cell>
          <cell r="E239" t="str">
            <v>3386</v>
          </cell>
          <cell r="F239">
            <v>850000</v>
          </cell>
        </row>
        <row r="240">
          <cell r="A240">
            <v>43524</v>
          </cell>
          <cell r="C240" t="str">
            <v>Phải trả BHXH cho NV bán hàng tháng 02/2019
Pay social insurance for NV.sale in February.2019</v>
          </cell>
          <cell r="D240" t="str">
            <v>6411</v>
          </cell>
          <cell r="E240" t="str">
            <v>3383</v>
          </cell>
          <cell r="F240">
            <v>2975000</v>
          </cell>
        </row>
        <row r="241">
          <cell r="A241">
            <v>43524</v>
          </cell>
          <cell r="C241" t="str">
            <v>Phải trả BHYT cho  NV bán hàng tháng 02/2019
Pay health insurance for NV sale in February.2019</v>
          </cell>
          <cell r="D241" t="str">
            <v>6411</v>
          </cell>
          <cell r="E241" t="str">
            <v>3384</v>
          </cell>
          <cell r="F241">
            <v>510000</v>
          </cell>
        </row>
        <row r="242">
          <cell r="A242">
            <v>43524</v>
          </cell>
          <cell r="C242" t="str">
            <v>Phải trả BHTN cho  NV bán hàng tháng 02/2019
Pay unemployment insurance for NV sale in February.2019</v>
          </cell>
          <cell r="D242" t="str">
            <v>6411</v>
          </cell>
          <cell r="E242" t="str">
            <v>3386</v>
          </cell>
          <cell r="F242">
            <v>170000</v>
          </cell>
        </row>
        <row r="243">
          <cell r="A243">
            <v>43524</v>
          </cell>
          <cell r="C243" t="str">
            <v>Thuế tncn NV VP tháng 02/2019
Pay taxpayers in February.2019</v>
          </cell>
          <cell r="D243" t="str">
            <v>3341</v>
          </cell>
          <cell r="E243" t="str">
            <v>3335</v>
          </cell>
          <cell r="F243">
            <v>5489750</v>
          </cell>
        </row>
        <row r="244">
          <cell r="A244">
            <v>43524</v>
          </cell>
          <cell r="C244" t="str">
            <v>Nhân viên VP trả BHXH tháng 02/2019</v>
          </cell>
          <cell r="D244" t="str">
            <v>3341</v>
          </cell>
          <cell r="E244" t="str">
            <v>3383</v>
          </cell>
          <cell r="F244">
            <v>8160000</v>
          </cell>
        </row>
        <row r="245">
          <cell r="A245">
            <v>43524</v>
          </cell>
          <cell r="C245" t="str">
            <v>Nhân viên VP trả BHYT tháng 02/2019</v>
          </cell>
          <cell r="D245" t="str">
            <v>3341</v>
          </cell>
          <cell r="E245" t="str">
            <v>3384</v>
          </cell>
          <cell r="F245">
            <v>1530000</v>
          </cell>
        </row>
        <row r="246">
          <cell r="A246">
            <v>43524</v>
          </cell>
          <cell r="C246" t="str">
            <v>Nhân viên VP trả BHTN tháng 02/2019</v>
          </cell>
          <cell r="D246" t="str">
            <v>3341</v>
          </cell>
          <cell r="E246" t="str">
            <v>3386</v>
          </cell>
          <cell r="F246">
            <v>1020000</v>
          </cell>
        </row>
        <row r="247">
          <cell r="A247">
            <v>43524</v>
          </cell>
          <cell r="C247" t="str">
            <v>Nhân viên tạm ứng tháng 02/2019</v>
          </cell>
          <cell r="D247" t="str">
            <v>141</v>
          </cell>
          <cell r="E247" t="str">
            <v>3341</v>
          </cell>
          <cell r="F247">
            <v>421000</v>
          </cell>
        </row>
        <row r="248">
          <cell r="A248">
            <v>43524</v>
          </cell>
          <cell r="C248" t="str">
            <v>Thu lại tiền nhân viên tạm ứng tháng 02/2019</v>
          </cell>
          <cell r="D248" t="str">
            <v>3341</v>
          </cell>
          <cell r="E248" t="str">
            <v>141</v>
          </cell>
          <cell r="F248">
            <v>421000</v>
          </cell>
        </row>
        <row r="249">
          <cell r="A249">
            <v>43524</v>
          </cell>
          <cell r="C249" t="str">
            <v>Thuê 02 xe ô tô tháng 02/2019 của cty TNHH Della</v>
          </cell>
          <cell r="D249" t="str">
            <v>6428</v>
          </cell>
          <cell r="E249">
            <v>331</v>
          </cell>
          <cell r="F249">
            <v>0</v>
          </cell>
        </row>
        <row r="250">
          <cell r="A250">
            <v>43524</v>
          </cell>
          <cell r="C250" t="str">
            <v>Mượn tiền Ms.Luyến (trả tiền thuê 02 xe công ty Della)</v>
          </cell>
          <cell r="D250" t="str">
            <v>331</v>
          </cell>
          <cell r="E250" t="str">
            <v>3388</v>
          </cell>
          <cell r="F250">
            <v>0</v>
          </cell>
        </row>
        <row r="251">
          <cell r="A251">
            <v>43524</v>
          </cell>
          <cell r="C251" t="str">
            <v>Phân bổ chi phí trả trước ngắn hạn 02/2019</v>
          </cell>
          <cell r="D251" t="str">
            <v>6423</v>
          </cell>
          <cell r="E251" t="str">
            <v>24201</v>
          </cell>
          <cell r="F251">
            <v>1448333</v>
          </cell>
        </row>
        <row r="252">
          <cell r="A252">
            <v>43524</v>
          </cell>
          <cell r="C252" t="str">
            <v>Hao mòn TSCĐ hữu hình 02/2019</v>
          </cell>
          <cell r="D252" t="str">
            <v>6423</v>
          </cell>
          <cell r="E252" t="str">
            <v>2141</v>
          </cell>
          <cell r="F252">
            <v>0</v>
          </cell>
        </row>
        <row r="253">
          <cell r="A253">
            <v>43525</v>
          </cell>
          <cell r="B253" t="str">
            <v>PC20190228-01</v>
          </cell>
          <cell r="C253" t="str">
            <v>TT mực in cho công ty</v>
          </cell>
          <cell r="D253" t="str">
            <v>6423</v>
          </cell>
          <cell r="E253" t="str">
            <v>1111</v>
          </cell>
          <cell r="F253">
            <v>1500000</v>
          </cell>
        </row>
        <row r="254">
          <cell r="A254">
            <v>43525</v>
          </cell>
          <cell r="B254" t="str">
            <v>PC20190228-01</v>
          </cell>
          <cell r="C254" t="str">
            <v>Thuế GTGT được khấu trừ</v>
          </cell>
          <cell r="D254" t="str">
            <v>1331</v>
          </cell>
          <cell r="E254" t="str">
            <v>1111</v>
          </cell>
          <cell r="F254">
            <v>150000</v>
          </cell>
        </row>
        <row r="255">
          <cell r="A255">
            <v>43525</v>
          </cell>
          <cell r="B255" t="str">
            <v>PC20190228-02</v>
          </cell>
          <cell r="C255" t="str">
            <v>TT phí rác tháng 01+02/2019</v>
          </cell>
          <cell r="D255" t="str">
            <v>6428</v>
          </cell>
          <cell r="E255" t="str">
            <v>1111</v>
          </cell>
          <cell r="F255">
            <v>600000</v>
          </cell>
        </row>
        <row r="256">
          <cell r="A256">
            <v>43525</v>
          </cell>
          <cell r="B256" t="str">
            <v>PC20190228-02</v>
          </cell>
          <cell r="C256" t="str">
            <v>Thuế GTGT được khấu trừ</v>
          </cell>
          <cell r="D256" t="str">
            <v>1331</v>
          </cell>
          <cell r="E256" t="str">
            <v>1111</v>
          </cell>
          <cell r="F256">
            <v>60000</v>
          </cell>
        </row>
        <row r="257">
          <cell r="A257">
            <v>43525</v>
          </cell>
          <cell r="C257" t="str">
            <v>Thu tiền Ms.Luyến trả tiền mượn (CK)</v>
          </cell>
          <cell r="D257" t="str">
            <v>1121bidv</v>
          </cell>
          <cell r="E257" t="str">
            <v>3388</v>
          </cell>
          <cell r="F257">
            <v>30000000</v>
          </cell>
        </row>
        <row r="258">
          <cell r="A258">
            <v>43527</v>
          </cell>
          <cell r="C258" t="str">
            <v>Phí nhắn tin tự động tháng 01/2019</v>
          </cell>
          <cell r="D258" t="str">
            <v>6425</v>
          </cell>
          <cell r="E258" t="str">
            <v>1121bidv</v>
          </cell>
          <cell r="F258">
            <v>55000</v>
          </cell>
        </row>
        <row r="259">
          <cell r="A259">
            <v>43528</v>
          </cell>
          <cell r="B259" t="str">
            <v>PT20190304-01</v>
          </cell>
          <cell r="C259" t="str">
            <v>Thu tiền Ms.Luyến trả tiền mượn công ty</v>
          </cell>
          <cell r="D259" t="str">
            <v>1111</v>
          </cell>
          <cell r="E259" t="str">
            <v>3388</v>
          </cell>
          <cell r="F259">
            <v>5000000</v>
          </cell>
        </row>
        <row r="260">
          <cell r="A260">
            <v>43528</v>
          </cell>
          <cell r="B260" t="str">
            <v>PC20190304-01</v>
          </cell>
          <cell r="C260" t="str">
            <v>Tạm ứng công tác miền Trung</v>
          </cell>
          <cell r="D260" t="str">
            <v>141</v>
          </cell>
          <cell r="E260" t="str">
            <v>1111</v>
          </cell>
          <cell r="F260">
            <v>5000000</v>
          </cell>
        </row>
        <row r="261">
          <cell r="A261">
            <v>43528</v>
          </cell>
          <cell r="C261" t="str">
            <v>TT in ấn sticker cho cty Gia Phat</v>
          </cell>
          <cell r="D261" t="str">
            <v>6413</v>
          </cell>
          <cell r="E261" t="str">
            <v>1121bidv</v>
          </cell>
          <cell r="F261">
            <v>23999800</v>
          </cell>
        </row>
        <row r="262">
          <cell r="A262">
            <v>43528</v>
          </cell>
          <cell r="C262" t="str">
            <v>Phí chuyển khoản món 23.999.800 vnđ</v>
          </cell>
          <cell r="D262" t="str">
            <v>6425</v>
          </cell>
          <cell r="E262" t="str">
            <v>1121bidv</v>
          </cell>
          <cell r="F262">
            <v>22000</v>
          </cell>
        </row>
        <row r="263">
          <cell r="A263">
            <v>43528</v>
          </cell>
          <cell r="C263" t="str">
            <v>Thu tiền Ms.Luyến trả tiền mượn (CK)</v>
          </cell>
          <cell r="D263" t="str">
            <v>1121bidv</v>
          </cell>
          <cell r="E263" t="str">
            <v>3388</v>
          </cell>
          <cell r="F263">
            <v>205000000</v>
          </cell>
        </row>
        <row r="264">
          <cell r="A264">
            <v>43529</v>
          </cell>
          <cell r="C264" t="str">
            <v>TT lương tháng 02/2019</v>
          </cell>
          <cell r="D264" t="str">
            <v>3341</v>
          </cell>
          <cell r="E264" t="str">
            <v>1121bidv</v>
          </cell>
          <cell r="F264">
            <v>202519250</v>
          </cell>
        </row>
        <row r="265">
          <cell r="A265">
            <v>43529</v>
          </cell>
          <cell r="C265" t="str">
            <v>Phí chuyển khoản món 202.519.250 vnđ</v>
          </cell>
          <cell r="D265" t="str">
            <v>6425</v>
          </cell>
          <cell r="E265" t="str">
            <v>1121bidv</v>
          </cell>
          <cell r="F265">
            <v>55000</v>
          </cell>
        </row>
        <row r="266">
          <cell r="A266">
            <v>43530</v>
          </cell>
          <cell r="B266" t="str">
            <v>PT20190306-01</v>
          </cell>
          <cell r="C266" t="str">
            <v>Thu tiền Ms.Luyến trả tiền mượn công ty</v>
          </cell>
          <cell r="D266" t="str">
            <v>1111</v>
          </cell>
          <cell r="E266" t="str">
            <v>3388</v>
          </cell>
          <cell r="F266">
            <v>25000000</v>
          </cell>
        </row>
        <row r="267">
          <cell r="A267">
            <v>43530</v>
          </cell>
          <cell r="B267" t="str">
            <v>PC20190306-01</v>
          </cell>
          <cell r="C267" t="str">
            <v>TT in Cataloge, thiết kế , in ấn tờ rơi</v>
          </cell>
          <cell r="D267">
            <v>24201</v>
          </cell>
          <cell r="E267" t="str">
            <v>1111</v>
          </cell>
          <cell r="F267">
            <v>13090000</v>
          </cell>
        </row>
        <row r="268">
          <cell r="A268">
            <v>43530</v>
          </cell>
          <cell r="B268" t="str">
            <v>PC20190306-01</v>
          </cell>
          <cell r="C268" t="str">
            <v>Thuế GTGT được khấu trừ</v>
          </cell>
          <cell r="D268" t="str">
            <v>1331</v>
          </cell>
          <cell r="E268" t="str">
            <v>1111</v>
          </cell>
          <cell r="F268">
            <v>1309000</v>
          </cell>
        </row>
        <row r="269">
          <cell r="A269">
            <v>43530</v>
          </cell>
          <cell r="B269" t="str">
            <v>PC20190306-02</v>
          </cell>
          <cell r="C269" t="str">
            <v>TT phí công tác Đà Nẵng, Nha Trang, Bình Dương, Đồng Nai - taxi, cầu đường</v>
          </cell>
          <cell r="D269" t="str">
            <v>6418</v>
          </cell>
          <cell r="E269" t="str">
            <v>1111</v>
          </cell>
          <cell r="F269">
            <v>518182</v>
          </cell>
        </row>
        <row r="270">
          <cell r="A270">
            <v>43530</v>
          </cell>
          <cell r="B270" t="str">
            <v>PC20190306-02</v>
          </cell>
          <cell r="C270" t="str">
            <v>Thuế GTGT được khấu trừ</v>
          </cell>
          <cell r="D270" t="str">
            <v>1331</v>
          </cell>
          <cell r="E270" t="str">
            <v>1111</v>
          </cell>
          <cell r="F270">
            <v>51818</v>
          </cell>
        </row>
        <row r="271">
          <cell r="A271">
            <v>43530</v>
          </cell>
          <cell r="B271" t="str">
            <v>PC20190306-02</v>
          </cell>
          <cell r="C271" t="str">
            <v>TT phí công tác Đà Nẵng, Nha Trang, Bình Dương, Đồng Nai - xăng xe</v>
          </cell>
          <cell r="D271" t="str">
            <v>6418</v>
          </cell>
          <cell r="E271" t="str">
            <v>1111</v>
          </cell>
          <cell r="F271">
            <v>912000</v>
          </cell>
        </row>
        <row r="272">
          <cell r="A272">
            <v>43530</v>
          </cell>
          <cell r="B272" t="str">
            <v>PC20190306-02</v>
          </cell>
          <cell r="C272" t="str">
            <v>Thuế GTGT được khấu trừ</v>
          </cell>
          <cell r="D272" t="str">
            <v>1331</v>
          </cell>
          <cell r="E272" t="str">
            <v>1111</v>
          </cell>
          <cell r="F272">
            <v>91200</v>
          </cell>
        </row>
        <row r="273">
          <cell r="A273">
            <v>43530</v>
          </cell>
          <cell r="B273" t="str">
            <v>PC20190306-02</v>
          </cell>
          <cell r="C273" t="str">
            <v>TT phí công tác Đà Nẵng, Nha Trang, Bình Dương, Đồng Nai - xăng xe</v>
          </cell>
          <cell r="D273" t="str">
            <v>6418</v>
          </cell>
          <cell r="E273" t="str">
            <v>1111</v>
          </cell>
          <cell r="F273">
            <v>1840000</v>
          </cell>
        </row>
        <row r="274">
          <cell r="A274">
            <v>43530</v>
          </cell>
          <cell r="B274" t="str">
            <v>PC20190306-02</v>
          </cell>
          <cell r="C274" t="str">
            <v>Thuế GTGT được khấu trừ</v>
          </cell>
          <cell r="D274" t="str">
            <v>1331</v>
          </cell>
          <cell r="E274" t="str">
            <v>1111</v>
          </cell>
          <cell r="F274">
            <v>184000</v>
          </cell>
        </row>
        <row r="275">
          <cell r="A275">
            <v>43530</v>
          </cell>
          <cell r="B275" t="str">
            <v>PC20190306-02</v>
          </cell>
          <cell r="C275" t="str">
            <v>TT phí công tác Đà Nẵng, Nha Trang, Bình Dương, Đồng Nai - xăng xe</v>
          </cell>
          <cell r="D275" t="str">
            <v>6418</v>
          </cell>
          <cell r="E275" t="str">
            <v>1111</v>
          </cell>
          <cell r="F275">
            <v>979091</v>
          </cell>
        </row>
        <row r="276">
          <cell r="A276">
            <v>43530</v>
          </cell>
          <cell r="B276" t="str">
            <v>PC20190306-02</v>
          </cell>
          <cell r="C276" t="str">
            <v>Thuế GTGT được khấu trừ</v>
          </cell>
          <cell r="D276" t="str">
            <v>1331</v>
          </cell>
          <cell r="E276" t="str">
            <v>1111</v>
          </cell>
          <cell r="F276">
            <v>97909</v>
          </cell>
        </row>
        <row r="277">
          <cell r="A277">
            <v>43530</v>
          </cell>
          <cell r="B277" t="str">
            <v>PC20190306-02</v>
          </cell>
          <cell r="C277" t="str">
            <v>TT phí công tác Đà Nẵng, Nha Trang, Bình Dương, Đồng Nai - tiếp khách</v>
          </cell>
          <cell r="D277" t="str">
            <v>6418</v>
          </cell>
          <cell r="E277" t="str">
            <v>1111</v>
          </cell>
          <cell r="F277">
            <v>2415455</v>
          </cell>
        </row>
        <row r="278">
          <cell r="A278">
            <v>43530</v>
          </cell>
          <cell r="B278" t="str">
            <v>PC20190306-02</v>
          </cell>
          <cell r="C278" t="str">
            <v>Thuế GTGT được khấu trừ</v>
          </cell>
          <cell r="D278" t="str">
            <v>1331</v>
          </cell>
          <cell r="E278" t="str">
            <v>1111</v>
          </cell>
          <cell r="F278">
            <v>241545</v>
          </cell>
        </row>
        <row r="279">
          <cell r="A279">
            <v>43530</v>
          </cell>
          <cell r="B279" t="str">
            <v>PC20190306-02</v>
          </cell>
          <cell r="C279" t="str">
            <v>TT phí công tác Đà Nẵng, Nha Trang, Bình Dương, Đồng Nai - dv thuê phòng</v>
          </cell>
          <cell r="D279" t="str">
            <v>6418</v>
          </cell>
          <cell r="E279" t="str">
            <v>1111</v>
          </cell>
          <cell r="F279">
            <v>3454545</v>
          </cell>
        </row>
        <row r="280">
          <cell r="A280">
            <v>43530</v>
          </cell>
          <cell r="B280" t="str">
            <v>PC20190306-02</v>
          </cell>
          <cell r="C280" t="str">
            <v>Thuế GTGT được khấu trừ</v>
          </cell>
          <cell r="D280" t="str">
            <v>1331</v>
          </cell>
          <cell r="E280" t="str">
            <v>1111</v>
          </cell>
          <cell r="F280">
            <v>345455</v>
          </cell>
        </row>
        <row r="281">
          <cell r="A281">
            <v>43530</v>
          </cell>
          <cell r="B281" t="str">
            <v>PC20190306-02</v>
          </cell>
          <cell r="C281" t="str">
            <v>TT phí công tác Đà Nẵng, Nha Trang, Bình Dương, Đồng Nai - ăn uống</v>
          </cell>
          <cell r="D281" t="str">
            <v>6418</v>
          </cell>
          <cell r="E281" t="str">
            <v>1111</v>
          </cell>
          <cell r="F281">
            <v>208800</v>
          </cell>
        </row>
        <row r="282">
          <cell r="A282">
            <v>43531</v>
          </cell>
          <cell r="B282" t="str">
            <v>PT20190307-01</v>
          </cell>
          <cell r="C282" t="str">
            <v>Thu tiền Ms.Luyến trả tiền mượn công ty</v>
          </cell>
          <cell r="D282" t="str">
            <v>1111</v>
          </cell>
          <cell r="E282" t="str">
            <v>3388</v>
          </cell>
          <cell r="F282">
            <v>5000000</v>
          </cell>
        </row>
        <row r="283">
          <cell r="A283">
            <v>43531</v>
          </cell>
          <cell r="B283" t="str">
            <v>PC20190307-01</v>
          </cell>
          <cell r="C283" t="str">
            <v>Nộp tiền mặt vào tài khoản công ty Della Vietbilder</v>
          </cell>
          <cell r="D283" t="str">
            <v>1121bidv</v>
          </cell>
          <cell r="E283" t="str">
            <v>1111</v>
          </cell>
          <cell r="F283">
            <v>2000000</v>
          </cell>
        </row>
        <row r="284">
          <cell r="A284">
            <v>43531</v>
          </cell>
          <cell r="C284" t="str">
            <v>Thu tiền Ms.Luyến trả tiền mượn (CK)</v>
          </cell>
          <cell r="D284" t="str">
            <v>1121bidv</v>
          </cell>
          <cell r="E284" t="str">
            <v>3388</v>
          </cell>
          <cell r="F284">
            <v>0</v>
          </cell>
        </row>
        <row r="285">
          <cell r="A285">
            <v>43531</v>
          </cell>
          <cell r="B285" t="str">
            <v>0002162</v>
          </cell>
          <cell r="C285" t="str">
            <v>TT phí thuê kho và bốc xếp tháng 01/2019 theo HĐ 0002162 (31/01/2019)</v>
          </cell>
          <cell r="D285" t="str">
            <v>6418</v>
          </cell>
          <cell r="E285" t="str">
            <v>1121bidv</v>
          </cell>
          <cell r="F285">
            <v>16202615</v>
          </cell>
        </row>
        <row r="286">
          <cell r="A286">
            <v>43535</v>
          </cell>
          <cell r="B286" t="str">
            <v>PT20190311-01</v>
          </cell>
          <cell r="C286" t="str">
            <v>Thu tiền Ms.Luyến trả tiền mượn công ty</v>
          </cell>
          <cell r="D286" t="str">
            <v>1111</v>
          </cell>
          <cell r="E286" t="str">
            <v>3388</v>
          </cell>
          <cell r="F286">
            <v>6000000</v>
          </cell>
        </row>
        <row r="287">
          <cell r="A287">
            <v>43535</v>
          </cell>
          <cell r="B287" t="str">
            <v>PT20190311-02</v>
          </cell>
          <cell r="C287" t="str">
            <v>Thu lại tạm ứng công tác Tây Nguyên</v>
          </cell>
          <cell r="D287" t="str">
            <v>1111</v>
          </cell>
          <cell r="E287" t="str">
            <v>141</v>
          </cell>
          <cell r="F287">
            <v>10000000</v>
          </cell>
        </row>
        <row r="288">
          <cell r="A288">
            <v>43535</v>
          </cell>
          <cell r="B288" t="str">
            <v>PT20190311-03</v>
          </cell>
          <cell r="C288" t="str">
            <v>Thu tiền Ms.Luyến trả tiền mượn công ty</v>
          </cell>
          <cell r="D288" t="str">
            <v>1111</v>
          </cell>
          <cell r="E288" t="str">
            <v>3388</v>
          </cell>
          <cell r="F288">
            <v>20000000</v>
          </cell>
        </row>
        <row r="289">
          <cell r="A289">
            <v>43535</v>
          </cell>
          <cell r="B289" t="str">
            <v>PC20190311-01</v>
          </cell>
          <cell r="C289" t="str">
            <v>Tạm ứng phí công tác miền Trung</v>
          </cell>
          <cell r="D289" t="str">
            <v>141</v>
          </cell>
          <cell r="E289" t="str">
            <v>1111</v>
          </cell>
          <cell r="F289">
            <v>6000000</v>
          </cell>
        </row>
        <row r="290">
          <cell r="A290">
            <v>43535</v>
          </cell>
          <cell r="B290" t="str">
            <v>PC20190311-02</v>
          </cell>
          <cell r="C290" t="str">
            <v>TT phí tiếp khách VLXD Hoàng Gia</v>
          </cell>
          <cell r="D290" t="str">
            <v>6418</v>
          </cell>
          <cell r="E290" t="str">
            <v>1111</v>
          </cell>
          <cell r="F290">
            <v>1500000</v>
          </cell>
        </row>
        <row r="291">
          <cell r="A291">
            <v>43535</v>
          </cell>
          <cell r="B291" t="str">
            <v>PC20190311-02</v>
          </cell>
          <cell r="C291" t="str">
            <v>Thuế GTGT được khấu trừ</v>
          </cell>
          <cell r="D291" t="str">
            <v>1331</v>
          </cell>
          <cell r="E291" t="str">
            <v>1111</v>
          </cell>
          <cell r="F291">
            <v>150000</v>
          </cell>
        </row>
        <row r="292">
          <cell r="A292">
            <v>43535</v>
          </cell>
          <cell r="B292" t="str">
            <v>PC20190311-03</v>
          </cell>
          <cell r="C292" t="str">
            <v>TT phí công tác Đồng Tháp- Vĩnh Long- dầu Do</v>
          </cell>
          <cell r="D292" t="str">
            <v>6418</v>
          </cell>
          <cell r="E292" t="str">
            <v>1111</v>
          </cell>
          <cell r="F292">
            <v>727273</v>
          </cell>
        </row>
        <row r="293">
          <cell r="A293">
            <v>43535</v>
          </cell>
          <cell r="B293" t="str">
            <v>PC20190311-03</v>
          </cell>
          <cell r="C293" t="str">
            <v>Thuế GTGT được khấu trừ</v>
          </cell>
          <cell r="D293" t="str">
            <v>1331</v>
          </cell>
          <cell r="E293" t="str">
            <v>1111</v>
          </cell>
          <cell r="F293">
            <v>72727</v>
          </cell>
        </row>
        <row r="294">
          <cell r="A294">
            <v>43535</v>
          </cell>
          <cell r="B294" t="str">
            <v>PC20190311-03</v>
          </cell>
          <cell r="C294" t="str">
            <v>TT phí công tác Đồng Tháp- Vĩnh Long- phòng nghỉ</v>
          </cell>
          <cell r="D294" t="str">
            <v>6418</v>
          </cell>
          <cell r="E294" t="str">
            <v>1111</v>
          </cell>
          <cell r="F294">
            <v>360000</v>
          </cell>
        </row>
        <row r="295">
          <cell r="A295">
            <v>43535</v>
          </cell>
          <cell r="B295" t="str">
            <v>PC20190311-04</v>
          </cell>
          <cell r="C295" t="str">
            <v>TT phí công tác khu vực Tây Nguyên- cầu đường</v>
          </cell>
          <cell r="D295" t="str">
            <v>6418</v>
          </cell>
          <cell r="E295" t="str">
            <v>1111</v>
          </cell>
          <cell r="F295">
            <v>566000</v>
          </cell>
        </row>
        <row r="296">
          <cell r="A296">
            <v>43535</v>
          </cell>
          <cell r="B296" t="str">
            <v>PC20190311-04</v>
          </cell>
          <cell r="C296" t="str">
            <v>TT phí công tác khu vực Tây Nguyên- phòng nghỉ</v>
          </cell>
          <cell r="D296" t="str">
            <v>6418</v>
          </cell>
          <cell r="E296" t="str">
            <v>1111</v>
          </cell>
          <cell r="F296">
            <v>363636</v>
          </cell>
        </row>
        <row r="297">
          <cell r="A297">
            <v>43535</v>
          </cell>
          <cell r="B297" t="str">
            <v>PC20190311-04</v>
          </cell>
          <cell r="C297" t="str">
            <v>Thuế GTGT được khấu trừ</v>
          </cell>
          <cell r="D297" t="str">
            <v>1331</v>
          </cell>
          <cell r="E297" t="str">
            <v>1111</v>
          </cell>
          <cell r="F297">
            <v>36364</v>
          </cell>
        </row>
        <row r="298">
          <cell r="A298">
            <v>43535</v>
          </cell>
          <cell r="B298" t="str">
            <v>PC20190311-04</v>
          </cell>
          <cell r="C298" t="str">
            <v>TT phí công tác khu vực Tây Nguyên- phòng nghỉ</v>
          </cell>
          <cell r="D298" t="str">
            <v>6418</v>
          </cell>
          <cell r="E298" t="str">
            <v>1111</v>
          </cell>
          <cell r="F298">
            <v>1363635</v>
          </cell>
        </row>
        <row r="299">
          <cell r="A299">
            <v>43535</v>
          </cell>
          <cell r="B299" t="str">
            <v>PC20190311-04</v>
          </cell>
          <cell r="C299" t="str">
            <v>Thuế GTGT được khấu trừ</v>
          </cell>
          <cell r="D299" t="str">
            <v>1331</v>
          </cell>
          <cell r="E299" t="str">
            <v>1111</v>
          </cell>
          <cell r="F299">
            <v>136365</v>
          </cell>
        </row>
        <row r="300">
          <cell r="A300">
            <v>43535</v>
          </cell>
          <cell r="B300" t="str">
            <v>PC20190311-04</v>
          </cell>
          <cell r="C300" t="str">
            <v>TT phí công tác khu vực Tây Nguyên- phòng nghỉ</v>
          </cell>
          <cell r="D300" t="str">
            <v>6418</v>
          </cell>
          <cell r="E300" t="str">
            <v>1111</v>
          </cell>
          <cell r="F300">
            <v>400000</v>
          </cell>
        </row>
        <row r="301">
          <cell r="A301">
            <v>43535</v>
          </cell>
          <cell r="B301" t="str">
            <v>PC20190311-04</v>
          </cell>
          <cell r="C301" t="str">
            <v>TT phí công tác khu vực Tây Nguyên- phòng nghỉ</v>
          </cell>
          <cell r="D301" t="str">
            <v>6418</v>
          </cell>
          <cell r="E301" t="str">
            <v>1111</v>
          </cell>
          <cell r="F301">
            <v>1000000</v>
          </cell>
        </row>
        <row r="302">
          <cell r="A302">
            <v>43535</v>
          </cell>
          <cell r="B302" t="str">
            <v>PC20190311-04</v>
          </cell>
          <cell r="C302" t="str">
            <v>Thuế GTGT được khấu trừ</v>
          </cell>
          <cell r="D302" t="str">
            <v>1331</v>
          </cell>
          <cell r="E302" t="str">
            <v>1111</v>
          </cell>
          <cell r="F302">
            <v>100000</v>
          </cell>
        </row>
        <row r="303">
          <cell r="A303">
            <v>43535</v>
          </cell>
          <cell r="B303" t="str">
            <v>PC20190311-04</v>
          </cell>
          <cell r="C303" t="str">
            <v>TT phí công tác khu vực Tây Nguyên- phòng nghỉ</v>
          </cell>
          <cell r="D303" t="str">
            <v>6418</v>
          </cell>
          <cell r="E303" t="str">
            <v>1111</v>
          </cell>
          <cell r="F303">
            <v>1200000</v>
          </cell>
        </row>
        <row r="304">
          <cell r="A304">
            <v>43535</v>
          </cell>
          <cell r="B304" t="str">
            <v>PC20190311-04</v>
          </cell>
          <cell r="C304" t="str">
            <v>Thuế GTGT được khấu trừ</v>
          </cell>
          <cell r="D304" t="str">
            <v>1331</v>
          </cell>
          <cell r="E304" t="str">
            <v>1111</v>
          </cell>
          <cell r="F304">
            <v>120000</v>
          </cell>
        </row>
        <row r="305">
          <cell r="A305">
            <v>43535</v>
          </cell>
          <cell r="B305" t="str">
            <v>PC20190311-04</v>
          </cell>
          <cell r="C305" t="str">
            <v>TT phí công tác khu vực Tây Nguyên- phòng nghỉ</v>
          </cell>
          <cell r="D305" t="str">
            <v>6418</v>
          </cell>
          <cell r="E305" t="str">
            <v>1111</v>
          </cell>
          <cell r="F305">
            <v>400000</v>
          </cell>
        </row>
        <row r="306">
          <cell r="A306">
            <v>43535</v>
          </cell>
          <cell r="B306" t="str">
            <v>PC20190311-04</v>
          </cell>
          <cell r="C306" t="str">
            <v>Thuế GTGT được khấu trừ</v>
          </cell>
          <cell r="D306" t="str">
            <v>1331</v>
          </cell>
          <cell r="E306" t="str">
            <v>1111</v>
          </cell>
          <cell r="F306">
            <v>40000</v>
          </cell>
        </row>
        <row r="307">
          <cell r="A307">
            <v>43535</v>
          </cell>
          <cell r="B307" t="str">
            <v>PC20190311-04</v>
          </cell>
          <cell r="C307" t="str">
            <v>TT phí công tác khu vực Tây Nguyên- phòng nghỉ</v>
          </cell>
          <cell r="D307" t="str">
            <v>6418</v>
          </cell>
          <cell r="E307" t="str">
            <v>1111</v>
          </cell>
          <cell r="F307">
            <v>450000</v>
          </cell>
        </row>
        <row r="308">
          <cell r="A308">
            <v>43535</v>
          </cell>
          <cell r="B308" t="str">
            <v>PC20190311-04</v>
          </cell>
          <cell r="C308" t="str">
            <v>Thuế GTGT được khấu trừ</v>
          </cell>
          <cell r="D308" t="str">
            <v>1331</v>
          </cell>
          <cell r="E308" t="str">
            <v>1111</v>
          </cell>
          <cell r="F308">
            <v>45000</v>
          </cell>
        </row>
        <row r="309">
          <cell r="A309">
            <v>43535</v>
          </cell>
          <cell r="B309" t="str">
            <v>PC20190311-04</v>
          </cell>
          <cell r="C309" t="str">
            <v>TT phí công tác khu vực Tây Nguyên- Do</v>
          </cell>
          <cell r="D309" t="str">
            <v>6418</v>
          </cell>
          <cell r="E309" t="str">
            <v>1111</v>
          </cell>
          <cell r="F309">
            <v>1090909</v>
          </cell>
        </row>
        <row r="310">
          <cell r="A310">
            <v>43535</v>
          </cell>
          <cell r="B310" t="str">
            <v>PC20190311-04</v>
          </cell>
          <cell r="C310" t="str">
            <v>Thuế GTGT được khấu trừ</v>
          </cell>
          <cell r="D310" t="str">
            <v>1331</v>
          </cell>
          <cell r="E310" t="str">
            <v>1111</v>
          </cell>
          <cell r="F310">
            <v>109091</v>
          </cell>
        </row>
        <row r="311">
          <cell r="A311">
            <v>43535</v>
          </cell>
          <cell r="B311" t="str">
            <v>PC20190311-04</v>
          </cell>
          <cell r="C311" t="str">
            <v>TT phí công tác khu vực Tây Nguyên- Do</v>
          </cell>
          <cell r="D311" t="str">
            <v>6418</v>
          </cell>
          <cell r="E311" t="str">
            <v>1111</v>
          </cell>
          <cell r="F311">
            <v>1090909</v>
          </cell>
        </row>
        <row r="312">
          <cell r="A312">
            <v>43535</v>
          </cell>
          <cell r="B312" t="str">
            <v>PC20190311-04</v>
          </cell>
          <cell r="C312" t="str">
            <v>Thuế GTGT được khấu trừ</v>
          </cell>
          <cell r="D312" t="str">
            <v>1331</v>
          </cell>
          <cell r="E312" t="str">
            <v>1111</v>
          </cell>
          <cell r="F312">
            <v>109091</v>
          </cell>
        </row>
        <row r="313">
          <cell r="A313">
            <v>43535</v>
          </cell>
          <cell r="B313" t="str">
            <v>PC20190311-04</v>
          </cell>
          <cell r="C313" t="str">
            <v>TT phí công tác khu vực Tây Nguyên- Do</v>
          </cell>
          <cell r="D313" t="str">
            <v>6418</v>
          </cell>
          <cell r="E313" t="str">
            <v>1111</v>
          </cell>
          <cell r="F313">
            <v>1097182</v>
          </cell>
        </row>
        <row r="314">
          <cell r="A314">
            <v>43535</v>
          </cell>
          <cell r="B314" t="str">
            <v>PC20190311-04</v>
          </cell>
          <cell r="C314" t="str">
            <v>Thuế GTGT được khấu trừ</v>
          </cell>
          <cell r="D314" t="str">
            <v>1331</v>
          </cell>
          <cell r="E314" t="str">
            <v>1111</v>
          </cell>
          <cell r="F314">
            <v>109718</v>
          </cell>
        </row>
        <row r="315">
          <cell r="A315">
            <v>43535</v>
          </cell>
          <cell r="B315" t="str">
            <v>PC20190311-04</v>
          </cell>
          <cell r="C315" t="str">
            <v>TT phí công tác khu vực Tây Nguyên- cầu đường</v>
          </cell>
          <cell r="D315" t="str">
            <v>6418</v>
          </cell>
          <cell r="E315" t="str">
            <v>1111</v>
          </cell>
          <cell r="F315">
            <v>455827</v>
          </cell>
        </row>
        <row r="316">
          <cell r="A316">
            <v>43535</v>
          </cell>
          <cell r="B316" t="str">
            <v>PC20190311-04</v>
          </cell>
          <cell r="C316" t="str">
            <v>Thuế GTGT được khấu trừ</v>
          </cell>
          <cell r="D316" t="str">
            <v>1331</v>
          </cell>
          <cell r="E316" t="str">
            <v>1111</v>
          </cell>
          <cell r="F316">
            <v>52273</v>
          </cell>
        </row>
        <row r="317">
          <cell r="A317">
            <v>43535</v>
          </cell>
          <cell r="B317" t="str">
            <v>PC20190311-05</v>
          </cell>
          <cell r="C317" t="str">
            <v>TT grab (xe tải công tác miền Tây)</v>
          </cell>
          <cell r="D317" t="str">
            <v>6418</v>
          </cell>
          <cell r="E317" t="str">
            <v>1111</v>
          </cell>
          <cell r="F317">
            <v>225000</v>
          </cell>
        </row>
        <row r="318">
          <cell r="A318">
            <v>43537</v>
          </cell>
          <cell r="B318" t="str">
            <v>PC20190308-01</v>
          </cell>
          <cell r="C318" t="str">
            <v>TT in namecard</v>
          </cell>
          <cell r="D318" t="str">
            <v>6418</v>
          </cell>
          <cell r="E318" t="str">
            <v>1111</v>
          </cell>
          <cell r="F318">
            <v>1020000</v>
          </cell>
        </row>
        <row r="319">
          <cell r="A319">
            <v>43537</v>
          </cell>
          <cell r="B319" t="str">
            <v>PC20190308-01</v>
          </cell>
          <cell r="C319" t="str">
            <v>Thuế GTGT được khấu trừ</v>
          </cell>
          <cell r="D319" t="str">
            <v>1331</v>
          </cell>
          <cell r="E319" t="str">
            <v>1111</v>
          </cell>
          <cell r="F319">
            <v>102000</v>
          </cell>
        </row>
        <row r="320">
          <cell r="A320">
            <v>43537</v>
          </cell>
          <cell r="B320" t="str">
            <v>PC20190313-02</v>
          </cell>
          <cell r="C320" t="str">
            <v>TT cước điện thoại: 0965684798</v>
          </cell>
          <cell r="D320" t="str">
            <v>6418</v>
          </cell>
          <cell r="E320" t="str">
            <v>1111</v>
          </cell>
          <cell r="F320">
            <v>90909</v>
          </cell>
        </row>
        <row r="321">
          <cell r="A321">
            <v>43537</v>
          </cell>
          <cell r="B321" t="str">
            <v>PC20190313-02</v>
          </cell>
          <cell r="C321" t="str">
            <v>Thuế GTGT được khấu trừ</v>
          </cell>
          <cell r="D321" t="str">
            <v>1331</v>
          </cell>
          <cell r="E321" t="str">
            <v>1111</v>
          </cell>
          <cell r="F321">
            <v>9091</v>
          </cell>
        </row>
        <row r="322">
          <cell r="A322">
            <v>43537</v>
          </cell>
          <cell r="B322" t="str">
            <v>PC20190313-02</v>
          </cell>
          <cell r="C322" t="str">
            <v>TT cước điện thoại: 0868578797</v>
          </cell>
          <cell r="D322" t="str">
            <v>6418</v>
          </cell>
          <cell r="E322" t="str">
            <v>1111</v>
          </cell>
          <cell r="F322">
            <v>221003</v>
          </cell>
        </row>
        <row r="323">
          <cell r="A323">
            <v>43537</v>
          </cell>
          <cell r="B323" t="str">
            <v>PC20190313-02</v>
          </cell>
          <cell r="C323" t="str">
            <v>Thuế GTGT được khấu trừ</v>
          </cell>
          <cell r="D323" t="str">
            <v>1331</v>
          </cell>
          <cell r="E323" t="str">
            <v>1111</v>
          </cell>
          <cell r="F323">
            <v>22100</v>
          </cell>
        </row>
        <row r="324">
          <cell r="A324">
            <v>43537</v>
          </cell>
          <cell r="B324" t="str">
            <v>PC20190313-02</v>
          </cell>
          <cell r="C324" t="str">
            <v>TT cước điện thoại: 0965189449</v>
          </cell>
          <cell r="D324" t="str">
            <v>6418</v>
          </cell>
          <cell r="E324" t="str">
            <v>1111</v>
          </cell>
          <cell r="F324">
            <v>263636</v>
          </cell>
        </row>
        <row r="325">
          <cell r="A325">
            <v>43537</v>
          </cell>
          <cell r="B325" t="str">
            <v>PC20190313-02</v>
          </cell>
          <cell r="C325" t="str">
            <v>Thuế GTGT được khấu trừ</v>
          </cell>
          <cell r="D325" t="str">
            <v>1331</v>
          </cell>
          <cell r="E325" t="str">
            <v>1111</v>
          </cell>
          <cell r="F325">
            <v>26364</v>
          </cell>
        </row>
        <row r="326">
          <cell r="A326">
            <v>43537</v>
          </cell>
          <cell r="B326" t="str">
            <v>PC20190313-02</v>
          </cell>
          <cell r="C326" t="str">
            <v>TT cước điện thoại: 0965585794</v>
          </cell>
          <cell r="D326" t="str">
            <v>6418</v>
          </cell>
          <cell r="E326" t="str">
            <v>1111</v>
          </cell>
          <cell r="F326">
            <v>91864</v>
          </cell>
        </row>
        <row r="327">
          <cell r="A327">
            <v>43537</v>
          </cell>
          <cell r="B327" t="str">
            <v>PC20190313-02</v>
          </cell>
          <cell r="C327" t="str">
            <v>Thuế GTGT được khấu trừ</v>
          </cell>
          <cell r="D327" t="str">
            <v>1331</v>
          </cell>
          <cell r="E327" t="str">
            <v>1111</v>
          </cell>
          <cell r="F327">
            <v>9186</v>
          </cell>
        </row>
        <row r="328">
          <cell r="A328">
            <v>43537</v>
          </cell>
          <cell r="B328" t="str">
            <v>PC20190313-02</v>
          </cell>
          <cell r="C328" t="str">
            <v>TT cước điện thoại: 0965675793</v>
          </cell>
          <cell r="D328" t="str">
            <v>6418</v>
          </cell>
          <cell r="E328" t="str">
            <v>1111</v>
          </cell>
          <cell r="F328">
            <v>147727</v>
          </cell>
        </row>
        <row r="329">
          <cell r="A329">
            <v>43537</v>
          </cell>
          <cell r="B329" t="str">
            <v>PC20190313-02</v>
          </cell>
          <cell r="C329" t="str">
            <v>Thuế GTGT được khấu trừ</v>
          </cell>
          <cell r="D329" t="str">
            <v>1331</v>
          </cell>
          <cell r="E329" t="str">
            <v>1111</v>
          </cell>
          <cell r="F329">
            <v>14773</v>
          </cell>
        </row>
        <row r="330">
          <cell r="A330">
            <v>43537</v>
          </cell>
          <cell r="B330" t="str">
            <v>PC20190313-02</v>
          </cell>
          <cell r="C330" t="str">
            <v>TT cước điện thoại: 0965879791</v>
          </cell>
          <cell r="D330" t="str">
            <v>6418</v>
          </cell>
          <cell r="E330" t="str">
            <v>1111</v>
          </cell>
          <cell r="F330">
            <v>92000</v>
          </cell>
        </row>
        <row r="331">
          <cell r="A331">
            <v>43537</v>
          </cell>
          <cell r="B331" t="str">
            <v>PC20190313-02</v>
          </cell>
          <cell r="C331" t="str">
            <v>Thuế GTGT được khấu trừ</v>
          </cell>
          <cell r="D331" t="str">
            <v>1331</v>
          </cell>
          <cell r="E331" t="str">
            <v>1111</v>
          </cell>
          <cell r="F331">
            <v>9200</v>
          </cell>
        </row>
        <row r="332">
          <cell r="A332">
            <v>43537</v>
          </cell>
          <cell r="B332" t="str">
            <v>PC20190313-02</v>
          </cell>
          <cell r="C332" t="str">
            <v>TT cước điện thoại: 0868578796</v>
          </cell>
          <cell r="D332" t="str">
            <v>6418</v>
          </cell>
          <cell r="E332" t="str">
            <v>1111</v>
          </cell>
          <cell r="F332">
            <v>189496</v>
          </cell>
        </row>
        <row r="333">
          <cell r="A333">
            <v>43537</v>
          </cell>
          <cell r="B333" t="str">
            <v>PC20190313-02</v>
          </cell>
          <cell r="C333" t="str">
            <v>Thuế GTGT được khấu trừ</v>
          </cell>
          <cell r="D333" t="str">
            <v>1331</v>
          </cell>
          <cell r="E333" t="str">
            <v>1111</v>
          </cell>
          <cell r="F333">
            <v>18950</v>
          </cell>
        </row>
        <row r="334">
          <cell r="A334">
            <v>43537</v>
          </cell>
          <cell r="B334" t="str">
            <v>PC20190313-02</v>
          </cell>
          <cell r="C334" t="str">
            <v>TT cước điện thoại: 0868578795</v>
          </cell>
          <cell r="D334" t="str">
            <v>6418</v>
          </cell>
          <cell r="E334" t="str">
            <v>1111</v>
          </cell>
          <cell r="F334">
            <v>90909</v>
          </cell>
        </row>
        <row r="335">
          <cell r="A335">
            <v>43537</v>
          </cell>
          <cell r="B335" t="str">
            <v>PC20190313-02</v>
          </cell>
          <cell r="C335" t="str">
            <v>Thuế GTGT được khấu trừ</v>
          </cell>
          <cell r="D335" t="str">
            <v>1331</v>
          </cell>
          <cell r="E335" t="str">
            <v>1111</v>
          </cell>
          <cell r="F335">
            <v>9091</v>
          </cell>
        </row>
        <row r="336">
          <cell r="A336">
            <v>43537</v>
          </cell>
          <cell r="B336" t="str">
            <v>PC20190313-02</v>
          </cell>
          <cell r="C336" t="str">
            <v>TT cước điện thoại: 0868578798</v>
          </cell>
          <cell r="D336" t="str">
            <v>6418</v>
          </cell>
          <cell r="E336" t="str">
            <v>1111</v>
          </cell>
          <cell r="F336">
            <v>91182</v>
          </cell>
        </row>
        <row r="337">
          <cell r="A337">
            <v>43537</v>
          </cell>
          <cell r="B337" t="str">
            <v>PC20190313-02</v>
          </cell>
          <cell r="C337" t="str">
            <v>Thuế GTGT được khấu trừ</v>
          </cell>
          <cell r="D337" t="str">
            <v>1331</v>
          </cell>
          <cell r="E337" t="str">
            <v>1111</v>
          </cell>
          <cell r="F337">
            <v>9118</v>
          </cell>
        </row>
        <row r="338">
          <cell r="A338">
            <v>43537</v>
          </cell>
          <cell r="B338" t="str">
            <v>PC20190313-02</v>
          </cell>
          <cell r="C338" t="str">
            <v>TT cước điện thoại: 0965658795</v>
          </cell>
          <cell r="D338" t="str">
            <v>6418</v>
          </cell>
          <cell r="E338" t="str">
            <v>1111</v>
          </cell>
          <cell r="F338">
            <v>94727</v>
          </cell>
        </row>
        <row r="339">
          <cell r="A339">
            <v>43537</v>
          </cell>
          <cell r="B339" t="str">
            <v>PC20190313-02</v>
          </cell>
          <cell r="C339" t="str">
            <v>Thuế GTGT được khấu trừ</v>
          </cell>
          <cell r="D339" t="str">
            <v>1331</v>
          </cell>
          <cell r="E339" t="str">
            <v>1111</v>
          </cell>
          <cell r="F339">
            <v>9473</v>
          </cell>
        </row>
        <row r="340">
          <cell r="A340">
            <v>43537</v>
          </cell>
          <cell r="B340" t="str">
            <v>PC20190313-02</v>
          </cell>
          <cell r="C340" t="str">
            <v>TT cước điện thoại: 0868578799</v>
          </cell>
          <cell r="D340" t="str">
            <v>6418</v>
          </cell>
          <cell r="E340" t="str">
            <v>1111</v>
          </cell>
          <cell r="F340">
            <v>155820</v>
          </cell>
        </row>
        <row r="341">
          <cell r="A341">
            <v>43537</v>
          </cell>
          <cell r="B341" t="str">
            <v>PC20190313-02</v>
          </cell>
          <cell r="C341" t="str">
            <v>Thuế GTGT được khấu trừ</v>
          </cell>
          <cell r="D341" t="str">
            <v>1331</v>
          </cell>
          <cell r="E341" t="str">
            <v>1111</v>
          </cell>
          <cell r="F341">
            <v>15582</v>
          </cell>
        </row>
        <row r="342">
          <cell r="A342">
            <v>43537</v>
          </cell>
          <cell r="B342" t="str">
            <v>PC20190313-02</v>
          </cell>
          <cell r="C342" t="str">
            <v>TT cước điện thoại: 0965570797</v>
          </cell>
          <cell r="D342" t="str">
            <v>6418</v>
          </cell>
          <cell r="E342" t="str">
            <v>1111</v>
          </cell>
          <cell r="F342">
            <v>452009</v>
          </cell>
        </row>
        <row r="343">
          <cell r="A343">
            <v>43537</v>
          </cell>
          <cell r="B343" t="str">
            <v>PC20190313-02</v>
          </cell>
          <cell r="C343" t="str">
            <v>Thuế GTGT được khấu trừ</v>
          </cell>
          <cell r="D343" t="str">
            <v>1331</v>
          </cell>
          <cell r="E343" t="str">
            <v>1111</v>
          </cell>
          <cell r="F343">
            <v>45201</v>
          </cell>
        </row>
        <row r="344">
          <cell r="A344">
            <v>43537</v>
          </cell>
          <cell r="B344" t="str">
            <v>PC20190313-03</v>
          </cell>
          <cell r="C344" t="str">
            <v>TT cước internet của công ty tháng 02/2019</v>
          </cell>
          <cell r="D344" t="str">
            <v>6428</v>
          </cell>
          <cell r="E344" t="str">
            <v>1111</v>
          </cell>
          <cell r="F344">
            <v>1050000</v>
          </cell>
        </row>
        <row r="345">
          <cell r="A345">
            <v>43537</v>
          </cell>
          <cell r="B345" t="str">
            <v>PC20190313-03</v>
          </cell>
          <cell r="C345" t="str">
            <v>Thuế GTGT được khấu trừ</v>
          </cell>
          <cell r="D345" t="str">
            <v>1331</v>
          </cell>
          <cell r="E345" t="str">
            <v>1111</v>
          </cell>
          <cell r="F345">
            <v>105000</v>
          </cell>
        </row>
        <row r="346">
          <cell r="A346">
            <v>43537</v>
          </cell>
          <cell r="B346" t="str">
            <v>PC20190313-03</v>
          </cell>
          <cell r="C346" t="str">
            <v>TT cước điện thoại của công ty tháng 02/2019</v>
          </cell>
          <cell r="D346" t="str">
            <v>6428</v>
          </cell>
          <cell r="E346" t="str">
            <v>1111</v>
          </cell>
          <cell r="F346">
            <v>103809</v>
          </cell>
        </row>
        <row r="347">
          <cell r="A347">
            <v>43537</v>
          </cell>
          <cell r="B347" t="str">
            <v>PC20190313-03</v>
          </cell>
          <cell r="C347" t="str">
            <v>Thuế GTGT được khấu trừ</v>
          </cell>
          <cell r="D347" t="str">
            <v>1331</v>
          </cell>
          <cell r="E347" t="str">
            <v>1111</v>
          </cell>
          <cell r="F347">
            <v>10381</v>
          </cell>
        </row>
        <row r="348">
          <cell r="A348">
            <v>43537</v>
          </cell>
          <cell r="B348" t="str">
            <v>PC20190313-04</v>
          </cell>
          <cell r="C348" t="str">
            <v>TT cước nước sử dụng tháng 03/2019</v>
          </cell>
          <cell r="D348" t="str">
            <v>6428</v>
          </cell>
          <cell r="E348" t="str">
            <v>1111</v>
          </cell>
          <cell r="F348">
            <v>2398110</v>
          </cell>
        </row>
        <row r="349">
          <cell r="A349">
            <v>43537</v>
          </cell>
          <cell r="B349" t="str">
            <v>PC20190313-04</v>
          </cell>
          <cell r="C349" t="str">
            <v>Thuế GTGT được khấu trừ</v>
          </cell>
          <cell r="D349" t="str">
            <v>1331</v>
          </cell>
          <cell r="E349" t="str">
            <v>1111</v>
          </cell>
          <cell r="F349">
            <v>109005</v>
          </cell>
        </row>
        <row r="350">
          <cell r="A350">
            <v>43537</v>
          </cell>
          <cell r="B350" t="str">
            <v>PC20190313-05</v>
          </cell>
          <cell r="C350" t="str">
            <v>TT nước uống cho công ty</v>
          </cell>
          <cell r="D350" t="str">
            <v>6428</v>
          </cell>
          <cell r="E350" t="str">
            <v>1111</v>
          </cell>
          <cell r="F350">
            <v>200000</v>
          </cell>
        </row>
        <row r="351">
          <cell r="A351">
            <v>43538</v>
          </cell>
          <cell r="B351" t="str">
            <v>PT20190314-01</v>
          </cell>
          <cell r="C351" t="str">
            <v>Thu tiền Ms.Luyến trả tiền mượn công ty</v>
          </cell>
          <cell r="D351" t="str">
            <v>1111</v>
          </cell>
          <cell r="E351" t="str">
            <v>3388</v>
          </cell>
          <cell r="F351">
            <v>40000000</v>
          </cell>
        </row>
        <row r="352">
          <cell r="A352">
            <v>43538</v>
          </cell>
          <cell r="B352" t="str">
            <v>PT20190314-02</v>
          </cell>
          <cell r="C352" t="str">
            <v>Thu tiền Ms.Luyến trả tiền mượn công ty (mua đồng phục)</v>
          </cell>
          <cell r="D352" t="str">
            <v>1111</v>
          </cell>
          <cell r="E352" t="str">
            <v>3388</v>
          </cell>
          <cell r="F352">
            <v>20500000</v>
          </cell>
        </row>
        <row r="353">
          <cell r="A353">
            <v>43538</v>
          </cell>
          <cell r="B353" t="str">
            <v>PC20190314-02</v>
          </cell>
          <cell r="C353" t="str">
            <v>TT phí vận chuyển (mua áo đồng phục)</v>
          </cell>
          <cell r="D353" t="str">
            <v>6418</v>
          </cell>
          <cell r="E353" t="str">
            <v>1111</v>
          </cell>
          <cell r="F353">
            <v>8450000</v>
          </cell>
        </row>
        <row r="354">
          <cell r="A354">
            <v>43538</v>
          </cell>
          <cell r="B354" t="str">
            <v>PC20190314-02</v>
          </cell>
          <cell r="C354" t="str">
            <v>Thuế GTGT được khấu trừ</v>
          </cell>
          <cell r="D354" t="str">
            <v>1331</v>
          </cell>
          <cell r="E354" t="str">
            <v>1111</v>
          </cell>
          <cell r="F354">
            <v>1050000</v>
          </cell>
        </row>
        <row r="355">
          <cell r="A355">
            <v>43538</v>
          </cell>
          <cell r="B355" t="str">
            <v>PC20190314-02</v>
          </cell>
          <cell r="C355" t="str">
            <v>TT phí vận chuyển (mua áo đồng phục)</v>
          </cell>
          <cell r="D355" t="str">
            <v>6418</v>
          </cell>
          <cell r="E355" t="str">
            <v>1111</v>
          </cell>
          <cell r="F355">
            <v>10000000</v>
          </cell>
        </row>
        <row r="356">
          <cell r="A356">
            <v>43538</v>
          </cell>
          <cell r="B356" t="str">
            <v>PC20190314-02</v>
          </cell>
          <cell r="C356" t="str">
            <v>Thuế GTGT được khấu trừ</v>
          </cell>
          <cell r="D356" t="str">
            <v>1331</v>
          </cell>
          <cell r="E356" t="str">
            <v>1111</v>
          </cell>
          <cell r="F356">
            <v>1000000</v>
          </cell>
        </row>
        <row r="357">
          <cell r="A357">
            <v>43538</v>
          </cell>
          <cell r="B357" t="str">
            <v>PC20190314-03</v>
          </cell>
          <cell r="C357" t="str">
            <v>TT tiền thuế xuất hoá đơn mua đồng phục</v>
          </cell>
          <cell r="D357" t="str">
            <v>6418</v>
          </cell>
          <cell r="E357" t="str">
            <v>1111</v>
          </cell>
          <cell r="F357">
            <v>2050000</v>
          </cell>
        </row>
        <row r="358">
          <cell r="A358">
            <v>43538</v>
          </cell>
          <cell r="B358" t="str">
            <v>PC20190314-01</v>
          </cell>
          <cell r="C358" t="str">
            <v>TT phí vận chuyển giao kệ mẫu cho đại lý</v>
          </cell>
          <cell r="D358" t="str">
            <v>6418</v>
          </cell>
          <cell r="E358" t="str">
            <v>1111</v>
          </cell>
          <cell r="F358">
            <v>15100000</v>
          </cell>
        </row>
        <row r="359">
          <cell r="A359">
            <v>43538</v>
          </cell>
          <cell r="B359" t="str">
            <v>PC20190314-01</v>
          </cell>
          <cell r="C359" t="str">
            <v>Thuế GTGT được khấu trừ</v>
          </cell>
          <cell r="D359" t="str">
            <v>1331</v>
          </cell>
          <cell r="E359" t="str">
            <v>1111</v>
          </cell>
          <cell r="F359">
            <v>1510000</v>
          </cell>
        </row>
        <row r="360">
          <cell r="A360">
            <v>43538</v>
          </cell>
          <cell r="B360" t="str">
            <v>PC20190314-04</v>
          </cell>
          <cell r="C360" t="str">
            <v>TT phí đăng tuyển nhân viên kinh doanh</v>
          </cell>
          <cell r="D360" t="str">
            <v>6428</v>
          </cell>
          <cell r="E360" t="str">
            <v>1111</v>
          </cell>
          <cell r="F360">
            <v>2979545</v>
          </cell>
        </row>
        <row r="361">
          <cell r="A361">
            <v>43538</v>
          </cell>
          <cell r="B361" t="str">
            <v>PC20190314-04</v>
          </cell>
          <cell r="C361" t="str">
            <v>Thuế GTGT được khấu trừ</v>
          </cell>
          <cell r="D361" t="str">
            <v>1331</v>
          </cell>
          <cell r="E361" t="str">
            <v>1111</v>
          </cell>
          <cell r="F361">
            <v>297955</v>
          </cell>
        </row>
        <row r="362">
          <cell r="A362">
            <v>43538</v>
          </cell>
          <cell r="B362" t="str">
            <v>PC20190314-06</v>
          </cell>
          <cell r="C362" t="str">
            <v xml:space="preserve"> Ms.Luyến mượn tiền công ty (vay mua xe bên công ty Della)</v>
          </cell>
          <cell r="D362" t="str">
            <v>3388</v>
          </cell>
          <cell r="E362" t="str">
            <v>1111</v>
          </cell>
          <cell r="F362">
            <v>10500000</v>
          </cell>
        </row>
        <row r="363">
          <cell r="A363">
            <v>43538</v>
          </cell>
          <cell r="B363" t="str">
            <v>PC20190314-07</v>
          </cell>
          <cell r="C363" t="str">
            <v>Nộp tiền mặt vào tài khoản công ty Della Vietbilder</v>
          </cell>
          <cell r="D363" t="str">
            <v>1121bidv</v>
          </cell>
          <cell r="E363" t="str">
            <v>1111</v>
          </cell>
          <cell r="F363">
            <v>15000000</v>
          </cell>
        </row>
        <row r="364">
          <cell r="A364">
            <v>43538</v>
          </cell>
          <cell r="C364" t="str">
            <v>Thu tiền Ms.Luyến trả tiền mượn (CK)</v>
          </cell>
          <cell r="D364" t="str">
            <v>1121bidv</v>
          </cell>
          <cell r="E364" t="str">
            <v>3388</v>
          </cell>
          <cell r="F364">
            <v>0</v>
          </cell>
        </row>
        <row r="365">
          <cell r="A365">
            <v>43539</v>
          </cell>
          <cell r="C365" t="str">
            <v>TT phí bảo trì mạng từ tháng 11/2018 đến tháng 02/2019</v>
          </cell>
          <cell r="D365" t="str">
            <v>6428</v>
          </cell>
          <cell r="E365" t="str">
            <v>1121bidv</v>
          </cell>
          <cell r="F365">
            <v>13200000</v>
          </cell>
        </row>
        <row r="366">
          <cell r="A366">
            <v>43539</v>
          </cell>
          <cell r="C366" t="str">
            <v>Phí chuyển khoản món 13.200.000 vnđ</v>
          </cell>
          <cell r="D366" t="str">
            <v>6425</v>
          </cell>
          <cell r="E366" t="str">
            <v>1121bidv</v>
          </cell>
          <cell r="F366">
            <v>22000</v>
          </cell>
        </row>
        <row r="367">
          <cell r="A367">
            <v>43542</v>
          </cell>
          <cell r="C367" t="str">
            <v>Thu tiền Ms.Luyến trả tiền mượn (CK)</v>
          </cell>
          <cell r="D367" t="str">
            <v>1121bidv</v>
          </cell>
          <cell r="E367" t="str">
            <v>3388</v>
          </cell>
          <cell r="F367">
            <v>145000000</v>
          </cell>
        </row>
        <row r="368">
          <cell r="A368">
            <v>43543</v>
          </cell>
          <cell r="B368" t="str">
            <v>PC20190319-01</v>
          </cell>
          <cell r="C368" t="str">
            <v>Tạm ứng công tác Phú Quốc</v>
          </cell>
          <cell r="D368" t="str">
            <v>141</v>
          </cell>
          <cell r="E368" t="str">
            <v>1111</v>
          </cell>
          <cell r="F368">
            <v>2000000</v>
          </cell>
        </row>
        <row r="369">
          <cell r="A369">
            <v>43543</v>
          </cell>
          <cell r="C369" t="str">
            <v>TT phí vận chuyển hàng nhập khẩu</v>
          </cell>
          <cell r="D369" t="str">
            <v>1561</v>
          </cell>
          <cell r="E369" t="str">
            <v>1121bidv</v>
          </cell>
          <cell r="F369">
            <v>79391010</v>
          </cell>
        </row>
        <row r="370">
          <cell r="A370">
            <v>43543</v>
          </cell>
          <cell r="C370" t="str">
            <v>Phí chuyển khoản món 79.391.000 vnđ</v>
          </cell>
          <cell r="D370" t="str">
            <v>6425</v>
          </cell>
          <cell r="E370" t="str">
            <v>1121bidv</v>
          </cell>
          <cell r="F370">
            <v>43666</v>
          </cell>
        </row>
        <row r="371">
          <cell r="A371">
            <v>43543</v>
          </cell>
          <cell r="C371" t="str">
            <v>TT phí thi công làm kệ trưng bày sản phẩm HĐ số 03/2019 (đợt 1)</v>
          </cell>
          <cell r="D371" t="str">
            <v>24201</v>
          </cell>
          <cell r="E371" t="str">
            <v>1121bidv</v>
          </cell>
          <cell r="F371">
            <v>65000000</v>
          </cell>
        </row>
        <row r="372">
          <cell r="A372">
            <v>43543</v>
          </cell>
          <cell r="C372" t="str">
            <v>Phí chuyển khoản món 65.000.000 vnđ</v>
          </cell>
          <cell r="D372" t="str">
            <v>6425</v>
          </cell>
          <cell r="E372" t="str">
            <v>1121bidv</v>
          </cell>
          <cell r="F372">
            <v>35750</v>
          </cell>
        </row>
        <row r="373">
          <cell r="A373">
            <v>43545</v>
          </cell>
          <cell r="B373" t="str">
            <v>PT20190321-01</v>
          </cell>
          <cell r="C373" t="str">
            <v>Thu tiền Ms.Luyến trả tiền mượn công ty</v>
          </cell>
          <cell r="D373" t="str">
            <v>1111</v>
          </cell>
          <cell r="E373" t="str">
            <v>3388</v>
          </cell>
          <cell r="F373">
            <v>20000000</v>
          </cell>
        </row>
        <row r="374">
          <cell r="A374">
            <v>43545</v>
          </cell>
          <cell r="B374" t="str">
            <v>PC20190321-01</v>
          </cell>
          <cell r="C374" t="str">
            <v>TT phí hoa hồng dự án Ba Hồ</v>
          </cell>
          <cell r="D374" t="str">
            <v>6418</v>
          </cell>
          <cell r="E374" t="str">
            <v>1111</v>
          </cell>
          <cell r="F374">
            <v>6800000</v>
          </cell>
        </row>
        <row r="375">
          <cell r="A375">
            <v>43545</v>
          </cell>
          <cell r="B375" t="str">
            <v>PT20190321-02</v>
          </cell>
          <cell r="C375" t="str">
            <v>Thu lại tạm ứng công tác ngày 20/02/2019</v>
          </cell>
          <cell r="D375" t="str">
            <v>1111</v>
          </cell>
          <cell r="E375" t="str">
            <v>141</v>
          </cell>
          <cell r="F375">
            <v>3000000</v>
          </cell>
        </row>
        <row r="376">
          <cell r="A376">
            <v>43545</v>
          </cell>
          <cell r="B376" t="str">
            <v>PC20190321-02</v>
          </cell>
          <cell r="C376" t="str">
            <v xml:space="preserve">TT phí xăng dầu </v>
          </cell>
          <cell r="D376" t="str">
            <v>6418</v>
          </cell>
          <cell r="E376" t="str">
            <v>1111</v>
          </cell>
          <cell r="F376">
            <v>908776</v>
          </cell>
        </row>
        <row r="377">
          <cell r="A377">
            <v>43545</v>
          </cell>
          <cell r="B377" t="str">
            <v>PC20190321-02</v>
          </cell>
          <cell r="C377" t="str">
            <v>Thuế GTGT được khấu trừ</v>
          </cell>
          <cell r="D377" t="str">
            <v>1331</v>
          </cell>
          <cell r="E377" t="str">
            <v>1111</v>
          </cell>
          <cell r="F377">
            <v>90909</v>
          </cell>
        </row>
        <row r="378">
          <cell r="A378">
            <v>43545</v>
          </cell>
          <cell r="B378" t="str">
            <v>PC20190321-02</v>
          </cell>
          <cell r="C378" t="str">
            <v xml:space="preserve">TT phí tiếp khách </v>
          </cell>
          <cell r="D378" t="str">
            <v>6418</v>
          </cell>
          <cell r="E378" t="str">
            <v>1111</v>
          </cell>
          <cell r="F378">
            <v>1802000</v>
          </cell>
        </row>
        <row r="379">
          <cell r="A379">
            <v>43545</v>
          </cell>
          <cell r="B379" t="str">
            <v>PC20190321-02</v>
          </cell>
          <cell r="C379" t="str">
            <v xml:space="preserve">TT phí tiếp khách </v>
          </cell>
          <cell r="D379" t="str">
            <v>6418</v>
          </cell>
          <cell r="E379" t="str">
            <v>1111</v>
          </cell>
          <cell r="F379">
            <v>1966650</v>
          </cell>
        </row>
        <row r="380">
          <cell r="A380">
            <v>43545</v>
          </cell>
          <cell r="B380" t="str">
            <v>PC20190321-02</v>
          </cell>
          <cell r="C380" t="str">
            <v>Thuế GTGT được khấu trừ</v>
          </cell>
          <cell r="D380" t="str">
            <v>1331</v>
          </cell>
          <cell r="E380" t="str">
            <v>1111</v>
          </cell>
          <cell r="F380">
            <v>196665</v>
          </cell>
        </row>
        <row r="381">
          <cell r="A381">
            <v>43545</v>
          </cell>
          <cell r="B381" t="str">
            <v>PC20190321-02</v>
          </cell>
          <cell r="C381" t="str">
            <v>TT phí cầu đường</v>
          </cell>
          <cell r="D381" t="str">
            <v>6418</v>
          </cell>
          <cell r="E381" t="str">
            <v>1111</v>
          </cell>
          <cell r="F381">
            <v>259091</v>
          </cell>
        </row>
        <row r="382">
          <cell r="A382">
            <v>43545</v>
          </cell>
          <cell r="B382" t="str">
            <v>PC20190321-02</v>
          </cell>
          <cell r="C382" t="str">
            <v>Thuế GTGT được khấu trừ</v>
          </cell>
          <cell r="D382" t="str">
            <v>1331</v>
          </cell>
          <cell r="E382" t="str">
            <v>1111</v>
          </cell>
          <cell r="F382">
            <v>25909</v>
          </cell>
        </row>
        <row r="383">
          <cell r="A383">
            <v>43545</v>
          </cell>
          <cell r="B383" t="str">
            <v>PC20190321-03</v>
          </cell>
          <cell r="C383" t="str">
            <v>TT phí công tác Đồng Nai, Bình Dương - xăng dầu</v>
          </cell>
          <cell r="D383" t="str">
            <v>6418</v>
          </cell>
          <cell r="E383" t="str">
            <v>1111</v>
          </cell>
          <cell r="F383">
            <v>727273</v>
          </cell>
        </row>
        <row r="384">
          <cell r="A384">
            <v>43545</v>
          </cell>
          <cell r="B384" t="str">
            <v>PC20190321-03</v>
          </cell>
          <cell r="C384" t="str">
            <v>Thuế GTGT được khấu trừ</v>
          </cell>
          <cell r="D384" t="str">
            <v>1331</v>
          </cell>
          <cell r="E384" t="str">
            <v>1111</v>
          </cell>
          <cell r="F384">
            <v>72727</v>
          </cell>
        </row>
        <row r="385">
          <cell r="A385">
            <v>43545</v>
          </cell>
          <cell r="B385" t="str">
            <v>PC20190321-03</v>
          </cell>
          <cell r="C385" t="str">
            <v>TT phí công tác Đồng Nai, Bình Dương - xăng dầu</v>
          </cell>
          <cell r="D385" t="str">
            <v>6418</v>
          </cell>
          <cell r="E385" t="str">
            <v>1111</v>
          </cell>
          <cell r="F385">
            <v>912000</v>
          </cell>
        </row>
        <row r="386">
          <cell r="A386">
            <v>43545</v>
          </cell>
          <cell r="B386" t="str">
            <v>PC20190321-03</v>
          </cell>
          <cell r="C386" t="str">
            <v>Thuế GTGT được khấu trừ</v>
          </cell>
          <cell r="D386" t="str">
            <v>1331</v>
          </cell>
          <cell r="E386" t="str">
            <v>1111</v>
          </cell>
          <cell r="F386">
            <v>91200</v>
          </cell>
        </row>
        <row r="387">
          <cell r="A387">
            <v>43545</v>
          </cell>
          <cell r="B387" t="str">
            <v>PC20190321-03</v>
          </cell>
          <cell r="C387" t="str">
            <v>TT phí công tác Đồng Nai, Bình Dương - dịch vụ sửa xe</v>
          </cell>
          <cell r="D387" t="str">
            <v>6418</v>
          </cell>
          <cell r="E387" t="str">
            <v>1111</v>
          </cell>
          <cell r="F387">
            <v>1935000</v>
          </cell>
        </row>
        <row r="388">
          <cell r="A388">
            <v>43545</v>
          </cell>
          <cell r="B388" t="str">
            <v>PC20190321-03</v>
          </cell>
          <cell r="C388" t="str">
            <v>Thuế GTGT được khấu trừ</v>
          </cell>
          <cell r="D388" t="str">
            <v>1331</v>
          </cell>
          <cell r="E388" t="str">
            <v>1111</v>
          </cell>
          <cell r="F388">
            <v>193500</v>
          </cell>
        </row>
        <row r="389">
          <cell r="A389">
            <v>43545</v>
          </cell>
          <cell r="B389" t="str">
            <v>PC20190321-03</v>
          </cell>
          <cell r="C389" t="str">
            <v>TT phí công tác Đồng Nai, Bình Dương - cầu đường</v>
          </cell>
          <cell r="D389" t="str">
            <v>6418</v>
          </cell>
          <cell r="E389" t="str">
            <v>1111</v>
          </cell>
          <cell r="F389">
            <v>354545</v>
          </cell>
        </row>
        <row r="390">
          <cell r="A390">
            <v>43545</v>
          </cell>
          <cell r="B390" t="str">
            <v>PC20190321-03</v>
          </cell>
          <cell r="C390" t="str">
            <v>Thuế GTGT được khấu trừ</v>
          </cell>
          <cell r="D390" t="str">
            <v>1331</v>
          </cell>
          <cell r="E390" t="str">
            <v>1111</v>
          </cell>
          <cell r="F390">
            <v>35455</v>
          </cell>
        </row>
        <row r="391">
          <cell r="A391">
            <v>43545</v>
          </cell>
          <cell r="B391" t="str">
            <v>PC20190321-03</v>
          </cell>
          <cell r="C391" t="str">
            <v>TT phí công tác Đồng Nai, Bình Dương - rửa xe, hút bụi</v>
          </cell>
          <cell r="D391" t="str">
            <v>6418</v>
          </cell>
          <cell r="E391" t="str">
            <v>1111</v>
          </cell>
          <cell r="F391">
            <v>246300</v>
          </cell>
        </row>
        <row r="392">
          <cell r="A392">
            <v>43545</v>
          </cell>
          <cell r="B392" t="str">
            <v>PC20190321-04</v>
          </cell>
          <cell r="C392" t="str">
            <v>TT mua trái cây và bông cúng ông địa</v>
          </cell>
          <cell r="D392" t="str">
            <v>6428</v>
          </cell>
          <cell r="E392" t="str">
            <v>1111</v>
          </cell>
          <cell r="F392">
            <v>170000</v>
          </cell>
        </row>
        <row r="393">
          <cell r="A393">
            <v>43547</v>
          </cell>
          <cell r="C393" t="str">
            <v>Phí nhắn tin tự động tháng 02/2019</v>
          </cell>
          <cell r="D393" t="str">
            <v>6425</v>
          </cell>
          <cell r="E393" t="str">
            <v>1121bidv</v>
          </cell>
          <cell r="F393">
            <v>55000</v>
          </cell>
        </row>
        <row r="394">
          <cell r="A394">
            <v>43549</v>
          </cell>
          <cell r="B394" t="str">
            <v>PT20190325-01</v>
          </cell>
          <cell r="C394" t="str">
            <v>Thu tiền bán hàng Shingle (màu 104) và nóc ( màu 104)</v>
          </cell>
          <cell r="D394" t="str">
            <v>1111</v>
          </cell>
          <cell r="E394" t="str">
            <v>5111</v>
          </cell>
          <cell r="F394">
            <v>5423000</v>
          </cell>
        </row>
        <row r="395">
          <cell r="A395">
            <v>43549</v>
          </cell>
          <cell r="C395" t="str">
            <v>Giá vốn hàng bán 14 cái Shingle (màu 104) và  50 cái nóc (màu 104)</v>
          </cell>
          <cell r="D395" t="str">
            <v>632</v>
          </cell>
          <cell r="E395" t="str">
            <v>1561</v>
          </cell>
          <cell r="F395">
            <v>2484436</v>
          </cell>
        </row>
        <row r="396">
          <cell r="A396">
            <v>43549</v>
          </cell>
          <cell r="B396" t="str">
            <v>PC20190325-01</v>
          </cell>
          <cell r="C396" t="str">
            <v>TT phí đăng ký 10 sim điện thoại cho nhân viên kinh doanh</v>
          </cell>
          <cell r="D396" t="str">
            <v>6418</v>
          </cell>
          <cell r="E396" t="str">
            <v>1111</v>
          </cell>
          <cell r="F396">
            <v>545455</v>
          </cell>
        </row>
        <row r="397">
          <cell r="A397">
            <v>43549</v>
          </cell>
          <cell r="B397" t="str">
            <v>PC20190325-01</v>
          </cell>
          <cell r="C397" t="str">
            <v>Thuế GTGT được khấu trừ</v>
          </cell>
          <cell r="D397" t="str">
            <v>1331</v>
          </cell>
          <cell r="E397" t="str">
            <v>1111</v>
          </cell>
          <cell r="F397">
            <v>54545</v>
          </cell>
        </row>
        <row r="398">
          <cell r="A398">
            <v>43549</v>
          </cell>
          <cell r="B398" t="str">
            <v>PC20190325-02</v>
          </cell>
          <cell r="C398" t="str">
            <v>TT phí vận chuyển (thuê áo cho đồng phục công ty và phí ship 04 đợt)</v>
          </cell>
          <cell r="D398" t="str">
            <v>6418</v>
          </cell>
          <cell r="E398" t="str">
            <v>1111</v>
          </cell>
          <cell r="F398">
            <v>3170000</v>
          </cell>
        </row>
        <row r="399">
          <cell r="A399">
            <v>43549</v>
          </cell>
          <cell r="B399" t="str">
            <v>PC20190325-02</v>
          </cell>
          <cell r="C399" t="str">
            <v>Thuế GTGT được khấu trừ</v>
          </cell>
          <cell r="D399" t="str">
            <v>1331</v>
          </cell>
          <cell r="E399" t="str">
            <v>1111</v>
          </cell>
          <cell r="F399">
            <v>317000</v>
          </cell>
        </row>
        <row r="400">
          <cell r="A400">
            <v>43549</v>
          </cell>
          <cell r="B400" t="str">
            <v>PC20190325-03</v>
          </cell>
          <cell r="C400" t="str">
            <v>TT điện sử dụng tháng 03/2019</v>
          </cell>
          <cell r="D400" t="str">
            <v>6428</v>
          </cell>
          <cell r="E400" t="str">
            <v>1111</v>
          </cell>
          <cell r="F400">
            <v>4498908</v>
          </cell>
        </row>
        <row r="401">
          <cell r="A401">
            <v>43549</v>
          </cell>
          <cell r="B401" t="str">
            <v>PC20190325-03</v>
          </cell>
          <cell r="C401" t="str">
            <v>Thuế GTGT được khấu trừ</v>
          </cell>
          <cell r="D401" t="str">
            <v>1331</v>
          </cell>
          <cell r="E401" t="str">
            <v>1111</v>
          </cell>
          <cell r="F401">
            <v>449891</v>
          </cell>
        </row>
        <row r="402">
          <cell r="A402">
            <v>43549</v>
          </cell>
          <cell r="C402" t="str">
            <v>Lãi tiền gửi ngân hàng</v>
          </cell>
          <cell r="D402" t="str">
            <v>1121bidv</v>
          </cell>
          <cell r="E402" t="str">
            <v>515</v>
          </cell>
          <cell r="F402">
            <v>3509</v>
          </cell>
        </row>
        <row r="403">
          <cell r="A403">
            <v>43550</v>
          </cell>
          <cell r="B403" t="str">
            <v>PC20190326-01</v>
          </cell>
          <cell r="C403" t="str">
            <v>TT mua khăn, xịt phòng, sáp thơm cho công ty</v>
          </cell>
          <cell r="D403" t="str">
            <v>6423</v>
          </cell>
          <cell r="E403" t="str">
            <v>1111</v>
          </cell>
          <cell r="F403">
            <v>605182</v>
          </cell>
        </row>
        <row r="404">
          <cell r="A404">
            <v>43550</v>
          </cell>
          <cell r="B404" t="str">
            <v>PC20190326-01</v>
          </cell>
          <cell r="C404" t="str">
            <v>Thuế GTGT được khấu trừ</v>
          </cell>
          <cell r="D404" t="str">
            <v>1331</v>
          </cell>
          <cell r="E404" t="str">
            <v>1111</v>
          </cell>
          <cell r="F404">
            <v>64318</v>
          </cell>
        </row>
        <row r="405">
          <cell r="A405">
            <v>43552</v>
          </cell>
          <cell r="B405" t="str">
            <v>PT20190328-01</v>
          </cell>
          <cell r="C405" t="str">
            <v>Thu lại tạm ứng ngày 23/01/2019</v>
          </cell>
          <cell r="D405" t="str">
            <v>1111</v>
          </cell>
          <cell r="E405" t="str">
            <v>141</v>
          </cell>
          <cell r="F405">
            <v>25300000</v>
          </cell>
        </row>
        <row r="406">
          <cell r="A406">
            <v>43552</v>
          </cell>
          <cell r="B406" t="str">
            <v>PT20190328-02</v>
          </cell>
          <cell r="C406" t="str">
            <v>Thu lại tạm ứng ngày 25/01/2019</v>
          </cell>
          <cell r="D406" t="str">
            <v>1111</v>
          </cell>
          <cell r="E406" t="str">
            <v>141</v>
          </cell>
          <cell r="F406">
            <v>10000000</v>
          </cell>
        </row>
        <row r="407">
          <cell r="A407">
            <v>43552</v>
          </cell>
          <cell r="B407" t="str">
            <v>PT20190328-03</v>
          </cell>
          <cell r="C407" t="str">
            <v>Thu lại tạm ứng ngày 25/01/2019</v>
          </cell>
          <cell r="D407" t="str">
            <v>1111</v>
          </cell>
          <cell r="E407" t="str">
            <v>141</v>
          </cell>
          <cell r="F407">
            <v>2000000</v>
          </cell>
        </row>
        <row r="408">
          <cell r="A408">
            <v>43552</v>
          </cell>
          <cell r="B408" t="str">
            <v>PC20190328-01</v>
          </cell>
          <cell r="C408" t="str">
            <v>TT phí rác tháng 03/2019</v>
          </cell>
          <cell r="D408" t="str">
            <v>6428</v>
          </cell>
          <cell r="E408" t="str">
            <v>1111</v>
          </cell>
          <cell r="F408">
            <v>500000</v>
          </cell>
        </row>
        <row r="409">
          <cell r="A409">
            <v>43552</v>
          </cell>
          <cell r="B409" t="str">
            <v>PC20190328-01</v>
          </cell>
          <cell r="C409" t="str">
            <v>Thuế GTGT được khấu trừ</v>
          </cell>
          <cell r="D409" t="str">
            <v>1331</v>
          </cell>
          <cell r="E409" t="str">
            <v>1111</v>
          </cell>
          <cell r="F409">
            <v>50000</v>
          </cell>
        </row>
        <row r="410">
          <cell r="A410">
            <v>43552</v>
          </cell>
          <cell r="B410" t="str">
            <v>PC20190328-03</v>
          </cell>
          <cell r="C410" t="str">
            <v>TT in KTS PP keo ngoài trời</v>
          </cell>
          <cell r="D410" t="str">
            <v>6413</v>
          </cell>
          <cell r="E410" t="str">
            <v>1111</v>
          </cell>
          <cell r="F410">
            <v>13800000</v>
          </cell>
        </row>
        <row r="411">
          <cell r="A411">
            <v>43552</v>
          </cell>
          <cell r="B411" t="str">
            <v>PC20190328-03</v>
          </cell>
          <cell r="C411" t="str">
            <v>Thuế GTGT được khấu trừ</v>
          </cell>
          <cell r="D411" t="str">
            <v>1331</v>
          </cell>
          <cell r="E411" t="str">
            <v>1111</v>
          </cell>
          <cell r="F411">
            <v>1380000</v>
          </cell>
        </row>
        <row r="412">
          <cell r="A412">
            <v>43552</v>
          </cell>
          <cell r="B412" t="str">
            <v>PC20190328-03</v>
          </cell>
          <cell r="C412" t="str">
            <v>TT in KTS PP keo ngoài trời</v>
          </cell>
          <cell r="D412" t="str">
            <v>6413</v>
          </cell>
          <cell r="E412" t="str">
            <v>1111</v>
          </cell>
          <cell r="F412">
            <v>9440000</v>
          </cell>
        </row>
        <row r="413">
          <cell r="A413">
            <v>43552</v>
          </cell>
          <cell r="B413" t="str">
            <v>PC20190328-03</v>
          </cell>
          <cell r="C413" t="str">
            <v>Thuế GTGT được khấu trừ</v>
          </cell>
          <cell r="D413" t="str">
            <v>1331</v>
          </cell>
          <cell r="E413" t="str">
            <v>1111</v>
          </cell>
          <cell r="F413">
            <v>944000</v>
          </cell>
        </row>
        <row r="414">
          <cell r="A414">
            <v>43552</v>
          </cell>
          <cell r="B414" t="str">
            <v>PC20190328-04</v>
          </cell>
          <cell r="C414" t="str">
            <v xml:space="preserve"> Ms.Luyến mượn tiền công ty (trả phí kiểm định xe 51-73645)</v>
          </cell>
          <cell r="D414" t="str">
            <v>3388</v>
          </cell>
          <cell r="E414" t="str">
            <v>1111</v>
          </cell>
          <cell r="F414">
            <v>2406000</v>
          </cell>
        </row>
        <row r="415">
          <cell r="A415">
            <v>43552</v>
          </cell>
          <cell r="B415" t="str">
            <v>PC20190328-05</v>
          </cell>
          <cell r="C415" t="str">
            <v>TT phí công tác Lâm Đồng từ 28-31/01/2019- xăng</v>
          </cell>
          <cell r="D415" t="str">
            <v>6418</v>
          </cell>
          <cell r="E415" t="str">
            <v>1111</v>
          </cell>
          <cell r="F415">
            <v>909091</v>
          </cell>
        </row>
        <row r="416">
          <cell r="A416">
            <v>43552</v>
          </cell>
          <cell r="B416" t="str">
            <v>PC20190328-05</v>
          </cell>
          <cell r="C416" t="str">
            <v>Thuế GTGT được khấu trừ</v>
          </cell>
          <cell r="D416" t="str">
            <v>1331</v>
          </cell>
          <cell r="E416" t="str">
            <v>1111</v>
          </cell>
          <cell r="F416">
            <v>90909</v>
          </cell>
        </row>
        <row r="417">
          <cell r="A417">
            <v>43552</v>
          </cell>
          <cell r="B417" t="str">
            <v>PC20190328-05</v>
          </cell>
          <cell r="C417" t="str">
            <v>TT phí công tác Lâm Đồng từ 28-31/01/2019- xăng</v>
          </cell>
          <cell r="D417" t="str">
            <v>6418</v>
          </cell>
          <cell r="E417" t="str">
            <v>1111</v>
          </cell>
          <cell r="F417">
            <v>909091</v>
          </cell>
        </row>
        <row r="418">
          <cell r="A418">
            <v>43552</v>
          </cell>
          <cell r="B418" t="str">
            <v>PC20190328-05</v>
          </cell>
          <cell r="C418" t="str">
            <v>Thuế GTGT được khấu trừ</v>
          </cell>
          <cell r="D418" t="str">
            <v>1331</v>
          </cell>
          <cell r="E418" t="str">
            <v>1111</v>
          </cell>
          <cell r="F418">
            <v>90909</v>
          </cell>
        </row>
        <row r="419">
          <cell r="A419">
            <v>43552</v>
          </cell>
          <cell r="B419" t="str">
            <v>PC20190328-05</v>
          </cell>
          <cell r="C419" t="str">
            <v>TT phí công tác Lâm Đồng từ 28-31/01/2019- tiền phòng</v>
          </cell>
          <cell r="D419" t="str">
            <v>6418</v>
          </cell>
          <cell r="E419" t="str">
            <v>1111</v>
          </cell>
          <cell r="F419">
            <v>800000</v>
          </cell>
        </row>
        <row r="420">
          <cell r="A420">
            <v>43552</v>
          </cell>
          <cell r="B420" t="str">
            <v>PC20190328-05</v>
          </cell>
          <cell r="C420" t="str">
            <v>Thuế GTGT được khấu trừ</v>
          </cell>
          <cell r="D420" t="str">
            <v>1331</v>
          </cell>
          <cell r="E420" t="str">
            <v>1111</v>
          </cell>
          <cell r="F420">
            <v>80000</v>
          </cell>
        </row>
        <row r="421">
          <cell r="A421">
            <v>43552</v>
          </cell>
          <cell r="B421" t="str">
            <v>PC20190328-05</v>
          </cell>
          <cell r="C421" t="str">
            <v>TT phí công tác Lâm Đồng từ 28-31/01/2019- cầu đường</v>
          </cell>
          <cell r="D421" t="str">
            <v>6418</v>
          </cell>
          <cell r="E421" t="str">
            <v>1111</v>
          </cell>
          <cell r="F421">
            <v>427273</v>
          </cell>
        </row>
        <row r="422">
          <cell r="A422">
            <v>43552</v>
          </cell>
          <cell r="B422" t="str">
            <v>PC20190328-05</v>
          </cell>
          <cell r="C422" t="str">
            <v>Thuế GTGT được khấu trừ</v>
          </cell>
          <cell r="D422" t="str">
            <v>1331</v>
          </cell>
          <cell r="E422" t="str">
            <v>1111</v>
          </cell>
          <cell r="F422">
            <v>42727</v>
          </cell>
        </row>
        <row r="423">
          <cell r="A423">
            <v>43552</v>
          </cell>
          <cell r="B423" t="str">
            <v>PC20190328-05</v>
          </cell>
          <cell r="C423" t="str">
            <v>TT phí công tác Lâm Đồng từ 28-31/01/2019- ăn uống</v>
          </cell>
          <cell r="D423" t="str">
            <v>6418</v>
          </cell>
          <cell r="E423" t="str">
            <v>1111</v>
          </cell>
          <cell r="F423">
            <v>1600000</v>
          </cell>
        </row>
        <row r="424">
          <cell r="A424">
            <v>43552</v>
          </cell>
          <cell r="B424" t="str">
            <v>PC20190328-05</v>
          </cell>
          <cell r="C424" t="str">
            <v>Thuế GTGT được khấu trừ</v>
          </cell>
          <cell r="D424" t="str">
            <v>1331</v>
          </cell>
          <cell r="E424" t="str">
            <v>1111</v>
          </cell>
          <cell r="F424">
            <v>160000</v>
          </cell>
        </row>
        <row r="425">
          <cell r="A425">
            <v>43552</v>
          </cell>
          <cell r="B425" t="str">
            <v>PC20190328-05</v>
          </cell>
          <cell r="C425" t="str">
            <v>TT phí công tác Lâm Đồng từ 28-31/01/2019- cầu đường</v>
          </cell>
          <cell r="D425" t="str">
            <v>6418</v>
          </cell>
          <cell r="E425" t="str">
            <v>1111</v>
          </cell>
          <cell r="F425">
            <v>1344545</v>
          </cell>
        </row>
        <row r="426">
          <cell r="A426">
            <v>43552</v>
          </cell>
          <cell r="B426" t="str">
            <v>PC20190328-05</v>
          </cell>
          <cell r="C426" t="str">
            <v>Thuế GTGT được khấu trừ</v>
          </cell>
          <cell r="D426" t="str">
            <v>1331</v>
          </cell>
          <cell r="E426" t="str">
            <v>1111</v>
          </cell>
          <cell r="F426">
            <v>134455</v>
          </cell>
        </row>
        <row r="427">
          <cell r="A427">
            <v>43552</v>
          </cell>
          <cell r="B427" t="str">
            <v>PC20190328-05</v>
          </cell>
          <cell r="C427" t="str">
            <v>TT phí công tác Lâm Đồng từ 28-31/01/2019- ăn uống</v>
          </cell>
          <cell r="D427" t="str">
            <v>6418</v>
          </cell>
          <cell r="E427" t="str">
            <v>1111</v>
          </cell>
          <cell r="F427">
            <v>297000</v>
          </cell>
        </row>
        <row r="428">
          <cell r="A428">
            <v>43552</v>
          </cell>
          <cell r="B428" t="str">
            <v>PC20190328-06</v>
          </cell>
          <cell r="C428" t="str">
            <v>TT tiền phạt</v>
          </cell>
          <cell r="D428" t="str">
            <v>811</v>
          </cell>
          <cell r="E428" t="str">
            <v>1111</v>
          </cell>
          <cell r="F428">
            <v>930000</v>
          </cell>
        </row>
        <row r="429">
          <cell r="A429">
            <v>43552</v>
          </cell>
          <cell r="B429" t="str">
            <v>PC20190328-07</v>
          </cell>
          <cell r="C429" t="str">
            <v>TT phí bốc xếp hàng tại kho sotrans và gửi mẫu đi Cần Thơ (chưa hoá đơn)</v>
          </cell>
          <cell r="D429" t="str">
            <v>6418</v>
          </cell>
          <cell r="E429" t="str">
            <v>1111</v>
          </cell>
          <cell r="F429">
            <v>970000</v>
          </cell>
        </row>
        <row r="430">
          <cell r="A430">
            <v>43552</v>
          </cell>
          <cell r="B430" t="str">
            <v>PC20190328-08</v>
          </cell>
          <cell r="C430" t="str">
            <v>TT gia hạn tên miền</v>
          </cell>
          <cell r="D430" t="str">
            <v>6428</v>
          </cell>
          <cell r="E430" t="str">
            <v>1111</v>
          </cell>
          <cell r="F430">
            <v>1495455</v>
          </cell>
        </row>
        <row r="431">
          <cell r="A431">
            <v>43552</v>
          </cell>
          <cell r="B431" t="str">
            <v>PC20190328-08</v>
          </cell>
          <cell r="C431" t="str">
            <v>Thuế GTGT được khấu trừ</v>
          </cell>
          <cell r="D431" t="str">
            <v>1331</v>
          </cell>
          <cell r="E431" t="str">
            <v>1111</v>
          </cell>
          <cell r="F431">
            <v>149545</v>
          </cell>
        </row>
        <row r="432">
          <cell r="A432">
            <v>43552</v>
          </cell>
          <cell r="C432" t="str">
            <v>Phí quản lý tài khoản</v>
          </cell>
          <cell r="D432" t="str">
            <v>6425</v>
          </cell>
          <cell r="E432" t="str">
            <v>1121bidv</v>
          </cell>
          <cell r="F432">
            <v>49500</v>
          </cell>
        </row>
        <row r="433">
          <cell r="A433">
            <v>43553</v>
          </cell>
          <cell r="B433" t="str">
            <v>PT20190329-01</v>
          </cell>
          <cell r="C433" t="str">
            <v>Thu tiền Ms.Luyến trả tiền mượn công ty</v>
          </cell>
          <cell r="D433" t="str">
            <v>1111</v>
          </cell>
          <cell r="E433" t="str">
            <v>3388</v>
          </cell>
          <cell r="F433">
            <v>10000000</v>
          </cell>
        </row>
        <row r="434">
          <cell r="A434">
            <v>43553</v>
          </cell>
          <cell r="B434" t="str">
            <v>PC20190329-01</v>
          </cell>
          <cell r="C434" t="str">
            <v>TT in 30 áo đồng phục công ty</v>
          </cell>
          <cell r="D434" t="str">
            <v>6423</v>
          </cell>
          <cell r="E434" t="str">
            <v>1111</v>
          </cell>
          <cell r="F434">
            <v>5940000</v>
          </cell>
        </row>
        <row r="435">
          <cell r="A435">
            <v>43553</v>
          </cell>
          <cell r="B435" t="str">
            <v>PC20190329-01</v>
          </cell>
          <cell r="C435" t="str">
            <v>Thuế GTGT được khấu trừ</v>
          </cell>
          <cell r="D435" t="str">
            <v>1331</v>
          </cell>
          <cell r="E435" t="str">
            <v>1111</v>
          </cell>
          <cell r="F435">
            <v>594000</v>
          </cell>
        </row>
        <row r="436">
          <cell r="A436">
            <v>43553</v>
          </cell>
          <cell r="B436" t="str">
            <v>PT20190329-02</v>
          </cell>
          <cell r="C436" t="str">
            <v>TT in namecard cho nhân viên công ty</v>
          </cell>
          <cell r="D436" t="str">
            <v>6418</v>
          </cell>
          <cell r="E436" t="str">
            <v>1111</v>
          </cell>
          <cell r="F436">
            <v>1000000</v>
          </cell>
        </row>
        <row r="437">
          <cell r="A437">
            <v>43553</v>
          </cell>
          <cell r="B437" t="str">
            <v>PT20190329-02</v>
          </cell>
          <cell r="C437" t="str">
            <v>Thuế GTGT được khấu trừ</v>
          </cell>
          <cell r="D437" t="str">
            <v>1331</v>
          </cell>
          <cell r="E437" t="str">
            <v>1111</v>
          </cell>
          <cell r="F437">
            <v>100000</v>
          </cell>
        </row>
        <row r="438">
          <cell r="A438">
            <v>43554</v>
          </cell>
          <cell r="C438" t="str">
            <v>Thu tiền Ms.Luyến trả tiền mượn công ty nhập quỹ tiền mặt</v>
          </cell>
          <cell r="D438" t="str">
            <v>1111</v>
          </cell>
          <cell r="E438" t="str">
            <v>3388</v>
          </cell>
          <cell r="F438">
            <v>3620576210</v>
          </cell>
        </row>
        <row r="439">
          <cell r="A439">
            <v>43554</v>
          </cell>
          <cell r="C439" t="str">
            <v>Nộp BHXH tháng 03/2019</v>
          </cell>
          <cell r="D439" t="str">
            <v>3383</v>
          </cell>
          <cell r="E439" t="str">
            <v>1121bidv</v>
          </cell>
          <cell r="F439">
            <v>0</v>
          </cell>
        </row>
        <row r="440">
          <cell r="A440">
            <v>43554</v>
          </cell>
          <cell r="C440" t="str">
            <v>Nộp BHYT tháng 03/2019</v>
          </cell>
          <cell r="D440" t="str">
            <v>3384</v>
          </cell>
          <cell r="E440" t="str">
            <v>1121bidv</v>
          </cell>
          <cell r="F440">
            <v>0</v>
          </cell>
        </row>
        <row r="441">
          <cell r="A441">
            <v>43554</v>
          </cell>
          <cell r="C441" t="str">
            <v>Nộp BHTN tháng 03/2019</v>
          </cell>
          <cell r="D441" t="str">
            <v>3386</v>
          </cell>
          <cell r="E441" t="str">
            <v>1121bidv</v>
          </cell>
          <cell r="F441">
            <v>0</v>
          </cell>
        </row>
        <row r="442">
          <cell r="A442">
            <v>43554</v>
          </cell>
          <cell r="C442" t="str">
            <v>Phân bổ tiền thuê nhà cho văn phòng tháng 03/2019
Allocation of the rent for the office in March.2019</v>
          </cell>
          <cell r="D442" t="str">
            <v>6423</v>
          </cell>
          <cell r="E442" t="str">
            <v>24201</v>
          </cell>
          <cell r="F442">
            <v>120000000</v>
          </cell>
        </row>
        <row r="443">
          <cell r="A443">
            <v>43554</v>
          </cell>
          <cell r="C443" t="str">
            <v>Phải trả lương NVBH tháng 03/2019
To pay staff salaries sale in in March.2019</v>
          </cell>
          <cell r="D443" t="str">
            <v>6411</v>
          </cell>
          <cell r="E443" t="str">
            <v>3341</v>
          </cell>
          <cell r="F443">
            <v>103280000</v>
          </cell>
        </row>
        <row r="444">
          <cell r="A444">
            <v>43554</v>
          </cell>
          <cell r="C444" t="str">
            <v>Phải trả lương NVoffice tháng 03/2019
To pay staff salaries office in in March.2019</v>
          </cell>
          <cell r="D444">
            <v>6421</v>
          </cell>
          <cell r="E444" t="str">
            <v>3341</v>
          </cell>
          <cell r="F444">
            <v>137870000</v>
          </cell>
        </row>
        <row r="445">
          <cell r="A445">
            <v>43554</v>
          </cell>
          <cell r="C445" t="str">
            <v>Phải trả BHXH cho NVoffice tháng 03/2019
Pay social insurance for NVoffice in in March.2019</v>
          </cell>
          <cell r="D445">
            <v>6421</v>
          </cell>
          <cell r="E445" t="str">
            <v>3383</v>
          </cell>
          <cell r="F445">
            <v>14875000</v>
          </cell>
        </row>
        <row r="446">
          <cell r="A446">
            <v>43554</v>
          </cell>
          <cell r="C446" t="str">
            <v>Phải trả BHYT cho NVoffice tháng 03/2019
Pay health insurance for NV office in in March.2019</v>
          </cell>
          <cell r="D446">
            <v>6421</v>
          </cell>
          <cell r="E446" t="str">
            <v>3384</v>
          </cell>
          <cell r="F446">
            <v>2550000</v>
          </cell>
        </row>
        <row r="447">
          <cell r="A447">
            <v>43554</v>
          </cell>
          <cell r="C447" t="str">
            <v>Phải trả BHTN cho NVoffice tháng 03/2019
Pay unemployment insurance for NV office in in March.2019</v>
          </cell>
          <cell r="D447">
            <v>6421</v>
          </cell>
          <cell r="E447" t="str">
            <v>3386</v>
          </cell>
          <cell r="F447">
            <v>850000</v>
          </cell>
        </row>
        <row r="448">
          <cell r="A448">
            <v>43554</v>
          </cell>
          <cell r="C448" t="str">
            <v>Phải trả BHXH cho NV bán hàng tháng 03/2019
Pay social insurance for NV.sale in in March.2019</v>
          </cell>
          <cell r="D448" t="str">
            <v>6411</v>
          </cell>
          <cell r="E448" t="str">
            <v>3383</v>
          </cell>
          <cell r="F448">
            <v>4375000</v>
          </cell>
        </row>
        <row r="449">
          <cell r="A449">
            <v>43554</v>
          </cell>
          <cell r="C449" t="str">
            <v>Phải trả BHYT cho  NV bán hàng tháng 03/2019
Pay health insurance for NV sale in in March.2019</v>
          </cell>
          <cell r="D449" t="str">
            <v>6411</v>
          </cell>
          <cell r="E449" t="str">
            <v>3384</v>
          </cell>
          <cell r="F449">
            <v>750000</v>
          </cell>
        </row>
        <row r="450">
          <cell r="A450">
            <v>43554</v>
          </cell>
          <cell r="C450" t="str">
            <v>Phải trả BHTN cho  NV bán hàng tháng 03/2019
Pay unemployment insurance for NV sale in in March.2019</v>
          </cell>
          <cell r="D450" t="str">
            <v>6411</v>
          </cell>
          <cell r="E450" t="str">
            <v>3386</v>
          </cell>
          <cell r="F450">
            <v>250000</v>
          </cell>
        </row>
        <row r="451">
          <cell r="A451">
            <v>43554</v>
          </cell>
          <cell r="C451" t="str">
            <v>Thuế tncn NV VP tháng 03/2019
Pay taxpayers in in March.2019</v>
          </cell>
          <cell r="D451" t="str">
            <v>3341</v>
          </cell>
          <cell r="E451" t="str">
            <v>3335</v>
          </cell>
          <cell r="F451">
            <v>5623750</v>
          </cell>
        </row>
        <row r="452">
          <cell r="A452">
            <v>43554</v>
          </cell>
          <cell r="C452" t="str">
            <v>Nhân viên VP trả BHXH tháng 03/2019</v>
          </cell>
          <cell r="D452" t="str">
            <v>3341</v>
          </cell>
          <cell r="E452" t="str">
            <v>3383</v>
          </cell>
          <cell r="F452">
            <v>6800000</v>
          </cell>
        </row>
        <row r="453">
          <cell r="A453">
            <v>43554</v>
          </cell>
          <cell r="C453" t="str">
            <v>Nhân viên VP trả BHYT tháng 03/2019</v>
          </cell>
          <cell r="D453" t="str">
            <v>3341</v>
          </cell>
          <cell r="E453" t="str">
            <v>3384</v>
          </cell>
          <cell r="F453">
            <v>1275000</v>
          </cell>
        </row>
        <row r="454">
          <cell r="A454">
            <v>43554</v>
          </cell>
          <cell r="C454" t="str">
            <v>Nhân viên VP trả BHTN tháng 03/2019</v>
          </cell>
          <cell r="D454" t="str">
            <v>3341</v>
          </cell>
          <cell r="E454" t="str">
            <v>3386</v>
          </cell>
          <cell r="F454">
            <v>850000</v>
          </cell>
        </row>
        <row r="455">
          <cell r="A455">
            <v>43554</v>
          </cell>
          <cell r="C455" t="str">
            <v>Nhân viên kinh doanh trả BHXH tháng 03/2019</v>
          </cell>
          <cell r="D455" t="str">
            <v>3341</v>
          </cell>
          <cell r="E455" t="str">
            <v>3383</v>
          </cell>
          <cell r="F455">
            <v>2000000</v>
          </cell>
        </row>
        <row r="456">
          <cell r="A456">
            <v>43554</v>
          </cell>
          <cell r="C456" t="str">
            <v>Nhân viên kinh doanh trả BHYT tháng 03/2019</v>
          </cell>
          <cell r="D456" t="str">
            <v>3341</v>
          </cell>
          <cell r="E456" t="str">
            <v>3384</v>
          </cell>
          <cell r="F456">
            <v>375000</v>
          </cell>
        </row>
        <row r="457">
          <cell r="A457">
            <v>43554</v>
          </cell>
          <cell r="C457" t="str">
            <v>Nhân viên kinh doanh trả BHTN tháng 03/2019</v>
          </cell>
          <cell r="D457" t="str">
            <v>3341</v>
          </cell>
          <cell r="E457" t="str">
            <v>3386</v>
          </cell>
          <cell r="F457">
            <v>250000</v>
          </cell>
        </row>
        <row r="458">
          <cell r="A458">
            <v>43554</v>
          </cell>
          <cell r="C458" t="str">
            <v>Nhân viên tạm ứng tháng 03/2019</v>
          </cell>
          <cell r="D458" t="str">
            <v>141</v>
          </cell>
          <cell r="E458" t="str">
            <v>3341</v>
          </cell>
          <cell r="F458">
            <v>987000</v>
          </cell>
        </row>
        <row r="459">
          <cell r="A459">
            <v>43554</v>
          </cell>
          <cell r="C459" t="str">
            <v>Phân bổ chi phí trả trước ngắn hạn 03/2019</v>
          </cell>
          <cell r="D459" t="str">
            <v>6423</v>
          </cell>
          <cell r="E459" t="str">
            <v>24201</v>
          </cell>
          <cell r="F459">
            <v>7065666</v>
          </cell>
        </row>
        <row r="460">
          <cell r="A460">
            <v>43554</v>
          </cell>
          <cell r="C460" t="str">
            <v>Hao mòn TSCĐ hữu hình 03/2019</v>
          </cell>
          <cell r="D460" t="str">
            <v>6423</v>
          </cell>
          <cell r="E460" t="str">
            <v>2141</v>
          </cell>
        </row>
        <row r="461">
          <cell r="A461">
            <v>43556</v>
          </cell>
          <cell r="B461" t="str">
            <v>PC20190329-01</v>
          </cell>
          <cell r="C461" t="str">
            <v>TT in 30 áo đồng phục công ty (điều chỉnh ngày 29/03/2019)</v>
          </cell>
          <cell r="D461" t="str">
            <v>6423</v>
          </cell>
          <cell r="E461" t="str">
            <v>1111</v>
          </cell>
          <cell r="F461">
            <v>90000</v>
          </cell>
        </row>
        <row r="462">
          <cell r="A462">
            <v>43556</v>
          </cell>
          <cell r="B462" t="str">
            <v>PC20190329-01</v>
          </cell>
          <cell r="C462" t="str">
            <v>Thuế GTGT được khấu trừ (ĐC ngày 29/03/2019)</v>
          </cell>
          <cell r="D462" t="str">
            <v>1331</v>
          </cell>
          <cell r="E462" t="str">
            <v>1111</v>
          </cell>
          <cell r="F462">
            <v>9000</v>
          </cell>
        </row>
        <row r="463">
          <cell r="A463">
            <v>43556</v>
          </cell>
          <cell r="B463" t="str">
            <v>PT20190401-01</v>
          </cell>
          <cell r="C463" t="str">
            <v>Hoàng Thị Luyến trả tiền mượn công ty (mua áo đồng phục)</v>
          </cell>
          <cell r="D463" t="str">
            <v>1111</v>
          </cell>
          <cell r="E463" t="str">
            <v>3388</v>
          </cell>
          <cell r="F463">
            <v>9700000</v>
          </cell>
        </row>
        <row r="464">
          <cell r="A464">
            <v>43556</v>
          </cell>
          <cell r="B464" t="str">
            <v>PC20190401-01</v>
          </cell>
          <cell r="C464" t="str">
            <v>TT phí vận chuyển (mua áo đồng phục)</v>
          </cell>
          <cell r="D464" t="str">
            <v>6418</v>
          </cell>
          <cell r="E464" t="str">
            <v>1111</v>
          </cell>
          <cell r="F464">
            <v>9700000</v>
          </cell>
        </row>
        <row r="465">
          <cell r="A465">
            <v>43556</v>
          </cell>
          <cell r="B465" t="str">
            <v>PC20190401-02</v>
          </cell>
          <cell r="C465" t="str">
            <v>Thuế GTGT được khấu trừ</v>
          </cell>
          <cell r="D465" t="str">
            <v>1331</v>
          </cell>
          <cell r="E465" t="str">
            <v>1111</v>
          </cell>
          <cell r="F465">
            <v>970000</v>
          </cell>
        </row>
        <row r="466">
          <cell r="A466">
            <v>43556</v>
          </cell>
          <cell r="B466" t="str">
            <v>PT20190401-02</v>
          </cell>
          <cell r="C466" t="str">
            <v>Thu lại tạm ứng công tác miền Trung</v>
          </cell>
          <cell r="D466" t="str">
            <v>1111</v>
          </cell>
          <cell r="E466" t="str">
            <v>141</v>
          </cell>
          <cell r="F466">
            <v>20000000</v>
          </cell>
        </row>
        <row r="467">
          <cell r="A467">
            <v>43556</v>
          </cell>
          <cell r="B467" t="str">
            <v>PC20190401-03</v>
          </cell>
          <cell r="C467" t="str">
            <v>TT công tác phí đi miền Trung từ 22/02 đến 15/03/2019- Tiền phòng</v>
          </cell>
          <cell r="D467" t="str">
            <v>6418</v>
          </cell>
          <cell r="E467" t="str">
            <v>1111</v>
          </cell>
          <cell r="F467">
            <v>818181</v>
          </cell>
        </row>
        <row r="468">
          <cell r="A468">
            <v>43556</v>
          </cell>
          <cell r="B468" t="str">
            <v>PC20190401-03</v>
          </cell>
          <cell r="C468" t="str">
            <v>Thuế GTGT được khấu trừ</v>
          </cell>
          <cell r="D468" t="str">
            <v>1331</v>
          </cell>
          <cell r="E468" t="str">
            <v>1111</v>
          </cell>
          <cell r="F468">
            <v>81819</v>
          </cell>
        </row>
        <row r="469">
          <cell r="A469">
            <v>43556</v>
          </cell>
          <cell r="B469" t="str">
            <v>PC20190401-03</v>
          </cell>
          <cell r="C469" t="str">
            <v>TT công tác phí đi miền Trung từ 22/02 đến 15/03/2019- Tiền phòng</v>
          </cell>
          <cell r="D469" t="str">
            <v>6418</v>
          </cell>
          <cell r="E469" t="str">
            <v>1111</v>
          </cell>
          <cell r="F469">
            <v>818182</v>
          </cell>
        </row>
        <row r="470">
          <cell r="A470">
            <v>43556</v>
          </cell>
          <cell r="B470" t="str">
            <v>PC20190401-03</v>
          </cell>
          <cell r="C470" t="str">
            <v>Thuế GTGT được khấu trừ</v>
          </cell>
          <cell r="D470" t="str">
            <v>1331</v>
          </cell>
          <cell r="E470" t="str">
            <v>1111</v>
          </cell>
          <cell r="F470">
            <v>81818</v>
          </cell>
        </row>
        <row r="471">
          <cell r="A471">
            <v>43556</v>
          </cell>
          <cell r="B471" t="str">
            <v>PC20190401-03</v>
          </cell>
          <cell r="C471" t="str">
            <v>TT công tác phí đi miền Trung từ 22/02 đến 15/03/2019- Tiền phòng</v>
          </cell>
          <cell r="D471" t="str">
            <v>6418</v>
          </cell>
          <cell r="E471" t="str">
            <v>1111</v>
          </cell>
          <cell r="F471">
            <v>454546</v>
          </cell>
        </row>
        <row r="472">
          <cell r="A472">
            <v>43556</v>
          </cell>
          <cell r="B472" t="str">
            <v>PC20190401-03</v>
          </cell>
          <cell r="C472" t="str">
            <v>Thuế GTGT được khấu trừ</v>
          </cell>
          <cell r="D472" t="str">
            <v>1331</v>
          </cell>
          <cell r="E472" t="str">
            <v>1111</v>
          </cell>
          <cell r="F472">
            <v>45454</v>
          </cell>
        </row>
        <row r="473">
          <cell r="A473">
            <v>43556</v>
          </cell>
          <cell r="B473" t="str">
            <v>PC20190401-03</v>
          </cell>
          <cell r="C473" t="str">
            <v>TT công tác phí đi miền Trung từ 22/02 đến 15/03/2019- Tiền phòng</v>
          </cell>
          <cell r="D473" t="str">
            <v>6418</v>
          </cell>
          <cell r="E473" t="str">
            <v>1111</v>
          </cell>
          <cell r="F473">
            <v>1272727</v>
          </cell>
        </row>
        <row r="474">
          <cell r="A474">
            <v>43556</v>
          </cell>
          <cell r="B474" t="str">
            <v>PC20190401-03</v>
          </cell>
          <cell r="C474" t="str">
            <v>Thuế GTGT được khấu trừ</v>
          </cell>
          <cell r="D474" t="str">
            <v>1331</v>
          </cell>
          <cell r="E474" t="str">
            <v>1111</v>
          </cell>
          <cell r="F474">
            <v>127273</v>
          </cell>
        </row>
        <row r="475">
          <cell r="A475">
            <v>43556</v>
          </cell>
          <cell r="B475" t="str">
            <v>PC20190401-03</v>
          </cell>
          <cell r="C475" t="str">
            <v>TT công tác phí đi miền Trung từ 22/02 đến 15/03/2019- Tiền phòng</v>
          </cell>
          <cell r="D475" t="str">
            <v>6418</v>
          </cell>
          <cell r="E475" t="str">
            <v>1111</v>
          </cell>
          <cell r="F475">
            <v>727272</v>
          </cell>
        </row>
        <row r="476">
          <cell r="A476">
            <v>43556</v>
          </cell>
          <cell r="B476" t="str">
            <v>PC20190401-03</v>
          </cell>
          <cell r="C476" t="str">
            <v>Thuế GTGT được khấu trừ</v>
          </cell>
          <cell r="D476" t="str">
            <v>1331</v>
          </cell>
          <cell r="E476" t="str">
            <v>1111</v>
          </cell>
          <cell r="F476">
            <v>72728</v>
          </cell>
        </row>
        <row r="477">
          <cell r="A477">
            <v>43556</v>
          </cell>
          <cell r="B477" t="str">
            <v>PC20190401-03</v>
          </cell>
          <cell r="C477" t="str">
            <v>TT công tác phí đi miền Trung từ 22/02 đến 15/03/2019- Tiền phòng</v>
          </cell>
          <cell r="D477" t="str">
            <v>6418</v>
          </cell>
          <cell r="E477" t="str">
            <v>1111</v>
          </cell>
          <cell r="F477">
            <v>636364</v>
          </cell>
        </row>
        <row r="478">
          <cell r="A478">
            <v>43556</v>
          </cell>
          <cell r="B478" t="str">
            <v>PC20190401-03</v>
          </cell>
          <cell r="C478" t="str">
            <v>Thuế GTGT được khấu trừ</v>
          </cell>
          <cell r="D478" t="str">
            <v>1331</v>
          </cell>
          <cell r="E478" t="str">
            <v>1111</v>
          </cell>
          <cell r="F478">
            <v>63636</v>
          </cell>
        </row>
        <row r="479">
          <cell r="A479">
            <v>43556</v>
          </cell>
          <cell r="B479" t="str">
            <v>PC20190401-03</v>
          </cell>
          <cell r="C479" t="str">
            <v>TT công tác phí đi miền Trung từ 22/02 đến 15/03/2019- Tiền phòng</v>
          </cell>
          <cell r="D479" t="str">
            <v>6418</v>
          </cell>
          <cell r="E479" t="str">
            <v>1111</v>
          </cell>
          <cell r="F479">
            <v>5886364</v>
          </cell>
        </row>
        <row r="480">
          <cell r="A480">
            <v>43556</v>
          </cell>
          <cell r="B480" t="str">
            <v>PC20190401-03</v>
          </cell>
          <cell r="C480" t="str">
            <v>Thuế GTGT được khấu trừ</v>
          </cell>
          <cell r="D480" t="str">
            <v>1331</v>
          </cell>
          <cell r="E480" t="str">
            <v>1111</v>
          </cell>
          <cell r="F480">
            <v>588636</v>
          </cell>
        </row>
        <row r="481">
          <cell r="A481">
            <v>43556</v>
          </cell>
          <cell r="B481" t="str">
            <v>PC20190401-03</v>
          </cell>
          <cell r="C481" t="str">
            <v>TT công tác phí đi miền Trung từ 22/02 đến 15/03/2019- Tiền phòng</v>
          </cell>
          <cell r="D481" t="str">
            <v>6418</v>
          </cell>
          <cell r="E481" t="str">
            <v>1111</v>
          </cell>
          <cell r="F481">
            <v>727273</v>
          </cell>
        </row>
        <row r="482">
          <cell r="A482">
            <v>43556</v>
          </cell>
          <cell r="B482" t="str">
            <v>PC20190401-03</v>
          </cell>
          <cell r="C482" t="str">
            <v>Thuế GTGT được khấu trừ</v>
          </cell>
          <cell r="D482" t="str">
            <v>1331</v>
          </cell>
          <cell r="E482" t="str">
            <v>1111</v>
          </cell>
          <cell r="F482">
            <v>72727</v>
          </cell>
        </row>
        <row r="483">
          <cell r="A483">
            <v>43556</v>
          </cell>
          <cell r="B483" t="str">
            <v>PC20190401-03</v>
          </cell>
          <cell r="C483" t="str">
            <v>TT công tác phí đi miền Trung từ 22/02 đến 15/03/2019- Tiền phòng</v>
          </cell>
          <cell r="D483" t="str">
            <v>6418</v>
          </cell>
          <cell r="E483" t="str">
            <v>1111</v>
          </cell>
          <cell r="F483">
            <v>1636362</v>
          </cell>
        </row>
        <row r="484">
          <cell r="A484">
            <v>43556</v>
          </cell>
          <cell r="B484" t="str">
            <v>PC20190401-03</v>
          </cell>
          <cell r="C484" t="str">
            <v>Thuế GTGT được khấu trừ</v>
          </cell>
          <cell r="D484" t="str">
            <v>1331</v>
          </cell>
          <cell r="E484" t="str">
            <v>1111</v>
          </cell>
          <cell r="F484">
            <v>163638</v>
          </cell>
        </row>
        <row r="485">
          <cell r="A485">
            <v>43556</v>
          </cell>
          <cell r="B485" t="str">
            <v>PC20190401-03</v>
          </cell>
          <cell r="C485" t="str">
            <v>TT công tác phí đi miền Trung từ 22/02 đến 15/03/2019- Tiền phòng</v>
          </cell>
          <cell r="D485" t="str">
            <v>6418</v>
          </cell>
          <cell r="E485" t="str">
            <v>1111</v>
          </cell>
          <cell r="F485">
            <v>636364</v>
          </cell>
        </row>
        <row r="486">
          <cell r="A486">
            <v>43556</v>
          </cell>
          <cell r="B486" t="str">
            <v>PC20190401-03</v>
          </cell>
          <cell r="C486" t="str">
            <v>Thuế GTGT được khấu trừ</v>
          </cell>
          <cell r="D486" t="str">
            <v>1331</v>
          </cell>
          <cell r="E486" t="str">
            <v>1111</v>
          </cell>
          <cell r="F486">
            <v>63636</v>
          </cell>
        </row>
        <row r="487">
          <cell r="A487">
            <v>43556</v>
          </cell>
          <cell r="B487" t="str">
            <v>PC20190401-03</v>
          </cell>
          <cell r="C487" t="str">
            <v>TT công tác phí đi miền Trung từ 22/02 đến 15/03/2019- Tiếp khách</v>
          </cell>
          <cell r="D487" t="str">
            <v>6418</v>
          </cell>
          <cell r="E487" t="str">
            <v>1111</v>
          </cell>
          <cell r="F487">
            <v>742000</v>
          </cell>
        </row>
        <row r="488">
          <cell r="A488">
            <v>43556</v>
          </cell>
          <cell r="B488" t="str">
            <v>PC20190401-03</v>
          </cell>
          <cell r="C488" t="str">
            <v>TT công tác phí đi miền Trung từ 22/02 đến 15/03/2019- Xăng dầu</v>
          </cell>
          <cell r="D488" t="str">
            <v>6418</v>
          </cell>
          <cell r="E488" t="str">
            <v>1111</v>
          </cell>
          <cell r="F488">
            <v>1097182</v>
          </cell>
        </row>
        <row r="489">
          <cell r="A489">
            <v>43556</v>
          </cell>
          <cell r="B489" t="str">
            <v>PC20190401-03</v>
          </cell>
          <cell r="C489" t="str">
            <v>Thuế GTGT được khấu trừ</v>
          </cell>
          <cell r="D489" t="str">
            <v>1331</v>
          </cell>
          <cell r="E489" t="str">
            <v>1111</v>
          </cell>
          <cell r="F489">
            <v>109718</v>
          </cell>
        </row>
        <row r="490">
          <cell r="A490">
            <v>43556</v>
          </cell>
          <cell r="B490" t="str">
            <v>PC20190401-03</v>
          </cell>
          <cell r="C490" t="str">
            <v>TT công tác phí đi miền Trung từ 22/02 đến 15/03/2019- Xăng dầu</v>
          </cell>
          <cell r="D490" t="str">
            <v>6418</v>
          </cell>
          <cell r="E490" t="str">
            <v>1111</v>
          </cell>
          <cell r="F490">
            <v>909091</v>
          </cell>
        </row>
        <row r="491">
          <cell r="A491">
            <v>43556</v>
          </cell>
          <cell r="B491" t="str">
            <v>PC20190401-03</v>
          </cell>
          <cell r="C491" t="str">
            <v>Thuế GTGT được khấu trừ</v>
          </cell>
          <cell r="D491" t="str">
            <v>1331</v>
          </cell>
          <cell r="E491" t="str">
            <v>1111</v>
          </cell>
          <cell r="F491">
            <v>90909</v>
          </cell>
        </row>
        <row r="492">
          <cell r="A492">
            <v>43556</v>
          </cell>
          <cell r="B492" t="str">
            <v>PC20190401-03</v>
          </cell>
          <cell r="C492" t="str">
            <v>TT công tác phí đi miền Trung từ 22/02 đến 15/03/2019- Xăng dầu</v>
          </cell>
          <cell r="D492" t="str">
            <v>6418</v>
          </cell>
          <cell r="E492" t="str">
            <v>1111</v>
          </cell>
          <cell r="F492">
            <v>909091</v>
          </cell>
        </row>
        <row r="493">
          <cell r="A493">
            <v>43556</v>
          </cell>
          <cell r="B493" t="str">
            <v>PC20190401-03</v>
          </cell>
          <cell r="C493" t="str">
            <v>Thuế GTGT được khấu trừ</v>
          </cell>
          <cell r="D493" t="str">
            <v>1331</v>
          </cell>
          <cell r="E493" t="str">
            <v>1111</v>
          </cell>
          <cell r="F493">
            <v>90909</v>
          </cell>
        </row>
        <row r="494">
          <cell r="A494">
            <v>43556</v>
          </cell>
          <cell r="B494" t="str">
            <v>PC20190401-03</v>
          </cell>
          <cell r="C494" t="str">
            <v>TT công tác phí đi miền Trung từ 22/02 đến 15/03/2019- Xăng dầu</v>
          </cell>
          <cell r="D494" t="str">
            <v>6418</v>
          </cell>
          <cell r="E494" t="str">
            <v>1111</v>
          </cell>
          <cell r="F494">
            <v>911400</v>
          </cell>
        </row>
        <row r="495">
          <cell r="A495">
            <v>43556</v>
          </cell>
          <cell r="B495" t="str">
            <v>PC20190401-03</v>
          </cell>
          <cell r="C495" t="str">
            <v>Thuế GTGT được khấu trừ</v>
          </cell>
          <cell r="D495" t="str">
            <v>1331</v>
          </cell>
          <cell r="E495" t="str">
            <v>1111</v>
          </cell>
          <cell r="F495">
            <v>91140</v>
          </cell>
        </row>
        <row r="496">
          <cell r="A496">
            <v>43556</v>
          </cell>
          <cell r="B496" t="str">
            <v>PC20190401-03</v>
          </cell>
          <cell r="C496" t="str">
            <v>TT công tác phí đi miền Trung từ 22/02 đến 15/03/2019- Xăng dầu</v>
          </cell>
          <cell r="D496" t="str">
            <v>6418</v>
          </cell>
          <cell r="E496" t="str">
            <v>1111</v>
          </cell>
          <cell r="F496">
            <v>923236</v>
          </cell>
        </row>
        <row r="497">
          <cell r="A497">
            <v>43556</v>
          </cell>
          <cell r="B497" t="str">
            <v>PC20190401-03</v>
          </cell>
          <cell r="C497" t="str">
            <v>Thuế GTGT được khấu trừ</v>
          </cell>
          <cell r="D497" t="str">
            <v>1331</v>
          </cell>
          <cell r="E497" t="str">
            <v>1111</v>
          </cell>
          <cell r="F497">
            <v>92324</v>
          </cell>
        </row>
        <row r="498">
          <cell r="A498">
            <v>43556</v>
          </cell>
          <cell r="B498" t="str">
            <v>PC20190401-03</v>
          </cell>
          <cell r="C498" t="str">
            <v>TT công tác phí đi miền Trung từ 22/02 đến 15/03/2019- Xăng dầu</v>
          </cell>
          <cell r="D498" t="str">
            <v>6418</v>
          </cell>
          <cell r="E498" t="str">
            <v>1111</v>
          </cell>
          <cell r="F498">
            <v>713636</v>
          </cell>
        </row>
        <row r="499">
          <cell r="A499">
            <v>43556</v>
          </cell>
          <cell r="B499" t="str">
            <v>PC20190401-03</v>
          </cell>
          <cell r="C499" t="str">
            <v>Thuế GTGT được khấu trừ</v>
          </cell>
          <cell r="D499" t="str">
            <v>1331</v>
          </cell>
          <cell r="E499" t="str">
            <v>1111</v>
          </cell>
          <cell r="F499">
            <v>71364</v>
          </cell>
        </row>
        <row r="500">
          <cell r="A500">
            <v>43556</v>
          </cell>
          <cell r="B500" t="str">
            <v>PC20190401-03</v>
          </cell>
          <cell r="C500" t="str">
            <v>TT công tác phí đi miền Trung từ 22/02 đến 15/03/2019- photo (loại)</v>
          </cell>
          <cell r="D500" t="str">
            <v>6418</v>
          </cell>
          <cell r="E500" t="str">
            <v>1111</v>
          </cell>
          <cell r="F500">
            <v>35000</v>
          </cell>
        </row>
        <row r="501">
          <cell r="A501">
            <v>43556</v>
          </cell>
          <cell r="B501" t="str">
            <v>PC20190401-03</v>
          </cell>
          <cell r="C501" t="str">
            <v>Điều chỉnh giảm phí PC20190401-03</v>
          </cell>
          <cell r="D501" t="str">
            <v>6418</v>
          </cell>
          <cell r="E501" t="str">
            <v>1111</v>
          </cell>
          <cell r="F501">
            <v>-1125000</v>
          </cell>
        </row>
        <row r="502">
          <cell r="A502">
            <v>43556</v>
          </cell>
          <cell r="B502" t="str">
            <v>PC20190401-04</v>
          </cell>
          <cell r="C502" t="str">
            <v>Chi phí di chuyển NV từ miền Tây đến TP.HCM- thuê phòng</v>
          </cell>
          <cell r="D502" t="str">
            <v>6418</v>
          </cell>
          <cell r="E502" t="str">
            <v>1111</v>
          </cell>
          <cell r="F502">
            <v>650000</v>
          </cell>
        </row>
        <row r="503">
          <cell r="A503">
            <v>43556</v>
          </cell>
          <cell r="B503" t="str">
            <v>PC20190401-04</v>
          </cell>
          <cell r="C503" t="str">
            <v>Chi phí di chuyển NV từ miền Tây đến TP.HCM- vé xe</v>
          </cell>
          <cell r="D503" t="str">
            <v>6418</v>
          </cell>
          <cell r="E503" t="str">
            <v>1111</v>
          </cell>
          <cell r="F503">
            <v>485000</v>
          </cell>
        </row>
        <row r="504">
          <cell r="A504">
            <v>43556</v>
          </cell>
          <cell r="B504" t="str">
            <v>PC20190401-05</v>
          </cell>
          <cell r="C504" t="str">
            <v>Đổ Dầu công tác Đồng Nai, Bình Dương 21,23/03</v>
          </cell>
          <cell r="D504" t="str">
            <v>6418</v>
          </cell>
          <cell r="E504" t="str">
            <v>1111</v>
          </cell>
          <cell r="F504">
            <v>907724</v>
          </cell>
        </row>
        <row r="505">
          <cell r="A505">
            <v>43556</v>
          </cell>
          <cell r="B505" t="str">
            <v>PC20190401-05</v>
          </cell>
          <cell r="C505" t="str">
            <v>Thuế GTGT được khấu trừ</v>
          </cell>
          <cell r="D505" t="str">
            <v>1331</v>
          </cell>
          <cell r="E505" t="str">
            <v>1111</v>
          </cell>
          <cell r="F505">
            <v>92276</v>
          </cell>
        </row>
        <row r="506">
          <cell r="A506">
            <v>43556</v>
          </cell>
          <cell r="B506" t="str">
            <v>PC20190401-06</v>
          </cell>
          <cell r="C506" t="str">
            <v>Tạm ứng công tác phí Lâm Đồng</v>
          </cell>
          <cell r="D506" t="str">
            <v>141</v>
          </cell>
          <cell r="E506" t="str">
            <v>1111</v>
          </cell>
          <cell r="F506">
            <v>3000000</v>
          </cell>
        </row>
        <row r="507">
          <cell r="A507">
            <v>43556</v>
          </cell>
          <cell r="B507" t="str">
            <v>PC20190401-07</v>
          </cell>
          <cell r="C507" t="str">
            <v>Làm dấu mộc công ty</v>
          </cell>
          <cell r="D507" t="str">
            <v>6423</v>
          </cell>
          <cell r="E507" t="str">
            <v>1111</v>
          </cell>
          <cell r="F507">
            <v>370000</v>
          </cell>
        </row>
        <row r="508">
          <cell r="A508">
            <v>43556</v>
          </cell>
          <cell r="B508" t="str">
            <v>0000028</v>
          </cell>
          <cell r="C508" t="str">
            <v>Thi công kệ trưng bày theo HĐ : 042019/HDVB-Loc Phat (28/03/2019)</v>
          </cell>
          <cell r="D508" t="str">
            <v>24201</v>
          </cell>
          <cell r="E508" t="str">
            <v>331</v>
          </cell>
          <cell r="F508">
            <v>150000000</v>
          </cell>
        </row>
        <row r="509">
          <cell r="A509">
            <v>43556</v>
          </cell>
          <cell r="B509" t="str">
            <v>0000028</v>
          </cell>
          <cell r="C509" t="str">
            <v>Thuế GTGT khấu trừ</v>
          </cell>
          <cell r="D509" t="str">
            <v>1331</v>
          </cell>
          <cell r="E509" t="str">
            <v>331</v>
          </cell>
          <cell r="F509">
            <v>15000000</v>
          </cell>
        </row>
        <row r="510">
          <cell r="A510">
            <v>43556</v>
          </cell>
          <cell r="C510" t="str">
            <v>Hoàng Thị Luyến trả tiền mượn công ty</v>
          </cell>
          <cell r="D510" t="str">
            <v>1121bidv</v>
          </cell>
          <cell r="E510" t="str">
            <v>3388</v>
          </cell>
          <cell r="F510">
            <v>135000000</v>
          </cell>
        </row>
        <row r="511">
          <cell r="A511">
            <v>43556</v>
          </cell>
          <cell r="B511" t="str">
            <v>NH</v>
          </cell>
          <cell r="C511" t="str">
            <v>Thu tiền bán hàng CH Hoàng Gia</v>
          </cell>
          <cell r="D511" t="str">
            <v>1121bidv</v>
          </cell>
          <cell r="E511" t="str">
            <v>5111</v>
          </cell>
          <cell r="F511">
            <v>97747400</v>
          </cell>
        </row>
        <row r="512">
          <cell r="A512">
            <v>43556</v>
          </cell>
          <cell r="B512" t="str">
            <v>NH</v>
          </cell>
          <cell r="C512" t="str">
            <v xml:space="preserve">Giá vốn hàng bán theo ĐĐH số: </v>
          </cell>
          <cell r="D512" t="str">
            <v>632</v>
          </cell>
          <cell r="E512" t="str">
            <v>1561</v>
          </cell>
          <cell r="F512">
            <v>39226848</v>
          </cell>
        </row>
        <row r="513">
          <cell r="A513">
            <v>43557</v>
          </cell>
          <cell r="B513" t="str">
            <v>NH</v>
          </cell>
          <cell r="C513" t="str">
            <v>TT cho công ty Bách Thắng dịch vụ bảo vệ tháng 03/2019 theo HD9 (31/03/2019)</v>
          </cell>
          <cell r="D513" t="str">
            <v>331</v>
          </cell>
          <cell r="E513" t="str">
            <v>1121bidv</v>
          </cell>
          <cell r="F513">
            <v>15400000</v>
          </cell>
        </row>
        <row r="514">
          <cell r="A514">
            <v>43557</v>
          </cell>
          <cell r="B514" t="str">
            <v>NH</v>
          </cell>
          <cell r="C514" t="str">
            <v>Phí chuyển khoản món 15.400.000 vnđ</v>
          </cell>
          <cell r="D514" t="str">
            <v>6425</v>
          </cell>
          <cell r="E514" t="str">
            <v>1121bidv</v>
          </cell>
          <cell r="F514">
            <v>22000</v>
          </cell>
        </row>
        <row r="515">
          <cell r="A515">
            <v>43557</v>
          </cell>
          <cell r="B515" t="str">
            <v>NH</v>
          </cell>
          <cell r="C515" t="str">
            <v>TT cho Cty Lộc Phát thi công kệ trưng bày sản phẩm theo HĐ 000026 (11/03/2019)- đợt 1</v>
          </cell>
          <cell r="D515" t="str">
            <v>331</v>
          </cell>
          <cell r="E515" t="str">
            <v>1121bidv</v>
          </cell>
          <cell r="F515">
            <v>50000000</v>
          </cell>
        </row>
        <row r="516">
          <cell r="A516">
            <v>43557</v>
          </cell>
          <cell r="B516" t="str">
            <v>NH</v>
          </cell>
          <cell r="C516" t="str">
            <v>Phí chuyển khoản món 50.000.000 vnđ</v>
          </cell>
          <cell r="D516" t="str">
            <v>6425</v>
          </cell>
          <cell r="E516" t="str">
            <v>1121bidv</v>
          </cell>
          <cell r="F516">
            <v>22000</v>
          </cell>
        </row>
        <row r="517">
          <cell r="A517">
            <v>43557</v>
          </cell>
          <cell r="B517" t="str">
            <v>NH</v>
          </cell>
          <cell r="C517" t="str">
            <v>Nộp BHXH tháng 03/2019</v>
          </cell>
          <cell r="D517" t="str">
            <v>3383</v>
          </cell>
          <cell r="E517" t="str">
            <v>1121bidv</v>
          </cell>
          <cell r="F517">
            <v>28050000</v>
          </cell>
        </row>
        <row r="518">
          <cell r="A518">
            <v>43557</v>
          </cell>
          <cell r="B518" t="str">
            <v>NH</v>
          </cell>
          <cell r="C518" t="str">
            <v>Nộp BHYT tháng 03/2019</v>
          </cell>
          <cell r="D518" t="str">
            <v>3384</v>
          </cell>
          <cell r="E518" t="str">
            <v>1121bidv</v>
          </cell>
          <cell r="F518">
            <v>4950000</v>
          </cell>
        </row>
        <row r="519">
          <cell r="A519">
            <v>43557</v>
          </cell>
          <cell r="B519" t="str">
            <v>NH</v>
          </cell>
          <cell r="C519" t="str">
            <v>Nộp BHTN tháng 03/2019</v>
          </cell>
          <cell r="D519" t="str">
            <v>3386</v>
          </cell>
          <cell r="E519" t="str">
            <v>1121bidv</v>
          </cell>
          <cell r="F519">
            <v>2200000</v>
          </cell>
        </row>
        <row r="520">
          <cell r="A520">
            <v>43557</v>
          </cell>
          <cell r="B520" t="str">
            <v>NH</v>
          </cell>
          <cell r="C520" t="str">
            <v>Phí chuyển khoản món 35.200.000 vnđ</v>
          </cell>
          <cell r="D520" t="str">
            <v>6425</v>
          </cell>
          <cell r="E520" t="str">
            <v>1121bidv</v>
          </cell>
          <cell r="F520">
            <v>22000</v>
          </cell>
        </row>
        <row r="521">
          <cell r="A521">
            <v>43557</v>
          </cell>
          <cell r="B521" t="str">
            <v>NH</v>
          </cell>
          <cell r="C521" t="str">
            <v>TT  thuê kho bãi tháng 02/2019 theo HĐ 0001548 (28/02/2019)</v>
          </cell>
          <cell r="D521" t="str">
            <v>331</v>
          </cell>
          <cell r="E521" t="str">
            <v>1121bidv</v>
          </cell>
          <cell r="F521">
            <v>18400910</v>
          </cell>
        </row>
        <row r="522">
          <cell r="A522">
            <v>43557</v>
          </cell>
          <cell r="B522" t="str">
            <v>NH</v>
          </cell>
          <cell r="C522" t="str">
            <v>TT vé máy bay tháng 02/2019 theo HĐ 7976556 ; 0188278, 0022687 (28/02/2019)</v>
          </cell>
          <cell r="D522" t="str">
            <v>331</v>
          </cell>
          <cell r="E522" t="str">
            <v>1121bidv</v>
          </cell>
          <cell r="F522">
            <v>13751800</v>
          </cell>
        </row>
        <row r="523">
          <cell r="A523">
            <v>43557</v>
          </cell>
          <cell r="B523" t="str">
            <v>NH</v>
          </cell>
          <cell r="C523" t="str">
            <v>Thu lại tiền chuyển sai tên công ty (do KH lấy tài khoản cá nhân)</v>
          </cell>
          <cell r="D523" t="str">
            <v>1121bidv</v>
          </cell>
          <cell r="E523" t="str">
            <v>331</v>
          </cell>
          <cell r="F523">
            <v>15400000</v>
          </cell>
        </row>
        <row r="524">
          <cell r="A524">
            <v>43558</v>
          </cell>
          <cell r="B524" t="str">
            <v>PT20190403-01</v>
          </cell>
          <cell r="C524" t="str">
            <v>Hoàng Thị Luyến trả tiền mượn công ty</v>
          </cell>
          <cell r="D524" t="str">
            <v>1111</v>
          </cell>
          <cell r="E524" t="str">
            <v>3388</v>
          </cell>
          <cell r="F524">
            <v>20000000</v>
          </cell>
        </row>
        <row r="525">
          <cell r="A525">
            <v>43558</v>
          </cell>
          <cell r="B525" t="str">
            <v>PT20190403-02</v>
          </cell>
          <cell r="C525" t="str">
            <v>Thu tiền bán hàng mái lợp hợp kim phủ đá Wood Tile-JH112 Arctic Blue-15 tấm theo ĐĐH số 03042019 (03/04/2019)</v>
          </cell>
          <cell r="D525" t="str">
            <v>1111</v>
          </cell>
          <cell r="E525" t="str">
            <v>5111</v>
          </cell>
          <cell r="F525">
            <v>1957000</v>
          </cell>
        </row>
        <row r="526">
          <cell r="A526">
            <v>43558</v>
          </cell>
          <cell r="B526" t="str">
            <v>PT20190403-02</v>
          </cell>
          <cell r="C526" t="str">
            <v>Giá vốn hàng bán theo ĐĐH số 03042019 (03/04/2019)</v>
          </cell>
          <cell r="D526" t="str">
            <v>632</v>
          </cell>
          <cell r="E526" t="str">
            <v>1561</v>
          </cell>
          <cell r="F526">
            <v>842985</v>
          </cell>
        </row>
        <row r="527">
          <cell r="A527">
            <v>43558</v>
          </cell>
          <cell r="B527" t="str">
            <v>PC20190403-01</v>
          </cell>
          <cell r="C527" t="str">
            <v>Photo công chứng, chứng từ</v>
          </cell>
          <cell r="D527">
            <v>6425</v>
          </cell>
          <cell r="E527" t="str">
            <v>1111</v>
          </cell>
          <cell r="F527">
            <v>244000</v>
          </cell>
        </row>
        <row r="528">
          <cell r="A528">
            <v>43558</v>
          </cell>
          <cell r="B528" t="str">
            <v>PC20190403-02</v>
          </cell>
          <cell r="C528" t="str">
            <v>Thanh toán chi phí công tác miền Tây 04 ngày - xăng</v>
          </cell>
          <cell r="D528" t="str">
            <v>6418</v>
          </cell>
          <cell r="E528" t="str">
            <v>1111</v>
          </cell>
          <cell r="F528">
            <v>727273</v>
          </cell>
        </row>
        <row r="529">
          <cell r="A529">
            <v>43558</v>
          </cell>
          <cell r="B529" t="str">
            <v>PC20190403-02</v>
          </cell>
          <cell r="C529" t="str">
            <v>Thuế GTGT được khấu trừ</v>
          </cell>
          <cell r="D529" t="str">
            <v>1331</v>
          </cell>
          <cell r="E529" t="str">
            <v>1111</v>
          </cell>
          <cell r="F529">
            <v>72727</v>
          </cell>
        </row>
        <row r="530">
          <cell r="A530">
            <v>43558</v>
          </cell>
          <cell r="B530" t="str">
            <v>PC20190403-02</v>
          </cell>
          <cell r="C530" t="str">
            <v>Thanh toán chi phí công tác miền Tây- xăng</v>
          </cell>
          <cell r="D530" t="str">
            <v>6418</v>
          </cell>
          <cell r="E530" t="str">
            <v>1111</v>
          </cell>
          <cell r="F530">
            <v>735327</v>
          </cell>
        </row>
        <row r="531">
          <cell r="A531">
            <v>43558</v>
          </cell>
          <cell r="B531" t="str">
            <v>PC20190403-02</v>
          </cell>
          <cell r="C531" t="str">
            <v>Thuế GTGT được khấu trừ</v>
          </cell>
          <cell r="D531" t="str">
            <v>1331</v>
          </cell>
          <cell r="E531" t="str">
            <v>1111</v>
          </cell>
          <cell r="F531">
            <v>73533</v>
          </cell>
        </row>
        <row r="532">
          <cell r="A532">
            <v>43558</v>
          </cell>
          <cell r="B532" t="str">
            <v>PC20190403-02</v>
          </cell>
          <cell r="C532" t="str">
            <v>Thanh toán chi phí công tác miền - phòng nghỉ</v>
          </cell>
          <cell r="D532" t="str">
            <v>6418</v>
          </cell>
          <cell r="E532" t="str">
            <v>1111</v>
          </cell>
          <cell r="F532">
            <v>200000</v>
          </cell>
        </row>
        <row r="533">
          <cell r="A533">
            <v>43558</v>
          </cell>
          <cell r="B533" t="str">
            <v>PC20190403-02</v>
          </cell>
          <cell r="C533" t="str">
            <v>Thanh toán chi phí công tác miền Tây - phòng nghỉ</v>
          </cell>
          <cell r="D533" t="str">
            <v>6418</v>
          </cell>
          <cell r="E533" t="str">
            <v>1111</v>
          </cell>
          <cell r="F533">
            <v>240000</v>
          </cell>
        </row>
        <row r="534">
          <cell r="A534">
            <v>43558</v>
          </cell>
          <cell r="B534" t="str">
            <v>PC20190403-03</v>
          </cell>
          <cell r="C534" t="str">
            <v>Chi phí xăng dầu và cầu đường công tác Tây Ninh (22/03/2019), Vũng Tàu (25/03 và 26/03/2019)- Xăng</v>
          </cell>
          <cell r="D534" t="str">
            <v>6418</v>
          </cell>
          <cell r="E534" t="str">
            <v>1111</v>
          </cell>
          <cell r="F534">
            <v>927301</v>
          </cell>
        </row>
        <row r="535">
          <cell r="A535">
            <v>43558</v>
          </cell>
          <cell r="B535" t="str">
            <v>PC20190403-03</v>
          </cell>
          <cell r="C535" t="str">
            <v>Thuế GTGT được khấu trừ</v>
          </cell>
          <cell r="D535" t="str">
            <v>1331</v>
          </cell>
          <cell r="E535" t="str">
            <v>1111</v>
          </cell>
          <cell r="F535">
            <v>92699</v>
          </cell>
        </row>
        <row r="536">
          <cell r="A536">
            <v>43558</v>
          </cell>
          <cell r="B536" t="str">
            <v>PC20190403-03</v>
          </cell>
          <cell r="C536" t="str">
            <v>Chi phí xăng dầu và cầu đường công tác Tây Ninh, Vũng Tàu- Cầu đường</v>
          </cell>
          <cell r="D536" t="str">
            <v>6418</v>
          </cell>
          <cell r="E536" t="str">
            <v>1111</v>
          </cell>
          <cell r="F536">
            <v>131818</v>
          </cell>
        </row>
        <row r="537">
          <cell r="A537">
            <v>43558</v>
          </cell>
          <cell r="B537" t="str">
            <v>PC20190403-03</v>
          </cell>
          <cell r="C537" t="str">
            <v>Thuế GTGT được khấu trừ</v>
          </cell>
          <cell r="D537" t="str">
            <v>1331</v>
          </cell>
          <cell r="E537" t="str">
            <v>1111</v>
          </cell>
          <cell r="F537">
            <v>13182</v>
          </cell>
        </row>
        <row r="538">
          <cell r="A538">
            <v>43558</v>
          </cell>
          <cell r="B538" t="str">
            <v>0002397</v>
          </cell>
          <cell r="C538" t="str">
            <v>Thuế GTGT được khấu trừ</v>
          </cell>
          <cell r="D538" t="str">
            <v>1331</v>
          </cell>
          <cell r="E538" t="str">
            <v>331</v>
          </cell>
          <cell r="F538">
            <v>1694855</v>
          </cell>
        </row>
        <row r="539">
          <cell r="A539">
            <v>43559</v>
          </cell>
          <cell r="B539" t="str">
            <v>PT20190404-01</v>
          </cell>
          <cell r="C539" t="str">
            <v>Hoàng Thị Luyến trả tiền mượn công ty</v>
          </cell>
          <cell r="D539" t="str">
            <v>1111</v>
          </cell>
          <cell r="E539" t="str">
            <v>3388</v>
          </cell>
          <cell r="F539">
            <v>50000000</v>
          </cell>
        </row>
        <row r="540">
          <cell r="A540">
            <v>43559</v>
          </cell>
          <cell r="B540" t="str">
            <v>PC20190404-01</v>
          </cell>
          <cell r="C540" t="str">
            <v>Thanh toán cước vận chuyển Biên Hoà, Trà Vinh, Đồng Tháp, Vĩnh Long</v>
          </cell>
          <cell r="D540" t="str">
            <v>6418</v>
          </cell>
          <cell r="E540" t="str">
            <v>1111</v>
          </cell>
          <cell r="F540">
            <v>15500000</v>
          </cell>
        </row>
        <row r="541">
          <cell r="A541">
            <v>43559</v>
          </cell>
          <cell r="B541" t="str">
            <v>PC20190404-01</v>
          </cell>
          <cell r="C541" t="str">
            <v>Thuế GTGT được khấu trừ</v>
          </cell>
          <cell r="D541" t="str">
            <v>1331</v>
          </cell>
          <cell r="E541" t="str">
            <v>1111</v>
          </cell>
          <cell r="F541">
            <v>1550000</v>
          </cell>
        </row>
        <row r="542">
          <cell r="A542">
            <v>43559</v>
          </cell>
          <cell r="B542" t="str">
            <v>PC20190404-02</v>
          </cell>
          <cell r="C542" t="str">
            <v>Tạm ứng chi phí công tác khu vực Tây Nguyên</v>
          </cell>
          <cell r="D542" t="str">
            <v>141</v>
          </cell>
          <cell r="E542" t="str">
            <v>1111</v>
          </cell>
          <cell r="F542">
            <v>5000000</v>
          </cell>
        </row>
        <row r="543">
          <cell r="A543">
            <v>43559</v>
          </cell>
          <cell r="B543" t="str">
            <v>PC20190404-03</v>
          </cell>
          <cell r="C543" t="str">
            <v>Thanh toán làm visa HQ-Canada</v>
          </cell>
          <cell r="D543" t="str">
            <v>6428</v>
          </cell>
          <cell r="E543" t="str">
            <v>1111</v>
          </cell>
          <cell r="F543">
            <v>23735000</v>
          </cell>
        </row>
        <row r="544">
          <cell r="A544">
            <v>43559</v>
          </cell>
          <cell r="B544" t="str">
            <v>PC20190404-04</v>
          </cell>
          <cell r="C544" t="str">
            <v>In name card cho nhân viên phòng kinh doanh B2B</v>
          </cell>
          <cell r="D544" t="str">
            <v>6418</v>
          </cell>
          <cell r="E544" t="str">
            <v>1111</v>
          </cell>
          <cell r="F544">
            <v>390000</v>
          </cell>
        </row>
        <row r="545">
          <cell r="A545">
            <v>43559</v>
          </cell>
          <cell r="B545" t="str">
            <v>PC20190404-04</v>
          </cell>
          <cell r="C545" t="str">
            <v>Thuế GTGT được khấu trừ</v>
          </cell>
          <cell r="D545" t="str">
            <v>1331</v>
          </cell>
          <cell r="E545" t="str">
            <v>1111</v>
          </cell>
          <cell r="F545">
            <v>39000</v>
          </cell>
        </row>
        <row r="546">
          <cell r="A546">
            <v>43560</v>
          </cell>
          <cell r="B546" t="str">
            <v>PC20190405-01</v>
          </cell>
          <cell r="C546" t="str">
            <v>Thanh toán cước chuyển phát nhanh T2/2019</v>
          </cell>
          <cell r="D546" t="str">
            <v>6418</v>
          </cell>
          <cell r="E546" t="str">
            <v>1111</v>
          </cell>
          <cell r="F546">
            <v>188186</v>
          </cell>
        </row>
        <row r="547">
          <cell r="A547">
            <v>43560</v>
          </cell>
          <cell r="B547" t="str">
            <v>PC20190405-01</v>
          </cell>
          <cell r="C547" t="str">
            <v>Thuế GTGT được khấu trừ</v>
          </cell>
          <cell r="D547" t="str">
            <v>1331</v>
          </cell>
          <cell r="E547" t="str">
            <v>1111</v>
          </cell>
          <cell r="F547">
            <v>18814</v>
          </cell>
        </row>
        <row r="548">
          <cell r="A548">
            <v>43560</v>
          </cell>
          <cell r="B548" t="str">
            <v>NH</v>
          </cell>
          <cell r="C548" t="str">
            <v>TT cho công ty Bách Thắng dịch vụ bảo vệ tháng 03/2019 theo HD9 (31/03/2019)</v>
          </cell>
          <cell r="D548" t="str">
            <v>331</v>
          </cell>
          <cell r="E548" t="str">
            <v>1121bidv</v>
          </cell>
          <cell r="F548">
            <v>15400000</v>
          </cell>
        </row>
        <row r="549">
          <cell r="A549">
            <v>43560</v>
          </cell>
          <cell r="B549" t="str">
            <v>NH</v>
          </cell>
          <cell r="C549" t="str">
            <v>Phí chuyển khoản món 15.400.000 vnđ</v>
          </cell>
          <cell r="D549" t="str">
            <v>6425</v>
          </cell>
          <cell r="E549" t="str">
            <v>1121bidv</v>
          </cell>
          <cell r="F549">
            <v>22000</v>
          </cell>
        </row>
        <row r="550">
          <cell r="A550">
            <v>43562</v>
          </cell>
          <cell r="B550" t="str">
            <v>0000029</v>
          </cell>
          <cell r="C550" t="str">
            <v>Thi công kệ trưng bày theo HĐ : 062019/HDVB-Loc Phat (07/04/2019)</v>
          </cell>
          <cell r="D550" t="str">
            <v>24201</v>
          </cell>
          <cell r="E550" t="str">
            <v>331</v>
          </cell>
          <cell r="F550">
            <v>48000000</v>
          </cell>
        </row>
        <row r="551">
          <cell r="A551">
            <v>43562</v>
          </cell>
          <cell r="B551" t="str">
            <v>0000029</v>
          </cell>
          <cell r="C551" t="str">
            <v>Thuế GTGT khấu trừ</v>
          </cell>
          <cell r="D551" t="str">
            <v>1331</v>
          </cell>
          <cell r="E551" t="str">
            <v>331</v>
          </cell>
          <cell r="F551">
            <v>4800000</v>
          </cell>
        </row>
        <row r="552">
          <cell r="A552">
            <v>43563</v>
          </cell>
          <cell r="B552" t="str">
            <v>PT20190408-01</v>
          </cell>
          <cell r="C552" t="str">
            <v>Thu tiền bán hàng mái lợp hợp kim phủ đá Spanish Tile - JH105 Coffee Brown-6 tấm theo ĐĐH số 08042019 (08/04/2019)</v>
          </cell>
          <cell r="D552" t="str">
            <v>1111</v>
          </cell>
          <cell r="E552" t="str">
            <v>5111</v>
          </cell>
          <cell r="F552">
            <v>874800</v>
          </cell>
        </row>
        <row r="553">
          <cell r="A553">
            <v>43563</v>
          </cell>
          <cell r="B553" t="str">
            <v>PT20190408-01</v>
          </cell>
          <cell r="C553" t="str">
            <v>Giá vốn hàng bán theo ĐĐH số 08042019 (08/04/2019)</v>
          </cell>
          <cell r="D553" t="str">
            <v>632</v>
          </cell>
          <cell r="E553" t="str">
            <v>1561</v>
          </cell>
          <cell r="F553">
            <v>379344</v>
          </cell>
        </row>
        <row r="554">
          <cell r="A554">
            <v>43563</v>
          </cell>
          <cell r="B554" t="str">
            <v>PT20190408-02</v>
          </cell>
          <cell r="C554" t="str">
            <v>Thu tiền bán hàng mái lợp hợp kim phủ đá RomanTile - JH101 Terracotta- 2 tấm</v>
          </cell>
          <cell r="D554" t="str">
            <v>1111</v>
          </cell>
          <cell r="E554" t="str">
            <v>5111</v>
          </cell>
          <cell r="F554">
            <v>290000</v>
          </cell>
        </row>
        <row r="555">
          <cell r="A555">
            <v>43563</v>
          </cell>
          <cell r="B555" t="str">
            <v>PT20190408-02</v>
          </cell>
          <cell r="C555" t="str">
            <v>Giá vốn hàng bán theo ĐĐH số 08042019 (08/04/2019)</v>
          </cell>
          <cell r="D555" t="str">
            <v>632</v>
          </cell>
          <cell r="E555" t="str">
            <v>1561</v>
          </cell>
          <cell r="F555">
            <v>112398</v>
          </cell>
        </row>
        <row r="556">
          <cell r="A556">
            <v>43563</v>
          </cell>
          <cell r="B556" t="str">
            <v>PT20190408-03</v>
          </cell>
          <cell r="C556" t="str">
            <v>Hoàng Thị Luyến trả tiền mượn công ty</v>
          </cell>
          <cell r="D556" t="str">
            <v>1111</v>
          </cell>
          <cell r="E556" t="str">
            <v>3388</v>
          </cell>
          <cell r="F556">
            <v>100000000</v>
          </cell>
        </row>
        <row r="557">
          <cell r="A557">
            <v>43563</v>
          </cell>
          <cell r="B557" t="str">
            <v>PT20190408-04</v>
          </cell>
          <cell r="C557" t="str">
            <v>Hoàng Thị Luyến trả tiền mượn công ty</v>
          </cell>
          <cell r="D557" t="str">
            <v>1111</v>
          </cell>
          <cell r="E557" t="str">
            <v>3388</v>
          </cell>
          <cell r="F557">
            <v>5000000</v>
          </cell>
        </row>
        <row r="558">
          <cell r="A558">
            <v>43563</v>
          </cell>
          <cell r="B558" t="str">
            <v>PC20190408-01</v>
          </cell>
          <cell r="C558" t="str">
            <v>Tiền mặt từ quỹ nộp vào ngân hàng Tài khoản Cty Della Vietbuilders</v>
          </cell>
          <cell r="D558" t="str">
            <v>1121bidv</v>
          </cell>
          <cell r="E558" t="str">
            <v>1111</v>
          </cell>
          <cell r="F558">
            <v>100000000</v>
          </cell>
        </row>
        <row r="559">
          <cell r="A559">
            <v>43563</v>
          </cell>
          <cell r="B559" t="str">
            <v>PC20190408-02</v>
          </cell>
          <cell r="C559" t="str">
            <v>Nước uống công ty</v>
          </cell>
          <cell r="D559" t="str">
            <v>331</v>
          </cell>
          <cell r="E559" t="str">
            <v>1111</v>
          </cell>
          <cell r="F559">
            <v>486000</v>
          </cell>
        </row>
        <row r="560">
          <cell r="A560">
            <v>43563</v>
          </cell>
          <cell r="B560" t="str">
            <v>PC20190408-02</v>
          </cell>
          <cell r="C560" t="str">
            <v>Nước uống công ty theo HĐ 0001433 (30/03/2019)</v>
          </cell>
          <cell r="D560" t="str">
            <v>6428</v>
          </cell>
          <cell r="E560" t="str">
            <v>331</v>
          </cell>
          <cell r="F560">
            <v>2727300</v>
          </cell>
        </row>
        <row r="561">
          <cell r="A561">
            <v>43563</v>
          </cell>
          <cell r="B561" t="str">
            <v>PC20190408-02</v>
          </cell>
          <cell r="C561" t="str">
            <v>Thuế GTGT được khấu trừ</v>
          </cell>
          <cell r="D561" t="str">
            <v>1331</v>
          </cell>
          <cell r="E561" t="str">
            <v>331</v>
          </cell>
          <cell r="F561">
            <v>272730</v>
          </cell>
        </row>
        <row r="562">
          <cell r="A562">
            <v>43563</v>
          </cell>
          <cell r="B562" t="str">
            <v>PC20190408-03</v>
          </cell>
          <cell r="C562" t="str">
            <v>Chi phí KS đi giao kệ mẫu miền Tây</v>
          </cell>
          <cell r="D562" t="str">
            <v>6418</v>
          </cell>
          <cell r="E562" t="str">
            <v>1111</v>
          </cell>
          <cell r="F562">
            <v>272727</v>
          </cell>
        </row>
        <row r="563">
          <cell r="A563">
            <v>43563</v>
          </cell>
          <cell r="B563" t="str">
            <v>PC20190408-03</v>
          </cell>
          <cell r="C563" t="str">
            <v>Thuế GTGT được khấu trừ</v>
          </cell>
          <cell r="D563" t="str">
            <v>1331</v>
          </cell>
          <cell r="E563" t="str">
            <v>1111</v>
          </cell>
          <cell r="F563">
            <v>27273</v>
          </cell>
        </row>
        <row r="564">
          <cell r="A564">
            <v>43563</v>
          </cell>
          <cell r="B564" t="str">
            <v>NH</v>
          </cell>
          <cell r="C564" t="str">
            <v>Thu trước tiền bán hàng cho cty Minh Quang Long - đợt 1</v>
          </cell>
          <cell r="D564" t="str">
            <v>1121bidv</v>
          </cell>
          <cell r="E564" t="str">
            <v>131</v>
          </cell>
          <cell r="F564">
            <v>500000000</v>
          </cell>
        </row>
        <row r="565">
          <cell r="A565">
            <v>43563</v>
          </cell>
          <cell r="B565">
            <v>0</v>
          </cell>
          <cell r="C565" t="str">
            <v>Hoàng Thị Luyến trả tiền mượn công ty</v>
          </cell>
          <cell r="D565" t="str">
            <v>3388</v>
          </cell>
          <cell r="E565" t="str">
            <v>1111</v>
          </cell>
          <cell r="F565">
            <v>1039609150</v>
          </cell>
        </row>
        <row r="566">
          <cell r="A566">
            <v>43563</v>
          </cell>
          <cell r="B566" t="str">
            <v>NH</v>
          </cell>
          <cell r="C566" t="str">
            <v>TT tiền thuê nhà 03 tháng (từ 02/04 đến 01/07/2019)</v>
          </cell>
          <cell r="D566" t="str">
            <v>24201</v>
          </cell>
          <cell r="E566" t="str">
            <v>1121bidv</v>
          </cell>
          <cell r="F566">
            <v>360000000</v>
          </cell>
        </row>
        <row r="567">
          <cell r="A567">
            <v>43563</v>
          </cell>
          <cell r="B567" t="str">
            <v>NH</v>
          </cell>
          <cell r="C567" t="str">
            <v>Phí chuyển khoản món 360.000.000 vnđ</v>
          </cell>
          <cell r="D567" t="str">
            <v>6425</v>
          </cell>
          <cell r="E567" t="str">
            <v>1121bidv</v>
          </cell>
          <cell r="F567">
            <v>39600</v>
          </cell>
        </row>
        <row r="568">
          <cell r="A568">
            <v>43563</v>
          </cell>
          <cell r="B568" t="str">
            <v>NH</v>
          </cell>
          <cell r="C568" t="str">
            <v>TT lương cho NV tháng 03/2019 kèm theo bảng lương</v>
          </cell>
          <cell r="D568" t="str">
            <v>3341</v>
          </cell>
          <cell r="E568" t="str">
            <v>1121bidv</v>
          </cell>
          <cell r="F568">
            <v>222989250</v>
          </cell>
        </row>
        <row r="569">
          <cell r="A569">
            <v>43563</v>
          </cell>
          <cell r="B569" t="str">
            <v>NH</v>
          </cell>
          <cell r="C569" t="str">
            <v>Phí chuyển khoản món 222.989.250 vnđ</v>
          </cell>
          <cell r="D569" t="str">
            <v>6425</v>
          </cell>
          <cell r="E569" t="str">
            <v>1121bidv</v>
          </cell>
          <cell r="F569">
            <v>88000</v>
          </cell>
        </row>
        <row r="570">
          <cell r="A570">
            <v>43564</v>
          </cell>
          <cell r="B570" t="str">
            <v>PC20190409-01</v>
          </cell>
          <cell r="C570" t="str">
            <v>Chi trả tiền lương Viktor T3/2019</v>
          </cell>
          <cell r="D570" t="str">
            <v>3341</v>
          </cell>
          <cell r="E570" t="str">
            <v>1111</v>
          </cell>
          <cell r="F570">
            <v>5000000</v>
          </cell>
        </row>
        <row r="571">
          <cell r="A571">
            <v>43564</v>
          </cell>
          <cell r="B571" t="str">
            <v>PC20190409-02</v>
          </cell>
          <cell r="C571" t="str">
            <v>Chi phí mua vật dụng đóng hàng giao cho Cửa hàng Thủ Đức</v>
          </cell>
          <cell r="D571" t="str">
            <v>6418</v>
          </cell>
          <cell r="E571" t="str">
            <v>1111</v>
          </cell>
          <cell r="F571">
            <v>600000</v>
          </cell>
        </row>
        <row r="572">
          <cell r="A572">
            <v>43564</v>
          </cell>
          <cell r="B572" t="str">
            <v>PC20190409-03</v>
          </cell>
          <cell r="C572" t="str">
            <v>Thanh toán cươc DT cho nhân viên</v>
          </cell>
          <cell r="D572" t="str">
            <v>6418</v>
          </cell>
          <cell r="E572" t="str">
            <v>1111</v>
          </cell>
          <cell r="F572">
            <v>38123</v>
          </cell>
        </row>
        <row r="573">
          <cell r="A573">
            <v>43564</v>
          </cell>
          <cell r="B573" t="str">
            <v>PC20190409-03</v>
          </cell>
          <cell r="C573" t="str">
            <v>Thuế GTGT được khấu trừ</v>
          </cell>
          <cell r="D573" t="str">
            <v>1331</v>
          </cell>
          <cell r="E573" t="str">
            <v>1111</v>
          </cell>
          <cell r="F573">
            <v>3812</v>
          </cell>
        </row>
        <row r="574">
          <cell r="A574">
            <v>43564</v>
          </cell>
          <cell r="B574" t="str">
            <v>PC20190409-03</v>
          </cell>
          <cell r="C574" t="str">
            <v>Thanh toán cươc DT cho nhân viên</v>
          </cell>
          <cell r="D574" t="str">
            <v>6418</v>
          </cell>
          <cell r="E574" t="str">
            <v>1111</v>
          </cell>
          <cell r="F574">
            <v>38123</v>
          </cell>
        </row>
        <row r="575">
          <cell r="A575">
            <v>43564</v>
          </cell>
          <cell r="B575" t="str">
            <v>PC20190409-03</v>
          </cell>
          <cell r="C575" t="str">
            <v>Thuế GTGT được khấu trừ</v>
          </cell>
          <cell r="D575" t="str">
            <v>1331</v>
          </cell>
          <cell r="E575" t="str">
            <v>1111</v>
          </cell>
          <cell r="F575">
            <v>3812</v>
          </cell>
        </row>
        <row r="576">
          <cell r="A576">
            <v>43564</v>
          </cell>
          <cell r="B576" t="str">
            <v>PC20190409-03</v>
          </cell>
          <cell r="C576" t="str">
            <v>Thanh toán cươc DT cho nhân viên</v>
          </cell>
          <cell r="D576" t="str">
            <v>6418</v>
          </cell>
          <cell r="E576" t="str">
            <v>1111</v>
          </cell>
          <cell r="F576">
            <v>91749</v>
          </cell>
        </row>
        <row r="577">
          <cell r="A577">
            <v>43564</v>
          </cell>
          <cell r="B577" t="str">
            <v>PC20190409-03</v>
          </cell>
          <cell r="C577" t="str">
            <v>Thuế GTGT được khấu trừ</v>
          </cell>
          <cell r="D577" t="str">
            <v>1331</v>
          </cell>
          <cell r="E577" t="str">
            <v>1111</v>
          </cell>
          <cell r="F577">
            <v>9175</v>
          </cell>
        </row>
        <row r="578">
          <cell r="A578">
            <v>43564</v>
          </cell>
          <cell r="B578" t="str">
            <v>PC20190409-03</v>
          </cell>
          <cell r="C578" t="str">
            <v>Thanh toán cươc DT cho nhân viên</v>
          </cell>
          <cell r="D578" t="str">
            <v>6418</v>
          </cell>
          <cell r="E578" t="str">
            <v>1111</v>
          </cell>
          <cell r="F578">
            <v>90909</v>
          </cell>
        </row>
        <row r="579">
          <cell r="A579">
            <v>43564</v>
          </cell>
          <cell r="B579" t="str">
            <v>PC20190409-03</v>
          </cell>
          <cell r="C579" t="str">
            <v>Thuế GTGT được khấu trừ</v>
          </cell>
          <cell r="D579" t="str">
            <v>1331</v>
          </cell>
          <cell r="E579" t="str">
            <v>1111</v>
          </cell>
          <cell r="F579">
            <v>9091</v>
          </cell>
        </row>
        <row r="580">
          <cell r="A580">
            <v>43564</v>
          </cell>
          <cell r="B580" t="str">
            <v>PC20190409-03</v>
          </cell>
          <cell r="C580" t="str">
            <v>Thanh toán cươc DT cho nhân viên</v>
          </cell>
          <cell r="D580" t="str">
            <v>6418</v>
          </cell>
          <cell r="E580" t="str">
            <v>1111</v>
          </cell>
          <cell r="F580">
            <v>156660</v>
          </cell>
        </row>
        <row r="581">
          <cell r="A581">
            <v>43564</v>
          </cell>
          <cell r="B581" t="str">
            <v>PC20190409-03</v>
          </cell>
          <cell r="C581" t="str">
            <v>Thuế GTGT được khấu trừ</v>
          </cell>
          <cell r="D581" t="str">
            <v>1331</v>
          </cell>
          <cell r="E581" t="str">
            <v>1111</v>
          </cell>
          <cell r="F581">
            <v>15666</v>
          </cell>
        </row>
        <row r="582">
          <cell r="A582">
            <v>43564</v>
          </cell>
          <cell r="B582" t="str">
            <v>PC20190409-03</v>
          </cell>
          <cell r="C582" t="str">
            <v>Thanh toán cươc DT cho nhân viên</v>
          </cell>
          <cell r="D582" t="str">
            <v>6418</v>
          </cell>
          <cell r="E582" t="str">
            <v>1111</v>
          </cell>
          <cell r="F582">
            <v>92000</v>
          </cell>
        </row>
        <row r="583">
          <cell r="A583">
            <v>43564</v>
          </cell>
          <cell r="B583" t="str">
            <v>PC20190409-03</v>
          </cell>
          <cell r="C583" t="str">
            <v>Thuế GTGT được khấu trừ</v>
          </cell>
          <cell r="D583" t="str">
            <v>1331</v>
          </cell>
          <cell r="E583" t="str">
            <v>1111</v>
          </cell>
          <cell r="F583">
            <v>9200</v>
          </cell>
        </row>
        <row r="584">
          <cell r="A584">
            <v>43564</v>
          </cell>
          <cell r="B584" t="str">
            <v>PC20190409-03</v>
          </cell>
          <cell r="C584" t="str">
            <v>Thanh toán cươc DT cho nhân viên</v>
          </cell>
          <cell r="D584" t="str">
            <v>6418</v>
          </cell>
          <cell r="E584" t="str">
            <v>1111</v>
          </cell>
          <cell r="F584">
            <v>206358</v>
          </cell>
        </row>
        <row r="585">
          <cell r="A585">
            <v>43564</v>
          </cell>
          <cell r="B585" t="str">
            <v>PC20190409-03</v>
          </cell>
          <cell r="C585" t="str">
            <v>Thuế GTGT được khấu trừ</v>
          </cell>
          <cell r="D585" t="str">
            <v>1331</v>
          </cell>
          <cell r="E585" t="str">
            <v>1111</v>
          </cell>
          <cell r="F585">
            <v>20636</v>
          </cell>
        </row>
        <row r="586">
          <cell r="A586">
            <v>43564</v>
          </cell>
          <cell r="B586" t="str">
            <v>PC20190409-03</v>
          </cell>
          <cell r="C586" t="str">
            <v>Thanh toán cươc DT cho nhân viên</v>
          </cell>
          <cell r="D586" t="str">
            <v>6418</v>
          </cell>
          <cell r="E586" t="str">
            <v>1111</v>
          </cell>
          <cell r="F586">
            <v>38123</v>
          </cell>
        </row>
        <row r="587">
          <cell r="A587">
            <v>43564</v>
          </cell>
          <cell r="B587" t="str">
            <v>PC20190409-03</v>
          </cell>
          <cell r="C587" t="str">
            <v>Thuế GTGT được khấu trừ</v>
          </cell>
          <cell r="D587" t="str">
            <v>1331</v>
          </cell>
          <cell r="E587" t="str">
            <v>1111</v>
          </cell>
          <cell r="F587">
            <v>3812</v>
          </cell>
        </row>
        <row r="588">
          <cell r="A588">
            <v>43564</v>
          </cell>
          <cell r="B588" t="str">
            <v>PC20190409-03</v>
          </cell>
          <cell r="C588" t="str">
            <v>Thanh toán cươc DT cho nhân viên</v>
          </cell>
          <cell r="D588" t="str">
            <v>6418</v>
          </cell>
          <cell r="E588" t="str">
            <v>1111</v>
          </cell>
          <cell r="F588">
            <v>17595</v>
          </cell>
        </row>
        <row r="589">
          <cell r="A589">
            <v>43564</v>
          </cell>
          <cell r="B589" t="str">
            <v>PC20190409-03</v>
          </cell>
          <cell r="C589" t="str">
            <v>Thuế GTGT được khấu trừ</v>
          </cell>
          <cell r="D589" t="str">
            <v>1331</v>
          </cell>
          <cell r="E589" t="str">
            <v>1111</v>
          </cell>
          <cell r="F589">
            <v>1760</v>
          </cell>
        </row>
        <row r="590">
          <cell r="A590">
            <v>43564</v>
          </cell>
          <cell r="B590" t="str">
            <v>PC20190409-03</v>
          </cell>
          <cell r="C590" t="str">
            <v>Thanh toán cươc DT cho nhân viên</v>
          </cell>
          <cell r="D590" t="str">
            <v>6418</v>
          </cell>
          <cell r="E590" t="str">
            <v>1111</v>
          </cell>
          <cell r="F590">
            <v>17595</v>
          </cell>
        </row>
        <row r="591">
          <cell r="A591">
            <v>43564</v>
          </cell>
          <cell r="B591" t="str">
            <v>PC20190409-03</v>
          </cell>
          <cell r="C591" t="str">
            <v>Thuế GTGT được khấu trừ</v>
          </cell>
          <cell r="D591" t="str">
            <v>1331</v>
          </cell>
          <cell r="E591" t="str">
            <v>1111</v>
          </cell>
          <cell r="F591">
            <v>1760</v>
          </cell>
        </row>
        <row r="592">
          <cell r="A592">
            <v>43564</v>
          </cell>
          <cell r="B592" t="str">
            <v>PC20190409-03</v>
          </cell>
          <cell r="C592" t="str">
            <v>Thanh toán cươc DT cho nhân viên</v>
          </cell>
          <cell r="D592" t="str">
            <v>6418</v>
          </cell>
          <cell r="E592" t="str">
            <v>1111</v>
          </cell>
          <cell r="F592">
            <v>38123</v>
          </cell>
        </row>
        <row r="593">
          <cell r="A593">
            <v>43564</v>
          </cell>
          <cell r="B593" t="str">
            <v>PC20190409-03</v>
          </cell>
          <cell r="C593" t="str">
            <v>Thuế GTGT được khấu trừ</v>
          </cell>
          <cell r="D593" t="str">
            <v>1331</v>
          </cell>
          <cell r="E593" t="str">
            <v>1111</v>
          </cell>
          <cell r="F593">
            <v>3812</v>
          </cell>
        </row>
        <row r="594">
          <cell r="A594">
            <v>43564</v>
          </cell>
          <cell r="B594" t="str">
            <v>PC20190409-03</v>
          </cell>
          <cell r="C594" t="str">
            <v>Thanh toán cươc DT cho nhân viên</v>
          </cell>
          <cell r="D594" t="str">
            <v>6418</v>
          </cell>
          <cell r="E594" t="str">
            <v>1111</v>
          </cell>
          <cell r="F594">
            <v>17595</v>
          </cell>
        </row>
        <row r="595">
          <cell r="A595">
            <v>43564</v>
          </cell>
          <cell r="B595" t="str">
            <v>PC20190409-03</v>
          </cell>
          <cell r="C595" t="str">
            <v>Thuế GTGT được khấu trừ</v>
          </cell>
          <cell r="D595" t="str">
            <v>1331</v>
          </cell>
          <cell r="E595" t="str">
            <v>1111</v>
          </cell>
          <cell r="F595">
            <v>1760</v>
          </cell>
        </row>
        <row r="596">
          <cell r="A596">
            <v>43564</v>
          </cell>
          <cell r="B596" t="str">
            <v>PC20190409-03</v>
          </cell>
          <cell r="C596" t="str">
            <v>Thanh toán cươc DT cho nhân viên</v>
          </cell>
          <cell r="D596" t="str">
            <v>6418</v>
          </cell>
          <cell r="E596" t="str">
            <v>1111</v>
          </cell>
          <cell r="F596">
            <v>17595</v>
          </cell>
        </row>
        <row r="597">
          <cell r="A597">
            <v>43564</v>
          </cell>
          <cell r="B597" t="str">
            <v>PC20190409-03</v>
          </cell>
          <cell r="C597" t="str">
            <v>Thuế GTGT được khấu trừ</v>
          </cell>
          <cell r="D597" t="str">
            <v>1331</v>
          </cell>
          <cell r="E597" t="str">
            <v>1111</v>
          </cell>
          <cell r="F597">
            <v>1760</v>
          </cell>
        </row>
        <row r="598">
          <cell r="A598">
            <v>43564</v>
          </cell>
          <cell r="B598" t="str">
            <v>PC20190409-03</v>
          </cell>
          <cell r="C598" t="str">
            <v>Thanh toán cươc DT cho nhân viên</v>
          </cell>
          <cell r="D598" t="str">
            <v>6418</v>
          </cell>
          <cell r="E598" t="str">
            <v>1111</v>
          </cell>
          <cell r="F598">
            <v>38123</v>
          </cell>
        </row>
        <row r="599">
          <cell r="A599">
            <v>43564</v>
          </cell>
          <cell r="B599" t="str">
            <v>PC20190409-03</v>
          </cell>
          <cell r="C599" t="str">
            <v>Thuế GTGT được khấu trừ</v>
          </cell>
          <cell r="D599" t="str">
            <v>1331</v>
          </cell>
          <cell r="E599" t="str">
            <v>1111</v>
          </cell>
          <cell r="F599">
            <v>3812</v>
          </cell>
        </row>
        <row r="600">
          <cell r="A600">
            <v>43564</v>
          </cell>
          <cell r="B600" t="str">
            <v>PC20190409-03</v>
          </cell>
          <cell r="C600" t="str">
            <v>Thanh toán cươc DT cho nhân viên</v>
          </cell>
          <cell r="D600" t="str">
            <v>6418</v>
          </cell>
          <cell r="E600" t="str">
            <v>1111</v>
          </cell>
          <cell r="F600">
            <v>132816</v>
          </cell>
        </row>
        <row r="601">
          <cell r="A601">
            <v>43564</v>
          </cell>
          <cell r="B601" t="str">
            <v>PC20190409-03</v>
          </cell>
          <cell r="C601" t="str">
            <v>Thuế GTGT được khấu trừ</v>
          </cell>
          <cell r="D601" t="str">
            <v>1331</v>
          </cell>
          <cell r="E601" t="str">
            <v>1111</v>
          </cell>
          <cell r="F601">
            <v>13282</v>
          </cell>
        </row>
        <row r="602">
          <cell r="A602">
            <v>43564</v>
          </cell>
          <cell r="B602" t="str">
            <v>PC20190409-03</v>
          </cell>
          <cell r="C602" t="str">
            <v>Thanh toán cươc DT cho nhân viên</v>
          </cell>
          <cell r="D602" t="str">
            <v>6418</v>
          </cell>
          <cell r="E602" t="str">
            <v>1111</v>
          </cell>
          <cell r="F602">
            <v>34541</v>
          </cell>
        </row>
        <row r="603">
          <cell r="A603">
            <v>43564</v>
          </cell>
          <cell r="B603" t="str">
            <v>PC20190409-03</v>
          </cell>
          <cell r="C603" t="str">
            <v>Thuế GTGT được khấu trừ</v>
          </cell>
          <cell r="D603" t="str">
            <v>1331</v>
          </cell>
          <cell r="E603" t="str">
            <v>1111</v>
          </cell>
          <cell r="F603">
            <v>3454</v>
          </cell>
        </row>
        <row r="604">
          <cell r="A604">
            <v>43564</v>
          </cell>
          <cell r="B604" t="str">
            <v>PC20190409-03</v>
          </cell>
          <cell r="C604" t="str">
            <v>Thanh toán cươc DT cho nhân viên</v>
          </cell>
          <cell r="D604" t="str">
            <v>6418</v>
          </cell>
          <cell r="E604" t="str">
            <v>1111</v>
          </cell>
          <cell r="F604">
            <v>255591</v>
          </cell>
        </row>
        <row r="605">
          <cell r="A605">
            <v>43564</v>
          </cell>
          <cell r="B605" t="str">
            <v>PC20190409-03</v>
          </cell>
          <cell r="C605" t="str">
            <v>Thuế GTGT được khấu trừ</v>
          </cell>
          <cell r="D605" t="str">
            <v>1331</v>
          </cell>
          <cell r="E605" t="str">
            <v>1111</v>
          </cell>
          <cell r="F605">
            <v>25559</v>
          </cell>
        </row>
        <row r="606">
          <cell r="A606">
            <v>43564</v>
          </cell>
          <cell r="B606" t="str">
            <v>PC20190409-03</v>
          </cell>
          <cell r="C606" t="str">
            <v>Thanh toán cươc DT cho nhân viên</v>
          </cell>
          <cell r="D606" t="str">
            <v>6418</v>
          </cell>
          <cell r="E606" t="str">
            <v>1111</v>
          </cell>
          <cell r="F606">
            <v>159770</v>
          </cell>
        </row>
        <row r="607">
          <cell r="A607">
            <v>43564</v>
          </cell>
          <cell r="B607" t="str">
            <v>PC20190409-03</v>
          </cell>
          <cell r="C607" t="str">
            <v>Thuế GTGT được khấu trừ</v>
          </cell>
          <cell r="D607" t="str">
            <v>1331</v>
          </cell>
          <cell r="E607" t="str">
            <v>1111</v>
          </cell>
          <cell r="F607">
            <v>15977</v>
          </cell>
        </row>
        <row r="608">
          <cell r="A608">
            <v>43564</v>
          </cell>
          <cell r="B608" t="str">
            <v>PC20190409-03</v>
          </cell>
          <cell r="C608" t="str">
            <v>Thanh toán cươc DT cho nhân viên</v>
          </cell>
          <cell r="D608" t="str">
            <v>6418</v>
          </cell>
          <cell r="E608" t="str">
            <v>1111</v>
          </cell>
          <cell r="F608">
            <v>143667</v>
          </cell>
        </row>
        <row r="609">
          <cell r="A609">
            <v>43564</v>
          </cell>
          <cell r="B609" t="str">
            <v>PC20190409-03</v>
          </cell>
          <cell r="C609" t="str">
            <v>Thuế GTGT được khấu trừ</v>
          </cell>
          <cell r="D609" t="str">
            <v>1331</v>
          </cell>
          <cell r="E609" t="str">
            <v>1111</v>
          </cell>
          <cell r="F609">
            <v>14367</v>
          </cell>
        </row>
        <row r="610">
          <cell r="A610">
            <v>43564</v>
          </cell>
          <cell r="B610" t="str">
            <v>PC20190409-03</v>
          </cell>
          <cell r="C610" t="str">
            <v>Thanh toán cươc DT cho nhân viên</v>
          </cell>
          <cell r="D610" t="str">
            <v>6418</v>
          </cell>
          <cell r="E610" t="str">
            <v>1111</v>
          </cell>
          <cell r="F610">
            <v>92864</v>
          </cell>
        </row>
        <row r="611">
          <cell r="A611">
            <v>43564</v>
          </cell>
          <cell r="B611" t="str">
            <v>PC20190409-03</v>
          </cell>
          <cell r="C611" t="str">
            <v>Thuế GTGT được khấu trừ</v>
          </cell>
          <cell r="D611" t="str">
            <v>1331</v>
          </cell>
          <cell r="E611" t="str">
            <v>1111</v>
          </cell>
          <cell r="F611">
            <v>9286</v>
          </cell>
        </row>
        <row r="612">
          <cell r="A612">
            <v>43564</v>
          </cell>
          <cell r="B612" t="str">
            <v>PC20190409-03</v>
          </cell>
          <cell r="C612" t="str">
            <v>Thanh toán cươc DT cho nhân viên</v>
          </cell>
          <cell r="D612" t="str">
            <v>6418</v>
          </cell>
          <cell r="E612" t="str">
            <v>1111</v>
          </cell>
          <cell r="F612">
            <v>423285</v>
          </cell>
        </row>
        <row r="613">
          <cell r="A613">
            <v>43564</v>
          </cell>
          <cell r="B613" t="str">
            <v>PC20190409-03</v>
          </cell>
          <cell r="C613" t="str">
            <v>Thuế GTGT được khấu trừ</v>
          </cell>
          <cell r="D613" t="str">
            <v>1331</v>
          </cell>
          <cell r="E613" t="str">
            <v>1111</v>
          </cell>
          <cell r="F613">
            <v>42329</v>
          </cell>
        </row>
        <row r="614">
          <cell r="A614">
            <v>43564</v>
          </cell>
          <cell r="B614" t="str">
            <v>PC20190409-03</v>
          </cell>
          <cell r="C614" t="str">
            <v>Thanh toán cươc DT cho nhân viên</v>
          </cell>
          <cell r="D614" t="str">
            <v>6418</v>
          </cell>
          <cell r="E614" t="str">
            <v>1111</v>
          </cell>
          <cell r="F614">
            <v>156545</v>
          </cell>
        </row>
        <row r="615">
          <cell r="A615">
            <v>43564</v>
          </cell>
          <cell r="B615" t="str">
            <v>PC20190409-03</v>
          </cell>
          <cell r="C615" t="str">
            <v>Thuế GTGT được khấu trừ</v>
          </cell>
          <cell r="D615" t="str">
            <v>1331</v>
          </cell>
          <cell r="E615" t="str">
            <v>1111</v>
          </cell>
          <cell r="F615">
            <v>15654</v>
          </cell>
        </row>
        <row r="616">
          <cell r="A616">
            <v>43564</v>
          </cell>
          <cell r="B616" t="str">
            <v>PC20190409-04</v>
          </cell>
          <cell r="C616" t="str">
            <v>Mua vật tư thi công mẫu AH ( không hoá đơn )</v>
          </cell>
          <cell r="D616" t="str">
            <v>6418</v>
          </cell>
          <cell r="E616" t="str">
            <v>1111</v>
          </cell>
          <cell r="F616">
            <v>153000</v>
          </cell>
        </row>
        <row r="617">
          <cell r="A617">
            <v>43564</v>
          </cell>
          <cell r="B617" t="str">
            <v>PC20190409-05</v>
          </cell>
          <cell r="C617" t="str">
            <v>Bốc xếp hàng mẫu từ kho Sotrans lên kho làm kệ</v>
          </cell>
          <cell r="D617" t="str">
            <v>6418</v>
          </cell>
          <cell r="E617" t="str">
            <v>1111</v>
          </cell>
          <cell r="F617">
            <v>600000</v>
          </cell>
        </row>
        <row r="618">
          <cell r="A618">
            <v>43565</v>
          </cell>
          <cell r="B618" t="str">
            <v>PT20190410-01</v>
          </cell>
          <cell r="C618" t="str">
            <v>Thu lại tạm ứng công tác 04/04</v>
          </cell>
          <cell r="D618" t="str">
            <v>1111</v>
          </cell>
          <cell r="E618" t="str">
            <v>141</v>
          </cell>
          <cell r="F618">
            <v>5000000</v>
          </cell>
        </row>
        <row r="619">
          <cell r="A619">
            <v>43565</v>
          </cell>
          <cell r="B619" t="str">
            <v>PT20190410-02</v>
          </cell>
          <cell r="C619" t="str">
            <v>Thu lại tạm ứng công tác 19/03</v>
          </cell>
          <cell r="D619" t="str">
            <v>1111</v>
          </cell>
          <cell r="E619" t="str">
            <v>141</v>
          </cell>
          <cell r="F619">
            <v>2000000</v>
          </cell>
        </row>
        <row r="620">
          <cell r="A620">
            <v>43565</v>
          </cell>
          <cell r="B620" t="str">
            <v>PC20190410-01</v>
          </cell>
          <cell r="C620" t="str">
            <v>Chi phí công tác Tây Nguyên- Phòng Nghỉ</v>
          </cell>
          <cell r="D620" t="str">
            <v>6418</v>
          </cell>
          <cell r="E620" t="str">
            <v>1111</v>
          </cell>
          <cell r="F620">
            <v>818182</v>
          </cell>
        </row>
        <row r="621">
          <cell r="A621">
            <v>43565</v>
          </cell>
          <cell r="B621" t="str">
            <v>PC20190410-01</v>
          </cell>
          <cell r="C621" t="str">
            <v>Thuế GTGT được khấu trừ</v>
          </cell>
          <cell r="D621" t="str">
            <v>1331</v>
          </cell>
          <cell r="E621" t="str">
            <v>1111</v>
          </cell>
          <cell r="F621">
            <v>81818</v>
          </cell>
        </row>
        <row r="622">
          <cell r="A622">
            <v>43565</v>
          </cell>
          <cell r="B622" t="str">
            <v>PC20190410-01</v>
          </cell>
          <cell r="C622" t="str">
            <v>Chi phí công tác Tây Nguyên - An uống</v>
          </cell>
          <cell r="D622" t="str">
            <v>6418</v>
          </cell>
          <cell r="E622" t="str">
            <v>1111</v>
          </cell>
          <cell r="F622">
            <v>1999091</v>
          </cell>
        </row>
        <row r="623">
          <cell r="A623">
            <v>43565</v>
          </cell>
          <cell r="B623" t="str">
            <v>PC20190410-01</v>
          </cell>
          <cell r="C623" t="str">
            <v>Thuế GTGT được khấu trừ</v>
          </cell>
          <cell r="D623" t="str">
            <v>1331</v>
          </cell>
          <cell r="E623" t="str">
            <v>1111</v>
          </cell>
          <cell r="F623">
            <v>199909</v>
          </cell>
        </row>
        <row r="624">
          <cell r="A624">
            <v>43565</v>
          </cell>
          <cell r="B624" t="str">
            <v>PC20190410-01</v>
          </cell>
          <cell r="C624" t="str">
            <v>Chi phí công tác Tây Nguyên - Cầu Đường</v>
          </cell>
          <cell r="D624" t="str">
            <v>6418</v>
          </cell>
          <cell r="E624" t="str">
            <v>1111</v>
          </cell>
          <cell r="F624">
            <v>436364</v>
          </cell>
        </row>
        <row r="625">
          <cell r="A625">
            <v>43565</v>
          </cell>
          <cell r="B625" t="str">
            <v>PC20190410-01</v>
          </cell>
          <cell r="C625" t="str">
            <v>Thuế GTGT được khấu trừ</v>
          </cell>
          <cell r="D625" t="str">
            <v>1331</v>
          </cell>
          <cell r="E625" t="str">
            <v>1111</v>
          </cell>
          <cell r="F625">
            <v>43636</v>
          </cell>
        </row>
        <row r="626">
          <cell r="A626">
            <v>43565</v>
          </cell>
          <cell r="B626" t="str">
            <v>PC20190410-02</v>
          </cell>
          <cell r="C626" t="str">
            <v>Chi phí công tác Phú Quốc- Phòng nghỉ</v>
          </cell>
          <cell r="D626" t="str">
            <v>6418</v>
          </cell>
          <cell r="E626" t="str">
            <v>1111</v>
          </cell>
          <cell r="F626">
            <v>545455</v>
          </cell>
        </row>
        <row r="627">
          <cell r="A627">
            <v>43565</v>
          </cell>
          <cell r="B627" t="str">
            <v>PC20190410-02</v>
          </cell>
          <cell r="C627" t="str">
            <v>Thuế GTGT được khấu trừ</v>
          </cell>
          <cell r="D627" t="str">
            <v>1331</v>
          </cell>
          <cell r="E627" t="str">
            <v>1111</v>
          </cell>
          <cell r="F627">
            <v>54545</v>
          </cell>
        </row>
        <row r="628">
          <cell r="A628">
            <v>43565</v>
          </cell>
          <cell r="B628" t="str">
            <v>PC20190410-02</v>
          </cell>
          <cell r="C628" t="str">
            <v>Chi phí công tác Phú Quốc- ăn uống</v>
          </cell>
          <cell r="D628" t="str">
            <v>6418</v>
          </cell>
          <cell r="E628" t="str">
            <v>1111</v>
          </cell>
          <cell r="F628">
            <v>681818</v>
          </cell>
        </row>
        <row r="629">
          <cell r="A629">
            <v>43565</v>
          </cell>
          <cell r="B629" t="str">
            <v>PC20190410-02</v>
          </cell>
          <cell r="C629" t="str">
            <v>Thuế GTGT được khấu trừ</v>
          </cell>
          <cell r="D629" t="str">
            <v>1331</v>
          </cell>
          <cell r="E629" t="str">
            <v>1111</v>
          </cell>
          <cell r="F629">
            <v>68182</v>
          </cell>
        </row>
        <row r="630">
          <cell r="A630">
            <v>43565</v>
          </cell>
          <cell r="B630" t="str">
            <v>PC20190410-02</v>
          </cell>
          <cell r="C630" t="str">
            <v>Chi phí công tác Phú Quốc- Phòng nghỉ</v>
          </cell>
          <cell r="D630" t="str">
            <v>6418</v>
          </cell>
          <cell r="E630" t="str">
            <v>1111</v>
          </cell>
          <cell r="F630">
            <v>1000000</v>
          </cell>
        </row>
        <row r="631">
          <cell r="A631">
            <v>43565</v>
          </cell>
          <cell r="B631" t="str">
            <v>PC20190410-02</v>
          </cell>
          <cell r="C631" t="str">
            <v>Chi phí công tác Phú Quốc- cầu đường</v>
          </cell>
          <cell r="D631" t="str">
            <v>6418</v>
          </cell>
          <cell r="E631" t="str">
            <v>1111</v>
          </cell>
          <cell r="F631">
            <v>250000</v>
          </cell>
        </row>
        <row r="632">
          <cell r="A632">
            <v>43565</v>
          </cell>
          <cell r="B632" t="str">
            <v>PC20190410-03</v>
          </cell>
          <cell r="C632" t="str">
            <v>Chi phí liên hoan Sales, training PKD 27/03</v>
          </cell>
          <cell r="D632" t="str">
            <v>6428</v>
          </cell>
          <cell r="E632" t="str">
            <v>1111</v>
          </cell>
          <cell r="F632">
            <v>908500</v>
          </cell>
        </row>
        <row r="633">
          <cell r="A633">
            <v>43565</v>
          </cell>
          <cell r="B633" t="str">
            <v>PC20190410-03</v>
          </cell>
          <cell r="C633" t="str">
            <v>Thuế GTGT được khấu trừ</v>
          </cell>
          <cell r="D633" t="str">
            <v>1331</v>
          </cell>
          <cell r="E633" t="str">
            <v>1111</v>
          </cell>
          <cell r="F633">
            <v>90900</v>
          </cell>
        </row>
        <row r="634">
          <cell r="A634">
            <v>43565</v>
          </cell>
          <cell r="B634" t="str">
            <v>PC20190410-03</v>
          </cell>
          <cell r="C634" t="str">
            <v>Chi phí liên hoan Sales, training PKD 27/03</v>
          </cell>
          <cell r="D634" t="str">
            <v>6428</v>
          </cell>
          <cell r="E634" t="str">
            <v>1111</v>
          </cell>
          <cell r="F634">
            <v>4266000</v>
          </cell>
        </row>
        <row r="635">
          <cell r="A635">
            <v>43565</v>
          </cell>
          <cell r="B635" t="str">
            <v>PC20190410-03</v>
          </cell>
          <cell r="C635" t="str">
            <v>Chi phí liên hoan Sales, training PKD 27/03</v>
          </cell>
          <cell r="D635" t="str">
            <v>1331</v>
          </cell>
          <cell r="E635" t="str">
            <v>1111</v>
          </cell>
          <cell r="F635">
            <v>426600</v>
          </cell>
        </row>
        <row r="636">
          <cell r="A636">
            <v>43565</v>
          </cell>
          <cell r="B636" t="str">
            <v>PC20190410-04</v>
          </cell>
          <cell r="C636" t="str">
            <v>Tạm ứng chi phí công tác Phú Quốc</v>
          </cell>
          <cell r="D636" t="str">
            <v>141</v>
          </cell>
          <cell r="E636" t="str">
            <v>1111</v>
          </cell>
          <cell r="F636">
            <v>3000000</v>
          </cell>
        </row>
        <row r="637">
          <cell r="A637">
            <v>43565</v>
          </cell>
          <cell r="B637" t="str">
            <v>0001483</v>
          </cell>
          <cell r="C637" t="str">
            <v>Mua xe ô tô (Ford ) 100 % mới</v>
          </cell>
          <cell r="D637" t="str">
            <v>2113</v>
          </cell>
          <cell r="E637" t="str">
            <v>331</v>
          </cell>
          <cell r="F637">
            <v>834545455</v>
          </cell>
        </row>
        <row r="638">
          <cell r="A638">
            <v>43565</v>
          </cell>
          <cell r="B638" t="str">
            <v>0001483</v>
          </cell>
          <cell r="C638" t="str">
            <v>Thuế GTGT khấu trừ</v>
          </cell>
          <cell r="D638" t="str">
            <v>1331</v>
          </cell>
          <cell r="E638" t="str">
            <v>331</v>
          </cell>
          <cell r="F638">
            <v>83454545</v>
          </cell>
        </row>
        <row r="639">
          <cell r="A639">
            <v>43565</v>
          </cell>
          <cell r="B639" t="str">
            <v>NH</v>
          </cell>
          <cell r="C639" t="str">
            <v>Hoàng Thị Luyến trả tiền mượn công ty</v>
          </cell>
          <cell r="D639" t="str">
            <v>1121bidv</v>
          </cell>
          <cell r="E639" t="str">
            <v>3388</v>
          </cell>
          <cell r="F639">
            <v>100000000</v>
          </cell>
        </row>
        <row r="640">
          <cell r="A640">
            <v>43565</v>
          </cell>
          <cell r="B640" t="str">
            <v>NH</v>
          </cell>
          <cell r="C640" t="str">
            <v>Thu tiền bán hàng Ông Huỳnh Đức Cường</v>
          </cell>
          <cell r="D640" t="str">
            <v>1121bidv</v>
          </cell>
          <cell r="E640" t="str">
            <v>5111</v>
          </cell>
          <cell r="F640">
            <v>8182350</v>
          </cell>
        </row>
        <row r="641">
          <cell r="A641">
            <v>43565</v>
          </cell>
          <cell r="B641" t="str">
            <v>NH</v>
          </cell>
          <cell r="C641" t="str">
            <v>Giá vốn hàng bán Ông Huỳnh Đức Cường</v>
          </cell>
          <cell r="D641" t="str">
            <v>632</v>
          </cell>
          <cell r="E641" t="str">
            <v>1561</v>
          </cell>
          <cell r="F641">
            <v>3206847</v>
          </cell>
        </row>
        <row r="642">
          <cell r="A642">
            <v>43565</v>
          </cell>
          <cell r="B642" t="str">
            <v>NH</v>
          </cell>
          <cell r="C642" t="str">
            <v>Thu tiền hoa hồng Ông Huỳnh Đức Cường (trả hoa hồng)</v>
          </cell>
          <cell r="D642" t="str">
            <v>1121bidv</v>
          </cell>
          <cell r="E642" t="str">
            <v>3388</v>
          </cell>
          <cell r="F642">
            <v>909150</v>
          </cell>
        </row>
        <row r="643">
          <cell r="A643">
            <v>43565</v>
          </cell>
          <cell r="B643" t="str">
            <v>NH</v>
          </cell>
          <cell r="C643" t="str">
            <v xml:space="preserve">TT đặt cọc Cty Gia Định mua xe ô tô theo HĐ số 286 HDMB GD 2019 (10/04/2019) </v>
          </cell>
          <cell r="D643" t="str">
            <v>331</v>
          </cell>
          <cell r="E643" t="str">
            <v>1121bidv</v>
          </cell>
          <cell r="F643">
            <v>100000000</v>
          </cell>
        </row>
        <row r="644">
          <cell r="A644">
            <v>43565</v>
          </cell>
          <cell r="B644" t="str">
            <v>NH</v>
          </cell>
          <cell r="C644" t="str">
            <v>Phí chuyển khoản món 100.000.000 vnđ</v>
          </cell>
          <cell r="D644" t="str">
            <v>6425</v>
          </cell>
          <cell r="E644" t="str">
            <v>1121bidv</v>
          </cell>
          <cell r="F644">
            <v>55000</v>
          </cell>
        </row>
        <row r="645">
          <cell r="A645">
            <v>43565</v>
          </cell>
          <cell r="B645" t="str">
            <v>NH</v>
          </cell>
          <cell r="C645" t="str">
            <v>TT cho Cty Lộc Phát thi công kệ trưng bày sản phẩm theo HĐ 000026 (11/03/2019) - đợt cuối</v>
          </cell>
          <cell r="D645" t="str">
            <v>331</v>
          </cell>
          <cell r="E645" t="str">
            <v>1121bidv</v>
          </cell>
          <cell r="F645">
            <v>102800000</v>
          </cell>
        </row>
        <row r="646">
          <cell r="A646">
            <v>43565</v>
          </cell>
          <cell r="B646" t="str">
            <v>NH</v>
          </cell>
          <cell r="C646" t="str">
            <v>Phí chuyển khoản món 102.800.000 vnđ</v>
          </cell>
          <cell r="D646" t="str">
            <v>6425</v>
          </cell>
          <cell r="E646" t="str">
            <v>1121bidv</v>
          </cell>
          <cell r="F646">
            <v>56540</v>
          </cell>
        </row>
        <row r="647">
          <cell r="A647">
            <v>43566</v>
          </cell>
          <cell r="B647" t="str">
            <v>PC20190411-01</v>
          </cell>
          <cell r="C647" t="str">
            <v>Mua thêm vật tư xây tường mẫu gạch AH</v>
          </cell>
          <cell r="D647" t="str">
            <v>6418</v>
          </cell>
          <cell r="E647" t="str">
            <v>1111</v>
          </cell>
          <cell r="F647">
            <v>140000</v>
          </cell>
        </row>
        <row r="648">
          <cell r="A648">
            <v>43566</v>
          </cell>
          <cell r="B648" t="str">
            <v>NH</v>
          </cell>
          <cell r="C648" t="str">
            <v>Hoàng Thị Luyến trả tiền mượn công ty</v>
          </cell>
          <cell r="D648" t="str">
            <v>1121bidv</v>
          </cell>
          <cell r="E648" t="str">
            <v>3388</v>
          </cell>
          <cell r="F648">
            <v>300000000</v>
          </cell>
        </row>
        <row r="649">
          <cell r="A649">
            <v>43566</v>
          </cell>
          <cell r="B649" t="str">
            <v>NH</v>
          </cell>
          <cell r="C649" t="str">
            <v>Hoàng Thị Luyến trả tiền mượn công ty</v>
          </cell>
          <cell r="D649" t="str">
            <v>1121bidv</v>
          </cell>
          <cell r="E649" t="str">
            <v>3388</v>
          </cell>
          <cell r="F649">
            <v>300000000</v>
          </cell>
        </row>
        <row r="650">
          <cell r="A650">
            <v>43566</v>
          </cell>
          <cell r="B650" t="str">
            <v>NH</v>
          </cell>
          <cell r="C650" t="str">
            <v>Hoàng Thị Luyến trả tiền mượn công ty</v>
          </cell>
          <cell r="D650" t="str">
            <v>1121bidv</v>
          </cell>
          <cell r="E650" t="str">
            <v>3388</v>
          </cell>
          <cell r="F650">
            <v>300000000</v>
          </cell>
        </row>
        <row r="651">
          <cell r="A651">
            <v>43566</v>
          </cell>
          <cell r="B651" t="str">
            <v>NH</v>
          </cell>
          <cell r="C651" t="str">
            <v>TT cho Cty Gia Định phần còn lại mua xe Ô tô theo HĐ số 0001483 (10/04/2019)</v>
          </cell>
          <cell r="D651" t="str">
            <v>331</v>
          </cell>
          <cell r="E651" t="str">
            <v>1121bidv</v>
          </cell>
          <cell r="F651">
            <v>818000000</v>
          </cell>
        </row>
        <row r="652">
          <cell r="A652">
            <v>43566</v>
          </cell>
          <cell r="B652" t="str">
            <v>NH</v>
          </cell>
          <cell r="C652" t="str">
            <v>Phí chuyển khoản món 818.000.000 vnđ</v>
          </cell>
          <cell r="D652" t="str">
            <v>6425</v>
          </cell>
          <cell r="E652" t="str">
            <v>1121bidv</v>
          </cell>
          <cell r="F652">
            <v>449900</v>
          </cell>
        </row>
        <row r="653">
          <cell r="A653">
            <v>43566</v>
          </cell>
          <cell r="B653" t="str">
            <v>NH</v>
          </cell>
          <cell r="C653" t="str">
            <v>TT cho Cty Én Việt mua vé máy bay theo HĐ 0001584, 0025000 (26/03/2019)</v>
          </cell>
          <cell r="D653" t="str">
            <v>331</v>
          </cell>
          <cell r="E653" t="str">
            <v>1121bidv</v>
          </cell>
          <cell r="F653">
            <v>65345000</v>
          </cell>
        </row>
        <row r="654">
          <cell r="A654">
            <v>43567</v>
          </cell>
          <cell r="B654" t="str">
            <v>PC20190412-01</v>
          </cell>
          <cell r="C654" t="str">
            <v>Sửa máy lạnh công ty</v>
          </cell>
          <cell r="D654" t="str">
            <v>6428</v>
          </cell>
          <cell r="E654" t="str">
            <v>1111</v>
          </cell>
          <cell r="F654">
            <v>450000</v>
          </cell>
        </row>
        <row r="655">
          <cell r="A655">
            <v>43567</v>
          </cell>
          <cell r="B655" t="str">
            <v>PC20190412-02</v>
          </cell>
          <cell r="C655" t="str">
            <v>Làm sticker tên sản phẩm dán lên kệ</v>
          </cell>
          <cell r="D655" t="str">
            <v>6418</v>
          </cell>
          <cell r="E655" t="str">
            <v>1111</v>
          </cell>
          <cell r="F655">
            <v>1008000</v>
          </cell>
        </row>
        <row r="656">
          <cell r="A656">
            <v>43567</v>
          </cell>
          <cell r="B656" t="str">
            <v>PC20190412-02</v>
          </cell>
          <cell r="C656" t="str">
            <v>Thuế GTGT được khấu trừ</v>
          </cell>
          <cell r="D656" t="str">
            <v>1331</v>
          </cell>
          <cell r="E656" t="str">
            <v>1111</v>
          </cell>
          <cell r="F656">
            <v>100800</v>
          </cell>
        </row>
        <row r="657">
          <cell r="A657">
            <v>43567</v>
          </cell>
          <cell r="B657" t="str">
            <v>PT20190412-01</v>
          </cell>
          <cell r="C657" t="str">
            <v>Thu tiền bán hàng mái lợp hợp kim phủ đá Wood Tile - JH 112 Arctic Blue- 8 tấm</v>
          </cell>
          <cell r="D657" t="str">
            <v>1111</v>
          </cell>
          <cell r="E657" t="str">
            <v>5111</v>
          </cell>
          <cell r="F657">
            <v>1094400</v>
          </cell>
        </row>
        <row r="658">
          <cell r="A658">
            <v>43567</v>
          </cell>
          <cell r="B658" t="str">
            <v>PT20190412-01</v>
          </cell>
          <cell r="C658" t="str">
            <v>Giá vốn hàng bán theo ĐĐH số 120419 DDH-DELLA (12/04/2019)</v>
          </cell>
          <cell r="D658" t="str">
            <v>632</v>
          </cell>
          <cell r="E658" t="str">
            <v>1561</v>
          </cell>
          <cell r="F658">
            <v>449592</v>
          </cell>
        </row>
        <row r="659">
          <cell r="A659">
            <v>43567</v>
          </cell>
          <cell r="B659" t="str">
            <v>0167722</v>
          </cell>
          <cell r="C659" t="str">
            <v>Bảo hiểm xe 50LD-125.70</v>
          </cell>
          <cell r="D659" t="str">
            <v>24201</v>
          </cell>
          <cell r="E659" t="str">
            <v>331</v>
          </cell>
          <cell r="F659">
            <v>11318940</v>
          </cell>
        </row>
        <row r="660">
          <cell r="A660">
            <v>43567</v>
          </cell>
          <cell r="B660" t="str">
            <v>0167722</v>
          </cell>
          <cell r="C660" t="str">
            <v>Thuế GTGT khấu trừ</v>
          </cell>
          <cell r="D660" t="str">
            <v>1331</v>
          </cell>
          <cell r="E660" t="str">
            <v>331</v>
          </cell>
          <cell r="F660">
            <v>1131894</v>
          </cell>
        </row>
        <row r="661">
          <cell r="A661">
            <v>43567</v>
          </cell>
          <cell r="B661" t="str">
            <v>0002116</v>
          </cell>
          <cell r="C661" t="str">
            <v>Phí kiểm định xe 50LD-125.70</v>
          </cell>
          <cell r="D661" t="str">
            <v>6418</v>
          </cell>
          <cell r="E661" t="str">
            <v>331</v>
          </cell>
          <cell r="F661">
            <v>304545</v>
          </cell>
        </row>
        <row r="662">
          <cell r="A662">
            <v>43567</v>
          </cell>
          <cell r="B662" t="str">
            <v>0002116</v>
          </cell>
          <cell r="C662" t="str">
            <v>Thuế GTGT khấu trừ</v>
          </cell>
          <cell r="D662" t="str">
            <v>1331</v>
          </cell>
          <cell r="E662" t="str">
            <v>331</v>
          </cell>
          <cell r="F662">
            <v>25455</v>
          </cell>
        </row>
        <row r="663">
          <cell r="A663">
            <v>43567</v>
          </cell>
          <cell r="B663" t="str">
            <v>NH</v>
          </cell>
          <cell r="C663" t="str">
            <v>Hoàng Thị Luyến trả tiền mượn công ty</v>
          </cell>
          <cell r="D663" t="str">
            <v>1121bidv</v>
          </cell>
          <cell r="E663" t="str">
            <v>3388</v>
          </cell>
          <cell r="F663">
            <v>30000000</v>
          </cell>
        </row>
        <row r="664">
          <cell r="A664">
            <v>43567</v>
          </cell>
          <cell r="B664" t="str">
            <v>NH</v>
          </cell>
          <cell r="C664" t="str">
            <v>TT cho Cty Gia Định theo PLHĐ số 00286 HDMB 2019</v>
          </cell>
          <cell r="D664" t="str">
            <v>331</v>
          </cell>
          <cell r="E664" t="str">
            <v>1121bidv</v>
          </cell>
          <cell r="F664">
            <v>63687000</v>
          </cell>
        </row>
        <row r="665">
          <cell r="A665">
            <v>43567</v>
          </cell>
          <cell r="B665" t="str">
            <v>NH</v>
          </cell>
          <cell r="C665" t="str">
            <v>Phí chuyển khoản món 63.687.000 vnđ</v>
          </cell>
          <cell r="D665" t="str">
            <v>6425</v>
          </cell>
          <cell r="E665" t="str">
            <v>1121bidv</v>
          </cell>
          <cell r="F665">
            <v>35028</v>
          </cell>
        </row>
        <row r="666">
          <cell r="A666">
            <v>43571</v>
          </cell>
          <cell r="B666" t="str">
            <v>PT20190416-01</v>
          </cell>
          <cell r="C666" t="str">
            <v>Rút BIDV nộp quỹ tiền mặt</v>
          </cell>
          <cell r="D666" t="str">
            <v>1111</v>
          </cell>
          <cell r="E666" t="str">
            <v>1121bidv</v>
          </cell>
          <cell r="F666">
            <v>0</v>
          </cell>
        </row>
        <row r="667">
          <cell r="A667">
            <v>43571</v>
          </cell>
          <cell r="B667" t="str">
            <v>PT20190416-02</v>
          </cell>
          <cell r="C667" t="str">
            <v>Thu tạm ứng T12/2018</v>
          </cell>
          <cell r="D667" t="str">
            <v>1111</v>
          </cell>
          <cell r="E667" t="str">
            <v>141</v>
          </cell>
          <cell r="F667">
            <v>20000000</v>
          </cell>
        </row>
        <row r="668">
          <cell r="A668">
            <v>43571</v>
          </cell>
          <cell r="B668" t="str">
            <v>PT20190416-03</v>
          </cell>
          <cell r="C668" t="str">
            <v>Thu tạm ứng T01/2019</v>
          </cell>
          <cell r="D668" t="str">
            <v>1111</v>
          </cell>
          <cell r="E668" t="str">
            <v>141</v>
          </cell>
          <cell r="F668">
            <v>40000000</v>
          </cell>
        </row>
        <row r="669">
          <cell r="A669">
            <v>43571</v>
          </cell>
          <cell r="B669" t="str">
            <v>PT20190416-04</v>
          </cell>
          <cell r="C669" t="str">
            <v>Thu lại công tác phí Lâm Đồng 01/04/2019</v>
          </cell>
          <cell r="D669" t="str">
            <v>1111</v>
          </cell>
          <cell r="E669" t="str">
            <v>141</v>
          </cell>
          <cell r="F669">
            <v>3000000</v>
          </cell>
        </row>
        <row r="670">
          <cell r="A670">
            <v>43571</v>
          </cell>
          <cell r="B670" t="str">
            <v>PC20190416-01</v>
          </cell>
          <cell r="C670" t="str">
            <v>Hoàng Thị Luyến mượn tiền công ty</v>
          </cell>
          <cell r="D670" t="str">
            <v>3388</v>
          </cell>
          <cell r="E670" t="str">
            <v>1111</v>
          </cell>
          <cell r="F670">
            <v>200000000</v>
          </cell>
        </row>
        <row r="671">
          <cell r="A671">
            <v>43571</v>
          </cell>
          <cell r="B671" t="str">
            <v>PC20190416-02</v>
          </cell>
          <cell r="C671" t="str">
            <v>Đi công tác Singapore, Đà Lạt, Phú Quốc, Đà Nẵng, Quảng Nam, Hà Nội, Quy Nhơn- ăn uống</v>
          </cell>
          <cell r="D671" t="str">
            <v>6418</v>
          </cell>
          <cell r="E671" t="str">
            <v>1111</v>
          </cell>
          <cell r="F671">
            <v>12987273</v>
          </cell>
        </row>
        <row r="672">
          <cell r="A672">
            <v>43571</v>
          </cell>
          <cell r="B672" t="str">
            <v>PC20190416-02</v>
          </cell>
          <cell r="C672" t="str">
            <v>Thuế GTGT khấu trừ</v>
          </cell>
          <cell r="D672" t="str">
            <v>1331</v>
          </cell>
          <cell r="E672" t="str">
            <v>1111</v>
          </cell>
          <cell r="F672">
            <v>1298727</v>
          </cell>
        </row>
        <row r="673">
          <cell r="A673">
            <v>43571</v>
          </cell>
          <cell r="B673" t="str">
            <v>PC20190416-02</v>
          </cell>
          <cell r="C673" t="str">
            <v>Đi công tác Singapore, Đà Lạt, Phú Quốc, Đà Nẵng, Quảng Nam, Hà Nội, Quy Nhơn- ăn uống</v>
          </cell>
          <cell r="D673" t="str">
            <v>6418</v>
          </cell>
          <cell r="E673" t="str">
            <v>1111</v>
          </cell>
          <cell r="F673">
            <v>2397800</v>
          </cell>
        </row>
        <row r="674">
          <cell r="A674">
            <v>43571</v>
          </cell>
          <cell r="B674" t="str">
            <v>PC20190416-02</v>
          </cell>
          <cell r="C674" t="str">
            <v>Đi công tác Singapore, Đà Lạt, Phú Quốc, Đà Nẵng, Quảng Nam, Hà Nội, Quy Nhơn</v>
          </cell>
          <cell r="D674" t="str">
            <v>6418</v>
          </cell>
          <cell r="E674" t="str">
            <v>1111</v>
          </cell>
          <cell r="F674">
            <v>4319700</v>
          </cell>
        </row>
        <row r="675">
          <cell r="A675">
            <v>43571</v>
          </cell>
          <cell r="B675" t="str">
            <v>PC20190416-02</v>
          </cell>
          <cell r="C675" t="str">
            <v>Thuế GTGT khấu trừ</v>
          </cell>
          <cell r="D675" t="str">
            <v>1331</v>
          </cell>
          <cell r="E675" t="str">
            <v>1111</v>
          </cell>
          <cell r="F675">
            <v>431970</v>
          </cell>
        </row>
        <row r="676">
          <cell r="A676">
            <v>43571</v>
          </cell>
          <cell r="B676" t="str">
            <v>PC20190416-02</v>
          </cell>
          <cell r="C676" t="str">
            <v>Đi công tác Singapore, Đà Lạt, Phú Quốc, Đà Nẵng, Quảng Nam, Hà Nội, Quy Nhơn- phòng nghỉ</v>
          </cell>
          <cell r="D676" t="str">
            <v>6418</v>
          </cell>
          <cell r="E676" t="str">
            <v>1111</v>
          </cell>
          <cell r="F676">
            <v>1090908</v>
          </cell>
        </row>
        <row r="677">
          <cell r="A677">
            <v>43571</v>
          </cell>
          <cell r="B677" t="str">
            <v>PC20190416-02</v>
          </cell>
          <cell r="C677" t="str">
            <v>Thuế GTGT khấu trừ</v>
          </cell>
          <cell r="D677" t="str">
            <v>1331</v>
          </cell>
          <cell r="E677" t="str">
            <v>1111</v>
          </cell>
          <cell r="F677">
            <v>109092</v>
          </cell>
        </row>
        <row r="678">
          <cell r="A678">
            <v>43571</v>
          </cell>
          <cell r="B678" t="str">
            <v>PC20190416-02</v>
          </cell>
          <cell r="C678" t="str">
            <v>Đi công tác Singapore, Đà Lạt, Phú Quốc, Đà Nẵng, Quảng Nam, Hà Nội, Quy Nhơn- phòng nghỉ</v>
          </cell>
          <cell r="D678" t="str">
            <v>6418</v>
          </cell>
          <cell r="E678" t="str">
            <v>1111</v>
          </cell>
          <cell r="F678">
            <v>2181818</v>
          </cell>
        </row>
        <row r="679">
          <cell r="A679">
            <v>43571</v>
          </cell>
          <cell r="B679" t="str">
            <v>PC20190416-02</v>
          </cell>
          <cell r="C679" t="str">
            <v>Thuế GTGT khấu trừ</v>
          </cell>
          <cell r="D679" t="str">
            <v>1331</v>
          </cell>
          <cell r="E679" t="str">
            <v>1111</v>
          </cell>
          <cell r="F679">
            <v>218182</v>
          </cell>
        </row>
        <row r="680">
          <cell r="A680">
            <v>43571</v>
          </cell>
          <cell r="B680" t="str">
            <v>PC20190416-02</v>
          </cell>
          <cell r="C680" t="str">
            <v>Đi công tác Singapore, Đà Lạt, Phú Quốc, Đà Nẵng, Quảng Nam, Hà Nội, Quy Nhơn-phòng nghỉ</v>
          </cell>
          <cell r="D680" t="str">
            <v>6418</v>
          </cell>
          <cell r="E680" t="str">
            <v>1111</v>
          </cell>
          <cell r="F680">
            <v>1090909</v>
          </cell>
        </row>
        <row r="681">
          <cell r="A681">
            <v>43571</v>
          </cell>
          <cell r="B681" t="str">
            <v>PC20190416-02</v>
          </cell>
          <cell r="C681" t="str">
            <v>Thuế GTGT khấu trừ</v>
          </cell>
          <cell r="D681" t="str">
            <v>1331</v>
          </cell>
          <cell r="E681" t="str">
            <v>1111</v>
          </cell>
          <cell r="F681">
            <v>109091</v>
          </cell>
        </row>
        <row r="682">
          <cell r="A682">
            <v>43571</v>
          </cell>
          <cell r="B682" t="str">
            <v>PC20190416-02</v>
          </cell>
          <cell r="C682" t="str">
            <v>Đi công tác Singapore, Đà Lạt, Phú Quốc, Đà Nẵng, Quảng Nam, Hà Nội, Quy Nhơn- vé máy bay</v>
          </cell>
          <cell r="D682" t="str">
            <v>6418</v>
          </cell>
          <cell r="E682" t="str">
            <v>1111</v>
          </cell>
          <cell r="F682">
            <v>1650000</v>
          </cell>
        </row>
        <row r="683">
          <cell r="A683">
            <v>43571</v>
          </cell>
          <cell r="B683" t="str">
            <v>PC20190416-02</v>
          </cell>
          <cell r="C683" t="str">
            <v>Thuế GTGT khấu trừ</v>
          </cell>
          <cell r="D683" t="str">
            <v>1331</v>
          </cell>
          <cell r="E683" t="str">
            <v>1111</v>
          </cell>
          <cell r="F683">
            <v>25000</v>
          </cell>
        </row>
        <row r="684">
          <cell r="A684">
            <v>43571</v>
          </cell>
          <cell r="B684" t="str">
            <v>PC20190416-02</v>
          </cell>
          <cell r="C684" t="str">
            <v>Đi công tác Singapore, Đà Lạt, Phú Quốc, Đà Nẵng, Quảng Nam, Hà Nội, Quy Nhơn- vé máy bay</v>
          </cell>
          <cell r="D684" t="str">
            <v>6418</v>
          </cell>
          <cell r="E684" t="str">
            <v>1111</v>
          </cell>
          <cell r="F684">
            <v>2985000</v>
          </cell>
        </row>
        <row r="685">
          <cell r="A685">
            <v>43571</v>
          </cell>
          <cell r="B685" t="str">
            <v>PC20190416-02</v>
          </cell>
          <cell r="C685" t="str">
            <v>Đi công tác Singapore, Đà Lạt, Phú Quốc, Đà Nẵng, Quảng Nam, Hà Nội, Quy Nhơn</v>
          </cell>
          <cell r="D685" t="str">
            <v>6418</v>
          </cell>
          <cell r="E685" t="str">
            <v>1111</v>
          </cell>
          <cell r="F685">
            <v>1363636</v>
          </cell>
        </row>
        <row r="686">
          <cell r="A686">
            <v>43571</v>
          </cell>
          <cell r="B686" t="str">
            <v>PC20190416-02</v>
          </cell>
          <cell r="C686" t="str">
            <v>Thuế GTGT khấu trừ</v>
          </cell>
          <cell r="D686" t="str">
            <v>1331</v>
          </cell>
          <cell r="E686" t="str">
            <v>1111</v>
          </cell>
          <cell r="F686">
            <v>136364</v>
          </cell>
        </row>
        <row r="687">
          <cell r="A687">
            <v>43571</v>
          </cell>
          <cell r="B687" t="str">
            <v>PC20190416-02</v>
          </cell>
          <cell r="C687" t="str">
            <v>Đi công tác Singapore, Đà Lạt, Phú Quốc, Đà Nẵng, Quảng Nam, Hà Nội, Quy Nhơn- grab</v>
          </cell>
          <cell r="D687" t="str">
            <v>6418</v>
          </cell>
          <cell r="E687" t="str">
            <v>1111</v>
          </cell>
          <cell r="F687">
            <v>1447500</v>
          </cell>
        </row>
        <row r="688">
          <cell r="A688">
            <v>43571</v>
          </cell>
          <cell r="B688" t="str">
            <v>PC20190416-03</v>
          </cell>
          <cell r="C688" t="str">
            <v>Chi phí xăng dầu công tác Lâm Đồng 3,4,13,14/04/2019-xăng</v>
          </cell>
          <cell r="D688" t="str">
            <v>6418</v>
          </cell>
          <cell r="E688" t="str">
            <v>1111</v>
          </cell>
          <cell r="F688">
            <v>908389</v>
          </cell>
        </row>
        <row r="689">
          <cell r="A689">
            <v>43571</v>
          </cell>
          <cell r="B689" t="str">
            <v>PC20190416-03</v>
          </cell>
          <cell r="C689" t="str">
            <v>Thuế GTGT được khấu trừ</v>
          </cell>
          <cell r="D689" t="str">
            <v>1331</v>
          </cell>
          <cell r="E689" t="str">
            <v>1111</v>
          </cell>
          <cell r="F689">
            <v>91611</v>
          </cell>
        </row>
        <row r="690">
          <cell r="A690">
            <v>43571</v>
          </cell>
          <cell r="B690" t="str">
            <v>PC20190416-03</v>
          </cell>
          <cell r="C690" t="str">
            <v>Chi phí xăng dầu công tác Lâm Đồng 3,4,13,14/04/2019-xăng</v>
          </cell>
          <cell r="D690" t="str">
            <v>6418</v>
          </cell>
          <cell r="E690" t="str">
            <v>1111</v>
          </cell>
          <cell r="F690">
            <v>1000000</v>
          </cell>
        </row>
        <row r="691">
          <cell r="A691">
            <v>43571</v>
          </cell>
          <cell r="B691" t="str">
            <v>PC20190416-03</v>
          </cell>
          <cell r="C691" t="str">
            <v>Thuế GTGT được khấu trừ</v>
          </cell>
          <cell r="D691" t="str">
            <v>1331</v>
          </cell>
          <cell r="E691" t="str">
            <v>1111</v>
          </cell>
          <cell r="F691">
            <v>100000</v>
          </cell>
        </row>
        <row r="692">
          <cell r="A692">
            <v>43571</v>
          </cell>
          <cell r="B692" t="str">
            <v>PC20190416-03</v>
          </cell>
          <cell r="C692" t="str">
            <v>Chi phí xăng dầu công tác Lâm Đồng 3,4,13,14/04/2019-xăng</v>
          </cell>
          <cell r="D692" t="str">
            <v>6418</v>
          </cell>
          <cell r="E692" t="str">
            <v>1111</v>
          </cell>
          <cell r="F692">
            <v>909091</v>
          </cell>
        </row>
        <row r="693">
          <cell r="A693">
            <v>43571</v>
          </cell>
          <cell r="B693" t="str">
            <v>PC20190416-03</v>
          </cell>
          <cell r="C693" t="str">
            <v>Thuế GTGT được khấu trừ</v>
          </cell>
          <cell r="D693" t="str">
            <v>1331</v>
          </cell>
          <cell r="E693" t="str">
            <v>1111</v>
          </cell>
          <cell r="F693">
            <v>90909</v>
          </cell>
        </row>
        <row r="694">
          <cell r="A694">
            <v>43571</v>
          </cell>
          <cell r="B694" t="str">
            <v>PC20190416-03</v>
          </cell>
          <cell r="C694" t="str">
            <v>Chi phí xăng dầu công tác Lâm Đồng 3,4,13,14/04/2019-phòng nghỉ</v>
          </cell>
          <cell r="D694" t="str">
            <v>6418</v>
          </cell>
          <cell r="E694" t="str">
            <v>1111</v>
          </cell>
          <cell r="F694">
            <v>510000</v>
          </cell>
        </row>
        <row r="695">
          <cell r="A695">
            <v>43571</v>
          </cell>
          <cell r="B695" t="str">
            <v>PC20190416-03</v>
          </cell>
          <cell r="C695" t="str">
            <v>Chi phí xăng dầu công tác Lâm Đồng 3,4,13,14/04/2019-phòng nghỉ</v>
          </cell>
          <cell r="D695" t="str">
            <v>6418</v>
          </cell>
          <cell r="E695" t="str">
            <v>1111</v>
          </cell>
          <cell r="F695">
            <v>230000</v>
          </cell>
        </row>
        <row r="696">
          <cell r="A696">
            <v>43571</v>
          </cell>
          <cell r="B696" t="str">
            <v>PC20190416-03</v>
          </cell>
          <cell r="C696" t="str">
            <v>Chi phí xăng dầu công tác Lâm Đồng 3,4,13,14/04/2019- bảo dưỡng xe</v>
          </cell>
          <cell r="D696" t="str">
            <v>6418</v>
          </cell>
          <cell r="E696" t="str">
            <v>1111</v>
          </cell>
          <cell r="F696">
            <v>110000</v>
          </cell>
        </row>
        <row r="697">
          <cell r="A697">
            <v>43571</v>
          </cell>
          <cell r="B697" t="str">
            <v>PC20190416-03</v>
          </cell>
          <cell r="C697" t="str">
            <v>Chi phí xăng dầu công tác Lâm Đồng 3,4,13,14/04/2019- bảo dưỡng xe</v>
          </cell>
          <cell r="D697" t="str">
            <v>6418</v>
          </cell>
          <cell r="E697" t="str">
            <v>1111</v>
          </cell>
          <cell r="F697">
            <v>150000</v>
          </cell>
        </row>
        <row r="698">
          <cell r="A698">
            <v>43571</v>
          </cell>
          <cell r="B698" t="str">
            <v>PC20190416-03</v>
          </cell>
          <cell r="C698" t="str">
            <v>Chi phí xăng dầu công tác Lâm Đồng 3,4,13,14/04/2019- cầu đường</v>
          </cell>
          <cell r="D698" t="str">
            <v>6418</v>
          </cell>
          <cell r="E698" t="str">
            <v>1111</v>
          </cell>
          <cell r="F698">
            <v>472727</v>
          </cell>
        </row>
        <row r="699">
          <cell r="A699">
            <v>43571</v>
          </cell>
          <cell r="B699" t="str">
            <v>PC20190416-03</v>
          </cell>
          <cell r="C699" t="str">
            <v>Thuế GTGT được khấu trừ</v>
          </cell>
          <cell r="D699" t="str">
            <v>1331</v>
          </cell>
          <cell r="E699" t="str">
            <v>1111</v>
          </cell>
          <cell r="F699">
            <v>47273</v>
          </cell>
        </row>
        <row r="700">
          <cell r="A700">
            <v>43571</v>
          </cell>
          <cell r="B700" t="str">
            <v>PC20190416-04</v>
          </cell>
          <cell r="C700" t="str">
            <v>Thuê phòng nghỉ lắp kệ mẫu</v>
          </cell>
          <cell r="D700" t="str">
            <v>6418</v>
          </cell>
          <cell r="E700" t="str">
            <v>1111</v>
          </cell>
          <cell r="F700">
            <v>600000</v>
          </cell>
        </row>
        <row r="701">
          <cell r="A701">
            <v>43571</v>
          </cell>
          <cell r="B701" t="str">
            <v>PC20190416-05</v>
          </cell>
          <cell r="C701" t="str">
            <v>Cước vận chuyển lắp kệ và lấy hàng ở kho từ 27/03 đến 10/04</v>
          </cell>
          <cell r="D701" t="str">
            <v>6418</v>
          </cell>
          <cell r="E701" t="str">
            <v>1111</v>
          </cell>
          <cell r="F701">
            <v>9300000</v>
          </cell>
        </row>
        <row r="702">
          <cell r="A702">
            <v>43571</v>
          </cell>
          <cell r="B702" t="str">
            <v>PC20190416-05</v>
          </cell>
          <cell r="C702" t="str">
            <v>Thuế GTGT được khấu trừ</v>
          </cell>
          <cell r="D702" t="str">
            <v>1331</v>
          </cell>
          <cell r="E702" t="str">
            <v>1111</v>
          </cell>
          <cell r="F702">
            <v>930000</v>
          </cell>
        </row>
        <row r="703">
          <cell r="A703">
            <v>43571</v>
          </cell>
          <cell r="B703" t="str">
            <v>PC20190416-05</v>
          </cell>
          <cell r="C703" t="str">
            <v>Cước vận chuyển lắp kệ và lấy hàng ở kho từ 27/03 đến 10/04</v>
          </cell>
          <cell r="D703" t="str">
            <v>6418</v>
          </cell>
          <cell r="E703" t="str">
            <v>1111</v>
          </cell>
          <cell r="F703">
            <v>12000000</v>
          </cell>
        </row>
        <row r="704">
          <cell r="A704">
            <v>43571</v>
          </cell>
          <cell r="B704" t="str">
            <v>PC20190416-05</v>
          </cell>
          <cell r="C704" t="str">
            <v>Thuế GTGT được khấu trừ</v>
          </cell>
          <cell r="D704" t="str">
            <v>1331</v>
          </cell>
          <cell r="E704" t="str">
            <v>1111</v>
          </cell>
          <cell r="F704">
            <v>1200000</v>
          </cell>
        </row>
        <row r="705">
          <cell r="A705">
            <v>43571</v>
          </cell>
          <cell r="B705" t="str">
            <v>PC20190416-06</v>
          </cell>
          <cell r="C705" t="str">
            <v>Công tác miền trung đợt 1- Vé máy bay</v>
          </cell>
          <cell r="D705" t="str">
            <v>6418</v>
          </cell>
          <cell r="E705" t="str">
            <v>1111</v>
          </cell>
          <cell r="F705">
            <v>393636</v>
          </cell>
        </row>
        <row r="706">
          <cell r="A706">
            <v>43571</v>
          </cell>
          <cell r="B706" t="str">
            <v>PC20190416-06</v>
          </cell>
          <cell r="C706" t="str">
            <v>Thuế GTGT khấu trừ</v>
          </cell>
          <cell r="D706" t="str">
            <v>1331</v>
          </cell>
          <cell r="E706" t="str">
            <v>1111</v>
          </cell>
          <cell r="F706">
            <v>27364</v>
          </cell>
        </row>
        <row r="707">
          <cell r="A707">
            <v>43571</v>
          </cell>
          <cell r="B707" t="str">
            <v>PC20190416-06</v>
          </cell>
          <cell r="C707" t="str">
            <v>Công tác miền trung đợt 1- dầu</v>
          </cell>
          <cell r="D707" t="str">
            <v>6418</v>
          </cell>
          <cell r="E707" t="str">
            <v>1111</v>
          </cell>
          <cell r="F707">
            <v>909091</v>
          </cell>
        </row>
        <row r="708">
          <cell r="A708">
            <v>43571</v>
          </cell>
          <cell r="B708" t="str">
            <v>PC20190416-06</v>
          </cell>
          <cell r="C708" t="str">
            <v>Thuế GTGT khấu trừ</v>
          </cell>
          <cell r="D708" t="str">
            <v>1331</v>
          </cell>
          <cell r="E708" t="str">
            <v>1111</v>
          </cell>
          <cell r="F708">
            <v>90909</v>
          </cell>
        </row>
        <row r="709">
          <cell r="A709">
            <v>43571</v>
          </cell>
          <cell r="B709" t="str">
            <v>PC20190416-06</v>
          </cell>
          <cell r="C709" t="str">
            <v>Công tác miền trung đợt 1- dầu</v>
          </cell>
          <cell r="D709" t="str">
            <v>6418</v>
          </cell>
          <cell r="E709" t="str">
            <v>1111</v>
          </cell>
          <cell r="F709">
            <v>1092345</v>
          </cell>
        </row>
        <row r="710">
          <cell r="A710">
            <v>43571</v>
          </cell>
          <cell r="B710" t="str">
            <v>PC20190416-06</v>
          </cell>
          <cell r="C710" t="str">
            <v>Thuế GTGT khấu trừ</v>
          </cell>
          <cell r="D710" t="str">
            <v>1331</v>
          </cell>
          <cell r="E710" t="str">
            <v>1111</v>
          </cell>
          <cell r="F710">
            <v>109235</v>
          </cell>
        </row>
        <row r="711">
          <cell r="A711">
            <v>43571</v>
          </cell>
          <cell r="B711" t="str">
            <v>PC20190416-06</v>
          </cell>
          <cell r="C711" t="str">
            <v>Công tác miền trung đợt 1- dầu</v>
          </cell>
          <cell r="D711" t="str">
            <v>6418</v>
          </cell>
          <cell r="E711" t="str">
            <v>1111</v>
          </cell>
          <cell r="F711">
            <v>916364</v>
          </cell>
        </row>
        <row r="712">
          <cell r="A712">
            <v>43571</v>
          </cell>
          <cell r="B712" t="str">
            <v>PC20190416-06</v>
          </cell>
          <cell r="C712" t="str">
            <v>Thuế GTGT khấu trừ</v>
          </cell>
          <cell r="D712" t="str">
            <v>1331</v>
          </cell>
          <cell r="E712" t="str">
            <v>1111</v>
          </cell>
          <cell r="F712">
            <v>91636</v>
          </cell>
        </row>
        <row r="713">
          <cell r="A713">
            <v>43571</v>
          </cell>
          <cell r="B713" t="str">
            <v>PC20190416-06</v>
          </cell>
          <cell r="C713" t="str">
            <v>Công tác miền trung đợt 1- dầu</v>
          </cell>
          <cell r="D713" t="str">
            <v>6418</v>
          </cell>
          <cell r="E713" t="str">
            <v>1111</v>
          </cell>
          <cell r="F713">
            <v>919855</v>
          </cell>
        </row>
        <row r="714">
          <cell r="A714">
            <v>43571</v>
          </cell>
          <cell r="B714" t="str">
            <v>PC20190416-06</v>
          </cell>
          <cell r="C714" t="str">
            <v>Thuế GTGT khấu trừ</v>
          </cell>
          <cell r="D714" t="str">
            <v>1331</v>
          </cell>
          <cell r="E714" t="str">
            <v>1111</v>
          </cell>
          <cell r="F714">
            <v>91985</v>
          </cell>
        </row>
        <row r="715">
          <cell r="A715">
            <v>43571</v>
          </cell>
          <cell r="B715" t="str">
            <v>PC20190416-06</v>
          </cell>
          <cell r="C715" t="str">
            <v>Công tác miền trung đợt 1- dầu</v>
          </cell>
          <cell r="D715" t="str">
            <v>6418</v>
          </cell>
          <cell r="E715" t="str">
            <v>1111</v>
          </cell>
          <cell r="F715">
            <v>1084582</v>
          </cell>
        </row>
        <row r="716">
          <cell r="A716">
            <v>43571</v>
          </cell>
          <cell r="B716" t="str">
            <v>PC20190416-06</v>
          </cell>
          <cell r="C716" t="str">
            <v>Thuế GTGT khấu trừ</v>
          </cell>
          <cell r="D716" t="str">
            <v>1331</v>
          </cell>
          <cell r="E716" t="str">
            <v>1111</v>
          </cell>
          <cell r="F716">
            <v>108458</v>
          </cell>
        </row>
        <row r="717">
          <cell r="A717">
            <v>43571</v>
          </cell>
          <cell r="B717" t="str">
            <v>PC20190416-06</v>
          </cell>
          <cell r="C717" t="str">
            <v>Công tác miền trung đợt 1- phòng nghỉ</v>
          </cell>
          <cell r="D717" t="str">
            <v>6418</v>
          </cell>
          <cell r="E717" t="str">
            <v>1111</v>
          </cell>
          <cell r="F717">
            <v>1909091</v>
          </cell>
        </row>
        <row r="718">
          <cell r="A718">
            <v>43571</v>
          </cell>
          <cell r="B718" t="str">
            <v>PC20190416-06</v>
          </cell>
          <cell r="C718" t="str">
            <v>Thuế GTGT khấu trừ</v>
          </cell>
          <cell r="D718" t="str">
            <v>1331</v>
          </cell>
          <cell r="E718" t="str">
            <v>1111</v>
          </cell>
          <cell r="F718">
            <v>190909</v>
          </cell>
        </row>
        <row r="719">
          <cell r="A719">
            <v>43571</v>
          </cell>
          <cell r="B719" t="str">
            <v>PC20190416-06</v>
          </cell>
          <cell r="C719" t="str">
            <v>Công tác miền trung đợt 1- phòng nghỉ</v>
          </cell>
          <cell r="D719" t="str">
            <v>6418</v>
          </cell>
          <cell r="E719" t="str">
            <v>1111</v>
          </cell>
          <cell r="F719">
            <v>1000000</v>
          </cell>
        </row>
        <row r="720">
          <cell r="A720">
            <v>43571</v>
          </cell>
          <cell r="B720" t="str">
            <v>PC20190416-06</v>
          </cell>
          <cell r="C720" t="str">
            <v>Thuế GTGT khấu trừ</v>
          </cell>
          <cell r="D720" t="str">
            <v>1331</v>
          </cell>
          <cell r="E720" t="str">
            <v>1111</v>
          </cell>
          <cell r="F720">
            <v>100000</v>
          </cell>
        </row>
        <row r="721">
          <cell r="A721">
            <v>43571</v>
          </cell>
          <cell r="B721" t="str">
            <v>PC20190416-06</v>
          </cell>
          <cell r="C721" t="str">
            <v>Công tác miền trung đợt 1- phòng nghỉ</v>
          </cell>
          <cell r="D721" t="str">
            <v>6418</v>
          </cell>
          <cell r="E721" t="str">
            <v>1111</v>
          </cell>
          <cell r="F721">
            <v>818182</v>
          </cell>
        </row>
        <row r="722">
          <cell r="A722">
            <v>43571</v>
          </cell>
          <cell r="B722" t="str">
            <v>PC20190416-06</v>
          </cell>
          <cell r="C722" t="str">
            <v>Thuế GTGT khấu trừ</v>
          </cell>
          <cell r="D722" t="str">
            <v>1331</v>
          </cell>
          <cell r="E722" t="str">
            <v>1111</v>
          </cell>
          <cell r="F722">
            <v>81818</v>
          </cell>
        </row>
        <row r="723">
          <cell r="A723">
            <v>43571</v>
          </cell>
          <cell r="B723" t="str">
            <v>PC20190416-06</v>
          </cell>
          <cell r="C723" t="str">
            <v>Công tác miền trung đợt 1- phòng nghỉ</v>
          </cell>
          <cell r="D723" t="str">
            <v>6418</v>
          </cell>
          <cell r="E723" t="str">
            <v>1111</v>
          </cell>
          <cell r="F723">
            <v>818181</v>
          </cell>
        </row>
        <row r="724">
          <cell r="A724">
            <v>43571</v>
          </cell>
          <cell r="B724" t="str">
            <v>PC20190416-06</v>
          </cell>
          <cell r="C724" t="str">
            <v>Thuế GTGT khấu trừ</v>
          </cell>
          <cell r="D724" t="str">
            <v>1331</v>
          </cell>
          <cell r="E724" t="str">
            <v>1111</v>
          </cell>
          <cell r="F724">
            <v>81819</v>
          </cell>
        </row>
        <row r="725">
          <cell r="A725">
            <v>43571</v>
          </cell>
          <cell r="B725" t="str">
            <v>PC20190416-06</v>
          </cell>
          <cell r="C725" t="str">
            <v>Công tác miền trung đợt 1- phòng nghỉ</v>
          </cell>
          <cell r="D725" t="str">
            <v>6418</v>
          </cell>
          <cell r="E725" t="str">
            <v>1111</v>
          </cell>
          <cell r="F725">
            <v>870000</v>
          </cell>
        </row>
        <row r="726">
          <cell r="A726">
            <v>43571</v>
          </cell>
          <cell r="B726" t="str">
            <v>PC20190416-06</v>
          </cell>
          <cell r="C726" t="str">
            <v>Thuế GTGT khấu trừ</v>
          </cell>
          <cell r="D726" t="str">
            <v>1331</v>
          </cell>
          <cell r="E726" t="str">
            <v>1111</v>
          </cell>
          <cell r="F726">
            <v>87000</v>
          </cell>
        </row>
        <row r="727">
          <cell r="A727">
            <v>43571</v>
          </cell>
          <cell r="B727" t="str">
            <v>PC20190416-06</v>
          </cell>
          <cell r="C727" t="str">
            <v>Công tác miền trung đợt 1- phòng nghỉ</v>
          </cell>
          <cell r="D727" t="str">
            <v>6418</v>
          </cell>
          <cell r="E727" t="str">
            <v>1111</v>
          </cell>
          <cell r="F727">
            <v>909091</v>
          </cell>
        </row>
        <row r="728">
          <cell r="A728">
            <v>43571</v>
          </cell>
          <cell r="B728" t="str">
            <v>PC20190416-06</v>
          </cell>
          <cell r="C728" t="str">
            <v>Thuế GTGT khấu trừ</v>
          </cell>
          <cell r="D728" t="str">
            <v>1331</v>
          </cell>
          <cell r="E728" t="str">
            <v>1111</v>
          </cell>
          <cell r="F728">
            <v>90909</v>
          </cell>
        </row>
        <row r="729">
          <cell r="A729">
            <v>43571</v>
          </cell>
          <cell r="B729" t="str">
            <v>PC20190416-06</v>
          </cell>
          <cell r="C729" t="str">
            <v>Công tác miền trung đợt 1- phòng nghỉ</v>
          </cell>
          <cell r="D729" t="str">
            <v>6418</v>
          </cell>
          <cell r="E729" t="str">
            <v>1111</v>
          </cell>
          <cell r="F729">
            <v>1181818</v>
          </cell>
        </row>
        <row r="730">
          <cell r="A730">
            <v>43571</v>
          </cell>
          <cell r="B730" t="str">
            <v>PC20190416-06</v>
          </cell>
          <cell r="C730" t="str">
            <v>Thuế GTGT khấu trừ</v>
          </cell>
          <cell r="D730" t="str">
            <v>1331</v>
          </cell>
          <cell r="E730" t="str">
            <v>1111</v>
          </cell>
          <cell r="F730">
            <v>118182</v>
          </cell>
        </row>
        <row r="731">
          <cell r="A731">
            <v>43571</v>
          </cell>
          <cell r="B731" t="str">
            <v>PC20190416-06</v>
          </cell>
          <cell r="C731" t="str">
            <v>Công tác miền trung đợt 1- phòng nghỉ</v>
          </cell>
          <cell r="D731" t="str">
            <v>6418</v>
          </cell>
          <cell r="E731" t="str">
            <v>1111</v>
          </cell>
          <cell r="F731">
            <v>1181818</v>
          </cell>
        </row>
        <row r="732">
          <cell r="A732">
            <v>43571</v>
          </cell>
          <cell r="B732" t="str">
            <v>PC20190416-06</v>
          </cell>
          <cell r="C732" t="str">
            <v>Thuế GTGT khấu trừ</v>
          </cell>
          <cell r="D732" t="str">
            <v>1331</v>
          </cell>
          <cell r="E732" t="str">
            <v>1111</v>
          </cell>
          <cell r="F732">
            <v>118182</v>
          </cell>
        </row>
        <row r="733">
          <cell r="A733">
            <v>43571</v>
          </cell>
          <cell r="B733" t="str">
            <v>PC20190416-06</v>
          </cell>
          <cell r="C733" t="str">
            <v>Công tác miền trung đợt 1- phòng nghỉ</v>
          </cell>
          <cell r="D733" t="str">
            <v>6418</v>
          </cell>
          <cell r="E733" t="str">
            <v>1111</v>
          </cell>
          <cell r="F733">
            <v>1181818</v>
          </cell>
        </row>
        <row r="734">
          <cell r="A734">
            <v>43571</v>
          </cell>
          <cell r="B734" t="str">
            <v>PC20190416-06</v>
          </cell>
          <cell r="C734" t="str">
            <v>Thuế GTGT khấu trừ</v>
          </cell>
          <cell r="D734" t="str">
            <v>1331</v>
          </cell>
          <cell r="E734" t="str">
            <v>1111</v>
          </cell>
          <cell r="F734">
            <v>118182</v>
          </cell>
        </row>
        <row r="735">
          <cell r="A735">
            <v>43571</v>
          </cell>
          <cell r="B735" t="str">
            <v>PC20190416-06</v>
          </cell>
          <cell r="C735" t="str">
            <v>Công tác miền trung đợt 1- phòng nghỉ</v>
          </cell>
          <cell r="D735" t="str">
            <v>6418</v>
          </cell>
          <cell r="E735" t="str">
            <v>1111</v>
          </cell>
          <cell r="F735">
            <v>1090909</v>
          </cell>
        </row>
        <row r="736">
          <cell r="A736">
            <v>43571</v>
          </cell>
          <cell r="B736" t="str">
            <v>PC20190416-06</v>
          </cell>
          <cell r="C736" t="str">
            <v>Thuế GTGT khấu trừ</v>
          </cell>
          <cell r="D736" t="str">
            <v>1331</v>
          </cell>
          <cell r="E736" t="str">
            <v>1111</v>
          </cell>
          <cell r="F736">
            <v>109091</v>
          </cell>
        </row>
        <row r="737">
          <cell r="A737">
            <v>43571</v>
          </cell>
          <cell r="B737" t="str">
            <v>PC20190416-06</v>
          </cell>
          <cell r="C737" t="str">
            <v>Công tác miền trung đợt 1- phòng nghỉ</v>
          </cell>
          <cell r="D737" t="str">
            <v>6418</v>
          </cell>
          <cell r="E737" t="str">
            <v>1111</v>
          </cell>
          <cell r="F737">
            <v>554545</v>
          </cell>
        </row>
        <row r="738">
          <cell r="A738">
            <v>43571</v>
          </cell>
          <cell r="B738" t="str">
            <v>PC20190416-06</v>
          </cell>
          <cell r="C738" t="str">
            <v>Thuế GTGT khấu trừ</v>
          </cell>
          <cell r="D738" t="str">
            <v>1331</v>
          </cell>
          <cell r="E738" t="str">
            <v>1111</v>
          </cell>
          <cell r="F738">
            <v>55455</v>
          </cell>
        </row>
        <row r="739">
          <cell r="A739">
            <v>43571</v>
          </cell>
          <cell r="B739" t="str">
            <v>PC20190416-06</v>
          </cell>
          <cell r="C739" t="str">
            <v>Công tác miền trung đợt 1- ăn uống</v>
          </cell>
          <cell r="D739" t="str">
            <v>6418</v>
          </cell>
          <cell r="E739" t="str">
            <v>1111</v>
          </cell>
          <cell r="F739">
            <v>1018182</v>
          </cell>
        </row>
        <row r="740">
          <cell r="A740">
            <v>43571</v>
          </cell>
          <cell r="B740" t="str">
            <v>PC20190416-06</v>
          </cell>
          <cell r="C740" t="str">
            <v>Thuế GTGT khấu trừ</v>
          </cell>
          <cell r="D740" t="str">
            <v>1331</v>
          </cell>
          <cell r="E740" t="str">
            <v>1111</v>
          </cell>
          <cell r="F740">
            <v>101818</v>
          </cell>
        </row>
        <row r="741">
          <cell r="A741">
            <v>43571</v>
          </cell>
          <cell r="B741" t="str">
            <v>PC20190416-06</v>
          </cell>
          <cell r="C741" t="str">
            <v>Công tác miền trung đợt 1- ăn uống</v>
          </cell>
          <cell r="D741" t="str">
            <v>6418</v>
          </cell>
          <cell r="E741" t="str">
            <v>1111</v>
          </cell>
          <cell r="F741">
            <v>590909</v>
          </cell>
        </row>
        <row r="742">
          <cell r="A742">
            <v>43571</v>
          </cell>
          <cell r="B742" t="str">
            <v>PC20190416-06</v>
          </cell>
          <cell r="C742" t="str">
            <v>Thuế GTGT khấu trừ</v>
          </cell>
          <cell r="D742" t="str">
            <v>1331</v>
          </cell>
          <cell r="E742" t="str">
            <v>1111</v>
          </cell>
          <cell r="F742">
            <v>59091</v>
          </cell>
        </row>
        <row r="743">
          <cell r="A743">
            <v>43571</v>
          </cell>
          <cell r="B743" t="str">
            <v>PC20190416-06</v>
          </cell>
          <cell r="C743" t="str">
            <v>Chi phí dịch  vụ ăn uống ( không có hoá đơn)</v>
          </cell>
          <cell r="D743" t="str">
            <v>6418</v>
          </cell>
          <cell r="E743" t="str">
            <v>1111</v>
          </cell>
          <cell r="F743">
            <v>10389479</v>
          </cell>
        </row>
        <row r="744">
          <cell r="A744">
            <v>43571</v>
          </cell>
          <cell r="B744" t="str">
            <v>PC20190416-06</v>
          </cell>
          <cell r="C744" t="str">
            <v>Chi phí dịch  vụ ăn uống ( không có hoá đơn)</v>
          </cell>
          <cell r="D744" t="str">
            <v>6418</v>
          </cell>
          <cell r="E744" t="str">
            <v>1111</v>
          </cell>
          <cell r="F744">
            <v>3438000</v>
          </cell>
        </row>
        <row r="745">
          <cell r="A745">
            <v>43571</v>
          </cell>
          <cell r="B745" t="str">
            <v>PC20190416-06</v>
          </cell>
          <cell r="C745" t="str">
            <v>Chi phí dịch  vụ rửa xe ( không có hoá đơn)</v>
          </cell>
          <cell r="D745" t="str">
            <v>6418</v>
          </cell>
          <cell r="E745" t="str">
            <v>1111</v>
          </cell>
          <cell r="F745">
            <v>200000</v>
          </cell>
        </row>
        <row r="746">
          <cell r="A746">
            <v>43571</v>
          </cell>
          <cell r="B746" t="str">
            <v>PC20190416-07</v>
          </cell>
          <cell r="C746" t="str">
            <v>Công tác miền trung đợt 2-dầu</v>
          </cell>
          <cell r="D746" t="str">
            <v>6418</v>
          </cell>
          <cell r="E746" t="str">
            <v>1111</v>
          </cell>
          <cell r="F746">
            <v>1090909</v>
          </cell>
        </row>
        <row r="747">
          <cell r="A747">
            <v>43571</v>
          </cell>
          <cell r="B747" t="str">
            <v>PC20190416-07</v>
          </cell>
          <cell r="C747" t="str">
            <v>Thuế GTGT khấu trừ</v>
          </cell>
          <cell r="D747" t="str">
            <v>1331</v>
          </cell>
          <cell r="E747" t="str">
            <v>1111</v>
          </cell>
          <cell r="F747">
            <v>109091</v>
          </cell>
        </row>
        <row r="748">
          <cell r="A748">
            <v>43571</v>
          </cell>
          <cell r="B748" t="str">
            <v>PC20190416-07</v>
          </cell>
          <cell r="C748" t="str">
            <v>Công tác miền trung đợt 2-dầu</v>
          </cell>
          <cell r="D748" t="str">
            <v>6418</v>
          </cell>
          <cell r="E748" t="str">
            <v>1111</v>
          </cell>
          <cell r="F748">
            <v>909091</v>
          </cell>
        </row>
        <row r="749">
          <cell r="A749">
            <v>43571</v>
          </cell>
          <cell r="B749" t="str">
            <v>PC20190416-07</v>
          </cell>
          <cell r="C749" t="str">
            <v>Thuế GTGT khấu trừ</v>
          </cell>
          <cell r="D749" t="str">
            <v>1331</v>
          </cell>
          <cell r="E749" t="str">
            <v>1111</v>
          </cell>
          <cell r="F749">
            <v>90909</v>
          </cell>
        </row>
        <row r="750">
          <cell r="A750">
            <v>43571</v>
          </cell>
          <cell r="B750" t="str">
            <v>PC20190416-07</v>
          </cell>
          <cell r="C750" t="str">
            <v>Công tác miền trung đợt 2-dầu</v>
          </cell>
          <cell r="D750" t="str">
            <v>6418</v>
          </cell>
          <cell r="E750" t="str">
            <v>1111</v>
          </cell>
          <cell r="F750">
            <v>913818</v>
          </cell>
        </row>
        <row r="751">
          <cell r="A751">
            <v>43571</v>
          </cell>
          <cell r="B751" t="str">
            <v>PC20190416-07</v>
          </cell>
          <cell r="C751" t="str">
            <v>Thuế GTGT khấu trừ</v>
          </cell>
          <cell r="D751" t="str">
            <v>1331</v>
          </cell>
          <cell r="E751" t="str">
            <v>1111</v>
          </cell>
          <cell r="F751">
            <v>91382</v>
          </cell>
        </row>
        <row r="752">
          <cell r="A752">
            <v>43571</v>
          </cell>
          <cell r="B752" t="str">
            <v>PC20190416-07</v>
          </cell>
          <cell r="C752" t="str">
            <v>Công tác miền trung đợt 2-dầu</v>
          </cell>
          <cell r="D752" t="str">
            <v>6418</v>
          </cell>
          <cell r="E752" t="str">
            <v>1111</v>
          </cell>
          <cell r="F752">
            <v>1090909</v>
          </cell>
        </row>
        <row r="753">
          <cell r="A753">
            <v>43571</v>
          </cell>
          <cell r="B753" t="str">
            <v>PC20190416-07</v>
          </cell>
          <cell r="C753" t="str">
            <v>Thuế GTGT khấu trừ</v>
          </cell>
          <cell r="D753" t="str">
            <v>1331</v>
          </cell>
          <cell r="E753" t="str">
            <v>1111</v>
          </cell>
          <cell r="F753">
            <v>109091</v>
          </cell>
        </row>
        <row r="754">
          <cell r="A754">
            <v>43571</v>
          </cell>
          <cell r="B754" t="str">
            <v>PC20190416-07</v>
          </cell>
          <cell r="C754" t="str">
            <v>Công tác miền trung đợt 2-dầu</v>
          </cell>
          <cell r="D754" t="str">
            <v>6418</v>
          </cell>
          <cell r="E754" t="str">
            <v>1111</v>
          </cell>
          <cell r="F754">
            <v>1091040</v>
          </cell>
        </row>
        <row r="755">
          <cell r="A755">
            <v>43571</v>
          </cell>
          <cell r="B755" t="str">
            <v>PC20190416-07</v>
          </cell>
          <cell r="C755" t="str">
            <v>Thuế GTGT khấu trừ</v>
          </cell>
          <cell r="D755" t="str">
            <v>1331</v>
          </cell>
          <cell r="E755" t="str">
            <v>1111</v>
          </cell>
          <cell r="F755">
            <v>109104</v>
          </cell>
        </row>
        <row r="756">
          <cell r="A756">
            <v>43571</v>
          </cell>
          <cell r="B756" t="str">
            <v>PC20190416-07</v>
          </cell>
          <cell r="C756" t="str">
            <v>Công tác miền trung đợt 2-dầu</v>
          </cell>
          <cell r="D756" t="str">
            <v>6418</v>
          </cell>
          <cell r="E756" t="str">
            <v>1111</v>
          </cell>
          <cell r="F756">
            <v>1093318</v>
          </cell>
        </row>
        <row r="757">
          <cell r="A757">
            <v>43571</v>
          </cell>
          <cell r="B757" t="str">
            <v>PC20190416-07</v>
          </cell>
          <cell r="C757" t="str">
            <v>Thuế GTGT khấu trừ</v>
          </cell>
          <cell r="D757" t="str">
            <v>1331</v>
          </cell>
          <cell r="E757" t="str">
            <v>1111</v>
          </cell>
          <cell r="F757">
            <v>109332</v>
          </cell>
        </row>
        <row r="758">
          <cell r="A758">
            <v>43571</v>
          </cell>
          <cell r="B758" t="str">
            <v>PC20190416-07</v>
          </cell>
          <cell r="C758" t="str">
            <v>Công tác miền trung đợt 2-ăn uống</v>
          </cell>
          <cell r="D758" t="str">
            <v>6418</v>
          </cell>
          <cell r="E758" t="str">
            <v>1111</v>
          </cell>
          <cell r="F758">
            <v>2239000</v>
          </cell>
        </row>
        <row r="759">
          <cell r="A759">
            <v>43571</v>
          </cell>
          <cell r="B759" t="str">
            <v>PC20190416-07</v>
          </cell>
          <cell r="C759" t="str">
            <v>Công tác miền trung đợt 2-ăn uống</v>
          </cell>
          <cell r="D759" t="str">
            <v>6418</v>
          </cell>
          <cell r="E759" t="str">
            <v>1111</v>
          </cell>
          <cell r="F759">
            <v>2300000</v>
          </cell>
        </row>
        <row r="760">
          <cell r="A760">
            <v>43571</v>
          </cell>
          <cell r="B760" t="str">
            <v>PC20190416-07</v>
          </cell>
          <cell r="C760" t="str">
            <v>Công tác miền trung đợt 2-ăn uống</v>
          </cell>
          <cell r="D760" t="str">
            <v>6418</v>
          </cell>
          <cell r="E760" t="str">
            <v>1111</v>
          </cell>
          <cell r="F760">
            <v>2700000</v>
          </cell>
        </row>
        <row r="761">
          <cell r="A761">
            <v>43571</v>
          </cell>
          <cell r="B761" t="str">
            <v>PC20190416-07</v>
          </cell>
          <cell r="C761" t="str">
            <v>Công tác miền trung đợt 2- sửa chữa xe Kia K3 BS: 79A09894</v>
          </cell>
          <cell r="D761" t="str">
            <v>6418</v>
          </cell>
          <cell r="E761" t="str">
            <v>1111</v>
          </cell>
          <cell r="F761">
            <v>1135545</v>
          </cell>
        </row>
        <row r="762">
          <cell r="A762">
            <v>43571</v>
          </cell>
          <cell r="B762" t="str">
            <v>PC20190416-07</v>
          </cell>
          <cell r="C762" t="str">
            <v>Thuế GTGT khấu trừ</v>
          </cell>
          <cell r="D762" t="str">
            <v>1331</v>
          </cell>
          <cell r="E762" t="str">
            <v>1111</v>
          </cell>
          <cell r="F762">
            <v>113555</v>
          </cell>
        </row>
        <row r="763">
          <cell r="A763">
            <v>43571</v>
          </cell>
          <cell r="B763" t="str">
            <v>PC20190416-07</v>
          </cell>
          <cell r="C763" t="str">
            <v>Công tác miền trung đợt 2- lốp xe</v>
          </cell>
          <cell r="D763" t="str">
            <v>6418</v>
          </cell>
          <cell r="E763" t="str">
            <v>1111</v>
          </cell>
          <cell r="F763">
            <v>6981819</v>
          </cell>
        </row>
        <row r="764">
          <cell r="A764">
            <v>43571</v>
          </cell>
          <cell r="B764" t="str">
            <v>PC20190416-07</v>
          </cell>
          <cell r="C764" t="str">
            <v>Thuế GTGT khấu trừ</v>
          </cell>
          <cell r="D764" t="str">
            <v>1331</v>
          </cell>
          <cell r="E764" t="str">
            <v>1111</v>
          </cell>
          <cell r="F764">
            <v>698181</v>
          </cell>
        </row>
        <row r="765">
          <cell r="A765">
            <v>43571</v>
          </cell>
          <cell r="B765" t="str">
            <v>PC20190416-07</v>
          </cell>
          <cell r="C765" t="str">
            <v>Công tác miền trung đợt 2- lốp xe</v>
          </cell>
          <cell r="D765" t="str">
            <v>6418</v>
          </cell>
          <cell r="E765" t="str">
            <v>1111</v>
          </cell>
          <cell r="F765">
            <v>2327273</v>
          </cell>
        </row>
        <row r="766">
          <cell r="A766">
            <v>43571</v>
          </cell>
          <cell r="B766" t="str">
            <v>PC20190416-07</v>
          </cell>
          <cell r="C766" t="str">
            <v>Thuế GTGT khấu trừ</v>
          </cell>
          <cell r="D766" t="str">
            <v>1331</v>
          </cell>
          <cell r="E766" t="str">
            <v>1111</v>
          </cell>
          <cell r="F766">
            <v>232727</v>
          </cell>
        </row>
        <row r="767">
          <cell r="A767">
            <v>43571</v>
          </cell>
          <cell r="B767" t="str">
            <v>PC20190416-07</v>
          </cell>
          <cell r="C767" t="str">
            <v>Công tác miền trung đợt 2-phòng nghỉ</v>
          </cell>
          <cell r="D767" t="str">
            <v>6418</v>
          </cell>
          <cell r="E767" t="str">
            <v>1111</v>
          </cell>
          <cell r="F767">
            <v>409091</v>
          </cell>
        </row>
        <row r="768">
          <cell r="A768">
            <v>43571</v>
          </cell>
          <cell r="B768" t="str">
            <v>PC20190416-07</v>
          </cell>
          <cell r="C768" t="str">
            <v>Thuế GTGT khấu trừ</v>
          </cell>
          <cell r="D768" t="str">
            <v>1331</v>
          </cell>
          <cell r="E768" t="str">
            <v>1111</v>
          </cell>
          <cell r="F768">
            <v>40909</v>
          </cell>
        </row>
        <row r="769">
          <cell r="A769">
            <v>43571</v>
          </cell>
          <cell r="B769" t="str">
            <v>PC20190416-07</v>
          </cell>
          <cell r="C769" t="str">
            <v>Công tác miền trung đợt 2-phòng nghỉ</v>
          </cell>
          <cell r="D769" t="str">
            <v>6418</v>
          </cell>
          <cell r="E769" t="str">
            <v>1111</v>
          </cell>
          <cell r="F769">
            <v>545455</v>
          </cell>
        </row>
        <row r="770">
          <cell r="A770">
            <v>43571</v>
          </cell>
          <cell r="B770" t="str">
            <v>PC20190416-07</v>
          </cell>
          <cell r="C770" t="str">
            <v>Thuế GTGT khấu trừ</v>
          </cell>
          <cell r="D770" t="str">
            <v>1331</v>
          </cell>
          <cell r="E770" t="str">
            <v>1111</v>
          </cell>
          <cell r="F770">
            <v>54545</v>
          </cell>
        </row>
        <row r="771">
          <cell r="A771">
            <v>43571</v>
          </cell>
          <cell r="B771" t="str">
            <v>PC20190416-07</v>
          </cell>
          <cell r="C771" t="str">
            <v>Công tác miền trung đợt 2-phòng nghỉ</v>
          </cell>
          <cell r="D771" t="str">
            <v>6418</v>
          </cell>
          <cell r="E771" t="str">
            <v>1111</v>
          </cell>
          <cell r="F771">
            <v>954546</v>
          </cell>
        </row>
        <row r="772">
          <cell r="A772">
            <v>43571</v>
          </cell>
          <cell r="B772" t="str">
            <v>PC20190416-07</v>
          </cell>
          <cell r="C772" t="str">
            <v>Thuế GTGT khấu trừ</v>
          </cell>
          <cell r="D772" t="str">
            <v>1331</v>
          </cell>
          <cell r="E772" t="str">
            <v>1111</v>
          </cell>
          <cell r="F772">
            <v>95454</v>
          </cell>
        </row>
        <row r="773">
          <cell r="A773">
            <v>43571</v>
          </cell>
          <cell r="B773" t="str">
            <v>PC20190416-07</v>
          </cell>
          <cell r="C773" t="str">
            <v>Công tác miền trung đợt 2-phòng nghỉ</v>
          </cell>
          <cell r="D773" t="str">
            <v>6418</v>
          </cell>
          <cell r="E773" t="str">
            <v>1111</v>
          </cell>
          <cell r="F773">
            <v>954546</v>
          </cell>
        </row>
        <row r="774">
          <cell r="A774">
            <v>43571</v>
          </cell>
          <cell r="B774" t="str">
            <v>PC20190416-07</v>
          </cell>
          <cell r="C774" t="str">
            <v>Thuế GTGT khấu trừ</v>
          </cell>
          <cell r="D774" t="str">
            <v>1331</v>
          </cell>
          <cell r="E774" t="str">
            <v>1111</v>
          </cell>
          <cell r="F774">
            <v>95454</v>
          </cell>
        </row>
        <row r="775">
          <cell r="A775">
            <v>43571</v>
          </cell>
          <cell r="B775" t="str">
            <v>PC20190416-07</v>
          </cell>
          <cell r="C775" t="str">
            <v>Công tác miền trung đợt 2-phòng nghỉ</v>
          </cell>
          <cell r="D775" t="str">
            <v>6418</v>
          </cell>
          <cell r="E775" t="str">
            <v>1111</v>
          </cell>
          <cell r="F775">
            <v>545454</v>
          </cell>
        </row>
        <row r="776">
          <cell r="A776">
            <v>43571</v>
          </cell>
          <cell r="B776" t="str">
            <v>PC20190416-07</v>
          </cell>
          <cell r="C776" t="str">
            <v>Thuế GTGT khấu trừ</v>
          </cell>
          <cell r="D776" t="str">
            <v>1331</v>
          </cell>
          <cell r="E776" t="str">
            <v>1111</v>
          </cell>
          <cell r="F776">
            <v>54546</v>
          </cell>
        </row>
        <row r="777">
          <cell r="A777">
            <v>43571</v>
          </cell>
          <cell r="B777" t="str">
            <v>PC20190416-07</v>
          </cell>
          <cell r="C777" t="str">
            <v>Công tác miền trung đợt 2-phòng nghỉ</v>
          </cell>
          <cell r="D777" t="str">
            <v>6418</v>
          </cell>
          <cell r="E777" t="str">
            <v>1111</v>
          </cell>
          <cell r="F777">
            <v>1454545</v>
          </cell>
        </row>
        <row r="778">
          <cell r="A778">
            <v>43571</v>
          </cell>
          <cell r="B778" t="str">
            <v>PC20190416-07</v>
          </cell>
          <cell r="C778" t="str">
            <v>Thuế GTGT khấu trừ</v>
          </cell>
          <cell r="D778" t="str">
            <v>1331</v>
          </cell>
          <cell r="E778" t="str">
            <v>1111</v>
          </cell>
          <cell r="F778">
            <v>145455</v>
          </cell>
        </row>
        <row r="779">
          <cell r="A779">
            <v>43571</v>
          </cell>
          <cell r="B779" t="str">
            <v>PC20190416-07</v>
          </cell>
          <cell r="C779" t="str">
            <v>Công tác miền trung đợt 2-phòng nghỉ</v>
          </cell>
          <cell r="D779" t="str">
            <v>6418</v>
          </cell>
          <cell r="E779" t="str">
            <v>1111</v>
          </cell>
          <cell r="F779">
            <v>1454545</v>
          </cell>
        </row>
        <row r="780">
          <cell r="A780">
            <v>43571</v>
          </cell>
          <cell r="B780" t="str">
            <v>PC20190416-07</v>
          </cell>
          <cell r="C780" t="str">
            <v>Thuế GTGT khấu trừ</v>
          </cell>
          <cell r="D780" t="str">
            <v>1331</v>
          </cell>
          <cell r="E780" t="str">
            <v>1111</v>
          </cell>
          <cell r="F780">
            <v>145455</v>
          </cell>
        </row>
        <row r="781">
          <cell r="A781">
            <v>43571</v>
          </cell>
          <cell r="B781" t="str">
            <v>PC20190416-07</v>
          </cell>
          <cell r="C781" t="str">
            <v>Công tác miền trung đợt 2-phòng nghỉ</v>
          </cell>
          <cell r="D781" t="str">
            <v>6418</v>
          </cell>
          <cell r="E781" t="str">
            <v>1111</v>
          </cell>
          <cell r="F781">
            <v>727273</v>
          </cell>
        </row>
        <row r="782">
          <cell r="A782">
            <v>43571</v>
          </cell>
          <cell r="B782" t="str">
            <v>PC20190416-07</v>
          </cell>
          <cell r="C782" t="str">
            <v>Thuế GTGT khấu trừ</v>
          </cell>
          <cell r="D782" t="str">
            <v>1331</v>
          </cell>
          <cell r="E782" t="str">
            <v>1111</v>
          </cell>
          <cell r="F782">
            <v>72727</v>
          </cell>
        </row>
        <row r="783">
          <cell r="A783">
            <v>43571</v>
          </cell>
          <cell r="B783" t="str">
            <v>PC20190416-07</v>
          </cell>
          <cell r="C783" t="str">
            <v>Công tác miền trung đợt 2-phòng nghỉ</v>
          </cell>
          <cell r="D783" t="str">
            <v>6418</v>
          </cell>
          <cell r="E783" t="str">
            <v>1111</v>
          </cell>
          <cell r="F783">
            <v>818182</v>
          </cell>
        </row>
        <row r="784">
          <cell r="A784">
            <v>43571</v>
          </cell>
          <cell r="B784" t="str">
            <v>PC20190416-07</v>
          </cell>
          <cell r="C784" t="str">
            <v>Thuế GTGT khấu trừ</v>
          </cell>
          <cell r="D784" t="str">
            <v>1331</v>
          </cell>
          <cell r="E784" t="str">
            <v>1111</v>
          </cell>
          <cell r="F784">
            <v>81818</v>
          </cell>
        </row>
        <row r="785">
          <cell r="A785">
            <v>43571</v>
          </cell>
          <cell r="B785" t="str">
            <v>PC20190416-07</v>
          </cell>
          <cell r="C785" t="str">
            <v>Công tác miền trung đợt 2-phòng nghỉ</v>
          </cell>
          <cell r="D785" t="str">
            <v>6418</v>
          </cell>
          <cell r="E785" t="str">
            <v>1111</v>
          </cell>
          <cell r="F785">
            <v>590909</v>
          </cell>
        </row>
        <row r="786">
          <cell r="A786">
            <v>43571</v>
          </cell>
          <cell r="B786" t="str">
            <v>PC20190416-07</v>
          </cell>
          <cell r="C786" t="str">
            <v>Thuế GTGT khấu trừ</v>
          </cell>
          <cell r="D786" t="str">
            <v>1331</v>
          </cell>
          <cell r="E786" t="str">
            <v>1111</v>
          </cell>
          <cell r="F786">
            <v>59091</v>
          </cell>
        </row>
        <row r="787">
          <cell r="A787">
            <v>43571</v>
          </cell>
          <cell r="B787" t="str">
            <v>PC20190416-07</v>
          </cell>
          <cell r="C787" t="str">
            <v>Công tác miền trung đợt 2</v>
          </cell>
          <cell r="D787" t="str">
            <v>6418</v>
          </cell>
          <cell r="E787" t="str">
            <v>1111</v>
          </cell>
          <cell r="F787">
            <v>3243906</v>
          </cell>
        </row>
        <row r="788">
          <cell r="A788">
            <v>43571</v>
          </cell>
          <cell r="B788" t="str">
            <v>PC20190426-08</v>
          </cell>
          <cell r="C788" t="str">
            <v>Thi công lắp hệ thống Internet, dthoai</v>
          </cell>
          <cell r="D788" t="str">
            <v>6418</v>
          </cell>
          <cell r="E788" t="str">
            <v>1111</v>
          </cell>
          <cell r="F788">
            <v>1000000</v>
          </cell>
        </row>
        <row r="789">
          <cell r="A789">
            <v>43571</v>
          </cell>
          <cell r="B789" t="str">
            <v>PC20190426-08</v>
          </cell>
          <cell r="C789" t="str">
            <v>Thuế GTGT được khấu trừ</v>
          </cell>
          <cell r="D789" t="str">
            <v>1331</v>
          </cell>
          <cell r="E789" t="str">
            <v>1111</v>
          </cell>
          <cell r="F789">
            <v>100000</v>
          </cell>
        </row>
        <row r="790">
          <cell r="A790">
            <v>43571</v>
          </cell>
          <cell r="B790" t="str">
            <v>PC20190416-09</v>
          </cell>
          <cell r="C790" t="str">
            <v>Lấy 5 sim diện thoại  mới cho NVKD</v>
          </cell>
          <cell r="D790" t="str">
            <v>6418</v>
          </cell>
          <cell r="E790" t="str">
            <v>1111</v>
          </cell>
          <cell r="F790">
            <v>272725</v>
          </cell>
        </row>
        <row r="791">
          <cell r="A791">
            <v>43571</v>
          </cell>
          <cell r="B791" t="str">
            <v>PC20190416-09</v>
          </cell>
          <cell r="C791" t="str">
            <v>Thuế GTGT được khấu trừ</v>
          </cell>
          <cell r="D791" t="str">
            <v>1331</v>
          </cell>
          <cell r="E791" t="str">
            <v>1111</v>
          </cell>
          <cell r="F791">
            <v>27275</v>
          </cell>
        </row>
        <row r="792">
          <cell r="A792">
            <v>43571</v>
          </cell>
          <cell r="B792" t="str">
            <v>PC20190416-10</v>
          </cell>
          <cell r="C792" t="str">
            <v>Hoàng Thị Luyến mượn tiền công ty</v>
          </cell>
          <cell r="D792" t="str">
            <v>3388</v>
          </cell>
          <cell r="E792" t="str">
            <v>1111</v>
          </cell>
          <cell r="F792">
            <v>134000000</v>
          </cell>
        </row>
        <row r="793">
          <cell r="A793">
            <v>43571</v>
          </cell>
          <cell r="B793" t="str">
            <v>PC20190416-11</v>
          </cell>
          <cell r="C793" t="str">
            <v>Phí đổ xăng dầu đi phú quốc</v>
          </cell>
          <cell r="D793" t="str">
            <v>6418</v>
          </cell>
          <cell r="E793" t="str">
            <v>1111</v>
          </cell>
          <cell r="F793">
            <v>908149</v>
          </cell>
        </row>
        <row r="794">
          <cell r="A794">
            <v>43571</v>
          </cell>
          <cell r="B794" t="str">
            <v>PC20190416-11</v>
          </cell>
          <cell r="C794" t="str">
            <v>Thuế GTGT được khấu trừ</v>
          </cell>
          <cell r="D794" t="str">
            <v>1331</v>
          </cell>
          <cell r="E794" t="str">
            <v>1111</v>
          </cell>
          <cell r="F794">
            <v>91851</v>
          </cell>
        </row>
        <row r="795">
          <cell r="A795">
            <v>43571</v>
          </cell>
          <cell r="B795" t="str">
            <v>PC20190416-11</v>
          </cell>
          <cell r="C795" t="str">
            <v>Phí đổ xăng dầu đi phú quốc</v>
          </cell>
          <cell r="D795" t="str">
            <v>6418</v>
          </cell>
          <cell r="E795" t="str">
            <v>1111</v>
          </cell>
          <cell r="F795">
            <v>908389</v>
          </cell>
        </row>
        <row r="796">
          <cell r="A796">
            <v>43571</v>
          </cell>
          <cell r="B796" t="str">
            <v>PC20190416-11</v>
          </cell>
          <cell r="C796" t="str">
            <v>Thuế GTGT được khấu trừ</v>
          </cell>
          <cell r="D796" t="str">
            <v>1331</v>
          </cell>
          <cell r="E796" t="str">
            <v>1111</v>
          </cell>
          <cell r="F796">
            <v>91611</v>
          </cell>
        </row>
        <row r="797">
          <cell r="A797">
            <v>43571</v>
          </cell>
          <cell r="B797" t="str">
            <v>PC20190416-12</v>
          </cell>
          <cell r="C797" t="str">
            <v>Phí cầu đường đi Phú Quốc</v>
          </cell>
          <cell r="D797" t="str">
            <v>6418</v>
          </cell>
          <cell r="E797" t="str">
            <v>1111</v>
          </cell>
          <cell r="F797">
            <v>109091</v>
          </cell>
        </row>
        <row r="798">
          <cell r="A798">
            <v>43571</v>
          </cell>
          <cell r="B798" t="str">
            <v>PC20190416-12</v>
          </cell>
          <cell r="C798" t="str">
            <v>Thuế GTGT được khấu trừ</v>
          </cell>
          <cell r="D798" t="str">
            <v>1331</v>
          </cell>
          <cell r="E798" t="str">
            <v>1111</v>
          </cell>
          <cell r="F798">
            <v>10909</v>
          </cell>
        </row>
        <row r="799">
          <cell r="A799">
            <v>43571</v>
          </cell>
          <cell r="B799" t="str">
            <v>NH</v>
          </cell>
          <cell r="C799" t="str">
            <v>Thu trước tiền bán hàng cho cty Minh Quang Long - đợt 2</v>
          </cell>
          <cell r="D799" t="str">
            <v>1121bidv</v>
          </cell>
          <cell r="E799" t="str">
            <v>131</v>
          </cell>
          <cell r="F799">
            <v>500000000</v>
          </cell>
        </row>
        <row r="800">
          <cell r="A800">
            <v>43571</v>
          </cell>
          <cell r="B800" t="str">
            <v>NH</v>
          </cell>
          <cell r="C800" t="str">
            <v>Rút TGNH BIDV nhập quỹ tiền mặt (Trần Thị Hồng Phước)</v>
          </cell>
          <cell r="D800" t="str">
            <v>1111</v>
          </cell>
          <cell r="E800" t="str">
            <v>1121bidv</v>
          </cell>
          <cell r="F800">
            <v>400000000</v>
          </cell>
        </row>
        <row r="801">
          <cell r="A801">
            <v>43571</v>
          </cell>
          <cell r="B801" t="str">
            <v>NH</v>
          </cell>
          <cell r="C801" t="str">
            <v>Phí rút tiền mặt món 400.000.000 vnđ</v>
          </cell>
          <cell r="D801" t="str">
            <v>6425</v>
          </cell>
          <cell r="E801" t="str">
            <v>1121bidv</v>
          </cell>
          <cell r="F801">
            <v>44000</v>
          </cell>
        </row>
        <row r="802">
          <cell r="A802">
            <v>43572</v>
          </cell>
          <cell r="B802" t="str">
            <v>PT20190417-01</v>
          </cell>
          <cell r="C802" t="str">
            <v>Hoàng Thị Luyến trả tiền mượn công ty</v>
          </cell>
          <cell r="D802" t="str">
            <v>1111</v>
          </cell>
          <cell r="E802" t="str">
            <v>3388</v>
          </cell>
          <cell r="F802">
            <v>25000000</v>
          </cell>
        </row>
        <row r="803">
          <cell r="A803">
            <v>43572</v>
          </cell>
          <cell r="B803" t="str">
            <v>PC20190417-01</v>
          </cell>
          <cell r="C803" t="str">
            <v>Thanh toán phí làm Website theo hợp đồng (không hoá đơn)</v>
          </cell>
          <cell r="D803" t="str">
            <v>6418</v>
          </cell>
          <cell r="E803" t="str">
            <v>1111</v>
          </cell>
          <cell r="F803">
            <v>15000000</v>
          </cell>
        </row>
        <row r="804">
          <cell r="A804">
            <v>43572</v>
          </cell>
          <cell r="B804" t="str">
            <v>PC20190417-02</v>
          </cell>
          <cell r="C804" t="str">
            <v>Bảo dưỡng và thay phụ tùng xe ford ranger</v>
          </cell>
          <cell r="D804" t="str">
            <v>6418</v>
          </cell>
          <cell r="E804" t="str">
            <v>1111</v>
          </cell>
          <cell r="F804">
            <v>8279110</v>
          </cell>
        </row>
        <row r="805">
          <cell r="A805">
            <v>43572</v>
          </cell>
          <cell r="B805" t="str">
            <v>PC20190417-02</v>
          </cell>
          <cell r="C805" t="str">
            <v>Thuế GTGT được khấu trừ</v>
          </cell>
          <cell r="D805" t="str">
            <v>1331</v>
          </cell>
          <cell r="E805" t="str">
            <v>1111</v>
          </cell>
          <cell r="F805">
            <v>827890</v>
          </cell>
        </row>
        <row r="806">
          <cell r="A806">
            <v>43572</v>
          </cell>
          <cell r="B806" t="str">
            <v>NH</v>
          </cell>
          <cell r="C806" t="str">
            <v>TT cho Cty Morning mua đồng phục NV theo HĐ 190417  (17/04/2019)- đợt 1</v>
          </cell>
          <cell r="D806" t="str">
            <v>331</v>
          </cell>
          <cell r="E806" t="str">
            <v>1121bidv</v>
          </cell>
          <cell r="F806">
            <v>7238000</v>
          </cell>
        </row>
        <row r="807">
          <cell r="A807">
            <v>43572</v>
          </cell>
          <cell r="B807" t="str">
            <v>NH</v>
          </cell>
          <cell r="C807" t="str">
            <v>Phí chuyển khoản món 7.238.000 vnđ</v>
          </cell>
          <cell r="D807" t="str">
            <v>6425</v>
          </cell>
          <cell r="E807" t="str">
            <v>1121bidv</v>
          </cell>
          <cell r="F807">
            <v>22000</v>
          </cell>
        </row>
        <row r="808">
          <cell r="A808">
            <v>43573</v>
          </cell>
          <cell r="B808" t="str">
            <v>PT20190418-01</v>
          </cell>
          <cell r="C808" t="str">
            <v>Hoàng Thị Luyến trả tiền mượn công ty</v>
          </cell>
          <cell r="D808" t="str">
            <v>1111</v>
          </cell>
          <cell r="E808" t="str">
            <v>3388</v>
          </cell>
          <cell r="F808">
            <v>5000000</v>
          </cell>
        </row>
        <row r="809">
          <cell r="A809">
            <v>43573</v>
          </cell>
          <cell r="B809" t="str">
            <v>PC20190418-01</v>
          </cell>
          <cell r="C809" t="str">
            <v>Mua văn phòng phẩm công ty</v>
          </cell>
          <cell r="D809" t="str">
            <v>6428</v>
          </cell>
          <cell r="E809" t="str">
            <v>1111</v>
          </cell>
          <cell r="F809">
            <v>2102500</v>
          </cell>
        </row>
        <row r="810">
          <cell r="A810">
            <v>43573</v>
          </cell>
          <cell r="B810" t="str">
            <v>PC20190418-01</v>
          </cell>
          <cell r="C810" t="str">
            <v>Thuế GTGT được khấu trừ</v>
          </cell>
          <cell r="D810" t="str">
            <v>1331</v>
          </cell>
          <cell r="E810" t="str">
            <v>1111</v>
          </cell>
          <cell r="F810">
            <v>210250</v>
          </cell>
        </row>
        <row r="811">
          <cell r="A811">
            <v>43573</v>
          </cell>
          <cell r="B811" t="str">
            <v>PC20190418-02</v>
          </cell>
          <cell r="C811" t="str">
            <v>TT bảng hiệu công ty</v>
          </cell>
          <cell r="D811" t="str">
            <v>6423</v>
          </cell>
          <cell r="E811" t="str">
            <v>1111</v>
          </cell>
          <cell r="F811">
            <v>850000</v>
          </cell>
        </row>
        <row r="812">
          <cell r="A812">
            <v>43573</v>
          </cell>
          <cell r="B812" t="str">
            <v>PC20190418-02</v>
          </cell>
          <cell r="C812" t="str">
            <v>Thuế GTGT được khấu trừ</v>
          </cell>
          <cell r="D812" t="str">
            <v>1331</v>
          </cell>
          <cell r="E812" t="str">
            <v>1111</v>
          </cell>
          <cell r="F812">
            <v>85000</v>
          </cell>
        </row>
        <row r="813">
          <cell r="A813">
            <v>43574</v>
          </cell>
          <cell r="B813" t="str">
            <v>PT20190419-01</v>
          </cell>
          <cell r="C813" t="str">
            <v>Hoàng Thị Luyến trả tiền mượn công ty</v>
          </cell>
          <cell r="D813" t="str">
            <v>1111</v>
          </cell>
          <cell r="E813" t="str">
            <v>3388</v>
          </cell>
          <cell r="F813">
            <v>5000000</v>
          </cell>
        </row>
        <row r="814">
          <cell r="A814">
            <v>43574</v>
          </cell>
          <cell r="B814" t="str">
            <v>PC20190419-01</v>
          </cell>
          <cell r="C814" t="str">
            <v>Viếng bố chị Châu</v>
          </cell>
          <cell r="D814" t="str">
            <v>6428</v>
          </cell>
          <cell r="E814" t="str">
            <v>1111</v>
          </cell>
          <cell r="F814">
            <v>2000000</v>
          </cell>
        </row>
        <row r="815">
          <cell r="A815">
            <v>43574</v>
          </cell>
          <cell r="B815" t="str">
            <v>PC20190419-02</v>
          </cell>
          <cell r="C815" t="str">
            <v>Điện hoa chia buồn</v>
          </cell>
          <cell r="D815" t="str">
            <v>6428</v>
          </cell>
          <cell r="E815" t="str">
            <v>1111</v>
          </cell>
          <cell r="F815">
            <v>680000</v>
          </cell>
        </row>
        <row r="816">
          <cell r="A816">
            <v>43574</v>
          </cell>
          <cell r="B816" t="str">
            <v>PC20190419-02</v>
          </cell>
          <cell r="C816" t="str">
            <v>Thuế GTGT được khấu trừ</v>
          </cell>
          <cell r="D816" t="str">
            <v>1331</v>
          </cell>
          <cell r="E816" t="str">
            <v>1111</v>
          </cell>
          <cell r="F816">
            <v>68000</v>
          </cell>
        </row>
        <row r="817">
          <cell r="A817">
            <v>43574</v>
          </cell>
          <cell r="B817" t="str">
            <v>PC20190419-03</v>
          </cell>
          <cell r="C817" t="str">
            <v>Phí cầu đường đi Đà Lạt giao xe</v>
          </cell>
          <cell r="D817" t="str">
            <v>6418</v>
          </cell>
          <cell r="E817" t="str">
            <v>1111</v>
          </cell>
          <cell r="F817">
            <v>200000</v>
          </cell>
        </row>
        <row r="818">
          <cell r="A818">
            <v>43574</v>
          </cell>
          <cell r="B818" t="str">
            <v>PC20190419-03</v>
          </cell>
          <cell r="C818" t="str">
            <v>Thuế GTGT được khấu trừ</v>
          </cell>
          <cell r="D818" t="str">
            <v>1331</v>
          </cell>
          <cell r="E818" t="str">
            <v>1111</v>
          </cell>
          <cell r="F818">
            <v>20000</v>
          </cell>
        </row>
        <row r="819">
          <cell r="A819">
            <v>43574</v>
          </cell>
          <cell r="B819" t="str">
            <v>PC20190419-03</v>
          </cell>
          <cell r="C819" t="str">
            <v>Phí cầu đường đi Đà Lạt giao xe- cầu đường</v>
          </cell>
          <cell r="D819" t="str">
            <v>6418</v>
          </cell>
          <cell r="E819" t="str">
            <v>1111</v>
          </cell>
          <cell r="F819">
            <v>168182</v>
          </cell>
        </row>
        <row r="820">
          <cell r="A820">
            <v>43574</v>
          </cell>
          <cell r="B820" t="str">
            <v>PC20190419-03</v>
          </cell>
          <cell r="C820" t="str">
            <v>Thuế GTGT được khấu trừ</v>
          </cell>
          <cell r="D820" t="str">
            <v>1331</v>
          </cell>
          <cell r="E820" t="str">
            <v>1111</v>
          </cell>
          <cell r="F820">
            <v>16818</v>
          </cell>
        </row>
        <row r="821">
          <cell r="A821">
            <v>43574</v>
          </cell>
          <cell r="B821" t="str">
            <v>PC20190419-03</v>
          </cell>
          <cell r="C821" t="str">
            <v>Phí cầu đường đi Đà Lạt giao xe- Grap</v>
          </cell>
          <cell r="D821" t="str">
            <v>6418</v>
          </cell>
          <cell r="E821" t="str">
            <v>1111</v>
          </cell>
          <cell r="F821">
            <v>85000</v>
          </cell>
        </row>
        <row r="822">
          <cell r="A822">
            <v>43574</v>
          </cell>
          <cell r="B822" t="str">
            <v>PC20190419-04</v>
          </cell>
          <cell r="C822" t="str">
            <v>Phí xăng dầu đi Đà Lạt giao xe- Xăng</v>
          </cell>
          <cell r="D822" t="str">
            <v>6418</v>
          </cell>
          <cell r="E822" t="str">
            <v>1111</v>
          </cell>
          <cell r="F822">
            <v>635220</v>
          </cell>
        </row>
        <row r="823">
          <cell r="A823">
            <v>43574</v>
          </cell>
          <cell r="B823" t="str">
            <v>PC20190419-04</v>
          </cell>
          <cell r="C823" t="str">
            <v>Thuế GTGT được khấu trừ</v>
          </cell>
          <cell r="D823" t="str">
            <v>1331</v>
          </cell>
          <cell r="E823" t="str">
            <v>1111</v>
          </cell>
          <cell r="F823">
            <v>64780</v>
          </cell>
        </row>
        <row r="824">
          <cell r="A824">
            <v>43574</v>
          </cell>
          <cell r="B824" t="str">
            <v>PC20190419-05</v>
          </cell>
          <cell r="C824" t="str">
            <v>Gửi Catologe ra Nha Trang</v>
          </cell>
          <cell r="D824" t="str">
            <v>6418</v>
          </cell>
          <cell r="E824" t="str">
            <v>1111</v>
          </cell>
          <cell r="F824">
            <v>91818</v>
          </cell>
        </row>
        <row r="825">
          <cell r="A825">
            <v>43574</v>
          </cell>
          <cell r="B825" t="str">
            <v>PC20190419-05</v>
          </cell>
          <cell r="C825" t="str">
            <v>Thuế GTGT được khấu trừ</v>
          </cell>
          <cell r="D825" t="str">
            <v>1331</v>
          </cell>
          <cell r="E825" t="str">
            <v>1111</v>
          </cell>
          <cell r="F825">
            <v>9182</v>
          </cell>
        </row>
        <row r="826">
          <cell r="A826">
            <v>43577</v>
          </cell>
          <cell r="B826" t="str">
            <v>PC20190422-01</v>
          </cell>
          <cell r="C826" t="str">
            <v>Tạm ứng mua axit, clo cho hồ bơi</v>
          </cell>
          <cell r="D826" t="str">
            <v>141</v>
          </cell>
          <cell r="E826" t="str">
            <v>1111</v>
          </cell>
          <cell r="F826">
            <v>5000000</v>
          </cell>
        </row>
        <row r="827">
          <cell r="A827">
            <v>43577</v>
          </cell>
          <cell r="B827" t="str">
            <v>PT20190422-01</v>
          </cell>
          <cell r="C827" t="str">
            <v>Hoàng Thị Luyến trả tiền mượn công ty</v>
          </cell>
          <cell r="D827" t="str">
            <v>1111</v>
          </cell>
          <cell r="E827" t="str">
            <v>3388</v>
          </cell>
          <cell r="F827">
            <v>5000000</v>
          </cell>
        </row>
        <row r="828">
          <cell r="A828">
            <v>43577</v>
          </cell>
          <cell r="B828" t="str">
            <v>PC20190422-02</v>
          </cell>
          <cell r="C828" t="str">
            <v>Chuyển mẫu đi Nha Trang- Cước phí vận chuyển</v>
          </cell>
          <cell r="D828" t="str">
            <v>6418</v>
          </cell>
          <cell r="E828" t="str">
            <v>1111</v>
          </cell>
          <cell r="F828">
            <v>298182</v>
          </cell>
        </row>
        <row r="829">
          <cell r="A829">
            <v>43577</v>
          </cell>
          <cell r="B829" t="str">
            <v>PC20190422-02</v>
          </cell>
          <cell r="C829" t="str">
            <v>Thuế GTGT được khấu trừ</v>
          </cell>
          <cell r="D829" t="str">
            <v>1331</v>
          </cell>
          <cell r="E829" t="str">
            <v>1111</v>
          </cell>
          <cell r="F829">
            <v>29818</v>
          </cell>
        </row>
        <row r="830">
          <cell r="A830">
            <v>43577</v>
          </cell>
          <cell r="B830" t="str">
            <v>PC20190422-02</v>
          </cell>
          <cell r="C830" t="str">
            <v>Chuyển mẫu đi Nha Trang- vé vào cổng</v>
          </cell>
          <cell r="D830" t="str">
            <v>6418</v>
          </cell>
          <cell r="E830" t="str">
            <v>1111</v>
          </cell>
          <cell r="F830">
            <v>24545</v>
          </cell>
        </row>
        <row r="831">
          <cell r="A831">
            <v>43577</v>
          </cell>
          <cell r="B831" t="str">
            <v>PC20190422-02</v>
          </cell>
          <cell r="C831" t="str">
            <v>Thuế GTGT được khấu trừ</v>
          </cell>
          <cell r="D831" t="str">
            <v>1331</v>
          </cell>
          <cell r="E831" t="str">
            <v>1111</v>
          </cell>
          <cell r="F831">
            <v>2455</v>
          </cell>
        </row>
        <row r="832">
          <cell r="A832">
            <v>43578</v>
          </cell>
          <cell r="B832" t="str">
            <v>PC20190422-03</v>
          </cell>
          <cell r="C832" t="str">
            <v>Thanh toán chi phí IT</v>
          </cell>
          <cell r="D832" t="str">
            <v>6428</v>
          </cell>
          <cell r="E832" t="str">
            <v>1111</v>
          </cell>
          <cell r="F832">
            <v>2725000</v>
          </cell>
        </row>
        <row r="833">
          <cell r="A833">
            <v>43578</v>
          </cell>
          <cell r="B833" t="str">
            <v>PC20190422-03</v>
          </cell>
          <cell r="C833" t="str">
            <v>Thuế GTGT được khấu trừ</v>
          </cell>
          <cell r="D833" t="str">
            <v>1331</v>
          </cell>
          <cell r="E833" t="str">
            <v>1111</v>
          </cell>
          <cell r="F833">
            <v>273000</v>
          </cell>
        </row>
        <row r="834">
          <cell r="A834">
            <v>43578</v>
          </cell>
          <cell r="B834" t="str">
            <v>NH</v>
          </cell>
          <cell r="C834" t="str">
            <v>TT cho Cty Morning mua đồng phục NV theo HĐ 190417  (17/04/2019)- đợt cuối</v>
          </cell>
          <cell r="D834" t="str">
            <v>331</v>
          </cell>
          <cell r="E834" t="str">
            <v>1121bidv</v>
          </cell>
          <cell r="F834">
            <v>7238000</v>
          </cell>
        </row>
        <row r="835">
          <cell r="A835">
            <v>43578</v>
          </cell>
          <cell r="B835" t="str">
            <v>NH</v>
          </cell>
          <cell r="C835" t="str">
            <v>Phí chuyển khoản món 7.238.000 vnđ</v>
          </cell>
          <cell r="D835" t="str">
            <v>6425</v>
          </cell>
          <cell r="E835" t="str">
            <v>1121bidv</v>
          </cell>
          <cell r="F835">
            <v>22000</v>
          </cell>
        </row>
        <row r="836">
          <cell r="A836">
            <v>43579</v>
          </cell>
          <cell r="B836" t="str">
            <v>PT20190424-01</v>
          </cell>
          <cell r="C836" t="str">
            <v>Thu lại tạm ứng mua axit, clo cho hồ bơi</v>
          </cell>
          <cell r="D836" t="str">
            <v>1111</v>
          </cell>
          <cell r="E836" t="str">
            <v>141</v>
          </cell>
          <cell r="F836">
            <v>5000000</v>
          </cell>
        </row>
        <row r="837">
          <cell r="A837">
            <v>43579</v>
          </cell>
          <cell r="B837" t="str">
            <v>PT20190424-02</v>
          </cell>
          <cell r="C837" t="str">
            <v>Rút BIDV nộp quỹ tiền mặt</v>
          </cell>
          <cell r="D837" t="str">
            <v>1111</v>
          </cell>
          <cell r="E837" t="str">
            <v>1121bidv</v>
          </cell>
          <cell r="F837">
            <v>0</v>
          </cell>
        </row>
        <row r="838">
          <cell r="A838">
            <v>43579</v>
          </cell>
          <cell r="B838" t="str">
            <v>PC20190424-01</v>
          </cell>
          <cell r="C838" t="str">
            <v>Mua axit, clo cho hồ bơi</v>
          </cell>
          <cell r="D838" t="str">
            <v>6423</v>
          </cell>
          <cell r="E838" t="str">
            <v>1111</v>
          </cell>
          <cell r="F838">
            <v>4450000</v>
          </cell>
        </row>
        <row r="839">
          <cell r="A839">
            <v>43579</v>
          </cell>
          <cell r="B839" t="str">
            <v>PC20190424-01</v>
          </cell>
          <cell r="C839" t="str">
            <v>Thuế GTGT khấu trừ</v>
          </cell>
          <cell r="D839" t="str">
            <v>1331</v>
          </cell>
          <cell r="E839" t="str">
            <v>1111</v>
          </cell>
          <cell r="F839">
            <v>445000</v>
          </cell>
        </row>
        <row r="840">
          <cell r="A840">
            <v>43579</v>
          </cell>
          <cell r="B840" t="str">
            <v>PC20190424-02</v>
          </cell>
          <cell r="C840" t="str">
            <v>Tạm ứng công tác Phú Quốc 24/04-26/04</v>
          </cell>
          <cell r="D840" t="str">
            <v>141</v>
          </cell>
          <cell r="E840" t="str">
            <v>1111</v>
          </cell>
          <cell r="F840">
            <v>5000000</v>
          </cell>
        </row>
        <row r="841">
          <cell r="A841">
            <v>43579</v>
          </cell>
          <cell r="B841" t="str">
            <v>PC20190424-03</v>
          </cell>
          <cell r="C841" t="str">
            <v>Thanh toán tiền điện T04/2019</v>
          </cell>
          <cell r="D841" t="str">
            <v>6428</v>
          </cell>
          <cell r="E841" t="str">
            <v>1111</v>
          </cell>
          <cell r="F841">
            <v>8419228</v>
          </cell>
        </row>
        <row r="842">
          <cell r="A842">
            <v>43579</v>
          </cell>
          <cell r="B842" t="str">
            <v>PC20190424-03</v>
          </cell>
          <cell r="C842" t="str">
            <v>Thuế GTGT khấu trừ</v>
          </cell>
          <cell r="D842" t="str">
            <v>1331</v>
          </cell>
          <cell r="E842" t="str">
            <v>1111</v>
          </cell>
          <cell r="F842">
            <v>841923</v>
          </cell>
        </row>
        <row r="843">
          <cell r="A843">
            <v>43579</v>
          </cell>
          <cell r="B843" t="str">
            <v>PC20190424-04</v>
          </cell>
          <cell r="C843" t="str">
            <v>Tiền thiết kế bản vẽ văn phòng công ty 50% (đợt 1)</v>
          </cell>
          <cell r="D843" t="str">
            <v>6428</v>
          </cell>
          <cell r="E843" t="str">
            <v>1111</v>
          </cell>
          <cell r="F843">
            <v>24000000</v>
          </cell>
        </row>
        <row r="844">
          <cell r="A844">
            <v>43579</v>
          </cell>
          <cell r="B844" t="str">
            <v>PC20190424-05</v>
          </cell>
          <cell r="C844" t="str">
            <v>Thanh toán Internet+ điện thoại văn phòng</v>
          </cell>
          <cell r="D844" t="str">
            <v>6428</v>
          </cell>
          <cell r="E844" t="str">
            <v>1111</v>
          </cell>
          <cell r="F844">
            <v>152496</v>
          </cell>
        </row>
        <row r="845">
          <cell r="A845">
            <v>43579</v>
          </cell>
          <cell r="B845" t="str">
            <v>PC20190424-05</v>
          </cell>
          <cell r="C845" t="str">
            <v>Thuế GTGT khấu trừ</v>
          </cell>
          <cell r="D845" t="str">
            <v>1331</v>
          </cell>
          <cell r="E845" t="str">
            <v>1111</v>
          </cell>
          <cell r="F845">
            <v>15250</v>
          </cell>
        </row>
        <row r="846">
          <cell r="A846">
            <v>43579</v>
          </cell>
          <cell r="B846" t="str">
            <v>PC20190424-05</v>
          </cell>
          <cell r="C846" t="str">
            <v>Thanh toán Internet+ điện thoại văn phòng</v>
          </cell>
          <cell r="D846" t="str">
            <v>6428</v>
          </cell>
          <cell r="E846" t="str">
            <v>1111</v>
          </cell>
          <cell r="F846">
            <v>1050000</v>
          </cell>
        </row>
        <row r="847">
          <cell r="A847">
            <v>43579</v>
          </cell>
          <cell r="B847" t="str">
            <v>PC20190424-05</v>
          </cell>
          <cell r="C847" t="str">
            <v>Thuế GTGT khấu trừ</v>
          </cell>
          <cell r="D847" t="str">
            <v>1331</v>
          </cell>
          <cell r="E847" t="str">
            <v>1111</v>
          </cell>
          <cell r="F847">
            <v>105000</v>
          </cell>
        </row>
        <row r="848">
          <cell r="A848">
            <v>43579</v>
          </cell>
          <cell r="B848" t="str">
            <v>PC20190424-06</v>
          </cell>
          <cell r="C848" t="str">
            <v>Mua khăn giấy vệ sinh</v>
          </cell>
          <cell r="D848" t="str">
            <v>6423</v>
          </cell>
          <cell r="E848" t="str">
            <v>1111</v>
          </cell>
          <cell r="F848">
            <v>451455</v>
          </cell>
        </row>
        <row r="849">
          <cell r="A849">
            <v>43579</v>
          </cell>
          <cell r="B849" t="str">
            <v>PC20190424-06</v>
          </cell>
          <cell r="C849" t="str">
            <v>Thuế GTGT khấu trừ</v>
          </cell>
          <cell r="D849" t="str">
            <v>1331</v>
          </cell>
          <cell r="E849" t="str">
            <v>1111</v>
          </cell>
          <cell r="F849">
            <v>45445</v>
          </cell>
        </row>
        <row r="850">
          <cell r="A850">
            <v>43579</v>
          </cell>
          <cell r="B850" t="str">
            <v>PC20190424-07</v>
          </cell>
          <cell r="C850" t="str">
            <v>Thanh toán mua đồ cúng T04/2019</v>
          </cell>
          <cell r="D850" t="str">
            <v>6428</v>
          </cell>
          <cell r="E850" t="str">
            <v>1111</v>
          </cell>
          <cell r="F850">
            <v>130000</v>
          </cell>
        </row>
        <row r="851">
          <cell r="A851">
            <v>43579</v>
          </cell>
          <cell r="B851" t="str">
            <v>0000017</v>
          </cell>
          <cell r="C851" t="str">
            <v>Mua 70 cái áo thun cho công ty</v>
          </cell>
          <cell r="D851" t="str">
            <v>24201</v>
          </cell>
          <cell r="E851" t="str">
            <v>331</v>
          </cell>
          <cell r="F851">
            <v>13160000</v>
          </cell>
        </row>
        <row r="852">
          <cell r="A852">
            <v>43579</v>
          </cell>
          <cell r="B852" t="str">
            <v>0000017</v>
          </cell>
          <cell r="C852" t="str">
            <v>Thuế GTGT khấu trừ</v>
          </cell>
          <cell r="D852" t="str">
            <v>1331</v>
          </cell>
          <cell r="E852" t="str">
            <v>331</v>
          </cell>
          <cell r="F852">
            <v>1316000</v>
          </cell>
        </row>
        <row r="853">
          <cell r="A853">
            <v>43579</v>
          </cell>
          <cell r="B853" t="str">
            <v>NH</v>
          </cell>
          <cell r="C853" t="str">
            <v>Rút TGNH BIDV nhập quỹ tiền mặt (Hoàng Như Kiểm)</v>
          </cell>
          <cell r="D853" t="str">
            <v>1111</v>
          </cell>
          <cell r="E853" t="str">
            <v>1121bidv</v>
          </cell>
          <cell r="F853">
            <v>60000000</v>
          </cell>
        </row>
        <row r="854">
          <cell r="A854">
            <v>43579</v>
          </cell>
          <cell r="B854" t="str">
            <v>NH</v>
          </cell>
          <cell r="C854" t="str">
            <v>Phí rút tiền mặt món 60.000.000 vnđ</v>
          </cell>
          <cell r="D854" t="str">
            <v>6425</v>
          </cell>
          <cell r="E854" t="str">
            <v>1121bidv</v>
          </cell>
          <cell r="F854">
            <v>11000</v>
          </cell>
        </row>
        <row r="855">
          <cell r="A855">
            <v>43580</v>
          </cell>
          <cell r="B855" t="str">
            <v>PC20190425-01</v>
          </cell>
          <cell r="C855" t="str">
            <v>Chi commission cho đơn hàng 1-Đà Nẵng</v>
          </cell>
          <cell r="D855" t="str">
            <v>6418</v>
          </cell>
          <cell r="E855" t="str">
            <v>1111</v>
          </cell>
          <cell r="F855">
            <v>826500</v>
          </cell>
        </row>
        <row r="856">
          <cell r="A856">
            <v>43580</v>
          </cell>
          <cell r="B856" t="str">
            <v>NH</v>
          </cell>
          <cell r="C856" t="str">
            <v>TT cho Cty Bảo Minh mua bảo hiểm xe 50LD-125.70 (từ 12/04/2019 đến 11/04/2019) theo HĐ 167722</v>
          </cell>
          <cell r="D856" t="str">
            <v>331</v>
          </cell>
          <cell r="E856" t="str">
            <v>1121bidv</v>
          </cell>
          <cell r="F856">
            <v>12450834</v>
          </cell>
        </row>
        <row r="857">
          <cell r="A857">
            <v>43580</v>
          </cell>
          <cell r="B857" t="str">
            <v>NH</v>
          </cell>
          <cell r="C857" t="str">
            <v>Phí chuyển khoản món 12.450.834 vnđ</v>
          </cell>
          <cell r="D857" t="str">
            <v>6425</v>
          </cell>
          <cell r="E857" t="str">
            <v>1121bidv</v>
          </cell>
          <cell r="F857">
            <v>22000</v>
          </cell>
        </row>
        <row r="858">
          <cell r="A858">
            <v>43580</v>
          </cell>
          <cell r="B858" t="str">
            <v>NH</v>
          </cell>
          <cell r="C858" t="str">
            <v>Lãi tiền gửi ngân hàng</v>
          </cell>
          <cell r="D858" t="str">
            <v>1121bidv</v>
          </cell>
          <cell r="E858" t="str">
            <v>515</v>
          </cell>
          <cell r="F858">
            <v>11996</v>
          </cell>
        </row>
        <row r="859">
          <cell r="A859">
            <v>43581</v>
          </cell>
          <cell r="B859" t="str">
            <v>PC20190426-01</v>
          </cell>
          <cell r="C859" t="str">
            <v>Tạm ứng công tác Phú Quốc 24/04-26/04 đợt 2</v>
          </cell>
          <cell r="D859" t="str">
            <v>141</v>
          </cell>
          <cell r="E859" t="str">
            <v>1111</v>
          </cell>
          <cell r="F859">
            <v>5000000</v>
          </cell>
        </row>
        <row r="860">
          <cell r="A860">
            <v>43581</v>
          </cell>
          <cell r="B860" t="str">
            <v>PC20190426-02</v>
          </cell>
          <cell r="C860" t="str">
            <v>Thanh toán mực in văn phòng</v>
          </cell>
          <cell r="D860" t="str">
            <v>6423</v>
          </cell>
          <cell r="E860" t="str">
            <v>1111</v>
          </cell>
          <cell r="F860">
            <v>5389000</v>
          </cell>
        </row>
        <row r="861">
          <cell r="A861">
            <v>43581</v>
          </cell>
          <cell r="B861" t="str">
            <v>PC20190426-02</v>
          </cell>
          <cell r="C861" t="str">
            <v>Thuế GTGT khấu trừ</v>
          </cell>
          <cell r="D861" t="str">
            <v>1331</v>
          </cell>
          <cell r="E861" t="str">
            <v>1111</v>
          </cell>
          <cell r="F861">
            <v>538900</v>
          </cell>
        </row>
        <row r="862">
          <cell r="A862">
            <v>43582</v>
          </cell>
          <cell r="B862" t="str">
            <v>PT20190427-01</v>
          </cell>
          <cell r="C862" t="str">
            <v>Thu tiền bán hàng CH Gốm ngói đá an Tâm-82 Điện biên phủ, P17, Bình Thạnh</v>
          </cell>
          <cell r="D862" t="str">
            <v>1111</v>
          </cell>
          <cell r="E862" t="str">
            <v>5111</v>
          </cell>
          <cell r="F862">
            <v>516800</v>
          </cell>
        </row>
        <row r="863">
          <cell r="A863">
            <v>43582</v>
          </cell>
          <cell r="B863" t="str">
            <v>PT20190427-01</v>
          </cell>
          <cell r="C863" t="str">
            <v>Giá vốn hàng bán theo ĐĐH số 230419 DDH -DELLA (23/04/2019)</v>
          </cell>
          <cell r="D863" t="str">
            <v>632</v>
          </cell>
          <cell r="E863" t="str">
            <v>1561</v>
          </cell>
          <cell r="F863">
            <v>224796</v>
          </cell>
        </row>
        <row r="864">
          <cell r="A864">
            <v>43582</v>
          </cell>
          <cell r="B864" t="str">
            <v>PC20190427-01</v>
          </cell>
          <cell r="C864" t="str">
            <v>Photo công chứng, chứng từ</v>
          </cell>
          <cell r="D864">
            <v>6425</v>
          </cell>
          <cell r="E864" t="str">
            <v>1111</v>
          </cell>
          <cell r="F864">
            <v>139000</v>
          </cell>
        </row>
        <row r="865">
          <cell r="A865">
            <v>43582</v>
          </cell>
          <cell r="B865" t="str">
            <v>PC20190427-02</v>
          </cell>
          <cell r="C865" t="str">
            <v>Dầu xe đi vĩnh long 20/04/2019</v>
          </cell>
          <cell r="D865" t="str">
            <v>6418</v>
          </cell>
          <cell r="E865" t="str">
            <v>1111</v>
          </cell>
          <cell r="F865">
            <v>908360</v>
          </cell>
        </row>
        <row r="866">
          <cell r="A866">
            <v>43582</v>
          </cell>
          <cell r="B866" t="str">
            <v>PC20190427-02</v>
          </cell>
          <cell r="C866" t="str">
            <v>Thuế GTGT khấu trừ</v>
          </cell>
          <cell r="D866" t="str">
            <v>1331</v>
          </cell>
          <cell r="E866" t="str">
            <v>1111</v>
          </cell>
          <cell r="F866">
            <v>91640</v>
          </cell>
        </row>
        <row r="867">
          <cell r="A867">
            <v>43582</v>
          </cell>
          <cell r="B867" t="str">
            <v>0027739</v>
          </cell>
          <cell r="C867" t="str">
            <v>Thuế GTGT khấu trừ</v>
          </cell>
          <cell r="D867" t="str">
            <v>1331</v>
          </cell>
          <cell r="E867" t="str">
            <v>331</v>
          </cell>
          <cell r="F867">
            <v>715000</v>
          </cell>
        </row>
        <row r="868">
          <cell r="A868">
            <v>43582</v>
          </cell>
          <cell r="B868" t="str">
            <v>0027739</v>
          </cell>
          <cell r="C868" t="str">
            <v>Phí vé máy bay theo HĐ 0027739 (24/04/2019)</v>
          </cell>
          <cell r="D868" t="str">
            <v>6418</v>
          </cell>
          <cell r="E868" t="str">
            <v>331</v>
          </cell>
          <cell r="F868">
            <v>9001000</v>
          </cell>
        </row>
        <row r="869">
          <cell r="A869">
            <v>43584</v>
          </cell>
          <cell r="B869" t="str">
            <v>NH</v>
          </cell>
          <cell r="C869" t="str">
            <v>Phí dịch vụ tin nhắn tháng 03/2019</v>
          </cell>
          <cell r="D869" t="str">
            <v>6425</v>
          </cell>
          <cell r="E869" t="str">
            <v>1121bidv</v>
          </cell>
          <cell r="F869">
            <v>55000</v>
          </cell>
        </row>
        <row r="870">
          <cell r="A870">
            <v>43585</v>
          </cell>
          <cell r="B870" t="str">
            <v>0002075</v>
          </cell>
          <cell r="C870" t="str">
            <v>Phí thuê kho bãi tháng 03/2019 theo HĐ 0002075 (31/03/2019)</v>
          </cell>
          <cell r="D870" t="str">
            <v>6418</v>
          </cell>
          <cell r="E870" t="str">
            <v>331</v>
          </cell>
          <cell r="F870">
            <v>16717400</v>
          </cell>
        </row>
        <row r="871">
          <cell r="A871">
            <v>43585</v>
          </cell>
          <cell r="B871" t="str">
            <v>0002075</v>
          </cell>
          <cell r="C871" t="str">
            <v>Thuế GTGT khấu trừ</v>
          </cell>
          <cell r="D871" t="str">
            <v>1331</v>
          </cell>
          <cell r="E871" t="str">
            <v>331</v>
          </cell>
          <cell r="F871">
            <v>1671740</v>
          </cell>
        </row>
        <row r="872">
          <cell r="A872">
            <v>43585</v>
          </cell>
          <cell r="B872" t="str">
            <v>0000026</v>
          </cell>
          <cell r="C872" t="str">
            <v>Thi công kệ trưng bày theo HĐ : 000026 (11/03/2019)</v>
          </cell>
          <cell r="D872" t="str">
            <v>24201</v>
          </cell>
          <cell r="E872" t="str">
            <v>331</v>
          </cell>
          <cell r="F872">
            <v>150000000</v>
          </cell>
        </row>
        <row r="873">
          <cell r="A873">
            <v>43585</v>
          </cell>
          <cell r="B873" t="str">
            <v>0000026</v>
          </cell>
          <cell r="C873" t="str">
            <v>Thuế GTGT khấu trừ</v>
          </cell>
          <cell r="D873" t="str">
            <v>1331</v>
          </cell>
          <cell r="E873" t="str">
            <v>331</v>
          </cell>
          <cell r="F873">
            <v>15000000</v>
          </cell>
        </row>
        <row r="874">
          <cell r="A874">
            <v>43585</v>
          </cell>
          <cell r="B874" t="str">
            <v>0000088</v>
          </cell>
          <cell r="C874" t="str">
            <v>Phí dịch vụ bảo vệ tháng 03/2019 theo HĐ 000088 (31/03/2019)- Cty Bách Thắng</v>
          </cell>
          <cell r="D874" t="str">
            <v>6428</v>
          </cell>
          <cell r="E874" t="str">
            <v>331</v>
          </cell>
          <cell r="F874">
            <v>14000000</v>
          </cell>
        </row>
        <row r="875">
          <cell r="A875">
            <v>43585</v>
          </cell>
          <cell r="B875" t="str">
            <v>0000088</v>
          </cell>
          <cell r="C875" t="str">
            <v>Thuế GTGT khấu trừ</v>
          </cell>
          <cell r="D875" t="str">
            <v>1331</v>
          </cell>
          <cell r="E875" t="str">
            <v>331</v>
          </cell>
          <cell r="F875">
            <v>1400000</v>
          </cell>
        </row>
        <row r="876">
          <cell r="A876">
            <v>43585</v>
          </cell>
          <cell r="B876" t="str">
            <v>0001548</v>
          </cell>
          <cell r="C876" t="str">
            <v>Bóc xếp xuất xe tháng 02/2019 THEO hđ 0001548 (28/02/2019)</v>
          </cell>
          <cell r="D876" t="str">
            <v>6428</v>
          </cell>
          <cell r="E876" t="str">
            <v>331</v>
          </cell>
          <cell r="F876">
            <v>16728100</v>
          </cell>
        </row>
        <row r="877">
          <cell r="A877">
            <v>43585</v>
          </cell>
          <cell r="B877" t="str">
            <v>0001548</v>
          </cell>
          <cell r="C877" t="str">
            <v>Thuế GTGT khấu trừ</v>
          </cell>
          <cell r="D877" t="str">
            <v>1331</v>
          </cell>
          <cell r="E877" t="str">
            <v>331</v>
          </cell>
          <cell r="F877">
            <v>1672810</v>
          </cell>
        </row>
        <row r="878">
          <cell r="A878">
            <v>43585</v>
          </cell>
          <cell r="B878" t="str">
            <v>0001584</v>
          </cell>
          <cell r="C878" t="str">
            <v>Vé máy bay theo hđ 0001584 (26/03/2019)</v>
          </cell>
          <cell r="D878" t="str">
            <v>6418</v>
          </cell>
          <cell r="E878" t="str">
            <v>331</v>
          </cell>
          <cell r="F878">
            <v>63678000</v>
          </cell>
        </row>
        <row r="879">
          <cell r="A879">
            <v>43585</v>
          </cell>
          <cell r="B879" t="str">
            <v>0001584</v>
          </cell>
          <cell r="C879" t="str">
            <v>Thuế GTGT khấu trừ</v>
          </cell>
          <cell r="D879" t="str">
            <v>1331</v>
          </cell>
          <cell r="E879" t="str">
            <v>331</v>
          </cell>
          <cell r="F879">
            <v>0</v>
          </cell>
        </row>
        <row r="880">
          <cell r="A880">
            <v>43585</v>
          </cell>
          <cell r="B880" t="str">
            <v>0025000</v>
          </cell>
          <cell r="C880" t="str">
            <v>Vé máy bay theo hđ 0001584 (26/03/2019)</v>
          </cell>
          <cell r="D880" t="str">
            <v>6418</v>
          </cell>
          <cell r="E880" t="str">
            <v>331</v>
          </cell>
          <cell r="F880">
            <v>6433545</v>
          </cell>
        </row>
        <row r="881">
          <cell r="A881">
            <v>43585</v>
          </cell>
          <cell r="B881" t="str">
            <v>0025000</v>
          </cell>
          <cell r="C881" t="str">
            <v>Thuế GTGT khấu trừ</v>
          </cell>
          <cell r="D881" t="str">
            <v>1331</v>
          </cell>
          <cell r="E881" t="str">
            <v>331</v>
          </cell>
          <cell r="F881">
            <v>611455</v>
          </cell>
        </row>
        <row r="882">
          <cell r="A882">
            <v>43585</v>
          </cell>
          <cell r="C882" t="str">
            <v xml:space="preserve">TT tiền thuê nhà 03 tháng (từ 02/04 đến 01/07/2019)- Chênh lệch tỷ giá </v>
          </cell>
          <cell r="D882" t="str">
            <v>6428</v>
          </cell>
          <cell r="E882" t="str">
            <v>331</v>
          </cell>
          <cell r="F882">
            <v>23625000</v>
          </cell>
        </row>
        <row r="883">
          <cell r="A883">
            <v>43585</v>
          </cell>
          <cell r="C883" t="str">
            <v>Phân bổ tiền thuê nhà cho văn phòng tháng 04/2019
Allocation of the rent for the office in April.2019</v>
          </cell>
          <cell r="D883" t="str">
            <v>6423</v>
          </cell>
          <cell r="E883" t="str">
            <v>24201</v>
          </cell>
          <cell r="F883">
            <v>120000000</v>
          </cell>
        </row>
        <row r="884">
          <cell r="A884">
            <v>43585</v>
          </cell>
          <cell r="C884" t="str">
            <v>Phải trả lương NVBH tháng 04/2019
To pay staff salaries sale in in April.2019</v>
          </cell>
          <cell r="D884" t="str">
            <v>6411</v>
          </cell>
          <cell r="E884" t="str">
            <v>3341</v>
          </cell>
          <cell r="F884">
            <v>104340000</v>
          </cell>
        </row>
        <row r="885">
          <cell r="A885">
            <v>43585</v>
          </cell>
          <cell r="C885" t="str">
            <v>Phải trả lương NVoffice tháng 04/2019
To pay staff salaries office in in April.2019</v>
          </cell>
          <cell r="D885">
            <v>6421</v>
          </cell>
          <cell r="E885" t="str">
            <v>3341</v>
          </cell>
          <cell r="F885">
            <v>155076000</v>
          </cell>
        </row>
        <row r="886">
          <cell r="A886">
            <v>43585</v>
          </cell>
          <cell r="C886" t="str">
            <v>Phải trả BHXH cho NVoffice tháng 04/2019
Pay social insurance for NVoffice in in April.2019</v>
          </cell>
          <cell r="D886">
            <v>6421</v>
          </cell>
          <cell r="E886" t="str">
            <v>3383</v>
          </cell>
          <cell r="F886">
            <v>13825000</v>
          </cell>
        </row>
        <row r="887">
          <cell r="A887">
            <v>43585</v>
          </cell>
          <cell r="C887" t="str">
            <v>Phải trả BHYT cho NVoffice tháng 04/2019
Pay health insurance for NV office in in April.2019</v>
          </cell>
          <cell r="D887">
            <v>6421</v>
          </cell>
          <cell r="E887" t="str">
            <v>3384</v>
          </cell>
          <cell r="F887">
            <v>2370000</v>
          </cell>
        </row>
        <row r="888">
          <cell r="A888">
            <v>43585</v>
          </cell>
          <cell r="C888" t="str">
            <v>Phải trả BHTN cho NVoffice tháng 04/2019
Pay unemployment insurance for NV office in in April.2019</v>
          </cell>
          <cell r="D888">
            <v>6421</v>
          </cell>
          <cell r="E888" t="str">
            <v>3386</v>
          </cell>
          <cell r="F888">
            <v>790000</v>
          </cell>
        </row>
        <row r="889">
          <cell r="A889">
            <v>43585</v>
          </cell>
          <cell r="C889" t="str">
            <v>Phải trả BHXH cho NV bán hàng tháng 04/2019
Pay social insurance for NV.sale in in April.2019</v>
          </cell>
          <cell r="D889" t="str">
            <v>6411</v>
          </cell>
          <cell r="E889" t="str">
            <v>3383</v>
          </cell>
          <cell r="F889">
            <v>4900000</v>
          </cell>
        </row>
        <row r="890">
          <cell r="A890">
            <v>43585</v>
          </cell>
          <cell r="C890" t="str">
            <v>Phải trả BHYT cho  NV bán hàng tháng 04/2019
Pay health insurance for NV sale in in April.2019</v>
          </cell>
          <cell r="D890" t="str">
            <v>6411</v>
          </cell>
          <cell r="E890" t="str">
            <v>3384</v>
          </cell>
          <cell r="F890">
            <v>840000</v>
          </cell>
        </row>
        <row r="891">
          <cell r="A891">
            <v>43585</v>
          </cell>
          <cell r="C891" t="str">
            <v>Phải trả BHTN cho  NV bán hàng tháng 04/2019
Pay unemployment insurance for NV sale in in April.2019</v>
          </cell>
          <cell r="D891" t="str">
            <v>6411</v>
          </cell>
          <cell r="E891" t="str">
            <v>3386</v>
          </cell>
          <cell r="F891">
            <v>280000</v>
          </cell>
        </row>
        <row r="892">
          <cell r="A892">
            <v>43585</v>
          </cell>
          <cell r="C892" t="str">
            <v>Thuế tncn NV VP tháng 04/2019
Pay taxpayers in in April.2019</v>
          </cell>
          <cell r="D892" t="str">
            <v>3341</v>
          </cell>
          <cell r="E892" t="str">
            <v>3335</v>
          </cell>
          <cell r="F892">
            <v>4123375</v>
          </cell>
        </row>
        <row r="893">
          <cell r="A893">
            <v>43585</v>
          </cell>
          <cell r="C893" t="str">
            <v>Nhân viên VP trả BHXH tháng 04/2019</v>
          </cell>
          <cell r="D893" t="str">
            <v>3341</v>
          </cell>
          <cell r="E893" t="str">
            <v>3383</v>
          </cell>
          <cell r="F893">
            <v>6320000</v>
          </cell>
        </row>
        <row r="894">
          <cell r="A894">
            <v>43585</v>
          </cell>
          <cell r="C894" t="str">
            <v>Nhân viên VP trả BHYT tháng 04/2019</v>
          </cell>
          <cell r="D894" t="str">
            <v>3341</v>
          </cell>
          <cell r="E894" t="str">
            <v>3384</v>
          </cell>
          <cell r="F894">
            <v>1185000</v>
          </cell>
        </row>
        <row r="895">
          <cell r="A895">
            <v>43585</v>
          </cell>
          <cell r="C895" t="str">
            <v>Nhân viên VP trả BHTN tháng 04/2019</v>
          </cell>
          <cell r="D895" t="str">
            <v>3341</v>
          </cell>
          <cell r="E895" t="str">
            <v>3386</v>
          </cell>
          <cell r="F895">
            <v>790000</v>
          </cell>
        </row>
        <row r="896">
          <cell r="A896">
            <v>43585</v>
          </cell>
          <cell r="C896" t="str">
            <v>Nhân viên kinh doanh trả BHXH tháng 04/2019</v>
          </cell>
          <cell r="D896" t="str">
            <v>3341</v>
          </cell>
          <cell r="E896" t="str">
            <v>3383</v>
          </cell>
          <cell r="F896">
            <v>2240000</v>
          </cell>
        </row>
        <row r="897">
          <cell r="A897">
            <v>43585</v>
          </cell>
          <cell r="C897" t="str">
            <v>Nhân viên kinh doanh trả BHYT tháng 04/2019</v>
          </cell>
          <cell r="D897" t="str">
            <v>3341</v>
          </cell>
          <cell r="E897" t="str">
            <v>3384</v>
          </cell>
          <cell r="F897">
            <v>420000</v>
          </cell>
        </row>
        <row r="898">
          <cell r="A898">
            <v>43585</v>
          </cell>
          <cell r="C898" t="str">
            <v>Nhân viên kinh doanh trả BHTN tháng 04/2019</v>
          </cell>
          <cell r="D898" t="str">
            <v>3341</v>
          </cell>
          <cell r="E898" t="str">
            <v>3386</v>
          </cell>
          <cell r="F898">
            <v>280000</v>
          </cell>
        </row>
        <row r="899">
          <cell r="A899">
            <v>43585</v>
          </cell>
          <cell r="C899" t="str">
            <v>Nhân viên tạm ứng tháng 04/2019</v>
          </cell>
          <cell r="D899" t="str">
            <v>141</v>
          </cell>
          <cell r="E899" t="str">
            <v>3341</v>
          </cell>
          <cell r="F899">
            <v>265000</v>
          </cell>
        </row>
        <row r="900">
          <cell r="A900">
            <v>43585</v>
          </cell>
          <cell r="C900" t="str">
            <v>Phân bổ chi phí trả trước ngắn hạn 04/2019</v>
          </cell>
          <cell r="D900" t="str">
            <v>6423</v>
          </cell>
          <cell r="E900" t="str">
            <v>24201</v>
          </cell>
          <cell r="F900">
            <v>7065666</v>
          </cell>
        </row>
        <row r="901">
          <cell r="A901">
            <v>43585</v>
          </cell>
          <cell r="C901" t="str">
            <v>Hao mòn TSCĐ hữu hình 04/2019</v>
          </cell>
          <cell r="D901" t="str">
            <v>6423</v>
          </cell>
          <cell r="E901" t="str">
            <v>2141</v>
          </cell>
        </row>
        <row r="902">
          <cell r="A902">
            <v>43585</v>
          </cell>
          <cell r="B902" t="str">
            <v>0002397</v>
          </cell>
          <cell r="C902" t="str">
            <v>Thuế GTGT khấu trừ</v>
          </cell>
          <cell r="D902" t="str">
            <v>1331</v>
          </cell>
          <cell r="E902" t="str">
            <v>331</v>
          </cell>
          <cell r="F902">
            <v>1694855</v>
          </cell>
        </row>
        <row r="903">
          <cell r="A903">
            <v>43585</v>
          </cell>
          <cell r="B903" t="str">
            <v>0002397</v>
          </cell>
          <cell r="C903" t="str">
            <v>Phí thuê kho và bốc xếp tháng 04/2019 theo HĐ 002397 (30/04/2019)</v>
          </cell>
          <cell r="D903" t="str">
            <v>6418</v>
          </cell>
          <cell r="E903" t="str">
            <v>331</v>
          </cell>
          <cell r="F903">
            <v>16948550</v>
          </cell>
        </row>
        <row r="904">
          <cell r="A904">
            <v>43587</v>
          </cell>
          <cell r="B904" t="str">
            <v>PT20190502-01</v>
          </cell>
          <cell r="C904" t="str">
            <v>Thu tiền Bond tiles-JH104 (7 tấm), Shingle tiles-JH101 (2 tấm)</v>
          </cell>
          <cell r="D904" t="str">
            <v>1111</v>
          </cell>
          <cell r="E904" t="str">
            <v>5111</v>
          </cell>
          <cell r="F904">
            <v>1057091</v>
          </cell>
        </row>
        <row r="905">
          <cell r="A905">
            <v>43587</v>
          </cell>
          <cell r="B905" t="str">
            <v>PT20190502-01</v>
          </cell>
          <cell r="C905" t="str">
            <v>Thuế GTGT phải nộp</v>
          </cell>
          <cell r="D905" t="str">
            <v>1111</v>
          </cell>
          <cell r="E905" t="str">
            <v>33311</v>
          </cell>
          <cell r="F905">
            <v>105709</v>
          </cell>
        </row>
        <row r="906">
          <cell r="A906">
            <v>43587</v>
          </cell>
          <cell r="B906" t="str">
            <v>PT20190502-01</v>
          </cell>
          <cell r="C906" t="str">
            <v>Giá vốn hàng bán (bond-7 tấm; shingle-2 tấm)</v>
          </cell>
          <cell r="D906" t="str">
            <v>632</v>
          </cell>
          <cell r="E906" t="str">
            <v>1561</v>
          </cell>
          <cell r="F906">
            <v>505791</v>
          </cell>
        </row>
        <row r="907">
          <cell r="A907">
            <v>43587</v>
          </cell>
          <cell r="B907" t="str">
            <v>PT20190502-02</v>
          </cell>
          <cell r="C907" t="str">
            <v>Thu lại tạm ứng 10/04</v>
          </cell>
          <cell r="D907" t="str">
            <v>1111</v>
          </cell>
          <cell r="E907" t="str">
            <v>141</v>
          </cell>
          <cell r="F907">
            <v>3000000</v>
          </cell>
        </row>
        <row r="908">
          <cell r="A908">
            <v>43587</v>
          </cell>
          <cell r="B908" t="str">
            <v>PC20190502-01</v>
          </cell>
          <cell r="C908" t="str">
            <v>TT chi phí tiếp khách dự án CC1</v>
          </cell>
          <cell r="D908" t="str">
            <v>6418</v>
          </cell>
          <cell r="E908" t="str">
            <v>1111</v>
          </cell>
          <cell r="F908">
            <v>1800000</v>
          </cell>
        </row>
        <row r="909">
          <cell r="A909">
            <v>43587</v>
          </cell>
          <cell r="B909" t="str">
            <v>PC20190502-01</v>
          </cell>
          <cell r="C909" t="str">
            <v>Thuế GTGT khấu trừ</v>
          </cell>
          <cell r="D909" t="str">
            <v>1331</v>
          </cell>
          <cell r="E909" t="str">
            <v>1111</v>
          </cell>
          <cell r="F909">
            <v>180000</v>
          </cell>
        </row>
        <row r="910">
          <cell r="A910">
            <v>43587</v>
          </cell>
          <cell r="B910" t="str">
            <v>PC20190502-02</v>
          </cell>
          <cell r="C910" t="str">
            <v>TT chi phí tiếp khách CH Khang Thiện Mỹ</v>
          </cell>
          <cell r="D910" t="str">
            <v>6418</v>
          </cell>
          <cell r="E910" t="str">
            <v>1111</v>
          </cell>
          <cell r="F910">
            <v>900000</v>
          </cell>
        </row>
        <row r="911">
          <cell r="A911">
            <v>43587</v>
          </cell>
          <cell r="B911" t="str">
            <v>PC20190502-02</v>
          </cell>
          <cell r="C911" t="str">
            <v>Thuế GTGT khấu trừ</v>
          </cell>
          <cell r="D911" t="str">
            <v>1331</v>
          </cell>
          <cell r="E911" t="str">
            <v>1111</v>
          </cell>
          <cell r="F911">
            <v>90000</v>
          </cell>
        </row>
        <row r="912">
          <cell r="A912">
            <v>43587</v>
          </cell>
          <cell r="B912" t="str">
            <v>PC20190502-03</v>
          </cell>
          <cell r="C912" t="str">
            <v>TT chi phí vận chuyển mẫu và công tác Phú Quốc-Vé tàu</v>
          </cell>
          <cell r="D912" t="str">
            <v>6418</v>
          </cell>
          <cell r="E912" t="str">
            <v>1111</v>
          </cell>
          <cell r="F912">
            <v>2472727</v>
          </cell>
        </row>
        <row r="913">
          <cell r="A913">
            <v>43587</v>
          </cell>
          <cell r="B913" t="str">
            <v>PC20190502-03</v>
          </cell>
          <cell r="C913" t="str">
            <v>Thuế GTGT khấu trừ</v>
          </cell>
          <cell r="D913" t="str">
            <v>1331</v>
          </cell>
          <cell r="E913" t="str">
            <v>1111</v>
          </cell>
          <cell r="F913">
            <v>247273</v>
          </cell>
        </row>
        <row r="914">
          <cell r="A914">
            <v>43587</v>
          </cell>
          <cell r="B914" t="str">
            <v>PC20190502-03</v>
          </cell>
          <cell r="C914" t="str">
            <v>TT chi phí vận chuyển mẫu và công tác Phú Quốc-Phòng Nghỉ</v>
          </cell>
          <cell r="D914" t="str">
            <v>6418</v>
          </cell>
          <cell r="E914" t="str">
            <v>1111</v>
          </cell>
          <cell r="F914">
            <v>727272</v>
          </cell>
        </row>
        <row r="915">
          <cell r="A915">
            <v>43587</v>
          </cell>
          <cell r="B915" t="str">
            <v>PC20190502-03</v>
          </cell>
          <cell r="C915" t="str">
            <v>Thuế GTGT khấu trừ</v>
          </cell>
          <cell r="D915" t="str">
            <v>1331</v>
          </cell>
          <cell r="E915" t="str">
            <v>1111</v>
          </cell>
          <cell r="F915">
            <v>72728</v>
          </cell>
        </row>
        <row r="916">
          <cell r="A916">
            <v>43588</v>
          </cell>
          <cell r="C916" t="str">
            <v>Hoảng Thị Luyến trả tiền mượn công ty</v>
          </cell>
          <cell r="D916" t="str">
            <v>1121bidv</v>
          </cell>
          <cell r="E916" t="str">
            <v>3388</v>
          </cell>
          <cell r="F916">
            <v>300000000</v>
          </cell>
        </row>
        <row r="917">
          <cell r="A917">
            <v>43588</v>
          </cell>
          <cell r="C917" t="str">
            <v>Hoảng Thị Luyến trả tiền mượn công ty</v>
          </cell>
          <cell r="D917" t="str">
            <v>1121bidv</v>
          </cell>
          <cell r="E917" t="str">
            <v>3388</v>
          </cell>
          <cell r="F917">
            <v>300000000</v>
          </cell>
        </row>
        <row r="918">
          <cell r="A918">
            <v>43588</v>
          </cell>
          <cell r="C918" t="str">
            <v>Hoảng Thị Luyến trả tiền mượn công ty</v>
          </cell>
          <cell r="D918" t="str">
            <v>1121bidv</v>
          </cell>
          <cell r="E918" t="str">
            <v>3388</v>
          </cell>
          <cell r="F918">
            <v>300000000</v>
          </cell>
        </row>
        <row r="919">
          <cell r="A919">
            <v>43589</v>
          </cell>
          <cell r="C919" t="str">
            <v>TT phí dịch vụ bảo vệ tháng 04/2019 theo HĐ 0000097 (30/04/2019)</v>
          </cell>
          <cell r="D919" t="str">
            <v>331</v>
          </cell>
          <cell r="E919" t="str">
            <v>1121bidv</v>
          </cell>
          <cell r="F919">
            <v>18186300</v>
          </cell>
        </row>
        <row r="920">
          <cell r="A920">
            <v>43589</v>
          </cell>
          <cell r="C920" t="str">
            <v>Phí chuyển khoản món 18.186.300 vnđ</v>
          </cell>
          <cell r="D920" t="str">
            <v>6425</v>
          </cell>
          <cell r="E920" t="str">
            <v>1121bidv</v>
          </cell>
          <cell r="F920">
            <v>22000</v>
          </cell>
        </row>
        <row r="921">
          <cell r="A921">
            <v>43589</v>
          </cell>
          <cell r="B921" t="str">
            <v>NH</v>
          </cell>
          <cell r="C921" t="str">
            <v>Nộp BHXH tháng 04/2019</v>
          </cell>
          <cell r="D921" t="str">
            <v>3383</v>
          </cell>
          <cell r="E921" t="str">
            <v>1121bidv</v>
          </cell>
          <cell r="F921">
            <v>27285000</v>
          </cell>
        </row>
        <row r="922">
          <cell r="A922">
            <v>43589</v>
          </cell>
          <cell r="B922" t="str">
            <v>NH</v>
          </cell>
          <cell r="C922" t="str">
            <v>Nộp BHYT tháng 04/2019</v>
          </cell>
          <cell r="D922" t="str">
            <v>3384</v>
          </cell>
          <cell r="E922" t="str">
            <v>1121bidv</v>
          </cell>
          <cell r="F922">
            <v>4815000</v>
          </cell>
        </row>
        <row r="923">
          <cell r="A923">
            <v>43589</v>
          </cell>
          <cell r="B923" t="str">
            <v>NH</v>
          </cell>
          <cell r="C923" t="str">
            <v>Nộp BHTN tháng 04/2019</v>
          </cell>
          <cell r="D923" t="str">
            <v>3386</v>
          </cell>
          <cell r="E923" t="str">
            <v>1121bidv</v>
          </cell>
          <cell r="F923">
            <v>2140000</v>
          </cell>
        </row>
        <row r="924">
          <cell r="A924">
            <v>43589</v>
          </cell>
          <cell r="B924" t="str">
            <v>NH</v>
          </cell>
          <cell r="C924" t="str">
            <v>Nộp BHYT tháng 04/2019 (A.Luận)</v>
          </cell>
          <cell r="D924" t="str">
            <v>3384</v>
          </cell>
          <cell r="E924" t="str">
            <v>1121bidv</v>
          </cell>
          <cell r="F924">
            <v>360000</v>
          </cell>
        </row>
        <row r="925">
          <cell r="A925">
            <v>43589</v>
          </cell>
          <cell r="B925" t="str">
            <v>NH</v>
          </cell>
          <cell r="C925" t="str">
            <v>Phí chuyển khoản món 34.600.000 vnđ</v>
          </cell>
          <cell r="D925" t="str">
            <v>6425</v>
          </cell>
          <cell r="E925" t="str">
            <v>1121bidv</v>
          </cell>
          <cell r="F925">
            <v>22000</v>
          </cell>
        </row>
        <row r="926">
          <cell r="A926">
            <v>43589</v>
          </cell>
          <cell r="B926" t="str">
            <v>NH</v>
          </cell>
          <cell r="C926" t="str">
            <v>TT lương NV bán hàng tháng 04/2019</v>
          </cell>
          <cell r="D926" t="str">
            <v>3341</v>
          </cell>
          <cell r="E926" t="str">
            <v>1121bidv</v>
          </cell>
          <cell r="F926">
            <v>98727375</v>
          </cell>
        </row>
        <row r="927">
          <cell r="A927">
            <v>43589</v>
          </cell>
          <cell r="B927" t="str">
            <v>NH</v>
          </cell>
          <cell r="C927" t="str">
            <v>TT lương NV quản lý doanh nghiệp tháng 04/2019</v>
          </cell>
          <cell r="D927" t="str">
            <v>3341</v>
          </cell>
          <cell r="E927" t="str">
            <v>1121bidv</v>
          </cell>
          <cell r="F927">
            <v>145065250</v>
          </cell>
        </row>
        <row r="928">
          <cell r="A928">
            <v>43591</v>
          </cell>
          <cell r="B928" t="str">
            <v>PT20190506-01</v>
          </cell>
          <cell r="C928" t="str">
            <v>Thu tiền Bond tiles-JH110 ( 6 tấm )</v>
          </cell>
          <cell r="D928" t="str">
            <v>1111</v>
          </cell>
          <cell r="E928" t="str">
            <v>5111</v>
          </cell>
          <cell r="F928">
            <v>704727</v>
          </cell>
        </row>
        <row r="929">
          <cell r="A929">
            <v>43591</v>
          </cell>
          <cell r="B929" t="str">
            <v>PT20190506-01</v>
          </cell>
          <cell r="C929" t="str">
            <v>Thuế GTGT phải nộp</v>
          </cell>
          <cell r="D929" t="str">
            <v>1111</v>
          </cell>
          <cell r="E929" t="str">
            <v>33311</v>
          </cell>
          <cell r="F929">
            <v>70473</v>
          </cell>
        </row>
        <row r="930">
          <cell r="A930">
            <v>43591</v>
          </cell>
          <cell r="B930" t="str">
            <v>PT20190506-01</v>
          </cell>
          <cell r="C930" t="str">
            <v>Giá vốn hàng bán (bond-6 tấm)</v>
          </cell>
          <cell r="D930" t="str">
            <v>632</v>
          </cell>
          <cell r="E930" t="str">
            <v>1561</v>
          </cell>
          <cell r="F930">
            <v>337194</v>
          </cell>
        </row>
        <row r="931">
          <cell r="A931">
            <v>43591</v>
          </cell>
          <cell r="B931" t="str">
            <v>PT20190506-02</v>
          </cell>
          <cell r="C931" t="str">
            <v>Thu tiền Classic tile-JH115 ( 4 tấm), úp nóc tròn JH115 ( 10 cái)</v>
          </cell>
          <cell r="D931" t="str">
            <v>1111</v>
          </cell>
          <cell r="E931" t="str">
            <v>5111</v>
          </cell>
          <cell r="F931">
            <v>1676818</v>
          </cell>
        </row>
        <row r="932">
          <cell r="A932">
            <v>43591</v>
          </cell>
          <cell r="B932" t="str">
            <v>PT20190506-02</v>
          </cell>
          <cell r="C932" t="str">
            <v>Thuế GTGT khấu trừ</v>
          </cell>
          <cell r="D932" t="str">
            <v>1111</v>
          </cell>
          <cell r="E932" t="str">
            <v>33311</v>
          </cell>
          <cell r="F932">
            <v>167682</v>
          </cell>
        </row>
        <row r="933">
          <cell r="A933">
            <v>43591</v>
          </cell>
          <cell r="B933" t="str">
            <v>PT20190506-02</v>
          </cell>
          <cell r="C933" t="str">
            <v>Giá vốn hàng bán (classic-8 tấm, rideg-10 tấm)</v>
          </cell>
          <cell r="D933" t="str">
            <v>632</v>
          </cell>
          <cell r="E933" t="str">
            <v>1561</v>
          </cell>
          <cell r="F933">
            <v>789122</v>
          </cell>
        </row>
        <row r="934">
          <cell r="A934">
            <v>43591</v>
          </cell>
          <cell r="B934" t="str">
            <v>PC20190506-01</v>
          </cell>
          <cell r="C934" t="str">
            <v>TT in hồ sơ năng lực, bàng báo giá Dellaroof</v>
          </cell>
          <cell r="D934" t="str">
            <v>6418</v>
          </cell>
          <cell r="E934" t="str">
            <v>1111</v>
          </cell>
          <cell r="F934">
            <v>920000</v>
          </cell>
        </row>
        <row r="935">
          <cell r="A935">
            <v>43591</v>
          </cell>
          <cell r="B935" t="str">
            <v>PC20190506-01</v>
          </cell>
          <cell r="C935" t="str">
            <v>Thuế GTGT khấu trừ</v>
          </cell>
          <cell r="D935" t="str">
            <v>1331</v>
          </cell>
          <cell r="E935" t="str">
            <v>1111</v>
          </cell>
          <cell r="F935">
            <v>92000</v>
          </cell>
        </row>
        <row r="936">
          <cell r="A936">
            <v>43591</v>
          </cell>
          <cell r="B936" t="str">
            <v>PC20190506-01</v>
          </cell>
          <cell r="C936" t="str">
            <v>TT in hồ sơ năng lực, bàng báo giá Dellaroof</v>
          </cell>
          <cell r="D936" t="str">
            <v>6418</v>
          </cell>
          <cell r="E936" t="str">
            <v>1111</v>
          </cell>
          <cell r="F936">
            <v>1000000</v>
          </cell>
        </row>
        <row r="937">
          <cell r="A937">
            <v>43591</v>
          </cell>
          <cell r="B937" t="str">
            <v>PC20190506-01</v>
          </cell>
          <cell r="C937" t="str">
            <v>Thuế GTGT khấu trừ</v>
          </cell>
          <cell r="D937" t="str">
            <v>1331</v>
          </cell>
          <cell r="E937" t="str">
            <v>1111</v>
          </cell>
          <cell r="F937">
            <v>100000</v>
          </cell>
        </row>
        <row r="938">
          <cell r="A938">
            <v>43591</v>
          </cell>
          <cell r="B938" t="str">
            <v>PC20190506-02</v>
          </cell>
          <cell r="C938" t="str">
            <v>Tạm ứng liên hoan sale</v>
          </cell>
          <cell r="D938" t="str">
            <v>141</v>
          </cell>
          <cell r="E938" t="str">
            <v>1111</v>
          </cell>
          <cell r="F938">
            <v>5000000</v>
          </cell>
        </row>
        <row r="939">
          <cell r="A939">
            <v>43591</v>
          </cell>
          <cell r="B939" t="str">
            <v>PT20190507-04</v>
          </cell>
          <cell r="C939" t="str">
            <v>Ms Luyến trả công ty</v>
          </cell>
          <cell r="D939" t="str">
            <v>1111</v>
          </cell>
          <cell r="E939" t="str">
            <v>3388</v>
          </cell>
          <cell r="F939">
            <v>40000000</v>
          </cell>
        </row>
        <row r="940">
          <cell r="A940">
            <v>43591</v>
          </cell>
          <cell r="B940" t="str">
            <v>0000097</v>
          </cell>
          <cell r="C940" t="str">
            <v>Phí dịch vụ bảo vệ tháng 04/2019 theo HĐ 000097 (30/04/2019)</v>
          </cell>
          <cell r="D940" t="str">
            <v>6428</v>
          </cell>
          <cell r="E940" t="str">
            <v>331</v>
          </cell>
          <cell r="F940">
            <v>16533000</v>
          </cell>
        </row>
        <row r="941">
          <cell r="A941">
            <v>43591</v>
          </cell>
          <cell r="B941" t="str">
            <v>0000097</v>
          </cell>
          <cell r="C941" t="str">
            <v>Thuế GTGT khấu trừ</v>
          </cell>
          <cell r="D941" t="str">
            <v>1331</v>
          </cell>
          <cell r="E941" t="str">
            <v>331</v>
          </cell>
          <cell r="F941">
            <v>1653300</v>
          </cell>
        </row>
        <row r="942">
          <cell r="A942">
            <v>43592</v>
          </cell>
          <cell r="B942" t="str">
            <v>PT20190507-01</v>
          </cell>
          <cell r="C942" t="str">
            <v>Thu tiền Circular Rideg Cap-JH115 ( 13 tấm )</v>
          </cell>
          <cell r="D942" t="str">
            <v>1111</v>
          </cell>
          <cell r="E942" t="str">
            <v>5111</v>
          </cell>
          <cell r="F942">
            <v>914136</v>
          </cell>
        </row>
        <row r="943">
          <cell r="A943">
            <v>43592</v>
          </cell>
          <cell r="B943" t="str">
            <v>PT20190507-01</v>
          </cell>
          <cell r="C943" t="str">
            <v>Thuế GTGT phải nộp</v>
          </cell>
          <cell r="D943" t="str">
            <v>1111</v>
          </cell>
          <cell r="E943" t="str">
            <v>33311</v>
          </cell>
          <cell r="F943">
            <v>91414</v>
          </cell>
        </row>
        <row r="944">
          <cell r="A944">
            <v>43592</v>
          </cell>
          <cell r="B944" t="str">
            <v>PT20190507-01</v>
          </cell>
          <cell r="C944" t="str">
            <v>Giá vốn hàng bán (ridge-13 tấm)</v>
          </cell>
          <cell r="D944" t="str">
            <v>632</v>
          </cell>
          <cell r="E944" t="str">
            <v>1561</v>
          </cell>
          <cell r="F944">
            <v>407436</v>
          </cell>
        </row>
        <row r="945">
          <cell r="A945">
            <v>43592</v>
          </cell>
          <cell r="B945" t="str">
            <v>PT20190507-02</v>
          </cell>
          <cell r="C945" t="str">
            <v>Thu lại tạm ứng công tác Phú Quốc 24,26/04</v>
          </cell>
          <cell r="D945" t="str">
            <v>1111</v>
          </cell>
          <cell r="E945" t="str">
            <v>141</v>
          </cell>
          <cell r="F945">
            <v>10000000</v>
          </cell>
        </row>
        <row r="946">
          <cell r="A946">
            <v>43592</v>
          </cell>
          <cell r="B946" t="str">
            <v>PT20190507-03</v>
          </cell>
          <cell r="C946" t="str">
            <v>Thu tiền Bond tile-JH110 ( 1 tấm )</v>
          </cell>
          <cell r="D946" t="str">
            <v>1111</v>
          </cell>
          <cell r="E946" t="str">
            <v>5111</v>
          </cell>
          <cell r="F946">
            <v>118255</v>
          </cell>
        </row>
        <row r="947">
          <cell r="A947">
            <v>43592</v>
          </cell>
          <cell r="B947" t="str">
            <v>PT20190507-03</v>
          </cell>
          <cell r="C947" t="str">
            <v>Thuế GTGT phải nộp</v>
          </cell>
          <cell r="D947" t="str">
            <v>1111</v>
          </cell>
          <cell r="E947" t="str">
            <v>33311</v>
          </cell>
          <cell r="F947">
            <v>11745</v>
          </cell>
        </row>
        <row r="948">
          <cell r="A948">
            <v>43592</v>
          </cell>
          <cell r="B948" t="str">
            <v>PT20190507-03</v>
          </cell>
          <cell r="C948" t="str">
            <v>Giá vốn hàng bán (bond -1 tấm)</v>
          </cell>
          <cell r="D948" t="str">
            <v>632</v>
          </cell>
          <cell r="E948" t="str">
            <v>1561</v>
          </cell>
          <cell r="F948">
            <v>56199</v>
          </cell>
        </row>
        <row r="949">
          <cell r="A949">
            <v>43592</v>
          </cell>
          <cell r="B949" t="str">
            <v>PC20190507-01</v>
          </cell>
          <cell r="C949" t="str">
            <v>TT chi phí tiếp khách công tác các tỉnh Miền Tây 1-Xăng</v>
          </cell>
          <cell r="D949" t="str">
            <v>6418</v>
          </cell>
          <cell r="E949" t="str">
            <v>1111</v>
          </cell>
          <cell r="F949">
            <v>818182</v>
          </cell>
        </row>
        <row r="950">
          <cell r="A950">
            <v>43592</v>
          </cell>
          <cell r="B950" t="str">
            <v>PC20190507-01</v>
          </cell>
          <cell r="C950" t="str">
            <v>Thuế GTGT khấu trừ</v>
          </cell>
          <cell r="D950" t="str">
            <v>1331</v>
          </cell>
          <cell r="E950" t="str">
            <v>1111</v>
          </cell>
          <cell r="F950">
            <v>81818</v>
          </cell>
        </row>
        <row r="951">
          <cell r="A951">
            <v>43592</v>
          </cell>
          <cell r="B951" t="str">
            <v>PC20190507-01</v>
          </cell>
          <cell r="C951" t="str">
            <v>TT chi phí tiếp khách công tác các tỉnh Miền Tây 1-Xăng</v>
          </cell>
          <cell r="D951" t="str">
            <v>6418</v>
          </cell>
          <cell r="E951" t="str">
            <v>1111</v>
          </cell>
          <cell r="F951">
            <v>818182</v>
          </cell>
        </row>
        <row r="952">
          <cell r="A952">
            <v>43592</v>
          </cell>
          <cell r="B952" t="str">
            <v>PC20190507-01</v>
          </cell>
          <cell r="C952" t="str">
            <v>Thuế GTGT khấu trừ</v>
          </cell>
          <cell r="D952" t="str">
            <v>1331</v>
          </cell>
          <cell r="E952" t="str">
            <v>1111</v>
          </cell>
          <cell r="F952">
            <v>81818</v>
          </cell>
        </row>
        <row r="953">
          <cell r="A953">
            <v>43592</v>
          </cell>
          <cell r="B953" t="str">
            <v>PC20190507-01</v>
          </cell>
          <cell r="C953" t="str">
            <v>TT chi phí tiếp khách công tác các tỉnh Miền Tây 1-Xăng</v>
          </cell>
          <cell r="D953" t="str">
            <v>6418</v>
          </cell>
          <cell r="E953" t="str">
            <v>1111</v>
          </cell>
          <cell r="F953">
            <v>454545</v>
          </cell>
        </row>
        <row r="954">
          <cell r="A954">
            <v>43592</v>
          </cell>
          <cell r="B954" t="str">
            <v>PC20190507-01</v>
          </cell>
          <cell r="C954" t="str">
            <v>Thuế GTGT khấu trừ</v>
          </cell>
          <cell r="D954" t="str">
            <v>1331</v>
          </cell>
          <cell r="E954" t="str">
            <v>1111</v>
          </cell>
          <cell r="F954">
            <v>45455</v>
          </cell>
        </row>
        <row r="955">
          <cell r="A955">
            <v>43592</v>
          </cell>
          <cell r="B955" t="str">
            <v>PC20190507-01</v>
          </cell>
          <cell r="C955" t="str">
            <v>TT chi phí tiếp khách công tác các tỉnh Miền Tây 1-Phòng Nghỉ</v>
          </cell>
          <cell r="D955" t="str">
            <v>6418</v>
          </cell>
          <cell r="E955" t="str">
            <v>1111</v>
          </cell>
          <cell r="F955">
            <v>200000</v>
          </cell>
        </row>
        <row r="956">
          <cell r="A956">
            <v>43592</v>
          </cell>
          <cell r="B956" t="str">
            <v>PC20190507-01</v>
          </cell>
          <cell r="C956" t="str">
            <v>TT chi phí tiếp khách công tác các tỉnh Miền Tây 1-Phòng Nghỉ</v>
          </cell>
          <cell r="D956" t="str">
            <v>6418</v>
          </cell>
          <cell r="E956" t="str">
            <v>1111</v>
          </cell>
          <cell r="F956">
            <v>200000</v>
          </cell>
        </row>
        <row r="957">
          <cell r="A957">
            <v>43592</v>
          </cell>
          <cell r="B957" t="str">
            <v>PC20190507-01</v>
          </cell>
          <cell r="C957" t="str">
            <v>TT chi phí tiếp khách công tác các tỉnh Miền Tây 1-Phòng Nghỉ</v>
          </cell>
          <cell r="D957" t="str">
            <v>6418</v>
          </cell>
          <cell r="E957" t="str">
            <v>1111</v>
          </cell>
          <cell r="F957">
            <v>281818</v>
          </cell>
        </row>
        <row r="958">
          <cell r="A958">
            <v>43592</v>
          </cell>
          <cell r="B958" t="str">
            <v>PC20190507-01</v>
          </cell>
          <cell r="C958" t="str">
            <v>Thuế GTGT khấu trừ</v>
          </cell>
          <cell r="D958" t="str">
            <v>1331</v>
          </cell>
          <cell r="E958" t="str">
            <v>1111</v>
          </cell>
          <cell r="F958">
            <v>28182</v>
          </cell>
        </row>
        <row r="959">
          <cell r="A959">
            <v>43592</v>
          </cell>
          <cell r="B959" t="str">
            <v>PC20190507-01</v>
          </cell>
          <cell r="C959" t="str">
            <v>TT chi phí tiếp khách công tác các tỉnh Miền Tây 1- Ăn uống</v>
          </cell>
          <cell r="D959" t="str">
            <v>6418</v>
          </cell>
          <cell r="E959" t="str">
            <v>1111</v>
          </cell>
          <cell r="F959">
            <v>1100000</v>
          </cell>
        </row>
        <row r="960">
          <cell r="A960">
            <v>43592</v>
          </cell>
          <cell r="B960" t="str">
            <v>PC20190507-02</v>
          </cell>
          <cell r="C960" t="str">
            <v>TT chi phí công tác và tiếp khách Phú Quốc-Hành Lý</v>
          </cell>
          <cell r="D960" t="str">
            <v>6418</v>
          </cell>
          <cell r="E960" t="str">
            <v>1111</v>
          </cell>
          <cell r="F960">
            <v>720000</v>
          </cell>
        </row>
        <row r="961">
          <cell r="A961">
            <v>43592</v>
          </cell>
          <cell r="B961" t="str">
            <v>PC20190507-02</v>
          </cell>
          <cell r="C961" t="str">
            <v>TT chi phí công tác và tiếp khách Phú Quốc-Taxi</v>
          </cell>
          <cell r="D961" t="str">
            <v>6418</v>
          </cell>
          <cell r="E961" t="str">
            <v>1111</v>
          </cell>
          <cell r="F961">
            <v>352000</v>
          </cell>
        </row>
        <row r="962">
          <cell r="A962">
            <v>43592</v>
          </cell>
          <cell r="B962" t="str">
            <v>PC20190507-02</v>
          </cell>
          <cell r="C962" t="str">
            <v>TT chi phí công tác và tiếp khách Phú Quốc-Phát sinh CP máy bay</v>
          </cell>
          <cell r="D962" t="str">
            <v>6418</v>
          </cell>
          <cell r="E962" t="str">
            <v>1111</v>
          </cell>
          <cell r="F962">
            <v>1000000</v>
          </cell>
        </row>
        <row r="963">
          <cell r="A963">
            <v>43592</v>
          </cell>
          <cell r="B963" t="str">
            <v>PC20190507-02</v>
          </cell>
          <cell r="C963" t="str">
            <v>TT chi phí công tác và tiếp khách Phú Quốc-Ăn uống</v>
          </cell>
          <cell r="D963" t="str">
            <v>6418</v>
          </cell>
          <cell r="E963" t="str">
            <v>1111</v>
          </cell>
          <cell r="F963">
            <v>2727273</v>
          </cell>
        </row>
        <row r="964">
          <cell r="A964">
            <v>43592</v>
          </cell>
          <cell r="B964" t="str">
            <v>PC20190507-02</v>
          </cell>
          <cell r="C964" t="str">
            <v>Thuế GTGT khấu trừ</v>
          </cell>
          <cell r="D964" t="str">
            <v>1331</v>
          </cell>
          <cell r="E964" t="str">
            <v>1111</v>
          </cell>
          <cell r="F964">
            <v>272727</v>
          </cell>
        </row>
        <row r="965">
          <cell r="A965">
            <v>43592</v>
          </cell>
          <cell r="B965" t="str">
            <v>PC20190507-02</v>
          </cell>
          <cell r="C965" t="str">
            <v>TT chi phí công tác và tiếp khách Phú Quốc-Ăn uống</v>
          </cell>
          <cell r="D965" t="str">
            <v>6418</v>
          </cell>
          <cell r="E965" t="str">
            <v>1111</v>
          </cell>
          <cell r="F965">
            <v>2651000</v>
          </cell>
        </row>
        <row r="966">
          <cell r="A966">
            <v>43592</v>
          </cell>
          <cell r="B966" t="str">
            <v>PC20190507-02</v>
          </cell>
          <cell r="C966" t="str">
            <v>Thuế GTGT khấu trừ</v>
          </cell>
          <cell r="D966" t="str">
            <v>1331</v>
          </cell>
          <cell r="E966" t="str">
            <v>1111</v>
          </cell>
          <cell r="F966">
            <v>265100</v>
          </cell>
        </row>
        <row r="967">
          <cell r="A967">
            <v>43592</v>
          </cell>
          <cell r="B967" t="str">
            <v>PC20190507-02</v>
          </cell>
          <cell r="C967" t="str">
            <v>TT chi phí công tác và tiếp khách Phú Quốc-Ăn uống</v>
          </cell>
          <cell r="D967" t="str">
            <v>6418</v>
          </cell>
          <cell r="E967" t="str">
            <v>1111</v>
          </cell>
          <cell r="F967">
            <v>1272727</v>
          </cell>
        </row>
        <row r="968">
          <cell r="A968">
            <v>43592</v>
          </cell>
          <cell r="B968" t="str">
            <v>PC20190507-02</v>
          </cell>
          <cell r="C968" t="str">
            <v>Thuế GTGT khấu trừ</v>
          </cell>
          <cell r="D968" t="str">
            <v>1331</v>
          </cell>
          <cell r="E968" t="str">
            <v>1111</v>
          </cell>
          <cell r="F968">
            <v>127273</v>
          </cell>
        </row>
        <row r="969">
          <cell r="A969">
            <v>43592</v>
          </cell>
          <cell r="B969" t="str">
            <v>PC20190507-03</v>
          </cell>
          <cell r="C969" t="str">
            <v>TT in 50 cuốn hồ sơ năng lực công ty</v>
          </cell>
          <cell r="D969" t="str">
            <v>6418</v>
          </cell>
          <cell r="E969" t="str">
            <v>1111</v>
          </cell>
          <cell r="F969">
            <v>2000000</v>
          </cell>
        </row>
        <row r="970">
          <cell r="A970">
            <v>43592</v>
          </cell>
          <cell r="B970" t="str">
            <v>PC20190507-03</v>
          </cell>
          <cell r="C970" t="str">
            <v>Thuế GTGT khấu trừ</v>
          </cell>
          <cell r="D970" t="str">
            <v>1331</v>
          </cell>
          <cell r="E970" t="str">
            <v>1111</v>
          </cell>
          <cell r="F970">
            <v>200000</v>
          </cell>
        </row>
        <row r="971">
          <cell r="A971">
            <v>43592</v>
          </cell>
          <cell r="B971" t="str">
            <v>PC20190507-04</v>
          </cell>
          <cell r="C971" t="str">
            <v>TT tiền nước T3,T4/2019</v>
          </cell>
          <cell r="D971" t="str">
            <v>6418</v>
          </cell>
          <cell r="E971" t="str">
            <v>1111</v>
          </cell>
          <cell r="F971">
            <v>5645405</v>
          </cell>
        </row>
        <row r="972">
          <cell r="A972">
            <v>43592</v>
          </cell>
          <cell r="B972" t="str">
            <v>PC20190507-04</v>
          </cell>
          <cell r="C972" t="str">
            <v>Thuế GTGT khấu trừ</v>
          </cell>
          <cell r="D972" t="str">
            <v>1331</v>
          </cell>
          <cell r="E972" t="str">
            <v>1111</v>
          </cell>
          <cell r="F972">
            <v>282270</v>
          </cell>
        </row>
        <row r="973">
          <cell r="A973">
            <v>43592</v>
          </cell>
          <cell r="B973" t="str">
            <v>PC20190507-05</v>
          </cell>
          <cell r="C973" t="str">
            <v>TT tiền phúng viếng anh trai Bảo Vệ</v>
          </cell>
          <cell r="D973" t="str">
            <v>4212</v>
          </cell>
          <cell r="E973" t="str">
            <v>1111</v>
          </cell>
          <cell r="F973">
            <v>500000</v>
          </cell>
        </row>
        <row r="974">
          <cell r="A974">
            <v>43592</v>
          </cell>
          <cell r="B974" t="str">
            <v>PC20190507-06</v>
          </cell>
          <cell r="C974" t="str">
            <v>Tạm ứng công tác Cần Thơ 8/5-10/05</v>
          </cell>
          <cell r="D974" t="str">
            <v>141</v>
          </cell>
          <cell r="E974" t="str">
            <v>1111</v>
          </cell>
          <cell r="F974">
            <v>5000000</v>
          </cell>
        </row>
        <row r="975">
          <cell r="A975">
            <v>43592</v>
          </cell>
          <cell r="B975" t="str">
            <v>PC20190507-07</v>
          </cell>
          <cell r="C975" t="str">
            <v>Tạm ứng công tác Tây Ninh</v>
          </cell>
          <cell r="D975" t="str">
            <v>141</v>
          </cell>
          <cell r="E975" t="str">
            <v>1111</v>
          </cell>
          <cell r="F975">
            <v>1000000</v>
          </cell>
        </row>
        <row r="976">
          <cell r="A976">
            <v>43592</v>
          </cell>
          <cell r="B976" t="str">
            <v>PC20190507-08</v>
          </cell>
          <cell r="C976" t="str">
            <v>TT phí photo công chứng, chứng từ</v>
          </cell>
          <cell r="D976" t="str">
            <v>6418</v>
          </cell>
          <cell r="E976" t="str">
            <v>1111</v>
          </cell>
          <cell r="F976">
            <v>79000</v>
          </cell>
        </row>
        <row r="977">
          <cell r="A977">
            <v>43592</v>
          </cell>
          <cell r="B977" t="str">
            <v>NH</v>
          </cell>
          <cell r="C977" t="str">
            <v>Hoảng Thị Luyến trả tiền mượn công ty</v>
          </cell>
          <cell r="D977" t="str">
            <v>1121bidv</v>
          </cell>
          <cell r="E977" t="str">
            <v>3388</v>
          </cell>
          <cell r="F977">
            <v>40000000</v>
          </cell>
        </row>
        <row r="978">
          <cell r="A978">
            <v>43593</v>
          </cell>
          <cell r="B978" t="str">
            <v>PT20190508-01</v>
          </cell>
          <cell r="C978" t="str">
            <v>Thu lại tạm ứng chi phí liên hoan Sale 06/05</v>
          </cell>
          <cell r="D978" t="str">
            <v>1111</v>
          </cell>
          <cell r="E978" t="str">
            <v>141</v>
          </cell>
          <cell r="F978">
            <v>5000000</v>
          </cell>
        </row>
        <row r="979">
          <cell r="A979">
            <v>43593</v>
          </cell>
          <cell r="B979" t="str">
            <v>PT20190508-02</v>
          </cell>
          <cell r="C979" t="str">
            <v>Thu tiền Wood tile JH112 ( 3 tấm )</v>
          </cell>
          <cell r="D979" t="str">
            <v>1111</v>
          </cell>
          <cell r="E979" t="str">
            <v>5111</v>
          </cell>
          <cell r="F979">
            <v>352364</v>
          </cell>
        </row>
        <row r="980">
          <cell r="A980">
            <v>43593</v>
          </cell>
          <cell r="B980" t="str">
            <v>PT20190508-02</v>
          </cell>
          <cell r="C980" t="str">
            <v>Thuế GTGT phải nộp</v>
          </cell>
          <cell r="D980" t="str">
            <v>1111</v>
          </cell>
          <cell r="E980" t="str">
            <v>33311</v>
          </cell>
          <cell r="F980">
            <v>35236</v>
          </cell>
        </row>
        <row r="981">
          <cell r="A981">
            <v>43593</v>
          </cell>
          <cell r="B981" t="str">
            <v>PT20190508-02</v>
          </cell>
          <cell r="C981" t="str">
            <v>Giá vốn hàng bán (wood- 3 tấm)</v>
          </cell>
          <cell r="D981" t="str">
            <v>632</v>
          </cell>
          <cell r="E981" t="str">
            <v>1561</v>
          </cell>
          <cell r="F981">
            <v>168597</v>
          </cell>
        </row>
        <row r="982">
          <cell r="A982">
            <v>43593</v>
          </cell>
          <cell r="B982" t="str">
            <v>PC20190508-01</v>
          </cell>
          <cell r="C982" t="str">
            <v>Tạm ứng làm 13 kệ mẫu tại Phú Quốc (nợ HĐ)</v>
          </cell>
          <cell r="D982" t="str">
            <v>141</v>
          </cell>
          <cell r="E982" t="str">
            <v>1111</v>
          </cell>
          <cell r="F982">
            <v>11655000</v>
          </cell>
        </row>
        <row r="983">
          <cell r="A983">
            <v>43593</v>
          </cell>
          <cell r="B983" t="str">
            <v>PC20190508-02</v>
          </cell>
          <cell r="C983" t="str">
            <v>TT chi phí liên hoan sale- Ăn uống</v>
          </cell>
          <cell r="D983" t="str">
            <v>6418</v>
          </cell>
          <cell r="E983" t="str">
            <v>1111</v>
          </cell>
          <cell r="F983">
            <v>2848000</v>
          </cell>
        </row>
        <row r="984">
          <cell r="A984">
            <v>43593</v>
          </cell>
          <cell r="B984" t="str">
            <v>PC20190508-02</v>
          </cell>
          <cell r="C984" t="str">
            <v>Thuế GTGT khấu trừ</v>
          </cell>
          <cell r="D984" t="str">
            <v>1331</v>
          </cell>
          <cell r="E984" t="str">
            <v>1111</v>
          </cell>
          <cell r="F984">
            <v>284800</v>
          </cell>
        </row>
        <row r="985">
          <cell r="A985">
            <v>43593</v>
          </cell>
          <cell r="B985" t="str">
            <v>PC20190508-02</v>
          </cell>
          <cell r="C985" t="str">
            <v>TT chi phí liên hoan sale- Ăn uống</v>
          </cell>
          <cell r="D985" t="str">
            <v>6418</v>
          </cell>
          <cell r="E985" t="str">
            <v>1111</v>
          </cell>
          <cell r="F985">
            <v>6621500</v>
          </cell>
        </row>
        <row r="986">
          <cell r="A986">
            <v>43593</v>
          </cell>
          <cell r="B986" t="str">
            <v>PC20190508-02</v>
          </cell>
          <cell r="C986" t="str">
            <v>Thuế GTGT khấu trừ</v>
          </cell>
          <cell r="D986" t="str">
            <v>1331</v>
          </cell>
          <cell r="E986" t="str">
            <v>1111</v>
          </cell>
          <cell r="F986">
            <v>662150</v>
          </cell>
        </row>
        <row r="987">
          <cell r="A987">
            <v>43593</v>
          </cell>
          <cell r="B987" t="str">
            <v>PC20190508-02</v>
          </cell>
          <cell r="C987" t="str">
            <v>TT chi phí liên hoan sale- Chi phí chênh lệch hoá đơn</v>
          </cell>
          <cell r="D987" t="str">
            <v>4212</v>
          </cell>
          <cell r="E987" t="str">
            <v>1111</v>
          </cell>
          <cell r="F987">
            <v>721550</v>
          </cell>
        </row>
        <row r="988">
          <cell r="A988">
            <v>43593</v>
          </cell>
          <cell r="B988" t="str">
            <v>PC20190508-03</v>
          </cell>
          <cell r="C988" t="str">
            <v>TT tiền lương cho Viktor tháng 04/2019</v>
          </cell>
          <cell r="D988" t="str">
            <v>3341</v>
          </cell>
          <cell r="E988" t="str">
            <v>1111</v>
          </cell>
          <cell r="F988">
            <v>5000000</v>
          </cell>
        </row>
        <row r="989">
          <cell r="A989">
            <v>43593</v>
          </cell>
          <cell r="B989" t="str">
            <v>PC20190508-04</v>
          </cell>
          <cell r="C989" t="str">
            <v>TT lấy 10 sim mới cho nhân viên</v>
          </cell>
          <cell r="D989" t="str">
            <v>6418</v>
          </cell>
          <cell r="E989" t="str">
            <v>1111</v>
          </cell>
          <cell r="F989">
            <v>545450</v>
          </cell>
        </row>
        <row r="990">
          <cell r="A990">
            <v>43593</v>
          </cell>
          <cell r="B990" t="str">
            <v>PC20190508-04</v>
          </cell>
          <cell r="C990" t="str">
            <v>Thuế GTGT khấu trừ</v>
          </cell>
          <cell r="D990" t="str">
            <v>1331</v>
          </cell>
          <cell r="E990" t="str">
            <v>1111</v>
          </cell>
          <cell r="F990">
            <v>54550</v>
          </cell>
        </row>
        <row r="991">
          <cell r="A991">
            <v>43593</v>
          </cell>
          <cell r="B991" t="str">
            <v>0004975</v>
          </cell>
          <cell r="C991" t="str">
            <v>Phí đăng tuyển NV kinh doanh Miền Trung và Đông Nam Bộ theo HĐ 0004975 (08/05/2019)</v>
          </cell>
          <cell r="D991" t="str">
            <v>6418</v>
          </cell>
          <cell r="E991" t="str">
            <v>331</v>
          </cell>
          <cell r="F991">
            <v>2979545</v>
          </cell>
        </row>
        <row r="992">
          <cell r="A992">
            <v>43593</v>
          </cell>
          <cell r="B992" t="str">
            <v>0004975</v>
          </cell>
          <cell r="C992" t="str">
            <v>Thuế GTGT khấu trừ</v>
          </cell>
          <cell r="D992" t="str">
            <v>1331</v>
          </cell>
          <cell r="E992" t="str">
            <v>331</v>
          </cell>
          <cell r="F992">
            <v>297955</v>
          </cell>
        </row>
        <row r="993">
          <cell r="A993">
            <v>43593</v>
          </cell>
          <cell r="B993" t="str">
            <v>NH</v>
          </cell>
          <cell r="C993" t="str">
            <v>Phí mở LC (Trung Quốc)</v>
          </cell>
          <cell r="D993" t="str">
            <v>632</v>
          </cell>
          <cell r="E993" t="str">
            <v>1121bidv</v>
          </cell>
          <cell r="F993">
            <v>1638000</v>
          </cell>
        </row>
        <row r="994">
          <cell r="A994">
            <v>43593</v>
          </cell>
          <cell r="B994" t="str">
            <v>NH</v>
          </cell>
          <cell r="C994" t="str">
            <v xml:space="preserve">TT phí tuyển dụng cho Cty ISS Việt Nam </v>
          </cell>
          <cell r="D994" t="str">
            <v>331</v>
          </cell>
          <cell r="E994" t="str">
            <v>1121bidv</v>
          </cell>
          <cell r="F994">
            <v>3277500</v>
          </cell>
        </row>
        <row r="995">
          <cell r="A995">
            <v>43593</v>
          </cell>
          <cell r="B995" t="str">
            <v>NH</v>
          </cell>
          <cell r="C995" t="str">
            <v>Phí chuyển khoản món 3.277.500 vnđ</v>
          </cell>
          <cell r="D995" t="str">
            <v>6425</v>
          </cell>
          <cell r="E995" t="str">
            <v>1121bidv</v>
          </cell>
          <cell r="F995">
            <v>22000</v>
          </cell>
        </row>
        <row r="996">
          <cell r="A996">
            <v>43593</v>
          </cell>
          <cell r="B996" t="str">
            <v>NH</v>
          </cell>
          <cell r="C996" t="str">
            <v>Thu trước tiền bán hàng Cty Minh Quân Long</v>
          </cell>
          <cell r="D996" t="str">
            <v>1121bidv</v>
          </cell>
          <cell r="E996" t="str">
            <v>131</v>
          </cell>
          <cell r="F996">
            <v>2000000000</v>
          </cell>
        </row>
        <row r="997">
          <cell r="A997">
            <v>43593</v>
          </cell>
          <cell r="B997" t="str">
            <v>NH</v>
          </cell>
          <cell r="C997" t="str">
            <v>Nhận tiền ký quỹ Cty Minh Quân Long ĐỢT 3</v>
          </cell>
          <cell r="D997" t="str">
            <v>1121bidv</v>
          </cell>
          <cell r="E997" t="str">
            <v>344</v>
          </cell>
        </row>
        <row r="998">
          <cell r="A998">
            <v>43594</v>
          </cell>
          <cell r="C998" t="str">
            <v>Doanh thu bán hàng Shingle 450 tấm</v>
          </cell>
          <cell r="D998" t="str">
            <v>131</v>
          </cell>
          <cell r="E998" t="str">
            <v>5111</v>
          </cell>
          <cell r="F998">
            <v>52854545</v>
          </cell>
        </row>
        <row r="999">
          <cell r="A999">
            <v>43594</v>
          </cell>
          <cell r="C999" t="str">
            <v>Thuế GTGT phải nộp</v>
          </cell>
          <cell r="D999" t="str">
            <v>131</v>
          </cell>
          <cell r="E999" t="str">
            <v>33311</v>
          </cell>
          <cell r="F999">
            <v>5285455</v>
          </cell>
        </row>
        <row r="1000">
          <cell r="A1000">
            <v>43594</v>
          </cell>
          <cell r="C1000" t="str">
            <v>Giá vốn hàng bán (Shingle-450 tấm)</v>
          </cell>
          <cell r="D1000" t="str">
            <v>632</v>
          </cell>
          <cell r="E1000" t="str">
            <v>1561</v>
          </cell>
          <cell r="F1000">
            <v>25289550</v>
          </cell>
        </row>
        <row r="1001">
          <cell r="A1001">
            <v>43594</v>
          </cell>
          <cell r="B1001" t="str">
            <v>PT20190509-01</v>
          </cell>
          <cell r="C1001" t="str">
            <v>Rút BIDV nộp quỹ tiền mặt</v>
          </cell>
          <cell r="D1001" t="str">
            <v>1111</v>
          </cell>
          <cell r="E1001" t="str">
            <v>1121bidv</v>
          </cell>
          <cell r="F1001">
            <v>0</v>
          </cell>
        </row>
        <row r="1002">
          <cell r="A1002">
            <v>43594</v>
          </cell>
          <cell r="B1002" t="str">
            <v>PT20190509-02</v>
          </cell>
          <cell r="C1002" t="str">
            <v>Ms Luyến trả công ty</v>
          </cell>
          <cell r="D1002" t="str">
            <v>1111</v>
          </cell>
          <cell r="E1002" t="str">
            <v>3388</v>
          </cell>
          <cell r="F1002">
            <v>20000000</v>
          </cell>
        </row>
        <row r="1003">
          <cell r="A1003">
            <v>43594</v>
          </cell>
          <cell r="B1003" t="str">
            <v>PC20190509-01</v>
          </cell>
          <cell r="C1003" t="str">
            <v>Ms luyến mượn tiền công ty</v>
          </cell>
          <cell r="D1003" t="str">
            <v>3388</v>
          </cell>
          <cell r="E1003" t="str">
            <v>1111</v>
          </cell>
          <cell r="F1003">
            <v>2000000000</v>
          </cell>
        </row>
        <row r="1004">
          <cell r="A1004">
            <v>43594</v>
          </cell>
          <cell r="B1004" t="str">
            <v>PC20190509-02</v>
          </cell>
          <cell r="C1004" t="str">
            <v>Tạm ứng bảo dưỡng xe 51A-41036</v>
          </cell>
          <cell r="D1004" t="str">
            <v>141</v>
          </cell>
          <cell r="E1004" t="str">
            <v>1111</v>
          </cell>
          <cell r="F1004">
            <v>3000000</v>
          </cell>
        </row>
        <row r="1005">
          <cell r="A1005">
            <v>43594</v>
          </cell>
          <cell r="B1005" t="str">
            <v>PC20190510-01</v>
          </cell>
          <cell r="C1005" t="str">
            <v>TT tiền lương cho Nguyễn Kim Huy, NVKD Tây Nguyên T04/2019</v>
          </cell>
          <cell r="D1005" t="str">
            <v>3341</v>
          </cell>
          <cell r="E1005" t="str">
            <v>1111</v>
          </cell>
          <cell r="F1005">
            <v>6453000</v>
          </cell>
        </row>
        <row r="1006">
          <cell r="A1006">
            <v>43594</v>
          </cell>
          <cell r="B1006" t="str">
            <v>NH</v>
          </cell>
          <cell r="C1006" t="str">
            <v>Rút TGNH nhập quỹ tiền mặt</v>
          </cell>
          <cell r="D1006" t="str">
            <v>1111</v>
          </cell>
          <cell r="E1006" t="str">
            <v>1121bidv</v>
          </cell>
          <cell r="F1006">
            <v>2000000000</v>
          </cell>
        </row>
        <row r="1007">
          <cell r="A1007">
            <v>43594</v>
          </cell>
          <cell r="B1007" t="str">
            <v>NH</v>
          </cell>
          <cell r="C1007" t="str">
            <v>Phí rút tiền mặt món 2.000.000.000 vnđ</v>
          </cell>
          <cell r="D1007" t="str">
            <v>6425</v>
          </cell>
          <cell r="E1007" t="str">
            <v>1121bidv</v>
          </cell>
          <cell r="F1007">
            <v>220000</v>
          </cell>
        </row>
        <row r="1008">
          <cell r="A1008">
            <v>43594</v>
          </cell>
          <cell r="B1008" t="str">
            <v>NH</v>
          </cell>
          <cell r="C1008" t="str">
            <v>Hoảng Thị Luyến trả tiền mượn công ty</v>
          </cell>
          <cell r="D1008" t="str">
            <v>1121bidv</v>
          </cell>
          <cell r="E1008" t="str">
            <v>3388</v>
          </cell>
          <cell r="F1008">
            <v>150000000</v>
          </cell>
        </row>
        <row r="1009">
          <cell r="A1009">
            <v>43594</v>
          </cell>
          <cell r="B1009" t="str">
            <v>PC20180509-03</v>
          </cell>
          <cell r="C1009" t="str">
            <v>TT Làm namecard 6 nhân viên Tây Nguyên và Ms Nga</v>
          </cell>
          <cell r="D1009" t="str">
            <v>6418</v>
          </cell>
          <cell r="E1009" t="str">
            <v>1111</v>
          </cell>
          <cell r="F1009">
            <v>560000</v>
          </cell>
        </row>
        <row r="1010">
          <cell r="A1010">
            <v>43594</v>
          </cell>
          <cell r="B1010" t="str">
            <v>PC20180509-03</v>
          </cell>
          <cell r="C1010" t="str">
            <v>Thuế GTGT được khấu trừ</v>
          </cell>
          <cell r="D1010" t="str">
            <v>1331</v>
          </cell>
          <cell r="E1010" t="str">
            <v>1111</v>
          </cell>
          <cell r="F1010">
            <v>56000</v>
          </cell>
        </row>
        <row r="1011">
          <cell r="A1011">
            <v>43595</v>
          </cell>
          <cell r="B1011" t="str">
            <v>PT20190510-01</v>
          </cell>
          <cell r="C1011" t="str">
            <v>Thu tiền Wood tiles-JH 112 (55 tấm), úp nóc tròn JH 112 (30 tấm )</v>
          </cell>
          <cell r="D1011" t="str">
            <v>1111</v>
          </cell>
          <cell r="E1011" t="str">
            <v>5111</v>
          </cell>
          <cell r="F1011">
            <v>8569545</v>
          </cell>
        </row>
        <row r="1012">
          <cell r="A1012">
            <v>43595</v>
          </cell>
          <cell r="B1012" t="str">
            <v>PT20190510-01</v>
          </cell>
          <cell r="C1012" t="str">
            <v>Thuế GTGT phải nộp</v>
          </cell>
          <cell r="D1012" t="str">
            <v>1111</v>
          </cell>
          <cell r="E1012" t="str">
            <v>33311</v>
          </cell>
          <cell r="F1012">
            <v>856955</v>
          </cell>
        </row>
        <row r="1013">
          <cell r="A1013">
            <v>43595</v>
          </cell>
          <cell r="B1013" t="str">
            <v>PT20190510-01</v>
          </cell>
          <cell r="C1013" t="str">
            <v>Giá vốn hàng bán (wood- 55 tấm, ridge- 30 tấm)</v>
          </cell>
          <cell r="D1013" t="str">
            <v>632</v>
          </cell>
          <cell r="E1013" t="str">
            <v>1561</v>
          </cell>
          <cell r="F1013">
            <v>4109535</v>
          </cell>
        </row>
        <row r="1014">
          <cell r="A1014">
            <v>43595</v>
          </cell>
          <cell r="B1014" t="str">
            <v>PT20190510-02</v>
          </cell>
          <cell r="C1014" t="str">
            <v>Rút BIDV nộp quỹ tiền mặt( nộp thuế TNCN)</v>
          </cell>
          <cell r="D1014" t="str">
            <v>1111</v>
          </cell>
          <cell r="E1014" t="str">
            <v>1121bidv</v>
          </cell>
          <cell r="F1014">
            <v>35005250</v>
          </cell>
        </row>
        <row r="1015">
          <cell r="A1015">
            <v>43595</v>
          </cell>
          <cell r="B1015" t="str">
            <v>PC20190510-02</v>
          </cell>
          <cell r="C1015" t="str">
            <v>Tạm ứng làm bảng hiệu logo Della Group</v>
          </cell>
          <cell r="D1015" t="str">
            <v>141</v>
          </cell>
          <cell r="E1015" t="str">
            <v>1111</v>
          </cell>
          <cell r="F1015">
            <v>8000000</v>
          </cell>
        </row>
        <row r="1016">
          <cell r="A1016">
            <v>43595</v>
          </cell>
          <cell r="B1016" t="str">
            <v>PC20190510-03</v>
          </cell>
          <cell r="C1016" t="str">
            <v>TT thuế TNCN Q1/2019</v>
          </cell>
          <cell r="D1016" t="str">
            <v>632</v>
          </cell>
          <cell r="E1016" t="str">
            <v>1111</v>
          </cell>
          <cell r="F1016">
            <v>0</v>
          </cell>
        </row>
        <row r="1017">
          <cell r="A1017">
            <v>43595</v>
          </cell>
          <cell r="B1017" t="str">
            <v>NH</v>
          </cell>
          <cell r="C1017" t="str">
            <v>TT phí thuê kho và bốc xếp T03/2019 cho Cty Sotrans Logistic theo HĐ 0002075 (31/03/2019)</v>
          </cell>
          <cell r="D1017" t="str">
            <v>331</v>
          </cell>
          <cell r="E1017" t="str">
            <v>1121bidv</v>
          </cell>
          <cell r="F1017">
            <v>18389140</v>
          </cell>
        </row>
        <row r="1018">
          <cell r="A1018">
            <v>43595</v>
          </cell>
          <cell r="B1018" t="str">
            <v>NH</v>
          </cell>
          <cell r="C1018" t="str">
            <v>TT vé máy bay cho Cty Én Việt theo HĐ 0027739 (24/04/2019)</v>
          </cell>
          <cell r="D1018" t="str">
            <v>331</v>
          </cell>
          <cell r="E1018" t="str">
            <v>1121bidv</v>
          </cell>
          <cell r="F1018">
            <v>9716000</v>
          </cell>
        </row>
        <row r="1019">
          <cell r="A1019">
            <v>43595</v>
          </cell>
          <cell r="B1019" t="str">
            <v>NH</v>
          </cell>
          <cell r="C1019" t="str">
            <v>TT thi công kệ trưng bày sản phẩm cho Cty Lộc Phát theo HĐ 00028 (01/04/2019)- đợt 1</v>
          </cell>
          <cell r="D1019" t="str">
            <v>331</v>
          </cell>
          <cell r="E1019" t="str">
            <v>1121bidv</v>
          </cell>
          <cell r="F1019">
            <v>50000000</v>
          </cell>
        </row>
        <row r="1020">
          <cell r="A1020">
            <v>43595</v>
          </cell>
          <cell r="B1020" t="str">
            <v>NH</v>
          </cell>
          <cell r="C1020" t="str">
            <v>Phí chuyển khoản món 50.000.000 vnđ</v>
          </cell>
          <cell r="D1020" t="str">
            <v>6425</v>
          </cell>
          <cell r="E1020" t="str">
            <v>1121bidv</v>
          </cell>
          <cell r="F1020">
            <v>27500</v>
          </cell>
        </row>
        <row r="1021">
          <cell r="A1021">
            <v>43595</v>
          </cell>
          <cell r="B1021" t="str">
            <v>NH</v>
          </cell>
          <cell r="C1021" t="str">
            <v>Nộp thuế TNCN quí 01/2019 (Lê Thị Nhung)</v>
          </cell>
          <cell r="D1021" t="str">
            <v>3335</v>
          </cell>
          <cell r="E1021" t="str">
            <v>1111</v>
          </cell>
          <cell r="F1021">
            <v>35005250</v>
          </cell>
        </row>
        <row r="1022">
          <cell r="A1022">
            <v>43595</v>
          </cell>
          <cell r="B1022" t="str">
            <v>NH</v>
          </cell>
          <cell r="C1022" t="str">
            <v>Phí rút tiền mặt món 35.005.250 vnđ</v>
          </cell>
          <cell r="D1022" t="str">
            <v>6425</v>
          </cell>
          <cell r="E1022" t="str">
            <v>1121bidv</v>
          </cell>
          <cell r="F1022">
            <v>11000</v>
          </cell>
        </row>
        <row r="1023">
          <cell r="A1023">
            <v>43598</v>
          </cell>
          <cell r="B1023" t="str">
            <v>PT20190513-01</v>
          </cell>
          <cell r="C1023" t="str">
            <v>Rút BIDV nộp quỹ tiền mặt</v>
          </cell>
          <cell r="D1023" t="str">
            <v>1111</v>
          </cell>
          <cell r="E1023" t="str">
            <v>1121bidv</v>
          </cell>
          <cell r="F1023">
            <v>0</v>
          </cell>
        </row>
        <row r="1024">
          <cell r="A1024">
            <v>43598</v>
          </cell>
          <cell r="B1024" t="str">
            <v>PC20180513-01</v>
          </cell>
          <cell r="C1024" t="str">
            <v>Ms luyến mượn tiền công ty</v>
          </cell>
          <cell r="D1024" t="str">
            <v>3388</v>
          </cell>
          <cell r="E1024" t="str">
            <v>1111</v>
          </cell>
          <cell r="F1024">
            <v>20000000</v>
          </cell>
        </row>
        <row r="1025">
          <cell r="A1025">
            <v>43598</v>
          </cell>
          <cell r="B1025" t="str">
            <v>NH</v>
          </cell>
          <cell r="C1025" t="str">
            <v>Thu tiền bán hàng Cty Khang Thiện Mỹ HĐ 00001 (10/05/2019)</v>
          </cell>
          <cell r="D1025" t="str">
            <v>1121bidv</v>
          </cell>
          <cell r="E1025" t="str">
            <v>131</v>
          </cell>
          <cell r="F1025">
            <v>58140225</v>
          </cell>
        </row>
        <row r="1026">
          <cell r="A1026">
            <v>43598</v>
          </cell>
          <cell r="B1026" t="str">
            <v>NH</v>
          </cell>
          <cell r="C1026" t="str">
            <v>Rút TGNH nhập quỹ tiền mặt (Hoàng Như Kiểm)</v>
          </cell>
          <cell r="D1026" t="str">
            <v>1111</v>
          </cell>
          <cell r="E1026" t="str">
            <v>1121bidv</v>
          </cell>
          <cell r="F1026">
            <v>20000000</v>
          </cell>
        </row>
        <row r="1027">
          <cell r="A1027">
            <v>43598</v>
          </cell>
          <cell r="B1027" t="str">
            <v>NH</v>
          </cell>
          <cell r="C1027" t="str">
            <v>Phí rút tiền mặt món 20.000.000 vnđ</v>
          </cell>
          <cell r="D1027" t="str">
            <v>6425</v>
          </cell>
          <cell r="E1027" t="str">
            <v>1121bidv</v>
          </cell>
          <cell r="F1027">
            <v>11000</v>
          </cell>
        </row>
        <row r="1028">
          <cell r="A1028">
            <v>43599</v>
          </cell>
          <cell r="B1028" t="str">
            <v>PT20190514-01</v>
          </cell>
          <cell r="C1028" t="str">
            <v>Thu tiền Spanish tiles- JH105  4 tấm</v>
          </cell>
          <cell r="D1028" t="str">
            <v>1111</v>
          </cell>
          <cell r="E1028" t="str">
            <v>5111</v>
          </cell>
          <cell r="F1028">
            <v>556364</v>
          </cell>
        </row>
        <row r="1029">
          <cell r="A1029">
            <v>43599</v>
          </cell>
          <cell r="B1029" t="str">
            <v>PT20190514-01</v>
          </cell>
          <cell r="C1029" t="str">
            <v>Thuế GTGT phải nộp</v>
          </cell>
          <cell r="D1029" t="str">
            <v>1111</v>
          </cell>
          <cell r="E1029" t="str">
            <v>33311</v>
          </cell>
          <cell r="F1029">
            <v>55636</v>
          </cell>
        </row>
        <row r="1030">
          <cell r="A1030">
            <v>43599</v>
          </cell>
          <cell r="B1030" t="str">
            <v>PT20190514-01</v>
          </cell>
          <cell r="C1030" t="str">
            <v>Giá vốn hàng bán (spanish-4 tấm)</v>
          </cell>
          <cell r="D1030" t="str">
            <v>632</v>
          </cell>
          <cell r="E1030" t="str">
            <v>1561</v>
          </cell>
          <cell r="F1030">
            <v>252896</v>
          </cell>
        </row>
        <row r="1031">
          <cell r="A1031">
            <v>43599</v>
          </cell>
          <cell r="B1031" t="str">
            <v>NH</v>
          </cell>
          <cell r="C1031" t="str">
            <v>TT kệ trưng bày sản phẩm cho Cty Lộc Phát theo HĐ 000028 (01/04/2019)- đợt 2</v>
          </cell>
          <cell r="D1031" t="str">
            <v>331</v>
          </cell>
          <cell r="E1031" t="str">
            <v>1121bidv</v>
          </cell>
          <cell r="F1031">
            <v>40000000</v>
          </cell>
        </row>
        <row r="1032">
          <cell r="A1032">
            <v>43599</v>
          </cell>
          <cell r="B1032" t="str">
            <v>NH</v>
          </cell>
          <cell r="C1032" t="str">
            <v>Phí chuyển khoản món 40.000.000 vnđ</v>
          </cell>
          <cell r="D1032" t="str">
            <v>6425</v>
          </cell>
          <cell r="E1032" t="str">
            <v>1121bidv</v>
          </cell>
          <cell r="F1032">
            <v>22000</v>
          </cell>
        </row>
        <row r="1033">
          <cell r="A1033">
            <v>43599</v>
          </cell>
          <cell r="B1033" t="str">
            <v>NH</v>
          </cell>
          <cell r="C1033" t="str">
            <v>TT mua hàng nhập khẩu Trung Quốc (800usd)</v>
          </cell>
          <cell r="D1033" t="str">
            <v>331</v>
          </cell>
          <cell r="E1033" t="str">
            <v>1121bidv</v>
          </cell>
          <cell r="F1033">
            <v>18736000</v>
          </cell>
        </row>
        <row r="1034">
          <cell r="A1034">
            <v>43599</v>
          </cell>
          <cell r="B1034" t="str">
            <v>NH</v>
          </cell>
          <cell r="C1034" t="str">
            <v>Phí chuyển khoản món 800 usd</v>
          </cell>
          <cell r="D1034" t="str">
            <v>6425</v>
          </cell>
          <cell r="E1034" t="str">
            <v>1121bidv</v>
          </cell>
          <cell r="F1034">
            <v>257620</v>
          </cell>
        </row>
        <row r="1035">
          <cell r="A1035">
            <v>43600</v>
          </cell>
          <cell r="B1035" t="str">
            <v>PT20190515-01</v>
          </cell>
          <cell r="C1035" t="str">
            <v>Ms Luyến trả công ty</v>
          </cell>
          <cell r="D1035" t="str">
            <v>1111</v>
          </cell>
          <cell r="E1035" t="str">
            <v>3388</v>
          </cell>
          <cell r="F1035">
            <v>95000000</v>
          </cell>
        </row>
        <row r="1036">
          <cell r="A1036">
            <v>43600</v>
          </cell>
          <cell r="B1036" t="str">
            <v>PT20190515-02</v>
          </cell>
          <cell r="C1036" t="str">
            <v>Thu lại tạm ứng CP công tác Cần Thơ 07/05</v>
          </cell>
          <cell r="D1036" t="str">
            <v>1111</v>
          </cell>
          <cell r="E1036" t="str">
            <v>141</v>
          </cell>
          <cell r="F1036">
            <v>5000000</v>
          </cell>
        </row>
        <row r="1037">
          <cell r="A1037">
            <v>43600</v>
          </cell>
          <cell r="B1037" t="str">
            <v>PC20190515-01</v>
          </cell>
          <cell r="C1037" t="str">
            <v>Tạm ứng dán xe decal xe ford</v>
          </cell>
          <cell r="D1037" t="str">
            <v>141</v>
          </cell>
          <cell r="E1037" t="str">
            <v>1111</v>
          </cell>
          <cell r="F1037">
            <v>25000000</v>
          </cell>
        </row>
        <row r="1038">
          <cell r="A1038">
            <v>43600</v>
          </cell>
          <cell r="B1038" t="str">
            <v>PC20190515-02</v>
          </cell>
          <cell r="C1038" t="str">
            <v>TT làm visa Canada và CMTC Mr Thi</v>
          </cell>
          <cell r="D1038" t="str">
            <v>6418</v>
          </cell>
          <cell r="E1038" t="str">
            <v>1111</v>
          </cell>
          <cell r="F1038">
            <v>11740000</v>
          </cell>
        </row>
        <row r="1039">
          <cell r="A1039">
            <v>43600</v>
          </cell>
          <cell r="B1039" t="str">
            <v>PC20190515-03</v>
          </cell>
          <cell r="C1039" t="str">
            <v>Thanh toán cước điện thoại</v>
          </cell>
          <cell r="D1039" t="str">
            <v>6418</v>
          </cell>
          <cell r="E1039" t="str">
            <v>1111</v>
          </cell>
          <cell r="F1039">
            <v>90909</v>
          </cell>
        </row>
        <row r="1040">
          <cell r="A1040">
            <v>43600</v>
          </cell>
          <cell r="B1040" t="str">
            <v>PC20190515-03</v>
          </cell>
          <cell r="C1040" t="str">
            <v>Thuế GTGT khấu trừ</v>
          </cell>
          <cell r="D1040" t="str">
            <v>1331</v>
          </cell>
          <cell r="E1040" t="str">
            <v>1111</v>
          </cell>
          <cell r="F1040">
            <v>9091</v>
          </cell>
        </row>
        <row r="1041">
          <cell r="A1041">
            <v>43600</v>
          </cell>
          <cell r="B1041" t="str">
            <v>PC20190515-03</v>
          </cell>
          <cell r="C1041" t="str">
            <v>TT cước điện thoại- Số HĐ 0410859</v>
          </cell>
          <cell r="D1041" t="str">
            <v>6418</v>
          </cell>
          <cell r="E1041" t="str">
            <v>1111</v>
          </cell>
          <cell r="F1041">
            <v>45455</v>
          </cell>
        </row>
        <row r="1042">
          <cell r="A1042">
            <v>43600</v>
          </cell>
          <cell r="B1042" t="str">
            <v>PC20190515-03</v>
          </cell>
          <cell r="C1042" t="str">
            <v>Thuế GTGT khấu trừ</v>
          </cell>
          <cell r="D1042" t="str">
            <v>1331</v>
          </cell>
          <cell r="E1042" t="str">
            <v>1111</v>
          </cell>
          <cell r="F1042">
            <v>4545</v>
          </cell>
        </row>
        <row r="1043">
          <cell r="A1043">
            <v>43600</v>
          </cell>
          <cell r="B1043" t="str">
            <v>PC20190515-03</v>
          </cell>
          <cell r="C1043" t="str">
            <v xml:space="preserve">TT cước điện thoại- Số HĐ 118663 </v>
          </cell>
          <cell r="D1043" t="str">
            <v>6418</v>
          </cell>
          <cell r="E1043" t="str">
            <v>1111</v>
          </cell>
          <cell r="F1043">
            <v>91182</v>
          </cell>
        </row>
        <row r="1044">
          <cell r="A1044">
            <v>43600</v>
          </cell>
          <cell r="B1044" t="str">
            <v>PC20190515-03</v>
          </cell>
          <cell r="C1044" t="str">
            <v>Thuế GTGT khấu trừ</v>
          </cell>
          <cell r="D1044" t="str">
            <v>1331</v>
          </cell>
          <cell r="E1044" t="str">
            <v>1111</v>
          </cell>
          <cell r="F1044">
            <v>9118</v>
          </cell>
        </row>
        <row r="1045">
          <cell r="A1045">
            <v>43600</v>
          </cell>
          <cell r="B1045" t="str">
            <v>PC20190515-03</v>
          </cell>
          <cell r="C1045" t="str">
            <v>TT cước điện thoại- Số HĐ 1247989</v>
          </cell>
          <cell r="D1045" t="str">
            <v>6418</v>
          </cell>
          <cell r="E1045" t="str">
            <v>1111</v>
          </cell>
          <cell r="F1045">
            <v>22727</v>
          </cell>
        </row>
        <row r="1046">
          <cell r="A1046">
            <v>43600</v>
          </cell>
          <cell r="B1046" t="str">
            <v>PC20190515-03</v>
          </cell>
          <cell r="C1046" t="str">
            <v>Thuế GTGT khấu trừ</v>
          </cell>
          <cell r="D1046" t="str">
            <v>1331</v>
          </cell>
          <cell r="E1046" t="str">
            <v>1111</v>
          </cell>
          <cell r="F1046">
            <v>2273</v>
          </cell>
        </row>
        <row r="1047">
          <cell r="A1047">
            <v>43600</v>
          </cell>
          <cell r="B1047" t="str">
            <v>PC20190515-03</v>
          </cell>
          <cell r="C1047" t="str">
            <v>TT cước điện thoại - Số HĐ 6941639</v>
          </cell>
          <cell r="D1047" t="str">
            <v>6418</v>
          </cell>
          <cell r="E1047" t="str">
            <v>1111</v>
          </cell>
          <cell r="F1047">
            <v>76715</v>
          </cell>
        </row>
        <row r="1048">
          <cell r="A1048">
            <v>43600</v>
          </cell>
          <cell r="B1048" t="str">
            <v>PC20190515-03</v>
          </cell>
          <cell r="C1048" t="str">
            <v>Thuế GTGT khấu trừ</v>
          </cell>
          <cell r="D1048" t="str">
            <v>1331</v>
          </cell>
          <cell r="E1048" t="str">
            <v>1111</v>
          </cell>
          <cell r="F1048">
            <v>7671</v>
          </cell>
        </row>
        <row r="1049">
          <cell r="A1049">
            <v>43600</v>
          </cell>
          <cell r="B1049" t="str">
            <v>PC20190515-03</v>
          </cell>
          <cell r="C1049" t="str">
            <v>TT cước điện thoại- Số HĐ 6928519</v>
          </cell>
          <cell r="D1049" t="str">
            <v>6418</v>
          </cell>
          <cell r="E1049" t="str">
            <v>1111</v>
          </cell>
          <cell r="F1049">
            <v>70728</v>
          </cell>
        </row>
        <row r="1050">
          <cell r="A1050">
            <v>43600</v>
          </cell>
          <cell r="B1050" t="str">
            <v>PC20190515-03</v>
          </cell>
          <cell r="C1050" t="str">
            <v>Thuế GTGT khấu trừ</v>
          </cell>
          <cell r="D1050" t="str">
            <v>1331</v>
          </cell>
          <cell r="E1050" t="str">
            <v>1111</v>
          </cell>
          <cell r="F1050">
            <v>7073</v>
          </cell>
        </row>
        <row r="1051">
          <cell r="A1051">
            <v>43600</v>
          </cell>
          <cell r="B1051" t="str">
            <v>PC20190515-03</v>
          </cell>
          <cell r="C1051" t="str">
            <v>TT cước điện thoại- Số HĐ 7323683</v>
          </cell>
          <cell r="D1051" t="str">
            <v>6418</v>
          </cell>
          <cell r="E1051" t="str">
            <v>1111</v>
          </cell>
          <cell r="F1051">
            <v>90909</v>
          </cell>
        </row>
        <row r="1052">
          <cell r="A1052">
            <v>43600</v>
          </cell>
          <cell r="B1052" t="str">
            <v>PC20190515-03</v>
          </cell>
          <cell r="C1052" t="str">
            <v>Thuế GTGT khấu trừ</v>
          </cell>
          <cell r="D1052" t="str">
            <v>1331</v>
          </cell>
          <cell r="E1052" t="str">
            <v>1111</v>
          </cell>
          <cell r="F1052">
            <v>9091</v>
          </cell>
        </row>
        <row r="1053">
          <cell r="A1053">
            <v>43600</v>
          </cell>
          <cell r="B1053" t="str">
            <v>PC20190515-03</v>
          </cell>
          <cell r="C1053" t="str">
            <v>TT  cước điện thoại- Số HĐ 7324939</v>
          </cell>
          <cell r="D1053" t="str">
            <v>6418</v>
          </cell>
          <cell r="E1053" t="str">
            <v>1111</v>
          </cell>
          <cell r="F1053">
            <v>18182</v>
          </cell>
        </row>
        <row r="1054">
          <cell r="A1054">
            <v>43600</v>
          </cell>
          <cell r="B1054" t="str">
            <v>PC20190515-03</v>
          </cell>
          <cell r="C1054" t="str">
            <v>Thuế GTGT khấu trừ</v>
          </cell>
          <cell r="D1054" t="str">
            <v>1331</v>
          </cell>
          <cell r="E1054" t="str">
            <v>1111</v>
          </cell>
          <cell r="F1054">
            <v>1818</v>
          </cell>
        </row>
        <row r="1055">
          <cell r="A1055">
            <v>43600</v>
          </cell>
          <cell r="B1055" t="str">
            <v>PC20190515-04</v>
          </cell>
          <cell r="C1055" t="str">
            <v>Tạm ứng chi phí công tác Lâm Đồng hội thảo 19/05</v>
          </cell>
          <cell r="D1055" t="str">
            <v>141</v>
          </cell>
          <cell r="E1055" t="str">
            <v>1111</v>
          </cell>
          <cell r="F1055">
            <v>10000000</v>
          </cell>
        </row>
        <row r="1056">
          <cell r="A1056">
            <v>43600</v>
          </cell>
          <cell r="B1056" t="str">
            <v>PC20190515-05</v>
          </cell>
          <cell r="C1056" t="str">
            <v>Tạm ứng chi phí tiếp khách đại lý Đồng Nai và CC1</v>
          </cell>
          <cell r="D1056" t="str">
            <v>141</v>
          </cell>
          <cell r="E1056" t="str">
            <v>1111</v>
          </cell>
          <cell r="F1056">
            <v>10000000</v>
          </cell>
        </row>
        <row r="1057">
          <cell r="A1057">
            <v>43600</v>
          </cell>
          <cell r="B1057" t="str">
            <v>PC20190515-06</v>
          </cell>
          <cell r="C1057" t="str">
            <v>TT chi phí tiếp khách tổng đại lý Phú Quốc</v>
          </cell>
          <cell r="D1057" t="str">
            <v>6418</v>
          </cell>
          <cell r="E1057" t="str">
            <v>1111</v>
          </cell>
          <cell r="F1057">
            <v>4550000</v>
          </cell>
        </row>
        <row r="1058">
          <cell r="A1058">
            <v>43600</v>
          </cell>
          <cell r="B1058" t="str">
            <v>PC20190515-06</v>
          </cell>
          <cell r="C1058" t="str">
            <v>Thuế GTGT khấu trừ</v>
          </cell>
          <cell r="D1058" t="str">
            <v>1331</v>
          </cell>
          <cell r="E1058" t="str">
            <v>1111</v>
          </cell>
          <cell r="F1058">
            <v>455000</v>
          </cell>
        </row>
        <row r="1059">
          <cell r="A1059">
            <v>43600</v>
          </cell>
          <cell r="B1059" t="str">
            <v>PC20190515-07</v>
          </cell>
          <cell r="C1059" t="str">
            <v>TT chi phí công tác Cần Thơ 07/05- Ăn uống</v>
          </cell>
          <cell r="D1059" t="str">
            <v>6418</v>
          </cell>
          <cell r="E1059" t="str">
            <v>1111</v>
          </cell>
          <cell r="F1059">
            <v>1459000</v>
          </cell>
        </row>
        <row r="1060">
          <cell r="A1060">
            <v>43600</v>
          </cell>
          <cell r="B1060" t="str">
            <v>PC20190515-07</v>
          </cell>
          <cell r="C1060" t="str">
            <v>TT chi phí công tác Cần Thơ 07/05- Ăn uống</v>
          </cell>
          <cell r="D1060" t="str">
            <v>6418</v>
          </cell>
          <cell r="E1060" t="str">
            <v>1111</v>
          </cell>
          <cell r="F1060">
            <v>3667727</v>
          </cell>
        </row>
        <row r="1061">
          <cell r="A1061">
            <v>43600</v>
          </cell>
          <cell r="B1061" t="str">
            <v>PC20190515-07</v>
          </cell>
          <cell r="C1061" t="str">
            <v>Thuế GTGT khấu trừ</v>
          </cell>
          <cell r="D1061" t="str">
            <v>1331</v>
          </cell>
          <cell r="E1061" t="str">
            <v>1111</v>
          </cell>
          <cell r="F1061">
            <v>366773</v>
          </cell>
        </row>
        <row r="1062">
          <cell r="A1062">
            <v>43600</v>
          </cell>
          <cell r="B1062" t="str">
            <v>PC20190515-07</v>
          </cell>
          <cell r="C1062" t="str">
            <v>TT chi phí công tác Cần Thơ 07/05- Ăn uống</v>
          </cell>
          <cell r="D1062" t="str">
            <v>6418</v>
          </cell>
          <cell r="E1062" t="str">
            <v>1111</v>
          </cell>
          <cell r="F1062">
            <v>4104545</v>
          </cell>
        </row>
        <row r="1063">
          <cell r="A1063">
            <v>43600</v>
          </cell>
          <cell r="B1063" t="str">
            <v>PC20190515-07</v>
          </cell>
          <cell r="C1063" t="str">
            <v>Thuế GTGT khấu trừ</v>
          </cell>
          <cell r="D1063" t="str">
            <v>1331</v>
          </cell>
          <cell r="E1063" t="str">
            <v>1111</v>
          </cell>
          <cell r="F1063">
            <v>410455</v>
          </cell>
        </row>
        <row r="1064">
          <cell r="A1064">
            <v>43600</v>
          </cell>
          <cell r="B1064" t="str">
            <v>PC20190515-07</v>
          </cell>
          <cell r="C1064" t="str">
            <v>TT chi phí công tác Cần Thơ 07/05- Ăn uống</v>
          </cell>
          <cell r="D1064" t="str">
            <v>6418</v>
          </cell>
          <cell r="E1064" t="str">
            <v>1111</v>
          </cell>
          <cell r="F1064">
            <v>500000</v>
          </cell>
        </row>
        <row r="1065">
          <cell r="A1065">
            <v>43600</v>
          </cell>
          <cell r="B1065" t="str">
            <v>PC20190515-07</v>
          </cell>
          <cell r="C1065" t="str">
            <v>TT chi phí công tác Cần Thơ 07/05- Thuê phòng</v>
          </cell>
          <cell r="D1065" t="str">
            <v>6418</v>
          </cell>
          <cell r="E1065" t="str">
            <v>1111</v>
          </cell>
          <cell r="F1065">
            <v>454545</v>
          </cell>
        </row>
        <row r="1066">
          <cell r="A1066">
            <v>43600</v>
          </cell>
          <cell r="B1066" t="str">
            <v>PC20190515-07</v>
          </cell>
          <cell r="C1066" t="str">
            <v>Thuế GTGT khấu trừ</v>
          </cell>
          <cell r="D1066" t="str">
            <v>1331</v>
          </cell>
          <cell r="E1066" t="str">
            <v>1111</v>
          </cell>
          <cell r="F1066">
            <v>45455</v>
          </cell>
        </row>
        <row r="1067">
          <cell r="A1067">
            <v>43600</v>
          </cell>
          <cell r="B1067" t="str">
            <v>PC20190515-07</v>
          </cell>
          <cell r="C1067" t="str">
            <v>TT chi phí công tác Cần Thơ 07/05- Thuê phòng</v>
          </cell>
          <cell r="D1067" t="str">
            <v>6418</v>
          </cell>
          <cell r="E1067" t="str">
            <v>1111</v>
          </cell>
          <cell r="F1067">
            <v>450000</v>
          </cell>
        </row>
        <row r="1068">
          <cell r="A1068">
            <v>43600</v>
          </cell>
          <cell r="B1068" t="str">
            <v>PC20190515-08</v>
          </cell>
          <cell r="C1068" t="str">
            <v xml:space="preserve">Tạm ứng chi phí công tác Phú Quốc lắp kệ </v>
          </cell>
          <cell r="D1068" t="str">
            <v>141</v>
          </cell>
          <cell r="E1068" t="str">
            <v>1111</v>
          </cell>
          <cell r="F1068">
            <v>5000000</v>
          </cell>
        </row>
        <row r="1069">
          <cell r="A1069">
            <v>43600</v>
          </cell>
          <cell r="B1069" t="str">
            <v>PC20190515-09</v>
          </cell>
          <cell r="C1069" t="str">
            <v>TT cước điện thoại NV-số HĐ 6707730</v>
          </cell>
          <cell r="D1069" t="str">
            <v>6418</v>
          </cell>
          <cell r="E1069" t="str">
            <v>1111</v>
          </cell>
          <cell r="F1069">
            <v>266717</v>
          </cell>
        </row>
        <row r="1070">
          <cell r="A1070">
            <v>43600</v>
          </cell>
          <cell r="B1070" t="str">
            <v>PC20190515-09</v>
          </cell>
          <cell r="C1070" t="str">
            <v>Thuế GTGT khấu trừ</v>
          </cell>
          <cell r="D1070" t="str">
            <v>1331</v>
          </cell>
          <cell r="E1070" t="str">
            <v>1111</v>
          </cell>
          <cell r="F1070">
            <v>26672</v>
          </cell>
        </row>
        <row r="1071">
          <cell r="A1071">
            <v>43600</v>
          </cell>
          <cell r="B1071" t="str">
            <v>PC20190515-09</v>
          </cell>
          <cell r="C1071" t="str">
            <v>TT cước điện thoại NV-số HĐ 6690951</v>
          </cell>
          <cell r="D1071" t="str">
            <v>6418</v>
          </cell>
          <cell r="E1071" t="str">
            <v>1111</v>
          </cell>
          <cell r="F1071">
            <v>96273</v>
          </cell>
        </row>
        <row r="1072">
          <cell r="A1072">
            <v>43600</v>
          </cell>
          <cell r="B1072" t="str">
            <v>PC20190515-09</v>
          </cell>
          <cell r="C1072" t="str">
            <v>Thuế GTGT khấu trừ</v>
          </cell>
          <cell r="D1072" t="str">
            <v>1331</v>
          </cell>
          <cell r="E1072" t="str">
            <v>1111</v>
          </cell>
          <cell r="F1072">
            <v>9627</v>
          </cell>
        </row>
        <row r="1073">
          <cell r="A1073">
            <v>43600</v>
          </cell>
          <cell r="B1073" t="str">
            <v>PC20190515-09</v>
          </cell>
          <cell r="C1073" t="str">
            <v>TT cước điện thoại NV-số HĐ 6704514</v>
          </cell>
          <cell r="D1073" t="str">
            <v>6418</v>
          </cell>
          <cell r="E1073" t="str">
            <v>1111</v>
          </cell>
          <cell r="F1073">
            <v>207522</v>
          </cell>
        </row>
        <row r="1074">
          <cell r="A1074">
            <v>43600</v>
          </cell>
          <cell r="B1074" t="str">
            <v>PC20190515-09</v>
          </cell>
          <cell r="C1074" t="str">
            <v>Thuế GTGT khấu trừ</v>
          </cell>
          <cell r="D1074" t="str">
            <v>1331</v>
          </cell>
          <cell r="E1074" t="str">
            <v>1111</v>
          </cell>
          <cell r="F1074">
            <v>20752</v>
          </cell>
        </row>
        <row r="1075">
          <cell r="A1075">
            <v>43600</v>
          </cell>
          <cell r="B1075" t="str">
            <v>PC20190515-09</v>
          </cell>
          <cell r="C1075" t="str">
            <v>TT cước điện thoại NV-số HĐ 6696462</v>
          </cell>
          <cell r="D1075" t="str">
            <v>6418</v>
          </cell>
          <cell r="E1075" t="str">
            <v>1111</v>
          </cell>
          <cell r="F1075">
            <v>138794</v>
          </cell>
        </row>
        <row r="1076">
          <cell r="A1076">
            <v>43600</v>
          </cell>
          <cell r="B1076" t="str">
            <v>PC20190515-09</v>
          </cell>
          <cell r="C1076" t="str">
            <v>Thuế GTGT khấu trừ</v>
          </cell>
          <cell r="D1076" t="str">
            <v>1331</v>
          </cell>
          <cell r="E1076" t="str">
            <v>1111</v>
          </cell>
          <cell r="F1076">
            <v>13879</v>
          </cell>
        </row>
        <row r="1077">
          <cell r="A1077">
            <v>43600</v>
          </cell>
          <cell r="B1077" t="str">
            <v>PC20190515-09</v>
          </cell>
          <cell r="C1077" t="str">
            <v>TT cước điện thoại NV-số HĐ 6698358</v>
          </cell>
          <cell r="D1077" t="str">
            <v>6418</v>
          </cell>
          <cell r="E1077" t="str">
            <v>1111</v>
          </cell>
          <cell r="F1077">
            <v>91182</v>
          </cell>
        </row>
        <row r="1078">
          <cell r="A1078">
            <v>43600</v>
          </cell>
          <cell r="B1078" t="str">
            <v>PC20190515-09</v>
          </cell>
          <cell r="C1078" t="str">
            <v>Thuế GTGT khấu trừ</v>
          </cell>
          <cell r="D1078" t="str">
            <v>1331</v>
          </cell>
          <cell r="E1078" t="str">
            <v>1111</v>
          </cell>
          <cell r="F1078">
            <v>9118</v>
          </cell>
        </row>
        <row r="1079">
          <cell r="A1079">
            <v>43600</v>
          </cell>
          <cell r="B1079" t="str">
            <v>PC20190515-09</v>
          </cell>
          <cell r="C1079" t="str">
            <v>TT cước điện thoại NV-số HĐ 6698594</v>
          </cell>
          <cell r="D1079" t="str">
            <v>6418</v>
          </cell>
          <cell r="E1079" t="str">
            <v>1111</v>
          </cell>
          <cell r="F1079">
            <v>90909</v>
          </cell>
        </row>
        <row r="1080">
          <cell r="A1080">
            <v>43600</v>
          </cell>
          <cell r="B1080" t="str">
            <v>PC20190515-09</v>
          </cell>
          <cell r="C1080" t="str">
            <v>Thuế GTGT khấu trừ</v>
          </cell>
          <cell r="D1080" t="str">
            <v>1331</v>
          </cell>
          <cell r="E1080" t="str">
            <v>1111</v>
          </cell>
          <cell r="F1080">
            <v>9091</v>
          </cell>
        </row>
        <row r="1081">
          <cell r="A1081">
            <v>43600</v>
          </cell>
          <cell r="B1081" t="str">
            <v>PC20190515-09</v>
          </cell>
          <cell r="C1081" t="str">
            <v>TT cước điện thoại NV-số HĐ 6694928</v>
          </cell>
          <cell r="D1081" t="str">
            <v>6418</v>
          </cell>
          <cell r="E1081" t="str">
            <v>1111</v>
          </cell>
          <cell r="F1081">
            <v>78788</v>
          </cell>
        </row>
        <row r="1082">
          <cell r="A1082">
            <v>43600</v>
          </cell>
          <cell r="B1082" t="str">
            <v>PC20190515-09</v>
          </cell>
          <cell r="C1082" t="str">
            <v>Thuế GTGT khấu trừ</v>
          </cell>
          <cell r="D1082" t="str">
            <v>1331</v>
          </cell>
          <cell r="E1082" t="str">
            <v>1111</v>
          </cell>
          <cell r="F1082">
            <v>7879</v>
          </cell>
        </row>
        <row r="1083">
          <cell r="A1083">
            <v>43600</v>
          </cell>
          <cell r="B1083" t="str">
            <v>PC20190515-09</v>
          </cell>
          <cell r="C1083" t="str">
            <v>TT cước điện thoại NV-số HĐ 6710750</v>
          </cell>
          <cell r="D1083" t="str">
            <v>6418</v>
          </cell>
          <cell r="E1083" t="str">
            <v>1111</v>
          </cell>
          <cell r="F1083">
            <v>449037</v>
          </cell>
        </row>
        <row r="1084">
          <cell r="A1084">
            <v>43600</v>
          </cell>
          <cell r="B1084" t="str">
            <v>PC20190515-09</v>
          </cell>
          <cell r="C1084" t="str">
            <v>Thuế GTGT khấu trừ</v>
          </cell>
          <cell r="D1084" t="str">
            <v>1331</v>
          </cell>
          <cell r="E1084" t="str">
            <v>1111</v>
          </cell>
          <cell r="F1084">
            <v>44904</v>
          </cell>
        </row>
        <row r="1085">
          <cell r="A1085">
            <v>43600</v>
          </cell>
          <cell r="B1085" t="str">
            <v>PC20190515-09</v>
          </cell>
          <cell r="C1085" t="str">
            <v>TT cước điện thoại NV-số HĐ 6713611</v>
          </cell>
          <cell r="D1085" t="str">
            <v>6418</v>
          </cell>
          <cell r="E1085" t="str">
            <v>1111</v>
          </cell>
          <cell r="F1085">
            <v>279027</v>
          </cell>
        </row>
        <row r="1086">
          <cell r="A1086">
            <v>43600</v>
          </cell>
          <cell r="B1086" t="str">
            <v>PC20190515-09</v>
          </cell>
          <cell r="C1086" t="str">
            <v>Thuế GTGT khấu trừ</v>
          </cell>
          <cell r="D1086" t="str">
            <v>1331</v>
          </cell>
          <cell r="E1086" t="str">
            <v>1111</v>
          </cell>
          <cell r="F1086">
            <v>27903</v>
          </cell>
        </row>
        <row r="1087">
          <cell r="A1087">
            <v>43600</v>
          </cell>
          <cell r="B1087" t="str">
            <v>PC20190515-09</v>
          </cell>
          <cell r="C1087" t="str">
            <v>TT cước điện thoại NV-số HĐ 6711073</v>
          </cell>
          <cell r="D1087" t="str">
            <v>6418</v>
          </cell>
          <cell r="E1087" t="str">
            <v>1111</v>
          </cell>
          <cell r="F1087">
            <v>90909</v>
          </cell>
        </row>
        <row r="1088">
          <cell r="A1088">
            <v>43600</v>
          </cell>
          <cell r="B1088" t="str">
            <v>PC20190515-09</v>
          </cell>
          <cell r="C1088" t="str">
            <v>Thuế GTGT khấu trừ</v>
          </cell>
          <cell r="D1088" t="str">
            <v>1331</v>
          </cell>
          <cell r="E1088" t="str">
            <v>1111</v>
          </cell>
          <cell r="F1088">
            <v>9091</v>
          </cell>
        </row>
        <row r="1089">
          <cell r="A1089">
            <v>43600</v>
          </cell>
          <cell r="B1089" t="str">
            <v>PC20190515-09</v>
          </cell>
          <cell r="C1089" t="str">
            <v>TT cước điện thoại NV-số HĐ 6694609</v>
          </cell>
          <cell r="D1089" t="str">
            <v>6418</v>
          </cell>
          <cell r="E1089" t="str">
            <v>1111</v>
          </cell>
          <cell r="F1089">
            <v>128500</v>
          </cell>
        </row>
        <row r="1090">
          <cell r="A1090">
            <v>43600</v>
          </cell>
          <cell r="B1090" t="str">
            <v>PC20190515-09</v>
          </cell>
          <cell r="C1090" t="str">
            <v>Thuế GTGT khấu trừ</v>
          </cell>
          <cell r="D1090" t="str">
            <v>1331</v>
          </cell>
          <cell r="E1090" t="str">
            <v>1111</v>
          </cell>
          <cell r="F1090">
            <v>12850</v>
          </cell>
        </row>
        <row r="1091">
          <cell r="A1091">
            <v>43600</v>
          </cell>
          <cell r="B1091" t="str">
            <v>PC20190515-09</v>
          </cell>
          <cell r="C1091" t="str">
            <v>TT cước điện thoại NV-số HĐ 6713620</v>
          </cell>
          <cell r="D1091" t="str">
            <v>6418</v>
          </cell>
          <cell r="E1091" t="str">
            <v>1111</v>
          </cell>
          <cell r="F1091">
            <v>234318</v>
          </cell>
        </row>
        <row r="1092">
          <cell r="A1092">
            <v>43600</v>
          </cell>
          <cell r="B1092" t="str">
            <v>PC20190515-09</v>
          </cell>
          <cell r="C1092" t="str">
            <v>Thuế GTGT khấu trừ</v>
          </cell>
          <cell r="D1092" t="str">
            <v>1331</v>
          </cell>
          <cell r="E1092" t="str">
            <v>1111</v>
          </cell>
          <cell r="F1092">
            <v>23432</v>
          </cell>
        </row>
        <row r="1093">
          <cell r="A1093">
            <v>43600</v>
          </cell>
          <cell r="B1093" t="str">
            <v>PC20190515-09</v>
          </cell>
          <cell r="C1093" t="str">
            <v>TT cước điện thoại NV-số HĐ 6709991</v>
          </cell>
          <cell r="D1093" t="str">
            <v>6418</v>
          </cell>
          <cell r="E1093" t="str">
            <v>1111</v>
          </cell>
          <cell r="F1093">
            <v>90909</v>
          </cell>
        </row>
        <row r="1094">
          <cell r="A1094">
            <v>43600</v>
          </cell>
          <cell r="B1094" t="str">
            <v>PC20190515-09</v>
          </cell>
          <cell r="C1094" t="str">
            <v>Thuế GTGT khấu trừ</v>
          </cell>
          <cell r="D1094" t="str">
            <v>1331</v>
          </cell>
          <cell r="E1094" t="str">
            <v>1111</v>
          </cell>
          <cell r="F1094">
            <v>9091</v>
          </cell>
        </row>
        <row r="1095">
          <cell r="A1095">
            <v>43600</v>
          </cell>
          <cell r="B1095" t="str">
            <v>PC20190515-09</v>
          </cell>
          <cell r="C1095" t="str">
            <v>TT cước điện thoại NV-số HĐ 6693904</v>
          </cell>
          <cell r="D1095" t="str">
            <v>6418</v>
          </cell>
          <cell r="E1095" t="str">
            <v>1111</v>
          </cell>
          <cell r="F1095">
            <v>90909</v>
          </cell>
        </row>
        <row r="1096">
          <cell r="A1096">
            <v>43600</v>
          </cell>
          <cell r="B1096" t="str">
            <v>PC20190515-09</v>
          </cell>
          <cell r="C1096" t="str">
            <v>Thuế GTGT khấu trừ</v>
          </cell>
          <cell r="D1096" t="str">
            <v>1331</v>
          </cell>
          <cell r="E1096" t="str">
            <v>1111</v>
          </cell>
          <cell r="F1096">
            <v>9091</v>
          </cell>
        </row>
        <row r="1097">
          <cell r="A1097">
            <v>43600</v>
          </cell>
          <cell r="B1097" t="str">
            <v>PC20190515-09</v>
          </cell>
          <cell r="C1097" t="str">
            <v>TT cước điện thoại NV-số HĐ 6711637</v>
          </cell>
          <cell r="D1097" t="str">
            <v>6418</v>
          </cell>
          <cell r="E1097" t="str">
            <v>1111</v>
          </cell>
          <cell r="F1097">
            <v>78788</v>
          </cell>
        </row>
        <row r="1098">
          <cell r="A1098">
            <v>43600</v>
          </cell>
          <cell r="B1098" t="str">
            <v>PC20190515-09</v>
          </cell>
          <cell r="C1098" t="str">
            <v>Thuế GTGT khấu trừ</v>
          </cell>
          <cell r="D1098" t="str">
            <v>1331</v>
          </cell>
          <cell r="E1098" t="str">
            <v>1111</v>
          </cell>
          <cell r="F1098">
            <v>7879</v>
          </cell>
        </row>
        <row r="1099">
          <cell r="A1099">
            <v>43600</v>
          </cell>
          <cell r="B1099" t="str">
            <v>PC20190515-09</v>
          </cell>
          <cell r="C1099" t="str">
            <v>TT cước điện thoại NV-số HĐ 6716492</v>
          </cell>
          <cell r="D1099" t="str">
            <v>6418</v>
          </cell>
          <cell r="E1099" t="str">
            <v>1111</v>
          </cell>
          <cell r="F1099">
            <v>150000</v>
          </cell>
        </row>
        <row r="1100">
          <cell r="A1100">
            <v>43600</v>
          </cell>
          <cell r="B1100" t="str">
            <v>PC20190515-09</v>
          </cell>
          <cell r="C1100" t="str">
            <v>Thuế GTGT khấu trừ</v>
          </cell>
          <cell r="D1100" t="str">
            <v>1331</v>
          </cell>
          <cell r="E1100" t="str">
            <v>1111</v>
          </cell>
          <cell r="F1100">
            <v>15000</v>
          </cell>
        </row>
        <row r="1101">
          <cell r="A1101">
            <v>43600</v>
          </cell>
          <cell r="B1101" t="str">
            <v>PC20190515-09</v>
          </cell>
          <cell r="C1101" t="str">
            <v>TT cước điện thoại NV-số HĐ 6709522</v>
          </cell>
          <cell r="D1101" t="str">
            <v>6418</v>
          </cell>
          <cell r="E1101" t="str">
            <v>1111</v>
          </cell>
          <cell r="F1101">
            <v>98004</v>
          </cell>
        </row>
        <row r="1102">
          <cell r="A1102">
            <v>43600</v>
          </cell>
          <cell r="B1102" t="str">
            <v>PC20190515-09</v>
          </cell>
          <cell r="C1102" t="str">
            <v>Thuế GTGT khấu trừ</v>
          </cell>
          <cell r="D1102" t="str">
            <v>1331</v>
          </cell>
          <cell r="E1102" t="str">
            <v>1111</v>
          </cell>
          <cell r="F1102">
            <v>9800</v>
          </cell>
        </row>
        <row r="1103">
          <cell r="A1103">
            <v>43600</v>
          </cell>
          <cell r="B1103" t="str">
            <v>PC20190515-09</v>
          </cell>
          <cell r="C1103" t="str">
            <v>TT cước điện thoại NV-số HĐ 6702376</v>
          </cell>
          <cell r="D1103" t="str">
            <v>6418</v>
          </cell>
          <cell r="E1103" t="str">
            <v>1111</v>
          </cell>
          <cell r="F1103">
            <v>239514</v>
          </cell>
        </row>
        <row r="1104">
          <cell r="A1104">
            <v>43600</v>
          </cell>
          <cell r="B1104" t="str">
            <v>PC20190515-09</v>
          </cell>
          <cell r="C1104" t="str">
            <v>Thuế GTGT khấu trừ</v>
          </cell>
          <cell r="D1104" t="str">
            <v>1331</v>
          </cell>
          <cell r="E1104" t="str">
            <v>1111</v>
          </cell>
          <cell r="F1104">
            <v>23951</v>
          </cell>
        </row>
        <row r="1105">
          <cell r="A1105">
            <v>43600</v>
          </cell>
          <cell r="B1105" t="str">
            <v>PC20190515-09</v>
          </cell>
          <cell r="C1105" t="str">
            <v>TT cước điện thoại NV-số HĐ 6704537</v>
          </cell>
          <cell r="D1105" t="str">
            <v>6418</v>
          </cell>
          <cell r="E1105" t="str">
            <v>1111</v>
          </cell>
          <cell r="F1105">
            <v>78788</v>
          </cell>
        </row>
        <row r="1106">
          <cell r="A1106">
            <v>43600</v>
          </cell>
          <cell r="B1106" t="str">
            <v>PC20190515-09</v>
          </cell>
          <cell r="C1106" t="str">
            <v>Thuế GTGT khấu trừ</v>
          </cell>
          <cell r="D1106" t="str">
            <v>1331</v>
          </cell>
          <cell r="E1106" t="str">
            <v>1111</v>
          </cell>
          <cell r="F1106">
            <v>7879</v>
          </cell>
        </row>
        <row r="1107">
          <cell r="A1107">
            <v>43600</v>
          </cell>
          <cell r="B1107" t="str">
            <v>PC20190515-09</v>
          </cell>
          <cell r="C1107" t="str">
            <v>TT cước điện thoại NV-số HĐ 6705948</v>
          </cell>
          <cell r="D1107" t="str">
            <v>6418</v>
          </cell>
          <cell r="E1107" t="str">
            <v>1111</v>
          </cell>
          <cell r="F1107">
            <v>147514</v>
          </cell>
        </row>
        <row r="1108">
          <cell r="A1108">
            <v>43600</v>
          </cell>
          <cell r="B1108" t="str">
            <v>PC20190515-09</v>
          </cell>
          <cell r="C1108" t="str">
            <v>Thuế GTGT khấu trừ</v>
          </cell>
          <cell r="D1108" t="str">
            <v>1331</v>
          </cell>
          <cell r="E1108" t="str">
            <v>1111</v>
          </cell>
          <cell r="F1108">
            <v>14751</v>
          </cell>
        </row>
        <row r="1109">
          <cell r="A1109">
            <v>43600</v>
          </cell>
          <cell r="B1109" t="str">
            <v>PC20190515-09</v>
          </cell>
          <cell r="C1109" t="str">
            <v>TT cước điện thoại NV-số HĐ 6706184</v>
          </cell>
          <cell r="D1109" t="str">
            <v>6418</v>
          </cell>
          <cell r="E1109" t="str">
            <v>1111</v>
          </cell>
          <cell r="F1109">
            <v>78788</v>
          </cell>
        </row>
        <row r="1110">
          <cell r="A1110">
            <v>43600</v>
          </cell>
          <cell r="B1110" t="str">
            <v>PC20190515-09</v>
          </cell>
          <cell r="C1110" t="str">
            <v>Thuế GTGT khấu trừ</v>
          </cell>
          <cell r="D1110" t="str">
            <v>1331</v>
          </cell>
          <cell r="E1110" t="str">
            <v>1111</v>
          </cell>
          <cell r="F1110">
            <v>7879</v>
          </cell>
        </row>
        <row r="1111">
          <cell r="A1111">
            <v>43600</v>
          </cell>
          <cell r="B1111" t="str">
            <v>PC20190515-09</v>
          </cell>
          <cell r="C1111" t="str">
            <v>TT cước điện thoại NV-số HĐ 6698012</v>
          </cell>
          <cell r="D1111" t="str">
            <v>6418</v>
          </cell>
          <cell r="E1111" t="str">
            <v>1111</v>
          </cell>
          <cell r="F1111">
            <v>92730</v>
          </cell>
        </row>
        <row r="1112">
          <cell r="A1112">
            <v>43600</v>
          </cell>
          <cell r="B1112" t="str">
            <v>PC20190515-09</v>
          </cell>
          <cell r="C1112" t="str">
            <v>Thuế GTGT khấu trừ</v>
          </cell>
          <cell r="D1112" t="str">
            <v>1331</v>
          </cell>
          <cell r="E1112" t="str">
            <v>1111</v>
          </cell>
          <cell r="F1112">
            <v>9273</v>
          </cell>
        </row>
        <row r="1113">
          <cell r="A1113">
            <v>43600</v>
          </cell>
          <cell r="B1113" t="str">
            <v>PC20190515-09</v>
          </cell>
          <cell r="C1113" t="str">
            <v>TT cước điện thoại NV-số HĐ 6703771</v>
          </cell>
          <cell r="D1113" t="str">
            <v>6418</v>
          </cell>
          <cell r="E1113" t="str">
            <v>1111</v>
          </cell>
          <cell r="F1113">
            <v>90909</v>
          </cell>
        </row>
        <row r="1114">
          <cell r="A1114">
            <v>43600</v>
          </cell>
          <cell r="B1114" t="str">
            <v>PC20190515-09</v>
          </cell>
          <cell r="C1114" t="str">
            <v>Thuế GTGT khấu trừ</v>
          </cell>
          <cell r="D1114" t="str">
            <v>1331</v>
          </cell>
          <cell r="E1114" t="str">
            <v>1111</v>
          </cell>
          <cell r="F1114">
            <v>9091</v>
          </cell>
        </row>
        <row r="1115">
          <cell r="A1115">
            <v>43600</v>
          </cell>
          <cell r="B1115" t="str">
            <v>PC20190515-09</v>
          </cell>
          <cell r="C1115" t="str">
            <v>TT cước điện thoại NV-số HĐ 6715421</v>
          </cell>
          <cell r="D1115" t="str">
            <v>6418</v>
          </cell>
          <cell r="E1115" t="str">
            <v>1111</v>
          </cell>
          <cell r="F1115">
            <v>154545</v>
          </cell>
        </row>
        <row r="1116">
          <cell r="A1116">
            <v>43600</v>
          </cell>
          <cell r="B1116" t="str">
            <v>PC20190515-09</v>
          </cell>
          <cell r="C1116" t="str">
            <v>Thuế GTGT khấu trừ</v>
          </cell>
          <cell r="D1116" t="str">
            <v>1331</v>
          </cell>
          <cell r="E1116" t="str">
            <v>1111</v>
          </cell>
          <cell r="F1116">
            <v>15455</v>
          </cell>
        </row>
        <row r="1117">
          <cell r="A1117">
            <v>43600</v>
          </cell>
          <cell r="B1117" t="str">
            <v>PC20190515-09</v>
          </cell>
          <cell r="C1117" t="str">
            <v>TT cước điện thoại NV-số HĐ 6706144</v>
          </cell>
          <cell r="D1117" t="str">
            <v>6418</v>
          </cell>
          <cell r="E1117" t="str">
            <v>1111</v>
          </cell>
          <cell r="F1117">
            <v>78788</v>
          </cell>
        </row>
        <row r="1118">
          <cell r="A1118">
            <v>43600</v>
          </cell>
          <cell r="B1118" t="str">
            <v>PC20190515-09</v>
          </cell>
          <cell r="C1118" t="str">
            <v>Thuế GTGT khấu trừ</v>
          </cell>
          <cell r="D1118" t="str">
            <v>1331</v>
          </cell>
          <cell r="E1118" t="str">
            <v>1111</v>
          </cell>
          <cell r="F1118">
            <v>7879</v>
          </cell>
        </row>
        <row r="1119">
          <cell r="A1119">
            <v>43600</v>
          </cell>
          <cell r="B1119" t="str">
            <v>PC20190515-09</v>
          </cell>
          <cell r="C1119" t="str">
            <v>TT cước điện thoại NV-số HĐ 6700226</v>
          </cell>
          <cell r="D1119" t="str">
            <v>6418</v>
          </cell>
          <cell r="E1119" t="str">
            <v>1111</v>
          </cell>
          <cell r="F1119">
            <v>118182</v>
          </cell>
        </row>
        <row r="1120">
          <cell r="A1120">
            <v>43600</v>
          </cell>
          <cell r="B1120" t="str">
            <v>PC20190515-09</v>
          </cell>
          <cell r="C1120" t="str">
            <v>Thuế GTGT khấu trừ</v>
          </cell>
          <cell r="D1120" t="str">
            <v>1331</v>
          </cell>
          <cell r="E1120" t="str">
            <v>1111</v>
          </cell>
          <cell r="F1120">
            <v>11818</v>
          </cell>
        </row>
        <row r="1121">
          <cell r="A1121">
            <v>43600</v>
          </cell>
          <cell r="B1121" t="str">
            <v>PC20190515-10</v>
          </cell>
          <cell r="C1121" t="str">
            <v>TT nước uống công ty theo HĐ 0000082 (13/05/2019)</v>
          </cell>
          <cell r="D1121" t="str">
            <v>6418</v>
          </cell>
          <cell r="E1121" t="str">
            <v>1111</v>
          </cell>
          <cell r="F1121">
            <v>925455</v>
          </cell>
        </row>
        <row r="1122">
          <cell r="A1122">
            <v>43600</v>
          </cell>
          <cell r="B1122" t="str">
            <v>PC20190515-10</v>
          </cell>
          <cell r="C1122" t="str">
            <v>Thuế GTGT khấu trừ</v>
          </cell>
          <cell r="D1122" t="str">
            <v>1331</v>
          </cell>
          <cell r="E1122" t="str">
            <v>1111</v>
          </cell>
          <cell r="F1122">
            <v>92546</v>
          </cell>
        </row>
        <row r="1123">
          <cell r="A1123">
            <v>43600</v>
          </cell>
          <cell r="B1123" t="str">
            <v>PC20190515-11</v>
          </cell>
          <cell r="C1123" t="str">
            <v>TT làm namecard A Bằng TN, Tâm PQ, Tuấn ĐNB</v>
          </cell>
          <cell r="D1123" t="str">
            <v>6418</v>
          </cell>
          <cell r="E1123" t="str">
            <v>1111</v>
          </cell>
          <cell r="F1123">
            <v>240000</v>
          </cell>
        </row>
        <row r="1124">
          <cell r="A1124">
            <v>43600</v>
          </cell>
          <cell r="B1124" t="str">
            <v>PC20190515-11</v>
          </cell>
          <cell r="C1124" t="str">
            <v>Thuế GTGT khấu trừ</v>
          </cell>
          <cell r="D1124" t="str">
            <v>1331</v>
          </cell>
          <cell r="E1124" t="str">
            <v>1111</v>
          </cell>
          <cell r="F1124">
            <v>24000</v>
          </cell>
        </row>
        <row r="1125">
          <cell r="A1125">
            <v>43600</v>
          </cell>
          <cell r="B1125" t="str">
            <v>PC20190515-12</v>
          </cell>
          <cell r="C1125" t="str">
            <v xml:space="preserve">TT chi phí làm mẫu ISOTEC -Cáp </v>
          </cell>
          <cell r="D1125" t="str">
            <v>6418</v>
          </cell>
          <cell r="E1125" t="str">
            <v>1111</v>
          </cell>
          <cell r="F1125">
            <v>90909</v>
          </cell>
        </row>
        <row r="1126">
          <cell r="A1126">
            <v>43600</v>
          </cell>
          <cell r="B1126" t="str">
            <v>PC20190515-12</v>
          </cell>
          <cell r="C1126" t="str">
            <v>Thuế GTGT khấu trừ</v>
          </cell>
          <cell r="D1126" t="str">
            <v>1331</v>
          </cell>
          <cell r="E1126" t="str">
            <v>1111</v>
          </cell>
          <cell r="F1126">
            <v>9091</v>
          </cell>
        </row>
        <row r="1127">
          <cell r="A1127">
            <v>43600</v>
          </cell>
          <cell r="B1127" t="str">
            <v>PC20190515-12</v>
          </cell>
          <cell r="C1127" t="str">
            <v>TT chi phí làm mẫu ISOTEC</v>
          </cell>
          <cell r="D1127" t="str">
            <v>6418</v>
          </cell>
          <cell r="E1127" t="str">
            <v>1111</v>
          </cell>
          <cell r="F1127">
            <v>330000</v>
          </cell>
        </row>
        <row r="1128">
          <cell r="A1128">
            <v>43601</v>
          </cell>
          <cell r="B1128" t="str">
            <v>PC20190516-01</v>
          </cell>
          <cell r="C1128" t="str">
            <v>TT làm 12 standee theo HĐ 0000127 (16/05/2019)</v>
          </cell>
          <cell r="D1128" t="str">
            <v>6418</v>
          </cell>
          <cell r="E1128" t="str">
            <v>1111</v>
          </cell>
          <cell r="F1128">
            <v>1596000</v>
          </cell>
        </row>
        <row r="1129">
          <cell r="A1129">
            <v>43601</v>
          </cell>
          <cell r="B1129" t="str">
            <v>PC20190516-01</v>
          </cell>
          <cell r="C1129" t="str">
            <v>Thuế GTGT khấu trừ</v>
          </cell>
          <cell r="D1129" t="str">
            <v>1331</v>
          </cell>
          <cell r="E1129" t="str">
            <v>1111</v>
          </cell>
          <cell r="F1129">
            <v>159600</v>
          </cell>
        </row>
        <row r="1130">
          <cell r="A1130">
            <v>43601</v>
          </cell>
          <cell r="B1130" t="str">
            <v>PC20190516-02</v>
          </cell>
          <cell r="C1130" t="str">
            <v>TT mua văn phòng phẩm theo HĐ 0000128 (16/05/2019)</v>
          </cell>
          <cell r="D1130" t="str">
            <v>6423</v>
          </cell>
          <cell r="E1130" t="str">
            <v>1111</v>
          </cell>
          <cell r="F1130">
            <v>952000</v>
          </cell>
        </row>
        <row r="1131">
          <cell r="A1131">
            <v>43601</v>
          </cell>
          <cell r="B1131" t="str">
            <v>PC20190516-02</v>
          </cell>
          <cell r="C1131" t="str">
            <v>Thuế GTGT khấu trừ</v>
          </cell>
          <cell r="D1131" t="str">
            <v>1331</v>
          </cell>
          <cell r="E1131" t="str">
            <v>1111</v>
          </cell>
          <cell r="F1131">
            <v>95200</v>
          </cell>
        </row>
        <row r="1132">
          <cell r="A1132">
            <v>43602</v>
          </cell>
          <cell r="B1132" t="str">
            <v>NH</v>
          </cell>
          <cell r="C1132" t="str">
            <v>TT đặt cọc thuê máy in photo cho Cty Sun theo HĐ số 14.suncorpo5</v>
          </cell>
          <cell r="D1132" t="str">
            <v>331</v>
          </cell>
          <cell r="E1132" t="str">
            <v>1121bidv</v>
          </cell>
          <cell r="F1132">
            <v>5000000</v>
          </cell>
        </row>
        <row r="1133">
          <cell r="A1133">
            <v>43602</v>
          </cell>
          <cell r="B1133" t="str">
            <v>NH</v>
          </cell>
          <cell r="C1133" t="str">
            <v>Phí chuyển khoản món 5.000.000 vnđ</v>
          </cell>
          <cell r="D1133" t="str">
            <v>6425</v>
          </cell>
          <cell r="E1133" t="str">
            <v>1121bidv</v>
          </cell>
          <cell r="F1133">
            <v>22000</v>
          </cell>
        </row>
        <row r="1134">
          <cell r="A1134">
            <v>43606</v>
          </cell>
          <cell r="B1134" t="str">
            <v>PT20190521-01</v>
          </cell>
          <cell r="C1134" t="str">
            <v>Thu tiền Wood Tile-JH 112 Arctic Blue ( 15 tấm)</v>
          </cell>
          <cell r="D1134" t="str">
            <v>1111</v>
          </cell>
          <cell r="E1134" t="str">
            <v>5111</v>
          </cell>
          <cell r="F1134">
            <v>1658182</v>
          </cell>
        </row>
        <row r="1135">
          <cell r="A1135">
            <v>43606</v>
          </cell>
          <cell r="B1135" t="str">
            <v>PT20190521-01</v>
          </cell>
          <cell r="C1135" t="str">
            <v>Thuế GTGT phải nộp</v>
          </cell>
          <cell r="D1135" t="str">
            <v>1111</v>
          </cell>
          <cell r="E1135" t="str">
            <v>33311</v>
          </cell>
          <cell r="F1135">
            <v>165818</v>
          </cell>
        </row>
        <row r="1136">
          <cell r="A1136">
            <v>43606</v>
          </cell>
          <cell r="B1136" t="str">
            <v>PT20190521-01</v>
          </cell>
          <cell r="C1136" t="str">
            <v>Giá vốn hàng bán (wood-15 tấm)</v>
          </cell>
          <cell r="D1136" t="str">
            <v>632</v>
          </cell>
          <cell r="E1136" t="str">
            <v>1561</v>
          </cell>
          <cell r="F1136">
            <v>842985</v>
          </cell>
        </row>
        <row r="1137">
          <cell r="A1137">
            <v>43606</v>
          </cell>
          <cell r="B1137" t="str">
            <v>PC20190521-02</v>
          </cell>
          <cell r="C1137" t="str">
            <v>Thu lại tạm ứng Công tác Tây Ninh 07/05</v>
          </cell>
          <cell r="D1137" t="str">
            <v>1111</v>
          </cell>
          <cell r="E1137" t="str">
            <v>141</v>
          </cell>
          <cell r="F1137">
            <v>1000000</v>
          </cell>
        </row>
        <row r="1138">
          <cell r="A1138">
            <v>43606</v>
          </cell>
          <cell r="B1138" t="str">
            <v>PC20190521-01</v>
          </cell>
          <cell r="C1138" t="str">
            <v>TT chi phí công tác Tây Ninh</v>
          </cell>
          <cell r="D1138" t="str">
            <v>6418</v>
          </cell>
          <cell r="E1138" t="str">
            <v>1111</v>
          </cell>
          <cell r="F1138">
            <v>500000</v>
          </cell>
        </row>
        <row r="1139">
          <cell r="A1139">
            <v>43606</v>
          </cell>
          <cell r="B1139" t="str">
            <v>PC20190521-03</v>
          </cell>
          <cell r="C1139" t="str">
            <v>Ms Luyến trả tiền mượn cho công ty</v>
          </cell>
          <cell r="D1139" t="str">
            <v>1111</v>
          </cell>
          <cell r="E1139" t="str">
            <v>3388</v>
          </cell>
          <cell r="F1139">
            <v>12983288</v>
          </cell>
        </row>
        <row r="1140">
          <cell r="A1140">
            <v>43606</v>
          </cell>
          <cell r="B1140" t="str">
            <v>PC20190521-02</v>
          </cell>
          <cell r="C1140" t="str">
            <v>TT tiền đi taxi sân bay Tân sơn nhất-Đà Lạt-Khách Sạn</v>
          </cell>
          <cell r="D1140" t="str">
            <v>6418</v>
          </cell>
          <cell r="E1140" t="str">
            <v>1111</v>
          </cell>
          <cell r="F1140">
            <v>410000</v>
          </cell>
        </row>
        <row r="1141">
          <cell r="A1141">
            <v>43606</v>
          </cell>
          <cell r="B1141" t="str">
            <v>PC20190521-03</v>
          </cell>
          <cell r="C1141" t="str">
            <v>TT taxi từ sân bay về ngày 16/05</v>
          </cell>
          <cell r="D1141" t="str">
            <v>6418</v>
          </cell>
          <cell r="E1141" t="str">
            <v>1111</v>
          </cell>
          <cell r="F1141">
            <v>250000</v>
          </cell>
        </row>
        <row r="1142">
          <cell r="A1142">
            <v>43606</v>
          </cell>
          <cell r="B1142" t="str">
            <v>PC20190521-04</v>
          </cell>
          <cell r="C1142" t="str">
            <v>TT phí xăng dầu đi Đà Lạt 18/05</v>
          </cell>
          <cell r="D1142" t="str">
            <v>6418</v>
          </cell>
          <cell r="E1142" t="str">
            <v>1111</v>
          </cell>
          <cell r="F1142">
            <v>909091</v>
          </cell>
        </row>
        <row r="1143">
          <cell r="A1143">
            <v>43606</v>
          </cell>
          <cell r="B1143" t="str">
            <v>PC20190521-04</v>
          </cell>
          <cell r="C1143" t="str">
            <v>Thuế GTGT khấu trừ</v>
          </cell>
          <cell r="D1143" t="str">
            <v>1331</v>
          </cell>
          <cell r="E1143" t="str">
            <v>1111</v>
          </cell>
          <cell r="F1143">
            <v>90909</v>
          </cell>
        </row>
        <row r="1144">
          <cell r="A1144">
            <v>43606</v>
          </cell>
          <cell r="B1144" t="str">
            <v>PC20190521-05</v>
          </cell>
          <cell r="C1144" t="str">
            <v>TT phí gửi hợp đồng máy in</v>
          </cell>
          <cell r="D1144" t="str">
            <v>6428</v>
          </cell>
          <cell r="E1144" t="str">
            <v>1111</v>
          </cell>
          <cell r="F1144">
            <v>10000</v>
          </cell>
        </row>
        <row r="1145">
          <cell r="A1145">
            <v>43606</v>
          </cell>
          <cell r="B1145" t="str">
            <v>PC20190521-06</v>
          </cell>
          <cell r="C1145" t="str">
            <v>TT mua keo dán hàng và đá cắt</v>
          </cell>
          <cell r="D1145" t="str">
            <v>6418</v>
          </cell>
          <cell r="E1145" t="str">
            <v>1111</v>
          </cell>
          <cell r="F1145">
            <v>198000</v>
          </cell>
        </row>
        <row r="1146">
          <cell r="A1146">
            <v>43606</v>
          </cell>
          <cell r="B1146" t="str">
            <v>PC20190521-07</v>
          </cell>
          <cell r="C1146" t="str">
            <v>TT phí xăng dầu xe bán tải 07/05</v>
          </cell>
          <cell r="D1146" t="str">
            <v>6418</v>
          </cell>
          <cell r="E1146" t="str">
            <v>1111</v>
          </cell>
          <cell r="F1146">
            <v>908924</v>
          </cell>
        </row>
        <row r="1147">
          <cell r="A1147">
            <v>43606</v>
          </cell>
          <cell r="B1147" t="str">
            <v>PC20190521-07</v>
          </cell>
          <cell r="C1147" t="str">
            <v>Thuế GTGT khấu trừ</v>
          </cell>
          <cell r="D1147" t="str">
            <v>1331</v>
          </cell>
          <cell r="E1147" t="str">
            <v>1111</v>
          </cell>
          <cell r="F1147">
            <v>91076</v>
          </cell>
        </row>
        <row r="1148">
          <cell r="A1148">
            <v>43606</v>
          </cell>
          <cell r="B1148" t="str">
            <v>PC20190521-08</v>
          </cell>
          <cell r="C1148" t="str">
            <v>TT chi phí tiếp khách và khách sạn công tác- Ăn uống</v>
          </cell>
          <cell r="D1148" t="str">
            <v>6418</v>
          </cell>
          <cell r="E1148" t="str">
            <v>1111</v>
          </cell>
          <cell r="F1148">
            <v>3026364</v>
          </cell>
        </row>
        <row r="1149">
          <cell r="A1149">
            <v>43606</v>
          </cell>
          <cell r="B1149" t="str">
            <v>PC20190521-08</v>
          </cell>
          <cell r="C1149" t="str">
            <v>Thuế GTGT khấu trừ</v>
          </cell>
          <cell r="D1149" t="str">
            <v>1331</v>
          </cell>
          <cell r="E1149" t="str">
            <v>1111</v>
          </cell>
          <cell r="F1149">
            <v>302636</v>
          </cell>
        </row>
        <row r="1150">
          <cell r="A1150">
            <v>43606</v>
          </cell>
          <cell r="B1150" t="str">
            <v>PC20190521-08</v>
          </cell>
          <cell r="C1150" t="str">
            <v>TT chi phí tiếp khách và khách sạn công tác- Vé máy bay</v>
          </cell>
          <cell r="D1150" t="str">
            <v>6418</v>
          </cell>
          <cell r="E1150" t="str">
            <v>1111</v>
          </cell>
          <cell r="F1150">
            <v>5760000</v>
          </cell>
        </row>
        <row r="1151">
          <cell r="A1151">
            <v>43606</v>
          </cell>
          <cell r="B1151" t="str">
            <v>PC20190521-08</v>
          </cell>
          <cell r="C1151" t="str">
            <v>Thuế GTGT khấu trừ</v>
          </cell>
          <cell r="D1151" t="str">
            <v>1331</v>
          </cell>
          <cell r="E1151" t="str">
            <v>1111</v>
          </cell>
          <cell r="F1151">
            <v>552000</v>
          </cell>
        </row>
        <row r="1152">
          <cell r="A1152">
            <v>43606</v>
          </cell>
          <cell r="B1152" t="str">
            <v>PC20190521-08</v>
          </cell>
          <cell r="C1152" t="str">
            <v>TT chi phí tiếp khách và khách sạn công tác- Tiền phòng</v>
          </cell>
          <cell r="D1152" t="str">
            <v>6418</v>
          </cell>
          <cell r="E1152" t="str">
            <v>1111</v>
          </cell>
          <cell r="F1152">
            <v>1856625</v>
          </cell>
        </row>
        <row r="1153">
          <cell r="A1153">
            <v>43606</v>
          </cell>
          <cell r="B1153" t="str">
            <v>PC20190521-08</v>
          </cell>
          <cell r="C1153" t="str">
            <v>Thuế GTGT khấu trừ</v>
          </cell>
          <cell r="D1153" t="str">
            <v>1331</v>
          </cell>
          <cell r="E1153" t="str">
            <v>1111</v>
          </cell>
          <cell r="F1153">
            <v>185663</v>
          </cell>
        </row>
        <row r="1154">
          <cell r="A1154">
            <v>43606</v>
          </cell>
          <cell r="B1154" t="str">
            <v>PC20190521-08</v>
          </cell>
          <cell r="C1154" t="str">
            <v>TT chi phí tiếp khách và khách sạn công tác- Tiền phòng</v>
          </cell>
          <cell r="D1154" t="str">
            <v>6418</v>
          </cell>
          <cell r="E1154" t="str">
            <v>1111</v>
          </cell>
          <cell r="F1154">
            <v>1181818</v>
          </cell>
        </row>
        <row r="1155">
          <cell r="A1155">
            <v>43606</v>
          </cell>
          <cell r="B1155" t="str">
            <v>PC20190521-08</v>
          </cell>
          <cell r="C1155" t="str">
            <v>Thuế GTGT khấu trừ</v>
          </cell>
          <cell r="D1155" t="str">
            <v>1331</v>
          </cell>
          <cell r="E1155" t="str">
            <v>1111</v>
          </cell>
          <cell r="F1155">
            <v>118182</v>
          </cell>
        </row>
        <row r="1156">
          <cell r="A1156">
            <v>43606</v>
          </cell>
          <cell r="B1156" t="str">
            <v>PC20190521-09</v>
          </cell>
          <cell r="C1156" t="str">
            <v>TT gửi mẫu đi Vũng Tàu 8/5</v>
          </cell>
          <cell r="D1156" t="str">
            <v>6418</v>
          </cell>
          <cell r="E1156" t="str">
            <v>1111</v>
          </cell>
          <cell r="F1156">
            <v>80000</v>
          </cell>
        </row>
        <row r="1157">
          <cell r="A1157">
            <v>43607</v>
          </cell>
          <cell r="B1157" t="str">
            <v>PT20190522-01</v>
          </cell>
          <cell r="C1157" t="str">
            <v>Thu tiền Shingle Tiles -JH 101 ( 3 tấm )</v>
          </cell>
          <cell r="D1157" t="str">
            <v>1111</v>
          </cell>
          <cell r="E1157" t="str">
            <v>5111</v>
          </cell>
          <cell r="F1157">
            <v>1526909</v>
          </cell>
        </row>
        <row r="1158">
          <cell r="A1158">
            <v>43607</v>
          </cell>
          <cell r="B1158" t="str">
            <v>PT20190522-01</v>
          </cell>
          <cell r="C1158" t="str">
            <v>Thuế GTGT phải nộp</v>
          </cell>
          <cell r="D1158" t="str">
            <v>1111</v>
          </cell>
          <cell r="E1158" t="str">
            <v>33311</v>
          </cell>
          <cell r="F1158">
            <v>152691</v>
          </cell>
        </row>
        <row r="1159">
          <cell r="A1159">
            <v>43607</v>
          </cell>
          <cell r="B1159" t="str">
            <v>PT20190522-01</v>
          </cell>
          <cell r="C1159" t="str">
            <v>Giá vốn hàng bán (shingle-13 tấm)</v>
          </cell>
          <cell r="D1159" t="str">
            <v>632</v>
          </cell>
          <cell r="E1159" t="str">
            <v>1561</v>
          </cell>
          <cell r="F1159">
            <v>730587</v>
          </cell>
        </row>
        <row r="1160">
          <cell r="A1160">
            <v>43607</v>
          </cell>
          <cell r="B1160" t="str">
            <v>PT20190522-02</v>
          </cell>
          <cell r="C1160" t="str">
            <v>Thu lại tạm ứng 09/05/2019</v>
          </cell>
          <cell r="D1160" t="str">
            <v>1111</v>
          </cell>
          <cell r="E1160" t="str">
            <v>141</v>
          </cell>
          <cell r="F1160">
            <v>3000000</v>
          </cell>
        </row>
        <row r="1161">
          <cell r="A1161">
            <v>43607</v>
          </cell>
          <cell r="B1161" t="str">
            <v>PT20190522-03</v>
          </cell>
          <cell r="C1161" t="str">
            <v>Thu lại tạm ứng thi công bảng hiệu 10/05</v>
          </cell>
          <cell r="D1161" t="str">
            <v>1111</v>
          </cell>
          <cell r="E1161" t="str">
            <v>141</v>
          </cell>
          <cell r="F1161">
            <v>8000000</v>
          </cell>
        </row>
        <row r="1162">
          <cell r="A1162">
            <v>43607</v>
          </cell>
          <cell r="B1162" t="str">
            <v>PC20190522-01</v>
          </cell>
          <cell r="C1162" t="str">
            <v>TT tiếp khách CH Khang Thiện Mỹ</v>
          </cell>
          <cell r="D1162" t="str">
            <v>6418</v>
          </cell>
          <cell r="E1162" t="str">
            <v>1111</v>
          </cell>
          <cell r="F1162">
            <v>1260000</v>
          </cell>
        </row>
        <row r="1163">
          <cell r="A1163">
            <v>43607</v>
          </cell>
          <cell r="B1163" t="str">
            <v>PC20190522-01</v>
          </cell>
          <cell r="C1163" t="str">
            <v>Thuế GTGT khấu trừ</v>
          </cell>
          <cell r="D1163" t="str">
            <v>1331</v>
          </cell>
          <cell r="E1163" t="str">
            <v>1111</v>
          </cell>
          <cell r="F1163">
            <v>126000</v>
          </cell>
        </row>
        <row r="1164">
          <cell r="A1164">
            <v>43607</v>
          </cell>
          <cell r="B1164" t="str">
            <v>PC20190522-02</v>
          </cell>
          <cell r="C1164" t="str">
            <v>TT tiếp khách anh Phương Zinka</v>
          </cell>
          <cell r="D1164" t="str">
            <v>6418</v>
          </cell>
          <cell r="E1164" t="str">
            <v>1111</v>
          </cell>
          <cell r="F1164">
            <v>2350000</v>
          </cell>
        </row>
        <row r="1165">
          <cell r="A1165">
            <v>43607</v>
          </cell>
          <cell r="B1165" t="str">
            <v>PC20190522-02</v>
          </cell>
          <cell r="C1165" t="str">
            <v>Thuế GTGT khấu trừ</v>
          </cell>
          <cell r="D1165" t="str">
            <v>1331</v>
          </cell>
          <cell r="E1165" t="str">
            <v>1111</v>
          </cell>
          <cell r="F1165">
            <v>235000</v>
          </cell>
        </row>
        <row r="1166">
          <cell r="A1166">
            <v>43607</v>
          </cell>
          <cell r="B1166" t="str">
            <v>PC20190522-03</v>
          </cell>
          <cell r="C1166" t="str">
            <v>Tạm ứng đi công tác Đồng Nai, Bà Rịa Vũng Tàu</v>
          </cell>
          <cell r="D1166" t="str">
            <v>141</v>
          </cell>
          <cell r="E1166" t="str">
            <v>1111</v>
          </cell>
          <cell r="F1166">
            <v>2000000</v>
          </cell>
        </row>
        <row r="1167">
          <cell r="A1167">
            <v>43607</v>
          </cell>
          <cell r="B1167" t="str">
            <v>PC20190522-04</v>
          </cell>
          <cell r="C1167" t="str">
            <v>TT Bảo dưỡng sữa chữa xe 51A 410.36</v>
          </cell>
          <cell r="D1167" t="str">
            <v>6418</v>
          </cell>
          <cell r="E1167" t="str">
            <v>1111</v>
          </cell>
          <cell r="F1167">
            <v>5100000</v>
          </cell>
        </row>
        <row r="1168">
          <cell r="A1168">
            <v>43607</v>
          </cell>
          <cell r="B1168" t="str">
            <v>PC20190522-04</v>
          </cell>
          <cell r="C1168" t="str">
            <v>Thuế GTGT khấu trừ</v>
          </cell>
          <cell r="D1168" t="str">
            <v>1331</v>
          </cell>
          <cell r="E1168" t="str">
            <v>1111</v>
          </cell>
          <cell r="F1168">
            <v>510000</v>
          </cell>
        </row>
        <row r="1169">
          <cell r="A1169">
            <v>43607</v>
          </cell>
          <cell r="B1169" t="str">
            <v>PC20190522-04</v>
          </cell>
          <cell r="C1169" t="str">
            <v>TT Bảo dưỡng sữa chữa xe 51A 410.36</v>
          </cell>
          <cell r="D1169" t="str">
            <v>6418</v>
          </cell>
          <cell r="E1169" t="str">
            <v>1111</v>
          </cell>
          <cell r="F1169">
            <v>830000</v>
          </cell>
        </row>
        <row r="1170">
          <cell r="A1170">
            <v>43607</v>
          </cell>
          <cell r="B1170" t="str">
            <v>PC20190522-04</v>
          </cell>
          <cell r="C1170" t="str">
            <v>Thuế GTGT khấu trừ</v>
          </cell>
          <cell r="D1170" t="str">
            <v>1331</v>
          </cell>
          <cell r="E1170" t="str">
            <v>1111</v>
          </cell>
          <cell r="F1170">
            <v>83000</v>
          </cell>
        </row>
        <row r="1171">
          <cell r="A1171">
            <v>43607</v>
          </cell>
          <cell r="B1171" t="str">
            <v>PC20190522-05</v>
          </cell>
          <cell r="C1171" t="str">
            <v>TT phí xăng dầu giao hàng TpHCM 21/05</v>
          </cell>
          <cell r="D1171" t="str">
            <v>6418</v>
          </cell>
          <cell r="E1171" t="str">
            <v>1111</v>
          </cell>
          <cell r="F1171">
            <v>907752</v>
          </cell>
        </row>
        <row r="1172">
          <cell r="A1172">
            <v>43607</v>
          </cell>
          <cell r="B1172" t="str">
            <v>PC20190522-05</v>
          </cell>
          <cell r="C1172" t="str">
            <v>Thuế GTGT khấu trừ</v>
          </cell>
          <cell r="D1172" t="str">
            <v>1331</v>
          </cell>
          <cell r="E1172" t="str">
            <v>1111</v>
          </cell>
          <cell r="F1172">
            <v>92248</v>
          </cell>
        </row>
        <row r="1173">
          <cell r="A1173">
            <v>43607</v>
          </cell>
          <cell r="B1173" t="str">
            <v>PC20190522-06</v>
          </cell>
          <cell r="C1173" t="str">
            <v xml:space="preserve">TT mua máy rửa kệ </v>
          </cell>
          <cell r="D1173" t="str">
            <v>24201</v>
          </cell>
          <cell r="E1173" t="str">
            <v>1111</v>
          </cell>
          <cell r="F1173">
            <v>2421000</v>
          </cell>
        </row>
        <row r="1174">
          <cell r="A1174">
            <v>43607</v>
          </cell>
          <cell r="B1174" t="str">
            <v>PC20190522-06</v>
          </cell>
          <cell r="C1174" t="str">
            <v>Thuế GTGT khấu trừ</v>
          </cell>
          <cell r="D1174" t="str">
            <v>1331</v>
          </cell>
          <cell r="E1174" t="str">
            <v>1111</v>
          </cell>
          <cell r="F1174">
            <v>242100</v>
          </cell>
        </row>
        <row r="1175">
          <cell r="A1175">
            <v>43607</v>
          </cell>
          <cell r="B1175" t="str">
            <v>PC20190522-07</v>
          </cell>
          <cell r="C1175" t="str">
            <v>TT mua vật tư đống hàng đi Đà Lạt</v>
          </cell>
          <cell r="D1175" t="str">
            <v>6413</v>
          </cell>
          <cell r="E1175" t="str">
            <v>1111</v>
          </cell>
          <cell r="F1175">
            <v>1550000</v>
          </cell>
        </row>
        <row r="1176">
          <cell r="A1176">
            <v>43607</v>
          </cell>
          <cell r="B1176" t="str">
            <v>Pc20190522-08</v>
          </cell>
          <cell r="C1176" t="str">
            <v>TT mua vật tư chuẩn bị hội thảo Đà Lạt</v>
          </cell>
          <cell r="D1176" t="str">
            <v>6413</v>
          </cell>
          <cell r="E1176" t="str">
            <v>1111</v>
          </cell>
          <cell r="F1176">
            <v>330000</v>
          </cell>
        </row>
        <row r="1177">
          <cell r="A1177">
            <v>43607</v>
          </cell>
          <cell r="B1177" t="str">
            <v>PC20190522-09</v>
          </cell>
          <cell r="C1177" t="str">
            <v>TT thi công bảng hiệu logo Della Vietbuilders</v>
          </cell>
          <cell r="D1177" t="str">
            <v>6423</v>
          </cell>
          <cell r="E1177" t="str">
            <v>1111</v>
          </cell>
          <cell r="F1177">
            <v>12760000</v>
          </cell>
        </row>
        <row r="1178">
          <cell r="A1178">
            <v>43607</v>
          </cell>
          <cell r="B1178" t="str">
            <v>PC20190522-09</v>
          </cell>
          <cell r="C1178" t="str">
            <v>Thuế GTGT khấu trừ</v>
          </cell>
          <cell r="D1178" t="str">
            <v>1331</v>
          </cell>
          <cell r="E1178" t="str">
            <v>1111</v>
          </cell>
          <cell r="F1178">
            <v>1276000</v>
          </cell>
        </row>
        <row r="1179">
          <cell r="A1179">
            <v>43607</v>
          </cell>
          <cell r="B1179" t="str">
            <v>NH</v>
          </cell>
          <cell r="C1179" t="str">
            <v>Hoảng Thị Luyến trả tiền mượn công ty</v>
          </cell>
          <cell r="D1179" t="str">
            <v>1121bidv</v>
          </cell>
          <cell r="E1179" t="str">
            <v>3388</v>
          </cell>
          <cell r="F1179">
            <v>35000000</v>
          </cell>
        </row>
        <row r="1180">
          <cell r="A1180">
            <v>43607</v>
          </cell>
          <cell r="B1180" t="str">
            <v>NH</v>
          </cell>
          <cell r="C1180" t="str">
            <v>Phải trả lương cho NV khu vực Tây Nguyên tháng 04/2019 (đợt 2)</v>
          </cell>
          <cell r="D1180" t="str">
            <v>6411</v>
          </cell>
          <cell r="E1180" t="str">
            <v>3341</v>
          </cell>
          <cell r="F1180">
            <v>24500000</v>
          </cell>
        </row>
        <row r="1181">
          <cell r="A1181">
            <v>43607</v>
          </cell>
          <cell r="B1181" t="str">
            <v>NH</v>
          </cell>
          <cell r="C1181" t="str">
            <v>Thuế TNCN lương NV tháng 04/2019 (đợt 2)</v>
          </cell>
          <cell r="D1181" t="str">
            <v>3341</v>
          </cell>
          <cell r="E1181" t="str">
            <v>3335</v>
          </cell>
          <cell r="F1181">
            <v>1379000</v>
          </cell>
        </row>
        <row r="1182">
          <cell r="A1182">
            <v>43607</v>
          </cell>
          <cell r="B1182" t="str">
            <v>NH</v>
          </cell>
          <cell r="C1182" t="str">
            <v>TT lương cho NV tháng 04/2019 (đợt 2)</v>
          </cell>
          <cell r="D1182" t="str">
            <v>3341</v>
          </cell>
          <cell r="E1182" t="str">
            <v>1121bidv</v>
          </cell>
          <cell r="F1182">
            <v>23121000</v>
          </cell>
        </row>
        <row r="1183">
          <cell r="A1183">
            <v>43607</v>
          </cell>
          <cell r="B1183" t="str">
            <v>NH</v>
          </cell>
          <cell r="C1183" t="str">
            <v>Phí chuyển khoản món 23.121.000 vnđ</v>
          </cell>
          <cell r="D1183" t="str">
            <v>6425</v>
          </cell>
          <cell r="E1183" t="str">
            <v>1121bidv</v>
          </cell>
          <cell r="F1183">
            <v>81400</v>
          </cell>
        </row>
        <row r="1184">
          <cell r="A1184">
            <v>43608</v>
          </cell>
          <cell r="B1184" t="str">
            <v>PT20190523-01</v>
          </cell>
          <cell r="C1184" t="str">
            <v>Thu tiền Wood Tile JH112 (10 tấm ), úp nóc 17 tấm</v>
          </cell>
          <cell r="D1184" t="str">
            <v>1111</v>
          </cell>
          <cell r="E1184" t="str">
            <v>5111</v>
          </cell>
          <cell r="F1184">
            <v>2369955</v>
          </cell>
        </row>
        <row r="1185">
          <cell r="A1185">
            <v>43608</v>
          </cell>
          <cell r="B1185" t="str">
            <v>PT20190523-01</v>
          </cell>
          <cell r="C1185" t="str">
            <v>Thuế GTGT phải nộp</v>
          </cell>
          <cell r="D1185" t="str">
            <v>1111</v>
          </cell>
          <cell r="E1185" t="str">
            <v>33311</v>
          </cell>
          <cell r="F1185">
            <v>236995</v>
          </cell>
        </row>
        <row r="1186">
          <cell r="A1186">
            <v>43608</v>
          </cell>
          <cell r="B1186" t="str">
            <v>PT20190523-01</v>
          </cell>
          <cell r="C1186" t="str">
            <v>Giá vốn hàng bán (wood- 10 tấm; ridge-17 tấm)</v>
          </cell>
          <cell r="D1186" t="str">
            <v>632</v>
          </cell>
          <cell r="E1186" t="str">
            <v>1561</v>
          </cell>
          <cell r="F1186">
            <v>1139191</v>
          </cell>
        </row>
        <row r="1187">
          <cell r="A1187">
            <v>43608</v>
          </cell>
          <cell r="B1187" t="str">
            <v>PT20190523-02</v>
          </cell>
          <cell r="C1187" t="str">
            <v>Ms Luyến trả công ty</v>
          </cell>
          <cell r="D1187" t="str">
            <v>1111</v>
          </cell>
          <cell r="E1187" t="str">
            <v>3388</v>
          </cell>
          <cell r="F1187">
            <v>4500000</v>
          </cell>
        </row>
        <row r="1188">
          <cell r="A1188">
            <v>43608</v>
          </cell>
          <cell r="B1188" t="str">
            <v>PC20190523-01</v>
          </cell>
          <cell r="C1188" t="str">
            <v>TT làm bảng hiệu công ty</v>
          </cell>
          <cell r="D1188" t="str">
            <v>6418</v>
          </cell>
          <cell r="E1188" t="str">
            <v>1111</v>
          </cell>
          <cell r="F1188">
            <v>386000</v>
          </cell>
        </row>
        <row r="1189">
          <cell r="A1189">
            <v>43608</v>
          </cell>
          <cell r="B1189" t="str">
            <v>PC20190523-01</v>
          </cell>
          <cell r="C1189" t="str">
            <v>Thuế GTGT khấu trừ</v>
          </cell>
          <cell r="D1189" t="str">
            <v>1331</v>
          </cell>
          <cell r="E1189" t="str">
            <v>1111</v>
          </cell>
          <cell r="F1189">
            <v>38600</v>
          </cell>
        </row>
        <row r="1190">
          <cell r="A1190">
            <v>43608</v>
          </cell>
          <cell r="B1190" t="str">
            <v>PC20190523-02</v>
          </cell>
          <cell r="C1190" t="str">
            <v>Phải trả lương Tiến T04/2019 (Đợt 2)</v>
          </cell>
          <cell r="D1190" t="str">
            <v>6411</v>
          </cell>
          <cell r="E1190" t="str">
            <v>1111</v>
          </cell>
          <cell r="F1190">
            <v>4500000</v>
          </cell>
        </row>
        <row r="1191">
          <cell r="A1191">
            <v>43609</v>
          </cell>
          <cell r="B1191" t="str">
            <v>PC20190524-01</v>
          </cell>
          <cell r="C1191" t="str">
            <v>TT phí rác T04.05/2019</v>
          </cell>
          <cell r="D1191" t="str">
            <v>6428</v>
          </cell>
          <cell r="E1191" t="str">
            <v>1111</v>
          </cell>
          <cell r="F1191">
            <v>1000000</v>
          </cell>
        </row>
        <row r="1192">
          <cell r="A1192">
            <v>43609</v>
          </cell>
          <cell r="B1192" t="str">
            <v>PC20190524-01</v>
          </cell>
          <cell r="C1192" t="str">
            <v>Thuế GTGT khấu trừ</v>
          </cell>
          <cell r="D1192" t="str">
            <v>1331</v>
          </cell>
          <cell r="E1192" t="str">
            <v>1111</v>
          </cell>
          <cell r="F1192">
            <v>100000</v>
          </cell>
        </row>
        <row r="1193">
          <cell r="A1193">
            <v>43609</v>
          </cell>
          <cell r="B1193" t="str">
            <v>PC20190524-02</v>
          </cell>
          <cell r="C1193" t="str">
            <v>TT phí vận chuyển chứng từ tháng 03.04/2019</v>
          </cell>
          <cell r="D1193" t="str">
            <v>6418</v>
          </cell>
          <cell r="E1193" t="str">
            <v>1111</v>
          </cell>
          <cell r="F1193">
            <v>57315</v>
          </cell>
        </row>
        <row r="1194">
          <cell r="A1194">
            <v>43609</v>
          </cell>
          <cell r="B1194" t="str">
            <v>PC20190524-02</v>
          </cell>
          <cell r="C1194" t="str">
            <v>Thuế GTGT khấu trừ</v>
          </cell>
          <cell r="D1194" t="str">
            <v>1331</v>
          </cell>
          <cell r="E1194" t="str">
            <v>1111</v>
          </cell>
          <cell r="F1194">
            <v>5732</v>
          </cell>
        </row>
        <row r="1195">
          <cell r="A1195">
            <v>43609</v>
          </cell>
          <cell r="B1195" t="str">
            <v>PC20190524-02</v>
          </cell>
          <cell r="C1195" t="str">
            <v>TT phí vận chuyển chứng từ tháng 03.04/2019</v>
          </cell>
          <cell r="D1195" t="str">
            <v>6418</v>
          </cell>
          <cell r="E1195" t="str">
            <v>1111</v>
          </cell>
          <cell r="F1195">
            <v>473211</v>
          </cell>
        </row>
        <row r="1196">
          <cell r="A1196">
            <v>43609</v>
          </cell>
          <cell r="B1196" t="str">
            <v>PC20190524-02</v>
          </cell>
          <cell r="C1196" t="str">
            <v>Thuế GTGT khấu trừ</v>
          </cell>
          <cell r="D1196" t="str">
            <v>1331</v>
          </cell>
          <cell r="E1196" t="str">
            <v>1111</v>
          </cell>
          <cell r="F1196">
            <v>47321</v>
          </cell>
        </row>
        <row r="1197">
          <cell r="A1197">
            <v>43610</v>
          </cell>
          <cell r="B1197" t="str">
            <v>NH</v>
          </cell>
          <cell r="C1197" t="str">
            <v>Phí tin nhắn tự động (SMS) tháng 04/2019</v>
          </cell>
          <cell r="D1197" t="str">
            <v>6425</v>
          </cell>
          <cell r="E1197" t="str">
            <v>1121bidv</v>
          </cell>
          <cell r="F1197">
            <v>55000</v>
          </cell>
        </row>
        <row r="1198">
          <cell r="A1198">
            <v>43610</v>
          </cell>
          <cell r="B1198" t="str">
            <v>NH</v>
          </cell>
          <cell r="C1198" t="str">
            <v>Lãi tiền gửi ngân hàng tháng 05/2019</v>
          </cell>
          <cell r="D1198" t="str">
            <v>1121bidv</v>
          </cell>
          <cell r="E1198" t="str">
            <v>515</v>
          </cell>
          <cell r="F1198">
            <v>99043</v>
          </cell>
        </row>
        <row r="1199">
          <cell r="A1199">
            <v>43610</v>
          </cell>
          <cell r="C1199" t="str">
            <v>Doanh thu bán hàng theo BK số 01: 25/05/2019</v>
          </cell>
          <cell r="D1199" t="str">
            <v>131</v>
          </cell>
          <cell r="E1199" t="str">
            <v>5111</v>
          </cell>
          <cell r="F1199">
            <v>909544700</v>
          </cell>
        </row>
        <row r="1200">
          <cell r="A1200">
            <v>43610</v>
          </cell>
          <cell r="C1200" t="str">
            <v>Thuế GTGT phải nộp</v>
          </cell>
          <cell r="D1200" t="str">
            <v>131</v>
          </cell>
          <cell r="E1200" t="str">
            <v>33311</v>
          </cell>
          <cell r="F1200">
            <v>90954470</v>
          </cell>
        </row>
        <row r="1201">
          <cell r="A1201">
            <v>43610</v>
          </cell>
          <cell r="C1201" t="str">
            <v>Giá vốn hàng bán theo BK số 01: 25/05/2019</v>
          </cell>
          <cell r="D1201" t="str">
            <v>632</v>
          </cell>
          <cell r="E1201" t="str">
            <v>1561</v>
          </cell>
          <cell r="F1201">
            <v>371263300</v>
          </cell>
        </row>
        <row r="1202">
          <cell r="A1202">
            <v>43612</v>
          </cell>
          <cell r="B1202" t="str">
            <v>PT20190527-01</v>
          </cell>
          <cell r="C1202" t="str">
            <v>Ms Luyến trả công ty</v>
          </cell>
          <cell r="D1202" t="str">
            <v>1111</v>
          </cell>
          <cell r="E1202" t="str">
            <v>3388</v>
          </cell>
          <cell r="F1202">
            <v>10000000</v>
          </cell>
        </row>
        <row r="1203">
          <cell r="A1203">
            <v>43612</v>
          </cell>
          <cell r="B1203" t="str">
            <v>PC20190527-01</v>
          </cell>
          <cell r="C1203" t="str">
            <v>TT tiền điện Tháng 05/2019</v>
          </cell>
          <cell r="D1203" t="str">
            <v>6418</v>
          </cell>
          <cell r="E1203" t="str">
            <v>1111</v>
          </cell>
          <cell r="F1203">
            <v>7406148</v>
          </cell>
        </row>
        <row r="1204">
          <cell r="A1204">
            <v>43612</v>
          </cell>
          <cell r="B1204" t="str">
            <v>PC20190527-01</v>
          </cell>
          <cell r="C1204" t="str">
            <v>Thuế GTGT được khấu trừ</v>
          </cell>
          <cell r="D1204" t="str">
            <v>1331</v>
          </cell>
          <cell r="E1204" t="str">
            <v>1111</v>
          </cell>
          <cell r="F1204">
            <v>740615</v>
          </cell>
        </row>
        <row r="1205">
          <cell r="A1205">
            <v>43612</v>
          </cell>
          <cell r="B1205" t="str">
            <v>PC20190527-02</v>
          </cell>
          <cell r="C1205" t="str">
            <v>TT mua máy cắt</v>
          </cell>
          <cell r="D1205" t="str">
            <v>24201</v>
          </cell>
          <cell r="E1205" t="str">
            <v>1111</v>
          </cell>
          <cell r="F1205">
            <v>2172727</v>
          </cell>
        </row>
        <row r="1206">
          <cell r="A1206">
            <v>43612</v>
          </cell>
          <cell r="B1206" t="str">
            <v>PC20190527-02</v>
          </cell>
          <cell r="C1206" t="str">
            <v>Thuế GTGT khấu trừ</v>
          </cell>
          <cell r="D1206" t="str">
            <v>1331</v>
          </cell>
          <cell r="E1206" t="str">
            <v>1111</v>
          </cell>
          <cell r="F1206">
            <v>217273</v>
          </cell>
        </row>
        <row r="1207">
          <cell r="A1207">
            <v>43612</v>
          </cell>
          <cell r="B1207" t="str">
            <v>PC20190527-03</v>
          </cell>
          <cell r="C1207" t="str">
            <v>TT nước uống công ty</v>
          </cell>
          <cell r="D1207" t="str">
            <v>331</v>
          </cell>
          <cell r="E1207" t="str">
            <v>1111</v>
          </cell>
          <cell r="F1207">
            <v>690000</v>
          </cell>
        </row>
        <row r="1208">
          <cell r="A1208">
            <v>43614</v>
          </cell>
          <cell r="B1208" t="str">
            <v>0035041</v>
          </cell>
          <cell r="C1208" t="str">
            <v>Thuế GTGT được khấu trừ</v>
          </cell>
          <cell r="D1208" t="str">
            <v>1331</v>
          </cell>
          <cell r="E1208" t="str">
            <v>331</v>
          </cell>
          <cell r="F1208">
            <v>1250000</v>
          </cell>
        </row>
        <row r="1209">
          <cell r="A1209">
            <v>43615</v>
          </cell>
          <cell r="B1209" t="str">
            <v>NH</v>
          </cell>
          <cell r="C1209" t="str">
            <v>Hoảng Thị Luyến trả tiền mượn công ty</v>
          </cell>
          <cell r="D1209" t="str">
            <v>1121bidv</v>
          </cell>
          <cell r="E1209" t="str">
            <v>3388</v>
          </cell>
          <cell r="F1209">
            <v>35000000</v>
          </cell>
        </row>
        <row r="1210">
          <cell r="A1210">
            <v>43616</v>
          </cell>
          <cell r="B1210" t="str">
            <v>PC20190531-01</v>
          </cell>
          <cell r="C1210" t="str">
            <v>TT phí photo công chứng, chứng từ</v>
          </cell>
          <cell r="D1210" t="str">
            <v>6418</v>
          </cell>
          <cell r="E1210" t="str">
            <v>1111</v>
          </cell>
          <cell r="F1210">
            <v>106000</v>
          </cell>
        </row>
        <row r="1211">
          <cell r="A1211">
            <v>43616</v>
          </cell>
          <cell r="B1211" t="str">
            <v>PC20190531-02</v>
          </cell>
          <cell r="C1211" t="str">
            <v>TT phí vận chuyển lắp đặt kệ HCM, ĐNB, Đà Lạt</v>
          </cell>
          <cell r="D1211" t="str">
            <v>6418</v>
          </cell>
          <cell r="E1211" t="str">
            <v>1111</v>
          </cell>
          <cell r="F1211">
            <v>9700000</v>
          </cell>
        </row>
        <row r="1212">
          <cell r="A1212">
            <v>43616</v>
          </cell>
          <cell r="B1212" t="str">
            <v>PC20190531-02</v>
          </cell>
          <cell r="C1212" t="str">
            <v>Thuế GTGT khấu trừ</v>
          </cell>
          <cell r="D1212" t="str">
            <v>1331</v>
          </cell>
          <cell r="E1212" t="str">
            <v>1111</v>
          </cell>
          <cell r="F1212">
            <v>970000</v>
          </cell>
        </row>
        <row r="1213">
          <cell r="A1213">
            <v>43616</v>
          </cell>
          <cell r="B1213" t="str">
            <v>PC20190531-02</v>
          </cell>
          <cell r="C1213" t="str">
            <v>TT phí vận chuyển lắp đặt kệ HCM, ĐNB, Đà Lạt</v>
          </cell>
          <cell r="D1213" t="str">
            <v>6418</v>
          </cell>
          <cell r="E1213" t="str">
            <v>1111</v>
          </cell>
          <cell r="F1213">
            <v>11200000</v>
          </cell>
        </row>
        <row r="1214">
          <cell r="A1214">
            <v>43616</v>
          </cell>
          <cell r="B1214" t="str">
            <v>PC20190531-02</v>
          </cell>
          <cell r="C1214" t="str">
            <v>Thuế GTGT khấu trừ</v>
          </cell>
          <cell r="D1214" t="str">
            <v>1331</v>
          </cell>
          <cell r="E1214" t="str">
            <v>1111</v>
          </cell>
          <cell r="F1214">
            <v>1120000</v>
          </cell>
        </row>
        <row r="1215">
          <cell r="A1215">
            <v>43616</v>
          </cell>
          <cell r="B1215" t="str">
            <v>PC20190531-03</v>
          </cell>
          <cell r="C1215" t="str">
            <v>TT phí xăng dầu giao hàng TP HCM</v>
          </cell>
          <cell r="D1215" t="str">
            <v>6418</v>
          </cell>
          <cell r="E1215" t="str">
            <v>1111</v>
          </cell>
          <cell r="F1215">
            <v>908748</v>
          </cell>
        </row>
        <row r="1216">
          <cell r="A1216">
            <v>43616</v>
          </cell>
          <cell r="B1216" t="str">
            <v>PC20190531-03</v>
          </cell>
          <cell r="C1216" t="str">
            <v>Thuế GTGT khấu trừ</v>
          </cell>
          <cell r="D1216" t="str">
            <v>1331</v>
          </cell>
          <cell r="E1216" t="str">
            <v>1111</v>
          </cell>
          <cell r="F1216">
            <v>91252</v>
          </cell>
        </row>
        <row r="1217">
          <cell r="A1217">
            <v>43616</v>
          </cell>
          <cell r="B1217" t="str">
            <v>PC20190531-04</v>
          </cell>
          <cell r="C1217" t="str">
            <v>TT phí gửi chứng từ ngân hàng, Quảng Nam, Đà nẵng.</v>
          </cell>
          <cell r="D1217" t="str">
            <v>6418</v>
          </cell>
          <cell r="E1217" t="str">
            <v>1111</v>
          </cell>
          <cell r="F1217">
            <v>329000</v>
          </cell>
        </row>
        <row r="1218">
          <cell r="A1218">
            <v>43616</v>
          </cell>
          <cell r="B1218" t="str">
            <v>PC20190531-05</v>
          </cell>
          <cell r="C1218" t="str">
            <v>TT tiền đặt cọc 50% ly sứ HĐ 30/05/2019/HĐMB/LS/VB</v>
          </cell>
          <cell r="D1218" t="str">
            <v>6418</v>
          </cell>
          <cell r="E1218" t="str">
            <v>1111</v>
          </cell>
          <cell r="F1218">
            <v>5775000</v>
          </cell>
        </row>
        <row r="1219">
          <cell r="A1219">
            <v>43616</v>
          </cell>
          <cell r="B1219" t="str">
            <v>PC20190531-06</v>
          </cell>
          <cell r="C1219" t="str">
            <v>Tạm ứng mua máy kiểm tra độ ồn và nhiệt</v>
          </cell>
          <cell r="D1219" t="str">
            <v>141</v>
          </cell>
          <cell r="E1219" t="str">
            <v>1111</v>
          </cell>
          <cell r="F1219">
            <v>4895000</v>
          </cell>
        </row>
        <row r="1220">
          <cell r="A1220">
            <v>43616</v>
          </cell>
          <cell r="B1220" t="str">
            <v>PC20190531-07</v>
          </cell>
          <cell r="C1220" t="str">
            <v>TT rửa xe o tô bán tải Ford</v>
          </cell>
          <cell r="D1220" t="str">
            <v>6418</v>
          </cell>
          <cell r="E1220" t="str">
            <v>1111</v>
          </cell>
          <cell r="F1220">
            <v>110000</v>
          </cell>
        </row>
        <row r="1221">
          <cell r="A1221">
            <v>43616</v>
          </cell>
          <cell r="B1221" t="str">
            <v>PC20190531-08</v>
          </cell>
          <cell r="C1221" t="str">
            <v xml:space="preserve">TT tiền mua trái cây cúng 1 tháng </v>
          </cell>
          <cell r="D1221" t="str">
            <v>6418</v>
          </cell>
          <cell r="E1221" t="str">
            <v>1111</v>
          </cell>
          <cell r="F1221">
            <v>145000</v>
          </cell>
        </row>
        <row r="1222">
          <cell r="A1222">
            <v>43616</v>
          </cell>
          <cell r="B1222" t="str">
            <v>PC20190531-09</v>
          </cell>
          <cell r="C1222" t="str">
            <v>TT phí giao hàng đi Phú Quốc ( hàng mẫu)</v>
          </cell>
          <cell r="D1222" t="str">
            <v>6418</v>
          </cell>
          <cell r="E1222" t="str">
            <v>1111</v>
          </cell>
          <cell r="F1222">
            <v>50000</v>
          </cell>
        </row>
        <row r="1223">
          <cell r="A1223">
            <v>43616</v>
          </cell>
          <cell r="B1223" t="str">
            <v>PC20190531-10</v>
          </cell>
          <cell r="C1223" t="str">
            <v>TT phí cao tốc Long Thành, Dầu Giây 20/05</v>
          </cell>
          <cell r="D1223" t="str">
            <v>6418</v>
          </cell>
          <cell r="E1223" t="str">
            <v>1111</v>
          </cell>
          <cell r="F1223">
            <v>100000</v>
          </cell>
        </row>
        <row r="1224">
          <cell r="A1224">
            <v>43616</v>
          </cell>
          <cell r="B1224" t="str">
            <v>PC20190531-11</v>
          </cell>
          <cell r="C1224" t="str">
            <v>TT tiền hỗ trợ Duy kỷ thuật ( Vợ Sinh con)</v>
          </cell>
          <cell r="D1224" t="str">
            <v>417</v>
          </cell>
          <cell r="E1224" t="str">
            <v>1111</v>
          </cell>
          <cell r="F1224">
            <v>2000000</v>
          </cell>
        </row>
        <row r="1225">
          <cell r="A1225">
            <v>43616</v>
          </cell>
          <cell r="B1225" t="str">
            <v>PC20190531-12</v>
          </cell>
          <cell r="C1225" t="str">
            <v>TT in Catalo Palmex và Della Roof</v>
          </cell>
          <cell r="D1225" t="str">
            <v>6418</v>
          </cell>
          <cell r="E1225" t="str">
            <v>1111</v>
          </cell>
          <cell r="F1225">
            <v>17690000</v>
          </cell>
        </row>
        <row r="1226">
          <cell r="A1226">
            <v>43616</v>
          </cell>
          <cell r="B1226" t="str">
            <v>PC20190531-12</v>
          </cell>
          <cell r="C1226" t="str">
            <v>Thuế GTGT khấu trừ</v>
          </cell>
          <cell r="D1226" t="str">
            <v>1331</v>
          </cell>
          <cell r="E1226" t="str">
            <v>1111</v>
          </cell>
          <cell r="F1226">
            <v>1769000</v>
          </cell>
        </row>
        <row r="1227">
          <cell r="A1227">
            <v>43616</v>
          </cell>
          <cell r="B1227" t="str">
            <v>PC20190531-13</v>
          </cell>
          <cell r="C1227" t="str">
            <v>Tạm ứng chi phí tiếp khách TP HCM ( cộng dồn PC20190515-05)</v>
          </cell>
          <cell r="D1227" t="str">
            <v>141</v>
          </cell>
          <cell r="E1227" t="str">
            <v>1111</v>
          </cell>
          <cell r="F1227">
            <v>4793000</v>
          </cell>
        </row>
        <row r="1228">
          <cell r="A1228">
            <v>43616</v>
          </cell>
          <cell r="B1228" t="str">
            <v>PT20190531-01</v>
          </cell>
          <cell r="C1228" t="str">
            <v>Thu tiền Wood tile-JH112 Arctic Blue (6 tấm)</v>
          </cell>
          <cell r="D1228" t="str">
            <v>1111</v>
          </cell>
          <cell r="E1228" t="str">
            <v>5111</v>
          </cell>
          <cell r="F1228">
            <v>746182</v>
          </cell>
        </row>
        <row r="1229">
          <cell r="A1229">
            <v>43616</v>
          </cell>
          <cell r="B1229" t="str">
            <v>PT20190531-01</v>
          </cell>
          <cell r="C1229" t="str">
            <v>Thuế GTGT phải nộp</v>
          </cell>
          <cell r="D1229" t="str">
            <v>1111</v>
          </cell>
          <cell r="E1229" t="str">
            <v>33311</v>
          </cell>
          <cell r="F1229">
            <v>74618</v>
          </cell>
        </row>
        <row r="1230">
          <cell r="A1230">
            <v>43616</v>
          </cell>
          <cell r="B1230" t="str">
            <v>PT20190531-01</v>
          </cell>
          <cell r="C1230" t="str">
            <v>Giá vốn hàng bán (wood -6 tấm)</v>
          </cell>
          <cell r="D1230" t="str">
            <v>632</v>
          </cell>
          <cell r="E1230" t="str">
            <v>1561</v>
          </cell>
          <cell r="F1230">
            <v>337194</v>
          </cell>
        </row>
        <row r="1231">
          <cell r="A1231">
            <v>43616</v>
          </cell>
          <cell r="B1231" t="str">
            <v>PT20190531-03</v>
          </cell>
          <cell r="C1231" t="str">
            <v>Ms Luyến trả tiền cty</v>
          </cell>
          <cell r="D1231" t="str">
            <v>1111</v>
          </cell>
          <cell r="E1231" t="str">
            <v>3388</v>
          </cell>
          <cell r="F1231">
            <v>4895000</v>
          </cell>
        </row>
        <row r="1232">
          <cell r="A1232">
            <v>43616</v>
          </cell>
          <cell r="B1232" t="str">
            <v>NH</v>
          </cell>
          <cell r="C1232" t="str">
            <v>Hoảng Thị Luyến trả tiền mượn công ty</v>
          </cell>
          <cell r="D1232" t="str">
            <v>1121bidv</v>
          </cell>
          <cell r="E1232" t="str">
            <v>3388</v>
          </cell>
          <cell r="F1232">
            <v>100000000</v>
          </cell>
        </row>
        <row r="1233">
          <cell r="A1233">
            <v>43616</v>
          </cell>
          <cell r="B1233" t="str">
            <v>NH</v>
          </cell>
          <cell r="C1233" t="str">
            <v>Nộp BHXH cho NV tháng 05/2019</v>
          </cell>
          <cell r="D1233" t="str">
            <v>3383</v>
          </cell>
          <cell r="E1233" t="str">
            <v>1121bidv</v>
          </cell>
          <cell r="F1233">
            <v>27285000</v>
          </cell>
        </row>
        <row r="1234">
          <cell r="A1234">
            <v>43616</v>
          </cell>
          <cell r="B1234" t="str">
            <v>NH</v>
          </cell>
          <cell r="C1234" t="str">
            <v>Nộp BHYT cho NV tháng 05/2019</v>
          </cell>
          <cell r="D1234" t="str">
            <v>3384</v>
          </cell>
          <cell r="E1234" t="str">
            <v>1121bidv</v>
          </cell>
          <cell r="F1234">
            <v>4815000</v>
          </cell>
        </row>
        <row r="1235">
          <cell r="A1235">
            <v>43616</v>
          </cell>
          <cell r="B1235" t="str">
            <v>NH</v>
          </cell>
          <cell r="C1235" t="str">
            <v>Nộp BHTN cho NV tháng 05/2019</v>
          </cell>
          <cell r="D1235" t="str">
            <v>3386</v>
          </cell>
          <cell r="E1235" t="str">
            <v>1121bidv</v>
          </cell>
          <cell r="F1235">
            <v>2140000</v>
          </cell>
        </row>
        <row r="1236">
          <cell r="A1236">
            <v>43616</v>
          </cell>
          <cell r="B1236" t="str">
            <v>NH</v>
          </cell>
          <cell r="C1236" t="str">
            <v>Nộp phạt chậm nộp bảo hiểm từ tháng 01 đến tháng 04/2019</v>
          </cell>
          <cell r="D1236" t="str">
            <v>811</v>
          </cell>
          <cell r="E1236" t="str">
            <v>1121bidv</v>
          </cell>
          <cell r="F1236">
            <v>45000</v>
          </cell>
        </row>
        <row r="1237">
          <cell r="A1237">
            <v>43616</v>
          </cell>
          <cell r="B1237" t="str">
            <v>NH</v>
          </cell>
          <cell r="C1237" t="str">
            <v>Phí chuyển khoản món 34.285.000 vnđ</v>
          </cell>
          <cell r="D1237" t="str">
            <v>6425</v>
          </cell>
          <cell r="E1237" t="str">
            <v>1121bidv</v>
          </cell>
          <cell r="F1237">
            <v>22000</v>
          </cell>
        </row>
        <row r="1238">
          <cell r="A1238">
            <v>43616</v>
          </cell>
          <cell r="B1238" t="str">
            <v>NH</v>
          </cell>
          <cell r="C1238" t="str">
            <v>Rút TGNH nhập quỹ tiền mặt (Trần Thị Hồng Phước)</v>
          </cell>
          <cell r="D1238" t="str">
            <v>1111</v>
          </cell>
          <cell r="E1238" t="str">
            <v>1121bidv</v>
          </cell>
          <cell r="F1238">
            <v>60000000</v>
          </cell>
        </row>
        <row r="1239">
          <cell r="A1239">
            <v>43616</v>
          </cell>
          <cell r="B1239" t="str">
            <v>NH</v>
          </cell>
          <cell r="C1239" t="str">
            <v>Phí chuyển khoản món 60.000.000 vnđ</v>
          </cell>
          <cell r="D1239" t="str">
            <v>6425</v>
          </cell>
          <cell r="E1239" t="str">
            <v>1121bidv</v>
          </cell>
          <cell r="F1239">
            <v>11000</v>
          </cell>
        </row>
        <row r="1240">
          <cell r="A1240">
            <v>43616</v>
          </cell>
          <cell r="C1240" t="str">
            <v>Doanh thu bán hàng theo BK số 02: 31/05/2019</v>
          </cell>
          <cell r="D1240" t="str">
            <v>131</v>
          </cell>
          <cell r="E1240" t="str">
            <v>5111</v>
          </cell>
          <cell r="F1240">
            <v>1862091664</v>
          </cell>
        </row>
        <row r="1241">
          <cell r="A1241">
            <v>43616</v>
          </cell>
          <cell r="C1241" t="str">
            <v>Thuế GTGT phải nộp</v>
          </cell>
          <cell r="D1241" t="str">
            <v>131</v>
          </cell>
          <cell r="E1241" t="str">
            <v>33311</v>
          </cell>
          <cell r="F1241">
            <v>186209166</v>
          </cell>
        </row>
        <row r="1242">
          <cell r="A1242">
            <v>43616</v>
          </cell>
        </row>
        <row r="1243">
          <cell r="A1243">
            <v>43616</v>
          </cell>
        </row>
        <row r="1244">
          <cell r="A1244">
            <v>43616</v>
          </cell>
          <cell r="C1244" t="str">
            <v>Giá vốn hàng bán theo BK số 01: 31/05/2019</v>
          </cell>
          <cell r="D1244" t="str">
            <v>632</v>
          </cell>
          <cell r="E1244" t="str">
            <v>1561</v>
          </cell>
          <cell r="F1244">
            <v>784567700</v>
          </cell>
        </row>
        <row r="1245">
          <cell r="A1245">
            <v>43616</v>
          </cell>
          <cell r="C1245" t="str">
            <v>Phân bổ tiền thuê nhà cho văn phòng tháng 05/2019
Allocation of the rent for the office in May.2019</v>
          </cell>
          <cell r="D1245" t="str">
            <v>6423</v>
          </cell>
          <cell r="E1245" t="str">
            <v>24201</v>
          </cell>
          <cell r="F1245">
            <v>120000000</v>
          </cell>
        </row>
        <row r="1246">
          <cell r="A1246">
            <v>43616</v>
          </cell>
          <cell r="C1246" t="str">
            <v>Phải trả lương NVBH tháng 05/2019
To pay staff salaries sale in in May.2019</v>
          </cell>
          <cell r="D1246" t="str">
            <v>6411</v>
          </cell>
          <cell r="E1246" t="str">
            <v>3341</v>
          </cell>
          <cell r="F1246">
            <v>182050000</v>
          </cell>
        </row>
        <row r="1247">
          <cell r="A1247">
            <v>43616</v>
          </cell>
          <cell r="C1247" t="str">
            <v>Phải trả lương NVoffice tháng 05/2019
To pay staff salaries office in in May.2019</v>
          </cell>
          <cell r="D1247">
            <v>6421</v>
          </cell>
          <cell r="E1247" t="str">
            <v>3341</v>
          </cell>
          <cell r="F1247">
            <v>191630000</v>
          </cell>
        </row>
        <row r="1248">
          <cell r="A1248">
            <v>43616</v>
          </cell>
          <cell r="C1248" t="str">
            <v>Phải trả BHXH cho NVoffice tháng 05/2019
Pay social insurance for NVoffice in in May.2019</v>
          </cell>
          <cell r="D1248">
            <v>6421</v>
          </cell>
          <cell r="E1248" t="str">
            <v>3383</v>
          </cell>
          <cell r="F1248">
            <v>15225000</v>
          </cell>
        </row>
        <row r="1249">
          <cell r="A1249">
            <v>43616</v>
          </cell>
          <cell r="C1249" t="str">
            <v>Phải trả BHYT cho NVoffice tháng 05/2019
Pay health insurance for NV office in in May.2019</v>
          </cell>
          <cell r="D1249">
            <v>6421</v>
          </cell>
          <cell r="E1249" t="str">
            <v>3384</v>
          </cell>
          <cell r="F1249">
            <v>2610000</v>
          </cell>
        </row>
        <row r="1250">
          <cell r="A1250">
            <v>43616</v>
          </cell>
          <cell r="C1250" t="str">
            <v>Phải trả BHTN cho NVoffice tháng 05/2019
Pay unemployment insurance for NV office in in May.2019</v>
          </cell>
          <cell r="D1250">
            <v>6421</v>
          </cell>
          <cell r="E1250" t="str">
            <v>3386</v>
          </cell>
          <cell r="F1250">
            <v>870000</v>
          </cell>
        </row>
        <row r="1251">
          <cell r="A1251">
            <v>43616</v>
          </cell>
          <cell r="C1251" t="str">
            <v>Phải trả BHXH cho NV bán hàng tháng 05/2019
Pay social insurance for NV.sale in in May.2019</v>
          </cell>
          <cell r="D1251" t="str">
            <v>6411</v>
          </cell>
          <cell r="E1251" t="str">
            <v>3383</v>
          </cell>
          <cell r="F1251">
            <v>3500000</v>
          </cell>
        </row>
        <row r="1252">
          <cell r="A1252">
            <v>43616</v>
          </cell>
          <cell r="C1252" t="str">
            <v>Phải trả BHYT cho  NV bán hàng tháng 05/2019
Pay health insurance for NV sale in in May.2019</v>
          </cell>
          <cell r="D1252" t="str">
            <v>6411</v>
          </cell>
          <cell r="E1252" t="str">
            <v>3384</v>
          </cell>
          <cell r="F1252">
            <v>600000</v>
          </cell>
        </row>
        <row r="1253">
          <cell r="A1253">
            <v>43616</v>
          </cell>
          <cell r="C1253" t="str">
            <v>Phải trả BHTN cho  NV bán hàng tháng 05/2019
Pay unemployment insurance for NV sale in in May.2019</v>
          </cell>
          <cell r="D1253" t="str">
            <v>6411</v>
          </cell>
          <cell r="E1253" t="str">
            <v>3386</v>
          </cell>
          <cell r="F1253">
            <v>200000</v>
          </cell>
        </row>
        <row r="1254">
          <cell r="A1254">
            <v>43616</v>
          </cell>
          <cell r="C1254" t="str">
            <v>Thuế tncn NV VP tháng 05/2019
Pay taxpayers in in May.2019</v>
          </cell>
          <cell r="D1254" t="str">
            <v>3341</v>
          </cell>
          <cell r="E1254" t="str">
            <v>3335</v>
          </cell>
          <cell r="F1254">
            <v>13529250</v>
          </cell>
        </row>
        <row r="1255">
          <cell r="A1255">
            <v>43616</v>
          </cell>
          <cell r="C1255" t="str">
            <v>Nhân viên VP trả BHXH tháng 05/2019</v>
          </cell>
          <cell r="D1255" t="str">
            <v>3341</v>
          </cell>
          <cell r="E1255" t="str">
            <v>3383</v>
          </cell>
          <cell r="F1255">
            <v>6960000</v>
          </cell>
        </row>
        <row r="1256">
          <cell r="A1256">
            <v>43616</v>
          </cell>
          <cell r="C1256" t="str">
            <v>Nhân viên VP trả BHYT tháng 05/2019</v>
          </cell>
          <cell r="D1256" t="str">
            <v>3341</v>
          </cell>
          <cell r="E1256" t="str">
            <v>3384</v>
          </cell>
          <cell r="F1256">
            <v>1305000</v>
          </cell>
        </row>
        <row r="1257">
          <cell r="A1257">
            <v>43616</v>
          </cell>
          <cell r="C1257" t="str">
            <v>Nhân viên VP trả BHTN tháng 05/2019</v>
          </cell>
          <cell r="D1257" t="str">
            <v>3341</v>
          </cell>
          <cell r="E1257" t="str">
            <v>3386</v>
          </cell>
          <cell r="F1257">
            <v>870000</v>
          </cell>
        </row>
        <row r="1258">
          <cell r="A1258">
            <v>43616</v>
          </cell>
          <cell r="C1258" t="str">
            <v>Nhân viên kinh doanh trả BHXH tháng 05/2019</v>
          </cell>
          <cell r="D1258" t="str">
            <v>3341</v>
          </cell>
          <cell r="E1258" t="str">
            <v>3383</v>
          </cell>
          <cell r="F1258">
            <v>1600000</v>
          </cell>
        </row>
        <row r="1259">
          <cell r="A1259">
            <v>43616</v>
          </cell>
          <cell r="C1259" t="str">
            <v>Nhân viên kinh doanh trả BHYT tháng 05/2019</v>
          </cell>
          <cell r="D1259" t="str">
            <v>3341</v>
          </cell>
          <cell r="E1259" t="str">
            <v>3384</v>
          </cell>
          <cell r="F1259">
            <v>300000</v>
          </cell>
        </row>
        <row r="1260">
          <cell r="A1260">
            <v>43616</v>
          </cell>
          <cell r="C1260" t="str">
            <v>Nhân viên kinh doanh trả BHTN tháng 05/2019</v>
          </cell>
          <cell r="D1260" t="str">
            <v>3341</v>
          </cell>
          <cell r="E1260" t="str">
            <v>3386</v>
          </cell>
          <cell r="F1260">
            <v>200000</v>
          </cell>
        </row>
        <row r="1261">
          <cell r="A1261">
            <v>43616</v>
          </cell>
          <cell r="C1261" t="str">
            <v>Nhân viên tạm ứng tháng 05/2019</v>
          </cell>
          <cell r="D1261" t="str">
            <v>141</v>
          </cell>
          <cell r="E1261" t="str">
            <v>3341</v>
          </cell>
          <cell r="F1261">
            <v>521000</v>
          </cell>
        </row>
        <row r="1262">
          <cell r="A1262">
            <v>43616</v>
          </cell>
          <cell r="C1262" t="str">
            <v>Phân bổ chi phí trả trước ngắn hạn 05/2019</v>
          </cell>
          <cell r="D1262" t="str">
            <v>6423</v>
          </cell>
          <cell r="E1262" t="str">
            <v>24201</v>
          </cell>
          <cell r="F1262">
            <v>140897245</v>
          </cell>
        </row>
        <row r="1263">
          <cell r="A1263">
            <v>43616</v>
          </cell>
          <cell r="C1263" t="str">
            <v>Hao mòn TSCĐ hữu hình 05/2019</v>
          </cell>
          <cell r="D1263" t="str">
            <v>6423</v>
          </cell>
          <cell r="E1263" t="str">
            <v>2141</v>
          </cell>
          <cell r="F1263">
            <v>6954545</v>
          </cell>
        </row>
        <row r="1264">
          <cell r="A1264">
            <v>43616</v>
          </cell>
          <cell r="C1264" t="str">
            <v>Hoàng Thị Luyến trả tiền mượn công ty</v>
          </cell>
          <cell r="D1264" t="str">
            <v>1111</v>
          </cell>
          <cell r="E1264" t="str">
            <v>3388</v>
          </cell>
          <cell r="F1264">
            <v>572621712</v>
          </cell>
        </row>
        <row r="1265">
          <cell r="A1265">
            <v>43616</v>
          </cell>
          <cell r="B1265" t="str">
            <v>0000107</v>
          </cell>
          <cell r="C1265" t="str">
            <v>Thuế GTGT được khấu trừ</v>
          </cell>
          <cell r="D1265" t="str">
            <v>1331</v>
          </cell>
          <cell r="E1265" t="str">
            <v>331</v>
          </cell>
          <cell r="F1265">
            <v>1600000</v>
          </cell>
        </row>
        <row r="1266">
          <cell r="A1266">
            <v>43620</v>
          </cell>
          <cell r="B1266" t="str">
            <v>PT20190604-01</v>
          </cell>
          <cell r="C1266" t="str">
            <v>Rút BIDV nhập quỹ tiền mặt</v>
          </cell>
          <cell r="D1266" t="str">
            <v>1111</v>
          </cell>
          <cell r="E1266" t="str">
            <v>1121bidv</v>
          </cell>
          <cell r="F1266">
            <v>0</v>
          </cell>
        </row>
        <row r="1267">
          <cell r="A1267">
            <v>43620</v>
          </cell>
          <cell r="B1267" t="str">
            <v>PT20190604-02</v>
          </cell>
          <cell r="C1267" t="str">
            <v>Ms Luyến hoàn ứng</v>
          </cell>
          <cell r="D1267" t="str">
            <v>1111</v>
          </cell>
          <cell r="E1267" t="str">
            <v>141</v>
          </cell>
          <cell r="F1267">
            <v>5000000</v>
          </cell>
        </row>
        <row r="1268">
          <cell r="A1268">
            <v>43620</v>
          </cell>
          <cell r="B1268" t="str">
            <v>PT20190604-03</v>
          </cell>
          <cell r="C1268" t="str">
            <v>Ms Luyến hoàn ứng (Chi phí tiếp khách theo PC20190604-05)</v>
          </cell>
          <cell r="D1268" t="str">
            <v>1111</v>
          </cell>
          <cell r="E1268" t="str">
            <v>141</v>
          </cell>
          <cell r="F1268">
            <v>22380050</v>
          </cell>
        </row>
        <row r="1269">
          <cell r="A1269">
            <v>43620</v>
          </cell>
          <cell r="B1269" t="str">
            <v>PC20190604-01</v>
          </cell>
          <cell r="C1269" t="str">
            <v>TT chi phí hội thảo Đà Lạt- Giới thiệu sản phẩm</v>
          </cell>
          <cell r="D1269" t="str">
            <v>6418</v>
          </cell>
          <cell r="E1269" t="str">
            <v>1111</v>
          </cell>
          <cell r="F1269">
            <v>360000</v>
          </cell>
        </row>
        <row r="1270">
          <cell r="A1270">
            <v>43620</v>
          </cell>
          <cell r="B1270" t="str">
            <v>PC20190604-01</v>
          </cell>
          <cell r="C1270" t="str">
            <v>TT chi phí hội thảo Đà Lạt- Phiếu khảo sát khách hàng</v>
          </cell>
          <cell r="D1270" t="str">
            <v>6418</v>
          </cell>
          <cell r="E1270" t="str">
            <v>1111</v>
          </cell>
          <cell r="F1270">
            <v>258000</v>
          </cell>
        </row>
        <row r="1271">
          <cell r="A1271">
            <v>43620</v>
          </cell>
          <cell r="B1271" t="str">
            <v>PC20190604-01</v>
          </cell>
          <cell r="C1271" t="str">
            <v>TT chi phí hội thảo Đà Lạt- Áo sơ mi</v>
          </cell>
          <cell r="D1271" t="str">
            <v>6413</v>
          </cell>
          <cell r="E1271" t="str">
            <v>1111</v>
          </cell>
          <cell r="F1271">
            <v>310000</v>
          </cell>
        </row>
        <row r="1272">
          <cell r="A1272">
            <v>43620</v>
          </cell>
          <cell r="B1272" t="str">
            <v>PC20190604-01</v>
          </cell>
          <cell r="C1272" t="str">
            <v>TT chi phí hội thảo Đà Lạt-Quà tặng KH</v>
          </cell>
          <cell r="D1272" t="str">
            <v>6418</v>
          </cell>
          <cell r="E1272" t="str">
            <v>1111</v>
          </cell>
          <cell r="F1272">
            <v>420000</v>
          </cell>
        </row>
        <row r="1273">
          <cell r="A1273">
            <v>43620</v>
          </cell>
          <cell r="B1273" t="str">
            <v>PC20190604-01</v>
          </cell>
          <cell r="C1273" t="str">
            <v>TT chi phí hội thảo Đà Lạt-Quà tặng KH</v>
          </cell>
          <cell r="D1273" t="str">
            <v>6418</v>
          </cell>
          <cell r="E1273" t="str">
            <v>1111</v>
          </cell>
          <cell r="F1273">
            <v>198000</v>
          </cell>
        </row>
        <row r="1274">
          <cell r="A1274">
            <v>43620</v>
          </cell>
          <cell r="B1274" t="str">
            <v>PC20190604-01</v>
          </cell>
          <cell r="C1274" t="str">
            <v>TT chi phí hội thảo Đà Lạt- In thư mời</v>
          </cell>
          <cell r="D1274" t="str">
            <v>6418</v>
          </cell>
          <cell r="E1274" t="str">
            <v>1111</v>
          </cell>
          <cell r="F1274">
            <v>1315000</v>
          </cell>
        </row>
        <row r="1275">
          <cell r="A1275">
            <v>43620</v>
          </cell>
          <cell r="B1275" t="str">
            <v>PC20190604-01</v>
          </cell>
          <cell r="C1275" t="str">
            <v>TT chi phí hội thảo Đà Lạt-Thép hộp mạ kẽm</v>
          </cell>
          <cell r="D1275" t="str">
            <v>6413</v>
          </cell>
          <cell r="E1275" t="str">
            <v>1111</v>
          </cell>
          <cell r="F1275">
            <v>2728250</v>
          </cell>
        </row>
        <row r="1276">
          <cell r="A1276">
            <v>43620</v>
          </cell>
          <cell r="B1276" t="str">
            <v>PC20190604-01</v>
          </cell>
          <cell r="C1276" t="str">
            <v>Thuế GTGT khấu trừ</v>
          </cell>
          <cell r="D1276" t="str">
            <v>1331</v>
          </cell>
          <cell r="E1276" t="str">
            <v>1111</v>
          </cell>
          <cell r="F1276">
            <v>272825</v>
          </cell>
        </row>
        <row r="1277">
          <cell r="A1277">
            <v>43620</v>
          </cell>
          <cell r="B1277" t="str">
            <v>PC20190604-01</v>
          </cell>
          <cell r="C1277" t="str">
            <v>TT chi phí hội thảo Đà Lạt-Nước uống</v>
          </cell>
          <cell r="D1277" t="str">
            <v>6418</v>
          </cell>
          <cell r="E1277" t="str">
            <v>1111</v>
          </cell>
          <cell r="F1277">
            <v>2917273</v>
          </cell>
        </row>
        <row r="1278">
          <cell r="A1278">
            <v>43620</v>
          </cell>
          <cell r="B1278" t="str">
            <v>PC20190604-01</v>
          </cell>
          <cell r="C1278" t="str">
            <v>Thuế GTGT khấu trừ</v>
          </cell>
          <cell r="D1278" t="str">
            <v>1331</v>
          </cell>
          <cell r="E1278" t="str">
            <v>1111</v>
          </cell>
          <cell r="F1278">
            <v>291727</v>
          </cell>
        </row>
        <row r="1279">
          <cell r="A1279">
            <v>43620</v>
          </cell>
          <cell r="B1279" t="str">
            <v>PC20190604-01</v>
          </cell>
          <cell r="C1279" t="str">
            <v>TT chi phí hội thảo Đà Lạt- Trả tiền hội thảo</v>
          </cell>
          <cell r="D1279" t="str">
            <v>6418</v>
          </cell>
          <cell r="E1279" t="str">
            <v>1111</v>
          </cell>
          <cell r="F1279">
            <v>20700000</v>
          </cell>
        </row>
        <row r="1280">
          <cell r="A1280">
            <v>43620</v>
          </cell>
          <cell r="B1280" t="str">
            <v>PC20190604-01</v>
          </cell>
          <cell r="C1280" t="str">
            <v>Thuế GTGT khấu trừ</v>
          </cell>
          <cell r="D1280" t="str">
            <v>1331</v>
          </cell>
          <cell r="E1280" t="str">
            <v>1111</v>
          </cell>
          <cell r="F1280">
            <v>2070000</v>
          </cell>
        </row>
        <row r="1281">
          <cell r="A1281">
            <v>43620</v>
          </cell>
          <cell r="B1281" t="str">
            <v>PC20190604-01</v>
          </cell>
          <cell r="C1281" t="str">
            <v>TT chi phí hội thảo Đà Lạt- Chụp hình</v>
          </cell>
          <cell r="D1281" t="str">
            <v>6418</v>
          </cell>
          <cell r="E1281" t="str">
            <v>1111</v>
          </cell>
          <cell r="F1281">
            <v>1000000</v>
          </cell>
        </row>
        <row r="1282">
          <cell r="A1282">
            <v>43620</v>
          </cell>
          <cell r="B1282" t="str">
            <v>PC20190604-01</v>
          </cell>
          <cell r="C1282" t="str">
            <v>TT chi phí hội thảo Đà Lạt- Cóc tặng khách</v>
          </cell>
          <cell r="D1282" t="str">
            <v>6413</v>
          </cell>
          <cell r="E1282" t="str">
            <v>1111</v>
          </cell>
          <cell r="F1282">
            <v>7500000</v>
          </cell>
        </row>
        <row r="1283">
          <cell r="A1283">
            <v>43620</v>
          </cell>
          <cell r="B1283" t="str">
            <v>PC20190604-01</v>
          </cell>
          <cell r="C1283" t="str">
            <v>TT chi phí hội thảo Đà Lạt ( chênh lêch chia đôi chi phí)</v>
          </cell>
          <cell r="D1283" t="str">
            <v>6418</v>
          </cell>
          <cell r="E1283" t="str">
            <v>1111</v>
          </cell>
          <cell r="F1283">
            <v>-20171075</v>
          </cell>
        </row>
        <row r="1284">
          <cell r="A1284">
            <v>43620</v>
          </cell>
          <cell r="B1284" t="str">
            <v>PC20190604-02</v>
          </cell>
          <cell r="C1284" t="str">
            <v>TT vé xe lượt đi, về họp tổng công ty</v>
          </cell>
          <cell r="D1284" t="str">
            <v>6418</v>
          </cell>
          <cell r="E1284" t="str">
            <v>1111</v>
          </cell>
          <cell r="F1284">
            <v>3886364</v>
          </cell>
        </row>
        <row r="1285">
          <cell r="A1285">
            <v>43620</v>
          </cell>
          <cell r="B1285" t="str">
            <v>PC20190604-02</v>
          </cell>
          <cell r="C1285" t="str">
            <v>Thuế GTGT khấu trừ</v>
          </cell>
          <cell r="D1285" t="str">
            <v>1331</v>
          </cell>
          <cell r="E1285" t="str">
            <v>1111</v>
          </cell>
          <cell r="F1285">
            <v>388636</v>
          </cell>
        </row>
        <row r="1286">
          <cell r="A1286">
            <v>43620</v>
          </cell>
          <cell r="B1286" t="str">
            <v>PC20190604-03</v>
          </cell>
          <cell r="C1286" t="str">
            <v>TT phí đi lại NV tây nguyên họp ngày 06/05/2019</v>
          </cell>
          <cell r="D1286" t="str">
            <v>6418</v>
          </cell>
          <cell r="E1286" t="str">
            <v>1111</v>
          </cell>
          <cell r="F1286">
            <v>2309091</v>
          </cell>
        </row>
        <row r="1287">
          <cell r="A1287">
            <v>43620</v>
          </cell>
          <cell r="B1287" t="str">
            <v>PC20190604-03</v>
          </cell>
          <cell r="C1287" t="str">
            <v>Thuế GTGT khấu trừ</v>
          </cell>
          <cell r="D1287" t="str">
            <v>1331</v>
          </cell>
          <cell r="E1287" t="str">
            <v>1111</v>
          </cell>
          <cell r="F1287">
            <v>230909</v>
          </cell>
        </row>
        <row r="1288">
          <cell r="A1288">
            <v>43620</v>
          </cell>
          <cell r="B1288" t="str">
            <v>PC20190604-03</v>
          </cell>
          <cell r="C1288" t="str">
            <v>TT phí đi lại NV tây nguyên họp ngày 06/05/2019</v>
          </cell>
          <cell r="D1288" t="str">
            <v>6418</v>
          </cell>
          <cell r="E1288" t="str">
            <v>1111</v>
          </cell>
          <cell r="F1288">
            <v>1030000</v>
          </cell>
        </row>
        <row r="1289">
          <cell r="A1289">
            <v>43620</v>
          </cell>
          <cell r="B1289" t="str">
            <v>PC20190604-03</v>
          </cell>
          <cell r="C1289" t="str">
            <v>TT phí đi lại NV tây nguyên họp ngày 06/05/2019</v>
          </cell>
          <cell r="D1289" t="str">
            <v>6418</v>
          </cell>
          <cell r="E1289" t="str">
            <v>1111</v>
          </cell>
          <cell r="F1289">
            <v>300000</v>
          </cell>
        </row>
        <row r="1290">
          <cell r="A1290">
            <v>43620</v>
          </cell>
          <cell r="B1290" t="str">
            <v>PC20190604-04</v>
          </cell>
          <cell r="C1290" t="str">
            <v>Tạm ứng mua đồ nấu ăn</v>
          </cell>
          <cell r="D1290" t="str">
            <v>141</v>
          </cell>
          <cell r="E1290" t="str">
            <v>1111</v>
          </cell>
          <cell r="F1290">
            <v>5000000</v>
          </cell>
        </row>
        <row r="1291">
          <cell r="A1291">
            <v>43620</v>
          </cell>
          <cell r="B1291" t="str">
            <v>PC20190604-05</v>
          </cell>
          <cell r="C1291" t="str">
            <v>TT chi phí tiếp khách tổng kết tháng 05/2019-Ăn uống</v>
          </cell>
          <cell r="D1291" t="str">
            <v>6418</v>
          </cell>
          <cell r="E1291" t="str">
            <v>1111</v>
          </cell>
          <cell r="F1291">
            <v>15322500</v>
          </cell>
        </row>
        <row r="1292">
          <cell r="A1292">
            <v>43620</v>
          </cell>
          <cell r="B1292" t="str">
            <v>PC20190604-05</v>
          </cell>
          <cell r="C1292" t="str">
            <v>Thuế GTGT khấu trừ</v>
          </cell>
          <cell r="D1292" t="str">
            <v>1331</v>
          </cell>
          <cell r="E1292" t="str">
            <v>1111</v>
          </cell>
          <cell r="F1292">
            <v>1532250</v>
          </cell>
        </row>
        <row r="1293">
          <cell r="A1293">
            <v>43620</v>
          </cell>
          <cell r="B1293" t="str">
            <v>PC20190604-05</v>
          </cell>
          <cell r="C1293" t="str">
            <v>TT chi phí tiếp khách tổng kết tháng 05/2019-Ăn uống</v>
          </cell>
          <cell r="D1293" t="str">
            <v>6418</v>
          </cell>
          <cell r="E1293" t="str">
            <v>1111</v>
          </cell>
          <cell r="F1293">
            <v>5023000</v>
          </cell>
        </row>
        <row r="1294">
          <cell r="A1294">
            <v>43620</v>
          </cell>
          <cell r="B1294" t="str">
            <v>PC20190604-05</v>
          </cell>
          <cell r="C1294" t="str">
            <v>Thuế GTGT khấu trừ</v>
          </cell>
          <cell r="D1294" t="str">
            <v>1331</v>
          </cell>
          <cell r="E1294" t="str">
            <v>1111</v>
          </cell>
          <cell r="F1294">
            <v>502300</v>
          </cell>
        </row>
        <row r="1295">
          <cell r="A1295">
            <v>43620</v>
          </cell>
          <cell r="B1295" t="str">
            <v>PC20190604-06</v>
          </cell>
          <cell r="C1295" t="str">
            <v>TT 50% còn lại ly sứ HĐ 30/05/2019/HĐMB/LS/VB</v>
          </cell>
          <cell r="D1295" t="str">
            <v>6413</v>
          </cell>
          <cell r="E1295" t="str">
            <v>1111</v>
          </cell>
          <cell r="F1295">
            <v>4725000</v>
          </cell>
        </row>
        <row r="1296">
          <cell r="A1296">
            <v>43620</v>
          </cell>
          <cell r="B1296" t="str">
            <v>PC20190604-06</v>
          </cell>
          <cell r="C1296" t="str">
            <v>Thuế GTGT khấu trừ</v>
          </cell>
          <cell r="D1296" t="str">
            <v>1331</v>
          </cell>
          <cell r="E1296" t="str">
            <v>1111</v>
          </cell>
          <cell r="F1296">
            <v>1050000</v>
          </cell>
        </row>
        <row r="1297">
          <cell r="A1297">
            <v>43620</v>
          </cell>
          <cell r="B1297" t="str">
            <v>PC20190604-07</v>
          </cell>
          <cell r="C1297" t="str">
            <v>TT internet+ Điện thoại bàn T05/2019</v>
          </cell>
          <cell r="D1297" t="str">
            <v>6428</v>
          </cell>
          <cell r="E1297" t="str">
            <v>1111</v>
          </cell>
          <cell r="F1297">
            <v>1050000</v>
          </cell>
        </row>
        <row r="1298">
          <cell r="A1298">
            <v>43620</v>
          </cell>
          <cell r="B1298" t="str">
            <v>PC20190604-07</v>
          </cell>
          <cell r="C1298" t="str">
            <v>Thuế GTGT khấu trừ</v>
          </cell>
          <cell r="D1298" t="str">
            <v>1331</v>
          </cell>
          <cell r="E1298" t="str">
            <v>1111</v>
          </cell>
          <cell r="F1298">
            <v>105000</v>
          </cell>
        </row>
        <row r="1299">
          <cell r="A1299">
            <v>43620</v>
          </cell>
          <cell r="B1299" t="str">
            <v>PC20190604-07</v>
          </cell>
          <cell r="C1299" t="str">
            <v>TT internet+ Điện thoại bàn T05/2019</v>
          </cell>
          <cell r="D1299" t="str">
            <v>6428</v>
          </cell>
          <cell r="E1299" t="str">
            <v>1111</v>
          </cell>
          <cell r="F1299">
            <v>187975</v>
          </cell>
        </row>
        <row r="1300">
          <cell r="A1300">
            <v>43620</v>
          </cell>
          <cell r="B1300" t="str">
            <v>PC20190604-07</v>
          </cell>
          <cell r="C1300" t="str">
            <v>Thuế GTGT khấu trừ</v>
          </cell>
          <cell r="D1300" t="str">
            <v>1331</v>
          </cell>
          <cell r="E1300" t="str">
            <v>1111</v>
          </cell>
          <cell r="F1300">
            <v>18798</v>
          </cell>
        </row>
        <row r="1301">
          <cell r="A1301">
            <v>43620</v>
          </cell>
          <cell r="B1301" t="str">
            <v>PC20190604-08</v>
          </cell>
          <cell r="C1301" t="str">
            <v>TT tiền nước T05/2019</v>
          </cell>
          <cell r="D1301" t="str">
            <v>6428</v>
          </cell>
          <cell r="E1301" t="str">
            <v>1111</v>
          </cell>
          <cell r="F1301">
            <v>1319890</v>
          </cell>
        </row>
        <row r="1302">
          <cell r="A1302">
            <v>43620</v>
          </cell>
          <cell r="B1302" t="str">
            <v>PC20190604-08</v>
          </cell>
          <cell r="C1302" t="str">
            <v>Thuế GTGT khấu trừ</v>
          </cell>
          <cell r="D1302" t="str">
            <v>1331</v>
          </cell>
          <cell r="E1302" t="str">
            <v>1111</v>
          </cell>
          <cell r="F1302">
            <v>59995</v>
          </cell>
        </row>
        <row r="1303">
          <cell r="A1303">
            <v>43620</v>
          </cell>
          <cell r="C1303" t="str">
            <v>Ms.Luyến hoàn ứng (Nộp tiền vào tài khoản NH BIDV)</v>
          </cell>
          <cell r="D1303" t="str">
            <v>1121bidv</v>
          </cell>
          <cell r="E1303" t="str">
            <v>141</v>
          </cell>
          <cell r="F1303">
            <v>300000000</v>
          </cell>
        </row>
        <row r="1304">
          <cell r="A1304">
            <v>43620</v>
          </cell>
          <cell r="C1304" t="str">
            <v>Rút TGNH BIDV nhập quỹ tiền mặt (Trần Thị Hồng Phước)</v>
          </cell>
          <cell r="D1304" t="str">
            <v>1111</v>
          </cell>
          <cell r="E1304" t="str">
            <v>1121bidv</v>
          </cell>
          <cell r="F1304">
            <v>50000000</v>
          </cell>
        </row>
        <row r="1305">
          <cell r="A1305">
            <v>43620</v>
          </cell>
          <cell r="C1305" t="str">
            <v>Phí rút tiền mặt món 50.000.000 vnđ</v>
          </cell>
          <cell r="D1305" t="str">
            <v>6425</v>
          </cell>
          <cell r="E1305" t="str">
            <v>1121bidv</v>
          </cell>
          <cell r="F1305">
            <v>11000</v>
          </cell>
        </row>
        <row r="1306">
          <cell r="A1306">
            <v>43620</v>
          </cell>
          <cell r="C1306" t="str">
            <v>TT 50% mua áo thun cho Cty Blue Morning theo HĐ 190530.07 ngày 03/05/2019</v>
          </cell>
          <cell r="D1306" t="str">
            <v>331</v>
          </cell>
          <cell r="E1306" t="str">
            <v>1121bidv</v>
          </cell>
          <cell r="F1306">
            <v>16060000</v>
          </cell>
        </row>
        <row r="1307">
          <cell r="A1307">
            <v>43620</v>
          </cell>
          <cell r="C1307" t="str">
            <v>Phí chuyển khoản món 16.060.000 vnđ</v>
          </cell>
          <cell r="D1307" t="str">
            <v>6425</v>
          </cell>
          <cell r="E1307" t="str">
            <v>1121bidv</v>
          </cell>
          <cell r="F1307">
            <v>22000</v>
          </cell>
        </row>
        <row r="1308">
          <cell r="A1308">
            <v>43620</v>
          </cell>
          <cell r="C1308" t="str">
            <v>Ms.Luyến hoàn ứng (Nộp tiền vào tài khoản NH BIDV)</v>
          </cell>
          <cell r="D1308" t="str">
            <v>1121bidv</v>
          </cell>
          <cell r="E1308" t="str">
            <v>141</v>
          </cell>
          <cell r="F1308">
            <v>200000000</v>
          </cell>
        </row>
        <row r="1309">
          <cell r="A1309">
            <v>43621</v>
          </cell>
          <cell r="B1309" t="str">
            <v>PT20190605-01</v>
          </cell>
          <cell r="C1309" t="str">
            <v>Ms Luyến hoàn ứng</v>
          </cell>
          <cell r="D1309" t="str">
            <v>1111</v>
          </cell>
          <cell r="E1309" t="str">
            <v>141</v>
          </cell>
          <cell r="F1309">
            <v>80000000</v>
          </cell>
        </row>
        <row r="1310">
          <cell r="A1310">
            <v>43621</v>
          </cell>
          <cell r="B1310" t="str">
            <v>PT20190605-02</v>
          </cell>
          <cell r="C1310" t="str">
            <v>Thu lại tạm ứng lắp kệ mẫu 15/05</v>
          </cell>
          <cell r="D1310" t="str">
            <v>1111</v>
          </cell>
          <cell r="E1310" t="str">
            <v>141</v>
          </cell>
          <cell r="F1310">
            <v>5000000</v>
          </cell>
        </row>
        <row r="1311">
          <cell r="A1311">
            <v>43621</v>
          </cell>
          <cell r="B1311" t="str">
            <v>PC20190605-01</v>
          </cell>
          <cell r="C1311" t="str">
            <v>Nộp thuế GTGT hàng nhập khẩu Quingdao Cont'20</v>
          </cell>
          <cell r="D1311" t="str">
            <v>33312</v>
          </cell>
          <cell r="E1311" t="str">
            <v>1111</v>
          </cell>
          <cell r="F1311">
            <v>60014090</v>
          </cell>
        </row>
        <row r="1312">
          <cell r="A1312">
            <v>43621</v>
          </cell>
          <cell r="B1312" t="str">
            <v>PC20190605-02</v>
          </cell>
          <cell r="C1312" t="str">
            <v>TT chi phí công tác lắp đặt kệ mấu tại Phú Quốc-Phòng Nghỉ</v>
          </cell>
          <cell r="D1312" t="str">
            <v>6418</v>
          </cell>
          <cell r="E1312" t="str">
            <v>1111</v>
          </cell>
          <cell r="F1312">
            <v>1270000</v>
          </cell>
        </row>
        <row r="1313">
          <cell r="A1313">
            <v>43621</v>
          </cell>
          <cell r="B1313" t="str">
            <v>PC20190605-02</v>
          </cell>
          <cell r="C1313" t="str">
            <v>TT chi phí công tác lắp đặt kệ mấu tại Phú Quốc-Phòng Nghỉ</v>
          </cell>
          <cell r="D1313" t="str">
            <v>6418</v>
          </cell>
          <cell r="E1313" t="str">
            <v>1111</v>
          </cell>
          <cell r="F1313">
            <v>1200000</v>
          </cell>
        </row>
        <row r="1314">
          <cell r="A1314">
            <v>43621</v>
          </cell>
          <cell r="B1314" t="str">
            <v>PC20190605-02</v>
          </cell>
          <cell r="C1314" t="str">
            <v>TT chi phí công tác lắp đặt kệ mấu tại Phú Quốc-Ăn uống</v>
          </cell>
          <cell r="D1314" t="str">
            <v>6418</v>
          </cell>
          <cell r="E1314" t="str">
            <v>1111</v>
          </cell>
          <cell r="F1314">
            <v>2357273</v>
          </cell>
        </row>
        <row r="1315">
          <cell r="A1315">
            <v>43621</v>
          </cell>
          <cell r="B1315" t="str">
            <v>PC20190605-02</v>
          </cell>
          <cell r="C1315" t="str">
            <v>Thuế GTGT khấu trừ</v>
          </cell>
          <cell r="D1315" t="str">
            <v>1331</v>
          </cell>
          <cell r="E1315" t="str">
            <v>1111</v>
          </cell>
          <cell r="F1315">
            <v>235727</v>
          </cell>
        </row>
        <row r="1316">
          <cell r="A1316">
            <v>43621</v>
          </cell>
          <cell r="B1316" t="str">
            <v>PC20190605-02</v>
          </cell>
          <cell r="C1316" t="str">
            <v>TT chi phí công tác lắp đặt kệ mấu tại Phú Quốc-đi laị</v>
          </cell>
          <cell r="D1316" t="str">
            <v>6418</v>
          </cell>
          <cell r="E1316" t="str">
            <v>1111</v>
          </cell>
          <cell r="F1316">
            <v>365000</v>
          </cell>
        </row>
        <row r="1317">
          <cell r="A1317">
            <v>43621</v>
          </cell>
          <cell r="B1317" t="str">
            <v>PC20190605-02</v>
          </cell>
          <cell r="C1317" t="str">
            <v>TT chi phí công tác lắp đặt kệ mấu tại Phú Quốc-đi laị</v>
          </cell>
          <cell r="D1317" t="str">
            <v>6418</v>
          </cell>
          <cell r="E1317" t="str">
            <v>1111</v>
          </cell>
          <cell r="F1317">
            <v>225000</v>
          </cell>
        </row>
        <row r="1318">
          <cell r="A1318">
            <v>43621</v>
          </cell>
          <cell r="B1318" t="str">
            <v>PC20190605-03</v>
          </cell>
          <cell r="C1318" t="str">
            <v>TT mua thanh gỗ làm kệ Palmex trên Đà Lạt</v>
          </cell>
          <cell r="D1318" t="str">
            <v>6413</v>
          </cell>
          <cell r="E1318" t="str">
            <v>1111</v>
          </cell>
          <cell r="F1318">
            <v>392000</v>
          </cell>
        </row>
        <row r="1319">
          <cell r="A1319">
            <v>43621</v>
          </cell>
          <cell r="B1319" t="str">
            <v>PC20190605-04</v>
          </cell>
          <cell r="C1319" t="str">
            <v>TT mua vật tư làm kệ mẫu mái nhà Della roof</v>
          </cell>
          <cell r="D1319" t="str">
            <v>6413</v>
          </cell>
          <cell r="E1319" t="str">
            <v>1111</v>
          </cell>
          <cell r="F1319">
            <v>1035000</v>
          </cell>
        </row>
        <row r="1320">
          <cell r="A1320">
            <v>43621</v>
          </cell>
          <cell r="C1320" t="str">
            <v>TT vé máy bay cho Cty Én Việt theo HĐ 0035041 (29/05/2019)</v>
          </cell>
          <cell r="D1320" t="str">
            <v>331</v>
          </cell>
          <cell r="E1320" t="str">
            <v>1121bidv</v>
          </cell>
          <cell r="F1320">
            <v>15569000</v>
          </cell>
        </row>
        <row r="1321">
          <cell r="A1321">
            <v>43621</v>
          </cell>
          <cell r="C1321" t="str">
            <v>TT phí thuê kho, bốc xếp cho Cty Sotran theo HĐ 0002397 (30/042019)</v>
          </cell>
          <cell r="D1321" t="str">
            <v>331</v>
          </cell>
          <cell r="E1321" t="str">
            <v>1121bidv</v>
          </cell>
          <cell r="F1321">
            <v>18643405</v>
          </cell>
        </row>
        <row r="1322">
          <cell r="A1322">
            <v>43621</v>
          </cell>
          <cell r="C1322" t="str">
            <v>TT thi công kệ trưng bày sản phẩm cho Cty Lộc Phát theo HĐ 0000026 (11/03/2019)</v>
          </cell>
          <cell r="D1322" t="str">
            <v>331</v>
          </cell>
          <cell r="E1322" t="str">
            <v>1121bidv</v>
          </cell>
          <cell r="F1322">
            <v>75000000</v>
          </cell>
        </row>
        <row r="1323">
          <cell r="A1323">
            <v>43621</v>
          </cell>
          <cell r="C1323" t="str">
            <v>Phí chuyển khoản món 75.000.000 vnđ</v>
          </cell>
          <cell r="D1323" t="str">
            <v>6425</v>
          </cell>
          <cell r="E1323" t="str">
            <v>1121bidv</v>
          </cell>
          <cell r="F1323">
            <v>41250</v>
          </cell>
        </row>
        <row r="1324">
          <cell r="A1324">
            <v>43621</v>
          </cell>
          <cell r="C1324" t="str">
            <v>TT phí dịch vụ bảo vệ tháng 05/2019 cho Cty Bách Thắng theo HĐ 0000107 (31/05/2019)</v>
          </cell>
          <cell r="D1324" t="str">
            <v>331</v>
          </cell>
          <cell r="E1324" t="str">
            <v>1121bidv</v>
          </cell>
          <cell r="F1324">
            <v>17600000</v>
          </cell>
        </row>
        <row r="1325">
          <cell r="A1325">
            <v>43621</v>
          </cell>
          <cell r="C1325" t="str">
            <v>Phí chuyển khoản  món 17.600.000 vnđ</v>
          </cell>
          <cell r="D1325" t="str">
            <v>6425</v>
          </cell>
          <cell r="E1325" t="str">
            <v>1121bidv</v>
          </cell>
          <cell r="F1325">
            <v>22000</v>
          </cell>
        </row>
        <row r="1326">
          <cell r="A1326">
            <v>43621</v>
          </cell>
          <cell r="C1326" t="str">
            <v>TT 30% mua phần mềm bán hàng cho Cty Kỷ nguyên Số theo HD 022019 (31/05/2019)</v>
          </cell>
          <cell r="D1326" t="str">
            <v>331</v>
          </cell>
          <cell r="E1326" t="str">
            <v>1121bidv</v>
          </cell>
          <cell r="F1326">
            <v>28200000</v>
          </cell>
        </row>
        <row r="1327">
          <cell r="A1327">
            <v>43621</v>
          </cell>
          <cell r="C1327" t="str">
            <v>Phí chuyển khoản món 28.200.000 vnđ</v>
          </cell>
          <cell r="D1327" t="str">
            <v>6425</v>
          </cell>
          <cell r="E1327" t="str">
            <v>1121bidv</v>
          </cell>
          <cell r="F1327">
            <v>22000</v>
          </cell>
        </row>
        <row r="1328">
          <cell r="A1328">
            <v>43621</v>
          </cell>
          <cell r="C1328" t="str">
            <v>TT 100% phần mềm quản lý máy chủ theo HĐ 000073 (01/06/2019)</v>
          </cell>
          <cell r="D1328" t="str">
            <v>331</v>
          </cell>
          <cell r="E1328" t="str">
            <v>1121bidv</v>
          </cell>
          <cell r="F1328">
            <v>18000000</v>
          </cell>
        </row>
        <row r="1329">
          <cell r="A1329">
            <v>43621</v>
          </cell>
          <cell r="C1329" t="str">
            <v>Phí chuyển khoản món 18.000.000 vnđ</v>
          </cell>
          <cell r="D1329" t="str">
            <v>6425</v>
          </cell>
          <cell r="E1329" t="str">
            <v>1121bidv</v>
          </cell>
          <cell r="F1329">
            <v>22000</v>
          </cell>
        </row>
        <row r="1330">
          <cell r="A1330">
            <v>43621</v>
          </cell>
          <cell r="C1330" t="str">
            <v>Nhập khẩu hàng mái ngói (Trung Quốc) theo TKHQ: 102683847712 (05/06/2019)</v>
          </cell>
          <cell r="D1330" t="str">
            <v>1561</v>
          </cell>
          <cell r="E1330" t="str">
            <v>331</v>
          </cell>
          <cell r="F1330">
            <v>600140900</v>
          </cell>
        </row>
        <row r="1331">
          <cell r="A1331">
            <v>43621</v>
          </cell>
          <cell r="C1331" t="str">
            <v>Thuế nhập khẩu (mái ngói Trung Quốc) theo TKHQ: 102683847712 (05/06/2019)</v>
          </cell>
          <cell r="D1331" t="str">
            <v>1561</v>
          </cell>
          <cell r="E1331" t="str">
            <v>3333</v>
          </cell>
          <cell r="F1331">
            <v>60014090</v>
          </cell>
        </row>
        <row r="1332">
          <cell r="A1332">
            <v>43621</v>
          </cell>
          <cell r="C1332" t="str">
            <v>Thuế GTGT hàng nhập khẩu (mái ngói TQ) theo TKHQ: 102683847712 (05/06/2019)</v>
          </cell>
          <cell r="D1332" t="str">
            <v>1331</v>
          </cell>
          <cell r="E1332" t="str">
            <v>33312</v>
          </cell>
          <cell r="F1332">
            <v>66015499</v>
          </cell>
        </row>
        <row r="1333">
          <cell r="A1333">
            <v>43622</v>
          </cell>
          <cell r="B1333" t="str">
            <v>PT20190606-01</v>
          </cell>
          <cell r="C1333" t="str">
            <v>Ms Luyến hoàn ứng</v>
          </cell>
          <cell r="D1333" t="str">
            <v>1111</v>
          </cell>
          <cell r="E1333" t="str">
            <v>141</v>
          </cell>
          <cell r="F1333">
            <v>32000000</v>
          </cell>
        </row>
        <row r="1334">
          <cell r="A1334">
            <v>43622</v>
          </cell>
          <cell r="B1334" t="str">
            <v>PC20190606-01</v>
          </cell>
          <cell r="C1334" t="str">
            <v>Phải trả lương cho NVKD (Vikto)- tháng 05/2019</v>
          </cell>
          <cell r="D1334" t="str">
            <v>417</v>
          </cell>
          <cell r="E1334" t="str">
            <v>3341</v>
          </cell>
          <cell r="F1334">
            <v>5000000</v>
          </cell>
        </row>
        <row r="1335">
          <cell r="A1335">
            <v>43622</v>
          </cell>
          <cell r="B1335" t="str">
            <v>PC20190606-01</v>
          </cell>
          <cell r="C1335" t="str">
            <v>TT tiền lương cho Vikto tháng 05/2019</v>
          </cell>
          <cell r="D1335" t="str">
            <v>3341</v>
          </cell>
          <cell r="E1335" t="str">
            <v>1111</v>
          </cell>
          <cell r="F1335">
            <v>5000000</v>
          </cell>
        </row>
        <row r="1336">
          <cell r="A1336">
            <v>43622</v>
          </cell>
          <cell r="B1336" t="str">
            <v>PC20190606-02</v>
          </cell>
          <cell r="C1336" t="str">
            <v>TT tiền lương cho Mr Tiến T05/2019</v>
          </cell>
          <cell r="D1336" t="str">
            <v>3341</v>
          </cell>
          <cell r="E1336" t="str">
            <v>1111</v>
          </cell>
          <cell r="F1336">
            <v>13500000</v>
          </cell>
        </row>
        <row r="1337">
          <cell r="A1337">
            <v>43622</v>
          </cell>
          <cell r="B1337" t="str">
            <v>PC20190606-03</v>
          </cell>
          <cell r="C1337" t="str">
            <v>TT phí công tác Phan Thiêt,Nha trang, Qngai,ĐN,Huế 14 ngày- Xăng</v>
          </cell>
          <cell r="D1337" t="str">
            <v>6418</v>
          </cell>
          <cell r="E1337" t="str">
            <v>1111</v>
          </cell>
          <cell r="F1337">
            <v>1102182</v>
          </cell>
        </row>
        <row r="1338">
          <cell r="A1338">
            <v>43622</v>
          </cell>
          <cell r="B1338" t="str">
            <v>PC20190606-03</v>
          </cell>
          <cell r="C1338" t="str">
            <v>Thuế GTGT khấu trừ</v>
          </cell>
          <cell r="D1338" t="str">
            <v>1331</v>
          </cell>
          <cell r="E1338" t="str">
            <v>1111</v>
          </cell>
          <cell r="F1338">
            <v>110218</v>
          </cell>
        </row>
        <row r="1339">
          <cell r="A1339">
            <v>43622</v>
          </cell>
          <cell r="B1339" t="str">
            <v>PC20190606-03</v>
          </cell>
          <cell r="C1339" t="str">
            <v>TT phí công tác Phan Thiêt,Nha trang, Qngai,ĐN,Huế 14 ngày- Xăng</v>
          </cell>
          <cell r="D1339" t="str">
            <v>6418</v>
          </cell>
          <cell r="E1339" t="str">
            <v>1111</v>
          </cell>
          <cell r="F1339">
            <v>909091</v>
          </cell>
        </row>
        <row r="1340">
          <cell r="A1340">
            <v>43622</v>
          </cell>
          <cell r="B1340" t="str">
            <v>PC20190606-03</v>
          </cell>
          <cell r="C1340" t="str">
            <v>Thuế GTGT khấu trừ</v>
          </cell>
          <cell r="D1340" t="str">
            <v>1331</v>
          </cell>
          <cell r="E1340" t="str">
            <v>1111</v>
          </cell>
          <cell r="F1340">
            <v>90909</v>
          </cell>
        </row>
        <row r="1341">
          <cell r="A1341">
            <v>43622</v>
          </cell>
          <cell r="B1341" t="str">
            <v>PC20190606-03</v>
          </cell>
          <cell r="C1341" t="str">
            <v>TT phí công tác Phan Thiêt,Nha trang, Qngai,ĐN,Huế 14 ngày- Xăng</v>
          </cell>
          <cell r="D1341" t="str">
            <v>6418</v>
          </cell>
          <cell r="E1341" t="str">
            <v>1111</v>
          </cell>
          <cell r="F1341">
            <v>909091</v>
          </cell>
        </row>
        <row r="1342">
          <cell r="A1342">
            <v>43622</v>
          </cell>
          <cell r="B1342" t="str">
            <v>PC20190606-03</v>
          </cell>
          <cell r="C1342" t="str">
            <v>Thuế GTGT khấu trừ</v>
          </cell>
          <cell r="D1342" t="str">
            <v>1331</v>
          </cell>
          <cell r="E1342" t="str">
            <v>1111</v>
          </cell>
          <cell r="F1342">
            <v>90909</v>
          </cell>
        </row>
        <row r="1343">
          <cell r="A1343">
            <v>43622</v>
          </cell>
          <cell r="B1343" t="str">
            <v>PC20190606-03</v>
          </cell>
          <cell r="C1343" t="str">
            <v>TT phí công tác Phan Thiêt,Nha trang, Qngai,ĐN,Huế 14 ngày- Xăng</v>
          </cell>
          <cell r="D1343" t="str">
            <v>6418</v>
          </cell>
          <cell r="E1343" t="str">
            <v>1111</v>
          </cell>
          <cell r="F1343">
            <v>1818182</v>
          </cell>
        </row>
        <row r="1344">
          <cell r="A1344">
            <v>43622</v>
          </cell>
          <cell r="B1344" t="str">
            <v>PC20190606-03</v>
          </cell>
          <cell r="C1344" t="str">
            <v>Thuế GTGT khấu trừ</v>
          </cell>
          <cell r="D1344" t="str">
            <v>1331</v>
          </cell>
          <cell r="E1344" t="str">
            <v>1111</v>
          </cell>
          <cell r="F1344">
            <v>181818</v>
          </cell>
        </row>
        <row r="1345">
          <cell r="A1345">
            <v>43622</v>
          </cell>
          <cell r="B1345" t="str">
            <v>PC20190606-03</v>
          </cell>
          <cell r="C1345" t="str">
            <v>TT phí công tác Phan Thiêt,Nha trang, Qngai,ĐN,Huế 14 ngày- Xăng</v>
          </cell>
          <cell r="D1345" t="str">
            <v>6418</v>
          </cell>
          <cell r="E1345" t="str">
            <v>1111</v>
          </cell>
          <cell r="F1345">
            <v>1279318</v>
          </cell>
        </row>
        <row r="1346">
          <cell r="A1346">
            <v>43622</v>
          </cell>
          <cell r="B1346" t="str">
            <v>PC20190606-03</v>
          </cell>
          <cell r="C1346" t="str">
            <v>Thuế GTGT khấu trừ</v>
          </cell>
          <cell r="D1346" t="str">
            <v>1331</v>
          </cell>
          <cell r="E1346" t="str">
            <v>1111</v>
          </cell>
          <cell r="F1346">
            <v>127932</v>
          </cell>
        </row>
        <row r="1347">
          <cell r="A1347">
            <v>43622</v>
          </cell>
          <cell r="B1347" t="str">
            <v>PC20190606-03</v>
          </cell>
          <cell r="C1347" t="str">
            <v>TT phí công tác Phan Thiêt,Nha trang, Qngai,ĐN,Huế 14 ngày-phòng nghỉ</v>
          </cell>
          <cell r="D1347" t="str">
            <v>6418</v>
          </cell>
          <cell r="E1347" t="str">
            <v>1111</v>
          </cell>
          <cell r="F1347">
            <v>954545</v>
          </cell>
        </row>
        <row r="1348">
          <cell r="A1348">
            <v>43622</v>
          </cell>
          <cell r="B1348" t="str">
            <v>PC20190606-03</v>
          </cell>
          <cell r="C1348" t="str">
            <v>Thuế GTGT khấu trừ</v>
          </cell>
          <cell r="D1348" t="str">
            <v>1331</v>
          </cell>
          <cell r="E1348" t="str">
            <v>1111</v>
          </cell>
          <cell r="F1348">
            <v>95455</v>
          </cell>
        </row>
        <row r="1349">
          <cell r="A1349">
            <v>43622</v>
          </cell>
          <cell r="B1349" t="str">
            <v>PC20190606-03</v>
          </cell>
          <cell r="C1349" t="str">
            <v>TT phí công tác Phan Thiêt,Nha trang, Qngai,ĐN,Huế 14 ngày-phòng nghỉ</v>
          </cell>
          <cell r="D1349" t="str">
            <v>6418</v>
          </cell>
          <cell r="E1349" t="str">
            <v>1111</v>
          </cell>
          <cell r="F1349">
            <v>1409091</v>
          </cell>
        </row>
        <row r="1350">
          <cell r="A1350">
            <v>43622</v>
          </cell>
          <cell r="B1350" t="str">
            <v>PC20190606-03</v>
          </cell>
          <cell r="C1350" t="str">
            <v>thuế GTGT khấu trừ</v>
          </cell>
          <cell r="D1350" t="str">
            <v>1331</v>
          </cell>
          <cell r="E1350" t="str">
            <v>1111</v>
          </cell>
          <cell r="F1350">
            <v>140909</v>
          </cell>
        </row>
        <row r="1351">
          <cell r="A1351">
            <v>43622</v>
          </cell>
          <cell r="B1351" t="str">
            <v>PC20190606-03</v>
          </cell>
          <cell r="C1351" t="str">
            <v>TT phí công tác Phan Thiêt,Nha trang, Qngai,ĐN,Huế 14 ngày-phòng nghỉ</v>
          </cell>
          <cell r="D1351" t="str">
            <v>6418</v>
          </cell>
          <cell r="E1351" t="str">
            <v>1111</v>
          </cell>
          <cell r="F1351">
            <v>572727</v>
          </cell>
        </row>
        <row r="1352">
          <cell r="A1352">
            <v>43622</v>
          </cell>
          <cell r="B1352" t="str">
            <v>PC20190606-03</v>
          </cell>
          <cell r="C1352" t="str">
            <v>Thuế GTGT khấu trừ</v>
          </cell>
          <cell r="D1352" t="str">
            <v>1331</v>
          </cell>
          <cell r="E1352" t="str">
            <v>1111</v>
          </cell>
          <cell r="F1352">
            <v>57273</v>
          </cell>
        </row>
        <row r="1353">
          <cell r="A1353">
            <v>43622</v>
          </cell>
          <cell r="B1353" t="str">
            <v>PC20190606-03</v>
          </cell>
          <cell r="C1353" t="str">
            <v>TT phí công tác Phan Thiêt,Nha trang, Qngai,ĐN,Huế 14 ngày-phòng nghỉ</v>
          </cell>
          <cell r="D1353" t="str">
            <v>6418</v>
          </cell>
          <cell r="E1353" t="str">
            <v>1111</v>
          </cell>
          <cell r="F1353">
            <v>2218182</v>
          </cell>
        </row>
        <row r="1354">
          <cell r="A1354">
            <v>43622</v>
          </cell>
          <cell r="B1354" t="str">
            <v>PC20190606-03</v>
          </cell>
          <cell r="C1354" t="str">
            <v>Thuế GTGT khấu trừ</v>
          </cell>
          <cell r="D1354" t="str">
            <v>1331</v>
          </cell>
          <cell r="E1354" t="str">
            <v>1111</v>
          </cell>
          <cell r="F1354">
            <v>221818</v>
          </cell>
        </row>
        <row r="1355">
          <cell r="A1355">
            <v>43622</v>
          </cell>
          <cell r="B1355" t="str">
            <v>PC20190606-03</v>
          </cell>
          <cell r="C1355" t="str">
            <v>TT phí công tác Phan Thiêt,Nha trang, Qngai,ĐN,Huế 14 ngày-Ăn uống</v>
          </cell>
          <cell r="D1355" t="str">
            <v>6418</v>
          </cell>
          <cell r="E1355" t="str">
            <v>1111</v>
          </cell>
          <cell r="F1355">
            <v>1928000</v>
          </cell>
        </row>
        <row r="1356">
          <cell r="A1356">
            <v>43622</v>
          </cell>
          <cell r="B1356" t="str">
            <v>PC20190606-03</v>
          </cell>
          <cell r="C1356" t="str">
            <v>Thuế GTGT khấu trừ</v>
          </cell>
          <cell r="D1356" t="str">
            <v>1331</v>
          </cell>
          <cell r="E1356" t="str">
            <v>1111</v>
          </cell>
          <cell r="F1356">
            <v>192800</v>
          </cell>
        </row>
        <row r="1357">
          <cell r="A1357">
            <v>43622</v>
          </cell>
          <cell r="B1357" t="str">
            <v>PC20190606-03</v>
          </cell>
          <cell r="C1357" t="str">
            <v>TT phí công tác Phan Thiêt,Nha trang, Qngai,ĐN,Huế 14 ngày-Ăn uống</v>
          </cell>
          <cell r="D1357" t="str">
            <v>6418</v>
          </cell>
          <cell r="E1357" t="str">
            <v>1111</v>
          </cell>
          <cell r="F1357">
            <v>4500000</v>
          </cell>
        </row>
        <row r="1358">
          <cell r="A1358">
            <v>43622</v>
          </cell>
          <cell r="B1358" t="str">
            <v>PC20190606-03</v>
          </cell>
          <cell r="C1358" t="str">
            <v>Thuế GTGT khấu trừ</v>
          </cell>
          <cell r="D1358" t="str">
            <v>1331</v>
          </cell>
          <cell r="E1358" t="str">
            <v>1111</v>
          </cell>
          <cell r="F1358">
            <v>450000</v>
          </cell>
        </row>
        <row r="1359">
          <cell r="A1359">
            <v>43622</v>
          </cell>
          <cell r="B1359" t="str">
            <v>PC20190606-03</v>
          </cell>
          <cell r="C1359" t="str">
            <v>TT phí công tác Phan Thiêt,Nha trang, Qngai,ĐN,Huế 14 ngày-Ăn uống</v>
          </cell>
          <cell r="D1359" t="str">
            <v>6418</v>
          </cell>
          <cell r="E1359" t="str">
            <v>1111</v>
          </cell>
          <cell r="F1359">
            <v>1546000</v>
          </cell>
        </row>
        <row r="1360">
          <cell r="A1360">
            <v>43622</v>
          </cell>
          <cell r="B1360" t="str">
            <v>PC20190606-03</v>
          </cell>
          <cell r="C1360" t="str">
            <v>Thuế GTGT khấu trừ</v>
          </cell>
          <cell r="D1360" t="str">
            <v>1331</v>
          </cell>
          <cell r="E1360" t="str">
            <v>1111</v>
          </cell>
          <cell r="F1360">
            <v>154600</v>
          </cell>
        </row>
        <row r="1361">
          <cell r="A1361">
            <v>43622</v>
          </cell>
          <cell r="B1361" t="str">
            <v>PC20190606-03</v>
          </cell>
          <cell r="C1361" t="str">
            <v>TT phí công tác Phan Thiêt,Nha trang, Qngai,ĐN,Huế 14 ngày- Ăn uống</v>
          </cell>
          <cell r="D1361" t="str">
            <v>6418</v>
          </cell>
          <cell r="E1361" t="str">
            <v>1111</v>
          </cell>
          <cell r="F1361">
            <v>2098182</v>
          </cell>
        </row>
        <row r="1362">
          <cell r="A1362">
            <v>43622</v>
          </cell>
          <cell r="B1362" t="str">
            <v>PC20190606-03</v>
          </cell>
          <cell r="C1362" t="str">
            <v>Thuế GTGT khấu trừ</v>
          </cell>
          <cell r="D1362" t="str">
            <v>1331</v>
          </cell>
          <cell r="E1362" t="str">
            <v>1111</v>
          </cell>
          <cell r="F1362">
            <v>209818</v>
          </cell>
        </row>
        <row r="1363">
          <cell r="A1363">
            <v>43622</v>
          </cell>
          <cell r="B1363" t="str">
            <v>PC20190606-03</v>
          </cell>
          <cell r="C1363" t="str">
            <v>TT phí công tác Phan Thiêt,Nha trang, Qngai,ĐN,Huế 14 ngày-Ăn uống</v>
          </cell>
          <cell r="D1363" t="str">
            <v>6418</v>
          </cell>
          <cell r="E1363" t="str">
            <v>1111</v>
          </cell>
          <cell r="F1363">
            <v>2473636</v>
          </cell>
        </row>
        <row r="1364">
          <cell r="A1364">
            <v>43622</v>
          </cell>
          <cell r="B1364" t="str">
            <v>PC20190606-03</v>
          </cell>
          <cell r="C1364" t="str">
            <v>Thuế GTGT khấu trừ</v>
          </cell>
          <cell r="D1364" t="str">
            <v>1331</v>
          </cell>
          <cell r="E1364" t="str">
            <v>1111</v>
          </cell>
          <cell r="F1364">
            <v>247364</v>
          </cell>
        </row>
        <row r="1365">
          <cell r="A1365">
            <v>43622</v>
          </cell>
          <cell r="B1365" t="str">
            <v>PC20190606-03</v>
          </cell>
          <cell r="C1365" t="str">
            <v>TT phí công tác Phan Thiêt,Ntrang, Qngai,ĐN,Huế 14 ngày- Vé máy bay</v>
          </cell>
          <cell r="D1365" t="str">
            <v>6418</v>
          </cell>
          <cell r="E1365" t="str">
            <v>1111</v>
          </cell>
          <cell r="F1365">
            <v>4070000</v>
          </cell>
        </row>
        <row r="1366">
          <cell r="A1366">
            <v>43622</v>
          </cell>
          <cell r="B1366" t="str">
            <v>PC20190606-03</v>
          </cell>
          <cell r="C1366" t="str">
            <v>Thuế GTGT khấu trừ</v>
          </cell>
          <cell r="D1366" t="str">
            <v>1331</v>
          </cell>
          <cell r="E1366" t="str">
            <v>1111</v>
          </cell>
          <cell r="F1366">
            <v>375000</v>
          </cell>
        </row>
        <row r="1367">
          <cell r="A1367">
            <v>43622</v>
          </cell>
          <cell r="B1367" t="str">
            <v>PC20190606-03</v>
          </cell>
          <cell r="C1367" t="str">
            <v>TT phí công tác Phan Thiêt,Nha trang, Qngai,ĐN,Huế 14 ngày- Đi lại</v>
          </cell>
          <cell r="D1367" t="str">
            <v>6418</v>
          </cell>
          <cell r="E1367" t="str">
            <v>1111</v>
          </cell>
          <cell r="F1367">
            <v>1349091</v>
          </cell>
        </row>
        <row r="1368">
          <cell r="A1368">
            <v>43622</v>
          </cell>
          <cell r="B1368" t="str">
            <v>PC20190606-03</v>
          </cell>
          <cell r="C1368" t="str">
            <v>Thuế GTGT khấu trừ</v>
          </cell>
          <cell r="D1368" t="str">
            <v>1331</v>
          </cell>
          <cell r="E1368" t="str">
            <v>1111</v>
          </cell>
          <cell r="F1368">
            <v>134909</v>
          </cell>
        </row>
        <row r="1369">
          <cell r="A1369">
            <v>43622</v>
          </cell>
          <cell r="C1369" t="str">
            <v>Ms.Luyến hoàn ứng (Nộp tiền vào tài khoản NH BIDV)</v>
          </cell>
          <cell r="D1369" t="str">
            <v>1121bidv</v>
          </cell>
          <cell r="E1369" t="str">
            <v>141</v>
          </cell>
          <cell r="F1369">
            <v>10000000</v>
          </cell>
        </row>
        <row r="1370">
          <cell r="A1370">
            <v>43622</v>
          </cell>
          <cell r="C1370" t="str">
            <v>TT lương nhân viên tháng 05/2019</v>
          </cell>
          <cell r="D1370" t="str">
            <v>3341</v>
          </cell>
          <cell r="E1370" t="str">
            <v>1121bidv</v>
          </cell>
          <cell r="F1370">
            <v>337408750</v>
          </cell>
        </row>
        <row r="1371">
          <cell r="A1371">
            <v>43622</v>
          </cell>
          <cell r="C1371" t="str">
            <v>Phí chuyển khoản món 337.408.750 vnđ (CK lương)</v>
          </cell>
          <cell r="D1371" t="str">
            <v>6425</v>
          </cell>
          <cell r="E1371" t="str">
            <v>1121bidv</v>
          </cell>
          <cell r="F1371">
            <v>277200</v>
          </cell>
        </row>
        <row r="1372">
          <cell r="A1372">
            <v>43622</v>
          </cell>
          <cell r="C1372" t="str">
            <v>Phí quản lý tài khoản quý 2/2019</v>
          </cell>
          <cell r="D1372" t="str">
            <v>6425</v>
          </cell>
          <cell r="E1372" t="str">
            <v>1121bidv</v>
          </cell>
          <cell r="F1372">
            <v>49500</v>
          </cell>
        </row>
        <row r="1373">
          <cell r="A1373">
            <v>43623</v>
          </cell>
          <cell r="B1373" t="str">
            <v>PT20190607-01</v>
          </cell>
          <cell r="C1373" t="str">
            <v>Ms Luyến hoàn ứng ( Tiền nộp thuế Nhập khẩu)</v>
          </cell>
          <cell r="D1373" t="str">
            <v>1111</v>
          </cell>
          <cell r="E1373" t="str">
            <v>141</v>
          </cell>
          <cell r="F1373">
            <v>60014090</v>
          </cell>
        </row>
        <row r="1374">
          <cell r="A1374">
            <v>43623</v>
          </cell>
          <cell r="B1374" t="str">
            <v>PC20190607-01</v>
          </cell>
          <cell r="C1374" t="str">
            <v>TT tiền photo tài liệu, bảng báo giá</v>
          </cell>
          <cell r="D1374" t="str">
            <v>6418</v>
          </cell>
          <cell r="E1374" t="str">
            <v>1111</v>
          </cell>
          <cell r="F1374">
            <v>800000</v>
          </cell>
        </row>
        <row r="1375">
          <cell r="A1375">
            <v>43623</v>
          </cell>
          <cell r="B1375" t="str">
            <v>PC20190607-01</v>
          </cell>
          <cell r="C1375" t="str">
            <v>Thuế GTGT khấu trừ</v>
          </cell>
          <cell r="D1375" t="str">
            <v>1331</v>
          </cell>
          <cell r="E1375" t="str">
            <v>1111</v>
          </cell>
          <cell r="F1375">
            <v>80000</v>
          </cell>
        </row>
        <row r="1376">
          <cell r="A1376">
            <v>43623</v>
          </cell>
          <cell r="B1376" t="str">
            <v>PC20190607-02</v>
          </cell>
          <cell r="C1376" t="str">
            <v>Tạm ứng chi phí tham dự hội nghị Đaklak (09/06/2019)</v>
          </cell>
          <cell r="D1376" t="str">
            <v>141</v>
          </cell>
          <cell r="E1376" t="str">
            <v>1111</v>
          </cell>
          <cell r="F1376">
            <v>5000000</v>
          </cell>
        </row>
        <row r="1377">
          <cell r="A1377">
            <v>43623</v>
          </cell>
          <cell r="B1377" t="str">
            <v>PC20190607-03</v>
          </cell>
          <cell r="C1377" t="str">
            <v>TT dịch thuật đơn kiến nghị ĐSG Canada Anh Thi</v>
          </cell>
          <cell r="D1377" t="str">
            <v>6418</v>
          </cell>
          <cell r="E1377" t="str">
            <v>1111</v>
          </cell>
          <cell r="F1377">
            <v>230000</v>
          </cell>
        </row>
        <row r="1378">
          <cell r="A1378">
            <v>43623</v>
          </cell>
          <cell r="B1378" t="str">
            <v>PC20190607-03</v>
          </cell>
          <cell r="C1378" t="str">
            <v>Thuế GTGT khấu trừ</v>
          </cell>
          <cell r="D1378" t="str">
            <v>1331</v>
          </cell>
          <cell r="E1378" t="str">
            <v>1111</v>
          </cell>
          <cell r="F1378">
            <v>23000</v>
          </cell>
        </row>
        <row r="1379">
          <cell r="A1379">
            <v>43623</v>
          </cell>
          <cell r="B1379" t="str">
            <v>PC20190607-04</v>
          </cell>
          <cell r="C1379" t="str">
            <v>Nộp thuế GTGT hàng nhập khẩu Quingdao Cont'20 ( bổ sung thuế GTGT NK)</v>
          </cell>
          <cell r="D1379" t="str">
            <v>33312</v>
          </cell>
          <cell r="E1379" t="str">
            <v>1111</v>
          </cell>
          <cell r="F1379">
            <v>6001409</v>
          </cell>
        </row>
        <row r="1380">
          <cell r="A1380">
            <v>43623</v>
          </cell>
          <cell r="B1380" t="str">
            <v>PC20190607-05</v>
          </cell>
          <cell r="C1380" t="str">
            <v>Nộp thuế Nhập khẩu Quingdao cont 20'</v>
          </cell>
          <cell r="D1380" t="str">
            <v>3333</v>
          </cell>
          <cell r="E1380" t="str">
            <v>1111</v>
          </cell>
          <cell r="F1380">
            <v>60014090</v>
          </cell>
        </row>
        <row r="1381">
          <cell r="A1381">
            <v>43623</v>
          </cell>
          <cell r="B1381" t="str">
            <v>PC20190607-06</v>
          </cell>
          <cell r="C1381" t="str">
            <v>TT nước uống công ty</v>
          </cell>
          <cell r="D1381" t="str">
            <v>331</v>
          </cell>
          <cell r="E1381" t="str">
            <v>1111</v>
          </cell>
          <cell r="F1381">
            <v>1170000</v>
          </cell>
        </row>
        <row r="1382">
          <cell r="A1382">
            <v>43623</v>
          </cell>
          <cell r="B1382" t="str">
            <v>0000042</v>
          </cell>
          <cell r="C1382" t="str">
            <v>Áo thun tặng khách hàng theo HĐ 000042 (07/06/2019)</v>
          </cell>
          <cell r="D1382" t="str">
            <v>6413</v>
          </cell>
          <cell r="E1382" t="str">
            <v>331</v>
          </cell>
          <cell r="F1382">
            <v>29200000</v>
          </cell>
        </row>
        <row r="1383">
          <cell r="A1383">
            <v>43623</v>
          </cell>
          <cell r="B1383" t="str">
            <v>0000042</v>
          </cell>
          <cell r="C1383" t="str">
            <v>Thuế GTGT được khấu trừ</v>
          </cell>
          <cell r="D1383" t="str">
            <v>1331</v>
          </cell>
          <cell r="E1383" t="str">
            <v>331</v>
          </cell>
          <cell r="F1383">
            <v>2920000</v>
          </cell>
        </row>
        <row r="1384">
          <cell r="A1384">
            <v>43626</v>
          </cell>
          <cell r="C1384" t="str">
            <v>TT 50% phí thuê MC hội thảo ngày 07/06/2019 cho Cty Zunik</v>
          </cell>
          <cell r="D1384" t="str">
            <v>331</v>
          </cell>
          <cell r="E1384" t="str">
            <v>1121bidv</v>
          </cell>
          <cell r="F1384">
            <v>3300000</v>
          </cell>
        </row>
        <row r="1385">
          <cell r="A1385">
            <v>43626</v>
          </cell>
          <cell r="C1385" t="str">
            <v>Phí chuyển khoản món 3.300.000 vnđ</v>
          </cell>
          <cell r="D1385" t="str">
            <v>6425</v>
          </cell>
          <cell r="E1385" t="str">
            <v>1121bidv</v>
          </cell>
          <cell r="F1385">
            <v>22000</v>
          </cell>
        </row>
        <row r="1386">
          <cell r="A1386">
            <v>43627</v>
          </cell>
          <cell r="B1386" t="str">
            <v>PT20190611-01</v>
          </cell>
          <cell r="C1386" t="str">
            <v>Thu tiền CH Khang Thiện Mỹ bán JH104 Beige red, úp nóc vuông ( 100 tấm)</v>
          </cell>
          <cell r="D1386" t="str">
            <v>1111</v>
          </cell>
          <cell r="E1386" t="str">
            <v>5111</v>
          </cell>
          <cell r="F1386">
            <v>7031818</v>
          </cell>
        </row>
        <row r="1387">
          <cell r="A1387">
            <v>43627</v>
          </cell>
          <cell r="B1387" t="str">
            <v>PT20190611-01</v>
          </cell>
          <cell r="C1387" t="str">
            <v>Thuế GTGT phải nộp</v>
          </cell>
          <cell r="D1387" t="str">
            <v>1111</v>
          </cell>
          <cell r="E1387" t="str">
            <v>33311</v>
          </cell>
          <cell r="F1387">
            <v>703182</v>
          </cell>
        </row>
        <row r="1388">
          <cell r="A1388">
            <v>43627</v>
          </cell>
          <cell r="C1388" t="str">
            <v>Giá vốn hàng bán (Ridge JH 104 Beige Red -100 tấm)</v>
          </cell>
          <cell r="D1388" t="str">
            <v>632</v>
          </cell>
          <cell r="E1388" t="str">
            <v>1561</v>
          </cell>
          <cell r="F1388">
            <v>3395300</v>
          </cell>
        </row>
        <row r="1389">
          <cell r="A1389">
            <v>43627</v>
          </cell>
          <cell r="B1389" t="str">
            <v>PT20190611-02</v>
          </cell>
          <cell r="C1389" t="str">
            <v>Thu tiền CH Đức Thắng theo đơn đặt hàng số : 110619DDHHT-DELLA</v>
          </cell>
          <cell r="D1389" t="str">
            <v>1111</v>
          </cell>
          <cell r="E1389" t="str">
            <v>5111</v>
          </cell>
          <cell r="F1389">
            <v>1713909</v>
          </cell>
        </row>
        <row r="1390">
          <cell r="A1390">
            <v>43627</v>
          </cell>
          <cell r="B1390" t="str">
            <v>PT20190611-02</v>
          </cell>
          <cell r="C1390" t="str">
            <v>Thuế GTGT phải nộp</v>
          </cell>
          <cell r="D1390" t="str">
            <v>1111</v>
          </cell>
          <cell r="E1390" t="str">
            <v>33311</v>
          </cell>
          <cell r="F1390">
            <v>171391</v>
          </cell>
        </row>
        <row r="1391">
          <cell r="A1391">
            <v>43627</v>
          </cell>
          <cell r="C1391" t="str">
            <v>Giá vốn hàng bán (Calssic Tiles JH101 Terracotta 8 tấm, Circular Rideg Cap JH101 Terracotta 8 tấm, Ridge Cap end JH101 Terracotta 02 tấm, Barge Board Cover JH101 Terracotta-1 tấm)</v>
          </cell>
          <cell r="D1391" t="str">
            <v>632</v>
          </cell>
          <cell r="E1391" t="str">
            <v>1561</v>
          </cell>
          <cell r="F1391">
            <v>834450</v>
          </cell>
        </row>
        <row r="1392">
          <cell r="A1392">
            <v>43627</v>
          </cell>
          <cell r="B1392" t="str">
            <v>PC20190611-01</v>
          </cell>
          <cell r="C1392" t="str">
            <v>TT mua 5 vợt muỗi công ty</v>
          </cell>
          <cell r="D1392" t="str">
            <v>6423</v>
          </cell>
          <cell r="E1392" t="str">
            <v>1111</v>
          </cell>
          <cell r="F1392">
            <v>600000</v>
          </cell>
        </row>
        <row r="1393">
          <cell r="A1393">
            <v>43627</v>
          </cell>
          <cell r="B1393" t="str">
            <v>PC20190611-02</v>
          </cell>
          <cell r="C1393" t="str">
            <v>Tạm ứng công tác Hà Nội</v>
          </cell>
          <cell r="D1393" t="str">
            <v>141</v>
          </cell>
          <cell r="E1393" t="str">
            <v>1111</v>
          </cell>
          <cell r="F1393">
            <v>5000000</v>
          </cell>
        </row>
        <row r="1394">
          <cell r="A1394">
            <v>43627</v>
          </cell>
          <cell r="B1394" t="str">
            <v>CK</v>
          </cell>
          <cell r="C1394" t="str">
            <v>Doanh thu bán hàng CH VLXD Hoàng Gia</v>
          </cell>
          <cell r="D1394" t="str">
            <v>131</v>
          </cell>
          <cell r="E1394" t="str">
            <v>5111</v>
          </cell>
          <cell r="F1394">
            <v>71097864</v>
          </cell>
        </row>
        <row r="1395">
          <cell r="A1395">
            <v>43627</v>
          </cell>
          <cell r="B1395" t="str">
            <v>CK</v>
          </cell>
          <cell r="C1395" t="str">
            <v>Thuế GTGT phải nộp</v>
          </cell>
          <cell r="D1395" t="str">
            <v>131</v>
          </cell>
          <cell r="E1395" t="str">
            <v>33311</v>
          </cell>
          <cell r="F1395">
            <v>7109786</v>
          </cell>
        </row>
        <row r="1396">
          <cell r="A1396">
            <v>43627</v>
          </cell>
          <cell r="B1396" t="str">
            <v>CK</v>
          </cell>
          <cell r="C1396" t="str">
            <v>Giá vốn hàng bán (Shigle JH104- 8tấm, Bond tile JH104-594 tấm)</v>
          </cell>
          <cell r="D1396" t="str">
            <v>632</v>
          </cell>
          <cell r="E1396" t="str">
            <v>1561</v>
          </cell>
          <cell r="F1396">
            <v>33831798</v>
          </cell>
        </row>
        <row r="1397">
          <cell r="A1397">
            <v>43627</v>
          </cell>
          <cell r="C1397" t="str">
            <v>TT LC theo HĐ 11032019/11539439 Della- BIDV (Bán USD TG23.425 )</v>
          </cell>
          <cell r="D1397" t="str">
            <v>331</v>
          </cell>
          <cell r="E1397" t="str">
            <v>1121bidv</v>
          </cell>
          <cell r="F1397">
            <v>595932000</v>
          </cell>
        </row>
        <row r="1398">
          <cell r="A1398">
            <v>43627</v>
          </cell>
          <cell r="B1398" t="str">
            <v>0000141</v>
          </cell>
          <cell r="C1398" t="str">
            <v>Phí thuê MC hội thảo theo HĐ 0000141 (11/06/2019)</v>
          </cell>
          <cell r="D1398" t="str">
            <v>6418</v>
          </cell>
          <cell r="E1398" t="str">
            <v>331</v>
          </cell>
          <cell r="F1398">
            <v>6000000</v>
          </cell>
        </row>
        <row r="1399">
          <cell r="A1399">
            <v>43627</v>
          </cell>
          <cell r="B1399" t="str">
            <v>0000141</v>
          </cell>
          <cell r="C1399" t="str">
            <v>Thuế GTGT được khấu trừ</v>
          </cell>
          <cell r="D1399" t="str">
            <v>1331</v>
          </cell>
          <cell r="E1399" t="str">
            <v>331</v>
          </cell>
          <cell r="F1399">
            <v>600000</v>
          </cell>
        </row>
        <row r="1400">
          <cell r="A1400">
            <v>43628</v>
          </cell>
          <cell r="C1400" t="str">
            <v>Điều chỉnh tăng BHYT phải trả tháng 04/2019 cho NVKD (A.Luận)</v>
          </cell>
          <cell r="D1400" t="str">
            <v>6411</v>
          </cell>
          <cell r="E1400" t="str">
            <v>3384</v>
          </cell>
          <cell r="F1400">
            <v>360000</v>
          </cell>
        </row>
        <row r="1401">
          <cell r="A1401">
            <v>43628</v>
          </cell>
          <cell r="B1401" t="str">
            <v>PT20190612-01</v>
          </cell>
          <cell r="C1401" t="str">
            <v xml:space="preserve">Thu lại tiền bồi thường chi phí công tác của  NVKD (A.Luận ) </v>
          </cell>
          <cell r="D1401" t="str">
            <v>1111</v>
          </cell>
          <cell r="E1401" t="str">
            <v>711</v>
          </cell>
          <cell r="F1401">
            <v>8368000</v>
          </cell>
        </row>
        <row r="1402">
          <cell r="A1402">
            <v>43628</v>
          </cell>
          <cell r="B1402" t="str">
            <v>PC20190612-01</v>
          </cell>
          <cell r="C1402" t="str">
            <v>Tạm ứng thủ tục làm công bố sản phầm, kiểm định</v>
          </cell>
          <cell r="D1402" t="str">
            <v>141</v>
          </cell>
          <cell r="E1402" t="str">
            <v>1111</v>
          </cell>
          <cell r="F1402">
            <v>5000000</v>
          </cell>
        </row>
        <row r="1403">
          <cell r="A1403">
            <v>43629</v>
          </cell>
          <cell r="B1403" t="str">
            <v>PT20190613-01</v>
          </cell>
          <cell r="C1403" t="str">
            <v>Ms Luyến hoàn ứng (chi phí Mr Thi công tác Hà Nội theo PC20190613-01)</v>
          </cell>
          <cell r="D1403" t="str">
            <v>1111</v>
          </cell>
          <cell r="E1403" t="str">
            <v>141</v>
          </cell>
          <cell r="F1403">
            <v>40000000</v>
          </cell>
        </row>
        <row r="1404">
          <cell r="A1404">
            <v>43629</v>
          </cell>
          <cell r="B1404" t="str">
            <v>PC20190613-01</v>
          </cell>
          <cell r="C1404" t="str">
            <v>Tạm ứng công tác Hà Nội làm giấy kiểm định hàng hoá</v>
          </cell>
          <cell r="D1404" t="str">
            <v>141</v>
          </cell>
          <cell r="E1404" t="str">
            <v>1111</v>
          </cell>
          <cell r="F1404">
            <v>40000000</v>
          </cell>
        </row>
        <row r="1405">
          <cell r="A1405">
            <v>43629</v>
          </cell>
          <cell r="C1405" t="str">
            <v>TT 50% còn lại mua áo thun cho Cty Blue Morning theo HĐ 190530.07 ngày 03/05/2019</v>
          </cell>
          <cell r="D1405" t="str">
            <v>331</v>
          </cell>
          <cell r="E1405" t="str">
            <v>1121bidv</v>
          </cell>
          <cell r="F1405">
            <v>16060000</v>
          </cell>
        </row>
        <row r="1406">
          <cell r="A1406">
            <v>43629</v>
          </cell>
          <cell r="C1406" t="str">
            <v>Phí chuyển khoản món 16.060.000 vnđ</v>
          </cell>
          <cell r="D1406" t="str">
            <v>6425</v>
          </cell>
          <cell r="E1406" t="str">
            <v>1121bidv</v>
          </cell>
          <cell r="F1406">
            <v>22000</v>
          </cell>
        </row>
        <row r="1407">
          <cell r="A1407">
            <v>43629</v>
          </cell>
          <cell r="C1407" t="str">
            <v>TT 50% còn lại phí thuê MC hội thảo ngày 07/06/2019 cho Cty Zunik</v>
          </cell>
          <cell r="D1407" t="str">
            <v>331</v>
          </cell>
          <cell r="E1407" t="str">
            <v>1121bidv</v>
          </cell>
          <cell r="F1407">
            <v>3300000</v>
          </cell>
        </row>
        <row r="1408">
          <cell r="A1408">
            <v>43629</v>
          </cell>
          <cell r="C1408" t="str">
            <v>Phí chuyển khoản món 3.300.000 vnđ</v>
          </cell>
          <cell r="D1408" t="str">
            <v>6425</v>
          </cell>
          <cell r="E1408" t="str">
            <v>1121bidv</v>
          </cell>
          <cell r="F1408">
            <v>22000</v>
          </cell>
        </row>
        <row r="1409">
          <cell r="A1409">
            <v>43629</v>
          </cell>
          <cell r="C1409" t="str">
            <v xml:space="preserve">Phí chuyển khoản món 595.932.000 vnđ </v>
          </cell>
          <cell r="D1409" t="str">
            <v>6425</v>
          </cell>
          <cell r="E1409" t="str">
            <v>1121bidv</v>
          </cell>
          <cell r="F1409">
            <v>1773695</v>
          </cell>
        </row>
        <row r="1410">
          <cell r="A1410">
            <v>43630</v>
          </cell>
          <cell r="B1410" t="str">
            <v>PT20190614-01</v>
          </cell>
          <cell r="C1410" t="str">
            <v>Thu tiền bán hàng CH VLXD Kiên Long theo 120619DDHKL-DELLA</v>
          </cell>
          <cell r="D1410" t="str">
            <v>1111</v>
          </cell>
          <cell r="E1410" t="str">
            <v>5111</v>
          </cell>
          <cell r="F1410">
            <v>12365636</v>
          </cell>
        </row>
        <row r="1411">
          <cell r="A1411">
            <v>43630</v>
          </cell>
          <cell r="B1411" t="str">
            <v>PT20190614-01</v>
          </cell>
          <cell r="C1411" t="str">
            <v>Thuế GTGT phải nộp</v>
          </cell>
          <cell r="D1411" t="str">
            <v>1111</v>
          </cell>
          <cell r="E1411" t="str">
            <v>33311</v>
          </cell>
          <cell r="F1411">
            <v>1236564</v>
          </cell>
        </row>
        <row r="1412">
          <cell r="A1412">
            <v>43630</v>
          </cell>
          <cell r="B1412" t="str">
            <v>PT20190614-01</v>
          </cell>
          <cell r="C1412" t="str">
            <v>Giá vốn hàng bán (Single Tile-JH104-81 tấm, Circular Rideg cap JH104-44 tấm</v>
          </cell>
          <cell r="D1412" t="str">
            <v>632</v>
          </cell>
          <cell r="E1412" t="str">
            <v>1561</v>
          </cell>
          <cell r="F1412">
            <v>6046051</v>
          </cell>
        </row>
        <row r="1413">
          <cell r="A1413">
            <v>43630</v>
          </cell>
          <cell r="B1413" t="str">
            <v>PC20190614-01</v>
          </cell>
          <cell r="C1413" t="str">
            <v>TT làm name card 5 tên+ thiệp mời Tây Nguyên</v>
          </cell>
          <cell r="D1413" t="str">
            <v>6418</v>
          </cell>
          <cell r="E1413" t="str">
            <v>1111</v>
          </cell>
          <cell r="F1413">
            <v>1700000</v>
          </cell>
        </row>
        <row r="1414">
          <cell r="A1414">
            <v>43630</v>
          </cell>
          <cell r="B1414" t="str">
            <v>PC20190614-01</v>
          </cell>
          <cell r="C1414" t="str">
            <v>Thuế GTGT khấu trừ</v>
          </cell>
          <cell r="D1414" t="str">
            <v>1331</v>
          </cell>
          <cell r="E1414" t="str">
            <v>1111</v>
          </cell>
          <cell r="F1414">
            <v>170000</v>
          </cell>
        </row>
        <row r="1415">
          <cell r="A1415">
            <v>43630</v>
          </cell>
          <cell r="B1415" t="str">
            <v>PC20190614-02</v>
          </cell>
          <cell r="C1415" t="str">
            <v>TT mua vật tư chuẩn bị cho hội thảo Tây Nguyên</v>
          </cell>
          <cell r="D1415" t="str">
            <v>6418</v>
          </cell>
          <cell r="E1415" t="str">
            <v>1111</v>
          </cell>
          <cell r="F1415">
            <v>1079000</v>
          </cell>
        </row>
        <row r="1416">
          <cell r="A1416">
            <v>43630</v>
          </cell>
          <cell r="B1416" t="str">
            <v>PC20190614-03</v>
          </cell>
          <cell r="C1416" t="str">
            <v>TT thuê xe đi hội nghị Buôn Mê Thuột</v>
          </cell>
          <cell r="D1416" t="str">
            <v>6418</v>
          </cell>
          <cell r="E1416" t="str">
            <v>1111</v>
          </cell>
          <cell r="F1416">
            <v>14000000</v>
          </cell>
        </row>
        <row r="1417">
          <cell r="A1417">
            <v>43630</v>
          </cell>
          <cell r="B1417" t="str">
            <v>PC20190614-03</v>
          </cell>
          <cell r="C1417" t="str">
            <v>Thuế GTGT khấu trừ</v>
          </cell>
          <cell r="D1417" t="str">
            <v>1331</v>
          </cell>
          <cell r="E1417" t="str">
            <v>1111</v>
          </cell>
          <cell r="F1417">
            <v>1400000</v>
          </cell>
        </row>
        <row r="1418">
          <cell r="A1418">
            <v>43630</v>
          </cell>
          <cell r="B1418" t="str">
            <v>PC20190614-04</v>
          </cell>
          <cell r="C1418" t="str">
            <v>TT Tiền xe đi họp tháng 06/2019 ( Vĩnh Long)</v>
          </cell>
          <cell r="D1418" t="str">
            <v>6418</v>
          </cell>
          <cell r="E1418" t="str">
            <v>1111</v>
          </cell>
          <cell r="F1418">
            <v>104545</v>
          </cell>
        </row>
        <row r="1419">
          <cell r="A1419">
            <v>43630</v>
          </cell>
          <cell r="B1419" t="str">
            <v>PC20190614-04</v>
          </cell>
          <cell r="C1419" t="str">
            <v>Thuế GTGT khấu trừ</v>
          </cell>
          <cell r="D1419" t="str">
            <v>1331</v>
          </cell>
          <cell r="E1419" t="str">
            <v>1111</v>
          </cell>
          <cell r="F1419">
            <v>10455</v>
          </cell>
        </row>
        <row r="1420">
          <cell r="A1420">
            <v>43630</v>
          </cell>
          <cell r="B1420" t="str">
            <v>PC20190614-04</v>
          </cell>
          <cell r="C1420" t="str">
            <v>TT Tiền xe đi họp tháng 06/2019 ( Vĩnh Long)</v>
          </cell>
          <cell r="D1420" t="str">
            <v>6418</v>
          </cell>
          <cell r="E1420" t="str">
            <v>1111</v>
          </cell>
          <cell r="F1420">
            <v>385000</v>
          </cell>
        </row>
        <row r="1421">
          <cell r="A1421">
            <v>43630</v>
          </cell>
          <cell r="B1421" t="str">
            <v>PC20190614-05</v>
          </cell>
          <cell r="C1421" t="str">
            <v xml:space="preserve">TT tiền xe và lưu trú họp tháng 06/2019 </v>
          </cell>
          <cell r="D1421" t="str">
            <v>6418</v>
          </cell>
          <cell r="E1421" t="str">
            <v>1111</v>
          </cell>
          <cell r="F1421">
            <v>620000</v>
          </cell>
        </row>
        <row r="1422">
          <cell r="A1422">
            <v>43630</v>
          </cell>
          <cell r="B1422" t="str">
            <v>PC20190614-06</v>
          </cell>
          <cell r="C1422" t="str">
            <v xml:space="preserve">TT tiền xe và lưu trú họp tháng 06/2019 </v>
          </cell>
          <cell r="D1422" t="str">
            <v>6418</v>
          </cell>
          <cell r="E1422" t="str">
            <v>1111</v>
          </cell>
          <cell r="F1422">
            <v>150000</v>
          </cell>
        </row>
        <row r="1423">
          <cell r="A1423">
            <v>43630</v>
          </cell>
          <cell r="B1423" t="str">
            <v>PC20190614-07</v>
          </cell>
          <cell r="C1423" t="str">
            <v xml:space="preserve">TT tiền xe và lưu trú họp tháng 06/2019 </v>
          </cell>
          <cell r="D1423" t="str">
            <v>6418</v>
          </cell>
          <cell r="E1423" t="str">
            <v>1111</v>
          </cell>
          <cell r="F1423">
            <v>150000</v>
          </cell>
        </row>
        <row r="1424">
          <cell r="A1424">
            <v>43630</v>
          </cell>
          <cell r="B1424" t="str">
            <v>PC20190614-08</v>
          </cell>
          <cell r="C1424" t="str">
            <v>TT Chi phí tiếp khách Chú Tỉnh Tuấn Lộc ( Hồ chí Minh)</v>
          </cell>
          <cell r="D1424" t="str">
            <v>6418</v>
          </cell>
          <cell r="E1424" t="str">
            <v>1111</v>
          </cell>
          <cell r="F1424">
            <v>3180000</v>
          </cell>
        </row>
        <row r="1425">
          <cell r="A1425">
            <v>43630</v>
          </cell>
          <cell r="B1425" t="str">
            <v>PC20190614-08</v>
          </cell>
          <cell r="C1425" t="str">
            <v>Thuế GTGT khấu trừ</v>
          </cell>
          <cell r="D1425" t="str">
            <v>1331</v>
          </cell>
          <cell r="E1425" t="str">
            <v>1111</v>
          </cell>
          <cell r="F1425">
            <v>318000</v>
          </cell>
        </row>
        <row r="1426">
          <cell r="A1426">
            <v>43633</v>
          </cell>
          <cell r="B1426" t="str">
            <v>PT20190617-01</v>
          </cell>
          <cell r="C1426" t="str">
            <v>Thu tiền CH Hoàng Gia theo Đơn hàng số 170619DDH-DELLA</v>
          </cell>
          <cell r="D1426" t="str">
            <v>1111</v>
          </cell>
          <cell r="E1426" t="str">
            <v>5111</v>
          </cell>
          <cell r="F1426">
            <v>4698182</v>
          </cell>
        </row>
        <row r="1427">
          <cell r="A1427">
            <v>43633</v>
          </cell>
          <cell r="B1427" t="str">
            <v>PT20190617-01</v>
          </cell>
          <cell r="C1427" t="str">
            <v>Thuế GTGT phải nộp</v>
          </cell>
          <cell r="D1427" t="str">
            <v>1111</v>
          </cell>
          <cell r="E1427" t="str">
            <v>33311</v>
          </cell>
          <cell r="F1427">
            <v>469818</v>
          </cell>
        </row>
        <row r="1428">
          <cell r="A1428">
            <v>43633</v>
          </cell>
          <cell r="B1428" t="str">
            <v>PT20190617-01</v>
          </cell>
          <cell r="C1428" t="str">
            <v>Giá vốn hàng bán (Shigle tile JH104- 08 tấm, Bond JH104-32 tấm)</v>
          </cell>
          <cell r="D1428" t="str">
            <v>632</v>
          </cell>
          <cell r="E1428" t="str">
            <v>1561</v>
          </cell>
          <cell r="F1428">
            <v>2247960</v>
          </cell>
        </row>
        <row r="1429">
          <cell r="A1429">
            <v>43633</v>
          </cell>
          <cell r="B1429" t="str">
            <v>PT20190617-02</v>
          </cell>
          <cell r="C1429" t="str">
            <v>Ms Luyến hoàn ứng ( Chi phí công tác Hà Nội ngày 01/06/2019)</v>
          </cell>
          <cell r="D1429" t="str">
            <v>1111</v>
          </cell>
          <cell r="E1429" t="str">
            <v>141</v>
          </cell>
          <cell r="F1429">
            <v>9083453</v>
          </cell>
        </row>
        <row r="1430">
          <cell r="A1430">
            <v>43633</v>
          </cell>
          <cell r="B1430" t="str">
            <v>PC20190617-01</v>
          </cell>
          <cell r="C1430" t="str">
            <v>TT chi phí công tác Ms Luyến ngày 01/06/2019  ( theo PT20190617-02)
- phòng Nghỉ</v>
          </cell>
          <cell r="D1430" t="str">
            <v>6418</v>
          </cell>
          <cell r="E1430" t="str">
            <v>1111</v>
          </cell>
          <cell r="F1430">
            <v>1856625</v>
          </cell>
        </row>
        <row r="1431">
          <cell r="A1431">
            <v>43633</v>
          </cell>
          <cell r="B1431" t="str">
            <v>PC20190617-01</v>
          </cell>
          <cell r="C1431" t="str">
            <v>Thuế GTGT khấu trừ</v>
          </cell>
          <cell r="D1431" t="str">
            <v>1331</v>
          </cell>
          <cell r="E1431" t="str">
            <v>1111</v>
          </cell>
          <cell r="F1431">
            <v>185663</v>
          </cell>
        </row>
        <row r="1432">
          <cell r="A1432">
            <v>43633</v>
          </cell>
          <cell r="B1432" t="str">
            <v>PC20190617-01</v>
          </cell>
          <cell r="C1432" t="str">
            <v>TT chi phí công tác Ms Luyến ngày 01/06/2019  ( theo PT20190617-02)
- Ăn uống</v>
          </cell>
          <cell r="D1432" t="str">
            <v>6418</v>
          </cell>
          <cell r="E1432" t="str">
            <v>1111</v>
          </cell>
          <cell r="F1432">
            <v>3110150</v>
          </cell>
        </row>
        <row r="1433">
          <cell r="A1433">
            <v>43633</v>
          </cell>
          <cell r="B1433" t="str">
            <v>PC20190617-01</v>
          </cell>
          <cell r="C1433" t="str">
            <v>Thuế GTGT khấu trừ</v>
          </cell>
          <cell r="D1433" t="str">
            <v>1331</v>
          </cell>
          <cell r="E1433" t="str">
            <v>1111</v>
          </cell>
          <cell r="F1433">
            <v>311015</v>
          </cell>
        </row>
        <row r="1434">
          <cell r="A1434">
            <v>43633</v>
          </cell>
          <cell r="B1434" t="str">
            <v>PC20190617-01</v>
          </cell>
          <cell r="C1434" t="str">
            <v>TT chi phí công tác Ms Luyến ngày 01/06/2019  ( theo PT20190617-02)
- Vé máy bay</v>
          </cell>
          <cell r="D1434" t="str">
            <v>6418</v>
          </cell>
          <cell r="E1434" t="str">
            <v>1111</v>
          </cell>
          <cell r="F1434">
            <v>3315455</v>
          </cell>
        </row>
        <row r="1435">
          <cell r="A1435">
            <v>43633</v>
          </cell>
          <cell r="B1435" t="str">
            <v>PC20190617-01</v>
          </cell>
          <cell r="C1435" t="str">
            <v>Thuế GTGT khấu trừ</v>
          </cell>
          <cell r="D1435" t="str">
            <v>1331</v>
          </cell>
          <cell r="E1435" t="str">
            <v>1111</v>
          </cell>
          <cell r="F1435">
            <v>304545</v>
          </cell>
        </row>
        <row r="1436">
          <cell r="A1436">
            <v>43633</v>
          </cell>
          <cell r="B1436" t="str">
            <v>PT20190617-03</v>
          </cell>
          <cell r="C1436" t="str">
            <v>Thu lại tạm ứng Ms Dương mua đồ nấu ăn</v>
          </cell>
          <cell r="D1436" t="str">
            <v>1111</v>
          </cell>
          <cell r="E1436" t="str">
            <v>141</v>
          </cell>
          <cell r="F1436">
            <v>5000000</v>
          </cell>
        </row>
        <row r="1437">
          <cell r="A1437">
            <v>43633</v>
          </cell>
          <cell r="B1437" t="str">
            <v>PC20190617-02</v>
          </cell>
          <cell r="C1437" t="str">
            <v>TT chi phí mua đồ nấu ăn nhân viên công ty</v>
          </cell>
          <cell r="D1437" t="str">
            <v>6428</v>
          </cell>
          <cell r="E1437" t="str">
            <v>1111</v>
          </cell>
          <cell r="F1437">
            <v>426839</v>
          </cell>
        </row>
        <row r="1438">
          <cell r="A1438">
            <v>43633</v>
          </cell>
          <cell r="B1438" t="str">
            <v>PC20190617-02</v>
          </cell>
          <cell r="C1438" t="str">
            <v>Thuế GTGT khấu trừ</v>
          </cell>
          <cell r="D1438" t="str">
            <v>1331</v>
          </cell>
          <cell r="E1438" t="str">
            <v>1111</v>
          </cell>
          <cell r="F1438">
            <v>17912</v>
          </cell>
        </row>
        <row r="1439">
          <cell r="A1439">
            <v>43633</v>
          </cell>
          <cell r="B1439" t="str">
            <v>PC20190617-02</v>
          </cell>
          <cell r="C1439" t="str">
            <v>TT chi phí mua đồ nấu ăn nhân viên công ty</v>
          </cell>
          <cell r="D1439" t="str">
            <v>6428</v>
          </cell>
          <cell r="E1439" t="str">
            <v>1111</v>
          </cell>
          <cell r="F1439">
            <v>4612249</v>
          </cell>
        </row>
        <row r="1440">
          <cell r="A1440">
            <v>43633</v>
          </cell>
          <cell r="C1440" t="str">
            <v>Thu tiền bán hàng CHVLXD Hoàng Gia</v>
          </cell>
          <cell r="D1440" t="str">
            <v>1121bidv</v>
          </cell>
          <cell r="E1440" t="str">
            <v>131</v>
          </cell>
          <cell r="F1440">
            <v>78724450</v>
          </cell>
        </row>
        <row r="1441">
          <cell r="A1441">
            <v>43633</v>
          </cell>
          <cell r="B1441" t="str">
            <v>0000820</v>
          </cell>
          <cell r="C1441" t="str">
            <v>Phí in KTS PP ngoài trời 30 x 144 theo HĐ 00000820 (17/06/2019)</v>
          </cell>
          <cell r="D1441" t="str">
            <v>6418</v>
          </cell>
          <cell r="E1441" t="str">
            <v>331</v>
          </cell>
          <cell r="F1441">
            <v>21818000</v>
          </cell>
        </row>
        <row r="1442">
          <cell r="A1442">
            <v>43633</v>
          </cell>
          <cell r="B1442" t="str">
            <v>0000820</v>
          </cell>
          <cell r="C1442" t="str">
            <v>Thuế GTGT được khấu trừ</v>
          </cell>
          <cell r="D1442" t="str">
            <v>1331</v>
          </cell>
          <cell r="E1442" t="str">
            <v>331</v>
          </cell>
          <cell r="F1442">
            <v>2181800</v>
          </cell>
        </row>
        <row r="1443">
          <cell r="A1443">
            <v>43634</v>
          </cell>
          <cell r="B1443" t="str">
            <v>PT20190618-01</v>
          </cell>
          <cell r="C1443" t="str">
            <v>Rút BIDV nộp quỹ tiền mặt</v>
          </cell>
          <cell r="D1443" t="str">
            <v>1111</v>
          </cell>
          <cell r="E1443" t="str">
            <v>1121bidv</v>
          </cell>
          <cell r="F1443">
            <v>0</v>
          </cell>
        </row>
        <row r="1444">
          <cell r="A1444">
            <v>43634</v>
          </cell>
          <cell r="B1444" t="str">
            <v>PC20190618-01</v>
          </cell>
          <cell r="C1444" t="str">
            <v>TT chi phí tiếp khách CH Hoàng Gia TP HCM</v>
          </cell>
          <cell r="D1444" t="str">
            <v>6418</v>
          </cell>
          <cell r="E1444" t="str">
            <v>1111</v>
          </cell>
          <cell r="F1444">
            <v>2725000</v>
          </cell>
        </row>
        <row r="1445">
          <cell r="A1445">
            <v>43634</v>
          </cell>
          <cell r="B1445" t="str">
            <v>PC20190618-01</v>
          </cell>
          <cell r="C1445" t="str">
            <v>Thuế GTGT khấu trừ</v>
          </cell>
          <cell r="D1445" t="str">
            <v>1331</v>
          </cell>
          <cell r="E1445" t="str">
            <v>1111</v>
          </cell>
          <cell r="F1445">
            <v>272500</v>
          </cell>
        </row>
        <row r="1446">
          <cell r="A1446">
            <v>43634</v>
          </cell>
          <cell r="B1446" t="str">
            <v>PC20190618-02</v>
          </cell>
          <cell r="C1446" t="str">
            <v>TT chi phí tiếp khách Gò Vấp và Quận 12</v>
          </cell>
          <cell r="D1446" t="str">
            <v>6418</v>
          </cell>
          <cell r="E1446" t="str">
            <v>1111</v>
          </cell>
          <cell r="F1446">
            <v>1269000</v>
          </cell>
        </row>
        <row r="1447">
          <cell r="A1447">
            <v>43634</v>
          </cell>
          <cell r="B1447" t="str">
            <v>PC20190618-03</v>
          </cell>
          <cell r="C1447" t="str">
            <v>TT chi phí tiếp khách Anh Thông bến Tre</v>
          </cell>
          <cell r="D1447" t="str">
            <v>6418</v>
          </cell>
          <cell r="E1447" t="str">
            <v>1111</v>
          </cell>
          <cell r="F1447">
            <v>1275455</v>
          </cell>
        </row>
        <row r="1448">
          <cell r="A1448">
            <v>43634</v>
          </cell>
          <cell r="B1448" t="str">
            <v>PC20190618-03</v>
          </cell>
          <cell r="C1448" t="str">
            <v>Thuế GTGT khấu trừ</v>
          </cell>
          <cell r="D1448" t="str">
            <v>1331</v>
          </cell>
          <cell r="E1448" t="str">
            <v>1111</v>
          </cell>
          <cell r="F1448">
            <v>127545</v>
          </cell>
        </row>
        <row r="1449">
          <cell r="A1449">
            <v>43634</v>
          </cell>
          <cell r="B1449" t="str">
            <v>PC20190618-04</v>
          </cell>
          <cell r="C1449" t="str">
            <v>TT chi phí làm thêm ngoài giờ và bóc 2000 tấm úp nóc đi Đà Lạt</v>
          </cell>
          <cell r="D1449" t="str">
            <v>6418</v>
          </cell>
          <cell r="E1449" t="str">
            <v>1111</v>
          </cell>
          <cell r="F1449">
            <v>500000</v>
          </cell>
        </row>
        <row r="1450">
          <cell r="A1450">
            <v>43634</v>
          </cell>
          <cell r="B1450" t="str">
            <v>PC20190618-05</v>
          </cell>
          <cell r="C1450" t="str">
            <v>TT phí xăng dầu ngày 08/06 đi Tây Nguyên</v>
          </cell>
          <cell r="D1450" t="str">
            <v>6418</v>
          </cell>
          <cell r="E1450" t="str">
            <v>1111</v>
          </cell>
          <cell r="F1450">
            <v>909181</v>
          </cell>
        </row>
        <row r="1451">
          <cell r="A1451">
            <v>43634</v>
          </cell>
          <cell r="B1451" t="str">
            <v>PC20190618-05</v>
          </cell>
          <cell r="C1451" t="str">
            <v>Thuế GTGT khấu trừ</v>
          </cell>
          <cell r="D1451" t="str">
            <v>1331</v>
          </cell>
          <cell r="E1451" t="str">
            <v>1111</v>
          </cell>
          <cell r="F1451">
            <v>90918</v>
          </cell>
        </row>
        <row r="1452">
          <cell r="A1452">
            <v>43634</v>
          </cell>
          <cell r="B1452" t="str">
            <v>PC20190618-06</v>
          </cell>
          <cell r="C1452" t="str">
            <v>TT phí mua Pier quấn hàng mẫu ngày 11/06</v>
          </cell>
          <cell r="D1452" t="str">
            <v>6413</v>
          </cell>
          <cell r="E1452" t="str">
            <v>1111</v>
          </cell>
          <cell r="F1452">
            <v>260000</v>
          </cell>
        </row>
        <row r="1453">
          <cell r="A1453">
            <v>43634</v>
          </cell>
          <cell r="B1453" t="str">
            <v>PC20190618-07</v>
          </cell>
          <cell r="C1453" t="str">
            <v>TT phí đường bộ đi Tây Nguyên ngày 08/06 và phí sân bay</v>
          </cell>
          <cell r="D1453" t="str">
            <v>6418</v>
          </cell>
          <cell r="E1453" t="str">
            <v>1111</v>
          </cell>
          <cell r="F1453">
            <v>122727</v>
          </cell>
        </row>
        <row r="1454">
          <cell r="A1454">
            <v>43634</v>
          </cell>
          <cell r="B1454" t="str">
            <v>PC20190618-07</v>
          </cell>
          <cell r="C1454" t="str">
            <v>Thuế GTGT khấu trừ</v>
          </cell>
          <cell r="D1454" t="str">
            <v>1331</v>
          </cell>
          <cell r="E1454" t="str">
            <v>1111</v>
          </cell>
          <cell r="F1454">
            <v>12273</v>
          </cell>
        </row>
        <row r="1455">
          <cell r="A1455">
            <v>43634</v>
          </cell>
          <cell r="B1455" t="str">
            <v>PC20190618-09</v>
          </cell>
          <cell r="C1455" t="str">
            <v>Điều chỉnh giảm doanh thu (Hoàn tiền trả lại CH Hoàng Gia - úp nóc tròn )</v>
          </cell>
          <cell r="D1455" t="str">
            <v>1111</v>
          </cell>
          <cell r="E1455" t="str">
            <v>5111</v>
          </cell>
          <cell r="F1455">
            <v>-7025250</v>
          </cell>
        </row>
        <row r="1456">
          <cell r="A1456">
            <v>43634</v>
          </cell>
          <cell r="B1456" t="str">
            <v>PC20190618-09</v>
          </cell>
          <cell r="C1456" t="str">
            <v xml:space="preserve">Điều chỉnh giảm thuế GTGT phải nộp </v>
          </cell>
          <cell r="D1456" t="str">
            <v>1111</v>
          </cell>
          <cell r="E1456" t="str">
            <v>33311</v>
          </cell>
          <cell r="F1456">
            <v>-702525</v>
          </cell>
        </row>
        <row r="1457">
          <cell r="A1457">
            <v>43634</v>
          </cell>
          <cell r="B1457" t="str">
            <v>PC20190618-09</v>
          </cell>
          <cell r="C1457" t="str">
            <v>Điều chỉnh giá vốn hàng bán bị trả lại</v>
          </cell>
          <cell r="D1457" t="str">
            <v>632</v>
          </cell>
          <cell r="E1457" t="str">
            <v>1561</v>
          </cell>
          <cell r="F1457">
            <v>-3225535</v>
          </cell>
        </row>
        <row r="1458">
          <cell r="A1458">
            <v>43634</v>
          </cell>
          <cell r="C1458" t="str">
            <v>Rút TGNH BIDV nhập quỹ tiền mặt (Trần Thị Hồng Phước)- dùng UNC CK vào TK cá nhân nhập quỹ TM</v>
          </cell>
          <cell r="D1458" t="str">
            <v>1111</v>
          </cell>
          <cell r="E1458" t="str">
            <v>1121bidv</v>
          </cell>
          <cell r="F1458">
            <v>30000000</v>
          </cell>
        </row>
        <row r="1459">
          <cell r="A1459">
            <v>43634</v>
          </cell>
          <cell r="C1459" t="str">
            <v>TT mua nguyên liệu làm kệ cho Cty Nguyễn Danh theo HĐ 0004856 (16/06/2019)</v>
          </cell>
          <cell r="D1459" t="str">
            <v>24201</v>
          </cell>
          <cell r="E1459" t="str">
            <v>1121bidv</v>
          </cell>
          <cell r="F1459">
            <v>22400040</v>
          </cell>
        </row>
        <row r="1460">
          <cell r="A1460">
            <v>43634</v>
          </cell>
          <cell r="C1460" t="str">
            <v>Phí chuyển khoản món 22.400.040 vnđ</v>
          </cell>
          <cell r="D1460" t="str">
            <v>6425</v>
          </cell>
          <cell r="E1460" t="str">
            <v>1121bidv</v>
          </cell>
          <cell r="F1460">
            <v>22000</v>
          </cell>
        </row>
        <row r="1461">
          <cell r="A1461">
            <v>43634</v>
          </cell>
          <cell r="C1461" t="str">
            <v>Phí dịch vụ tin nhắn tháng 05/2019</v>
          </cell>
          <cell r="D1461" t="str">
            <v>6425</v>
          </cell>
          <cell r="E1461" t="str">
            <v>1121bidv</v>
          </cell>
          <cell r="F1461">
            <v>55000</v>
          </cell>
        </row>
        <row r="1462">
          <cell r="A1462">
            <v>43635</v>
          </cell>
          <cell r="B1462" t="str">
            <v>PC20190619-01</v>
          </cell>
          <cell r="C1462" t="str">
            <v>TT phí đặt 40 áo Tây Nguyên</v>
          </cell>
          <cell r="D1462" t="str">
            <v>6413</v>
          </cell>
          <cell r="E1462" t="str">
            <v>1111</v>
          </cell>
          <cell r="F1462">
            <v>7920000</v>
          </cell>
        </row>
        <row r="1463">
          <cell r="A1463">
            <v>43635</v>
          </cell>
          <cell r="B1463" t="str">
            <v>PC20190619-01</v>
          </cell>
          <cell r="C1463" t="str">
            <v>Thuế GTGT khấu trừ</v>
          </cell>
          <cell r="D1463" t="str">
            <v>1331</v>
          </cell>
          <cell r="E1463" t="str">
            <v>1111</v>
          </cell>
          <cell r="F1463">
            <v>792000</v>
          </cell>
        </row>
        <row r="1464">
          <cell r="A1464">
            <v>43635</v>
          </cell>
          <cell r="B1464" t="str">
            <v>PC20190619-02</v>
          </cell>
          <cell r="C1464" t="str">
            <v>Tạm ứng công tác miền Tây 2</v>
          </cell>
          <cell r="D1464" t="str">
            <v>141</v>
          </cell>
          <cell r="E1464" t="str">
            <v>1111</v>
          </cell>
          <cell r="F1464">
            <v>5000000</v>
          </cell>
        </row>
        <row r="1465">
          <cell r="A1465">
            <v>43635</v>
          </cell>
          <cell r="B1465" t="str">
            <v>PC20190619-03</v>
          </cell>
          <cell r="C1465" t="str">
            <v>TT tiền xe và lưu trú họp tháng 06/2019- 2 vé tàu xe</v>
          </cell>
          <cell r="D1465" t="str">
            <v>6418</v>
          </cell>
          <cell r="E1465" t="str">
            <v>1111</v>
          </cell>
          <cell r="F1465">
            <v>690909</v>
          </cell>
        </row>
        <row r="1466">
          <cell r="A1466">
            <v>43635</v>
          </cell>
          <cell r="B1466" t="str">
            <v>PC20190619-03</v>
          </cell>
          <cell r="C1466" t="str">
            <v>Thuế GTGT khấu trừ</v>
          </cell>
          <cell r="D1466" t="str">
            <v>1331</v>
          </cell>
          <cell r="E1466" t="str">
            <v>1111</v>
          </cell>
          <cell r="F1466">
            <v>69091</v>
          </cell>
        </row>
        <row r="1467">
          <cell r="A1467">
            <v>43635</v>
          </cell>
          <cell r="B1467" t="str">
            <v>PC20190619-03</v>
          </cell>
          <cell r="C1467" t="str">
            <v xml:space="preserve">TT tiền xe và lưu trú họp tháng 06/2019 </v>
          </cell>
          <cell r="D1467" t="str">
            <v>6418</v>
          </cell>
          <cell r="E1467" t="str">
            <v>1111</v>
          </cell>
          <cell r="F1467">
            <v>350000</v>
          </cell>
        </row>
        <row r="1468">
          <cell r="A1468">
            <v>43635</v>
          </cell>
          <cell r="B1468" t="str">
            <v>PC20190619-04</v>
          </cell>
          <cell r="C1468" t="str">
            <v>TT chi phí công tác tháng 05/2019- Xăng HĐ số 64379</v>
          </cell>
          <cell r="D1468" t="str">
            <v>6418</v>
          </cell>
          <cell r="E1468" t="str">
            <v>1111</v>
          </cell>
          <cell r="F1468">
            <v>727273</v>
          </cell>
        </row>
        <row r="1469">
          <cell r="A1469">
            <v>43635</v>
          </cell>
          <cell r="B1469" t="str">
            <v>PC20190619-04</v>
          </cell>
          <cell r="C1469" t="str">
            <v>Thuế GTGT khấu trừ</v>
          </cell>
          <cell r="D1469" t="str">
            <v>1331</v>
          </cell>
          <cell r="E1469" t="str">
            <v>1111</v>
          </cell>
          <cell r="F1469">
            <v>72727</v>
          </cell>
        </row>
        <row r="1470">
          <cell r="A1470">
            <v>43635</v>
          </cell>
          <cell r="B1470" t="str">
            <v>PC20190619-04</v>
          </cell>
          <cell r="C1470" t="str">
            <v>TT chi phí công tác tháng 05/2019- Xăng HĐ số 99965</v>
          </cell>
          <cell r="D1470" t="str">
            <v>6418</v>
          </cell>
          <cell r="E1470" t="str">
            <v>1111</v>
          </cell>
          <cell r="F1470">
            <v>818182</v>
          </cell>
        </row>
        <row r="1471">
          <cell r="A1471">
            <v>43635</v>
          </cell>
          <cell r="B1471" t="str">
            <v>PC20190619-04</v>
          </cell>
          <cell r="C1471" t="str">
            <v>Thuế GTGT khấu trừ</v>
          </cell>
          <cell r="D1471" t="str">
            <v>1331</v>
          </cell>
          <cell r="E1471" t="str">
            <v>1111</v>
          </cell>
          <cell r="F1471">
            <v>81818</v>
          </cell>
        </row>
        <row r="1472">
          <cell r="A1472">
            <v>43635</v>
          </cell>
          <cell r="B1472" t="str">
            <v>PC20190619-04</v>
          </cell>
          <cell r="C1472" t="str">
            <v>TT chi phí công tác tháng 05/201- Xăng HĐ số 2204</v>
          </cell>
          <cell r="D1472" t="str">
            <v>6418</v>
          </cell>
          <cell r="E1472" t="str">
            <v>1111</v>
          </cell>
          <cell r="F1472">
            <v>820173</v>
          </cell>
        </row>
        <row r="1473">
          <cell r="A1473">
            <v>43635</v>
          </cell>
          <cell r="B1473" t="str">
            <v>PC20190619-04</v>
          </cell>
          <cell r="C1473" t="str">
            <v>Thuế GTGT khấu trừ</v>
          </cell>
          <cell r="D1473" t="str">
            <v>1331</v>
          </cell>
          <cell r="E1473" t="str">
            <v>1111</v>
          </cell>
          <cell r="F1473">
            <v>82017</v>
          </cell>
        </row>
        <row r="1474">
          <cell r="A1474">
            <v>43635</v>
          </cell>
          <cell r="B1474" t="str">
            <v>PC20190619-04</v>
          </cell>
          <cell r="C1474" t="str">
            <v>TT chi phí công tác tháng 05/2019- Phòng Nghỉ HĐ số 33210</v>
          </cell>
          <cell r="D1474" t="str">
            <v>6418</v>
          </cell>
          <cell r="E1474" t="str">
            <v>1111</v>
          </cell>
          <cell r="F1474">
            <v>250000</v>
          </cell>
        </row>
        <row r="1475">
          <cell r="A1475">
            <v>43635</v>
          </cell>
          <cell r="B1475" t="str">
            <v>PC20190619-04</v>
          </cell>
          <cell r="C1475" t="str">
            <v>TT chi phí công tác tháng 05/2019- phòng Nghỉ HĐ số 0209</v>
          </cell>
          <cell r="D1475" t="str">
            <v>6418</v>
          </cell>
          <cell r="E1475" t="str">
            <v>1111</v>
          </cell>
          <cell r="F1475">
            <v>200000</v>
          </cell>
        </row>
        <row r="1476">
          <cell r="A1476">
            <v>43635</v>
          </cell>
          <cell r="B1476" t="str">
            <v>PC20190619-05</v>
          </cell>
          <cell r="C1476" t="str">
            <v>TT tiền mua đồ cúng Mồng 2 tháng 5/2019</v>
          </cell>
          <cell r="D1476" t="str">
            <v>6428</v>
          </cell>
          <cell r="E1476" t="str">
            <v>1111</v>
          </cell>
          <cell r="F1476">
            <v>60000</v>
          </cell>
        </row>
        <row r="1477">
          <cell r="A1477">
            <v>43635</v>
          </cell>
          <cell r="B1477" t="str">
            <v>PC20190619-06</v>
          </cell>
          <cell r="C1477" t="str">
            <v>TT tiền mua vật dụng vệ sinh công ty</v>
          </cell>
          <cell r="D1477" t="str">
            <v>6428</v>
          </cell>
          <cell r="E1477" t="str">
            <v>1111</v>
          </cell>
          <cell r="F1477">
            <v>872001</v>
          </cell>
        </row>
        <row r="1478">
          <cell r="A1478">
            <v>43635</v>
          </cell>
          <cell r="B1478" t="str">
            <v>PC20190619-06</v>
          </cell>
          <cell r="C1478" t="str">
            <v>Thuế GTGT khấu trừ</v>
          </cell>
          <cell r="D1478" t="str">
            <v>1331</v>
          </cell>
          <cell r="E1478" t="str">
            <v>1111</v>
          </cell>
          <cell r="F1478">
            <v>87199</v>
          </cell>
        </row>
        <row r="1479">
          <cell r="A1479">
            <v>43635</v>
          </cell>
          <cell r="B1479" t="str">
            <v>PC20190619-07</v>
          </cell>
          <cell r="C1479" t="str">
            <v>TT phí rửa xe ô tô và hút bụi 2 xe bán tải</v>
          </cell>
          <cell r="D1479" t="str">
            <v>6418</v>
          </cell>
          <cell r="E1479" t="str">
            <v>1111</v>
          </cell>
          <cell r="F1479">
            <v>220000</v>
          </cell>
        </row>
        <row r="1480">
          <cell r="A1480">
            <v>43635</v>
          </cell>
          <cell r="B1480" t="str">
            <v>PC20190619-08</v>
          </cell>
          <cell r="C1480" t="str">
            <v xml:space="preserve">TT tiền xe và lưu trú họp tháng 06/2019 </v>
          </cell>
          <cell r="D1480" t="str">
            <v>6418</v>
          </cell>
          <cell r="E1480" t="str">
            <v>1111</v>
          </cell>
          <cell r="F1480">
            <v>649000</v>
          </cell>
        </row>
        <row r="1481">
          <cell r="A1481">
            <v>43635</v>
          </cell>
          <cell r="B1481" t="str">
            <v>CK</v>
          </cell>
          <cell r="C1481" t="str">
            <v>Doanh thu bán hàng Nhà máy tôn Nguyễn Danh</v>
          </cell>
          <cell r="D1481" t="str">
            <v>131</v>
          </cell>
          <cell r="E1481" t="str">
            <v>5111</v>
          </cell>
          <cell r="F1481">
            <v>37508182</v>
          </cell>
        </row>
        <row r="1482">
          <cell r="A1482">
            <v>43635</v>
          </cell>
          <cell r="B1482" t="str">
            <v>CK</v>
          </cell>
          <cell r="C1482" t="str">
            <v>Thuế GTGT phải nộp</v>
          </cell>
          <cell r="D1482" t="str">
            <v>131</v>
          </cell>
          <cell r="E1482" t="str">
            <v>33311</v>
          </cell>
          <cell r="F1482">
            <v>3750818</v>
          </cell>
        </row>
        <row r="1483">
          <cell r="A1483">
            <v>43635</v>
          </cell>
          <cell r="B1483" t="str">
            <v>CK</v>
          </cell>
          <cell r="C1483" t="str">
            <v>Giá vốn hàng bán (Shigle JH115- 140tấm, Bond tile JH104-140 tấm, úp nóc tròn JH104-30 tấm, úp nóc tròn JH115-30 tấm, úp nóc cuối tròn JH104- 10 tấm, úp nóc cuối tròn JH 115- 10 tấm))</v>
          </cell>
          <cell r="D1483" t="str">
            <v>632</v>
          </cell>
          <cell r="E1483" t="str">
            <v>1561</v>
          </cell>
          <cell r="F1483">
            <v>17961620</v>
          </cell>
        </row>
        <row r="1484">
          <cell r="A1484">
            <v>43636</v>
          </cell>
          <cell r="B1484" t="str">
            <v>PC20190620-01</v>
          </cell>
          <cell r="C1484" t="str">
            <v>TT phí đổi ga bếp ăn</v>
          </cell>
          <cell r="D1484" t="str">
            <v>6428</v>
          </cell>
          <cell r="E1484" t="str">
            <v>1111</v>
          </cell>
          <cell r="F1484">
            <v>343000</v>
          </cell>
        </row>
        <row r="1485">
          <cell r="A1485">
            <v>43637</v>
          </cell>
          <cell r="B1485" t="str">
            <v>PT20190621-01</v>
          </cell>
          <cell r="C1485" t="str">
            <v>Ms Luyến hoàn ứng</v>
          </cell>
          <cell r="D1485" t="str">
            <v>1111</v>
          </cell>
          <cell r="E1485" t="str">
            <v>141</v>
          </cell>
          <cell r="F1485">
            <v>50000000</v>
          </cell>
        </row>
        <row r="1486">
          <cell r="A1486">
            <v>43637</v>
          </cell>
          <cell r="B1486" t="str">
            <v>PT20190621-02</v>
          </cell>
          <cell r="C1486" t="str">
            <v>Ms Luyến hoàn ứng</v>
          </cell>
          <cell r="D1486" t="str">
            <v>1111</v>
          </cell>
          <cell r="E1486" t="str">
            <v>141</v>
          </cell>
          <cell r="F1486">
            <v>1500000</v>
          </cell>
        </row>
        <row r="1487">
          <cell r="A1487">
            <v>43637</v>
          </cell>
          <cell r="B1487" t="str">
            <v>PC20190621-01</v>
          </cell>
          <cell r="C1487" t="str">
            <v>Tạm ứng công tác Long An-Vĩnh Long-Cần Thơ</v>
          </cell>
          <cell r="D1487" t="str">
            <v>141</v>
          </cell>
          <cell r="E1487" t="str">
            <v>1111</v>
          </cell>
          <cell r="F1487">
            <v>5000000</v>
          </cell>
        </row>
        <row r="1488">
          <cell r="A1488">
            <v>43637</v>
          </cell>
          <cell r="B1488" t="str">
            <v>PC20190621-02</v>
          </cell>
          <cell r="C1488" t="str">
            <v>Tạm ứng đổ xăng ô tô, mua keo quấn hàng mẫu</v>
          </cell>
          <cell r="D1488" t="str">
            <v>141</v>
          </cell>
          <cell r="E1488" t="str">
            <v>1111</v>
          </cell>
          <cell r="F1488">
            <v>5000000</v>
          </cell>
        </row>
        <row r="1489">
          <cell r="A1489">
            <v>43637</v>
          </cell>
          <cell r="B1489" t="str">
            <v>PC20190621-03</v>
          </cell>
          <cell r="C1489" t="str">
            <v>TT mực máy in Tháng 05/2019</v>
          </cell>
          <cell r="D1489" t="str">
            <v>6418</v>
          </cell>
          <cell r="E1489" t="str">
            <v>1111</v>
          </cell>
          <cell r="F1489">
            <v>5000000</v>
          </cell>
        </row>
        <row r="1490">
          <cell r="A1490">
            <v>43637</v>
          </cell>
          <cell r="B1490" t="str">
            <v>PC20190621-03</v>
          </cell>
          <cell r="C1490" t="str">
            <v>Thuế GTGT khấu trừ</v>
          </cell>
          <cell r="D1490" t="str">
            <v>1331</v>
          </cell>
          <cell r="E1490" t="str">
            <v>1111</v>
          </cell>
          <cell r="F1490">
            <v>500000</v>
          </cell>
        </row>
        <row r="1491">
          <cell r="A1491">
            <v>43637</v>
          </cell>
          <cell r="B1491" t="str">
            <v>PC20190621-04</v>
          </cell>
          <cell r="C1491" t="str">
            <v>TT cước vận chuyển giao kệ mẫu Bến Tre, Long An, Bình Dương</v>
          </cell>
          <cell r="D1491" t="str">
            <v>6418</v>
          </cell>
          <cell r="E1491" t="str">
            <v>1111</v>
          </cell>
          <cell r="F1491">
            <v>12200000</v>
          </cell>
        </row>
        <row r="1492">
          <cell r="A1492">
            <v>43637</v>
          </cell>
          <cell r="B1492" t="str">
            <v>PC20190621-04</v>
          </cell>
          <cell r="C1492" t="str">
            <v>Thuế GTGT khấu trừ</v>
          </cell>
          <cell r="D1492" t="str">
            <v>1331</v>
          </cell>
          <cell r="E1492" t="str">
            <v>1111</v>
          </cell>
          <cell r="F1492">
            <v>1220000</v>
          </cell>
        </row>
        <row r="1493">
          <cell r="A1493">
            <v>43637</v>
          </cell>
          <cell r="B1493" t="str">
            <v>PC20190621-05</v>
          </cell>
          <cell r="C1493" t="str">
            <v>TT chi phí tham quan Tây Nguyên và làm hồi thảo BMT-Vé tham quan suối</v>
          </cell>
          <cell r="D1493" t="str">
            <v>6418</v>
          </cell>
          <cell r="E1493" t="str">
            <v>1111</v>
          </cell>
          <cell r="F1493">
            <v>354545</v>
          </cell>
        </row>
        <row r="1494">
          <cell r="A1494">
            <v>43637</v>
          </cell>
          <cell r="B1494" t="str">
            <v>PC20190621-05</v>
          </cell>
          <cell r="C1494" t="str">
            <v>Thuế GTGT khấu trừ</v>
          </cell>
          <cell r="D1494" t="str">
            <v>1331</v>
          </cell>
          <cell r="E1494" t="str">
            <v>1111</v>
          </cell>
          <cell r="F1494">
            <v>35455</v>
          </cell>
        </row>
        <row r="1495">
          <cell r="A1495">
            <v>43637</v>
          </cell>
          <cell r="B1495" t="str">
            <v>PC20190621-05</v>
          </cell>
          <cell r="C1495" t="str">
            <v>TT chi phí tham quan Tây Nguyên và làm hồi thảo BMT- vé giữ xe</v>
          </cell>
          <cell r="D1495" t="str">
            <v>6418</v>
          </cell>
          <cell r="E1495" t="str">
            <v>1111</v>
          </cell>
          <cell r="F1495">
            <v>30000</v>
          </cell>
        </row>
        <row r="1496">
          <cell r="A1496">
            <v>43637</v>
          </cell>
          <cell r="B1496" t="str">
            <v>PC20190621-05</v>
          </cell>
          <cell r="C1496" t="str">
            <v>TT chi phí tham quan Tây Nguyên và làm hồi thảo BMT- Ăn uống</v>
          </cell>
          <cell r="D1496" t="str">
            <v>6418</v>
          </cell>
          <cell r="E1496" t="str">
            <v>1111</v>
          </cell>
          <cell r="F1496">
            <v>2151000</v>
          </cell>
        </row>
        <row r="1497">
          <cell r="A1497">
            <v>43637</v>
          </cell>
          <cell r="B1497" t="str">
            <v>PC20190621-05</v>
          </cell>
          <cell r="C1497" t="str">
            <v>TT chi phí tham quan Tây Nguyên và làm hồi thảo BMT- Ăn uống</v>
          </cell>
          <cell r="D1497" t="str">
            <v>6418</v>
          </cell>
          <cell r="E1497" t="str">
            <v>1111</v>
          </cell>
          <cell r="F1497">
            <v>6423000</v>
          </cell>
        </row>
        <row r="1498">
          <cell r="A1498">
            <v>43637</v>
          </cell>
          <cell r="B1498" t="str">
            <v>PC20190621-05</v>
          </cell>
          <cell r="C1498" t="str">
            <v>TT chi phí tham quan Tây Nguyên và làm hồi thảo BMT- Phòng Nghỉ</v>
          </cell>
          <cell r="D1498" t="str">
            <v>6418</v>
          </cell>
          <cell r="E1498" t="str">
            <v>1111</v>
          </cell>
          <cell r="F1498">
            <v>5236364</v>
          </cell>
        </row>
        <row r="1499">
          <cell r="A1499">
            <v>43637</v>
          </cell>
          <cell r="B1499" t="str">
            <v>PC20190621-05</v>
          </cell>
          <cell r="C1499" t="str">
            <v>Thuế GTGT khấu trừ</v>
          </cell>
          <cell r="D1499" t="str">
            <v>1331</v>
          </cell>
          <cell r="E1499" t="str">
            <v>1111</v>
          </cell>
          <cell r="F1499">
            <v>523636</v>
          </cell>
        </row>
        <row r="1500">
          <cell r="A1500">
            <v>43637</v>
          </cell>
          <cell r="B1500" t="str">
            <v>PC20190621-06</v>
          </cell>
          <cell r="C1500" t="str">
            <v>Tạm ứng tiền đi chợ công ty</v>
          </cell>
          <cell r="D1500" t="str">
            <v>141</v>
          </cell>
          <cell r="E1500" t="str">
            <v>1111</v>
          </cell>
          <cell r="F1500">
            <v>5000000</v>
          </cell>
        </row>
        <row r="1501">
          <cell r="A1501">
            <v>43637</v>
          </cell>
          <cell r="B1501" t="str">
            <v>PC20190621-07</v>
          </cell>
          <cell r="C1501" t="str">
            <v>TT phí chụp hình công ty</v>
          </cell>
          <cell r="D1501" t="str">
            <v>6418</v>
          </cell>
          <cell r="E1501" t="str">
            <v>1111</v>
          </cell>
          <cell r="F1501">
            <v>1500000</v>
          </cell>
        </row>
        <row r="1502">
          <cell r="A1502">
            <v>43637</v>
          </cell>
          <cell r="B1502" t="str">
            <v>PC20190621-08</v>
          </cell>
          <cell r="C1502" t="str">
            <v>TT mua 24 cuộn pier quấn hàng mẫu</v>
          </cell>
          <cell r="D1502" t="str">
            <v>6418</v>
          </cell>
          <cell r="E1502" t="str">
            <v>1111</v>
          </cell>
          <cell r="F1502">
            <v>2316587</v>
          </cell>
        </row>
        <row r="1503">
          <cell r="A1503">
            <v>43640</v>
          </cell>
          <cell r="B1503" t="str">
            <v>PC20190624-01</v>
          </cell>
          <cell r="C1503" t="str">
            <v>TT làm 5 sim mới và 2 sim cũ cho nhân viên- HĐ số 1937716 ( 12/06)</v>
          </cell>
          <cell r="D1503" t="str">
            <v>6418</v>
          </cell>
          <cell r="E1503" t="str">
            <v>1111</v>
          </cell>
          <cell r="F1503">
            <v>22727</v>
          </cell>
        </row>
        <row r="1504">
          <cell r="A1504">
            <v>43640</v>
          </cell>
          <cell r="B1504" t="str">
            <v>PC20190624-01</v>
          </cell>
          <cell r="C1504" t="str">
            <v>Thuế GTGT khấu trừ</v>
          </cell>
          <cell r="D1504" t="str">
            <v>1331</v>
          </cell>
          <cell r="E1504" t="str">
            <v>1111</v>
          </cell>
          <cell r="F1504">
            <v>2273</v>
          </cell>
        </row>
        <row r="1505">
          <cell r="A1505">
            <v>43640</v>
          </cell>
          <cell r="B1505" t="str">
            <v>PC20190624-01</v>
          </cell>
          <cell r="C1505" t="str">
            <v>TT làm 5 sim mới và 2 sim cũ cho nhân viên- HĐ số 1974407 (14/06)</v>
          </cell>
          <cell r="D1505" t="str">
            <v>6418</v>
          </cell>
          <cell r="E1505" t="str">
            <v>1111</v>
          </cell>
          <cell r="F1505">
            <v>272725</v>
          </cell>
        </row>
        <row r="1506">
          <cell r="A1506">
            <v>43640</v>
          </cell>
          <cell r="B1506" t="str">
            <v>PC20190624-01</v>
          </cell>
          <cell r="C1506" t="str">
            <v>Thuế GTGT khấu trừ</v>
          </cell>
          <cell r="D1506" t="str">
            <v>1331</v>
          </cell>
          <cell r="E1506" t="str">
            <v>1111</v>
          </cell>
          <cell r="F1506">
            <v>27275</v>
          </cell>
        </row>
        <row r="1507">
          <cell r="A1507">
            <v>43640</v>
          </cell>
          <cell r="B1507" t="str">
            <v>PC20190624-01</v>
          </cell>
          <cell r="C1507" t="str">
            <v>TT làm 5 sim mới và 2 sim cũ cho nhân viên- HĐ số  1937717 (12/06)</v>
          </cell>
          <cell r="D1507" t="str">
            <v>6418</v>
          </cell>
          <cell r="E1507" t="str">
            <v>1111</v>
          </cell>
          <cell r="F1507">
            <v>22727</v>
          </cell>
        </row>
        <row r="1508">
          <cell r="A1508">
            <v>43640</v>
          </cell>
          <cell r="B1508" t="str">
            <v>PC20190624-01</v>
          </cell>
          <cell r="C1508" t="str">
            <v>Thuế GTGT khấu trừ</v>
          </cell>
          <cell r="D1508" t="str">
            <v>1331</v>
          </cell>
          <cell r="E1508" t="str">
            <v>1111</v>
          </cell>
          <cell r="F1508">
            <v>2273</v>
          </cell>
        </row>
        <row r="1509">
          <cell r="A1509">
            <v>43640</v>
          </cell>
          <cell r="B1509" t="str">
            <v>PT20190624-01</v>
          </cell>
          <cell r="C1509" t="str">
            <v>Thu lại tạm ứng Ngày 15/05 theo PC20190515-04</v>
          </cell>
          <cell r="D1509" t="str">
            <v>1111</v>
          </cell>
          <cell r="E1509" t="str">
            <v>141</v>
          </cell>
          <cell r="F1509">
            <v>10000000</v>
          </cell>
        </row>
        <row r="1510">
          <cell r="A1510">
            <v>43640</v>
          </cell>
          <cell r="B1510" t="str">
            <v>PC20190624-02</v>
          </cell>
          <cell r="C1510" t="str">
            <v>TT chi phí công tác Lâm Đồng ngày 17.18.19 tháng 05/2019- Xăng</v>
          </cell>
          <cell r="D1510" t="str">
            <v>6418</v>
          </cell>
          <cell r="E1510" t="str">
            <v>1111</v>
          </cell>
          <cell r="F1510">
            <v>909091</v>
          </cell>
        </row>
        <row r="1511">
          <cell r="A1511">
            <v>43640</v>
          </cell>
          <cell r="B1511" t="str">
            <v>PC20190624-02</v>
          </cell>
          <cell r="C1511" t="str">
            <v>Thuế GTGT khấu trừ</v>
          </cell>
          <cell r="D1511" t="str">
            <v>1331</v>
          </cell>
          <cell r="E1511" t="str">
            <v>1111</v>
          </cell>
          <cell r="F1511">
            <v>90909</v>
          </cell>
        </row>
        <row r="1512">
          <cell r="A1512">
            <v>43640</v>
          </cell>
          <cell r="B1512" t="str">
            <v>PC20190624-02</v>
          </cell>
          <cell r="C1512" t="str">
            <v>TT chi phí công tác Lâm Đồng ngày 17.18.19 tháng 05/2019- Xăng</v>
          </cell>
          <cell r="D1512" t="str">
            <v>6418</v>
          </cell>
          <cell r="E1512" t="str">
            <v>1111</v>
          </cell>
          <cell r="F1512">
            <v>918726</v>
          </cell>
        </row>
        <row r="1513">
          <cell r="A1513">
            <v>43640</v>
          </cell>
          <cell r="B1513" t="str">
            <v>PC20190624-02</v>
          </cell>
          <cell r="C1513" t="str">
            <v>Thuế GTGT khấu trừ</v>
          </cell>
          <cell r="D1513" t="str">
            <v>1331</v>
          </cell>
          <cell r="E1513" t="str">
            <v>1111</v>
          </cell>
          <cell r="F1513">
            <v>91872</v>
          </cell>
        </row>
        <row r="1514">
          <cell r="A1514">
            <v>43640</v>
          </cell>
          <cell r="B1514" t="str">
            <v>PC20190624-02</v>
          </cell>
          <cell r="C1514" t="str">
            <v>TT chi phí công tác Lâm Đồng ngày 17.18.19 tháng 05/2019- Xăng</v>
          </cell>
          <cell r="D1514" t="str">
            <v>6418</v>
          </cell>
          <cell r="E1514" t="str">
            <v>1111</v>
          </cell>
          <cell r="F1514">
            <v>454545</v>
          </cell>
        </row>
        <row r="1515">
          <cell r="A1515">
            <v>43640</v>
          </cell>
          <cell r="B1515" t="str">
            <v>PC20190624-02</v>
          </cell>
          <cell r="C1515" t="str">
            <v>Thuế GTGT khấu trừ</v>
          </cell>
          <cell r="D1515" t="str">
            <v>1331</v>
          </cell>
          <cell r="E1515" t="str">
            <v>1111</v>
          </cell>
          <cell r="F1515">
            <v>45455</v>
          </cell>
        </row>
        <row r="1516">
          <cell r="A1516">
            <v>43640</v>
          </cell>
          <cell r="B1516" t="str">
            <v>PC20190624-02</v>
          </cell>
          <cell r="C1516" t="str">
            <v>TT chi phí công tác Lâm Đồng ngày 17.18.19 tháng 05/2019- Phòng nghỉ</v>
          </cell>
          <cell r="D1516" t="str">
            <v>6418</v>
          </cell>
          <cell r="E1516" t="str">
            <v>1111</v>
          </cell>
          <cell r="F1516">
            <v>1800000</v>
          </cell>
        </row>
        <row r="1517">
          <cell r="A1517">
            <v>43640</v>
          </cell>
          <cell r="B1517" t="str">
            <v>PC20190624-02</v>
          </cell>
          <cell r="C1517" t="str">
            <v>TT chi phí công tác Lâm Đồng ngày 17.18.19 tháng 05/2019- Xăng</v>
          </cell>
          <cell r="D1517" t="str">
            <v>6418</v>
          </cell>
          <cell r="E1517" t="str">
            <v>1111</v>
          </cell>
          <cell r="F1517">
            <v>909091</v>
          </cell>
        </row>
        <row r="1518">
          <cell r="A1518">
            <v>43640</v>
          </cell>
          <cell r="B1518" t="str">
            <v>PC20190624-02</v>
          </cell>
          <cell r="C1518" t="str">
            <v>Thuế GTGT khấu trừ</v>
          </cell>
          <cell r="D1518" t="str">
            <v>1331</v>
          </cell>
          <cell r="E1518" t="str">
            <v>1111</v>
          </cell>
          <cell r="F1518">
            <v>90909</v>
          </cell>
        </row>
        <row r="1519">
          <cell r="A1519">
            <v>43640</v>
          </cell>
          <cell r="B1519" t="str">
            <v>PC20190624-02</v>
          </cell>
          <cell r="C1519" t="str">
            <v>TT chi phí công tác Lâm Đồng ngày 17.18.19 tháng 05/2019- Xăng</v>
          </cell>
          <cell r="D1519" t="str">
            <v>6418</v>
          </cell>
          <cell r="E1519" t="str">
            <v>1111</v>
          </cell>
          <cell r="F1519">
            <v>1363636</v>
          </cell>
        </row>
        <row r="1520">
          <cell r="A1520">
            <v>43640</v>
          </cell>
          <cell r="B1520" t="str">
            <v>PC20190624-02</v>
          </cell>
          <cell r="C1520" t="str">
            <v>Thuế GTGT khấu trừ</v>
          </cell>
          <cell r="D1520" t="str">
            <v>1331</v>
          </cell>
          <cell r="E1520" t="str">
            <v>1111</v>
          </cell>
          <cell r="F1520">
            <v>136364</v>
          </cell>
        </row>
        <row r="1521">
          <cell r="A1521">
            <v>43640</v>
          </cell>
          <cell r="B1521" t="str">
            <v>PC20190624-02</v>
          </cell>
          <cell r="C1521" t="str">
            <v>TT chi phí công tác Lâm Đồng ngày 17.18.19 tháng 05/2019- Phòng nghỉ</v>
          </cell>
          <cell r="D1521" t="str">
            <v>6418</v>
          </cell>
          <cell r="E1521" t="str">
            <v>1111</v>
          </cell>
          <cell r="F1521">
            <v>581819</v>
          </cell>
        </row>
        <row r="1522">
          <cell r="A1522">
            <v>43640</v>
          </cell>
          <cell r="B1522" t="str">
            <v>PC20190624-02</v>
          </cell>
          <cell r="C1522" t="str">
            <v>Thuế GTGT khấu trừ</v>
          </cell>
          <cell r="D1522" t="str">
            <v>1331</v>
          </cell>
          <cell r="E1522" t="str">
            <v>1111</v>
          </cell>
          <cell r="F1522">
            <v>58181</v>
          </cell>
        </row>
        <row r="1523">
          <cell r="A1523">
            <v>43640</v>
          </cell>
          <cell r="B1523" t="str">
            <v>PC20190624-02</v>
          </cell>
          <cell r="C1523" t="str">
            <v>TT chi phí công tác Lâm Đồng ngày 17.18.19 tháng 05/2019- Phòng nghỉ</v>
          </cell>
          <cell r="D1523" t="str">
            <v>6418</v>
          </cell>
          <cell r="E1523" t="str">
            <v>1111</v>
          </cell>
          <cell r="F1523">
            <v>200000</v>
          </cell>
        </row>
        <row r="1524">
          <cell r="A1524">
            <v>43640</v>
          </cell>
          <cell r="B1524" t="str">
            <v>PC20190624-02</v>
          </cell>
          <cell r="C1524" t="str">
            <v>TT chi phí công tác Lâm Đồng ngày 17.18.19 tháng 05/2019- Xăng</v>
          </cell>
          <cell r="D1524" t="str">
            <v>6418</v>
          </cell>
          <cell r="E1524" t="str">
            <v>1111</v>
          </cell>
          <cell r="F1524">
            <v>1090909</v>
          </cell>
        </row>
        <row r="1525">
          <cell r="A1525">
            <v>43640</v>
          </cell>
          <cell r="B1525" t="str">
            <v>PC20190624-02</v>
          </cell>
          <cell r="C1525" t="str">
            <v>Thuế GTGT khấu trừ</v>
          </cell>
          <cell r="D1525" t="str">
            <v>1331</v>
          </cell>
          <cell r="E1525" t="str">
            <v>1111</v>
          </cell>
          <cell r="F1525">
            <v>109091</v>
          </cell>
        </row>
        <row r="1526">
          <cell r="A1526">
            <v>43640</v>
          </cell>
          <cell r="B1526" t="str">
            <v>PC20190624-02</v>
          </cell>
          <cell r="C1526" t="str">
            <v>TT chi phí công tác Lâm Đồng ngày 17.18.19 tháng 05/2019- Xăng</v>
          </cell>
          <cell r="D1526" t="str">
            <v>6418</v>
          </cell>
          <cell r="E1526" t="str">
            <v>1111</v>
          </cell>
          <cell r="F1526">
            <v>909091</v>
          </cell>
        </row>
        <row r="1527">
          <cell r="A1527">
            <v>43640</v>
          </cell>
          <cell r="B1527" t="str">
            <v>PC20190624-02</v>
          </cell>
          <cell r="C1527" t="str">
            <v>Thuế GTGT khấu trừ</v>
          </cell>
          <cell r="D1527" t="str">
            <v>1331</v>
          </cell>
          <cell r="E1527" t="str">
            <v>1111</v>
          </cell>
          <cell r="F1527">
            <v>90909</v>
          </cell>
        </row>
        <row r="1528">
          <cell r="A1528">
            <v>43640</v>
          </cell>
          <cell r="B1528" t="str">
            <v>PC20190624-02</v>
          </cell>
          <cell r="C1528" t="str">
            <v>TT chi phí công tác Lâm Đồng ngày 17.18.19 tháng 05/2019- Phí cầu dường</v>
          </cell>
          <cell r="D1528" t="str">
            <v>6418</v>
          </cell>
          <cell r="E1528" t="str">
            <v>1111</v>
          </cell>
          <cell r="F1528">
            <v>699091</v>
          </cell>
        </row>
        <row r="1529">
          <cell r="A1529">
            <v>43640</v>
          </cell>
          <cell r="B1529" t="str">
            <v>PC20190624-02</v>
          </cell>
          <cell r="C1529" t="str">
            <v>Thuế GTGT khấu trừ</v>
          </cell>
          <cell r="D1529" t="str">
            <v>1331</v>
          </cell>
          <cell r="E1529" t="str">
            <v>1111</v>
          </cell>
          <cell r="F1529">
            <v>69909</v>
          </cell>
        </row>
        <row r="1530">
          <cell r="A1530">
            <v>43640</v>
          </cell>
          <cell r="B1530" t="str">
            <v>PC20190624-03</v>
          </cell>
          <cell r="C1530" t="str">
            <v>Ms.Luyến tạm ứng (chứng thực bản sao công ty Della)</v>
          </cell>
          <cell r="D1530" t="str">
            <v>141</v>
          </cell>
          <cell r="E1530" t="str">
            <v>1111</v>
          </cell>
          <cell r="F1530">
            <v>15000</v>
          </cell>
        </row>
        <row r="1531">
          <cell r="A1531">
            <v>43640</v>
          </cell>
          <cell r="B1531" t="str">
            <v>PT20190624-02</v>
          </cell>
          <cell r="C1531" t="str">
            <v>Ms Luyến hoàn ứng</v>
          </cell>
          <cell r="D1531" t="str">
            <v>1111</v>
          </cell>
          <cell r="E1531" t="str">
            <v>141</v>
          </cell>
          <cell r="F1531">
            <v>40000000</v>
          </cell>
        </row>
        <row r="1532">
          <cell r="A1532">
            <v>43640</v>
          </cell>
          <cell r="B1532" t="str">
            <v>PC20190624-04</v>
          </cell>
          <cell r="C1532" t="str">
            <v>TT chi phí đi xe bổ sung đợt họp đầu tháng 06/2019 ( Tây Nguyên)</v>
          </cell>
          <cell r="D1532" t="str">
            <v>6418</v>
          </cell>
          <cell r="E1532" t="str">
            <v>1111</v>
          </cell>
          <cell r="F1532">
            <v>1363636</v>
          </cell>
        </row>
        <row r="1533">
          <cell r="A1533">
            <v>43640</v>
          </cell>
          <cell r="B1533" t="str">
            <v>PC20190624-04</v>
          </cell>
          <cell r="C1533" t="str">
            <v>Thuế GTGT khấu trừ</v>
          </cell>
          <cell r="D1533" t="str">
            <v>1331</v>
          </cell>
          <cell r="E1533" t="str">
            <v>1111</v>
          </cell>
          <cell r="F1533">
            <v>136364</v>
          </cell>
        </row>
        <row r="1534">
          <cell r="A1534">
            <v>43640</v>
          </cell>
          <cell r="B1534" t="str">
            <v>PC20190624-05</v>
          </cell>
          <cell r="C1534" t="str">
            <v>TT chi phí thiết kế cho bên Feerk</v>
          </cell>
          <cell r="D1534" t="str">
            <v>6418</v>
          </cell>
          <cell r="E1534" t="str">
            <v>1111</v>
          </cell>
          <cell r="F1534">
            <v>24000000</v>
          </cell>
        </row>
        <row r="1535">
          <cell r="A1535">
            <v>43640</v>
          </cell>
          <cell r="B1535" t="str">
            <v>PC20190624-06</v>
          </cell>
          <cell r="C1535" t="str">
            <v>TT tiền điện T06/2019</v>
          </cell>
          <cell r="D1535" t="str">
            <v>6428</v>
          </cell>
          <cell r="E1535" t="str">
            <v>1111</v>
          </cell>
          <cell r="F1535">
            <v>12302685</v>
          </cell>
        </row>
        <row r="1536">
          <cell r="A1536">
            <v>43640</v>
          </cell>
          <cell r="B1536" t="str">
            <v>PC20190624-06</v>
          </cell>
          <cell r="C1536" t="str">
            <v>Thuế GTGT được khấu trừ</v>
          </cell>
          <cell r="D1536" t="str">
            <v>1331</v>
          </cell>
          <cell r="E1536" t="str">
            <v>1111</v>
          </cell>
          <cell r="F1536">
            <v>1230269</v>
          </cell>
        </row>
        <row r="1537">
          <cell r="A1537">
            <v>43641</v>
          </cell>
          <cell r="C1537" t="str">
            <v>Lãi tiền gửi ngân hàng tháng 06/2019</v>
          </cell>
          <cell r="D1537" t="str">
            <v>1121bidv</v>
          </cell>
          <cell r="E1537" t="str">
            <v>515</v>
          </cell>
          <cell r="F1537">
            <v>69528</v>
          </cell>
        </row>
        <row r="1538">
          <cell r="A1538">
            <v>43642</v>
          </cell>
          <cell r="C1538" t="str">
            <v>Thu tiền bán hàng Cty Nguyễn Danh</v>
          </cell>
          <cell r="D1538" t="str">
            <v>1121bidv</v>
          </cell>
          <cell r="E1538" t="str">
            <v>131</v>
          </cell>
          <cell r="F1538">
            <v>20604000</v>
          </cell>
        </row>
        <row r="1539">
          <cell r="A1539">
            <v>43643</v>
          </cell>
          <cell r="B1539" t="str">
            <v>PT20190627-01</v>
          </cell>
          <cell r="C1539" t="str">
            <v>Rút BIDV nộp quỹ tiền mặt ( Chuyển khoản TK cá nhân )</v>
          </cell>
          <cell r="D1539" t="str">
            <v>1111</v>
          </cell>
          <cell r="E1539" t="str">
            <v>1121bidv</v>
          </cell>
          <cell r="F1539">
            <v>0</v>
          </cell>
        </row>
        <row r="1540">
          <cell r="A1540">
            <v>43643</v>
          </cell>
          <cell r="B1540" t="str">
            <v>PC20192706-01</v>
          </cell>
          <cell r="C1540" t="str">
            <v>Ms Luyến tạm ứng ( TT vay ngân hàng Tiên Phong cho cty TNHH Della: 10.672.000 và gia hạn chữ ký sổ Cty CP APEC Quảng Nam : 1.328.000)</v>
          </cell>
          <cell r="D1540" t="str">
            <v>141</v>
          </cell>
          <cell r="E1540" t="str">
            <v>1111</v>
          </cell>
          <cell r="F1540">
            <v>12000000</v>
          </cell>
        </row>
        <row r="1541">
          <cell r="A1541">
            <v>43643</v>
          </cell>
          <cell r="C1541" t="str">
            <v>TT phí in KTS ngoài trời cho Cty In ấn Gia Phát theo HĐ 0000820 (17/06/2019)</v>
          </cell>
          <cell r="D1541" t="str">
            <v>331</v>
          </cell>
          <cell r="E1541" t="str">
            <v>1121bidv</v>
          </cell>
          <cell r="F1541">
            <v>23999800</v>
          </cell>
        </row>
        <row r="1542">
          <cell r="A1542">
            <v>43643</v>
          </cell>
          <cell r="C1542" t="str">
            <v>Phí chuyển khoản món 23.999.800 vnđ</v>
          </cell>
          <cell r="D1542" t="str">
            <v>6425</v>
          </cell>
          <cell r="E1542" t="str">
            <v>1121bidv</v>
          </cell>
          <cell r="F1542">
            <v>22000</v>
          </cell>
        </row>
        <row r="1543">
          <cell r="A1543">
            <v>43643</v>
          </cell>
          <cell r="C1543" t="str">
            <v>Rút TGNH BIDV nhập quỹ tiền mặt (Trần Thị Hồng Phước)- dùng UNC CK vào TK cá nhân nhập quỹ TM</v>
          </cell>
          <cell r="D1543" t="str">
            <v>1111</v>
          </cell>
          <cell r="E1543" t="str">
            <v>1121bidv</v>
          </cell>
          <cell r="F1543">
            <v>12000000</v>
          </cell>
        </row>
        <row r="1544">
          <cell r="A1544">
            <v>43643</v>
          </cell>
          <cell r="B1544" t="str">
            <v>NH</v>
          </cell>
          <cell r="C1544" t="str">
            <v>Nộp BHXH tháng 06/2019 (bổ sung Huân LCB 7.000.000 vnđ cho tháng 07/2019)</v>
          </cell>
          <cell r="D1544" t="str">
            <v>3383</v>
          </cell>
          <cell r="E1544" t="str">
            <v>1121bidv</v>
          </cell>
          <cell r="F1544">
            <v>34935000</v>
          </cell>
        </row>
        <row r="1545">
          <cell r="A1545">
            <v>43643</v>
          </cell>
          <cell r="B1545" t="str">
            <v>NH</v>
          </cell>
          <cell r="C1545" t="str">
            <v>Nộp BHYT tháng 06/2019 ((bổ sung Huân LCB 7.000.000 vnđ cho tháng 07/2019)</v>
          </cell>
          <cell r="D1545" t="str">
            <v>3384</v>
          </cell>
          <cell r="E1545" t="str">
            <v>1121bidv</v>
          </cell>
          <cell r="F1545">
            <v>6165000</v>
          </cell>
        </row>
        <row r="1546">
          <cell r="A1546">
            <v>43643</v>
          </cell>
          <cell r="B1546" t="str">
            <v>NH</v>
          </cell>
          <cell r="C1546" t="str">
            <v>Nộp BHTN tháng 06/2019 ((bổ sung Huân LCB 7.000.000 vnđ cho tháng 07/2019)</v>
          </cell>
          <cell r="D1546" t="str">
            <v>3386</v>
          </cell>
          <cell r="E1546" t="str">
            <v>1121bidv</v>
          </cell>
          <cell r="F1546">
            <v>2740000</v>
          </cell>
        </row>
        <row r="1547">
          <cell r="A1547">
            <v>43643</v>
          </cell>
          <cell r="C1547" t="str">
            <v>Phí chuyển khoản món 43.840.000 vnđ</v>
          </cell>
          <cell r="D1547" t="str">
            <v>6425</v>
          </cell>
          <cell r="E1547" t="str">
            <v>1121bidv</v>
          </cell>
          <cell r="F1547">
            <v>22000</v>
          </cell>
        </row>
        <row r="1548">
          <cell r="A1548">
            <v>43644</v>
          </cell>
          <cell r="C1548" t="str">
            <v>Thu trước tiền bán hàng theo HD FT19179083290126</v>
          </cell>
          <cell r="D1548" t="str">
            <v>1121bidv</v>
          </cell>
          <cell r="E1548" t="str">
            <v>131</v>
          </cell>
          <cell r="F1548">
            <v>300000000</v>
          </cell>
        </row>
        <row r="1549">
          <cell r="A1549">
            <v>43644</v>
          </cell>
          <cell r="C1549" t="str">
            <v>Thu trước tiền bán hàng theo HD FT19179670131250</v>
          </cell>
          <cell r="D1549" t="str">
            <v>1121bidv</v>
          </cell>
          <cell r="E1549" t="str">
            <v>131</v>
          </cell>
          <cell r="F1549">
            <v>200000000</v>
          </cell>
        </row>
        <row r="1550">
          <cell r="A1550">
            <v>43645</v>
          </cell>
          <cell r="B1550" t="str">
            <v>PT20190629-01</v>
          </cell>
          <cell r="C1550" t="str">
            <v>Thu tiền bán hàng CH VLXD Đông Hải</v>
          </cell>
          <cell r="D1550" t="str">
            <v>1111</v>
          </cell>
          <cell r="E1550" t="str">
            <v>5111</v>
          </cell>
          <cell r="F1550">
            <v>2238545</v>
          </cell>
        </row>
        <row r="1551">
          <cell r="A1551">
            <v>43645</v>
          </cell>
          <cell r="B1551" t="str">
            <v>PT20190629-01</v>
          </cell>
          <cell r="C1551" t="str">
            <v>Thuế GTGT phải nộp</v>
          </cell>
          <cell r="D1551" t="str">
            <v>1111</v>
          </cell>
          <cell r="E1551" t="str">
            <v>33311</v>
          </cell>
          <cell r="F1551">
            <v>223855</v>
          </cell>
        </row>
        <row r="1552">
          <cell r="A1552">
            <v>43645</v>
          </cell>
          <cell r="B1552" t="str">
            <v>PT20190629-01</v>
          </cell>
          <cell r="C1552" t="str">
            <v>Giá vốn hàng bán (Bond tile JH110-18 tấm)</v>
          </cell>
          <cell r="D1552" t="str">
            <v>632</v>
          </cell>
          <cell r="E1552" t="str">
            <v>1561</v>
          </cell>
          <cell r="F1552">
            <v>1011582</v>
          </cell>
        </row>
        <row r="1553">
          <cell r="A1553">
            <v>43645</v>
          </cell>
          <cell r="C1553" t="str">
            <v>Doanh thu bán hàng theo đơn hàng số 29/06/2019 DDh-Della (29/06/2019)</v>
          </cell>
          <cell r="D1553" t="str">
            <v>131</v>
          </cell>
          <cell r="E1553" t="str">
            <v>5111</v>
          </cell>
          <cell r="F1553">
            <v>454501636</v>
          </cell>
        </row>
        <row r="1554">
          <cell r="A1554">
            <v>43645</v>
          </cell>
          <cell r="C1554" t="str">
            <v>Thuế GTGT phải nộp</v>
          </cell>
          <cell r="D1554" t="str">
            <v>131</v>
          </cell>
          <cell r="E1554" t="str">
            <v>33311</v>
          </cell>
          <cell r="F1554">
            <v>45450164</v>
          </cell>
        </row>
        <row r="1555">
          <cell r="A1555">
            <v>43645</v>
          </cell>
          <cell r="C1555" t="str">
            <v>Giá vốn hàng bán theo đơn hàng số 29/06/2019 DDh-Della (29/06/2019)</v>
          </cell>
          <cell r="D1555" t="str">
            <v>632</v>
          </cell>
          <cell r="E1555" t="str">
            <v>1561</v>
          </cell>
          <cell r="F1555">
            <v>196110900</v>
          </cell>
        </row>
        <row r="1556">
          <cell r="A1556">
            <v>43646</v>
          </cell>
          <cell r="C1556" t="str">
            <v>Điều chỉnh tăng lương NVVP tháng 05/2019</v>
          </cell>
          <cell r="D1556" t="str">
            <v>6421</v>
          </cell>
          <cell r="E1556" t="str">
            <v>3341</v>
          </cell>
          <cell r="F1556">
            <v>30000</v>
          </cell>
        </row>
        <row r="1557">
          <cell r="A1557">
            <v>43646</v>
          </cell>
          <cell r="C1557" t="str">
            <v>Điều chỉnh tăng lương NVBH tháng 05/2019</v>
          </cell>
          <cell r="D1557" t="str">
            <v>6411</v>
          </cell>
          <cell r="E1557" t="str">
            <v>3341</v>
          </cell>
          <cell r="F1557">
            <v>2590000</v>
          </cell>
        </row>
        <row r="1558">
          <cell r="A1558">
            <v>43646</v>
          </cell>
          <cell r="C1558" t="str">
            <v>Điều chỉnh tăng thuế TNCN tháng 05/2019</v>
          </cell>
          <cell r="D1558" t="str">
            <v>3341</v>
          </cell>
          <cell r="E1558" t="str">
            <v>3335</v>
          </cell>
          <cell r="F1558">
            <v>106000</v>
          </cell>
        </row>
        <row r="1559">
          <cell r="A1559">
            <v>43646</v>
          </cell>
          <cell r="B1559" t="str">
            <v>0000073</v>
          </cell>
          <cell r="C1559" t="str">
            <v>Phần mềm quản lý máy chủ theo HĐ HO/2019/SER029 ngày 29/05/2019 và HĐ 0000073 (01/06/2019)</v>
          </cell>
          <cell r="D1559" t="str">
            <v>6428</v>
          </cell>
          <cell r="E1559" t="str">
            <v>331</v>
          </cell>
          <cell r="F1559">
            <v>18000000</v>
          </cell>
        </row>
        <row r="1560">
          <cell r="A1560">
            <v>43646</v>
          </cell>
          <cell r="B1560" t="str">
            <v>0002397</v>
          </cell>
          <cell r="C1560" t="str">
            <v>Phí thuê kho, bốc xếp theo HĐ 0002397 (30/04/2019)</v>
          </cell>
          <cell r="D1560" t="str">
            <v>6428</v>
          </cell>
          <cell r="E1560" t="str">
            <v>331</v>
          </cell>
          <cell r="F1560">
            <v>16948550</v>
          </cell>
        </row>
        <row r="1561">
          <cell r="A1561">
            <v>43646</v>
          </cell>
          <cell r="B1561" t="str">
            <v>0035041</v>
          </cell>
          <cell r="C1561" t="str">
            <v>Phí vé máy bay tháng 05/2019 theo HĐ 0035041 (29/05/2019)</v>
          </cell>
          <cell r="D1561" t="str">
            <v>6428</v>
          </cell>
          <cell r="E1561" t="str">
            <v>331</v>
          </cell>
          <cell r="F1561">
            <v>14319000</v>
          </cell>
        </row>
        <row r="1562">
          <cell r="A1562">
            <v>43646</v>
          </cell>
          <cell r="B1562" t="str">
            <v>0000107</v>
          </cell>
          <cell r="C1562" t="str">
            <v>Phí dịch vuụ bảo vệ tháng 05/2019 theo HĐ 000107 (31/05/2019</v>
          </cell>
          <cell r="D1562" t="str">
            <v>6428</v>
          </cell>
          <cell r="E1562" t="str">
            <v>331</v>
          </cell>
          <cell r="F1562">
            <v>16000000</v>
          </cell>
        </row>
        <row r="1563">
          <cell r="A1563">
            <v>43646</v>
          </cell>
          <cell r="C1563" t="str">
            <v>Phân bổ tiền thuê nhà cho văn phòng tháng 06/2019
Allocation of the rent for the office in June.2019</v>
          </cell>
          <cell r="D1563" t="str">
            <v>6423</v>
          </cell>
          <cell r="E1563" t="str">
            <v>24201</v>
          </cell>
          <cell r="F1563">
            <v>120000000</v>
          </cell>
        </row>
        <row r="1564">
          <cell r="A1564">
            <v>43646</v>
          </cell>
          <cell r="C1564" t="str">
            <v>Phải trả lương NVBH tháng 06/2019
To pay staff salaries sale in in June.2019</v>
          </cell>
          <cell r="D1564" t="str">
            <v>6411</v>
          </cell>
          <cell r="E1564" t="str">
            <v>3341</v>
          </cell>
          <cell r="F1564">
            <v>236290000</v>
          </cell>
        </row>
        <row r="1565">
          <cell r="A1565">
            <v>43646</v>
          </cell>
          <cell r="C1565" t="str">
            <v>Phải trả lương NVoffice tháng 06/2019
To pay staff salaries office in in June.2019</v>
          </cell>
          <cell r="D1565">
            <v>6421</v>
          </cell>
          <cell r="E1565" t="str">
            <v>3341</v>
          </cell>
          <cell r="F1565">
            <v>201450000</v>
          </cell>
        </row>
        <row r="1566">
          <cell r="A1566">
            <v>43646</v>
          </cell>
          <cell r="C1566" t="str">
            <v>Phải trả BHXH cho NVoffice tháng 06/2019
Pay social insurance for NVoffice in in June.2019</v>
          </cell>
          <cell r="D1566">
            <v>6421</v>
          </cell>
          <cell r="E1566" t="str">
            <v>3383</v>
          </cell>
          <cell r="F1566">
            <v>18375000</v>
          </cell>
        </row>
        <row r="1567">
          <cell r="A1567">
            <v>43646</v>
          </cell>
          <cell r="C1567" t="str">
            <v>Phải trả BHYT cho NVoffice tháng 06/2019
Pay health insurance for NV office in in June.2019</v>
          </cell>
          <cell r="D1567">
            <v>6421</v>
          </cell>
          <cell r="E1567" t="str">
            <v>3384</v>
          </cell>
          <cell r="F1567">
            <v>3150000</v>
          </cell>
        </row>
        <row r="1568">
          <cell r="A1568">
            <v>43646</v>
          </cell>
          <cell r="C1568" t="str">
            <v>Phải trả BHTN cho NVoffice tháng 06/2019
Pay unemployment insurance for NV office in in June.2019</v>
          </cell>
          <cell r="D1568">
            <v>6421</v>
          </cell>
          <cell r="E1568" t="str">
            <v>3386</v>
          </cell>
          <cell r="F1568">
            <v>1050000</v>
          </cell>
        </row>
        <row r="1569">
          <cell r="A1569">
            <v>43646</v>
          </cell>
          <cell r="C1569" t="str">
            <v>Phải trả BHXH cho NV bán hàng tháng 06/2019
Pay social insurance for NV.sale in in June.2019</v>
          </cell>
          <cell r="D1569" t="str">
            <v>6411</v>
          </cell>
          <cell r="E1569" t="str">
            <v>3383</v>
          </cell>
          <cell r="F1569">
            <v>6825000</v>
          </cell>
        </row>
        <row r="1570">
          <cell r="A1570">
            <v>43646</v>
          </cell>
          <cell r="C1570" t="str">
            <v>Phải trả BHYT cho  NV bán hàng tháng 06/2019
Pay health insurance for NV sale in in June.2019</v>
          </cell>
          <cell r="D1570" t="str">
            <v>6411</v>
          </cell>
          <cell r="E1570" t="str">
            <v>3384</v>
          </cell>
          <cell r="F1570">
            <v>1170000</v>
          </cell>
        </row>
        <row r="1571">
          <cell r="A1571">
            <v>43646</v>
          </cell>
          <cell r="C1571" t="str">
            <v>Phải trả BHTN cho  NV bán hàng tháng 06/2019
Pay unemployment insurance for NV sale in in June.2019</v>
          </cell>
          <cell r="D1571" t="str">
            <v>6411</v>
          </cell>
          <cell r="E1571" t="str">
            <v>3386</v>
          </cell>
          <cell r="F1571">
            <v>390000</v>
          </cell>
        </row>
        <row r="1572">
          <cell r="A1572">
            <v>43646</v>
          </cell>
          <cell r="C1572" t="str">
            <v>Thuế tncn NV VP tháng 06/2019
Pay taxpayers in in June.2019</v>
          </cell>
          <cell r="D1572" t="str">
            <v>3341</v>
          </cell>
          <cell r="E1572" t="str">
            <v>3335</v>
          </cell>
          <cell r="F1572">
            <v>14543000</v>
          </cell>
        </row>
        <row r="1573">
          <cell r="A1573">
            <v>43646</v>
          </cell>
          <cell r="C1573" t="str">
            <v>Nhân viên VP trả BHXH tháng 06/2019</v>
          </cell>
          <cell r="D1573" t="str">
            <v>3341</v>
          </cell>
          <cell r="E1573" t="str">
            <v>3383</v>
          </cell>
          <cell r="F1573">
            <v>8400000</v>
          </cell>
        </row>
        <row r="1574">
          <cell r="A1574">
            <v>43646</v>
          </cell>
          <cell r="C1574" t="str">
            <v>Nhân viên VP trả BHYT tháng 06/2019</v>
          </cell>
          <cell r="D1574" t="str">
            <v>3341</v>
          </cell>
          <cell r="E1574" t="str">
            <v>3384</v>
          </cell>
          <cell r="F1574">
            <v>1575000</v>
          </cell>
        </row>
        <row r="1575">
          <cell r="A1575">
            <v>43646</v>
          </cell>
          <cell r="C1575" t="str">
            <v>Nhân viên VP trả BHTN tháng 06/2019</v>
          </cell>
          <cell r="D1575" t="str">
            <v>3341</v>
          </cell>
          <cell r="E1575" t="str">
            <v>3386</v>
          </cell>
          <cell r="F1575">
            <v>1050000</v>
          </cell>
        </row>
        <row r="1576">
          <cell r="A1576">
            <v>43646</v>
          </cell>
          <cell r="C1576" t="str">
            <v>Nhân viên kinh doanh trả BHXH tháng 06/2019</v>
          </cell>
          <cell r="D1576" t="str">
            <v>3341</v>
          </cell>
          <cell r="E1576" t="str">
            <v>3383</v>
          </cell>
          <cell r="F1576">
            <v>3120000</v>
          </cell>
        </row>
        <row r="1577">
          <cell r="A1577">
            <v>43646</v>
          </cell>
          <cell r="C1577" t="str">
            <v>Nhân viên kinh doanh trả BHYT tháng 06/2019</v>
          </cell>
          <cell r="D1577" t="str">
            <v>3341</v>
          </cell>
          <cell r="E1577" t="str">
            <v>3384</v>
          </cell>
          <cell r="F1577">
            <v>585000</v>
          </cell>
        </row>
        <row r="1578">
          <cell r="A1578">
            <v>43646</v>
          </cell>
          <cell r="C1578" t="str">
            <v>Nhân viên kinh doanh trả BHTN tháng 06/2019</v>
          </cell>
          <cell r="D1578" t="str">
            <v>3341</v>
          </cell>
          <cell r="E1578" t="str">
            <v>3386</v>
          </cell>
          <cell r="F1578">
            <v>390000</v>
          </cell>
        </row>
        <row r="1579">
          <cell r="A1579">
            <v>43646</v>
          </cell>
          <cell r="C1579" t="str">
            <v>Nhân viên tạm ứng tháng 06/2019</v>
          </cell>
          <cell r="D1579" t="str">
            <v>141</v>
          </cell>
          <cell r="E1579" t="str">
            <v>3341</v>
          </cell>
          <cell r="F1579">
            <v>477000</v>
          </cell>
        </row>
        <row r="1580">
          <cell r="A1580">
            <v>43646</v>
          </cell>
          <cell r="C1580" t="str">
            <v>Phân bổ chi phí trả trước ngắn hạn 06/2019</v>
          </cell>
          <cell r="D1580" t="str">
            <v>6423</v>
          </cell>
          <cell r="E1580" t="str">
            <v>24201</v>
          </cell>
          <cell r="F1580">
            <v>20897245</v>
          </cell>
        </row>
        <row r="1581">
          <cell r="A1581">
            <v>43646</v>
          </cell>
          <cell r="C1581" t="str">
            <v>Hao mòn TSCĐ hữu hình 06/2019</v>
          </cell>
          <cell r="D1581" t="str">
            <v>6423</v>
          </cell>
          <cell r="E1581" t="str">
            <v>2141</v>
          </cell>
          <cell r="F1581">
            <v>6954545</v>
          </cell>
        </row>
        <row r="1582">
          <cell r="A1582">
            <v>43646</v>
          </cell>
          <cell r="C1582" t="str">
            <v>Kết chuyển khoản phải trả của Ms.Luyến (TK1111) sang khoản tạm ứng (TK141)</v>
          </cell>
          <cell r="D1582" t="str">
            <v>141</v>
          </cell>
          <cell r="E1582" t="str">
            <v>1111</v>
          </cell>
          <cell r="F1582">
            <v>500000000</v>
          </cell>
        </row>
        <row r="1583">
          <cell r="A1583">
            <v>43646</v>
          </cell>
          <cell r="C1583" t="str">
            <v xml:space="preserve">Ms.Luyến hoàn ứng </v>
          </cell>
          <cell r="D1583" t="str">
            <v>1111</v>
          </cell>
          <cell r="E1583" t="str">
            <v>141</v>
          </cell>
        </row>
        <row r="1584">
          <cell r="A1584">
            <v>43647</v>
          </cell>
          <cell r="B1584" t="str">
            <v>PT00001</v>
          </cell>
          <cell r="C1584" t="str">
            <v>Rút tiền BIDV nhập quỹ tiền mặt - Công ty TNHH Sản Phẩm Xây Dựng Della Vietbuilders</v>
          </cell>
          <cell r="D1584" t="str">
            <v>1111</v>
          </cell>
          <cell r="E1584" t="str">
            <v>1121BIDV</v>
          </cell>
          <cell r="F1584">
            <v>280000000</v>
          </cell>
        </row>
        <row r="1585">
          <cell r="A1585">
            <v>43647</v>
          </cell>
          <cell r="B1585" t="str">
            <v>PC00001</v>
          </cell>
          <cell r="C1585" t="str">
            <v>Ms Luyến tạm ứng - Công ty TNHH Sản Phẩm Xây Dựng Della Vietbuilders</v>
          </cell>
          <cell r="D1585" t="str">
            <v>141</v>
          </cell>
          <cell r="E1585" t="str">
            <v>1111</v>
          </cell>
          <cell r="F1585">
            <v>250000000</v>
          </cell>
        </row>
        <row r="1586">
          <cell r="A1586">
            <v>43647</v>
          </cell>
          <cell r="C1586" t="str">
            <v>Rút TGNH nhập nhập tiền mặt (Trần Thị Hồng Phước)</v>
          </cell>
          <cell r="D1586" t="str">
            <v>1111</v>
          </cell>
          <cell r="E1586" t="str">
            <v>1121BIDV</v>
          </cell>
          <cell r="F1586">
            <v>0</v>
          </cell>
        </row>
        <row r="1587">
          <cell r="A1587">
            <v>43648</v>
          </cell>
          <cell r="B1587" t="str">
            <v>PC00002</v>
          </cell>
          <cell r="C1587" t="str">
            <v>Tạm ứng chi phí làm kệ mẫu cho hội nghị công ty - Công ty TNHH Sản Phẩm Xây Dựng Della Vietbuilders</v>
          </cell>
          <cell r="D1587" t="str">
            <v>141</v>
          </cell>
          <cell r="E1587" t="str">
            <v>1111</v>
          </cell>
          <cell r="F1587">
            <v>5000000</v>
          </cell>
        </row>
        <row r="1588">
          <cell r="A1588">
            <v>43648</v>
          </cell>
          <cell r="B1588" t="str">
            <v>PC00003</v>
          </cell>
          <cell r="C1588" t="str">
            <v>TT mua vật tư làm gạch mẫu ISOTEC - Công ty TNHH Sản Phẩm Xây Dựng Della Vietbuilders</v>
          </cell>
          <cell r="D1588" t="str">
            <v>6418</v>
          </cell>
          <cell r="E1588" t="str">
            <v>1111</v>
          </cell>
          <cell r="F1588">
            <v>477000</v>
          </cell>
        </row>
        <row r="1589">
          <cell r="A1589">
            <v>43648</v>
          </cell>
          <cell r="B1589" t="str">
            <v>PC00004</v>
          </cell>
          <cell r="C1589" t="str">
            <v>TT mua văn phòng phẩm tháng 06/2019 - Công ty TNHH Thương Mại Dịch Vụ Văn Phòng Phẩm Phan Nguyễn</v>
          </cell>
          <cell r="D1589" t="str">
            <v>6428</v>
          </cell>
          <cell r="E1589" t="str">
            <v>1111</v>
          </cell>
          <cell r="F1589">
            <v>1326000</v>
          </cell>
        </row>
        <row r="1590">
          <cell r="A1590">
            <v>43648</v>
          </cell>
          <cell r="B1590" t="str">
            <v>PC00004</v>
          </cell>
          <cell r="C1590" t="str">
            <v>Thuế GTGT được khấu trừ của hàng hóa, dịch vụ</v>
          </cell>
          <cell r="D1590" t="str">
            <v>1331</v>
          </cell>
          <cell r="E1590" t="str">
            <v>1111</v>
          </cell>
          <cell r="F1590">
            <v>132600</v>
          </cell>
        </row>
        <row r="1591">
          <cell r="A1591">
            <v>43648</v>
          </cell>
          <cell r="B1591" t="str">
            <v>PC00005</v>
          </cell>
          <cell r="C1591" t="str">
            <v>TT tiền cồn lắp vật tư mái mẫu cho CH Phúc Lợi - Cơ sở cửa sắt Mạnh Thắng</v>
          </cell>
          <cell r="D1591" t="str">
            <v>6418</v>
          </cell>
          <cell r="E1591" t="str">
            <v>1111</v>
          </cell>
          <cell r="F1591">
            <v>1045000</v>
          </cell>
        </row>
        <row r="1592">
          <cell r="A1592">
            <v>43648</v>
          </cell>
          <cell r="B1592" t="str">
            <v>PC00006</v>
          </cell>
          <cell r="C1592" t="str">
            <v>TT phí gửi chứng từ ngân hàng - Công ty TNHH Sản Phẩm Xây Dựng Della Vietbuilders</v>
          </cell>
          <cell r="D1592" t="str">
            <v>6428</v>
          </cell>
          <cell r="E1592" t="str">
            <v>1111</v>
          </cell>
          <cell r="F1592">
            <v>273000</v>
          </cell>
        </row>
        <row r="1593">
          <cell r="A1593">
            <v>43648</v>
          </cell>
          <cell r="B1593" t="str">
            <v>PC00007</v>
          </cell>
          <cell r="C1593" t="str">
            <v>TT chi phí nước uống kiểm kê kho Sotran ngày 28/06/2019 - Công ty TNHH Sản Phẩm Xây Dựng Della Vietbuilders</v>
          </cell>
          <cell r="D1593" t="str">
            <v>6428</v>
          </cell>
          <cell r="E1593" t="str">
            <v>1111</v>
          </cell>
          <cell r="F1593">
            <v>150000</v>
          </cell>
        </row>
        <row r="1594">
          <cell r="A1594">
            <v>43648</v>
          </cell>
          <cell r="B1594" t="str">
            <v>PC00008</v>
          </cell>
          <cell r="C1594" t="str">
            <v>Tạm ứng chi phí tiếp khách Đông Nam Bộ - Công ty TNHH Sản Phẩm Xây Dựng Della Vietbuilders</v>
          </cell>
          <cell r="D1594" t="str">
            <v>141</v>
          </cell>
          <cell r="E1594" t="str">
            <v>1111</v>
          </cell>
          <cell r="F1594">
            <v>3000000</v>
          </cell>
        </row>
        <row r="1595">
          <cell r="A1595">
            <v>43648</v>
          </cell>
          <cell r="B1595" t="str">
            <v>PC00009</v>
          </cell>
          <cell r="C1595" t="str">
            <v>TT chi phí tiếp khách Chị Trang BQL dự án Bình Châu - Chi nhánh công ty cổ phần Thương mại Dịch Vụ Cổng Vàng</v>
          </cell>
          <cell r="D1595" t="str">
            <v>6418</v>
          </cell>
          <cell r="E1595" t="str">
            <v>1111</v>
          </cell>
          <cell r="F1595">
            <v>767000</v>
          </cell>
        </row>
        <row r="1596">
          <cell r="A1596">
            <v>43648</v>
          </cell>
          <cell r="B1596" t="str">
            <v>PC00009</v>
          </cell>
          <cell r="C1596" t="str">
            <v>Thuế GTGT được khấu trừ của hàng hóa, dịch vụ</v>
          </cell>
          <cell r="D1596" t="str">
            <v>1331</v>
          </cell>
          <cell r="E1596" t="str">
            <v>1111</v>
          </cell>
          <cell r="F1596">
            <v>76700</v>
          </cell>
        </row>
        <row r="1597">
          <cell r="A1597">
            <v>43648</v>
          </cell>
          <cell r="B1597" t="str">
            <v>PC00010</v>
          </cell>
          <cell r="C1597" t="str">
            <v>TT phí hoá chất diệt tảo hồ bơi (45kg+axit) - Công ty TNHH MTV Thương Mại Dịch Vụ Xây Dựng Hân Hoàng</v>
          </cell>
          <cell r="D1597" t="str">
            <v>6428</v>
          </cell>
          <cell r="E1597" t="str">
            <v>1111</v>
          </cell>
          <cell r="F1597">
            <v>4300000</v>
          </cell>
        </row>
        <row r="1598">
          <cell r="A1598">
            <v>43648</v>
          </cell>
          <cell r="B1598" t="str">
            <v>PC00010</v>
          </cell>
          <cell r="C1598" t="str">
            <v>Thuế GTGT được khấu trừ của hàng hóa, dịch vụ</v>
          </cell>
          <cell r="D1598" t="str">
            <v>1331</v>
          </cell>
          <cell r="E1598" t="str">
            <v>1111</v>
          </cell>
          <cell r="F1598">
            <v>430000</v>
          </cell>
        </row>
        <row r="1599">
          <cell r="A1599">
            <v>43648</v>
          </cell>
          <cell r="B1599" t="str">
            <v>PC00011</v>
          </cell>
          <cell r="C1599" t="str">
            <v>TT chi phí tiếp khách (TVTK Vin Quận 9) - Chi nhánh công ty TNHH Anh Em Quê Nhà- Nhà hàng Quê Nhà</v>
          </cell>
          <cell r="D1599" t="str">
            <v>6418</v>
          </cell>
          <cell r="E1599" t="str">
            <v>1111</v>
          </cell>
          <cell r="F1599">
            <v>1676000</v>
          </cell>
        </row>
        <row r="1600">
          <cell r="A1600">
            <v>43648</v>
          </cell>
          <cell r="B1600" t="str">
            <v>PC00011</v>
          </cell>
          <cell r="C1600" t="str">
            <v>Thuế GTGT được khấu trừ của hàng hóa, dịch vụ</v>
          </cell>
          <cell r="D1600" t="str">
            <v>1331</v>
          </cell>
          <cell r="E1600" t="str">
            <v>1111</v>
          </cell>
          <cell r="F1600">
            <v>167600</v>
          </cell>
        </row>
        <row r="1601">
          <cell r="A1601">
            <v>43648</v>
          </cell>
          <cell r="B1601" t="str">
            <v>PC00012</v>
          </cell>
          <cell r="C1601" t="str">
            <v>TT phí bãi xe và cầu đường, sân bay - Công ty TNHH Sản Phẩm Xây Dựng Della Vietbuilders</v>
          </cell>
          <cell r="D1601" t="str">
            <v>6428</v>
          </cell>
          <cell r="E1601" t="str">
            <v>1111</v>
          </cell>
          <cell r="F1601">
            <v>80000</v>
          </cell>
        </row>
        <row r="1602">
          <cell r="A1602">
            <v>43648</v>
          </cell>
          <cell r="B1602" t="str">
            <v>PC00013</v>
          </cell>
          <cell r="C1602" t="str">
            <v>TT phí mua hoa quả cúng ngày 15.16 âm lịch - Công ty TNHH Sản Phẩm Xây Dựng Della Vietbuilders</v>
          </cell>
          <cell r="D1602" t="str">
            <v>6428</v>
          </cell>
          <cell r="E1602" t="str">
            <v>1111</v>
          </cell>
          <cell r="F1602">
            <v>65000</v>
          </cell>
        </row>
        <row r="1603">
          <cell r="A1603">
            <v>43648</v>
          </cell>
          <cell r="B1603" t="str">
            <v>PC00014</v>
          </cell>
          <cell r="C1603" t="str">
            <v>TT cước chuyển phát nhanh Tháng 05/2019 - Tổng công ty cổ phần bưu chính Viettel</v>
          </cell>
          <cell r="D1603" t="str">
            <v>6428</v>
          </cell>
          <cell r="E1603" t="str">
            <v>1111</v>
          </cell>
          <cell r="F1603">
            <v>162035</v>
          </cell>
        </row>
        <row r="1604">
          <cell r="A1604">
            <v>43648</v>
          </cell>
          <cell r="B1604" t="str">
            <v>PC00014</v>
          </cell>
          <cell r="C1604" t="str">
            <v>TT cước chuyển phát nhanh Tháng 05/2019 - Tổng công ty cổ phần bưu chính Viettel</v>
          </cell>
          <cell r="D1604" t="str">
            <v>6428</v>
          </cell>
          <cell r="E1604" t="str">
            <v>1111</v>
          </cell>
          <cell r="F1604">
            <v>176855</v>
          </cell>
        </row>
        <row r="1605">
          <cell r="A1605">
            <v>43648</v>
          </cell>
          <cell r="B1605" t="str">
            <v>PC00014</v>
          </cell>
          <cell r="C1605" t="str">
            <v>Thuế GTGT được khấu trừ của hàng hóa, dịch vụ</v>
          </cell>
          <cell r="D1605" t="str">
            <v>1331</v>
          </cell>
          <cell r="E1605" t="str">
            <v>1111</v>
          </cell>
          <cell r="F1605">
            <v>33889</v>
          </cell>
        </row>
        <row r="1606">
          <cell r="A1606">
            <v>43648</v>
          </cell>
          <cell r="B1606" t="str">
            <v>PC00015</v>
          </cell>
          <cell r="C1606" t="str">
            <v>TT phí kéo cont , hạ rỗng</v>
          </cell>
          <cell r="D1606" t="str">
            <v>632</v>
          </cell>
          <cell r="E1606" t="str">
            <v>1111</v>
          </cell>
          <cell r="F1606">
            <v>2000000</v>
          </cell>
        </row>
        <row r="1607">
          <cell r="A1607">
            <v>43648</v>
          </cell>
          <cell r="B1607" t="str">
            <v>PC00015</v>
          </cell>
          <cell r="C1607" t="str">
            <v>TT phí kéo cont , hạ rỗng</v>
          </cell>
          <cell r="D1607" t="str">
            <v>632</v>
          </cell>
          <cell r="E1607" t="str">
            <v>1111</v>
          </cell>
          <cell r="F1607">
            <v>263636</v>
          </cell>
        </row>
        <row r="1608">
          <cell r="A1608">
            <v>43648</v>
          </cell>
          <cell r="B1608" t="str">
            <v>PC00015</v>
          </cell>
          <cell r="C1608" t="str">
            <v>TT phí kéo cont , hạ rỗng</v>
          </cell>
          <cell r="D1608" t="str">
            <v>632</v>
          </cell>
          <cell r="E1608" t="str">
            <v>1111</v>
          </cell>
          <cell r="F1608">
            <v>154545</v>
          </cell>
        </row>
        <row r="1609">
          <cell r="A1609">
            <v>43648</v>
          </cell>
          <cell r="B1609" t="str">
            <v>PC00015</v>
          </cell>
          <cell r="C1609" t="str">
            <v>Thuế GTGT được khấu trừ của hàng hóa, dịch vụ</v>
          </cell>
          <cell r="D1609" t="str">
            <v>1331</v>
          </cell>
          <cell r="E1609" t="str">
            <v>1111</v>
          </cell>
          <cell r="F1609">
            <v>241819</v>
          </cell>
        </row>
        <row r="1610">
          <cell r="A1610">
            <v>43648</v>
          </cell>
          <cell r="B1610" t="str">
            <v>PC00016</v>
          </cell>
          <cell r="C1610" t="str">
            <v>TT phí lưu trú họp ngày 03/06/2019 ( Tây Nguyên) - Công ty Cổ Phần La Thăng</v>
          </cell>
          <cell r="D1610" t="str">
            <v>6418</v>
          </cell>
          <cell r="E1610" t="str">
            <v>1111</v>
          </cell>
          <cell r="F1610">
            <v>818182</v>
          </cell>
        </row>
        <row r="1611">
          <cell r="A1611">
            <v>43648</v>
          </cell>
          <cell r="B1611" t="str">
            <v>PC00016</v>
          </cell>
          <cell r="C1611" t="str">
            <v>TT phí lưu trú họp ngày 03/06/2019 ( Tây Nguyên) - Công ty Cổ Phần La Thăng</v>
          </cell>
          <cell r="D1611" t="str">
            <v>6418</v>
          </cell>
          <cell r="E1611" t="str">
            <v>1111</v>
          </cell>
          <cell r="F1611">
            <v>418182</v>
          </cell>
        </row>
        <row r="1612">
          <cell r="A1612">
            <v>43648</v>
          </cell>
          <cell r="B1612" t="str">
            <v>PC00016</v>
          </cell>
          <cell r="C1612" t="str">
            <v>Thuế GTGT được khấu trừ của hàng hóa, dịch vụ</v>
          </cell>
          <cell r="D1612" t="str">
            <v>1331</v>
          </cell>
          <cell r="E1612" t="str">
            <v>1111</v>
          </cell>
          <cell r="F1612">
            <v>123636</v>
          </cell>
        </row>
        <row r="1613">
          <cell r="A1613">
            <v>43648</v>
          </cell>
          <cell r="B1613" t="str">
            <v>PC00017</v>
          </cell>
          <cell r="C1613" t="str">
            <v>TT tiền công lắp vật tư mái mẫu cho CH Hoàng Nhi Tuấn Long An - Cửa hàng Điện Nước Tấn Đạt</v>
          </cell>
          <cell r="D1613" t="str">
            <v>6418</v>
          </cell>
          <cell r="E1613" t="str">
            <v>1111</v>
          </cell>
          <cell r="F1613">
            <v>1000000</v>
          </cell>
        </row>
        <row r="1614">
          <cell r="A1614">
            <v>43648</v>
          </cell>
          <cell r="B1614" t="str">
            <v>PC00018</v>
          </cell>
          <cell r="C1614" t="str">
            <v>TT phí mua giấy vệ sinh - Công ty TNHH EB Tân Phú</v>
          </cell>
          <cell r="D1614" t="str">
            <v>6428</v>
          </cell>
          <cell r="E1614" t="str">
            <v>1111</v>
          </cell>
          <cell r="F1614">
            <v>267000</v>
          </cell>
        </row>
        <row r="1615">
          <cell r="A1615">
            <v>43648</v>
          </cell>
          <cell r="B1615" t="str">
            <v>PC00018</v>
          </cell>
          <cell r="C1615" t="str">
            <v>Thuế GTGT được khấu trừ của hàng hóa, dịch vụ</v>
          </cell>
          <cell r="D1615" t="str">
            <v>1331</v>
          </cell>
          <cell r="E1615" t="str">
            <v>1111</v>
          </cell>
          <cell r="F1615">
            <v>27000</v>
          </cell>
        </row>
        <row r="1616">
          <cell r="A1616">
            <v>43648</v>
          </cell>
          <cell r="B1616" t="str">
            <v>PC00019</v>
          </cell>
          <cell r="C1616" t="str">
            <v>TT phí xăng dầu Miền Tây Long An lắp kệ mẫu (27/06/2019) - Công ty TNHH Thương Mại dịch vụ vận Tải Hàng hoá Hiếu Phương</v>
          </cell>
          <cell r="D1616" t="str">
            <v>6418</v>
          </cell>
          <cell r="E1616" t="str">
            <v>1111</v>
          </cell>
          <cell r="F1616">
            <v>907668</v>
          </cell>
        </row>
        <row r="1617">
          <cell r="A1617">
            <v>43648</v>
          </cell>
          <cell r="B1617" t="str">
            <v>PC00019</v>
          </cell>
          <cell r="C1617" t="str">
            <v>Thuế GTGT được khấu trừ của hàng hóa, dịch vụ</v>
          </cell>
          <cell r="D1617" t="str">
            <v>1331</v>
          </cell>
          <cell r="E1617" t="str">
            <v>1111</v>
          </cell>
          <cell r="F1617">
            <v>92332</v>
          </cell>
        </row>
        <row r="1618">
          <cell r="A1618">
            <v>43648</v>
          </cell>
          <cell r="B1618" t="str">
            <v>PC00020</v>
          </cell>
          <cell r="C1618" t="str">
            <v>Tạm ứng cho phí thử nghiệm gỗ tài Quatest 3 - Hồ Lê Công Nhơn</v>
          </cell>
          <cell r="D1618" t="str">
            <v>141</v>
          </cell>
          <cell r="E1618" t="str">
            <v>1111</v>
          </cell>
          <cell r="F1618">
            <v>1000000</v>
          </cell>
        </row>
        <row r="1619">
          <cell r="A1619">
            <v>43650</v>
          </cell>
          <cell r="C1619" t="str">
            <v>Thanh toán mua hàng nhập khẩu theo Pro số: JD20190703DD (03/07/2019)</v>
          </cell>
          <cell r="D1619" t="str">
            <v>331</v>
          </cell>
          <cell r="E1619" t="str">
            <v>1121BIDV</v>
          </cell>
          <cell r="F1619">
            <v>19809250</v>
          </cell>
        </row>
        <row r="1620">
          <cell r="A1620">
            <v>43650</v>
          </cell>
          <cell r="C1620" t="str">
            <v>Phí chuyển khoản món 19.809.250 vnđ (nhập khẩu)</v>
          </cell>
          <cell r="D1620" t="str">
            <v>6425</v>
          </cell>
          <cell r="E1620" t="str">
            <v>1121BIDV</v>
          </cell>
          <cell r="F1620">
            <v>256355</v>
          </cell>
        </row>
        <row r="1621">
          <cell r="A1621">
            <v>43651</v>
          </cell>
          <cell r="C1621" t="str">
            <v>Hoàng Thị Luyến hoàn ứng (CK)</v>
          </cell>
          <cell r="D1621" t="str">
            <v>1121BIDV</v>
          </cell>
          <cell r="E1621" t="str">
            <v>141</v>
          </cell>
          <cell r="F1621">
            <v>220000000</v>
          </cell>
        </row>
        <row r="1622">
          <cell r="A1622">
            <v>43651</v>
          </cell>
          <cell r="C1622" t="str">
            <v>TT lương nhân viên tháng 06/2019</v>
          </cell>
          <cell r="D1622" t="str">
            <v>3341</v>
          </cell>
          <cell r="E1622" t="str">
            <v>1121BIDV</v>
          </cell>
          <cell r="F1622">
            <v>394128000</v>
          </cell>
        </row>
        <row r="1623">
          <cell r="A1623">
            <v>43651</v>
          </cell>
          <cell r="C1623" t="str">
            <v>Phí chuyển khoản món 394.128.000 vnđ</v>
          </cell>
          <cell r="D1623" t="str">
            <v>6425</v>
          </cell>
          <cell r="E1623" t="str">
            <v>1121BIDV</v>
          </cell>
          <cell r="F1623">
            <v>189200</v>
          </cell>
        </row>
        <row r="1624">
          <cell r="A1624">
            <v>43652</v>
          </cell>
          <cell r="B1624" t="str">
            <v>PT00002</v>
          </cell>
          <cell r="C1624" t="str">
            <v>Thu tiền bán hàng theo số 20190607 DDH-DELLA - Công ty TNHH Tư Vấn Xây Dựng Việt Kiến Tạo</v>
          </cell>
          <cell r="D1624" t="str">
            <v>1111</v>
          </cell>
          <cell r="E1624" t="str">
            <v>5111</v>
          </cell>
          <cell r="F1624">
            <v>20265545</v>
          </cell>
        </row>
        <row r="1625">
          <cell r="A1625">
            <v>43652</v>
          </cell>
          <cell r="B1625" t="str">
            <v>PT00002</v>
          </cell>
          <cell r="C1625" t="str">
            <v>Thuế GTGT đầu ra</v>
          </cell>
          <cell r="D1625" t="str">
            <v>1111</v>
          </cell>
          <cell r="E1625" t="str">
            <v>33311</v>
          </cell>
          <cell r="F1625">
            <v>2026555</v>
          </cell>
        </row>
        <row r="1626">
          <cell r="A1626">
            <v>43652</v>
          </cell>
          <cell r="B1626" t="str">
            <v>PT00002</v>
          </cell>
          <cell r="C1626" t="str">
            <v xml:space="preserve">Giá vốn hàng bán </v>
          </cell>
          <cell r="D1626" t="str">
            <v>632</v>
          </cell>
          <cell r="E1626" t="str">
            <v>1561</v>
          </cell>
          <cell r="F1626">
            <v>9788316</v>
          </cell>
        </row>
        <row r="1627">
          <cell r="A1627">
            <v>43654</v>
          </cell>
          <cell r="B1627" t="str">
            <v>PT00003</v>
          </cell>
          <cell r="C1627" t="str">
            <v>Hoàn ứng công tác Cần Thơ ngày 21/06/2019 - Công ty TNHH Sản Phẩm Xây Dựng Della Vietbuilders</v>
          </cell>
          <cell r="D1627" t="str">
            <v>1111</v>
          </cell>
          <cell r="E1627" t="str">
            <v>141</v>
          </cell>
          <cell r="F1627">
            <v>5000000</v>
          </cell>
        </row>
        <row r="1628">
          <cell r="A1628">
            <v>43654</v>
          </cell>
          <cell r="B1628" t="str">
            <v>PC00021</v>
          </cell>
          <cell r="C1628" t="str">
            <v>TT phí tiếp khách tác Cần Thơ ngày 21/06/2019 - Công ty TNHH Thương Mại Dịch Vụ Đạt Minh Duy</v>
          </cell>
          <cell r="D1628" t="str">
            <v>6418</v>
          </cell>
          <cell r="E1628" t="str">
            <v>1111</v>
          </cell>
          <cell r="F1628">
            <v>1816107</v>
          </cell>
        </row>
        <row r="1629">
          <cell r="A1629">
            <v>43654</v>
          </cell>
          <cell r="B1629" t="str">
            <v>PC00021</v>
          </cell>
          <cell r="C1629" t="str">
            <v>Thuế GTGT được khấu trừ của hàng hóa, dịch vụ</v>
          </cell>
          <cell r="D1629" t="str">
            <v>1331</v>
          </cell>
          <cell r="E1629" t="str">
            <v>1111</v>
          </cell>
          <cell r="F1629">
            <v>183727</v>
          </cell>
        </row>
        <row r="1630">
          <cell r="A1630">
            <v>43654</v>
          </cell>
          <cell r="B1630" t="str">
            <v>PC00021</v>
          </cell>
          <cell r="C1630" t="str">
            <v>TT phí đỗ dầu tác Cần Thơ ngày 21/06/2019 - Công ty TNHH MTV Dầu Khí TP.HCM</v>
          </cell>
          <cell r="D1630" t="str">
            <v>6418</v>
          </cell>
          <cell r="E1630" t="str">
            <v>1111</v>
          </cell>
          <cell r="F1630">
            <v>909242</v>
          </cell>
        </row>
        <row r="1631">
          <cell r="A1631">
            <v>43654</v>
          </cell>
          <cell r="B1631" t="str">
            <v>PC00021</v>
          </cell>
          <cell r="C1631" t="str">
            <v>Thuế GTGT được khấu trừ của hàng hóa, dịch vụ</v>
          </cell>
          <cell r="D1631" t="str">
            <v>1331</v>
          </cell>
          <cell r="E1631" t="str">
            <v>1111</v>
          </cell>
          <cell r="F1631">
            <v>90924</v>
          </cell>
        </row>
        <row r="1632">
          <cell r="A1632">
            <v>43654</v>
          </cell>
          <cell r="B1632" t="str">
            <v>PC00021</v>
          </cell>
          <cell r="C1632" t="str">
            <v>TT phí thử nghiệm gỗ tự nhiên - Trung tâm KT tiêu chuẩn Đo lường chất lượng 3</v>
          </cell>
          <cell r="D1632" t="str">
            <v>6428</v>
          </cell>
          <cell r="E1632" t="str">
            <v>1111</v>
          </cell>
          <cell r="F1632">
            <v>1904762</v>
          </cell>
        </row>
        <row r="1633">
          <cell r="A1633">
            <v>43654</v>
          </cell>
          <cell r="B1633" t="str">
            <v>PC00021</v>
          </cell>
          <cell r="C1633" t="str">
            <v>Thuế GTGT được khấu trừ của hàng hóa, dịch vụ</v>
          </cell>
          <cell r="D1633" t="str">
            <v>1331</v>
          </cell>
          <cell r="E1633" t="str">
            <v>1111</v>
          </cell>
          <cell r="F1633">
            <v>95238</v>
          </cell>
        </row>
        <row r="1634">
          <cell r="A1634">
            <v>43654</v>
          </cell>
          <cell r="B1634" t="str">
            <v>PC00022</v>
          </cell>
          <cell r="C1634" t="str">
            <v>Chi lương nhân viên Phạm Minh Tiến tháng 06/2019 - Công ty TNHH Sản Phẩm Xây Dựng Della Vietbuilders</v>
          </cell>
          <cell r="D1634" t="str">
            <v>3341</v>
          </cell>
          <cell r="E1634" t="str">
            <v>1111</v>
          </cell>
          <cell r="F1634">
            <v>13472000</v>
          </cell>
        </row>
        <row r="1635">
          <cell r="A1635">
            <v>43654</v>
          </cell>
          <cell r="B1635" t="str">
            <v>PC00023</v>
          </cell>
          <cell r="C1635" t="str">
            <v>Tạm ứng làm dù mẫu - Nguyễn Ngọc Thịnh</v>
          </cell>
          <cell r="D1635" t="str">
            <v>141</v>
          </cell>
          <cell r="E1635" t="str">
            <v>1111</v>
          </cell>
          <cell r="F1635">
            <v>2500000</v>
          </cell>
        </row>
        <row r="1636">
          <cell r="A1636">
            <v>43654</v>
          </cell>
          <cell r="B1636" t="str">
            <v>PC00024</v>
          </cell>
          <cell r="C1636" t="str">
            <v>TT vé xe đi về họp ở khu vực Tây Nguyên - Ngô Thị Ngọc Bích</v>
          </cell>
          <cell r="D1636" t="str">
            <v>6418</v>
          </cell>
          <cell r="E1636" t="str">
            <v>1111</v>
          </cell>
          <cell r="F1636">
            <v>1081818</v>
          </cell>
        </row>
        <row r="1637">
          <cell r="A1637">
            <v>43654</v>
          </cell>
          <cell r="B1637" t="str">
            <v>PC00024</v>
          </cell>
          <cell r="C1637" t="str">
            <v>Thuế GTGT được khấu trừ của hàng hóa, dịch vụ</v>
          </cell>
          <cell r="D1637" t="str">
            <v>1331</v>
          </cell>
          <cell r="E1637" t="str">
            <v>1111</v>
          </cell>
          <cell r="F1637">
            <v>108182</v>
          </cell>
        </row>
        <row r="1638">
          <cell r="A1638">
            <v>43654</v>
          </cell>
          <cell r="B1638" t="str">
            <v>PC00025</v>
          </cell>
          <cell r="C1638" t="str">
            <v>Tạm úng chi phí tiếp khách dự án Bình Châu - Phạm Minh Tiến</v>
          </cell>
          <cell r="D1638" t="str">
            <v>141</v>
          </cell>
          <cell r="E1638" t="str">
            <v>1111</v>
          </cell>
          <cell r="F1638">
            <v>5000000</v>
          </cell>
        </row>
        <row r="1639">
          <cell r="A1639">
            <v>43655</v>
          </cell>
          <cell r="B1639" t="str">
            <v>PT00004</v>
          </cell>
          <cell r="C1639" t="str">
            <v>Thu tiền bán hàng CH Thanh Nhã theo số 20190907 DDH-DELLA - Cửa hàng Thanh Nhã</v>
          </cell>
          <cell r="D1639" t="str">
            <v>1111</v>
          </cell>
          <cell r="E1639" t="str">
            <v>5111</v>
          </cell>
          <cell r="F1639">
            <v>1690727</v>
          </cell>
        </row>
        <row r="1640">
          <cell r="A1640">
            <v>43655</v>
          </cell>
          <cell r="B1640" t="str">
            <v>PT00004</v>
          </cell>
          <cell r="C1640" t="str">
            <v>Thuế GTGT phải nộp</v>
          </cell>
          <cell r="D1640" t="str">
            <v>1111</v>
          </cell>
          <cell r="E1640" t="str">
            <v>33311</v>
          </cell>
          <cell r="F1640">
            <v>169073</v>
          </cell>
        </row>
        <row r="1641">
          <cell r="A1641">
            <v>43655</v>
          </cell>
          <cell r="B1641" t="str">
            <v>PT00004</v>
          </cell>
          <cell r="C1641" t="str">
            <v xml:space="preserve">Giá vốn hàng bán </v>
          </cell>
          <cell r="D1641" t="str">
            <v>632</v>
          </cell>
          <cell r="E1641" t="str">
            <v>1561</v>
          </cell>
          <cell r="F1641">
            <v>764264</v>
          </cell>
        </row>
        <row r="1642">
          <cell r="A1642">
            <v>43655</v>
          </cell>
          <cell r="B1642" t="str">
            <v>PT00005</v>
          </cell>
          <cell r="C1642" t="str">
            <v>Hoàn ứng công tác Đồng Nai, Bà Rịa Vũng Tàu - Công ty TNHH Sản Phẩm Xây Dựng Della Vietbuilders</v>
          </cell>
          <cell r="D1642" t="str">
            <v>1111</v>
          </cell>
          <cell r="E1642" t="str">
            <v>141</v>
          </cell>
          <cell r="F1642">
            <v>2000000</v>
          </cell>
        </row>
        <row r="1643">
          <cell r="A1643">
            <v>43655</v>
          </cell>
          <cell r="B1643" t="str">
            <v>PT00006</v>
          </cell>
          <cell r="C1643" t="str">
            <v>Hoàn ứng công tác Miền Tây 2 ngày 19/06/2019 - Công ty TNHH Sản Phẩm Xây Dựng Della Vietbuilders</v>
          </cell>
          <cell r="D1643" t="str">
            <v>1111</v>
          </cell>
          <cell r="E1643" t="str">
            <v>141</v>
          </cell>
          <cell r="F1643">
            <v>5000000</v>
          </cell>
        </row>
        <row r="1644">
          <cell r="A1644">
            <v>43655</v>
          </cell>
          <cell r="B1644" t="str">
            <v>PC00026</v>
          </cell>
          <cell r="C1644" t="str">
            <v>TT chi phí đổ xăng xe ô tô 51A-41036 - Nguyễn Ngọc Thịnh</v>
          </cell>
          <cell r="D1644" t="str">
            <v>6418</v>
          </cell>
          <cell r="E1644" t="str">
            <v>1111</v>
          </cell>
          <cell r="F1644">
            <v>908637</v>
          </cell>
        </row>
        <row r="1645">
          <cell r="A1645">
            <v>43655</v>
          </cell>
          <cell r="B1645" t="str">
            <v>PC00026</v>
          </cell>
          <cell r="C1645" t="str">
            <v>Thuế GTGT được khấu trừ của hàng hóa, dịch vụ</v>
          </cell>
          <cell r="D1645" t="str">
            <v>1331</v>
          </cell>
          <cell r="E1645" t="str">
            <v>1111</v>
          </cell>
          <cell r="F1645">
            <v>91363</v>
          </cell>
        </row>
        <row r="1646">
          <cell r="A1646">
            <v>43655</v>
          </cell>
          <cell r="B1646" t="str">
            <v>PC00027</v>
          </cell>
          <cell r="C1646" t="str">
            <v>TT chi phí in name card Vinh, Quang, Nghiêm, Tùng - Công ty TNHH TMDV XNK Đầu Tư Thanh Long</v>
          </cell>
          <cell r="D1646" t="str">
            <v>6428</v>
          </cell>
          <cell r="E1646" t="str">
            <v>1111</v>
          </cell>
          <cell r="F1646">
            <v>380000</v>
          </cell>
        </row>
        <row r="1647">
          <cell r="A1647">
            <v>43655</v>
          </cell>
          <cell r="B1647" t="str">
            <v>PC00027</v>
          </cell>
          <cell r="C1647" t="str">
            <v>Thuế GTGT được khấu trừ của hàng hóa, dịch vụ</v>
          </cell>
          <cell r="D1647" t="str">
            <v>1331</v>
          </cell>
          <cell r="E1647" t="str">
            <v>1111</v>
          </cell>
          <cell r="F1647">
            <v>38000</v>
          </cell>
        </row>
        <row r="1648">
          <cell r="A1648">
            <v>43655</v>
          </cell>
          <cell r="B1648" t="str">
            <v>PC00028</v>
          </cell>
          <cell r="C1648" t="str">
            <v>TT chi phí rác công ty Tháng 06/2019 - Công ty TNHH Thương Mại Dịch Vụ và Bảo Vệ Môi Trường Phú Cường Hưng</v>
          </cell>
          <cell r="D1648" t="str">
            <v>6428</v>
          </cell>
          <cell r="E1648" t="str">
            <v>1111</v>
          </cell>
          <cell r="F1648">
            <v>500000</v>
          </cell>
        </row>
        <row r="1649">
          <cell r="A1649">
            <v>43655</v>
          </cell>
          <cell r="B1649" t="str">
            <v>PC00028</v>
          </cell>
          <cell r="C1649" t="str">
            <v>Thuế GTGT được khấu trừ của hàng hóa, dịch vụ</v>
          </cell>
          <cell r="D1649" t="str">
            <v>1331</v>
          </cell>
          <cell r="E1649" t="str">
            <v>1111</v>
          </cell>
          <cell r="F1649">
            <v>50000</v>
          </cell>
        </row>
        <row r="1650">
          <cell r="A1650">
            <v>43655</v>
          </cell>
          <cell r="B1650" t="str">
            <v>PC00029</v>
          </cell>
          <cell r="C1650" t="str">
            <v>TT chi phí nước uống công ty - Công ty TNHH Phương Xuân Thuỷ</v>
          </cell>
          <cell r="D1650" t="str">
            <v>6428</v>
          </cell>
          <cell r="E1650" t="str">
            <v>1111</v>
          </cell>
          <cell r="F1650">
            <v>558091</v>
          </cell>
        </row>
        <row r="1651">
          <cell r="A1651">
            <v>43655</v>
          </cell>
          <cell r="B1651" t="str">
            <v>PC00029</v>
          </cell>
          <cell r="C1651" t="str">
            <v>Thuế GTGT được khấu trừ của hàng hóa, dịch vụ</v>
          </cell>
          <cell r="D1651" t="str">
            <v>1331</v>
          </cell>
          <cell r="E1651" t="str">
            <v>1111</v>
          </cell>
          <cell r="F1651">
            <v>250909</v>
          </cell>
        </row>
        <row r="1652">
          <cell r="A1652">
            <v>43655</v>
          </cell>
          <cell r="B1652" t="str">
            <v>PC00030</v>
          </cell>
          <cell r="C1652" t="str">
            <v>TT Chi phí công tác Đồng Nai và Vũng Tàu - Nhà Nghỉ Phụng Châu</v>
          </cell>
          <cell r="D1652" t="str">
            <v>6418</v>
          </cell>
          <cell r="E1652" t="str">
            <v>1111</v>
          </cell>
          <cell r="F1652">
            <v>250000</v>
          </cell>
        </row>
        <row r="1653">
          <cell r="A1653">
            <v>43655</v>
          </cell>
          <cell r="B1653" t="str">
            <v>PC00030</v>
          </cell>
          <cell r="C1653" t="str">
            <v>Chi phí bằng tiền khác</v>
          </cell>
          <cell r="D1653" t="str">
            <v>6418</v>
          </cell>
          <cell r="E1653" t="str">
            <v>1111</v>
          </cell>
          <cell r="F1653">
            <v>250000</v>
          </cell>
        </row>
        <row r="1654">
          <cell r="A1654">
            <v>43655</v>
          </cell>
          <cell r="B1654" t="str">
            <v>PC00030</v>
          </cell>
          <cell r="C1654" t="str">
            <v>Chi phí bằng tiền khác</v>
          </cell>
          <cell r="D1654" t="str">
            <v>6418</v>
          </cell>
          <cell r="E1654" t="str">
            <v>1111</v>
          </cell>
          <cell r="F1654">
            <v>986364</v>
          </cell>
        </row>
        <row r="1655">
          <cell r="A1655">
            <v>43655</v>
          </cell>
          <cell r="B1655" t="str">
            <v>PC00030</v>
          </cell>
          <cell r="C1655" t="str">
            <v>Thuế GTGT được khấu trừ của hàng hóa, dịch vụ</v>
          </cell>
          <cell r="D1655" t="str">
            <v>1331</v>
          </cell>
          <cell r="E1655" t="str">
            <v>1111</v>
          </cell>
          <cell r="F1655">
            <v>123636</v>
          </cell>
        </row>
        <row r="1656">
          <cell r="A1656">
            <v>43655</v>
          </cell>
          <cell r="B1656" t="str">
            <v>PC00031</v>
          </cell>
          <cell r="C1656" t="str">
            <v>TT Chi phí công tác Miền Tây 2 - Công ty xăng Dầu Tiền Giang</v>
          </cell>
          <cell r="D1656" t="str">
            <v>6418</v>
          </cell>
          <cell r="E1656" t="str">
            <v>1111</v>
          </cell>
          <cell r="F1656">
            <v>909091</v>
          </cell>
        </row>
        <row r="1657">
          <cell r="A1657">
            <v>43655</v>
          </cell>
          <cell r="B1657" t="str">
            <v>PC00031</v>
          </cell>
          <cell r="C1657" t="str">
            <v>TT Chi phí công tác Miền Tây 2 - Công ty xăng Dầu Tiền Giang</v>
          </cell>
          <cell r="D1657" t="str">
            <v>6418</v>
          </cell>
          <cell r="E1657" t="str">
            <v>1111</v>
          </cell>
          <cell r="F1657">
            <v>909091</v>
          </cell>
        </row>
        <row r="1658">
          <cell r="A1658">
            <v>43655</v>
          </cell>
          <cell r="B1658" t="str">
            <v>PC00031</v>
          </cell>
          <cell r="C1658" t="str">
            <v>TT Chi phí công tác Miền Tây 2 - Công ty xăng Dầu Tiền Giang</v>
          </cell>
          <cell r="D1658" t="str">
            <v>6418</v>
          </cell>
          <cell r="E1658" t="str">
            <v>1111</v>
          </cell>
          <cell r="F1658">
            <v>210000</v>
          </cell>
        </row>
        <row r="1659">
          <cell r="A1659">
            <v>43655</v>
          </cell>
          <cell r="B1659" t="str">
            <v>PC00031</v>
          </cell>
          <cell r="C1659" t="str">
            <v>Thuế GTGT được khấu trừ của hàng hóa, dịch vụ</v>
          </cell>
          <cell r="D1659" t="str">
            <v>1331</v>
          </cell>
          <cell r="E1659" t="str">
            <v>1111</v>
          </cell>
          <cell r="F1659">
            <v>181818</v>
          </cell>
        </row>
        <row r="1660">
          <cell r="A1660">
            <v>43655</v>
          </cell>
          <cell r="B1660" t="str">
            <v>PC00032</v>
          </cell>
          <cell r="C1660" t="str">
            <v>TT phí rửa xe hút bụi ô tô - Công ty TNHH Sản Phẩm Xây Dựng Della Vietbuilders</v>
          </cell>
          <cell r="D1660" t="str">
            <v>6428</v>
          </cell>
          <cell r="E1660" t="str">
            <v>1111</v>
          </cell>
          <cell r="F1660">
            <v>110000</v>
          </cell>
        </row>
        <row r="1661">
          <cell r="A1661">
            <v>43655</v>
          </cell>
          <cell r="B1661" t="str">
            <v>PC00033</v>
          </cell>
          <cell r="C1661" t="str">
            <v>Tạm ứng thay đổi địa chỉ nghành nghề và loại hình công ty - Dương Anh Đào</v>
          </cell>
          <cell r="D1661" t="str">
            <v>141</v>
          </cell>
          <cell r="E1661" t="str">
            <v>1111</v>
          </cell>
          <cell r="F1661">
            <v>1000000</v>
          </cell>
        </row>
        <row r="1662">
          <cell r="A1662">
            <v>43655</v>
          </cell>
          <cell r="C1662" t="str">
            <v>Hoàng Thị Luyến hoàn ứng (CK)</v>
          </cell>
          <cell r="D1662" t="str">
            <v>1121BIDV</v>
          </cell>
          <cell r="E1662" t="str">
            <v>141</v>
          </cell>
          <cell r="F1662">
            <v>5000000</v>
          </cell>
        </row>
        <row r="1663">
          <cell r="A1663">
            <v>43655</v>
          </cell>
          <cell r="C1663" t="str">
            <v>TT mua và lắp ráp camera theo HĐ số 31 (03/06/2019)</v>
          </cell>
          <cell r="D1663" t="str">
            <v>331</v>
          </cell>
          <cell r="E1663" t="str">
            <v>1121BIDV</v>
          </cell>
          <cell r="F1663">
            <v>14407250</v>
          </cell>
        </row>
        <row r="1664">
          <cell r="A1664">
            <v>43655</v>
          </cell>
          <cell r="C1664" t="str">
            <v>Phí chuyển khoản món 14.407.250 vnđ</v>
          </cell>
          <cell r="D1664" t="str">
            <v>6425</v>
          </cell>
          <cell r="E1664" t="str">
            <v>1121BIDV</v>
          </cell>
          <cell r="F1664">
            <v>22000</v>
          </cell>
        </row>
        <row r="1665">
          <cell r="A1665">
            <v>43655</v>
          </cell>
          <cell r="C1665" t="str">
            <v>TT dịch vụ bảo vệ tháng 06/2019 theo HĐ 000125 (30/06/2019)</v>
          </cell>
          <cell r="D1665" t="str">
            <v>331</v>
          </cell>
          <cell r="E1665" t="str">
            <v>1121BIDV</v>
          </cell>
          <cell r="F1665">
            <v>17050000</v>
          </cell>
        </row>
        <row r="1666">
          <cell r="A1666">
            <v>43655</v>
          </cell>
          <cell r="C1666" t="str">
            <v>Phí chuyển khoản món 17.050.000 vnđ</v>
          </cell>
          <cell r="D1666" t="str">
            <v>6425</v>
          </cell>
          <cell r="E1666" t="str">
            <v>1121BIDV</v>
          </cell>
          <cell r="F1666">
            <v>22000</v>
          </cell>
        </row>
        <row r="1667">
          <cell r="A1667">
            <v>43656</v>
          </cell>
          <cell r="B1667" t="str">
            <v>PT00007</v>
          </cell>
          <cell r="C1667" t="str">
            <v>Hoàng ứng mua giấy carton quấn hàng - Công ty TNHH Sản Phẩm Xây Dựng Della Vietbuilders</v>
          </cell>
          <cell r="D1667" t="str">
            <v>1111</v>
          </cell>
          <cell r="E1667" t="str">
            <v>141</v>
          </cell>
          <cell r="F1667">
            <v>5000000</v>
          </cell>
        </row>
        <row r="1668">
          <cell r="A1668">
            <v>43656</v>
          </cell>
          <cell r="B1668" t="str">
            <v>PT00008</v>
          </cell>
          <cell r="C1668" t="str">
            <v>Hoàn ứng đi chợ ngày 21/06/2019 - Công ty TNHH Sản Phẩm Xây Dựng Della Vietbuilders</v>
          </cell>
          <cell r="D1668" t="str">
            <v>1111</v>
          </cell>
          <cell r="E1668" t="str">
            <v>141</v>
          </cell>
          <cell r="F1668">
            <v>5000000</v>
          </cell>
        </row>
        <row r="1669">
          <cell r="A1669">
            <v>43656</v>
          </cell>
          <cell r="B1669" t="str">
            <v>PC00034</v>
          </cell>
          <cell r="C1669" t="str">
            <v>Tạm ứng đi chợ nấu ăn công ty - Nguyễn Thị Thùy Dương</v>
          </cell>
          <cell r="D1669" t="str">
            <v>141</v>
          </cell>
          <cell r="E1669" t="str">
            <v>1111</v>
          </cell>
          <cell r="F1669">
            <v>5000000</v>
          </cell>
        </row>
        <row r="1670">
          <cell r="A1670">
            <v>43656</v>
          </cell>
          <cell r="B1670" t="str">
            <v>PC00035</v>
          </cell>
          <cell r="C1670" t="str">
            <v>TT đi chợ nấu cơm công ty - Nguyễn Thị Thùy Dương</v>
          </cell>
          <cell r="D1670" t="str">
            <v>6428</v>
          </cell>
          <cell r="E1670" t="str">
            <v>1111</v>
          </cell>
          <cell r="F1670">
            <v>5024000</v>
          </cell>
        </row>
        <row r="1671">
          <cell r="A1671">
            <v>43656</v>
          </cell>
          <cell r="B1671" t="str">
            <v>PC00036</v>
          </cell>
          <cell r="C1671" t="str">
            <v>TT phí xăng dầu đi biên hoà ngày 05/07/2019 - Công ty TNHH Sản Phẩm Xây Dựng Della Vietbuilders</v>
          </cell>
          <cell r="D1671" t="str">
            <v>6418</v>
          </cell>
          <cell r="E1671" t="str">
            <v>1111</v>
          </cell>
          <cell r="F1671">
            <v>907600</v>
          </cell>
        </row>
        <row r="1672">
          <cell r="A1672">
            <v>43656</v>
          </cell>
          <cell r="B1672" t="str">
            <v>PC00036</v>
          </cell>
          <cell r="C1672" t="str">
            <v>Thuế GTGT được khấu trừ của hàng hóa, dịch vụ</v>
          </cell>
          <cell r="D1672" t="str">
            <v>1331</v>
          </cell>
          <cell r="E1672" t="str">
            <v>1111</v>
          </cell>
          <cell r="F1672">
            <v>92400</v>
          </cell>
        </row>
        <row r="1673">
          <cell r="A1673">
            <v>43656</v>
          </cell>
          <cell r="B1673" t="str">
            <v>PC00037</v>
          </cell>
          <cell r="C1673" t="str">
            <v>TT mua hoa quả, trái cây cúng tháng - Công ty TNHH Sản Phẩm Xây Dựng Della Vietbuilders</v>
          </cell>
          <cell r="D1673" t="str">
            <v>6428</v>
          </cell>
          <cell r="E1673" t="str">
            <v>1111</v>
          </cell>
          <cell r="F1673">
            <v>85000</v>
          </cell>
        </row>
        <row r="1674">
          <cell r="A1674">
            <v>43657</v>
          </cell>
          <cell r="B1674" t="str">
            <v>PT00009</v>
          </cell>
          <cell r="C1674" t="str">
            <v>Rút BIDV nhập quỹ tiền mặt - Công ty TNHH Sản Phẩm Xây Dựng Della Vietbuilders</v>
          </cell>
          <cell r="D1674" t="str">
            <v>1111</v>
          </cell>
          <cell r="E1674" t="str">
            <v>1121BIDV</v>
          </cell>
          <cell r="F1674">
            <v>50000000</v>
          </cell>
        </row>
        <row r="1675">
          <cell r="A1675">
            <v>43657</v>
          </cell>
          <cell r="B1675" t="str">
            <v>PC00038</v>
          </cell>
          <cell r="C1675" t="str">
            <v>Tạm ứng công tác khu vực miền Trung - Hoàng Phan Duy Quang</v>
          </cell>
          <cell r="D1675" t="str">
            <v>141</v>
          </cell>
          <cell r="E1675" t="str">
            <v>1111</v>
          </cell>
          <cell r="F1675">
            <v>5000000</v>
          </cell>
        </row>
        <row r="1676">
          <cell r="A1676">
            <v>43657</v>
          </cell>
          <cell r="B1676" t="str">
            <v>PC00039</v>
          </cell>
          <cell r="C1676" t="str">
            <v>TT vé về họp công ty định kỳ Miền Trung - Công ty Cổ Phần Cảng Hàng Không Vietjet</v>
          </cell>
          <cell r="D1676" t="str">
            <v>6418</v>
          </cell>
          <cell r="E1676" t="str">
            <v>1111</v>
          </cell>
          <cell r="F1676">
            <v>3254000</v>
          </cell>
        </row>
        <row r="1677">
          <cell r="A1677">
            <v>43657</v>
          </cell>
          <cell r="B1677" t="str">
            <v>PC00039</v>
          </cell>
          <cell r="C1677" t="str">
            <v>Thuế GTGT được khấu trừ của hàng hóa, dịch vụ</v>
          </cell>
          <cell r="D1677" t="str">
            <v>1331</v>
          </cell>
          <cell r="E1677" t="str">
            <v>1111</v>
          </cell>
          <cell r="F1677">
            <v>266000</v>
          </cell>
        </row>
        <row r="1678">
          <cell r="A1678">
            <v>43657</v>
          </cell>
          <cell r="B1678" t="str">
            <v>PC00040</v>
          </cell>
          <cell r="C1678" t="str">
            <v>Tạm ứng làm kệ mẫu chữ A khu vực Cần Thơ - Nguyễn Ngọc Thịnh</v>
          </cell>
          <cell r="D1678" t="str">
            <v>141</v>
          </cell>
          <cell r="E1678" t="str">
            <v>1111</v>
          </cell>
          <cell r="F1678">
            <v>19000000</v>
          </cell>
        </row>
        <row r="1679">
          <cell r="A1679">
            <v>43657</v>
          </cell>
          <cell r="C1679" t="str">
            <v>Hoàng Thị Luyến hoàn ứng (CK)</v>
          </cell>
          <cell r="D1679" t="str">
            <v>1121BIDV</v>
          </cell>
          <cell r="E1679" t="str">
            <v>141</v>
          </cell>
          <cell r="F1679">
            <v>50000000</v>
          </cell>
        </row>
        <row r="1680">
          <cell r="A1680">
            <v>43657</v>
          </cell>
          <cell r="C1680" t="str">
            <v>Rút TGNH nhập nhập tiền mặt (Trần Thị Hồng Phước)</v>
          </cell>
          <cell r="D1680" t="str">
            <v>1111</v>
          </cell>
          <cell r="E1680" t="str">
            <v>1121BIDV</v>
          </cell>
          <cell r="F1680">
            <v>0</v>
          </cell>
        </row>
        <row r="1681">
          <cell r="A1681">
            <v>43657</v>
          </cell>
          <cell r="C1681" t="str">
            <v xml:space="preserve">Phí rút tiền mặt món 50.000.000 vnđ </v>
          </cell>
          <cell r="D1681" t="str">
            <v>6425</v>
          </cell>
          <cell r="E1681" t="str">
            <v>1121BIDV</v>
          </cell>
          <cell r="F1681">
            <v>11000</v>
          </cell>
        </row>
        <row r="1682">
          <cell r="A1682">
            <v>43658</v>
          </cell>
          <cell r="B1682" t="str">
            <v>PT00010</v>
          </cell>
          <cell r="C1682" t="str">
            <v>Thu tiền bán hàng Anh Sang theo số 20191207 DDH- DELLA - Cửa hàng Anh Sang</v>
          </cell>
          <cell r="D1682" t="str">
            <v>1111</v>
          </cell>
          <cell r="E1682" t="str">
            <v>5111</v>
          </cell>
          <cell r="F1682">
            <v>2349091</v>
          </cell>
        </row>
        <row r="1683">
          <cell r="A1683">
            <v>43658</v>
          </cell>
          <cell r="B1683" t="str">
            <v>PT00010</v>
          </cell>
          <cell r="C1683" t="str">
            <v>Thuế GTGT đầu ra</v>
          </cell>
          <cell r="D1683" t="str">
            <v>1111</v>
          </cell>
          <cell r="E1683" t="str">
            <v>33311</v>
          </cell>
          <cell r="F1683">
            <v>234909</v>
          </cell>
        </row>
        <row r="1684">
          <cell r="A1684">
            <v>43658</v>
          </cell>
          <cell r="B1684" t="str">
            <v>PT00010</v>
          </cell>
          <cell r="C1684" t="str">
            <v xml:space="preserve">Giá vốn hàng bán </v>
          </cell>
          <cell r="D1684" t="str">
            <v>632</v>
          </cell>
          <cell r="E1684" t="str">
            <v>1561</v>
          </cell>
          <cell r="F1684">
            <v>1123980</v>
          </cell>
        </row>
        <row r="1685">
          <cell r="A1685">
            <v>43658</v>
          </cell>
          <cell r="B1685" t="str">
            <v>PC00041</v>
          </cell>
          <cell r="C1685" t="str">
            <v>TT Áo Thun nhân viên công ty - Công ty TNHH Blue Morning</v>
          </cell>
          <cell r="D1685" t="str">
            <v>6428</v>
          </cell>
          <cell r="E1685" t="str">
            <v>1111</v>
          </cell>
          <cell r="F1685">
            <v>5940000</v>
          </cell>
        </row>
        <row r="1686">
          <cell r="A1686">
            <v>43658</v>
          </cell>
          <cell r="B1686" t="str">
            <v>PC00041</v>
          </cell>
          <cell r="C1686" t="str">
            <v>Thuế GTGT được khấu trừ của hàng hóa, dịch vụ</v>
          </cell>
          <cell r="D1686" t="str">
            <v>1331</v>
          </cell>
          <cell r="E1686" t="str">
            <v>1111</v>
          </cell>
          <cell r="F1686">
            <v>594000</v>
          </cell>
        </row>
        <row r="1687">
          <cell r="A1687">
            <v>43658</v>
          </cell>
          <cell r="B1687" t="str">
            <v>PC00042</v>
          </cell>
          <cell r="C1687" t="str">
            <v>TT tiền nước sinh hoạt công ty T06/2019 - Công ty TNHH Sản Phẩm Xây Dựng Della Vietbuilders</v>
          </cell>
          <cell r="D1687" t="str">
            <v>6428</v>
          </cell>
          <cell r="E1687" t="str">
            <v>1111</v>
          </cell>
          <cell r="F1687">
            <v>2683881</v>
          </cell>
        </row>
        <row r="1688">
          <cell r="A1688">
            <v>43658</v>
          </cell>
          <cell r="B1688" t="str">
            <v>PC00042</v>
          </cell>
          <cell r="C1688" t="str">
            <v>Thuế GTGT được khấu trừ của hàng hóa, dịch vụ</v>
          </cell>
          <cell r="D1688" t="str">
            <v>1331</v>
          </cell>
          <cell r="E1688" t="str">
            <v>1111</v>
          </cell>
          <cell r="F1688">
            <v>134194</v>
          </cell>
        </row>
        <row r="1689">
          <cell r="A1689">
            <v>43658</v>
          </cell>
          <cell r="B1689" t="str">
            <v>PC00043</v>
          </cell>
          <cell r="C1689" t="str">
            <v>TT đăng ký internet FPT + Thanh toán cước 6 tháng - Chi nhánh Công ty Cổ Phần Viễn Thông FPT</v>
          </cell>
          <cell r="D1689" t="str">
            <v>6428</v>
          </cell>
          <cell r="E1689" t="str">
            <v>1111</v>
          </cell>
          <cell r="F1689">
            <v>4800000</v>
          </cell>
        </row>
        <row r="1690">
          <cell r="A1690">
            <v>43658</v>
          </cell>
          <cell r="B1690" t="str">
            <v>PC00043</v>
          </cell>
          <cell r="C1690" t="str">
            <v>Thuế GTGT được khấu trừ của hàng hóa, dịch vụ</v>
          </cell>
          <cell r="D1690" t="str">
            <v>1331</v>
          </cell>
          <cell r="E1690" t="str">
            <v>1111</v>
          </cell>
          <cell r="F1690">
            <v>480000</v>
          </cell>
        </row>
        <row r="1691">
          <cell r="A1691">
            <v>43658</v>
          </cell>
          <cell r="B1691" t="str">
            <v>PC00044</v>
          </cell>
          <cell r="C1691" t="str">
            <v>TT cước điện thoại nhân viên  - Tập Đoàn Công Nghiệp-Viễn Thông Quân Đội</v>
          </cell>
          <cell r="D1691" t="str">
            <v>6418</v>
          </cell>
          <cell r="E1691" t="str">
            <v>1111</v>
          </cell>
          <cell r="F1691">
            <v>4989012</v>
          </cell>
        </row>
        <row r="1692">
          <cell r="A1692">
            <v>43658</v>
          </cell>
          <cell r="B1692" t="str">
            <v>PC00044</v>
          </cell>
          <cell r="C1692" t="str">
            <v>Thuế GTGT được khấu trừ của hàng hóa, dịch vụ</v>
          </cell>
          <cell r="D1692" t="str">
            <v>1331</v>
          </cell>
          <cell r="E1692" t="str">
            <v>1111</v>
          </cell>
          <cell r="F1692">
            <v>498988</v>
          </cell>
        </row>
        <row r="1693">
          <cell r="A1693">
            <v>43661</v>
          </cell>
          <cell r="B1693" t="str">
            <v>PT00011</v>
          </cell>
          <cell r="C1693" t="str">
            <v>Hoàn ứng Ms Luyến - Công ty TNHH Sản Phẩm Xây Dựng Della Vietbuilders</v>
          </cell>
          <cell r="D1693" t="str">
            <v>1111</v>
          </cell>
          <cell r="E1693" t="str">
            <v>141</v>
          </cell>
          <cell r="F1693">
            <v>50000000</v>
          </cell>
        </row>
        <row r="1694">
          <cell r="A1694">
            <v>43661</v>
          </cell>
          <cell r="B1694" t="str">
            <v>PT00012</v>
          </cell>
          <cell r="C1694" t="str">
            <v>Thu tiền bán hàng CH Chín Phước theo số 20191507 DDH-DELLA - Công ty TNHH Xây Dựng Thương Mại Chín Phước</v>
          </cell>
          <cell r="D1694" t="str">
            <v>1111</v>
          </cell>
          <cell r="E1694" t="str">
            <v>5111</v>
          </cell>
          <cell r="F1694">
            <v>2984727</v>
          </cell>
        </row>
        <row r="1695">
          <cell r="A1695">
            <v>43661</v>
          </cell>
          <cell r="B1695" t="str">
            <v>PT00012</v>
          </cell>
          <cell r="C1695" t="str">
            <v>Thuế GTGT đầu ra</v>
          </cell>
          <cell r="D1695" t="str">
            <v>1111</v>
          </cell>
          <cell r="E1695" t="str">
            <v>33311</v>
          </cell>
          <cell r="F1695">
            <v>298473</v>
          </cell>
        </row>
        <row r="1696">
          <cell r="A1696">
            <v>43661</v>
          </cell>
          <cell r="B1696" t="str">
            <v>PT00012</v>
          </cell>
          <cell r="C1696" t="str">
            <v xml:space="preserve">Giá vốn hàng bán </v>
          </cell>
          <cell r="D1696" t="str">
            <v>632</v>
          </cell>
          <cell r="E1696" t="str">
            <v>1561</v>
          </cell>
          <cell r="F1696">
            <v>1348776</v>
          </cell>
        </row>
        <row r="1697">
          <cell r="A1697">
            <v>43661</v>
          </cell>
          <cell r="B1697" t="str">
            <v>PT00013</v>
          </cell>
          <cell r="C1697" t="str">
            <v>Thu tiền bán hàng Roman tile JH101- 6 tấm - Cửa hàng VLXD Duy Khoa</v>
          </cell>
          <cell r="D1697" t="str">
            <v>1111</v>
          </cell>
          <cell r="E1697" t="str">
            <v>5111</v>
          </cell>
          <cell r="F1697">
            <v>746182</v>
          </cell>
        </row>
        <row r="1698">
          <cell r="A1698">
            <v>43661</v>
          </cell>
          <cell r="B1698" t="str">
            <v>PT00013</v>
          </cell>
          <cell r="C1698" t="str">
            <v>Thuế GTGT đầu ra</v>
          </cell>
          <cell r="D1698" t="str">
            <v>1111</v>
          </cell>
          <cell r="E1698" t="str">
            <v>33311</v>
          </cell>
          <cell r="F1698">
            <v>74618</v>
          </cell>
        </row>
        <row r="1699">
          <cell r="A1699">
            <v>43661</v>
          </cell>
          <cell r="B1699" t="str">
            <v>PT00013</v>
          </cell>
          <cell r="C1699" t="str">
            <v xml:space="preserve">Giá vốn hàng bán </v>
          </cell>
          <cell r="D1699" t="str">
            <v>632</v>
          </cell>
          <cell r="E1699" t="str">
            <v>1561</v>
          </cell>
          <cell r="F1699">
            <v>311394</v>
          </cell>
        </row>
        <row r="1700">
          <cell r="A1700">
            <v>43661</v>
          </cell>
          <cell r="B1700" t="str">
            <v>PC00045</v>
          </cell>
          <cell r="C1700" t="str">
            <v>TT cước Internet và điện thoại tháng 06/2019 - Chi nhánh Công ty Cổ Phần Viễn Thông FPT</v>
          </cell>
          <cell r="D1700" t="str">
            <v>6428</v>
          </cell>
          <cell r="E1700" t="str">
            <v>1111</v>
          </cell>
          <cell r="F1700">
            <v>2464515</v>
          </cell>
        </row>
        <row r="1701">
          <cell r="A1701">
            <v>43661</v>
          </cell>
          <cell r="B1701" t="str">
            <v>PC00045</v>
          </cell>
          <cell r="C1701" t="str">
            <v>Thuế GTGT được khấu trừ của hàng hóa, dịch vụ</v>
          </cell>
          <cell r="D1701" t="str">
            <v>1331</v>
          </cell>
          <cell r="E1701" t="str">
            <v>1111</v>
          </cell>
          <cell r="F1701">
            <v>246452</v>
          </cell>
        </row>
        <row r="1702">
          <cell r="A1702">
            <v>43662</v>
          </cell>
          <cell r="B1702" t="str">
            <v>PC00076</v>
          </cell>
          <cell r="C1702" t="str">
            <v>TT bảo trì mạng T3.4.5.6/2019 - Công ty TNHH Thương Mại dịch vụ viễn thông An Việt</v>
          </cell>
          <cell r="D1702" t="str">
            <v>6428</v>
          </cell>
          <cell r="E1702" t="str">
            <v>1111</v>
          </cell>
          <cell r="F1702">
            <v>12000000</v>
          </cell>
        </row>
        <row r="1703">
          <cell r="A1703">
            <v>43662</v>
          </cell>
          <cell r="B1703" t="str">
            <v>PC00076</v>
          </cell>
          <cell r="C1703" t="str">
            <v>Thuế GTGT được khấu trừ của hàng hóa, dịch vụ</v>
          </cell>
          <cell r="D1703" t="str">
            <v>1331</v>
          </cell>
          <cell r="E1703" t="str">
            <v>1111</v>
          </cell>
          <cell r="F1703">
            <v>1200000</v>
          </cell>
        </row>
        <row r="1704">
          <cell r="A1704">
            <v>43662</v>
          </cell>
          <cell r="C1704" t="str">
            <v>Hoàng Thị Luyến hoàn ứng (CK)</v>
          </cell>
          <cell r="D1704" t="str">
            <v>1121BIDV</v>
          </cell>
          <cell r="E1704" t="str">
            <v>141</v>
          </cell>
          <cell r="F1704">
            <v>300000000</v>
          </cell>
        </row>
        <row r="1705">
          <cell r="A1705">
            <v>43662</v>
          </cell>
          <cell r="C1705" t="str">
            <v>Hoàng Thị Luyến hoàn ứng (CK)</v>
          </cell>
          <cell r="D1705" t="str">
            <v>1121BIDV</v>
          </cell>
          <cell r="E1705" t="str">
            <v>141</v>
          </cell>
          <cell r="F1705">
            <v>100000000</v>
          </cell>
        </row>
        <row r="1706">
          <cell r="A1706">
            <v>43662</v>
          </cell>
          <cell r="C1706" t="str">
            <v>TT mua phần mềm kế toán Fast online theo HĐ số FSG.FAO.190708</v>
          </cell>
          <cell r="D1706" t="str">
            <v>331</v>
          </cell>
          <cell r="E1706" t="str">
            <v>1121BIDV</v>
          </cell>
          <cell r="F1706">
            <v>3200000</v>
          </cell>
        </row>
        <row r="1707">
          <cell r="A1707">
            <v>43662</v>
          </cell>
          <cell r="C1707" t="str">
            <v>Phí chuyển khoản món 3.200.000 vnđ</v>
          </cell>
          <cell r="D1707" t="str">
            <v>6425</v>
          </cell>
          <cell r="E1707" t="str">
            <v>1121BIDV</v>
          </cell>
          <cell r="F1707">
            <v>22000</v>
          </cell>
        </row>
        <row r="1708">
          <cell r="A1708">
            <v>43662</v>
          </cell>
          <cell r="C1708" t="str">
            <v>TT vé máy bay cho Cty Én Việt theo HĐ 3179793 (27/06/2019); 3051487 (26/06/2019)</v>
          </cell>
          <cell r="D1708" t="str">
            <v>331</v>
          </cell>
          <cell r="E1708" t="str">
            <v>1121BIDV</v>
          </cell>
          <cell r="F1708">
            <v>24577500</v>
          </cell>
        </row>
        <row r="1709">
          <cell r="A1709">
            <v>43663</v>
          </cell>
          <cell r="B1709" t="str">
            <v>PT00014</v>
          </cell>
          <cell r="C1709" t="str">
            <v>Hoàn ứng Ms Luyến - Công ty TNHH Sản Phẩm Xây Dựng Della Vietbuilders</v>
          </cell>
          <cell r="D1709" t="str">
            <v>1111</v>
          </cell>
          <cell r="E1709" t="str">
            <v>141</v>
          </cell>
          <cell r="F1709">
            <v>5115000</v>
          </cell>
        </row>
        <row r="1710">
          <cell r="A1710">
            <v>43663</v>
          </cell>
          <cell r="B1710" t="str">
            <v>PC00046</v>
          </cell>
          <cell r="C1710" t="str">
            <v>TT đổi ga, chổi quét nhà, dụng cụ vệ sinh - Công ty TNHH EB Tân Phú</v>
          </cell>
          <cell r="D1710" t="str">
            <v>6423</v>
          </cell>
          <cell r="E1710" t="str">
            <v>1111</v>
          </cell>
          <cell r="F1710">
            <v>556363</v>
          </cell>
        </row>
        <row r="1711">
          <cell r="A1711">
            <v>43663</v>
          </cell>
          <cell r="B1711" t="str">
            <v>PC00046</v>
          </cell>
          <cell r="C1711" t="str">
            <v>TT đổi ga, chổi quét nhà, dụng cụ vệ sinh - Công ty TNHH EB Tân Phú</v>
          </cell>
          <cell r="D1711" t="str">
            <v>6423</v>
          </cell>
          <cell r="E1711" t="str">
            <v>1111</v>
          </cell>
          <cell r="F1711">
            <v>441000</v>
          </cell>
        </row>
        <row r="1712">
          <cell r="A1712">
            <v>43663</v>
          </cell>
          <cell r="B1712" t="str">
            <v>PC00046</v>
          </cell>
          <cell r="C1712" t="str">
            <v>Thuế GTGT được khấu trừ của hàng hóa, dịch vụ</v>
          </cell>
          <cell r="D1712" t="str">
            <v>1331</v>
          </cell>
          <cell r="E1712" t="str">
            <v>1111</v>
          </cell>
          <cell r="F1712">
            <v>55637</v>
          </cell>
        </row>
        <row r="1713">
          <cell r="A1713">
            <v>43663</v>
          </cell>
          <cell r="B1713" t="str">
            <v>PC00047</v>
          </cell>
          <cell r="C1713" t="str">
            <v>Tạm ứng công tác miền Trung - Trần Vĩnh Long</v>
          </cell>
          <cell r="D1713" t="str">
            <v>141</v>
          </cell>
          <cell r="E1713" t="str">
            <v>1111</v>
          </cell>
          <cell r="F1713">
            <v>3000000</v>
          </cell>
        </row>
        <row r="1714">
          <cell r="A1714">
            <v>43663</v>
          </cell>
          <cell r="B1714" t="str">
            <v>PC00048</v>
          </cell>
          <cell r="C1714" t="str">
            <v>TT chi phí tiếp khách CH Vinh Quang Q2 - Công ty TNHH Một Thành viên Thương Mại Nhà Hàng Linh Quân</v>
          </cell>
          <cell r="D1714" t="str">
            <v>6418</v>
          </cell>
          <cell r="E1714" t="str">
            <v>1111</v>
          </cell>
          <cell r="F1714">
            <v>2100000</v>
          </cell>
        </row>
        <row r="1715">
          <cell r="A1715">
            <v>43663</v>
          </cell>
          <cell r="B1715" t="str">
            <v>PC00048</v>
          </cell>
          <cell r="C1715" t="str">
            <v>Thuế GTGT được khấu trừ của hàng hóa, dịch vụ</v>
          </cell>
          <cell r="D1715" t="str">
            <v>1331</v>
          </cell>
          <cell r="E1715" t="str">
            <v>1111</v>
          </cell>
          <cell r="F1715">
            <v>210000</v>
          </cell>
        </row>
        <row r="1716">
          <cell r="A1716">
            <v>43663</v>
          </cell>
          <cell r="B1716" t="str">
            <v>PC00049</v>
          </cell>
          <cell r="C1716" t="str">
            <v>TT in 200 bộ báo giá các sản phẩm - Công ty TNHH MTV Thương mại dịch vụ Hoàng Lương Phương</v>
          </cell>
          <cell r="D1716" t="str">
            <v>6418</v>
          </cell>
          <cell r="E1716" t="str">
            <v>1111</v>
          </cell>
          <cell r="F1716">
            <v>800000</v>
          </cell>
        </row>
        <row r="1717">
          <cell r="A1717">
            <v>43663</v>
          </cell>
          <cell r="B1717" t="str">
            <v>PC00049</v>
          </cell>
          <cell r="C1717" t="str">
            <v>Thuế GTGT được khấu trừ của hàng hóa, dịch vụ</v>
          </cell>
          <cell r="D1717" t="str">
            <v>1331</v>
          </cell>
          <cell r="E1717" t="str">
            <v>1111</v>
          </cell>
          <cell r="F1717">
            <v>80000</v>
          </cell>
        </row>
        <row r="1718">
          <cell r="A1718">
            <v>43663</v>
          </cell>
          <cell r="B1718" t="str">
            <v>PC00050</v>
          </cell>
          <cell r="C1718" t="str">
            <v>TT tiền mua máy cắt thịt công ty - Công ty TNHH Thương Mại và Dịch Vụ Cơ Điện Hoàng Long</v>
          </cell>
          <cell r="D1718" t="str">
            <v>24201</v>
          </cell>
          <cell r="E1718" t="str">
            <v>1111</v>
          </cell>
          <cell r="F1718">
            <v>4650000</v>
          </cell>
        </row>
        <row r="1719">
          <cell r="A1719">
            <v>43663</v>
          </cell>
          <cell r="B1719" t="str">
            <v>PC00050</v>
          </cell>
          <cell r="C1719" t="str">
            <v>Thuế GTGT được khấu trừ của hàng hóa, dịch vụ</v>
          </cell>
          <cell r="D1719" t="str">
            <v>1331</v>
          </cell>
          <cell r="E1719" t="str">
            <v>1111</v>
          </cell>
          <cell r="F1719">
            <v>465000</v>
          </cell>
        </row>
        <row r="1720">
          <cell r="A1720">
            <v>43663</v>
          </cell>
          <cell r="B1720" t="str">
            <v>PC00051</v>
          </cell>
          <cell r="C1720" t="str">
            <v>TT phí cầu đường và phí sân bay ngày 10/07/2019 - Công ty TNHH Sản Phẩm Xây Dựng Della Vietbuilders</v>
          </cell>
          <cell r="D1720" t="str">
            <v>6418</v>
          </cell>
          <cell r="E1720" t="str">
            <v>1111</v>
          </cell>
          <cell r="F1720">
            <v>30000</v>
          </cell>
        </row>
        <row r="1721">
          <cell r="A1721">
            <v>43663</v>
          </cell>
          <cell r="B1721" t="str">
            <v>PC00052</v>
          </cell>
          <cell r="C1721" t="str">
            <v>TT phí vào chành xe bế xe gửi mẫu Tây Nguyên - Công ty TNHH Sản Phẩm Xây Dựng Della Vietbuilders</v>
          </cell>
          <cell r="D1721" t="str">
            <v>6418</v>
          </cell>
          <cell r="E1721" t="str">
            <v>1111</v>
          </cell>
          <cell r="F1721">
            <v>25000</v>
          </cell>
        </row>
        <row r="1722">
          <cell r="A1722">
            <v>43663</v>
          </cell>
          <cell r="B1722" t="str">
            <v>PC00053</v>
          </cell>
          <cell r="C1722" t="str">
            <v>TT vận chuyển giao hàng Huế, Đà Nẵng, Buôn Mê Thuột. - Công ty TNHH Giao Nhận vận Tải Toàn Phát</v>
          </cell>
          <cell r="D1722" t="str">
            <v>6418</v>
          </cell>
          <cell r="E1722" t="str">
            <v>1111</v>
          </cell>
          <cell r="F1722">
            <v>3500000</v>
          </cell>
        </row>
        <row r="1723">
          <cell r="A1723">
            <v>43663</v>
          </cell>
          <cell r="B1723" t="str">
            <v>PC00053</v>
          </cell>
          <cell r="C1723" t="str">
            <v>Thuế GTGT được khấu trừ của hàng hóa, dịch vụ</v>
          </cell>
          <cell r="D1723" t="str">
            <v>1331</v>
          </cell>
          <cell r="E1723" t="str">
            <v>1111</v>
          </cell>
          <cell r="F1723">
            <v>350000</v>
          </cell>
        </row>
        <row r="1724">
          <cell r="A1724">
            <v>43663</v>
          </cell>
          <cell r="B1724" t="str">
            <v>PC00054</v>
          </cell>
          <cell r="C1724" t="str">
            <v>TT chi phí làm 1000 bút bi hội thảo TP HCM - Công ty TNHH Hoàng Thiên Vũ</v>
          </cell>
          <cell r="D1724" t="str">
            <v>24201</v>
          </cell>
          <cell r="E1724" t="str">
            <v>1111</v>
          </cell>
          <cell r="F1724">
            <v>3000000</v>
          </cell>
        </row>
        <row r="1725">
          <cell r="A1725">
            <v>43663</v>
          </cell>
          <cell r="B1725" t="str">
            <v>PC00054</v>
          </cell>
          <cell r="C1725" t="str">
            <v>Thuế GTGT được khấu trừ của hàng hóa, dịch vụ</v>
          </cell>
          <cell r="D1725" t="str">
            <v>1331</v>
          </cell>
          <cell r="E1725" t="str">
            <v>1111</v>
          </cell>
          <cell r="F1725">
            <v>300000</v>
          </cell>
        </row>
        <row r="1726">
          <cell r="A1726">
            <v>43663</v>
          </cell>
          <cell r="B1726" t="str">
            <v>PC00055</v>
          </cell>
          <cell r="C1726" t="str">
            <v>TT cước chuyển phát nhanh T06/2019 - Tổng công ty cổ phần bưu chính Viettel</v>
          </cell>
          <cell r="D1726" t="str">
            <v>6418</v>
          </cell>
          <cell r="E1726" t="str">
            <v>1111</v>
          </cell>
          <cell r="F1726">
            <v>716924</v>
          </cell>
        </row>
        <row r="1727">
          <cell r="A1727">
            <v>43663</v>
          </cell>
          <cell r="B1727" t="str">
            <v>PC00055</v>
          </cell>
          <cell r="C1727" t="str">
            <v>Thuế GTGT được khấu trừ của hàng hóa, dịch vụ</v>
          </cell>
          <cell r="D1727" t="str">
            <v>1331</v>
          </cell>
          <cell r="E1727" t="str">
            <v>1111</v>
          </cell>
          <cell r="F1727">
            <v>71692</v>
          </cell>
        </row>
        <row r="1728">
          <cell r="A1728">
            <v>43663</v>
          </cell>
          <cell r="C1728" t="str">
            <v>TT tiền thuê nhà 03 tháng (Từ 02/07/2019 đến 01/10/2019)</v>
          </cell>
          <cell r="D1728" t="str">
            <v>24201</v>
          </cell>
          <cell r="E1728" t="str">
            <v>1121BIDV</v>
          </cell>
          <cell r="F1728">
            <v>360000000</v>
          </cell>
        </row>
        <row r="1729">
          <cell r="A1729">
            <v>43663</v>
          </cell>
          <cell r="C1729" t="str">
            <v>Phí chuyển khoản món 360.000.000 vnđ</v>
          </cell>
          <cell r="D1729" t="str">
            <v>6425</v>
          </cell>
          <cell r="E1729" t="str">
            <v>1121BIDV</v>
          </cell>
          <cell r="F1729">
            <v>39600</v>
          </cell>
        </row>
        <row r="1730">
          <cell r="A1730">
            <v>43665</v>
          </cell>
          <cell r="B1730" t="str">
            <v>PT00015</v>
          </cell>
          <cell r="C1730" t="str">
            <v>Hoàn ứng Ms Luyến - Hoàng Thị Luyến</v>
          </cell>
          <cell r="D1730" t="str">
            <v>1111</v>
          </cell>
          <cell r="E1730" t="str">
            <v>141</v>
          </cell>
          <cell r="F1730">
            <v>120000000</v>
          </cell>
        </row>
        <row r="1731">
          <cell r="A1731">
            <v>43665</v>
          </cell>
          <cell r="B1731" t="str">
            <v>PT00016</v>
          </cell>
          <cell r="C1731" t="str">
            <v>Thu tiền bán hàng Công ty Kiến Tạo theo số 20191607 DDH-DELLA - Công ty TNHH Tư Vấn Xây Dựng Việt Kiến Tạo</v>
          </cell>
          <cell r="D1731" t="str">
            <v>1111</v>
          </cell>
          <cell r="E1731" t="str">
            <v>5111</v>
          </cell>
          <cell r="F1731">
            <v>1661364</v>
          </cell>
        </row>
        <row r="1732">
          <cell r="A1732">
            <v>43665</v>
          </cell>
          <cell r="B1732" t="str">
            <v>PT00016</v>
          </cell>
          <cell r="C1732" t="str">
            <v>Thuế GTGT phải nộp</v>
          </cell>
          <cell r="D1732" t="str">
            <v>1111</v>
          </cell>
          <cell r="E1732" t="str">
            <v>33311</v>
          </cell>
          <cell r="F1732">
            <v>166136</v>
          </cell>
        </row>
        <row r="1733">
          <cell r="A1733">
            <v>43665</v>
          </cell>
          <cell r="B1733" t="str">
            <v>PT00016</v>
          </cell>
          <cell r="C1733" t="str">
            <v xml:space="preserve">Giá vốn hàng bán </v>
          </cell>
          <cell r="D1733" t="str">
            <v>632</v>
          </cell>
          <cell r="E1733" t="str">
            <v>1561</v>
          </cell>
          <cell r="F1733">
            <v>905457</v>
          </cell>
        </row>
        <row r="1734">
          <cell r="A1734">
            <v>43665</v>
          </cell>
          <cell r="B1734" t="str">
            <v>PC00056</v>
          </cell>
          <cell r="C1734" t="str">
            <v>Tạm ứng lương tháng 07/2019 - Nguyễn Thị Thùy Dương</v>
          </cell>
          <cell r="D1734" t="str">
            <v>141</v>
          </cell>
          <cell r="E1734" t="str">
            <v>1111</v>
          </cell>
          <cell r="F1734">
            <v>5000000</v>
          </cell>
        </row>
        <row r="1735">
          <cell r="A1735">
            <v>43665</v>
          </cell>
          <cell r="B1735" t="str">
            <v>PC00066</v>
          </cell>
          <cell r="C1735" t="str">
            <v>Tạm ứng công tác Hà nội làm giấy chứng nhận hàng Della roof - Dương Anh Thi</v>
          </cell>
          <cell r="D1735" t="str">
            <v>141</v>
          </cell>
          <cell r="E1735" t="str">
            <v>1111</v>
          </cell>
          <cell r="F1735">
            <v>120000000</v>
          </cell>
        </row>
        <row r="1736">
          <cell r="A1736">
            <v>43669</v>
          </cell>
          <cell r="B1736" t="str">
            <v>PT00017</v>
          </cell>
          <cell r="C1736" t="str">
            <v>Thu tiền bán hàng Tile JH101-6 tấm - Cửa hàng Tân Tài Lộc</v>
          </cell>
          <cell r="D1736" t="str">
            <v>1111</v>
          </cell>
          <cell r="E1736" t="str">
            <v>5111</v>
          </cell>
          <cell r="F1736">
            <v>705455</v>
          </cell>
        </row>
        <row r="1737">
          <cell r="A1737">
            <v>43669</v>
          </cell>
          <cell r="B1737" t="str">
            <v>PT00017</v>
          </cell>
          <cell r="C1737" t="str">
            <v>Thuế GTGT đầu ra</v>
          </cell>
          <cell r="D1737" t="str">
            <v>1111</v>
          </cell>
          <cell r="E1737" t="str">
            <v>33311</v>
          </cell>
          <cell r="F1737">
            <v>70545</v>
          </cell>
        </row>
        <row r="1738">
          <cell r="A1738">
            <v>43669</v>
          </cell>
          <cell r="B1738" t="str">
            <v>PT00017</v>
          </cell>
          <cell r="C1738" t="str">
            <v xml:space="preserve">Giá vốn hàng bán </v>
          </cell>
          <cell r="D1738" t="str">
            <v>632</v>
          </cell>
          <cell r="E1738" t="str">
            <v>1561</v>
          </cell>
          <cell r="F1738">
            <v>337194</v>
          </cell>
        </row>
        <row r="1739">
          <cell r="A1739">
            <v>43669</v>
          </cell>
          <cell r="B1739" t="str">
            <v>PT00018</v>
          </cell>
          <cell r="C1739" t="str">
            <v>Thu tiền bán hàng Shingle tile-JH104 2 tấm. Wood tile-JH110 4 tấm - Cửa hàng Kim An</v>
          </cell>
          <cell r="D1739" t="str">
            <v>1111</v>
          </cell>
          <cell r="E1739" t="str">
            <v>5111</v>
          </cell>
          <cell r="F1739">
            <v>705455</v>
          </cell>
        </row>
        <row r="1740">
          <cell r="A1740">
            <v>43669</v>
          </cell>
          <cell r="B1740" t="str">
            <v>PT00018</v>
          </cell>
          <cell r="C1740" t="str">
            <v>Thuế GTGT đầu ra</v>
          </cell>
          <cell r="D1740" t="str">
            <v>1111</v>
          </cell>
          <cell r="E1740" t="str">
            <v>33311</v>
          </cell>
          <cell r="F1740">
            <v>70545</v>
          </cell>
        </row>
        <row r="1741">
          <cell r="A1741">
            <v>43669</v>
          </cell>
          <cell r="B1741" t="str">
            <v>PT00018</v>
          </cell>
          <cell r="C1741" t="str">
            <v xml:space="preserve">Giá vốn hàng bán </v>
          </cell>
          <cell r="D1741" t="str">
            <v>632</v>
          </cell>
          <cell r="E1741" t="str">
            <v>1561</v>
          </cell>
          <cell r="F1741">
            <v>337194</v>
          </cell>
        </row>
        <row r="1742">
          <cell r="A1742">
            <v>43669</v>
          </cell>
          <cell r="B1742" t="str">
            <v>PC00057</v>
          </cell>
          <cell r="C1742" t="str">
            <v>Hoàng Thị Luyến tạm ứng (TT tiền đợt 2 làm giấy tờ cho công ty DELLA )</v>
          </cell>
          <cell r="D1742" t="str">
            <v>141</v>
          </cell>
          <cell r="E1742" t="str">
            <v>1111</v>
          </cell>
          <cell r="F1742">
            <v>1000000</v>
          </cell>
        </row>
        <row r="1743">
          <cell r="A1743">
            <v>43669</v>
          </cell>
          <cell r="B1743" t="str">
            <v>PC00058</v>
          </cell>
          <cell r="C1743" t="str">
            <v>Tạm ứng lương tháng 06/2019 - Nguyễn Viết Huấn</v>
          </cell>
          <cell r="D1743" t="str">
            <v>141</v>
          </cell>
          <cell r="E1743" t="str">
            <v>1111</v>
          </cell>
          <cell r="F1743">
            <v>6000000</v>
          </cell>
        </row>
        <row r="1744">
          <cell r="A1744">
            <v>43669</v>
          </cell>
          <cell r="B1744" t="str">
            <v>PC00077</v>
          </cell>
          <cell r="C1744" t="str">
            <v>TT cước dtđ nhân viên tháng 06/2019 - Công ty TNHH Sản Phẩm Xây Dựng Della Vietbuilders</v>
          </cell>
          <cell r="D1744" t="str">
            <v>6428</v>
          </cell>
          <cell r="E1744" t="str">
            <v>1111</v>
          </cell>
          <cell r="F1744">
            <v>5236364</v>
          </cell>
        </row>
        <row r="1745">
          <cell r="A1745">
            <v>43669</v>
          </cell>
          <cell r="B1745" t="str">
            <v>PC00077</v>
          </cell>
          <cell r="C1745" t="str">
            <v>Thuế GTGT được khấu trừ của hàng hóa, dịch vụ</v>
          </cell>
          <cell r="D1745" t="str">
            <v>1331</v>
          </cell>
          <cell r="E1745" t="str">
            <v>1111</v>
          </cell>
          <cell r="F1745">
            <v>523636</v>
          </cell>
        </row>
        <row r="1746">
          <cell r="A1746">
            <v>43670</v>
          </cell>
          <cell r="B1746" t="str">
            <v>PT00019</v>
          </cell>
          <cell r="C1746" t="str">
            <v>Hoàn ứng công tác Dak lak ngày 07/06/2019 - Nguyễn Thành Trí</v>
          </cell>
          <cell r="D1746" t="str">
            <v>1111</v>
          </cell>
          <cell r="E1746" t="str">
            <v>141</v>
          </cell>
          <cell r="F1746">
            <v>5000000</v>
          </cell>
        </row>
        <row r="1747">
          <cell r="A1747">
            <v>43670</v>
          </cell>
          <cell r="B1747" t="str">
            <v>PT00020</v>
          </cell>
          <cell r="C1747" t="str">
            <v>Hoàn ứng công tác Hà Nội ngày 11/06/2019 - Nguyễn Thành Trí</v>
          </cell>
          <cell r="D1747" t="str">
            <v>1111</v>
          </cell>
          <cell r="E1747" t="str">
            <v>141</v>
          </cell>
          <cell r="F1747">
            <v>5000000</v>
          </cell>
        </row>
        <row r="1748">
          <cell r="A1748">
            <v>43670</v>
          </cell>
          <cell r="B1748" t="str">
            <v>PT00021</v>
          </cell>
          <cell r="C1748" t="str">
            <v>Hoàn ứng công tác ngày 12/06/2019 - Phạm Minh Tiến</v>
          </cell>
          <cell r="D1748" t="str">
            <v>1111</v>
          </cell>
          <cell r="E1748" t="str">
            <v>141</v>
          </cell>
          <cell r="F1748">
            <v>5000000</v>
          </cell>
        </row>
        <row r="1749">
          <cell r="A1749">
            <v>43670</v>
          </cell>
          <cell r="B1749" t="str">
            <v>PC00059</v>
          </cell>
          <cell r="C1749" t="str">
            <v>TT làm dấu mộc cho Ms Nga trơ lý GĐ - Công ty TNHH Sản Phẩm Xây Dựng Della Vietbuilders</v>
          </cell>
          <cell r="D1749" t="str">
            <v>6428</v>
          </cell>
          <cell r="E1749" t="str">
            <v>1111</v>
          </cell>
          <cell r="F1749">
            <v>72000</v>
          </cell>
        </row>
        <row r="1750">
          <cell r="A1750">
            <v>43670</v>
          </cell>
          <cell r="B1750" t="str">
            <v>PC00060</v>
          </cell>
          <cell r="C1750" t="str">
            <v>TT chi phí đổ xăng xe ô tô 51A-410.36 - Chi nhánh công ty cổ phần Thương Mại Xuất Nhập Khẩu Thủ Đức-Trạm xăng dầu bình thọ</v>
          </cell>
          <cell r="D1750" t="str">
            <v>6428</v>
          </cell>
          <cell r="E1750" t="str">
            <v>1111</v>
          </cell>
          <cell r="F1750">
            <v>909091</v>
          </cell>
        </row>
        <row r="1751">
          <cell r="A1751">
            <v>43670</v>
          </cell>
          <cell r="B1751" t="str">
            <v>PC00060</v>
          </cell>
          <cell r="C1751" t="str">
            <v>Thuế GTGT được khấu trừ của hàng hóa, dịch vụ</v>
          </cell>
          <cell r="D1751" t="str">
            <v>1331</v>
          </cell>
          <cell r="E1751" t="str">
            <v>1111</v>
          </cell>
          <cell r="F1751">
            <v>90909</v>
          </cell>
        </row>
        <row r="1752">
          <cell r="A1752">
            <v>43670</v>
          </cell>
          <cell r="B1752" t="str">
            <v>PC00061</v>
          </cell>
          <cell r="C1752" t="str">
            <v>TT gửi chứng từ ngân hàng BIDV và Ngân hàng Tiên Phong - Công ty TNHH Sản Phẩm Xây Dựng Della Vietbuilders</v>
          </cell>
          <cell r="D1752" t="str">
            <v>6428</v>
          </cell>
          <cell r="E1752" t="str">
            <v>1111</v>
          </cell>
          <cell r="F1752">
            <v>213000</v>
          </cell>
        </row>
        <row r="1753">
          <cell r="A1753">
            <v>43670</v>
          </cell>
          <cell r="B1753" t="str">
            <v>PC00062</v>
          </cell>
          <cell r="C1753" t="str">
            <v>TT gửi mẫu Phú Quốc - Công ty TNHH Sản Phẩm Xây Dựng Della Vietbuilders</v>
          </cell>
          <cell r="D1753" t="str">
            <v>6418</v>
          </cell>
          <cell r="E1753" t="str">
            <v>1111</v>
          </cell>
          <cell r="F1753">
            <v>300000</v>
          </cell>
        </row>
        <row r="1754">
          <cell r="A1754">
            <v>43670</v>
          </cell>
          <cell r="B1754" t="str">
            <v>PC00062</v>
          </cell>
          <cell r="C1754" t="str">
            <v>TT phí thí nghiệm vật liệu xây dựng - Công ty TNHH Sản Phẩm Xây Dựng Della Vietbuilders</v>
          </cell>
          <cell r="D1754" t="str">
            <v>6428</v>
          </cell>
          <cell r="E1754" t="str">
            <v>1111</v>
          </cell>
          <cell r="F1754">
            <v>1000000</v>
          </cell>
        </row>
        <row r="1755">
          <cell r="A1755">
            <v>43670</v>
          </cell>
          <cell r="B1755" t="str">
            <v>PC00062</v>
          </cell>
          <cell r="C1755" t="str">
            <v>Thuế GTGT được khấu trừ của hàng hóa, dịch vụ</v>
          </cell>
          <cell r="D1755" t="str">
            <v>1331</v>
          </cell>
          <cell r="E1755" t="str">
            <v>1111</v>
          </cell>
          <cell r="F1755">
            <v>100000</v>
          </cell>
        </row>
        <row r="1756">
          <cell r="A1756">
            <v>43670</v>
          </cell>
          <cell r="B1756" t="str">
            <v>PC00063</v>
          </cell>
          <cell r="C1756" t="str">
            <v>TT nước uống công ty - Công ty TNHH Sản Phẩm Xây Dựng Della Vietbuilders</v>
          </cell>
          <cell r="D1756" t="str">
            <v>331</v>
          </cell>
          <cell r="E1756" t="str">
            <v>1111</v>
          </cell>
          <cell r="F1756">
            <v>694000</v>
          </cell>
        </row>
        <row r="1757">
          <cell r="A1757">
            <v>43670</v>
          </cell>
          <cell r="B1757" t="str">
            <v>PC00064</v>
          </cell>
          <cell r="C1757" t="str">
            <v>TT tiền mua trái cây công ty - Công ty TNHH Sản Phẩm Xây Dựng Della Vietbuilders</v>
          </cell>
          <cell r="D1757" t="str">
            <v>6428</v>
          </cell>
          <cell r="E1757" t="str">
            <v>1111</v>
          </cell>
          <cell r="F1757">
            <v>130000</v>
          </cell>
        </row>
        <row r="1758">
          <cell r="A1758">
            <v>43670</v>
          </cell>
          <cell r="B1758" t="str">
            <v>PC00065</v>
          </cell>
          <cell r="C1758" t="str">
            <v>TT công tác phí Hà Nội - ăn uống</v>
          </cell>
          <cell r="D1758" t="str">
            <v>6418</v>
          </cell>
          <cell r="E1758" t="str">
            <v>1111</v>
          </cell>
          <cell r="F1758">
            <v>1040000</v>
          </cell>
        </row>
        <row r="1759">
          <cell r="A1759">
            <v>43670</v>
          </cell>
          <cell r="B1759" t="str">
            <v>PC00065</v>
          </cell>
          <cell r="C1759" t="str">
            <v>TT công tác phí Hà Nội - ăn uống</v>
          </cell>
          <cell r="D1759" t="str">
            <v>6418</v>
          </cell>
          <cell r="E1759" t="str">
            <v>1111</v>
          </cell>
          <cell r="F1759">
            <v>268000</v>
          </cell>
        </row>
        <row r="1760">
          <cell r="A1760">
            <v>43670</v>
          </cell>
          <cell r="B1760" t="str">
            <v>PC00065</v>
          </cell>
          <cell r="C1760" t="str">
            <v>TT công tác phí Hà Nội - taxi</v>
          </cell>
          <cell r="D1760" t="str">
            <v>6418</v>
          </cell>
          <cell r="E1760" t="str">
            <v>1111</v>
          </cell>
          <cell r="F1760">
            <v>409091</v>
          </cell>
        </row>
        <row r="1761">
          <cell r="A1761">
            <v>43670</v>
          </cell>
          <cell r="B1761" t="str">
            <v>PC00065</v>
          </cell>
          <cell r="C1761" t="str">
            <v>TT công tác phí Hà Nội - ăn uống</v>
          </cell>
          <cell r="D1761" t="str">
            <v>6418</v>
          </cell>
          <cell r="E1761" t="str">
            <v>1111</v>
          </cell>
          <cell r="F1761">
            <v>2400000</v>
          </cell>
        </row>
        <row r="1762">
          <cell r="A1762">
            <v>43670</v>
          </cell>
          <cell r="B1762" t="str">
            <v>PC00065</v>
          </cell>
          <cell r="C1762" t="str">
            <v>TT công tác phí Hà Nội - phòng nghỉ</v>
          </cell>
          <cell r="D1762" t="str">
            <v>6418</v>
          </cell>
          <cell r="E1762" t="str">
            <v>1111</v>
          </cell>
          <cell r="F1762">
            <v>1200000</v>
          </cell>
        </row>
        <row r="1763">
          <cell r="A1763">
            <v>43670</v>
          </cell>
          <cell r="B1763" t="str">
            <v>PC00065</v>
          </cell>
          <cell r="C1763" t="str">
            <v>Chi phí bằng tiền khác</v>
          </cell>
          <cell r="D1763" t="str">
            <v>6418</v>
          </cell>
          <cell r="E1763" t="str">
            <v>1111</v>
          </cell>
          <cell r="F1763">
            <v>1077000</v>
          </cell>
        </row>
        <row r="1764">
          <cell r="A1764">
            <v>43670</v>
          </cell>
          <cell r="B1764" t="str">
            <v>PC00065</v>
          </cell>
          <cell r="C1764" t="str">
            <v>Thuế GTGT được khấu trừ của hàng hóa, dịch vụ</v>
          </cell>
          <cell r="D1764" t="str">
            <v>1331</v>
          </cell>
          <cell r="E1764" t="str">
            <v>1111</v>
          </cell>
          <cell r="F1764">
            <v>531709</v>
          </cell>
        </row>
        <row r="1765">
          <cell r="A1765">
            <v>43670</v>
          </cell>
          <cell r="C1765" t="str">
            <v>Hoàng Thị Luyến hoàn ứng (CK)</v>
          </cell>
          <cell r="D1765" t="str">
            <v>1121BIDV</v>
          </cell>
          <cell r="E1765" t="str">
            <v>141</v>
          </cell>
          <cell r="F1765">
            <v>80000000</v>
          </cell>
        </row>
        <row r="1766">
          <cell r="A1766">
            <v>43670</v>
          </cell>
          <cell r="C1766" t="str">
            <v>TT mua túi giấy Della Vietbuilders theo HĐ 0000325 (12/06/2019)</v>
          </cell>
          <cell r="D1766" t="str">
            <v>331</v>
          </cell>
          <cell r="E1766" t="str">
            <v>1121BIDV</v>
          </cell>
          <cell r="F1766">
            <v>33440000</v>
          </cell>
        </row>
        <row r="1767">
          <cell r="A1767">
            <v>43670</v>
          </cell>
          <cell r="C1767" t="str">
            <v>Phí chuyển khoản món 33.440.000 vnđ</v>
          </cell>
          <cell r="D1767" t="str">
            <v>6425</v>
          </cell>
          <cell r="E1767" t="str">
            <v>1121BIDV</v>
          </cell>
          <cell r="F1767">
            <v>22000</v>
          </cell>
        </row>
        <row r="1768">
          <cell r="A1768">
            <v>43670</v>
          </cell>
          <cell r="C1768" t="str">
            <v>TT phần chênh lệch tỷ giá thuê nhà 03 tháng (Từ 02/07/2019 đến 01/10/2019)</v>
          </cell>
          <cell r="D1768" t="str">
            <v>6428</v>
          </cell>
          <cell r="E1768" t="str">
            <v>1121BIDV</v>
          </cell>
          <cell r="F1768">
            <v>24037500</v>
          </cell>
        </row>
        <row r="1769">
          <cell r="A1769">
            <v>43670</v>
          </cell>
          <cell r="C1769" t="str">
            <v>Phí chuyển khoản món 24.037.500 vnđ</v>
          </cell>
          <cell r="D1769" t="str">
            <v>6425</v>
          </cell>
          <cell r="E1769" t="str">
            <v>1121BIDV</v>
          </cell>
          <cell r="F1769">
            <v>22000</v>
          </cell>
        </row>
        <row r="1770">
          <cell r="A1770">
            <v>43670</v>
          </cell>
          <cell r="C1770" t="str">
            <v>TT thuê kho, bốc xếp cho Cty Sotrans tháng 05/2019 theo HĐ 02573 (31/05/2019)</v>
          </cell>
          <cell r="D1770" t="str">
            <v>331</v>
          </cell>
          <cell r="E1770" t="str">
            <v>1121BIDV</v>
          </cell>
          <cell r="F1770">
            <v>21820150</v>
          </cell>
        </row>
        <row r="1771">
          <cell r="A1771">
            <v>43671</v>
          </cell>
          <cell r="C1771" t="str">
            <v>Lãi tiền gửi ngân hàng BIDV tháng 06/2019</v>
          </cell>
          <cell r="D1771" t="str">
            <v>1121BIDV</v>
          </cell>
          <cell r="E1771" t="str">
            <v>515</v>
          </cell>
          <cell r="F1771">
            <v>17287</v>
          </cell>
        </row>
        <row r="1772">
          <cell r="A1772">
            <v>43672</v>
          </cell>
          <cell r="B1772" t="str">
            <v>PT00022</v>
          </cell>
          <cell r="C1772" t="str">
            <v>Thu lại tạm ứng đi chợ ngày 10/07/2019 - Nguyễn Thị Thùy Dương</v>
          </cell>
          <cell r="D1772" t="str">
            <v>1111</v>
          </cell>
          <cell r="E1772" t="str">
            <v>141</v>
          </cell>
          <cell r="F1772">
            <v>5000000</v>
          </cell>
        </row>
        <row r="1773">
          <cell r="A1773">
            <v>43672</v>
          </cell>
          <cell r="B1773" t="str">
            <v>PT00023</v>
          </cell>
          <cell r="C1773" t="str">
            <v>Hoàn ứng Ms Luyến - Hoàng Thị Luyến</v>
          </cell>
          <cell r="D1773" t="str">
            <v>1111</v>
          </cell>
          <cell r="E1773" t="str">
            <v>141</v>
          </cell>
          <cell r="F1773">
            <v>10000000</v>
          </cell>
        </row>
        <row r="1774">
          <cell r="A1774">
            <v>43672</v>
          </cell>
          <cell r="B1774" t="str">
            <v>PT00024</v>
          </cell>
          <cell r="C1774" t="str">
            <v>Hoàn ứng chi phí tiếp khách Dự Án Bình Châu - Phạm Minh Tiến</v>
          </cell>
          <cell r="D1774" t="str">
            <v>1111</v>
          </cell>
          <cell r="E1774" t="str">
            <v>141</v>
          </cell>
          <cell r="F1774">
            <v>5000000</v>
          </cell>
        </row>
        <row r="1775">
          <cell r="A1775">
            <v>43672</v>
          </cell>
          <cell r="B1775" t="str">
            <v>PC00067</v>
          </cell>
          <cell r="C1775" t="str">
            <v>TT gửi giấy công văn qua Pan da - Công ty TNHH Sản Phẩm Xây Dựng Della Vietbuilders</v>
          </cell>
          <cell r="D1775" t="str">
            <v>6428</v>
          </cell>
          <cell r="E1775" t="str">
            <v>1111</v>
          </cell>
          <cell r="F1775">
            <v>108000</v>
          </cell>
        </row>
        <row r="1776">
          <cell r="A1776">
            <v>43672</v>
          </cell>
          <cell r="B1776" t="str">
            <v>PC00068</v>
          </cell>
          <cell r="C1776" t="str">
            <v>TT tiền điện T07/2019 - Công ty TNHH Sản Phẩm Xây Dựng Della Vietbuilders</v>
          </cell>
          <cell r="D1776" t="str">
            <v>6428</v>
          </cell>
          <cell r="E1776" t="str">
            <v>1111</v>
          </cell>
          <cell r="F1776">
            <v>10640273</v>
          </cell>
        </row>
        <row r="1777">
          <cell r="A1777">
            <v>43672</v>
          </cell>
          <cell r="B1777" t="str">
            <v>PC00068</v>
          </cell>
          <cell r="C1777" t="str">
            <v>Thuế GTGT được khấu trừ của hàng hóa, dịch vụ</v>
          </cell>
          <cell r="D1777" t="str">
            <v>1331</v>
          </cell>
          <cell r="E1777" t="str">
            <v>1111</v>
          </cell>
          <cell r="F1777">
            <v>1064027</v>
          </cell>
        </row>
        <row r="1778">
          <cell r="A1778">
            <v>43672</v>
          </cell>
          <cell r="B1778" t="str">
            <v>PC00069</v>
          </cell>
          <cell r="C1778" t="str">
            <v>TT tiền đi chợ hàng ngày cty - Công ty TNHH Sản Phẩm Xây Dựng Della Vietbuilders</v>
          </cell>
          <cell r="D1778" t="str">
            <v>6428</v>
          </cell>
          <cell r="E1778" t="str">
            <v>1111</v>
          </cell>
          <cell r="F1778">
            <v>5000000</v>
          </cell>
        </row>
        <row r="1779">
          <cell r="A1779">
            <v>43672</v>
          </cell>
          <cell r="B1779" t="str">
            <v>PC00070</v>
          </cell>
          <cell r="C1779" t="str">
            <v>TT phí rửa xe ô tô công ty - Công ty TNHH Sản Phẩm Xây Dựng Della Vietbuilders</v>
          </cell>
          <cell r="D1779" t="str">
            <v>6428</v>
          </cell>
          <cell r="E1779" t="str">
            <v>1111</v>
          </cell>
          <cell r="F1779">
            <v>600000</v>
          </cell>
        </row>
        <row r="1780">
          <cell r="A1780">
            <v>43672</v>
          </cell>
          <cell r="B1780" t="str">
            <v>PC00071</v>
          </cell>
          <cell r="C1780" t="str">
            <v>TT chứng thực giấy chứng nhận hàng Della roof - Công ty TNHH Sản Phẩm Xây Dựng Della Vietbuilders</v>
          </cell>
          <cell r="D1780" t="str">
            <v>6428</v>
          </cell>
          <cell r="E1780" t="str">
            <v>1111</v>
          </cell>
          <cell r="F1780">
            <v>60000</v>
          </cell>
        </row>
        <row r="1781">
          <cell r="A1781">
            <v>43672</v>
          </cell>
          <cell r="B1781" t="str">
            <v>PC00072</v>
          </cell>
          <cell r="C1781" t="str">
            <v>TT gửi hàng đi bến tre - Công ty TNHH Sản Phẩm Xây Dựng Della Vietbuilders</v>
          </cell>
          <cell r="D1781" t="str">
            <v>6418</v>
          </cell>
          <cell r="E1781" t="str">
            <v>1111</v>
          </cell>
          <cell r="F1781">
            <v>60000</v>
          </cell>
        </row>
        <row r="1782">
          <cell r="A1782">
            <v>43672</v>
          </cell>
          <cell r="B1782" t="str">
            <v>PC00073</v>
          </cell>
          <cell r="C1782" t="str">
            <v>TT chi phí gặp KH Tuấn Lộc - Công ty TNHH Diệp Hưng Phú</v>
          </cell>
          <cell r="D1782" t="str">
            <v>6418</v>
          </cell>
          <cell r="E1782" t="str">
            <v>1111</v>
          </cell>
          <cell r="F1782">
            <v>4900000</v>
          </cell>
        </row>
        <row r="1783">
          <cell r="A1783">
            <v>43672</v>
          </cell>
          <cell r="B1783" t="str">
            <v>PC00073</v>
          </cell>
          <cell r="C1783" t="str">
            <v>Thuế GTGT được khấu trừ của hàng hóa, dịch vụ</v>
          </cell>
          <cell r="D1783" t="str">
            <v>1331</v>
          </cell>
          <cell r="E1783" t="str">
            <v>1111</v>
          </cell>
          <cell r="F1783">
            <v>490000</v>
          </cell>
        </row>
        <row r="1784">
          <cell r="A1784">
            <v>43672</v>
          </cell>
          <cell r="B1784" t="str">
            <v>PC00074</v>
          </cell>
          <cell r="C1784" t="str">
            <v>TT chi phí tiếp khách Bình Châu - Công ty TNHH Nhà hàng Lục Đỉnh Ký</v>
          </cell>
          <cell r="D1784" t="str">
            <v>6418</v>
          </cell>
          <cell r="E1784" t="str">
            <v>1111</v>
          </cell>
          <cell r="F1784">
            <v>2100000</v>
          </cell>
        </row>
        <row r="1785">
          <cell r="A1785">
            <v>43672</v>
          </cell>
          <cell r="B1785" t="str">
            <v>PC00074</v>
          </cell>
          <cell r="C1785" t="str">
            <v>Thuế GTGT được khấu trừ của hàng hóa, dịch vụ</v>
          </cell>
          <cell r="D1785" t="str">
            <v>1331</v>
          </cell>
          <cell r="E1785" t="str">
            <v>1111</v>
          </cell>
          <cell r="F1785">
            <v>210000</v>
          </cell>
        </row>
        <row r="1786">
          <cell r="A1786">
            <v>43672</v>
          </cell>
          <cell r="B1786" t="str">
            <v>PC00075</v>
          </cell>
          <cell r="C1786" t="str">
            <v>TT phí tiếp khách Cần Thơ 01/107 đên 17/07/2019 - Công ty TNHH Sản Phẩm Xây Dựng Della Vietbuilders</v>
          </cell>
          <cell r="D1786" t="str">
            <v>6418</v>
          </cell>
          <cell r="E1786" t="str">
            <v>1111</v>
          </cell>
          <cell r="F1786">
            <v>2727273</v>
          </cell>
        </row>
        <row r="1787">
          <cell r="A1787">
            <v>43672</v>
          </cell>
          <cell r="B1787" t="str">
            <v>PC00075</v>
          </cell>
          <cell r="C1787" t="str">
            <v>TT chi phí công tác cần Thơ và tiếp khách 01/107 đên 17/07/2019 - phòng nghỉ</v>
          </cell>
          <cell r="D1787" t="str">
            <v>6418</v>
          </cell>
          <cell r="E1787" t="str">
            <v>1111</v>
          </cell>
          <cell r="F1787">
            <v>1818182</v>
          </cell>
        </row>
        <row r="1788">
          <cell r="A1788">
            <v>43672</v>
          </cell>
          <cell r="B1788" t="str">
            <v>PC00075</v>
          </cell>
          <cell r="C1788" t="str">
            <v>TT chi phí công tác cần Thơ và tiếp khách 01/107 đên 17/07/2019 - phòng nghỉ</v>
          </cell>
          <cell r="D1788" t="str">
            <v>6418</v>
          </cell>
          <cell r="E1788" t="str">
            <v>1111</v>
          </cell>
          <cell r="F1788">
            <v>818182</v>
          </cell>
        </row>
        <row r="1789">
          <cell r="A1789">
            <v>43672</v>
          </cell>
          <cell r="B1789" t="str">
            <v>PC00075</v>
          </cell>
          <cell r="C1789" t="str">
            <v>TT phí thép hộp mạ kẽm</v>
          </cell>
          <cell r="D1789" t="str">
            <v>6418</v>
          </cell>
          <cell r="E1789" t="str">
            <v>1111</v>
          </cell>
          <cell r="F1789">
            <v>2272727</v>
          </cell>
        </row>
        <row r="1790">
          <cell r="A1790">
            <v>43672</v>
          </cell>
          <cell r="B1790" t="str">
            <v>PC00075</v>
          </cell>
          <cell r="C1790" t="str">
            <v>Thuế GTGT được khấu trừ của hàng hóa, dịch vụ</v>
          </cell>
          <cell r="D1790" t="str">
            <v>1331</v>
          </cell>
          <cell r="E1790" t="str">
            <v>1111</v>
          </cell>
          <cell r="F1790">
            <v>763636</v>
          </cell>
        </row>
        <row r="1791">
          <cell r="A1791">
            <v>43672</v>
          </cell>
          <cell r="B1791" t="str">
            <v>PC00078</v>
          </cell>
          <cell r="C1791" t="str">
            <v>Tạm ứng đi chợ - Nguyễn Thị Thùy Dương</v>
          </cell>
          <cell r="D1791" t="str">
            <v>141</v>
          </cell>
          <cell r="E1791" t="str">
            <v>1111</v>
          </cell>
          <cell r="F1791">
            <v>5000000</v>
          </cell>
        </row>
        <row r="1792">
          <cell r="A1792">
            <v>43672</v>
          </cell>
          <cell r="B1792" t="str">
            <v>PC00079</v>
          </cell>
          <cell r="C1792" t="str">
            <v>TT cước dtdd nhân viên sale nghỉ việc - Công ty TNHH Sản Phẩm Xây Dựng Della Vietbuilders</v>
          </cell>
          <cell r="D1792" t="str">
            <v>6418</v>
          </cell>
          <cell r="E1792" t="str">
            <v>1111</v>
          </cell>
          <cell r="F1792">
            <v>845905</v>
          </cell>
        </row>
        <row r="1793">
          <cell r="A1793">
            <v>43672</v>
          </cell>
          <cell r="B1793" t="str">
            <v>PC00079</v>
          </cell>
          <cell r="C1793" t="str">
            <v>Thuế GTGT được khấu trừ của hàng hóa, dịch vụ</v>
          </cell>
          <cell r="D1793" t="str">
            <v>1331</v>
          </cell>
          <cell r="E1793" t="str">
            <v>1111</v>
          </cell>
          <cell r="F1793">
            <v>84591</v>
          </cell>
        </row>
        <row r="1794">
          <cell r="A1794">
            <v>43673</v>
          </cell>
          <cell r="C1794" t="str">
            <v>Dịch vụ tin nhắn SMS ngân hàng BIDV tháng 06/2019</v>
          </cell>
          <cell r="D1794" t="str">
            <v>6425</v>
          </cell>
          <cell r="E1794" t="str">
            <v>1121BIDV</v>
          </cell>
          <cell r="F1794">
            <v>55000</v>
          </cell>
        </row>
        <row r="1795">
          <cell r="A1795">
            <v>43676</v>
          </cell>
          <cell r="B1795" t="str">
            <v xml:space="preserve">ck tk cá nhân </v>
          </cell>
          <cell r="C1795" t="str">
            <v>Doanh thu bán hàng theo ĐH số 3007/DDH-DELLA</v>
          </cell>
          <cell r="D1795" t="str">
            <v>131</v>
          </cell>
          <cell r="E1795" t="str">
            <v>5111</v>
          </cell>
          <cell r="F1795">
            <v>704727</v>
          </cell>
        </row>
        <row r="1796">
          <cell r="A1796">
            <v>43676</v>
          </cell>
          <cell r="C1796" t="str">
            <v>Thuế GTGT phải nộp</v>
          </cell>
          <cell r="D1796" t="str">
            <v>131</v>
          </cell>
          <cell r="E1796" t="str">
            <v>33311</v>
          </cell>
          <cell r="F1796">
            <v>70473</v>
          </cell>
        </row>
        <row r="1797">
          <cell r="A1797">
            <v>43676</v>
          </cell>
          <cell r="C1797" t="str">
            <v xml:space="preserve">Giá vốn hàng bán </v>
          </cell>
          <cell r="D1797" t="str">
            <v>632</v>
          </cell>
          <cell r="E1797" t="str">
            <v>1561</v>
          </cell>
          <cell r="F1797">
            <v>337194</v>
          </cell>
        </row>
        <row r="1798">
          <cell r="A1798">
            <v>43677</v>
          </cell>
          <cell r="B1798" t="str">
            <v>PC00080</v>
          </cell>
          <cell r="C1798" t="str">
            <v>Hoàng Thị Luyến tạm ứng (photo công chứng hộ khẩu Ms Luyến )</v>
          </cell>
          <cell r="D1798" t="str">
            <v>141</v>
          </cell>
          <cell r="E1798" t="str">
            <v>1111</v>
          </cell>
          <cell r="F1798">
            <v>32000</v>
          </cell>
        </row>
        <row r="1799">
          <cell r="A1799">
            <v>43677</v>
          </cell>
          <cell r="B1799" t="str">
            <v>PC00081</v>
          </cell>
          <cell r="C1799" t="str">
            <v>TT tiền đi chợ nấu ăn ngày 26/07/2019 - Nguyễn Thị Thùy Dương</v>
          </cell>
          <cell r="D1799" t="str">
            <v>6428</v>
          </cell>
          <cell r="E1799" t="str">
            <v>1111</v>
          </cell>
          <cell r="F1799">
            <v>633000</v>
          </cell>
        </row>
        <row r="1800">
          <cell r="A1800">
            <v>43677</v>
          </cell>
          <cell r="B1800" t="str">
            <v>PC00082</v>
          </cell>
          <cell r="C1800" t="str">
            <v>TT tiền rác tháng 07/2019 - Dương Anh Đào</v>
          </cell>
          <cell r="D1800" t="str">
            <v>6428</v>
          </cell>
          <cell r="E1800" t="str">
            <v>1111</v>
          </cell>
          <cell r="F1800">
            <v>500000</v>
          </cell>
        </row>
        <row r="1801">
          <cell r="A1801">
            <v>43677</v>
          </cell>
          <cell r="B1801" t="str">
            <v>PC00082</v>
          </cell>
          <cell r="C1801" t="str">
            <v>Thuế GTGT được khấu trừ của hàng hóa, dịch vụ</v>
          </cell>
          <cell r="D1801" t="str">
            <v>1331</v>
          </cell>
          <cell r="E1801" t="str">
            <v>1111</v>
          </cell>
          <cell r="F1801">
            <v>50000</v>
          </cell>
        </row>
        <row r="1802">
          <cell r="A1802">
            <v>43677</v>
          </cell>
          <cell r="C1802" t="str">
            <v>Doanh thu bán hàng ngày 31/07/2019</v>
          </cell>
          <cell r="D1802" t="str">
            <v>1121BIDV</v>
          </cell>
          <cell r="E1802" t="str">
            <v>5111</v>
          </cell>
          <cell r="F1802">
            <v>1045454545</v>
          </cell>
        </row>
        <row r="1803">
          <cell r="A1803">
            <v>43677</v>
          </cell>
          <cell r="C1803" t="str">
            <v>Thuế GTGT phải nộp</v>
          </cell>
          <cell r="D1803" t="str">
            <v>1121BIDV</v>
          </cell>
          <cell r="E1803" t="str">
            <v>33311</v>
          </cell>
          <cell r="F1803">
            <v>104545455</v>
          </cell>
        </row>
        <row r="1804">
          <cell r="A1804">
            <v>43677</v>
          </cell>
          <cell r="C1804" t="str">
            <v xml:space="preserve">Giá vốn hàng bán </v>
          </cell>
          <cell r="D1804" t="str">
            <v>632</v>
          </cell>
          <cell r="E1804" t="str">
            <v>335</v>
          </cell>
          <cell r="F1804">
            <v>460000000</v>
          </cell>
        </row>
        <row r="1805">
          <cell r="A1805">
            <v>43677</v>
          </cell>
          <cell r="B1805" t="str">
            <v>0000012</v>
          </cell>
          <cell r="C1805" t="str">
            <v>Thiết kế 03D và xuất view phối cảnh sân vườn bằng phần mềm shetch Up (03D ngoại cảnh showroom Della Vietbuilders) theo HĐ 0000012 (16/07/2019)</v>
          </cell>
          <cell r="D1805" t="str">
            <v>24201</v>
          </cell>
          <cell r="E1805" t="str">
            <v>331</v>
          </cell>
          <cell r="F1805">
            <v>5000000</v>
          </cell>
        </row>
        <row r="1806">
          <cell r="A1806">
            <v>43677</v>
          </cell>
          <cell r="B1806" t="str">
            <v>0000012</v>
          </cell>
          <cell r="C1806" t="str">
            <v>Thuế GTGT được khấu trừ của hàng hóa, dịch vụ</v>
          </cell>
          <cell r="D1806" t="str">
            <v>1331</v>
          </cell>
          <cell r="E1806" t="str">
            <v>331</v>
          </cell>
          <cell r="F1806">
            <v>500000</v>
          </cell>
        </row>
        <row r="1807">
          <cell r="A1807">
            <v>43677</v>
          </cell>
          <cell r="B1807" t="str">
            <v>0000345</v>
          </cell>
          <cell r="C1807" t="str">
            <v>Cung cấp phần mềm Fast FAO theo HĐ 0000345 (18/07/2019)</v>
          </cell>
          <cell r="D1807" t="str">
            <v>24201</v>
          </cell>
          <cell r="E1807" t="str">
            <v>331</v>
          </cell>
          <cell r="F1807">
            <v>3200000</v>
          </cell>
        </row>
        <row r="1808">
          <cell r="A1808">
            <v>43677</v>
          </cell>
          <cell r="B1808" t="str">
            <v>0000031</v>
          </cell>
          <cell r="C1808" t="str">
            <v>Cung cấp và thi công hệ thống camera theo HĐ 000031 (03/06/2019)</v>
          </cell>
          <cell r="D1808" t="str">
            <v>24201</v>
          </cell>
          <cell r="E1808" t="str">
            <v>331</v>
          </cell>
          <cell r="F1808">
            <v>13097500</v>
          </cell>
        </row>
        <row r="1809">
          <cell r="A1809">
            <v>43677</v>
          </cell>
          <cell r="B1809" t="str">
            <v>0000031</v>
          </cell>
          <cell r="C1809" t="str">
            <v>Thuế GTGT được khấu trừ của hàng hóa, dịch vụ</v>
          </cell>
          <cell r="D1809" t="str">
            <v>1331</v>
          </cell>
          <cell r="E1809" t="str">
            <v>331</v>
          </cell>
          <cell r="F1809">
            <v>1309750</v>
          </cell>
        </row>
        <row r="1810">
          <cell r="A1810">
            <v>43677</v>
          </cell>
          <cell r="B1810" t="str">
            <v>0033275</v>
          </cell>
          <cell r="C1810" t="str">
            <v>Vé máy bay tháng 05, 06/2019 theo HĐ 0033275 (26/06/2019)</v>
          </cell>
          <cell r="D1810" t="str">
            <v>6418</v>
          </cell>
          <cell r="E1810" t="str">
            <v>331</v>
          </cell>
          <cell r="F1810">
            <v>13461000</v>
          </cell>
        </row>
        <row r="1811">
          <cell r="A1811">
            <v>43677</v>
          </cell>
          <cell r="B1811" t="str">
            <v>0033275</v>
          </cell>
          <cell r="C1811" t="str">
            <v>Vé máy bay tháng 05, 06/2019 theo HĐ 0033275 (26/06/2019)</v>
          </cell>
          <cell r="D1811" t="str">
            <v>6418</v>
          </cell>
          <cell r="E1811" t="str">
            <v>331</v>
          </cell>
          <cell r="F1811">
            <v>6888000</v>
          </cell>
        </row>
        <row r="1812">
          <cell r="A1812">
            <v>43677</v>
          </cell>
          <cell r="B1812" t="str">
            <v>0033275</v>
          </cell>
          <cell r="C1812" t="str">
            <v>Thuế GTGT được khấu trừ của hàng hóa, dịch vụ</v>
          </cell>
          <cell r="D1812" t="str">
            <v>1331</v>
          </cell>
          <cell r="E1812" t="str">
            <v>331</v>
          </cell>
          <cell r="F1812">
            <v>23000</v>
          </cell>
        </row>
        <row r="1813">
          <cell r="A1813">
            <v>43677</v>
          </cell>
          <cell r="B1813" t="str">
            <v>3179793</v>
          </cell>
          <cell r="C1813" t="str">
            <v>Vé máy bay tháng 05, 06/2019 theo HĐ 3179793 (27/06/2019)</v>
          </cell>
          <cell r="D1813" t="str">
            <v>6418</v>
          </cell>
          <cell r="E1813" t="str">
            <v>331</v>
          </cell>
          <cell r="F1813">
            <v>2270000</v>
          </cell>
        </row>
        <row r="1814">
          <cell r="A1814">
            <v>43677</v>
          </cell>
          <cell r="B1814" t="str">
            <v>3179793</v>
          </cell>
          <cell r="C1814" t="str">
            <v>Thuế GTGT được khấu trừ của hàng hóa, dịch vụ</v>
          </cell>
          <cell r="D1814" t="str">
            <v>1331</v>
          </cell>
          <cell r="E1814" t="str">
            <v>331</v>
          </cell>
          <cell r="F1814">
            <v>215000</v>
          </cell>
        </row>
        <row r="1815">
          <cell r="A1815">
            <v>43677</v>
          </cell>
          <cell r="B1815" t="str">
            <v>3051487</v>
          </cell>
          <cell r="C1815" t="str">
            <v>Vé máy bay tháng 05, 06/2019 theo HĐ 3051487 (26/06/2019)</v>
          </cell>
          <cell r="D1815" t="str">
            <v>6418</v>
          </cell>
          <cell r="E1815" t="str">
            <v>331</v>
          </cell>
          <cell r="F1815">
            <v>1575000</v>
          </cell>
        </row>
        <row r="1816">
          <cell r="A1816">
            <v>43677</v>
          </cell>
          <cell r="B1816" t="str">
            <v>3051487</v>
          </cell>
          <cell r="C1816" t="str">
            <v>Thuế GTGT được khấu trừ của hàng hóa, dịch vụ</v>
          </cell>
          <cell r="D1816" t="str">
            <v>1331</v>
          </cell>
          <cell r="E1816" t="str">
            <v>331</v>
          </cell>
          <cell r="F1816">
            <v>145500</v>
          </cell>
        </row>
        <row r="1817">
          <cell r="A1817">
            <v>43677</v>
          </cell>
          <cell r="B1817" t="str">
            <v>0000325</v>
          </cell>
          <cell r="C1817" t="str">
            <v>Túi giấy Della Vietbuilders theo HĐ 0000325 (12/06/2019)</v>
          </cell>
          <cell r="D1817" t="str">
            <v>24201</v>
          </cell>
          <cell r="E1817" t="str">
            <v>331</v>
          </cell>
          <cell r="F1817">
            <v>30400000</v>
          </cell>
        </row>
        <row r="1818">
          <cell r="A1818">
            <v>43677</v>
          </cell>
          <cell r="B1818" t="str">
            <v>0000325</v>
          </cell>
          <cell r="C1818" t="str">
            <v>Thuế GTGT được khấu trừ của hàng hóa, dịch vụ</v>
          </cell>
          <cell r="D1818" t="str">
            <v>1331</v>
          </cell>
          <cell r="E1818" t="str">
            <v>331</v>
          </cell>
          <cell r="F1818">
            <v>3040000</v>
          </cell>
        </row>
        <row r="1819">
          <cell r="A1819">
            <v>43677</v>
          </cell>
          <cell r="C1819" t="str">
            <v>Hoàng Thị Luyến hoàn ứng (CK)</v>
          </cell>
          <cell r="D1819" t="str">
            <v>1121BIDV</v>
          </cell>
          <cell r="E1819" t="str">
            <v>141</v>
          </cell>
          <cell r="F1819">
            <v>200000000</v>
          </cell>
        </row>
        <row r="1820">
          <cell r="A1820">
            <v>43677</v>
          </cell>
          <cell r="C1820" t="str">
            <v>Hoàng Thị Luyến hoàn ứng (CK)</v>
          </cell>
          <cell r="D1820" t="str">
            <v>1121BIDV</v>
          </cell>
          <cell r="E1820" t="str">
            <v>141</v>
          </cell>
          <cell r="F1820">
            <v>10000000</v>
          </cell>
        </row>
        <row r="1821">
          <cell r="A1821">
            <v>43677</v>
          </cell>
          <cell r="C1821" t="str">
            <v>TT 30% thi công văn phòng Della, hạn mục cung cấp lắp đặt nội- ngoại thất theo HĐ số 23.07/HDC/KDC-DG (31/07/2019)</v>
          </cell>
          <cell r="D1821" t="str">
            <v>331</v>
          </cell>
          <cell r="E1821" t="str">
            <v>1121BIDV</v>
          </cell>
          <cell r="F1821">
            <v>130600487</v>
          </cell>
        </row>
        <row r="1822">
          <cell r="A1822">
            <v>43677</v>
          </cell>
          <cell r="C1822" t="str">
            <v>Phí chuyển khoản món 130.600.487 vnđ</v>
          </cell>
          <cell r="D1822" t="str">
            <v>6425</v>
          </cell>
          <cell r="E1822" t="str">
            <v>1121BIDV</v>
          </cell>
          <cell r="F1822">
            <v>57464</v>
          </cell>
        </row>
        <row r="1823">
          <cell r="A1823">
            <v>43677</v>
          </cell>
          <cell r="C1823" t="str">
            <v>TT phí thiết kế 3D phối cảnh sân vườn theo HĐ 00012 (16/07/2019)</v>
          </cell>
          <cell r="D1823" t="str">
            <v>331</v>
          </cell>
          <cell r="E1823" t="str">
            <v>1121BIDV</v>
          </cell>
          <cell r="F1823">
            <v>5500000</v>
          </cell>
        </row>
        <row r="1824">
          <cell r="A1824">
            <v>43677</v>
          </cell>
          <cell r="C1824" t="str">
            <v>Phí chuyển khoản món 5.500.000 vnđ</v>
          </cell>
          <cell r="D1824" t="str">
            <v>6425</v>
          </cell>
          <cell r="E1824" t="str">
            <v>1121BIDV</v>
          </cell>
          <cell r="F1824">
            <v>22000</v>
          </cell>
        </row>
        <row r="1825">
          <cell r="A1825">
            <v>43677</v>
          </cell>
          <cell r="C1825" t="str">
            <v>Nộp BHXH tháng 07/2019 (BS Huân 7tr*32%=2.240.000 vnđ + BHYT cua Nga, Huan, Duy KT 45.000+55.000+100.000 vnđ T06/2019)</v>
          </cell>
          <cell r="D1825" t="str">
            <v>3383</v>
          </cell>
          <cell r="E1825" t="str">
            <v>1121BIDV</v>
          </cell>
          <cell r="F1825">
            <v>47812500</v>
          </cell>
        </row>
        <row r="1826">
          <cell r="A1826">
            <v>43677</v>
          </cell>
          <cell r="C1826" t="str">
            <v>Nộp BHYT tháng 07/2019 (BS Huân 7tr*32%=2.240.000 vnđ + BHYT cua Nga, Huan, Duy KT 45.000+55.000+100.000 vnđ T06/2019)</v>
          </cell>
          <cell r="D1826" t="str">
            <v>3384</v>
          </cell>
          <cell r="E1826" t="str">
            <v>1121BIDV</v>
          </cell>
          <cell r="F1826">
            <v>8627500</v>
          </cell>
        </row>
        <row r="1827">
          <cell r="A1827">
            <v>43677</v>
          </cell>
          <cell r="C1827" t="str">
            <v>Nộp BHTN tháng 07/2019 (BS Huân 7tr*32%=2.240.000 vnđ + BHYT cua Nga, Huan, Duy KT 45.000+55.000+100.000 vnđ T06/2019)</v>
          </cell>
          <cell r="D1827" t="str">
            <v>3386</v>
          </cell>
          <cell r="E1827" t="str">
            <v>1121BIDV</v>
          </cell>
          <cell r="F1827">
            <v>3750000</v>
          </cell>
        </row>
        <row r="1828">
          <cell r="A1828">
            <v>43677</v>
          </cell>
          <cell r="C1828" t="str">
            <v>Phí chuyển khoản món 60.190.000 vnđ</v>
          </cell>
          <cell r="D1828" t="str">
            <v>6425</v>
          </cell>
          <cell r="E1828" t="str">
            <v>1121BIDV</v>
          </cell>
          <cell r="F1828">
            <v>33000</v>
          </cell>
        </row>
        <row r="1829">
          <cell r="A1829">
            <v>43677</v>
          </cell>
          <cell r="C1829" t="str">
            <v>Điều chỉnh tăng BHYT của Nga, A.Huấn, Duy KT (T06/2019: 190.000 vnđ)</v>
          </cell>
          <cell r="D1829" t="str">
            <v>6421</v>
          </cell>
          <cell r="E1829" t="str">
            <v>3384</v>
          </cell>
          <cell r="F1829">
            <v>190000</v>
          </cell>
        </row>
        <row r="1830">
          <cell r="A1830">
            <v>43677</v>
          </cell>
          <cell r="C1830" t="str">
            <v>Phân bổ tiền thuê nhà cho văn phòng tháng 07/2019
Allocation of the rent for the office in July.2019</v>
          </cell>
          <cell r="D1830" t="str">
            <v>6423</v>
          </cell>
          <cell r="E1830" t="str">
            <v>24201</v>
          </cell>
          <cell r="F1830">
            <v>120000000</v>
          </cell>
        </row>
        <row r="1831">
          <cell r="A1831">
            <v>43677</v>
          </cell>
          <cell r="C1831" t="str">
            <v>Phải trả lương NVBH tháng 07/2019
To pay staff salaries sale in in July.2019</v>
          </cell>
          <cell r="D1831" t="str">
            <v>6411</v>
          </cell>
          <cell r="E1831" t="str">
            <v>3341</v>
          </cell>
          <cell r="F1831">
            <v>196700000</v>
          </cell>
        </row>
        <row r="1832">
          <cell r="A1832">
            <v>43677</v>
          </cell>
          <cell r="C1832" t="str">
            <v>Phải trả lương NVoffice tháng 07/2019
To pay staff salaries office in in July.2019</v>
          </cell>
          <cell r="D1832">
            <v>6421</v>
          </cell>
          <cell r="E1832" t="str">
            <v>3341</v>
          </cell>
          <cell r="F1832">
            <v>206950000</v>
          </cell>
        </row>
        <row r="1833">
          <cell r="A1833">
            <v>43677</v>
          </cell>
          <cell r="C1833" t="str">
            <v>Phải trả BHXH cho NVoffice tháng 07/2019
Pay social insurance for NVoffice in in July.2019</v>
          </cell>
          <cell r="D1833">
            <v>6421</v>
          </cell>
          <cell r="E1833" t="str">
            <v>3383</v>
          </cell>
          <cell r="F1833">
            <v>18462500</v>
          </cell>
        </row>
        <row r="1834">
          <cell r="A1834">
            <v>43677</v>
          </cell>
          <cell r="C1834" t="str">
            <v>Phải trả BHYT cho NVoffice tháng 07/2019
Pay health insurance for NV office in in July.2019</v>
          </cell>
          <cell r="D1834">
            <v>6421</v>
          </cell>
          <cell r="E1834" t="str">
            <v>3384</v>
          </cell>
          <cell r="F1834">
            <v>3165000</v>
          </cell>
        </row>
        <row r="1835">
          <cell r="A1835">
            <v>43677</v>
          </cell>
          <cell r="C1835" t="str">
            <v>Phải trả BHTN cho NVoffice tháng 07/2019
Pay unemployment insurance for NV office in in July.2019</v>
          </cell>
          <cell r="D1835">
            <v>6421</v>
          </cell>
          <cell r="E1835" t="str">
            <v>3386</v>
          </cell>
          <cell r="F1835">
            <v>1055000</v>
          </cell>
        </row>
        <row r="1836">
          <cell r="A1836">
            <v>43677</v>
          </cell>
          <cell r="C1836" t="str">
            <v>Phải trả BHXH cho NV bán hàng tháng 07/2019
Pay social insurance for NV.sale in in July.2019</v>
          </cell>
          <cell r="D1836" t="str">
            <v>6411</v>
          </cell>
          <cell r="E1836" t="str">
            <v>3383</v>
          </cell>
          <cell r="F1836">
            <v>13125000</v>
          </cell>
        </row>
        <row r="1837">
          <cell r="A1837">
            <v>43677</v>
          </cell>
          <cell r="C1837" t="str">
            <v>Phải trả BHYT cho  NV bán hàng tháng 07/2019
Pay health insurance for NV sale in in July.2019</v>
          </cell>
          <cell r="D1837" t="str">
            <v>6411</v>
          </cell>
          <cell r="E1837" t="str">
            <v>3384</v>
          </cell>
          <cell r="F1837">
            <v>2250000</v>
          </cell>
        </row>
        <row r="1838">
          <cell r="A1838">
            <v>43677</v>
          </cell>
          <cell r="C1838" t="str">
            <v>Phải trả BHTN cho  NV bán hàng tháng 07/2019
Pay unemployment insurance for NV sale in in July.2019</v>
          </cell>
          <cell r="D1838" t="str">
            <v>6411</v>
          </cell>
          <cell r="E1838" t="str">
            <v>3386</v>
          </cell>
          <cell r="F1838">
            <v>750000</v>
          </cell>
        </row>
        <row r="1839">
          <cell r="A1839">
            <v>43677</v>
          </cell>
          <cell r="C1839" t="str">
            <v>Thuế tncn NV VP tháng 07/2019
Pay taxpayers in in July.2019</v>
          </cell>
          <cell r="D1839" t="str">
            <v>3341</v>
          </cell>
          <cell r="E1839" t="str">
            <v>3335</v>
          </cell>
          <cell r="F1839">
            <v>7630250</v>
          </cell>
        </row>
        <row r="1840">
          <cell r="A1840">
            <v>43677</v>
          </cell>
          <cell r="C1840" t="str">
            <v>Nhân viên VP trả BHXH tháng 07/2019</v>
          </cell>
          <cell r="D1840" t="str">
            <v>3341</v>
          </cell>
          <cell r="E1840" t="str">
            <v>3383</v>
          </cell>
          <cell r="F1840">
            <v>8440000</v>
          </cell>
        </row>
        <row r="1841">
          <cell r="A1841">
            <v>43677</v>
          </cell>
          <cell r="C1841" t="str">
            <v>Nhân viên VP trả BHYT tháng 07/2019</v>
          </cell>
          <cell r="D1841" t="str">
            <v>3341</v>
          </cell>
          <cell r="E1841" t="str">
            <v>3384</v>
          </cell>
          <cell r="F1841">
            <v>1582500</v>
          </cell>
        </row>
        <row r="1842">
          <cell r="A1842">
            <v>43677</v>
          </cell>
          <cell r="C1842" t="str">
            <v>Nhân viên VP trả BHTN tháng 07/2019</v>
          </cell>
          <cell r="D1842" t="str">
            <v>3341</v>
          </cell>
          <cell r="E1842" t="str">
            <v>3386</v>
          </cell>
          <cell r="F1842">
            <v>1055000</v>
          </cell>
        </row>
        <row r="1843">
          <cell r="A1843">
            <v>43677</v>
          </cell>
          <cell r="C1843" t="str">
            <v>Nhân viên kinh doanh trả BHXH tháng 07/2019</v>
          </cell>
          <cell r="D1843" t="str">
            <v>3341</v>
          </cell>
          <cell r="E1843" t="str">
            <v>3383</v>
          </cell>
          <cell r="F1843">
            <v>6000000</v>
          </cell>
        </row>
        <row r="1844">
          <cell r="A1844">
            <v>43677</v>
          </cell>
          <cell r="C1844" t="str">
            <v>Nhân viên kinh doanh trả BHYT tháng 07/2019</v>
          </cell>
          <cell r="D1844" t="str">
            <v>3341</v>
          </cell>
          <cell r="E1844" t="str">
            <v>3384</v>
          </cell>
          <cell r="F1844">
            <v>1125000</v>
          </cell>
        </row>
        <row r="1845">
          <cell r="A1845">
            <v>43677</v>
          </cell>
          <cell r="C1845" t="str">
            <v>Nhân viên kinh doanh trả BHTN tháng 07/2019</v>
          </cell>
          <cell r="D1845" t="str">
            <v>3341</v>
          </cell>
          <cell r="E1845" t="str">
            <v>3386</v>
          </cell>
          <cell r="F1845">
            <v>750000</v>
          </cell>
        </row>
        <row r="1846">
          <cell r="A1846">
            <v>43677</v>
          </cell>
          <cell r="C1846" t="str">
            <v>Điều chỉnh giảm tạm ứng Ms.Luyến (30/06/2019)</v>
          </cell>
          <cell r="D1846" t="str">
            <v>141</v>
          </cell>
          <cell r="E1846" t="str">
            <v>1111</v>
          </cell>
          <cell r="F1846">
            <v>500000000</v>
          </cell>
        </row>
        <row r="1847">
          <cell r="A1847">
            <v>43677</v>
          </cell>
          <cell r="C1847" t="str">
            <v xml:space="preserve">Điều chỉnh giảm tạm ứng </v>
          </cell>
          <cell r="D1847" t="str">
            <v>141</v>
          </cell>
          <cell r="E1847" t="str">
            <v>1111</v>
          </cell>
          <cell r="F1847">
            <v>200000000</v>
          </cell>
        </row>
        <row r="1848">
          <cell r="A1848">
            <v>43677</v>
          </cell>
          <cell r="C1848" t="str">
            <v>Phân bổ chi phí trả trước ngắn hạn 07/2019</v>
          </cell>
          <cell r="D1848" t="str">
            <v>6423</v>
          </cell>
          <cell r="E1848" t="str">
            <v>24201</v>
          </cell>
          <cell r="F1848">
            <v>31110545</v>
          </cell>
        </row>
        <row r="1849">
          <cell r="A1849">
            <v>43677</v>
          </cell>
          <cell r="C1849" t="str">
            <v>Hao mòn TSCĐ hữu hình 07/2019</v>
          </cell>
          <cell r="D1849" t="str">
            <v>6423</v>
          </cell>
          <cell r="E1849" t="str">
            <v>2141</v>
          </cell>
          <cell r="F1849">
            <v>0</v>
          </cell>
        </row>
        <row r="1850">
          <cell r="A1850">
            <v>43677</v>
          </cell>
          <cell r="C1850" t="str">
            <v>Doanh thu ngày 17/06/2019</v>
          </cell>
          <cell r="D1850" t="str">
            <v>131</v>
          </cell>
          <cell r="E1850" t="str">
            <v>5111</v>
          </cell>
          <cell r="F1850">
            <v>469818</v>
          </cell>
        </row>
        <row r="1851">
          <cell r="A1851">
            <v>43677</v>
          </cell>
          <cell r="C1851" t="str">
            <v>Thuế GTGT phải nộp ngày 17/06/2019</v>
          </cell>
          <cell r="D1851" t="str">
            <v>131</v>
          </cell>
          <cell r="E1851" t="str">
            <v>33311</v>
          </cell>
          <cell r="F1851">
            <v>46982</v>
          </cell>
        </row>
        <row r="1852">
          <cell r="A1852">
            <v>43677</v>
          </cell>
          <cell r="C1852" t="str">
            <v xml:space="preserve">Giá vốn hàng bán </v>
          </cell>
          <cell r="D1852" t="str">
            <v>632</v>
          </cell>
          <cell r="E1852" t="str">
            <v>1561</v>
          </cell>
          <cell r="F1852">
            <v>224796</v>
          </cell>
        </row>
        <row r="1853">
          <cell r="A1853">
            <v>43677</v>
          </cell>
          <cell r="B1853" t="str">
            <v>0037248</v>
          </cell>
          <cell r="C1853" t="str">
            <v>Vé máy bay tháng 07/2019</v>
          </cell>
          <cell r="D1853" t="str">
            <v>6418</v>
          </cell>
          <cell r="E1853" t="str">
            <v>331</v>
          </cell>
          <cell r="F1853">
            <v>12588182</v>
          </cell>
        </row>
        <row r="1854">
          <cell r="A1854">
            <v>43677</v>
          </cell>
          <cell r="B1854" t="str">
            <v>0037248</v>
          </cell>
          <cell r="C1854" t="str">
            <v>Thuế GTGT được khấu trừ của hàng hóa, dịch vụ</v>
          </cell>
          <cell r="D1854" t="str">
            <v>1331</v>
          </cell>
          <cell r="E1854" t="str">
            <v>331</v>
          </cell>
          <cell r="F1854">
            <v>1039818</v>
          </cell>
        </row>
        <row r="1855">
          <cell r="A1855">
            <v>43678</v>
          </cell>
          <cell r="B1855" t="str">
            <v>PT00025</v>
          </cell>
          <cell r="C1855" t="str">
            <v>Thu lại tạm ứng ngày 01/08/2019 - Nguyễn Thị Hải</v>
          </cell>
          <cell r="D1855" t="str">
            <v>1111</v>
          </cell>
          <cell r="E1855" t="str">
            <v>141</v>
          </cell>
          <cell r="F1855">
            <v>2000000</v>
          </cell>
        </row>
        <row r="1856">
          <cell r="A1856">
            <v>43678</v>
          </cell>
          <cell r="B1856" t="str">
            <v>PT00026</v>
          </cell>
          <cell r="C1856" t="str">
            <v>Thu tiền bán hàng theo ĐH số: 310719DDH-DELLA (31/07/2019) - Công ty TNHH XD TM Chín Phước</v>
          </cell>
          <cell r="D1856" t="str">
            <v>1111</v>
          </cell>
          <cell r="E1856" t="str">
            <v>131</v>
          </cell>
          <cell r="F1856">
            <v>547200</v>
          </cell>
        </row>
        <row r="1857">
          <cell r="A1857">
            <v>43678</v>
          </cell>
          <cell r="B1857" t="str">
            <v>PT00026</v>
          </cell>
          <cell r="C1857" t="str">
            <v>Doanh thu bán hàng- Cty Chín Phước- Nguyễn Phúc Sang</v>
          </cell>
          <cell r="D1857" t="str">
            <v>131</v>
          </cell>
          <cell r="E1857" t="str">
            <v>5111</v>
          </cell>
          <cell r="F1857">
            <v>497455</v>
          </cell>
        </row>
        <row r="1858">
          <cell r="A1858">
            <v>43678</v>
          </cell>
          <cell r="B1858" t="str">
            <v>PT00026</v>
          </cell>
          <cell r="C1858" t="str">
            <v>Thuế GTGT phải nộp</v>
          </cell>
          <cell r="D1858" t="str">
            <v>131</v>
          </cell>
          <cell r="E1858" t="str">
            <v>33311</v>
          </cell>
          <cell r="F1858">
            <v>49744</v>
          </cell>
        </row>
        <row r="1859">
          <cell r="A1859">
            <v>43678</v>
          </cell>
          <cell r="B1859" t="str">
            <v>PT00026</v>
          </cell>
          <cell r="C1859" t="str">
            <v>Giá vốn hàng bán 04 tấm Shingle- JH 112</v>
          </cell>
          <cell r="D1859" t="str">
            <v>632</v>
          </cell>
          <cell r="E1859" t="str">
            <v>1561</v>
          </cell>
          <cell r="F1859">
            <v>224796</v>
          </cell>
        </row>
        <row r="1860">
          <cell r="A1860">
            <v>43678</v>
          </cell>
          <cell r="B1860" t="str">
            <v>PC00083</v>
          </cell>
          <cell r="C1860" t="str">
            <v>Phí lưu trú, tiếp khách cho khu vực Đông Nam Bộ theo Lệnh Điều Động - Hồ Lê Công Nhơn- thuê phòng</v>
          </cell>
          <cell r="D1860" t="str">
            <v>6418</v>
          </cell>
          <cell r="E1860" t="str">
            <v>1111</v>
          </cell>
          <cell r="F1860">
            <v>400000</v>
          </cell>
        </row>
        <row r="1861">
          <cell r="A1861">
            <v>43678</v>
          </cell>
          <cell r="B1861" t="str">
            <v>PC00083</v>
          </cell>
          <cell r="C1861" t="str">
            <v>Phí lưu trú, tiếp khách cho khu vực Đông Nam Bộ theo Lệnh Điều Động - Hồ Lê Công Nhơn- thuê phòng</v>
          </cell>
          <cell r="D1861" t="str">
            <v>6418</v>
          </cell>
          <cell r="E1861" t="str">
            <v>1111</v>
          </cell>
          <cell r="F1861">
            <v>363636</v>
          </cell>
        </row>
        <row r="1862">
          <cell r="A1862">
            <v>43678</v>
          </cell>
          <cell r="B1862" t="str">
            <v>PC00083</v>
          </cell>
          <cell r="C1862" t="str">
            <v>Phí lưu trú, tiếp khách cho khu vực Đông Nam Bộ theo Lệnh Điều Động - Hồ Lê Công Nhơn- tiếp khách</v>
          </cell>
          <cell r="D1862" t="str">
            <v>6418</v>
          </cell>
          <cell r="E1862" t="str">
            <v>1111</v>
          </cell>
          <cell r="F1862">
            <v>467273</v>
          </cell>
        </row>
        <row r="1863">
          <cell r="A1863">
            <v>43678</v>
          </cell>
          <cell r="B1863" t="str">
            <v>PC00083</v>
          </cell>
          <cell r="C1863" t="str">
            <v>Thuế GTGT được khấu trừ của hàng hóa, dịch vụ</v>
          </cell>
          <cell r="D1863" t="str">
            <v>1331</v>
          </cell>
          <cell r="E1863" t="str">
            <v>1111</v>
          </cell>
          <cell r="F1863">
            <v>83091</v>
          </cell>
        </row>
        <row r="1864">
          <cell r="A1864">
            <v>43678</v>
          </cell>
          <cell r="B1864" t="str">
            <v>PC00084</v>
          </cell>
          <cell r="C1864" t="str">
            <v>Phí lưu trú công tác khu vực miền Tây 1 theo Lệnh điều động - Hoàng Tùng- thuê phòng</v>
          </cell>
          <cell r="D1864" t="str">
            <v>6418</v>
          </cell>
          <cell r="E1864" t="str">
            <v>1111</v>
          </cell>
          <cell r="F1864">
            <v>181818</v>
          </cell>
        </row>
        <row r="1865">
          <cell r="A1865">
            <v>43678</v>
          </cell>
          <cell r="B1865" t="str">
            <v>PC00084</v>
          </cell>
          <cell r="C1865" t="str">
            <v>Phí lưu trú công tác khu vực miền Tây 1 theo Lệnh điều động - Hoàng Tùng- thuê phòng</v>
          </cell>
          <cell r="D1865" t="str">
            <v>6418</v>
          </cell>
          <cell r="E1865" t="str">
            <v>1111</v>
          </cell>
          <cell r="F1865">
            <v>363636</v>
          </cell>
        </row>
        <row r="1866">
          <cell r="A1866">
            <v>43678</v>
          </cell>
          <cell r="B1866" t="str">
            <v>PC00084</v>
          </cell>
          <cell r="C1866" t="str">
            <v>Phí lưu trú công tác khu vực miền Tây 1 theo Lệnh điều động - Hoàng Tùng- thuê phòng</v>
          </cell>
          <cell r="D1866" t="str">
            <v>6418</v>
          </cell>
          <cell r="E1866" t="str">
            <v>1111</v>
          </cell>
          <cell r="F1866">
            <v>500000</v>
          </cell>
        </row>
        <row r="1867">
          <cell r="A1867">
            <v>43678</v>
          </cell>
          <cell r="B1867" t="str">
            <v>PC00084</v>
          </cell>
          <cell r="C1867" t="str">
            <v>Phí lưu trú công tác khu vực miền Tây 1 theo Lệnh điều động - Hoàng Tùng- thuê phòng</v>
          </cell>
          <cell r="D1867" t="str">
            <v>6418</v>
          </cell>
          <cell r="E1867" t="str">
            <v>1111</v>
          </cell>
          <cell r="F1867">
            <v>250000</v>
          </cell>
        </row>
        <row r="1868">
          <cell r="A1868">
            <v>43678</v>
          </cell>
          <cell r="B1868" t="str">
            <v>PC00084</v>
          </cell>
          <cell r="C1868" t="str">
            <v>Phí lưu trú công tác khu vực miền Tây 1 theo Lệnh điều động - Hoàng Tùng- thuê phòng</v>
          </cell>
          <cell r="D1868" t="str">
            <v>6418</v>
          </cell>
          <cell r="E1868" t="str">
            <v>1111</v>
          </cell>
          <cell r="F1868">
            <v>209091</v>
          </cell>
        </row>
        <row r="1869">
          <cell r="A1869">
            <v>43678</v>
          </cell>
          <cell r="B1869" t="str">
            <v>PC00084</v>
          </cell>
          <cell r="C1869" t="str">
            <v>Phí lưu trú công tác khu vực miền Tây 1 theo Lệnh điều động - Hoàng Tùng- thuê phòng</v>
          </cell>
          <cell r="D1869" t="str">
            <v>6418</v>
          </cell>
          <cell r="E1869" t="str">
            <v>1111</v>
          </cell>
          <cell r="F1869">
            <v>227273</v>
          </cell>
        </row>
        <row r="1870">
          <cell r="A1870">
            <v>43678</v>
          </cell>
          <cell r="B1870" t="str">
            <v>PC00084</v>
          </cell>
          <cell r="C1870" t="str">
            <v>Thuế GTGT được khấu trừ của hàng hóa, dịch vụ</v>
          </cell>
          <cell r="D1870" t="str">
            <v>1331</v>
          </cell>
          <cell r="E1870" t="str">
            <v>1111</v>
          </cell>
          <cell r="F1870">
            <v>98182</v>
          </cell>
        </row>
        <row r="1871">
          <cell r="A1871">
            <v>43678</v>
          </cell>
          <cell r="B1871" t="str">
            <v>PC00085</v>
          </cell>
          <cell r="C1871" t="str">
            <v>Thanh toán photo công chứng CNMC của Hoàng Thị Luyến - Nguyễn Thị Hải</v>
          </cell>
          <cell r="D1871" t="str">
            <v>6428</v>
          </cell>
          <cell r="E1871" t="str">
            <v>1111</v>
          </cell>
          <cell r="F1871">
            <v>15000</v>
          </cell>
        </row>
        <row r="1872">
          <cell r="A1872">
            <v>43678</v>
          </cell>
          <cell r="B1872" t="str">
            <v>PC00086</v>
          </cell>
          <cell r="C1872" t="str">
            <v>Thanh toán đồ dùng (nước rửa chén, lau sàn, nước lau kính, giấy cuộn,..) cho công ty theo HĐ 0023176 (01/08/2019) - Nguyễn Thị Hải</v>
          </cell>
          <cell r="D1872" t="str">
            <v>6428</v>
          </cell>
          <cell r="E1872" t="str">
            <v>1111</v>
          </cell>
          <cell r="F1872">
            <v>1731113</v>
          </cell>
        </row>
        <row r="1873">
          <cell r="A1873">
            <v>43678</v>
          </cell>
          <cell r="B1873" t="str">
            <v>PC00086</v>
          </cell>
          <cell r="C1873" t="str">
            <v>Phí gửi xe mua đồ dùng công ty</v>
          </cell>
          <cell r="D1873" t="str">
            <v>6428</v>
          </cell>
          <cell r="E1873" t="str">
            <v>1111</v>
          </cell>
          <cell r="F1873">
            <v>5000</v>
          </cell>
        </row>
        <row r="1874">
          <cell r="A1874">
            <v>43678</v>
          </cell>
          <cell r="B1874" t="str">
            <v>PC00086</v>
          </cell>
          <cell r="C1874" t="str">
            <v>Thuế GTGT được khấu trừ của hàng hóa, dịch vụ</v>
          </cell>
          <cell r="D1874" t="str">
            <v>1331</v>
          </cell>
          <cell r="E1874" t="str">
            <v>1111</v>
          </cell>
          <cell r="F1874">
            <v>171787</v>
          </cell>
        </row>
        <row r="1875">
          <cell r="A1875">
            <v>43678</v>
          </cell>
          <cell r="B1875" t="str">
            <v>PC00087</v>
          </cell>
          <cell r="C1875" t="str">
            <v>Tạm ứng mua xà bông, bột giặt, nước rửa chén, giấy vệ sinh,.. - Nguyễn Thị Hải</v>
          </cell>
          <cell r="D1875" t="str">
            <v>141</v>
          </cell>
          <cell r="E1875" t="str">
            <v>1111</v>
          </cell>
          <cell r="F1875">
            <v>2000000</v>
          </cell>
        </row>
        <row r="1876">
          <cell r="A1876">
            <v>43678</v>
          </cell>
          <cell r="B1876" t="str">
            <v>NH</v>
          </cell>
          <cell r="C1876" t="str">
            <v>Hoàng Thị Luyến tạm ứng (TGNH BIDV)</v>
          </cell>
          <cell r="D1876" t="str">
            <v>141</v>
          </cell>
          <cell r="E1876" t="str">
            <v>1121BIDV</v>
          </cell>
          <cell r="F1876">
            <v>1150000000</v>
          </cell>
        </row>
        <row r="1877">
          <cell r="A1877">
            <v>43678</v>
          </cell>
          <cell r="B1877" t="str">
            <v>NH</v>
          </cell>
          <cell r="C1877" t="str">
            <v>Phí rút tiền mặt món 1.150.000.000 vnđ</v>
          </cell>
          <cell r="D1877" t="str">
            <v>6425</v>
          </cell>
          <cell r="E1877" t="str">
            <v>1121BIDV</v>
          </cell>
          <cell r="F1877">
            <v>126500</v>
          </cell>
        </row>
        <row r="1878">
          <cell r="A1878">
            <v>43679</v>
          </cell>
          <cell r="B1878" t="str">
            <v>PT00027</v>
          </cell>
          <cell r="C1878" t="str">
            <v>Hoàng Thị Luyến hoàn ứng - Hoàng Thị Luyến</v>
          </cell>
          <cell r="D1878" t="str">
            <v>1111</v>
          </cell>
          <cell r="E1878" t="str">
            <v>141</v>
          </cell>
          <cell r="F1878">
            <v>10000000</v>
          </cell>
        </row>
        <row r="1879">
          <cell r="A1879">
            <v>43679</v>
          </cell>
          <cell r="B1879" t="str">
            <v>PC00088</v>
          </cell>
          <cell r="C1879" t="str">
            <v>Thanh toán mua đồ cúng theo BK - Nguyễn Thị Hải</v>
          </cell>
          <cell r="D1879" t="str">
            <v>6428</v>
          </cell>
          <cell r="E1879" t="str">
            <v>1111</v>
          </cell>
          <cell r="F1879">
            <v>100000</v>
          </cell>
        </row>
        <row r="1880">
          <cell r="A1880">
            <v>43679</v>
          </cell>
          <cell r="B1880" t="str">
            <v>PC00089</v>
          </cell>
          <cell r="C1880" t="str">
            <v>Thanh toán phí công tác cho khu vực miền Trung - Trần Vĩnh Long- thuê phòng</v>
          </cell>
          <cell r="D1880" t="str">
            <v>6418</v>
          </cell>
          <cell r="E1880" t="str">
            <v>1111</v>
          </cell>
          <cell r="F1880">
            <v>909090</v>
          </cell>
        </row>
        <row r="1881">
          <cell r="A1881">
            <v>43679</v>
          </cell>
          <cell r="B1881" t="str">
            <v>PC00089</v>
          </cell>
          <cell r="C1881" t="str">
            <v>Thanh toán phí công tác cho khu vực miền Trung - Trần Vĩnh Long- vé xe khách 02 lượt đi về</v>
          </cell>
          <cell r="D1881" t="str">
            <v>6418</v>
          </cell>
          <cell r="E1881" t="str">
            <v>1111</v>
          </cell>
          <cell r="F1881">
            <v>109091</v>
          </cell>
        </row>
        <row r="1882">
          <cell r="A1882">
            <v>43679</v>
          </cell>
          <cell r="B1882" t="str">
            <v>PC00089</v>
          </cell>
          <cell r="C1882" t="str">
            <v>Thuế GTGT được khấu trừ của hàng hóa, dịch vụ</v>
          </cell>
          <cell r="D1882" t="str">
            <v>1331</v>
          </cell>
          <cell r="E1882" t="str">
            <v>1111</v>
          </cell>
          <cell r="F1882">
            <v>101819</v>
          </cell>
        </row>
        <row r="1883">
          <cell r="A1883">
            <v>43679</v>
          </cell>
          <cell r="B1883" t="str">
            <v>PC00090</v>
          </cell>
          <cell r="C1883" t="str">
            <v>Thanh toán phí gửi hàng mẫu đi Bến Tre</v>
          </cell>
          <cell r="D1883" t="str">
            <v>6418</v>
          </cell>
          <cell r="E1883" t="str">
            <v>1111</v>
          </cell>
          <cell r="F1883">
            <v>40000</v>
          </cell>
        </row>
        <row r="1884">
          <cell r="A1884">
            <v>43679</v>
          </cell>
          <cell r="B1884" t="str">
            <v>NH</v>
          </cell>
          <cell r="C1884" t="str">
            <v>TT phí nhập hàng theo HĐ 0005902 (04/06), 0006357 &amp;0006358 (13/06/2019)</v>
          </cell>
          <cell r="D1884" t="str">
            <v>331</v>
          </cell>
          <cell r="E1884" t="str">
            <v>1121BIDV</v>
          </cell>
          <cell r="F1884">
            <v>14489250</v>
          </cell>
        </row>
        <row r="1885">
          <cell r="A1885">
            <v>43679</v>
          </cell>
          <cell r="B1885" t="str">
            <v>NH</v>
          </cell>
          <cell r="C1885" t="str">
            <v>Phí chuyển khoản món 14.489.250 vnđ</v>
          </cell>
          <cell r="D1885" t="str">
            <v>6425</v>
          </cell>
          <cell r="E1885" t="str">
            <v>1121BIDV</v>
          </cell>
          <cell r="F1885">
            <v>22000</v>
          </cell>
        </row>
        <row r="1886">
          <cell r="A1886">
            <v>43682</v>
          </cell>
          <cell r="B1886" t="str">
            <v>PT00028</v>
          </cell>
          <cell r="C1886" t="str">
            <v>Hoàng Thị Luyến hoàn ứng (tiền mặt) - Hoàng Thị Luyến</v>
          </cell>
          <cell r="D1886" t="str">
            <v>1111</v>
          </cell>
          <cell r="E1886" t="str">
            <v>141</v>
          </cell>
          <cell r="F1886">
            <v>5000000</v>
          </cell>
        </row>
        <row r="1887">
          <cell r="A1887">
            <v>43682</v>
          </cell>
          <cell r="B1887" t="str">
            <v>PT00029</v>
          </cell>
          <cell r="C1887" t="str">
            <v>Thu lại tạm ứng tiếp khách khu vực Đông Nam Bộ ngày 02/07/2019 - Lê Mạnh Tuấn</v>
          </cell>
          <cell r="D1887" t="str">
            <v>1111</v>
          </cell>
          <cell r="E1887" t="str">
            <v>141</v>
          </cell>
          <cell r="F1887">
            <v>3000000</v>
          </cell>
        </row>
        <row r="1888">
          <cell r="A1888">
            <v>43682</v>
          </cell>
          <cell r="B1888" t="str">
            <v>PC00091</v>
          </cell>
          <cell r="C1888" t="str">
            <v>Tạm ứng đi công tác Phú Quốc- Kiên Giang từ 06/08/2019 đến 12/08/2019 - Nguyễn Ngọc Thịnh</v>
          </cell>
          <cell r="D1888" t="str">
            <v>141</v>
          </cell>
          <cell r="E1888" t="str">
            <v>1111</v>
          </cell>
          <cell r="F1888">
            <v>7800000</v>
          </cell>
        </row>
        <row r="1889">
          <cell r="A1889">
            <v>43682</v>
          </cell>
          <cell r="B1889" t="str">
            <v>PC00092</v>
          </cell>
          <cell r="C1889" t="str">
            <v>Thanh toán nước uống cho công ty theo HĐ bán lẻ số 0077 (05/08/2019) - Dương Anh Đào</v>
          </cell>
          <cell r="D1889" t="str">
            <v>331</v>
          </cell>
          <cell r="E1889" t="str">
            <v>1111</v>
          </cell>
          <cell r="F1889">
            <v>751000</v>
          </cell>
        </row>
        <row r="1890">
          <cell r="A1890">
            <v>43682</v>
          </cell>
          <cell r="B1890" t="str">
            <v>PC00093</v>
          </cell>
          <cell r="C1890" t="str">
            <v>Tạm ứng công tác tại Cần Thơ theo Lệnh điều động ngày 02/08/2019 - Nguyễn Thành Trí</v>
          </cell>
          <cell r="D1890" t="str">
            <v>141</v>
          </cell>
          <cell r="E1890" t="str">
            <v>1111</v>
          </cell>
          <cell r="F1890">
            <v>5000000</v>
          </cell>
        </row>
        <row r="1891">
          <cell r="A1891">
            <v>43682</v>
          </cell>
          <cell r="B1891" t="str">
            <v>PC00094</v>
          </cell>
          <cell r="C1891" t="str">
            <v>Thanh toán phí tiếp khách khu vực Đông Nam Bộ theo HĐ 0014068 (10/07/2019),0008317 (12/07/2019), 0008095 (05/07/2019) - Lê Mạnh Tuấn</v>
          </cell>
          <cell r="D1891" t="str">
            <v>6418</v>
          </cell>
          <cell r="E1891" t="str">
            <v>1111</v>
          </cell>
          <cell r="F1891">
            <v>889000</v>
          </cell>
        </row>
        <row r="1892">
          <cell r="A1892">
            <v>43682</v>
          </cell>
          <cell r="B1892" t="str">
            <v>PC00094</v>
          </cell>
          <cell r="C1892" t="str">
            <v>Thanh toán phí tiếp khách khu vực Đông Nam Bộ theo HĐ 0014068 (10/07/2019),0008317 (12/07/2019), 0008095 (05/07/2019) - Lê Mạnh Tuấn</v>
          </cell>
          <cell r="D1892" t="str">
            <v>6418</v>
          </cell>
          <cell r="E1892" t="str">
            <v>1111</v>
          </cell>
          <cell r="F1892">
            <v>2305800</v>
          </cell>
        </row>
        <row r="1893">
          <cell r="A1893">
            <v>43682</v>
          </cell>
          <cell r="B1893" t="str">
            <v>PC00094</v>
          </cell>
          <cell r="C1893" t="str">
            <v>Thanh toán phí tiếp khách khu vực Đông Nam Bộ theo HĐ 0014068 (10/07/2019),0008317 (12/07/2019), 0008095 (05/07/2019) - Lê Mạnh Tuấn</v>
          </cell>
          <cell r="D1893" t="str">
            <v>6418</v>
          </cell>
          <cell r="E1893" t="str">
            <v>1111</v>
          </cell>
          <cell r="F1893">
            <v>2496900</v>
          </cell>
        </row>
        <row r="1894">
          <cell r="A1894">
            <v>43682</v>
          </cell>
          <cell r="B1894" t="str">
            <v>PC00094</v>
          </cell>
          <cell r="C1894" t="str">
            <v>Thuế GTGT được khấu trừ của hàng hóa, dịch vụ</v>
          </cell>
          <cell r="D1894" t="str">
            <v>1331</v>
          </cell>
          <cell r="E1894" t="str">
            <v>1111</v>
          </cell>
          <cell r="F1894">
            <v>569170</v>
          </cell>
        </row>
        <row r="1895">
          <cell r="A1895">
            <v>43682</v>
          </cell>
          <cell r="B1895" t="str">
            <v>NH</v>
          </cell>
          <cell r="C1895" t="str">
            <v>Hoàng Thị Luyến hoàn ứng (TGNH) - Hoàng Thị Luyến</v>
          </cell>
          <cell r="D1895" t="str">
            <v>1121BIDV</v>
          </cell>
          <cell r="E1895" t="str">
            <v>141</v>
          </cell>
          <cell r="F1895">
            <v>200000000</v>
          </cell>
        </row>
        <row r="1896">
          <cell r="A1896">
            <v>43682</v>
          </cell>
          <cell r="B1896" t="str">
            <v>NH</v>
          </cell>
          <cell r="C1896" t="str">
            <v>TT lương nhân viên tháng 07/2019 (đợt 1)</v>
          </cell>
          <cell r="D1896" t="str">
            <v>3341</v>
          </cell>
          <cell r="E1896" t="str">
            <v>1121BIDV</v>
          </cell>
          <cell r="F1896">
            <v>210831500</v>
          </cell>
        </row>
        <row r="1897">
          <cell r="A1897">
            <v>43682</v>
          </cell>
          <cell r="B1897" t="str">
            <v>NH</v>
          </cell>
          <cell r="C1897" t="str">
            <v>Phí chuyển khoản món 210.831.500 vnđ</v>
          </cell>
          <cell r="D1897" t="str">
            <v>6425</v>
          </cell>
          <cell r="E1897" t="str">
            <v>1121BIDV</v>
          </cell>
          <cell r="F1897">
            <v>63800</v>
          </cell>
        </row>
        <row r="1898">
          <cell r="A1898">
            <v>43683</v>
          </cell>
          <cell r="B1898" t="str">
            <v>PC00095</v>
          </cell>
          <cell r="C1898" t="str">
            <v>Thanh toán mua ga  - Nguyễn Thị Hải</v>
          </cell>
          <cell r="D1898" t="str">
            <v>6428</v>
          </cell>
          <cell r="E1898" t="str">
            <v>1111</v>
          </cell>
          <cell r="F1898">
            <v>324000</v>
          </cell>
        </row>
        <row r="1899">
          <cell r="A1899">
            <v>43683</v>
          </cell>
          <cell r="B1899" t="str">
            <v>NH</v>
          </cell>
          <cell r="C1899" t="str">
            <v>Hoàng Thị Luyến hoàn ứng (TGNH) - Hoàng Thị Luyến</v>
          </cell>
          <cell r="D1899" t="str">
            <v>1121BIDV</v>
          </cell>
          <cell r="E1899" t="str">
            <v>141</v>
          </cell>
          <cell r="F1899">
            <v>776000</v>
          </cell>
        </row>
        <row r="1900">
          <cell r="A1900">
            <v>43683</v>
          </cell>
          <cell r="B1900" t="str">
            <v>NH</v>
          </cell>
          <cell r="C1900" t="str">
            <v>Hoàng Thị Luyến hoàn ứng (TGNH) - Hoàng Thị Luyến</v>
          </cell>
          <cell r="D1900" t="str">
            <v>1121BIDV</v>
          </cell>
          <cell r="E1900" t="str">
            <v>141</v>
          </cell>
          <cell r="F1900">
            <v>2000000</v>
          </cell>
        </row>
        <row r="1901">
          <cell r="A1901">
            <v>43690</v>
          </cell>
          <cell r="B1901" t="str">
            <v>NH</v>
          </cell>
          <cell r="C1901" t="str">
            <v>Hoàng Thị Luyến hoàn ứng (TGNH) - Hoàng Thị Luyến</v>
          </cell>
          <cell r="D1901" t="str">
            <v>1121BIDV</v>
          </cell>
          <cell r="E1901" t="str">
            <v>141</v>
          </cell>
          <cell r="F1901">
            <v>250000000</v>
          </cell>
        </row>
        <row r="1902">
          <cell r="A1902">
            <v>43691</v>
          </cell>
          <cell r="B1902" t="str">
            <v>NH</v>
          </cell>
          <cell r="C1902" t="str">
            <v>Phí vận chuyển hàng nhập khẩu (lô hàng lẻ)</v>
          </cell>
          <cell r="D1902" t="str">
            <v>331</v>
          </cell>
          <cell r="E1902" t="str">
            <v>1121BIDV</v>
          </cell>
          <cell r="F1902">
            <v>3841200</v>
          </cell>
        </row>
        <row r="1903">
          <cell r="A1903">
            <v>43691</v>
          </cell>
          <cell r="B1903" t="str">
            <v>NH</v>
          </cell>
          <cell r="C1903" t="str">
            <v>Phí chuyển khoản món 3.841.200 vnđ</v>
          </cell>
          <cell r="D1903" t="str">
            <v>6425</v>
          </cell>
          <cell r="E1903" t="str">
            <v>1121BIDV</v>
          </cell>
          <cell r="F1903">
            <v>22000</v>
          </cell>
        </row>
        <row r="1904">
          <cell r="A1904">
            <v>43691</v>
          </cell>
          <cell r="B1904" t="str">
            <v>NH</v>
          </cell>
          <cell r="C1904" t="str">
            <v>TT phí dịch vụ bảo vệ tháng 07/2019</v>
          </cell>
          <cell r="D1904" t="str">
            <v>331</v>
          </cell>
          <cell r="E1904" t="str">
            <v>1121BIDV</v>
          </cell>
          <cell r="F1904">
            <v>17050000</v>
          </cell>
        </row>
        <row r="1905">
          <cell r="A1905">
            <v>43691</v>
          </cell>
          <cell r="B1905" t="str">
            <v>NH</v>
          </cell>
          <cell r="C1905" t="str">
            <v>Phí chuyển khoản món 17.050.000 vnđ</v>
          </cell>
          <cell r="D1905" t="str">
            <v>6425</v>
          </cell>
          <cell r="E1905" t="str">
            <v>1121BIDV</v>
          </cell>
          <cell r="F1905">
            <v>22000</v>
          </cell>
        </row>
        <row r="1906">
          <cell r="A1906">
            <v>43691</v>
          </cell>
          <cell r="B1906" t="str">
            <v>NH</v>
          </cell>
          <cell r="C1906" t="str">
            <v>TT lương nhân viên tháng 07/2019 (đợt 2)</v>
          </cell>
          <cell r="D1906" t="str">
            <v>3341</v>
          </cell>
          <cell r="E1906" t="str">
            <v>1121BIDV</v>
          </cell>
          <cell r="F1906">
            <v>166235750</v>
          </cell>
        </row>
        <row r="1907">
          <cell r="A1907">
            <v>43691</v>
          </cell>
          <cell r="B1907" t="str">
            <v>NH</v>
          </cell>
          <cell r="C1907" t="str">
            <v>Thu tiền do chuyển sai tên công ty món 3.841.200 vnđ</v>
          </cell>
          <cell r="D1907" t="str">
            <v>1121BIDV</v>
          </cell>
          <cell r="E1907" t="str">
            <v>331</v>
          </cell>
          <cell r="F1907">
            <v>3841200</v>
          </cell>
        </row>
        <row r="1908">
          <cell r="A1908">
            <v>43691</v>
          </cell>
          <cell r="B1908" t="str">
            <v>NH</v>
          </cell>
          <cell r="C1908" t="str">
            <v>Hoàng Thị Luyến tạm ứng (TGNH thanh toán lương cho Tiến)</v>
          </cell>
          <cell r="D1908" t="str">
            <v>1111</v>
          </cell>
          <cell r="E1908" t="str">
            <v>1121BIDV</v>
          </cell>
          <cell r="F1908">
            <v>20000000</v>
          </cell>
        </row>
        <row r="1909">
          <cell r="A1909">
            <v>43691</v>
          </cell>
          <cell r="B1909" t="str">
            <v>NH</v>
          </cell>
          <cell r="C1909" t="str">
            <v>Phí chuyển khoản món 166.235.750 vnđ</v>
          </cell>
          <cell r="D1909" t="str">
            <v>6425</v>
          </cell>
          <cell r="E1909" t="str">
            <v>1121BIDV</v>
          </cell>
          <cell r="F1909">
            <v>55000</v>
          </cell>
        </row>
        <row r="1910">
          <cell r="A1910">
            <v>43692</v>
          </cell>
          <cell r="B1910" t="str">
            <v>PT00030</v>
          </cell>
          <cell r="C1910" t="str">
            <v>Thu lại tạm ứng lương tháng 06/2019 - Nguyễn Viết Huấn</v>
          </cell>
          <cell r="D1910" t="str">
            <v>1111</v>
          </cell>
          <cell r="E1910" t="str">
            <v>141</v>
          </cell>
          <cell r="F1910">
            <v>6000000</v>
          </cell>
        </row>
        <row r="1911">
          <cell r="A1911">
            <v>43692</v>
          </cell>
          <cell r="B1911" t="str">
            <v>PT00031</v>
          </cell>
          <cell r="C1911" t="str">
            <v>Thu lại tạm ứng ngày 14/08/2019 - Hoàng Thị Luyến</v>
          </cell>
          <cell r="D1911" t="str">
            <v>1111</v>
          </cell>
          <cell r="E1911" t="str">
            <v>141</v>
          </cell>
          <cell r="F1911">
            <v>13860000</v>
          </cell>
        </row>
        <row r="1912">
          <cell r="A1912">
            <v>43692</v>
          </cell>
          <cell r="B1912" t="str">
            <v>PC00096</v>
          </cell>
          <cell r="C1912" t="str">
            <v>Thanh toán lương tháng 07/2019  - Phạm Minh Tiến</v>
          </cell>
          <cell r="D1912" t="str">
            <v>3341</v>
          </cell>
          <cell r="E1912" t="str">
            <v>1111</v>
          </cell>
          <cell r="F1912">
            <v>13860000</v>
          </cell>
        </row>
        <row r="1913">
          <cell r="A1913">
            <v>43692</v>
          </cell>
          <cell r="B1913" t="str">
            <v>PC00097</v>
          </cell>
          <cell r="C1913" t="str">
            <v>Thanh toán làm nắp cóng và miệng hố ga thoát nước (không chứng từ) - Lê Ngọc Anh</v>
          </cell>
          <cell r="D1913" t="str">
            <v>6428</v>
          </cell>
          <cell r="E1913" t="str">
            <v>1111</v>
          </cell>
          <cell r="F1913">
            <v>3800000</v>
          </cell>
        </row>
        <row r="1914">
          <cell r="A1914">
            <v>43692</v>
          </cell>
          <cell r="B1914" t="str">
            <v>PC00098</v>
          </cell>
          <cell r="C1914" t="str">
            <v>Thanh toán phí chi hộ giao cont hàng theo HĐ 0320837 (07/06/2019) - Dương Anh Đào</v>
          </cell>
          <cell r="D1914" t="str">
            <v>6418</v>
          </cell>
          <cell r="E1914" t="str">
            <v>1111</v>
          </cell>
          <cell r="F1914">
            <v>290909</v>
          </cell>
        </row>
        <row r="1915">
          <cell r="A1915">
            <v>43692</v>
          </cell>
          <cell r="B1915" t="str">
            <v>PC00098</v>
          </cell>
          <cell r="C1915" t="str">
            <v>Thuế GTGT được khấu trừ của hàng hóa, dịch vụ</v>
          </cell>
          <cell r="D1915" t="str">
            <v>1331</v>
          </cell>
          <cell r="E1915" t="str">
            <v>1111</v>
          </cell>
          <cell r="F1915">
            <v>29091</v>
          </cell>
        </row>
        <row r="1916">
          <cell r="A1916">
            <v>43692</v>
          </cell>
          <cell r="B1916" t="str">
            <v>PC00099</v>
          </cell>
          <cell r="C1916" t="str">
            <v>Thanh toán phí đi lại cho nhân viên sale - Lê Đặng Hoàng Duy</v>
          </cell>
          <cell r="D1916" t="str">
            <v>6418</v>
          </cell>
          <cell r="E1916" t="str">
            <v>1111</v>
          </cell>
          <cell r="F1916">
            <v>264000</v>
          </cell>
        </row>
        <row r="1917">
          <cell r="A1917">
            <v>43692</v>
          </cell>
          <cell r="B1917" t="str">
            <v>PC00100</v>
          </cell>
          <cell r="C1917" t="str">
            <v>Thanh toán mua hoa, trái cây cúng (kèm BK bán lẻ) - Nguyễn Thị Hải</v>
          </cell>
          <cell r="D1917" t="str">
            <v>6428</v>
          </cell>
          <cell r="E1917" t="str">
            <v>1111</v>
          </cell>
          <cell r="F1917">
            <v>105000</v>
          </cell>
        </row>
        <row r="1918">
          <cell r="A1918">
            <v>43692</v>
          </cell>
          <cell r="B1918" t="str">
            <v>NH</v>
          </cell>
          <cell r="C1918" t="str">
            <v>TT phí vé máy bay tháng 07/2019 theo HĐ 0037248 (31/07/2019)</v>
          </cell>
          <cell r="D1918" t="str">
            <v>331</v>
          </cell>
          <cell r="E1918" t="str">
            <v>1121BIDV</v>
          </cell>
          <cell r="F1918">
            <v>13628000</v>
          </cell>
        </row>
        <row r="1919">
          <cell r="A1919">
            <v>43693</v>
          </cell>
          <cell r="B1919" t="str">
            <v>PT00032</v>
          </cell>
          <cell r="C1919" t="str">
            <v>Thu tiền bán hàng theo ĐH số: 160819DDH-DELLA (16/08/2019) - Nguyễn Phúc Sang</v>
          </cell>
          <cell r="D1919" t="str">
            <v>1111</v>
          </cell>
          <cell r="E1919" t="str">
            <v>131</v>
          </cell>
          <cell r="F1919">
            <v>1641600</v>
          </cell>
        </row>
        <row r="1920">
          <cell r="A1920">
            <v>43693</v>
          </cell>
          <cell r="B1920" t="str">
            <v>PT00032</v>
          </cell>
          <cell r="C1920" t="str">
            <v>Doanh thu bán hàng- CH Góm Ngói Đá An Tâm- Nguyễn Phúc Sang</v>
          </cell>
          <cell r="D1920" t="str">
            <v>131</v>
          </cell>
          <cell r="E1920" t="str">
            <v>5111</v>
          </cell>
          <cell r="F1920">
            <v>1492364</v>
          </cell>
        </row>
        <row r="1921">
          <cell r="A1921">
            <v>43693</v>
          </cell>
          <cell r="B1921" t="str">
            <v>PT00032</v>
          </cell>
          <cell r="C1921" t="str">
            <v>Thuêế GTGT phải nộp</v>
          </cell>
          <cell r="D1921" t="str">
            <v>131</v>
          </cell>
          <cell r="E1921" t="str">
            <v>33311</v>
          </cell>
          <cell r="F1921">
            <v>149236</v>
          </cell>
        </row>
        <row r="1922">
          <cell r="A1922">
            <v>43693</v>
          </cell>
          <cell r="B1922" t="str">
            <v>PT00032</v>
          </cell>
          <cell r="C1922" t="str">
            <v>Giá vốn hàng bán 12 tấm Bond- JH 110</v>
          </cell>
          <cell r="D1922" t="str">
            <v>632</v>
          </cell>
          <cell r="E1922" t="str">
            <v>1561</v>
          </cell>
          <cell r="F1922">
            <v>674388</v>
          </cell>
        </row>
        <row r="1923">
          <cell r="A1923">
            <v>43693</v>
          </cell>
          <cell r="B1923" t="str">
            <v>PT00033</v>
          </cell>
          <cell r="C1923" t="str">
            <v>Rút TGHN BIDV nhập quỹ tiền mặt - Hoàng Như Kiểm</v>
          </cell>
          <cell r="D1923" t="str">
            <v>1111</v>
          </cell>
          <cell r="E1923" t="str">
            <v>1121BIDV</v>
          </cell>
          <cell r="F1923">
            <v>50000000</v>
          </cell>
        </row>
        <row r="1924">
          <cell r="A1924">
            <v>43693</v>
          </cell>
          <cell r="B1924" t="str">
            <v>PC00101</v>
          </cell>
          <cell r="C1924" t="str">
            <v>Thanh toán phí làm visa Trung Quốc (Hoàng Thị Luyến và Dương Anh Thi-không chứng từ) - Nguyễn Thị Nga</v>
          </cell>
          <cell r="D1924" t="str">
            <v>6428</v>
          </cell>
          <cell r="E1924" t="str">
            <v>1111</v>
          </cell>
          <cell r="F1924">
            <v>6058000</v>
          </cell>
        </row>
        <row r="1925">
          <cell r="A1925">
            <v>43693</v>
          </cell>
          <cell r="B1925" t="str">
            <v>PC00102</v>
          </cell>
          <cell r="C1925" t="str">
            <v>Thanh toán phí tiếp khách Đại lý Cấp 1 tỉnh Bình Dương (Anh Thọ) - Lê Mạnh Tuấn- Xăng dầu</v>
          </cell>
          <cell r="D1925" t="str">
            <v>6418</v>
          </cell>
          <cell r="E1925" t="str">
            <v>1111</v>
          </cell>
          <cell r="F1925">
            <v>1090909</v>
          </cell>
        </row>
        <row r="1926">
          <cell r="A1926">
            <v>43693</v>
          </cell>
          <cell r="B1926" t="str">
            <v>PC00102</v>
          </cell>
          <cell r="C1926" t="str">
            <v>Thanh toán phí tiếp khách Đại lý Cấp 1 tỉnh Bình Dương (Anh Thọ) - Lê Mạnh Tuấn- Tiếp khách</v>
          </cell>
          <cell r="D1926" t="str">
            <v>6418</v>
          </cell>
          <cell r="E1926" t="str">
            <v>1111</v>
          </cell>
          <cell r="F1926">
            <v>740000</v>
          </cell>
        </row>
        <row r="1927">
          <cell r="A1927">
            <v>43693</v>
          </cell>
          <cell r="B1927" t="str">
            <v>PC00102</v>
          </cell>
          <cell r="C1927" t="str">
            <v>Thuế GTGT được khấu trừ của hàng hóa, dịch vụ</v>
          </cell>
          <cell r="D1927" t="str">
            <v>1331</v>
          </cell>
          <cell r="E1927" t="str">
            <v>1111</v>
          </cell>
          <cell r="F1927">
            <v>109091</v>
          </cell>
        </row>
        <row r="1928">
          <cell r="A1928">
            <v>43693</v>
          </cell>
          <cell r="B1928" t="str">
            <v>PC00103</v>
          </cell>
          <cell r="C1928" t="str">
            <v>Thanh toán (đợt 1) mua 320 cái ly sứ theo HĐ số 16/08/19- HDMB-LS-C&amp;K (16/08/2019); HĐ 000140 (23/08/2019) - Dương Anh Đào</v>
          </cell>
          <cell r="D1928" t="str">
            <v>6418</v>
          </cell>
          <cell r="E1928" t="str">
            <v>1111</v>
          </cell>
          <cell r="F1928">
            <v>9280000</v>
          </cell>
        </row>
        <row r="1929">
          <cell r="A1929">
            <v>43693</v>
          </cell>
          <cell r="B1929" t="str">
            <v>PC00103</v>
          </cell>
          <cell r="C1929" t="str">
            <v>Thuế GTGT được khấu trừ của hàng hóa, dịch vụ</v>
          </cell>
          <cell r="D1929" t="str">
            <v>1331</v>
          </cell>
          <cell r="E1929" t="str">
            <v>1111</v>
          </cell>
          <cell r="F1929">
            <v>928000</v>
          </cell>
        </row>
        <row r="1930">
          <cell r="A1930">
            <v>43693</v>
          </cell>
          <cell r="B1930" t="str">
            <v>PC00104</v>
          </cell>
          <cell r="C1930" t="str">
            <v>Thanh toán mua đồ cúng rầm tháng 07 - Nguyễn Thị Hải</v>
          </cell>
          <cell r="D1930" t="str">
            <v>6428</v>
          </cell>
          <cell r="E1930" t="str">
            <v>1111</v>
          </cell>
          <cell r="F1930">
            <v>300000</v>
          </cell>
        </row>
        <row r="1931">
          <cell r="A1931">
            <v>43693</v>
          </cell>
          <cell r="B1931" t="str">
            <v>PC00105</v>
          </cell>
          <cell r="C1931" t="str">
            <v>Tạm ứng in thiệp mời khách hàng (Hội nghị tại TP.HCM) - Nguyễn Ngọc Thịnh</v>
          </cell>
          <cell r="D1931" t="str">
            <v>141</v>
          </cell>
          <cell r="E1931" t="str">
            <v>1111</v>
          </cell>
          <cell r="F1931">
            <v>2000000</v>
          </cell>
        </row>
        <row r="1932">
          <cell r="A1932">
            <v>43693</v>
          </cell>
          <cell r="B1932" t="str">
            <v>PC00106</v>
          </cell>
          <cell r="C1932" t="str">
            <v>TT phí công tác khu vực Cần Thơ và Đồng Nai  - Dương Anh Thi- thuê phòng</v>
          </cell>
          <cell r="D1932" t="str">
            <v>6418</v>
          </cell>
          <cell r="E1932" t="str">
            <v>1111</v>
          </cell>
          <cell r="F1932">
            <v>1676364</v>
          </cell>
        </row>
        <row r="1933">
          <cell r="A1933">
            <v>43693</v>
          </cell>
          <cell r="B1933" t="str">
            <v>PC00106</v>
          </cell>
          <cell r="C1933" t="str">
            <v>TT phí công tác khu vực Cần Thơ và Đồng Nai  - Dương Anh Thi- cước đường bộ</v>
          </cell>
          <cell r="D1933" t="str">
            <v>6418</v>
          </cell>
          <cell r="E1933" t="str">
            <v>1111</v>
          </cell>
          <cell r="F1933">
            <v>245455</v>
          </cell>
        </row>
        <row r="1934">
          <cell r="A1934">
            <v>43693</v>
          </cell>
          <cell r="B1934" t="str">
            <v>PC00106</v>
          </cell>
          <cell r="C1934" t="str">
            <v>TT phí công tác khu vực Cần Thơ và Đồng Nai  - Dương Anh Thi- xăng ron 95</v>
          </cell>
          <cell r="D1934" t="str">
            <v>6418</v>
          </cell>
          <cell r="E1934" t="str">
            <v>1111</v>
          </cell>
          <cell r="F1934">
            <v>910454</v>
          </cell>
        </row>
        <row r="1935">
          <cell r="A1935">
            <v>43693</v>
          </cell>
          <cell r="B1935" t="str">
            <v>PC00106</v>
          </cell>
          <cell r="C1935" t="str">
            <v>TT phí công tác khu vực Cần Thơ và Đồng Nai  - Dương Anh Thi- xăng ron 95</v>
          </cell>
          <cell r="D1935" t="str">
            <v>6418</v>
          </cell>
          <cell r="E1935" t="str">
            <v>1111</v>
          </cell>
          <cell r="F1935">
            <v>1309091</v>
          </cell>
        </row>
        <row r="1936">
          <cell r="A1936">
            <v>43693</v>
          </cell>
          <cell r="B1936" t="str">
            <v>PC00106</v>
          </cell>
          <cell r="C1936" t="str">
            <v>Thuế GTGT được khấu trừ của hàng hóa, dịch vụ</v>
          </cell>
          <cell r="D1936" t="str">
            <v>1331</v>
          </cell>
          <cell r="E1936" t="str">
            <v>1111</v>
          </cell>
          <cell r="F1936">
            <v>414136</v>
          </cell>
        </row>
        <row r="1937">
          <cell r="A1937">
            <v>43693</v>
          </cell>
          <cell r="B1937" t="str">
            <v>NH</v>
          </cell>
          <cell r="C1937" t="str">
            <v>Thu tiền bán hàng - CH Hoàng Gia- Đỗ Trọng Khương</v>
          </cell>
          <cell r="D1937" t="str">
            <v>1121BIDV</v>
          </cell>
          <cell r="E1937" t="str">
            <v>5111</v>
          </cell>
          <cell r="F1937">
            <v>170984455</v>
          </cell>
        </row>
        <row r="1938">
          <cell r="A1938">
            <v>43693</v>
          </cell>
          <cell r="B1938" t="str">
            <v>NH</v>
          </cell>
          <cell r="C1938" t="str">
            <v>Thuế GTGT phải nộp</v>
          </cell>
          <cell r="D1938" t="str">
            <v>1121BIDV</v>
          </cell>
          <cell r="E1938" t="str">
            <v>33311</v>
          </cell>
          <cell r="F1938">
            <v>17098444</v>
          </cell>
        </row>
        <row r="1939">
          <cell r="A1939">
            <v>43693</v>
          </cell>
          <cell r="B1939" t="str">
            <v>NH</v>
          </cell>
          <cell r="C1939" t="str">
            <v>Gíá vốn hàng bán (Bond: 1220 tấm+122 tấm+ úp nóc : 190 cái)</v>
          </cell>
          <cell r="D1939" t="str">
            <v>632</v>
          </cell>
          <cell r="E1939" t="str">
            <v>1561</v>
          </cell>
          <cell r="F1939">
            <v>81870128</v>
          </cell>
        </row>
        <row r="1940">
          <cell r="A1940">
            <v>43693</v>
          </cell>
          <cell r="B1940" t="str">
            <v>NH</v>
          </cell>
          <cell r="C1940" t="str">
            <v>Rút TGHN BIDV nhập quỹ tiền mặt - Hoàng Như Kiểm</v>
          </cell>
          <cell r="D1940" t="str">
            <v>1111</v>
          </cell>
          <cell r="E1940" t="str">
            <v>1121BIDV</v>
          </cell>
          <cell r="F1940">
            <v>0</v>
          </cell>
        </row>
        <row r="1941">
          <cell r="A1941">
            <v>43693</v>
          </cell>
          <cell r="B1941" t="str">
            <v>NH</v>
          </cell>
          <cell r="C1941" t="str">
            <v>Phí rút tiền mặt món 50.000.000 vnđ</v>
          </cell>
          <cell r="D1941" t="str">
            <v>6425</v>
          </cell>
          <cell r="E1941" t="str">
            <v>1121BIDV</v>
          </cell>
          <cell r="F1941">
            <v>11000</v>
          </cell>
        </row>
        <row r="1942">
          <cell r="A1942">
            <v>43693</v>
          </cell>
          <cell r="B1942" t="str">
            <v>NH</v>
          </cell>
          <cell r="C1942" t="str">
            <v>Hoàng Thị Luyến tạm ứng (TGNH BIDV)</v>
          </cell>
          <cell r="D1942" t="str">
            <v>141</v>
          </cell>
          <cell r="E1942" t="str">
            <v>1121BIDV</v>
          </cell>
          <cell r="F1942">
            <v>100000000</v>
          </cell>
        </row>
        <row r="1943">
          <cell r="A1943">
            <v>43696</v>
          </cell>
          <cell r="B1943" t="str">
            <v>PC00107</v>
          </cell>
          <cell r="C1943" t="str">
            <v>Tạm ứng đi chợ từ 20/08/2019 đến 31/08/2019 - Nguyễn Thị Hải</v>
          </cell>
          <cell r="D1943" t="str">
            <v>141</v>
          </cell>
          <cell r="E1943" t="str">
            <v>1111</v>
          </cell>
          <cell r="F1943">
            <v>2500000</v>
          </cell>
        </row>
        <row r="1944">
          <cell r="A1944">
            <v>43696</v>
          </cell>
          <cell r="B1944" t="str">
            <v>PC00108</v>
          </cell>
          <cell r="C1944" t="str">
            <v>Nộp thuế Nhập khẩu theo tờ khai: 102813872231 (14/08/2019) - Võ Ngọc Châu</v>
          </cell>
          <cell r="D1944" t="str">
            <v>3333</v>
          </cell>
          <cell r="E1944" t="str">
            <v>1111</v>
          </cell>
          <cell r="F1944">
            <v>1968600</v>
          </cell>
        </row>
        <row r="1945">
          <cell r="A1945">
            <v>43696</v>
          </cell>
          <cell r="B1945" t="str">
            <v>PC00108</v>
          </cell>
          <cell r="C1945" t="str">
            <v>Nộp thuế GTGT hàng nhập khẩu theo tờ khai: 102813872231 (14/08/2019) - Võ Ngọc Châu</v>
          </cell>
          <cell r="D1945" t="str">
            <v>33312</v>
          </cell>
          <cell r="E1945" t="str">
            <v>1111</v>
          </cell>
          <cell r="F1945">
            <v>2165460</v>
          </cell>
        </row>
        <row r="1946">
          <cell r="A1946">
            <v>43696</v>
          </cell>
          <cell r="B1946" t="str">
            <v>PC00108</v>
          </cell>
          <cell r="C1946" t="str">
            <v>Nhập khẩu lô hàng theo tờ khai số: 102813872231 (14/08/2019)</v>
          </cell>
          <cell r="D1946" t="str">
            <v>1561</v>
          </cell>
          <cell r="E1946" t="str">
            <v>331</v>
          </cell>
          <cell r="F1946">
            <v>19686000</v>
          </cell>
        </row>
        <row r="1947">
          <cell r="A1947">
            <v>43696</v>
          </cell>
          <cell r="B1947" t="str">
            <v>PC00108</v>
          </cell>
          <cell r="C1947" t="str">
            <v>Thuế nhập khẩu theo tờ khai số: 102813872231 (14/08/2019)</v>
          </cell>
          <cell r="D1947" t="str">
            <v>1561</v>
          </cell>
          <cell r="E1947" t="str">
            <v>3333</v>
          </cell>
          <cell r="F1947">
            <v>1968600</v>
          </cell>
        </row>
        <row r="1948">
          <cell r="A1948">
            <v>43696</v>
          </cell>
          <cell r="B1948" t="str">
            <v>PC00108</v>
          </cell>
          <cell r="C1948" t="str">
            <v>Thuế GTGT hàng nhập khẩu theo tờ khai số: 102813872231 (14/08/2019)</v>
          </cell>
          <cell r="D1948" t="str">
            <v>1331</v>
          </cell>
          <cell r="E1948" t="str">
            <v>33312</v>
          </cell>
          <cell r="F1948">
            <v>2165460</v>
          </cell>
        </row>
        <row r="1949">
          <cell r="A1949">
            <v>43696</v>
          </cell>
          <cell r="B1949" t="str">
            <v>PC00109</v>
          </cell>
          <cell r="C1949" t="str">
            <v>Thanh toán vệ sinh 02 máy lạnh (phòng họp tầng 2, tầng 1 gần toilet không chứng từ) - Dương Anh Đào</v>
          </cell>
          <cell r="D1949" t="str">
            <v>6428</v>
          </cell>
          <cell r="E1949" t="str">
            <v>1111</v>
          </cell>
          <cell r="F1949">
            <v>500000</v>
          </cell>
        </row>
        <row r="1950">
          <cell r="A1950">
            <v>43696</v>
          </cell>
          <cell r="B1950" t="str">
            <v>NH</v>
          </cell>
          <cell r="C1950" t="str">
            <v>TT 50% phí hội nghị khách hàng tại TP.HCM (150 KH)</v>
          </cell>
          <cell r="D1950" t="str">
            <v>331</v>
          </cell>
          <cell r="E1950" t="str">
            <v>1121BIDV</v>
          </cell>
          <cell r="F1950">
            <v>30030000</v>
          </cell>
        </row>
        <row r="1951">
          <cell r="A1951">
            <v>43696</v>
          </cell>
          <cell r="B1951" t="str">
            <v>NH</v>
          </cell>
          <cell r="C1951" t="str">
            <v>Phí chuyển khoản món 30.030.000 vnđ</v>
          </cell>
          <cell r="D1951" t="str">
            <v>6425</v>
          </cell>
          <cell r="E1951" t="str">
            <v>1121BIDV</v>
          </cell>
          <cell r="F1951">
            <v>22000</v>
          </cell>
        </row>
        <row r="1952">
          <cell r="A1952">
            <v>43697</v>
          </cell>
          <cell r="B1952" t="str">
            <v>PC00110</v>
          </cell>
          <cell r="C1952" t="str">
            <v>Thanh toán mua văn phòng phẩm theo HĐ 0000189 (20/08/2019) - Dương Anh Đào</v>
          </cell>
          <cell r="D1952" t="str">
            <v>6428</v>
          </cell>
          <cell r="E1952" t="str">
            <v>1111</v>
          </cell>
          <cell r="F1952">
            <v>831000</v>
          </cell>
        </row>
        <row r="1953">
          <cell r="A1953">
            <v>43697</v>
          </cell>
          <cell r="B1953" t="str">
            <v>PC00110</v>
          </cell>
          <cell r="C1953" t="str">
            <v>Thuế GTGT được khấu trừ của hàng hóa, dịch vụ</v>
          </cell>
          <cell r="D1953" t="str">
            <v>1331</v>
          </cell>
          <cell r="E1953" t="str">
            <v>1111</v>
          </cell>
          <cell r="F1953">
            <v>83100</v>
          </cell>
        </row>
        <row r="1954">
          <cell r="A1954">
            <v>43699</v>
          </cell>
          <cell r="B1954" t="str">
            <v>PT00034</v>
          </cell>
          <cell r="C1954" t="str">
            <v>Thu lại tạm ứng đi chợ ngày 26/07/2019 (Nguyễn Thị Thuỳ Dương) - Nguyễn Thị Hải</v>
          </cell>
          <cell r="D1954" t="str">
            <v>1111</v>
          </cell>
          <cell r="E1954" t="str">
            <v>141</v>
          </cell>
          <cell r="F1954">
            <v>5000000</v>
          </cell>
        </row>
        <row r="1955">
          <cell r="A1955">
            <v>43699</v>
          </cell>
          <cell r="B1955" t="str">
            <v>PC00111</v>
          </cell>
          <cell r="C1955" t="str">
            <v>Thanh toán đi chợ nấu ăn hằng ngày từ 29/07 đến 19/08/2019 - Nguyễn Thị Hải</v>
          </cell>
          <cell r="D1955" t="str">
            <v>6428</v>
          </cell>
          <cell r="E1955" t="str">
            <v>1111</v>
          </cell>
          <cell r="F1955">
            <v>5044000</v>
          </cell>
        </row>
        <row r="1956">
          <cell r="A1956">
            <v>43699</v>
          </cell>
          <cell r="B1956" t="str">
            <v>PC00112</v>
          </cell>
          <cell r="C1956" t="str">
            <v>Thanh toán phí tăng thêm ngành nghề trong GP.ĐKKD cty Vietbuilders</v>
          </cell>
          <cell r="D1956" t="str">
            <v>6428</v>
          </cell>
          <cell r="E1956" t="str">
            <v>1111</v>
          </cell>
          <cell r="F1956">
            <v>2500000</v>
          </cell>
        </row>
        <row r="1957">
          <cell r="A1957">
            <v>43699</v>
          </cell>
          <cell r="B1957" t="str">
            <v>PC00112</v>
          </cell>
          <cell r="C1957" t="str">
            <v>Thuế GTGT được khấu trừ</v>
          </cell>
          <cell r="D1957" t="str">
            <v>1331</v>
          </cell>
          <cell r="E1957" t="str">
            <v>1111</v>
          </cell>
          <cell r="F1957">
            <v>250000</v>
          </cell>
        </row>
        <row r="1958">
          <cell r="A1958">
            <v>43699</v>
          </cell>
          <cell r="B1958" t="str">
            <v>PC00112</v>
          </cell>
          <cell r="C1958" t="str">
            <v>Hoàng Thị Luyến tạm ứng (thanh toán tiền thuế GTGT cho HĐ 0000166 (21/08/2019)</v>
          </cell>
          <cell r="D1958" t="str">
            <v>141</v>
          </cell>
          <cell r="E1958" t="str">
            <v>1111</v>
          </cell>
          <cell r="F1958">
            <v>200000</v>
          </cell>
        </row>
        <row r="1959">
          <cell r="A1959">
            <v>43699</v>
          </cell>
          <cell r="B1959" t="str">
            <v>PC00113</v>
          </cell>
          <cell r="C1959" t="str">
            <v>Thanh toán cước điện thoại kinh doanh tháng 07/2019 - Văn Ngọc Phương</v>
          </cell>
          <cell r="D1959" t="str">
            <v>6418</v>
          </cell>
          <cell r="E1959" t="str">
            <v>1111</v>
          </cell>
          <cell r="F1959">
            <v>4823956</v>
          </cell>
        </row>
        <row r="1960">
          <cell r="A1960">
            <v>43699</v>
          </cell>
          <cell r="B1960" t="str">
            <v>PC00113</v>
          </cell>
          <cell r="C1960" t="str">
            <v>Thanh toán cước điện thoại kinh doanh tháng 07/2019 - Văn Ngọc Phương- chưa xác nhận nguyên nhân</v>
          </cell>
          <cell r="D1960" t="str">
            <v>6418</v>
          </cell>
          <cell r="E1960" t="str">
            <v>1111</v>
          </cell>
          <cell r="F1960">
            <v>55000</v>
          </cell>
        </row>
        <row r="1961">
          <cell r="A1961">
            <v>43699</v>
          </cell>
          <cell r="B1961" t="str">
            <v>PC00113</v>
          </cell>
          <cell r="C1961" t="str">
            <v>Thuế GTGT được khấu trừ</v>
          </cell>
          <cell r="D1961" t="str">
            <v>1331</v>
          </cell>
          <cell r="E1961" t="str">
            <v>1111</v>
          </cell>
          <cell r="F1961">
            <v>482396</v>
          </cell>
        </row>
        <row r="1962">
          <cell r="A1962">
            <v>43699</v>
          </cell>
          <cell r="B1962" t="str">
            <v>NH</v>
          </cell>
          <cell r="C1962" t="str">
            <v>TT 50% phií thuê MC hội nghị khách hàng tại TP.HCM (150 KH)</v>
          </cell>
          <cell r="D1962" t="str">
            <v>331</v>
          </cell>
          <cell r="E1962" t="str">
            <v>1121BIDV</v>
          </cell>
          <cell r="F1962">
            <v>3300000</v>
          </cell>
        </row>
        <row r="1963">
          <cell r="A1963">
            <v>43699</v>
          </cell>
          <cell r="B1963" t="str">
            <v>NH</v>
          </cell>
          <cell r="C1963" t="str">
            <v>Phí chuyển khoản món 3.300.000 vnđ</v>
          </cell>
          <cell r="D1963" t="str">
            <v>6425</v>
          </cell>
          <cell r="E1963" t="str">
            <v>1121BIDV</v>
          </cell>
          <cell r="F1963">
            <v>22000</v>
          </cell>
        </row>
        <row r="1964">
          <cell r="A1964">
            <v>43699</v>
          </cell>
          <cell r="B1964" t="str">
            <v>NH</v>
          </cell>
          <cell r="C1964" t="str">
            <v>TT phí nước sinh hoạt tháng 07/2019</v>
          </cell>
          <cell r="D1964" t="str">
            <v>6428</v>
          </cell>
          <cell r="E1964" t="str">
            <v>1121BIDV</v>
          </cell>
          <cell r="F1964">
            <v>2202633</v>
          </cell>
        </row>
        <row r="1965">
          <cell r="A1965">
            <v>43699</v>
          </cell>
          <cell r="B1965" t="str">
            <v>NH</v>
          </cell>
          <cell r="C1965" t="str">
            <v>Thuế GTGT được khấu trừ</v>
          </cell>
          <cell r="D1965" t="str">
            <v>1331</v>
          </cell>
          <cell r="E1965" t="str">
            <v>1121BIDV</v>
          </cell>
          <cell r="F1965">
            <v>110132</v>
          </cell>
        </row>
        <row r="1966">
          <cell r="A1966">
            <v>43699</v>
          </cell>
          <cell r="B1966" t="str">
            <v>NH</v>
          </cell>
          <cell r="C1966" t="str">
            <v>Phí chuyển khoản món 2.312.765 vnđ</v>
          </cell>
          <cell r="D1966" t="str">
            <v>6425</v>
          </cell>
          <cell r="E1966" t="str">
            <v>1121BIDV</v>
          </cell>
          <cell r="F1966">
            <v>22000</v>
          </cell>
        </row>
        <row r="1967">
          <cell r="A1967">
            <v>43699</v>
          </cell>
          <cell r="B1967" t="str">
            <v>NH</v>
          </cell>
          <cell r="C1967" t="str">
            <v>TT phí điện sinh hoạt tháng 07/2019</v>
          </cell>
          <cell r="D1967" t="str">
            <v>6428</v>
          </cell>
          <cell r="E1967" t="str">
            <v>1121BIDV</v>
          </cell>
          <cell r="F1967">
            <v>9407413</v>
          </cell>
        </row>
        <row r="1968">
          <cell r="A1968">
            <v>43699</v>
          </cell>
          <cell r="B1968" t="str">
            <v>NH</v>
          </cell>
          <cell r="C1968" t="str">
            <v>Thuế GTGT được khấu trừ</v>
          </cell>
          <cell r="D1968" t="str">
            <v>1331</v>
          </cell>
          <cell r="E1968" t="str">
            <v>1121BIDV</v>
          </cell>
          <cell r="F1968">
            <v>940741</v>
          </cell>
        </row>
        <row r="1969">
          <cell r="A1969">
            <v>43699</v>
          </cell>
          <cell r="B1969" t="str">
            <v>NH</v>
          </cell>
          <cell r="C1969" t="str">
            <v>Phí chuyển khoản món 10.348.154 vnđ</v>
          </cell>
          <cell r="D1969" t="str">
            <v>6425</v>
          </cell>
          <cell r="E1969" t="str">
            <v>1121BIDV</v>
          </cell>
          <cell r="F1969">
            <v>22000</v>
          </cell>
        </row>
        <row r="1970">
          <cell r="A1970">
            <v>43699</v>
          </cell>
          <cell r="B1970" t="str">
            <v>0000128</v>
          </cell>
          <cell r="C1970" t="str">
            <v>Phí dịch vụ pháp lý tháng 08/2019</v>
          </cell>
          <cell r="D1970" t="str">
            <v>6428</v>
          </cell>
          <cell r="E1970" t="str">
            <v>331</v>
          </cell>
          <cell r="F1970">
            <v>10000000</v>
          </cell>
        </row>
        <row r="1971">
          <cell r="A1971">
            <v>43699</v>
          </cell>
          <cell r="B1971" t="str">
            <v>0000128</v>
          </cell>
          <cell r="C1971" t="str">
            <v>Thuế GTGT được khấu trừ</v>
          </cell>
          <cell r="D1971" t="str">
            <v>1331</v>
          </cell>
          <cell r="E1971" t="str">
            <v>331</v>
          </cell>
          <cell r="F1971">
            <v>1000000</v>
          </cell>
        </row>
        <row r="1972">
          <cell r="A1972">
            <v>43700</v>
          </cell>
          <cell r="B1972" t="str">
            <v>PT00035</v>
          </cell>
          <cell r="C1972" t="str">
            <v>Hoàng Thị Luyến hoàn ứng - Hoàng Thị Luyến</v>
          </cell>
          <cell r="D1972" t="str">
            <v>1111</v>
          </cell>
          <cell r="E1972" t="str">
            <v>141</v>
          </cell>
          <cell r="F1972">
            <v>50000000</v>
          </cell>
        </row>
        <row r="1973">
          <cell r="A1973">
            <v>43700</v>
          </cell>
          <cell r="B1973" t="str">
            <v>PT00036</v>
          </cell>
          <cell r="C1973" t="str">
            <v>Thu lại tạm ứng mua quà tặng ngày 23/08/2019 - Văn Ngọc Phương</v>
          </cell>
          <cell r="D1973" t="str">
            <v>1111</v>
          </cell>
          <cell r="E1973" t="str">
            <v>141</v>
          </cell>
          <cell r="F1973">
            <v>10000000</v>
          </cell>
        </row>
        <row r="1974">
          <cell r="A1974">
            <v>43700</v>
          </cell>
          <cell r="B1974" t="str">
            <v>PC00114</v>
          </cell>
          <cell r="C1974" t="str">
            <v>Tạm ứng mua quà tặng hội nghị khách hàng - Văn Ngọc Phương</v>
          </cell>
          <cell r="D1974" t="str">
            <v>141</v>
          </cell>
          <cell r="E1974" t="str">
            <v>1111</v>
          </cell>
          <cell r="F1974">
            <v>10000000</v>
          </cell>
        </row>
        <row r="1975">
          <cell r="A1975">
            <v>43700</v>
          </cell>
          <cell r="B1975" t="str">
            <v>PC00115</v>
          </cell>
          <cell r="C1975" t="str">
            <v>Tạm ứng dự thảo Tây Nguyên (vé bay, lưu trú,..) - Nguyễn Ngọc Thịnh</v>
          </cell>
          <cell r="D1975" t="str">
            <v>141</v>
          </cell>
          <cell r="E1975" t="str">
            <v>1111</v>
          </cell>
          <cell r="F1975">
            <v>5500000</v>
          </cell>
        </row>
        <row r="1976">
          <cell r="A1976">
            <v>43700</v>
          </cell>
          <cell r="B1976" t="str">
            <v>PC00116</v>
          </cell>
          <cell r="C1976" t="str">
            <v>Thanh toán mua 320 cái ly (50% còn lại) theo HĐ số 16/08/19 HĐ 0000142 (24/08/2019) - Dương Anh Đào</v>
          </cell>
          <cell r="D1976" t="str">
            <v>6418</v>
          </cell>
          <cell r="E1976" t="str">
            <v>1111</v>
          </cell>
          <cell r="F1976">
            <v>9280000</v>
          </cell>
        </row>
        <row r="1977">
          <cell r="A1977">
            <v>43700</v>
          </cell>
          <cell r="B1977" t="str">
            <v>PC00116</v>
          </cell>
          <cell r="C1977" t="str">
            <v>Thuế GTGT được khấu trừ của hàng hóa, dịch vụ</v>
          </cell>
          <cell r="D1977" t="str">
            <v>1331</v>
          </cell>
          <cell r="E1977" t="str">
            <v>1111</v>
          </cell>
          <cell r="F1977">
            <v>928000</v>
          </cell>
        </row>
        <row r="1978">
          <cell r="A1978">
            <v>43700</v>
          </cell>
          <cell r="B1978" t="str">
            <v>PC00117</v>
          </cell>
          <cell r="C1978" t="str">
            <v>Thanh toán phí gói quà tặng cho hội nghị khách hàng 24/08/2019 tại TP.HCM - Dương Anh Đào</v>
          </cell>
          <cell r="D1978" t="str">
            <v>6418</v>
          </cell>
          <cell r="E1978" t="str">
            <v>1111</v>
          </cell>
          <cell r="F1978">
            <v>200000</v>
          </cell>
        </row>
        <row r="1979">
          <cell r="A1979">
            <v>43700</v>
          </cell>
          <cell r="B1979" t="str">
            <v>PC00118</v>
          </cell>
          <cell r="C1979" t="str">
            <v>Thanh toán mua quà tặng khách hàng- hội nghị khách hàng tại TP.HCM - Văn Ngọc Phương</v>
          </cell>
          <cell r="D1979" t="str">
            <v>6418</v>
          </cell>
          <cell r="E1979" t="str">
            <v>1111</v>
          </cell>
          <cell r="F1979">
            <v>4270000</v>
          </cell>
        </row>
        <row r="1980">
          <cell r="A1980">
            <v>43700</v>
          </cell>
          <cell r="B1980" t="str">
            <v>PC00118</v>
          </cell>
          <cell r="C1980" t="str">
            <v>Thanh toán mua quà tặng khách hàng- hội nghị khách hàng tại TP.HCM - Văn Ngọc Phương</v>
          </cell>
          <cell r="D1980" t="str">
            <v>6418</v>
          </cell>
          <cell r="E1980" t="str">
            <v>1111</v>
          </cell>
          <cell r="F1980">
            <v>2621817</v>
          </cell>
        </row>
        <row r="1981">
          <cell r="A1981">
            <v>43700</v>
          </cell>
          <cell r="B1981" t="str">
            <v>PC00118</v>
          </cell>
          <cell r="C1981" t="str">
            <v>Thuế GTGT được khấu trừ của hàng hóa, dịch vụ</v>
          </cell>
          <cell r="D1981" t="str">
            <v>1331</v>
          </cell>
          <cell r="E1981" t="str">
            <v>1111</v>
          </cell>
          <cell r="F1981">
            <v>262182</v>
          </cell>
        </row>
        <row r="1982">
          <cell r="A1982">
            <v>43700</v>
          </cell>
          <cell r="B1982" t="str">
            <v>NH</v>
          </cell>
          <cell r="C1982" t="str">
            <v>Hoàng Thị Luyến hoàn ứng (TGNH) - Hoàng Thị Luyến</v>
          </cell>
          <cell r="D1982" t="str">
            <v>1121BIDV</v>
          </cell>
          <cell r="E1982" t="str">
            <v>141</v>
          </cell>
          <cell r="F1982">
            <v>40000000</v>
          </cell>
        </row>
        <row r="1983">
          <cell r="A1983">
            <v>43701</v>
          </cell>
          <cell r="B1983" t="str">
            <v>NH</v>
          </cell>
          <cell r="C1983" t="str">
            <v>Phí dịch vụ tin nhắn tháng 07/2019</v>
          </cell>
          <cell r="D1983" t="str">
            <v>6425</v>
          </cell>
          <cell r="E1983" t="str">
            <v>1121BIDV</v>
          </cell>
          <cell r="F1983">
            <v>55000</v>
          </cell>
        </row>
        <row r="1984">
          <cell r="A1984">
            <v>43702</v>
          </cell>
          <cell r="B1984" t="str">
            <v>NH</v>
          </cell>
          <cell r="C1984" t="str">
            <v>Lãi tiền gửi ngân hàng tháng 07/2019</v>
          </cell>
          <cell r="D1984" t="str">
            <v>1121BIDV</v>
          </cell>
          <cell r="E1984" t="str">
            <v>515</v>
          </cell>
          <cell r="F1984">
            <v>6754</v>
          </cell>
        </row>
        <row r="1985">
          <cell r="A1985">
            <v>43703</v>
          </cell>
          <cell r="B1985" t="str">
            <v>PT00037</v>
          </cell>
          <cell r="C1985" t="str">
            <v>Thu lại tạm ứng công tác Phú Quốc- Kiên Giang (05/08/2019) - Nguyễn Ngọc Thịnh</v>
          </cell>
          <cell r="D1985" t="str">
            <v>1111</v>
          </cell>
          <cell r="E1985" t="str">
            <v>141</v>
          </cell>
          <cell r="F1985">
            <v>7800000</v>
          </cell>
        </row>
        <row r="1986">
          <cell r="A1986">
            <v>43703</v>
          </cell>
          <cell r="B1986" t="str">
            <v>PC00119</v>
          </cell>
          <cell r="C1986" t="str">
            <v>Thanh toán cuộc họp phòng kinh doanh theo BB họp ngày 19/08/2019 - Văn Ngọc Phương- ăn uống</v>
          </cell>
          <cell r="D1986" t="str">
            <v>6418</v>
          </cell>
          <cell r="E1986" t="str">
            <v>1111</v>
          </cell>
          <cell r="F1986">
            <v>966000</v>
          </cell>
        </row>
        <row r="1987">
          <cell r="A1987">
            <v>43703</v>
          </cell>
          <cell r="B1987" t="str">
            <v>PC00119</v>
          </cell>
          <cell r="C1987" t="str">
            <v>Thuế GTGT được khấu trừ của hàng hóa, dịch vụ</v>
          </cell>
          <cell r="D1987" t="str">
            <v>1331</v>
          </cell>
          <cell r="E1987" t="str">
            <v>1111</v>
          </cell>
          <cell r="F1987">
            <v>96600</v>
          </cell>
        </row>
        <row r="1988">
          <cell r="A1988">
            <v>43703</v>
          </cell>
          <cell r="B1988" t="str">
            <v>PC00120</v>
          </cell>
          <cell r="C1988" t="str">
            <v>Thanh toán phí rác tháng 08/2019 theo HĐ 0000134 (20/08/2019) - Võ Ngọc Châu</v>
          </cell>
          <cell r="D1988" t="str">
            <v>6428</v>
          </cell>
          <cell r="E1988" t="str">
            <v>1111</v>
          </cell>
          <cell r="F1988">
            <v>500000</v>
          </cell>
        </row>
        <row r="1989">
          <cell r="A1989">
            <v>43703</v>
          </cell>
          <cell r="B1989" t="str">
            <v>PC00120</v>
          </cell>
          <cell r="C1989" t="str">
            <v>Thuế GTGT được khấu trừ của hàng hóa, dịch vụ</v>
          </cell>
          <cell r="D1989" t="str">
            <v>1331</v>
          </cell>
          <cell r="E1989" t="str">
            <v>1111</v>
          </cell>
          <cell r="F1989">
            <v>50000</v>
          </cell>
        </row>
        <row r="1990">
          <cell r="A1990">
            <v>43703</v>
          </cell>
          <cell r="B1990" t="str">
            <v>PC00121</v>
          </cell>
          <cell r="C1990" t="str">
            <v>Thanh toán phí nước suối cho NV uống , xe ba gác chở dù ra hội nghị, tiền tuyt NV p/vụ - Nguyễn Thị Nga</v>
          </cell>
          <cell r="D1990" t="str">
            <v>6418</v>
          </cell>
          <cell r="E1990" t="str">
            <v>1111</v>
          </cell>
          <cell r="F1990">
            <v>700000</v>
          </cell>
        </row>
        <row r="1991">
          <cell r="A1991">
            <v>43703</v>
          </cell>
          <cell r="B1991" t="str">
            <v>PC00122</v>
          </cell>
          <cell r="C1991" t="str">
            <v>Thanh toán phí sữa tay nắm cửa xe 51G-60044 (không chứng từ) - Nguyễn Ngọc Thịnh</v>
          </cell>
          <cell r="D1991" t="str">
            <v>6428</v>
          </cell>
          <cell r="E1991" t="str">
            <v>1111</v>
          </cell>
          <cell r="F1991">
            <v>300000</v>
          </cell>
        </row>
        <row r="1992">
          <cell r="A1992">
            <v>43703</v>
          </cell>
          <cell r="B1992" t="str">
            <v>PC00122</v>
          </cell>
          <cell r="C1992" t="str">
            <v>Thuế GTGT được khấu trừ của hàng hóa, dịch vụ</v>
          </cell>
          <cell r="D1992" t="str">
            <v>1331</v>
          </cell>
          <cell r="E1992" t="str">
            <v>1111</v>
          </cell>
          <cell r="F1992">
            <v>30000</v>
          </cell>
        </row>
        <row r="1993">
          <cell r="A1993">
            <v>43703</v>
          </cell>
          <cell r="B1993" t="str">
            <v>PC00123</v>
          </cell>
          <cell r="C1993" t="str">
            <v>Thanh toán phí gửi chứng từ (NH BIDV, HĐ GTGT, hồ sơ làm visa cho Luyến) - Võ Ngọc Châu</v>
          </cell>
          <cell r="D1993" t="str">
            <v>6428</v>
          </cell>
          <cell r="E1993" t="str">
            <v>1111</v>
          </cell>
          <cell r="F1993">
            <v>241000</v>
          </cell>
        </row>
        <row r="1994">
          <cell r="A1994">
            <v>43703</v>
          </cell>
          <cell r="B1994" t="str">
            <v>PC00124</v>
          </cell>
          <cell r="C1994" t="str">
            <v>Thanh toán phí thuê 02 lễ tân (nữ) đứng cửa đón khách hội nghị khách hàng 24/08/2019 tại TP.HCM - Nguyễn Thị Nga</v>
          </cell>
          <cell r="D1994" t="str">
            <v>6418</v>
          </cell>
          <cell r="E1994" t="str">
            <v>1111</v>
          </cell>
          <cell r="F1994">
            <v>1500000</v>
          </cell>
        </row>
        <row r="1995">
          <cell r="A1995">
            <v>43703</v>
          </cell>
          <cell r="B1995" t="str">
            <v>PC00125</v>
          </cell>
          <cell r="C1995" t="str">
            <v>Thanh toán phí mua bút long dầu cho hội nghị 24/08/2019 tại TP.HCM - Dương Anh Đào</v>
          </cell>
          <cell r="D1995" t="str">
            <v>6418</v>
          </cell>
          <cell r="E1995" t="str">
            <v>1111</v>
          </cell>
          <cell r="F1995">
            <v>62000</v>
          </cell>
        </row>
        <row r="1996">
          <cell r="A1996">
            <v>43703</v>
          </cell>
          <cell r="B1996" t="str">
            <v>PC00126</v>
          </cell>
          <cell r="C1996" t="str">
            <v>Thanh toán phí gửi xe cho KH tham gia hội nghị ngày 24/08/2019 tại Tp.HCM - Dương Anh Đào</v>
          </cell>
          <cell r="D1996" t="str">
            <v>6418</v>
          </cell>
          <cell r="E1996" t="str">
            <v>1111</v>
          </cell>
          <cell r="F1996">
            <v>1000000</v>
          </cell>
        </row>
        <row r="1997">
          <cell r="A1997">
            <v>43704</v>
          </cell>
          <cell r="B1997" t="str">
            <v>PC00127</v>
          </cell>
          <cell r="C1997" t="str">
            <v>Thanh toán phí công tác Phú Quốc, Cần Thơ - Nguyễn Ngọc Thịnh- thuê phòng</v>
          </cell>
          <cell r="D1997" t="str">
            <v>6418</v>
          </cell>
          <cell r="E1997" t="str">
            <v>1111</v>
          </cell>
          <cell r="F1997">
            <v>227273</v>
          </cell>
        </row>
        <row r="1998">
          <cell r="A1998">
            <v>43704</v>
          </cell>
          <cell r="B1998" t="str">
            <v>PC00127</v>
          </cell>
          <cell r="C1998" t="str">
            <v>Thanh toán phí công tác Phú Quốc, Cần Thơ - Nguyễn Ngọc Thịnh- thuê phòng</v>
          </cell>
          <cell r="D1998" t="str">
            <v>6418</v>
          </cell>
          <cell r="E1998" t="str">
            <v>1111</v>
          </cell>
          <cell r="F1998">
            <v>1200000</v>
          </cell>
        </row>
        <row r="1999">
          <cell r="A1999">
            <v>43704</v>
          </cell>
          <cell r="B1999" t="str">
            <v>PC00127</v>
          </cell>
          <cell r="C1999" t="str">
            <v>Thanh toán phí công tác Phú Quốc, Cần Thơ - Nguyễn Ngọc Thịnh- Xăng A95</v>
          </cell>
          <cell r="D1999" t="str">
            <v>6418</v>
          </cell>
          <cell r="E1999" t="str">
            <v>1111</v>
          </cell>
          <cell r="F1999">
            <v>910945</v>
          </cell>
        </row>
        <row r="2000">
          <cell r="A2000">
            <v>43704</v>
          </cell>
          <cell r="B2000" t="str">
            <v>PC00127</v>
          </cell>
          <cell r="C2000" t="str">
            <v>Thanh toán phí công tác Phú Quốc, Cần Thơ - Nguyễn Ngọc Thịnh- Xăng A95</v>
          </cell>
          <cell r="D2000" t="str">
            <v>6418</v>
          </cell>
          <cell r="E2000" t="str">
            <v>1111</v>
          </cell>
          <cell r="F2000">
            <v>916364</v>
          </cell>
        </row>
        <row r="2001">
          <cell r="A2001">
            <v>43704</v>
          </cell>
          <cell r="B2001" t="str">
            <v>PC00127</v>
          </cell>
          <cell r="C2001" t="str">
            <v>Thanh toán phí công tác Phú Quốc, Cần Thơ - Nguyễn Ngọc Thịnh- Tiếp khách</v>
          </cell>
          <cell r="D2001" t="str">
            <v>6418</v>
          </cell>
          <cell r="E2001" t="str">
            <v>1111</v>
          </cell>
          <cell r="F2001">
            <v>1665300</v>
          </cell>
        </row>
        <row r="2002">
          <cell r="A2002">
            <v>43704</v>
          </cell>
          <cell r="B2002" t="str">
            <v>PC00127</v>
          </cell>
          <cell r="C2002" t="str">
            <v>Thanh toán phí công tác Phú Quốc, Cần Thơ - Nguyễn Ngọc Thịnh- Vé chở xe ô tô, chở người</v>
          </cell>
          <cell r="D2002" t="str">
            <v>6418</v>
          </cell>
          <cell r="E2002" t="str">
            <v>1111</v>
          </cell>
          <cell r="F2002">
            <v>1950000</v>
          </cell>
        </row>
        <row r="2003">
          <cell r="A2003">
            <v>43704</v>
          </cell>
          <cell r="B2003" t="str">
            <v>PC00127</v>
          </cell>
          <cell r="C2003" t="str">
            <v>Thanh toán phí công tác Phú Quốc, Cần Thơ - Nguyễn Ngọc Thịnh- Vé chở xe ô tô</v>
          </cell>
          <cell r="D2003" t="str">
            <v>6418</v>
          </cell>
          <cell r="E2003" t="str">
            <v>1111</v>
          </cell>
          <cell r="F2003">
            <v>1250000</v>
          </cell>
        </row>
        <row r="2004">
          <cell r="A2004">
            <v>43704</v>
          </cell>
          <cell r="B2004" t="str">
            <v>PC00127</v>
          </cell>
          <cell r="C2004" t="str">
            <v>Thuế GTGT được khấu trừ của hàng hóa, dịch vụ</v>
          </cell>
          <cell r="D2004" t="str">
            <v>1331</v>
          </cell>
          <cell r="E2004" t="str">
            <v>1111</v>
          </cell>
          <cell r="F2004">
            <v>491988</v>
          </cell>
        </row>
        <row r="2005">
          <cell r="A2005">
            <v>43704</v>
          </cell>
          <cell r="B2005" t="str">
            <v>PC00128</v>
          </cell>
          <cell r="C2005" t="str">
            <v>Thanh toán phí xăng dầu mời khách hàng hội nghị 24/08/2019 tại TP.HCM - Hoàng Như Kiểm</v>
          </cell>
          <cell r="D2005" t="str">
            <v>6418</v>
          </cell>
          <cell r="E2005" t="str">
            <v>1111</v>
          </cell>
          <cell r="F2005">
            <v>818182</v>
          </cell>
        </row>
        <row r="2006">
          <cell r="A2006">
            <v>43704</v>
          </cell>
          <cell r="B2006" t="str">
            <v>PC00128</v>
          </cell>
          <cell r="C2006" t="str">
            <v>Thanh toán phí xăng dầu mời khách hàng hội nghị 24/08/2019 tại TP.HCM - Hoàng Như Kiểm</v>
          </cell>
          <cell r="D2006" t="str">
            <v>6418</v>
          </cell>
          <cell r="E2006" t="str">
            <v>1111</v>
          </cell>
          <cell r="F2006">
            <v>915000</v>
          </cell>
        </row>
        <row r="2007">
          <cell r="A2007">
            <v>43704</v>
          </cell>
          <cell r="B2007" t="str">
            <v>PC00128</v>
          </cell>
          <cell r="C2007" t="str">
            <v>Thuế GTGT được khấu trừ của hàng hóa, dịch vụ</v>
          </cell>
          <cell r="D2007" t="str">
            <v>1331</v>
          </cell>
          <cell r="E2007" t="str">
            <v>1111</v>
          </cell>
          <cell r="F2007">
            <v>173318</v>
          </cell>
        </row>
        <row r="2008">
          <cell r="A2008">
            <v>43704</v>
          </cell>
          <cell r="B2008" t="str">
            <v>0000032</v>
          </cell>
          <cell r="C2008" t="str">
            <v>Phí thuê MC và gói quay phim chụp hình hội nghị khách hàng ngày 24/08/2019 tại TP.HCM theo HĐ 0000032 (27/08/2019)</v>
          </cell>
          <cell r="D2008" t="str">
            <v>6418</v>
          </cell>
          <cell r="E2008" t="str">
            <v>331</v>
          </cell>
          <cell r="F2008">
            <v>14500000</v>
          </cell>
        </row>
        <row r="2009">
          <cell r="A2009">
            <v>43704</v>
          </cell>
          <cell r="B2009" t="str">
            <v>0000032</v>
          </cell>
          <cell r="C2009" t="str">
            <v>Thuế GTGT được khấu trừ</v>
          </cell>
          <cell r="D2009" t="str">
            <v>1331</v>
          </cell>
          <cell r="E2009" t="str">
            <v>331</v>
          </cell>
          <cell r="F2009">
            <v>1450000</v>
          </cell>
        </row>
        <row r="2010">
          <cell r="A2010">
            <v>43705</v>
          </cell>
          <cell r="B2010" t="str">
            <v>PT00038</v>
          </cell>
          <cell r="C2010" t="str">
            <v>Nguyễn Trung Luận hoàn ứng ngày 18,21&amp;23/01/2019 - Nguyễn Trung Luận</v>
          </cell>
          <cell r="D2010" t="str">
            <v>1111</v>
          </cell>
          <cell r="E2010" t="str">
            <v>141</v>
          </cell>
          <cell r="F2010">
            <v>255200000</v>
          </cell>
        </row>
        <row r="2011">
          <cell r="A2011">
            <v>43705</v>
          </cell>
          <cell r="B2011" t="str">
            <v>PC00129</v>
          </cell>
          <cell r="C2011" t="str">
            <v>Thanh toán phí làm kệ mẫu miền Trung  - Nguyễn Trung Luận</v>
          </cell>
          <cell r="D2011" t="str">
            <v>24201</v>
          </cell>
          <cell r="E2011" t="str">
            <v>1111</v>
          </cell>
          <cell r="F2011">
            <v>17835455</v>
          </cell>
        </row>
        <row r="2012">
          <cell r="A2012">
            <v>43705</v>
          </cell>
          <cell r="B2012" t="str">
            <v>PC00129</v>
          </cell>
          <cell r="C2012" t="str">
            <v>Thanh toán phí làm kệ mẫu miền Trung  - Nguyễn Trung Luận</v>
          </cell>
          <cell r="D2012" t="str">
            <v>24201</v>
          </cell>
          <cell r="E2012" t="str">
            <v>1111</v>
          </cell>
          <cell r="F2012">
            <v>16727273</v>
          </cell>
        </row>
        <row r="2013">
          <cell r="A2013">
            <v>43705</v>
          </cell>
          <cell r="B2013" t="str">
            <v>PC00129</v>
          </cell>
          <cell r="C2013" t="str">
            <v>Thanh toán phí làm kệ mẫu miền Trung  - Nguyễn Trung Luận</v>
          </cell>
          <cell r="D2013" t="str">
            <v>24201</v>
          </cell>
          <cell r="E2013" t="str">
            <v>1111</v>
          </cell>
          <cell r="F2013">
            <v>17730909</v>
          </cell>
        </row>
        <row r="2014">
          <cell r="A2014">
            <v>43705</v>
          </cell>
          <cell r="B2014" t="str">
            <v>PC00129</v>
          </cell>
          <cell r="C2014" t="str">
            <v>Thanh toán phí làm kệ mẫu miền Trung  - Nguyễn Trung Luận</v>
          </cell>
          <cell r="D2014" t="str">
            <v>24201</v>
          </cell>
          <cell r="E2014" t="str">
            <v>1111</v>
          </cell>
          <cell r="F2014">
            <v>17124545</v>
          </cell>
        </row>
        <row r="2015">
          <cell r="A2015">
            <v>43705</v>
          </cell>
          <cell r="B2015" t="str">
            <v>PC00129</v>
          </cell>
          <cell r="C2015" t="str">
            <v>Thanh toán phí làm kệ mẫu miền Trung  - Nguyễn Trung Luận</v>
          </cell>
          <cell r="D2015" t="str">
            <v>24201</v>
          </cell>
          <cell r="E2015" t="str">
            <v>1111</v>
          </cell>
          <cell r="F2015">
            <v>17584545</v>
          </cell>
        </row>
        <row r="2016">
          <cell r="A2016">
            <v>43705</v>
          </cell>
          <cell r="B2016" t="str">
            <v>PC00129</v>
          </cell>
          <cell r="C2016" t="str">
            <v>Thanh toán phí làm kệ mẫu miền Trung  - Nguyễn Trung Luận</v>
          </cell>
          <cell r="D2016" t="str">
            <v>24201</v>
          </cell>
          <cell r="E2016" t="str">
            <v>1111</v>
          </cell>
          <cell r="F2016">
            <v>14545227</v>
          </cell>
        </row>
        <row r="2017">
          <cell r="A2017">
            <v>43705</v>
          </cell>
          <cell r="B2017" t="str">
            <v>PC00129</v>
          </cell>
          <cell r="C2017" t="str">
            <v>Thanh toán phí làm kệ mẫu miền Trung  - Nguyễn Trung Luận</v>
          </cell>
          <cell r="D2017" t="str">
            <v>24201</v>
          </cell>
          <cell r="E2017" t="str">
            <v>1111</v>
          </cell>
          <cell r="F2017">
            <v>14454818</v>
          </cell>
        </row>
        <row r="2018">
          <cell r="A2018">
            <v>43705</v>
          </cell>
          <cell r="B2018" t="str">
            <v>PC00129</v>
          </cell>
          <cell r="C2018" t="str">
            <v>Thanh toán phí làm kệ mẫu miền Trung  - Nguyễn Trung Luận</v>
          </cell>
          <cell r="D2018" t="str">
            <v>24201</v>
          </cell>
          <cell r="E2018" t="str">
            <v>1111</v>
          </cell>
          <cell r="F2018">
            <v>12272727</v>
          </cell>
        </row>
        <row r="2019">
          <cell r="A2019">
            <v>43705</v>
          </cell>
          <cell r="B2019" t="str">
            <v>PC00129</v>
          </cell>
          <cell r="C2019" t="str">
            <v>Thanh toán phí làm kệ mẫu miền Trung  - Nguyễn Trung Luận</v>
          </cell>
          <cell r="D2019" t="str">
            <v>24201</v>
          </cell>
          <cell r="E2019" t="str">
            <v>1111</v>
          </cell>
          <cell r="F2019">
            <v>12272727</v>
          </cell>
        </row>
        <row r="2020">
          <cell r="A2020">
            <v>43705</v>
          </cell>
          <cell r="B2020" t="str">
            <v>PC00129</v>
          </cell>
          <cell r="C2020" t="str">
            <v>Thanh toán phí làm kệ mẫu miền Trung  - Nguyễn Trung Luận</v>
          </cell>
          <cell r="D2020" t="str">
            <v>24201</v>
          </cell>
          <cell r="E2020" t="str">
            <v>1111</v>
          </cell>
          <cell r="F2020">
            <v>12272727</v>
          </cell>
        </row>
        <row r="2021">
          <cell r="A2021">
            <v>43705</v>
          </cell>
          <cell r="B2021" t="str">
            <v>PC00129</v>
          </cell>
          <cell r="C2021" t="str">
            <v>Thanh toán phí làm kệ mẫu miền Trung  - Nguyễn Trung Luận</v>
          </cell>
          <cell r="D2021" t="str">
            <v>24201</v>
          </cell>
          <cell r="E2021" t="str">
            <v>1111</v>
          </cell>
          <cell r="F2021">
            <v>14090909</v>
          </cell>
        </row>
        <row r="2022">
          <cell r="A2022">
            <v>43705</v>
          </cell>
          <cell r="B2022" t="str">
            <v>PC00129</v>
          </cell>
          <cell r="C2022" t="str">
            <v>Thanh toán phí làm kệ mẫu miền Trung  - Nguyễn Trung Luận</v>
          </cell>
          <cell r="D2022" t="str">
            <v>24201</v>
          </cell>
          <cell r="E2022" t="str">
            <v>1111</v>
          </cell>
          <cell r="F2022">
            <v>14090909</v>
          </cell>
        </row>
        <row r="2023">
          <cell r="A2023">
            <v>43705</v>
          </cell>
          <cell r="B2023" t="str">
            <v>PC00129</v>
          </cell>
          <cell r="C2023" t="str">
            <v>Thanh toán phí làm kệ mẫu miền Trung  - Nguyễn Trung Luận</v>
          </cell>
          <cell r="D2023" t="str">
            <v>24201</v>
          </cell>
          <cell r="E2023" t="str">
            <v>1111</v>
          </cell>
          <cell r="F2023">
            <v>14090909</v>
          </cell>
        </row>
        <row r="2024">
          <cell r="A2024">
            <v>43705</v>
          </cell>
          <cell r="B2024" t="str">
            <v>PC00129</v>
          </cell>
          <cell r="C2024" t="str">
            <v>Thanh toán phí làm kệ mẫu miền Trung  - Nguyễn Trung Luận</v>
          </cell>
          <cell r="D2024" t="str">
            <v>24201</v>
          </cell>
          <cell r="E2024" t="str">
            <v>1111</v>
          </cell>
          <cell r="F2024">
            <v>7909090</v>
          </cell>
        </row>
        <row r="2025">
          <cell r="A2025">
            <v>43705</v>
          </cell>
          <cell r="B2025" t="str">
            <v>PC00129</v>
          </cell>
          <cell r="C2025" t="str">
            <v>Thanh toán phí làm kệ mẫu miền Trung  - Nguyễn Trung Luận</v>
          </cell>
          <cell r="D2025" t="str">
            <v>24201</v>
          </cell>
          <cell r="E2025" t="str">
            <v>1111</v>
          </cell>
          <cell r="F2025">
            <v>15149003</v>
          </cell>
        </row>
        <row r="2026">
          <cell r="A2026">
            <v>43705</v>
          </cell>
          <cell r="B2026" t="str">
            <v>PC00129</v>
          </cell>
          <cell r="C2026" t="str">
            <v>Thanh toán phí làm kệ mẫu miền Trung  - Nguyễn Trung Luận</v>
          </cell>
          <cell r="D2026" t="str">
            <v>24201</v>
          </cell>
          <cell r="E2026" t="str">
            <v>1111</v>
          </cell>
          <cell r="F2026">
            <v>13851484</v>
          </cell>
        </row>
        <row r="2027">
          <cell r="A2027">
            <v>43705</v>
          </cell>
          <cell r="B2027" t="str">
            <v>PC00129</v>
          </cell>
          <cell r="C2027" t="str">
            <v>Thuế GTGT được khấu trừ của hàng hóa, dịch vụ</v>
          </cell>
          <cell r="D2027" t="str">
            <v>1331</v>
          </cell>
          <cell r="E2027" t="str">
            <v>1111</v>
          </cell>
          <cell r="F2027">
            <v>23200328</v>
          </cell>
        </row>
        <row r="2028">
          <cell r="A2028">
            <v>43705</v>
          </cell>
          <cell r="B2028" t="str">
            <v>NH</v>
          </cell>
          <cell r="C2028" t="str">
            <v xml:space="preserve">Nộp BHXH cho nhân viên tháng 08/2019 </v>
          </cell>
          <cell r="D2028" t="str">
            <v>3383</v>
          </cell>
          <cell r="E2028" t="str">
            <v>1121BIDV</v>
          </cell>
          <cell r="F2028">
            <v>38122500</v>
          </cell>
        </row>
        <row r="2029">
          <cell r="A2029">
            <v>43705</v>
          </cell>
          <cell r="B2029" t="str">
            <v>NH</v>
          </cell>
          <cell r="C2029" t="str">
            <v xml:space="preserve">Nộp BHYT cho nhân viên tháng 08/2019 </v>
          </cell>
          <cell r="D2029" t="str">
            <v>3384</v>
          </cell>
          <cell r="E2029" t="str">
            <v>1121BIDV</v>
          </cell>
          <cell r="F2029">
            <v>6727500</v>
          </cell>
        </row>
        <row r="2030">
          <cell r="A2030">
            <v>43705</v>
          </cell>
          <cell r="B2030" t="str">
            <v>NH</v>
          </cell>
          <cell r="C2030" t="str">
            <v xml:space="preserve">Nộp BHTN cho nhân viên tháng 08/2019 </v>
          </cell>
          <cell r="D2030" t="str">
            <v>3386</v>
          </cell>
          <cell r="E2030" t="str">
            <v>1121BIDV</v>
          </cell>
          <cell r="F2030">
            <v>2990000</v>
          </cell>
        </row>
        <row r="2031">
          <cell r="A2031">
            <v>43705</v>
          </cell>
          <cell r="B2031" t="str">
            <v>NH</v>
          </cell>
          <cell r="C2031" t="str">
            <v>Điều chỉnh bổ sung BHYT (Nga,Huấn: 100.000 vnđ, NV Tây Nguyên: 225.000 vnđ, cũ : 180.000 vnđ)</v>
          </cell>
          <cell r="D2031" t="str">
            <v>3384</v>
          </cell>
          <cell r="E2031" t="str">
            <v>1121BIDV</v>
          </cell>
          <cell r="F2031">
            <v>505000</v>
          </cell>
        </row>
        <row r="2032">
          <cell r="A2032">
            <v>43705</v>
          </cell>
          <cell r="B2032" t="str">
            <v>NH</v>
          </cell>
          <cell r="C2032" t="str">
            <v>Nộp BHYT cho nhân viên (chưa xác định rõ nguyên nhân)</v>
          </cell>
          <cell r="D2032" t="str">
            <v>3384</v>
          </cell>
          <cell r="E2032" t="str">
            <v>1121BIDV</v>
          </cell>
          <cell r="F2032">
            <v>255000</v>
          </cell>
        </row>
        <row r="2033">
          <cell r="A2033">
            <v>43705</v>
          </cell>
          <cell r="B2033" t="str">
            <v>NH</v>
          </cell>
          <cell r="C2033" t="str">
            <v>Phí chuyển khoản món 48.600.000 vnđ</v>
          </cell>
          <cell r="D2033" t="str">
            <v>6425</v>
          </cell>
          <cell r="E2033" t="str">
            <v>1121BIDV</v>
          </cell>
          <cell r="F2033">
            <v>26730</v>
          </cell>
        </row>
        <row r="2034">
          <cell r="A2034">
            <v>43706</v>
          </cell>
          <cell r="B2034" t="str">
            <v>PC00130</v>
          </cell>
          <cell r="C2034" t="str">
            <v>Thanh toán mua nước suối cho công ty  - Dương Anh Đào</v>
          </cell>
          <cell r="D2034" t="str">
            <v>331</v>
          </cell>
          <cell r="E2034" t="str">
            <v>1111</v>
          </cell>
          <cell r="F2034">
            <v>424000</v>
          </cell>
        </row>
        <row r="2035">
          <cell r="A2035">
            <v>43706</v>
          </cell>
          <cell r="B2035" t="str">
            <v>PC00131</v>
          </cell>
          <cell r="C2035" t="str">
            <v>Thanh toán mua gas cho công ty (không chứng từ) - Dương Anh Đào</v>
          </cell>
          <cell r="D2035" t="str">
            <v>6428</v>
          </cell>
          <cell r="E2035" t="str">
            <v>1111</v>
          </cell>
          <cell r="F2035">
            <v>324000</v>
          </cell>
        </row>
        <row r="2036">
          <cell r="A2036">
            <v>43706</v>
          </cell>
          <cell r="B2036" t="str">
            <v>PC00132</v>
          </cell>
          <cell r="C2036" t="str">
            <v>Tạm ứng Hoàng Thị Luyến (chi phí dịch thuật Pháp- Việt) - Dương Anh Đào</v>
          </cell>
          <cell r="D2036" t="str">
            <v>141</v>
          </cell>
          <cell r="E2036" t="str">
            <v>1111</v>
          </cell>
          <cell r="F2036">
            <v>1100000</v>
          </cell>
        </row>
        <row r="2037">
          <cell r="A2037">
            <v>43706</v>
          </cell>
          <cell r="B2037" t="str">
            <v>PC00133</v>
          </cell>
          <cell r="C2037" t="str">
            <v>Tạm ứng Hoàng Thị Luyến (nộp tiền gốc&amp; lãi vay mua xe cty Della) - Võ Ngọc Châu</v>
          </cell>
          <cell r="D2037" t="str">
            <v>141</v>
          </cell>
          <cell r="E2037" t="str">
            <v>1111</v>
          </cell>
          <cell r="F2037">
            <v>8500000</v>
          </cell>
        </row>
        <row r="2038">
          <cell r="A2038">
            <v>43707</v>
          </cell>
          <cell r="B2038" t="str">
            <v>0000568</v>
          </cell>
          <cell r="C2038" t="str">
            <v>Nước uống 19 lít cho công ty tháng 08/2019</v>
          </cell>
          <cell r="D2038" t="str">
            <v>6418</v>
          </cell>
          <cell r="E2038" t="str">
            <v>331</v>
          </cell>
          <cell r="F2038">
            <v>1672727</v>
          </cell>
        </row>
        <row r="2039">
          <cell r="A2039">
            <v>43707</v>
          </cell>
          <cell r="B2039" t="str">
            <v>0000568</v>
          </cell>
          <cell r="C2039" t="str">
            <v>Thuế GTGT được khấu trừ của hàng hóa, dịch vụ</v>
          </cell>
          <cell r="D2039" t="str">
            <v>1331</v>
          </cell>
          <cell r="E2039" t="str">
            <v>331</v>
          </cell>
          <cell r="F2039">
            <v>167273</v>
          </cell>
        </row>
        <row r="2040">
          <cell r="A2040">
            <v>43707</v>
          </cell>
          <cell r="B2040" t="str">
            <v>0001210</v>
          </cell>
          <cell r="C2040" t="str">
            <v>Thuê máy photo tháng 08/2019</v>
          </cell>
          <cell r="D2040" t="str">
            <v>6428</v>
          </cell>
          <cell r="E2040" t="str">
            <v>331</v>
          </cell>
          <cell r="F2040">
            <v>890000</v>
          </cell>
        </row>
        <row r="2041">
          <cell r="A2041">
            <v>43707</v>
          </cell>
          <cell r="B2041" t="str">
            <v>0001210</v>
          </cell>
          <cell r="C2041" t="str">
            <v>Thuế GTGT được khấu trừ</v>
          </cell>
          <cell r="D2041" t="str">
            <v>1331</v>
          </cell>
          <cell r="E2041" t="str">
            <v>331</v>
          </cell>
          <cell r="F2041">
            <v>89000</v>
          </cell>
        </row>
        <row r="2042">
          <cell r="A2042">
            <v>43707</v>
          </cell>
          <cell r="B2042" t="str">
            <v>0000837</v>
          </cell>
          <cell r="C2042" t="str">
            <v>Thuê máy photo tháng 06+07/2019</v>
          </cell>
          <cell r="D2042" t="str">
            <v>6428</v>
          </cell>
          <cell r="E2042" t="str">
            <v>331</v>
          </cell>
          <cell r="F2042">
            <v>1780000</v>
          </cell>
        </row>
        <row r="2043">
          <cell r="A2043">
            <v>43707</v>
          </cell>
          <cell r="B2043" t="str">
            <v>0000837</v>
          </cell>
          <cell r="C2043" t="str">
            <v>Thuế GTGT được khấu trừ</v>
          </cell>
          <cell r="D2043" t="str">
            <v>1331</v>
          </cell>
          <cell r="E2043" t="str">
            <v>331</v>
          </cell>
          <cell r="F2043">
            <v>178000</v>
          </cell>
        </row>
        <row r="2044">
          <cell r="A2044">
            <v>43707</v>
          </cell>
          <cell r="B2044" t="str">
            <v>PC00137</v>
          </cell>
          <cell r="C2044" t="str">
            <v>Khung kệ mẫu (20 cái) khu vực Cần Thơ theo HĐ 0000200 (26/07/2019)</v>
          </cell>
          <cell r="D2044" t="str">
            <v>24201</v>
          </cell>
          <cell r="E2044" t="str">
            <v>1111</v>
          </cell>
          <cell r="F2044">
            <v>17272740</v>
          </cell>
        </row>
        <row r="2045">
          <cell r="A2045">
            <v>43707</v>
          </cell>
          <cell r="B2045" t="str">
            <v>PC00137</v>
          </cell>
          <cell r="C2045" t="str">
            <v>Thuế GTGT được khấu trừ</v>
          </cell>
          <cell r="D2045" t="str">
            <v>1331</v>
          </cell>
          <cell r="E2045" t="str">
            <v>1111</v>
          </cell>
          <cell r="F2045">
            <v>1727274</v>
          </cell>
        </row>
        <row r="2046">
          <cell r="A2046">
            <v>43707</v>
          </cell>
          <cell r="B2046" t="str">
            <v>PT00040</v>
          </cell>
          <cell r="C2046" t="str">
            <v>Thu lại tạm ứng làm kệ (20 cái) khu vực Cần Thơ</v>
          </cell>
          <cell r="D2046" t="str">
            <v>1111</v>
          </cell>
          <cell r="E2046" t="str">
            <v>141</v>
          </cell>
          <cell r="F2046">
            <v>19000000</v>
          </cell>
        </row>
        <row r="2047">
          <cell r="A2047">
            <v>43707</v>
          </cell>
          <cell r="B2047" t="str">
            <v>ĐC</v>
          </cell>
          <cell r="C2047" t="str">
            <v>Điều chỉnh giảm phí bảo trì mạng (hạch toán ngày 15/03/2019)</v>
          </cell>
          <cell r="D2047" t="str">
            <v>6428</v>
          </cell>
          <cell r="E2047" t="str">
            <v>331</v>
          </cell>
          <cell r="F2047">
            <v>-13200000</v>
          </cell>
        </row>
        <row r="2048">
          <cell r="A2048">
            <v>43707</v>
          </cell>
          <cell r="B2048" t="str">
            <v>0000138</v>
          </cell>
          <cell r="C2048" t="str">
            <v>Phí dịch vụ bảo vệ tháng 07/2019</v>
          </cell>
          <cell r="D2048" t="str">
            <v>6428</v>
          </cell>
          <cell r="E2048" t="str">
            <v>331</v>
          </cell>
          <cell r="F2048">
            <v>15500000</v>
          </cell>
        </row>
        <row r="2049">
          <cell r="A2049">
            <v>43707</v>
          </cell>
          <cell r="B2049" t="str">
            <v>0000138</v>
          </cell>
          <cell r="C2049" t="str">
            <v>Thuế GTGT được khấu trừ</v>
          </cell>
          <cell r="D2049" t="str">
            <v>1331</v>
          </cell>
          <cell r="E2049" t="str">
            <v>331</v>
          </cell>
          <cell r="F2049">
            <v>1550000</v>
          </cell>
        </row>
        <row r="2050">
          <cell r="A2050">
            <v>43707</v>
          </cell>
          <cell r="B2050" t="str">
            <v>00000296</v>
          </cell>
          <cell r="C2050" t="str">
            <v>Phí thuê chỗ đặt máy chủ (từ 14/06/2019 đến 14/09/2019) theo HĐ 0000296 (02/07/2019)</v>
          </cell>
          <cell r="D2050" t="str">
            <v>24201</v>
          </cell>
          <cell r="E2050" t="str">
            <v>331</v>
          </cell>
          <cell r="F2050">
            <v>4080000</v>
          </cell>
        </row>
        <row r="2051">
          <cell r="A2051">
            <v>43707</v>
          </cell>
          <cell r="B2051" t="str">
            <v>00000296</v>
          </cell>
          <cell r="C2051" t="str">
            <v>Thuế GTGT được khấu trừ</v>
          </cell>
          <cell r="D2051" t="str">
            <v>1331</v>
          </cell>
          <cell r="E2051" t="str">
            <v>331</v>
          </cell>
          <cell r="F2051">
            <v>408000</v>
          </cell>
        </row>
        <row r="2052">
          <cell r="A2052">
            <v>43707</v>
          </cell>
          <cell r="B2052" t="str">
            <v>0000284</v>
          </cell>
          <cell r="C2052" t="str">
            <v>Phí thuê chỗ đặt máy chủ (từ 14/12/2018 đến 14/06/2019) theo HĐ 0000284 (15/02/2019)</v>
          </cell>
          <cell r="D2052" t="str">
            <v>6428</v>
          </cell>
          <cell r="E2052" t="str">
            <v>331</v>
          </cell>
          <cell r="F2052">
            <v>8160000</v>
          </cell>
        </row>
        <row r="2053">
          <cell r="A2053">
            <v>43707</v>
          </cell>
          <cell r="B2053" t="str">
            <v>0000284</v>
          </cell>
          <cell r="C2053" t="str">
            <v>Thuế GTGT được khấu trừ</v>
          </cell>
          <cell r="D2053" t="str">
            <v>1331</v>
          </cell>
          <cell r="E2053" t="str">
            <v>331</v>
          </cell>
          <cell r="F2053">
            <v>816000</v>
          </cell>
        </row>
        <row r="2054">
          <cell r="A2054">
            <v>43707</v>
          </cell>
          <cell r="B2054" t="str">
            <v>0002543</v>
          </cell>
          <cell r="C2054" t="str">
            <v>Phí thuê kho và bốc xếp tháng 06/2019 theo HĐ 0002543 (30/06/2019)</v>
          </cell>
          <cell r="D2054" t="str">
            <v>6428</v>
          </cell>
          <cell r="E2054" t="str">
            <v>331</v>
          </cell>
          <cell r="F2054">
            <v>26338800</v>
          </cell>
        </row>
        <row r="2055">
          <cell r="A2055">
            <v>43707</v>
          </cell>
          <cell r="B2055" t="str">
            <v>0002543</v>
          </cell>
          <cell r="C2055" t="str">
            <v>Thuế GTGT được khấu trừ</v>
          </cell>
          <cell r="D2055" t="str">
            <v>1331</v>
          </cell>
          <cell r="E2055" t="str">
            <v>331</v>
          </cell>
          <cell r="F2055">
            <v>2633880</v>
          </cell>
        </row>
        <row r="2056">
          <cell r="A2056">
            <v>43707</v>
          </cell>
          <cell r="B2056" t="str">
            <v>PC00138</v>
          </cell>
          <cell r="C2056" t="str">
            <v>Phí dịch vụ làm hàng, xếp dỡ, lệnh giao hàng, phụ trội (lô nk hàng lẻ) theo HĐ 0013675 (12/08/2019)</v>
          </cell>
          <cell r="D2056" t="str">
            <v>632</v>
          </cell>
          <cell r="E2056" t="str">
            <v>1111</v>
          </cell>
          <cell r="F2056">
            <v>3492000</v>
          </cell>
        </row>
        <row r="2057">
          <cell r="A2057">
            <v>43707</v>
          </cell>
          <cell r="B2057" t="str">
            <v>PC00138</v>
          </cell>
          <cell r="C2057" t="str">
            <v>Thuế GTGT được khấu trừ</v>
          </cell>
          <cell r="D2057" t="str">
            <v>1331</v>
          </cell>
          <cell r="E2057" t="str">
            <v>1111</v>
          </cell>
          <cell r="F2057">
            <v>349200</v>
          </cell>
        </row>
        <row r="2058">
          <cell r="A2058">
            <v>43707</v>
          </cell>
          <cell r="B2058" t="str">
            <v>PT00041</v>
          </cell>
          <cell r="C2058" t="str">
            <v>Hoàng Thị Luyến hoàn ứng TM</v>
          </cell>
          <cell r="D2058" t="str">
            <v>1111</v>
          </cell>
          <cell r="E2058" t="str">
            <v>141</v>
          </cell>
          <cell r="F2058">
            <v>3900000</v>
          </cell>
        </row>
        <row r="2059">
          <cell r="A2059">
            <v>43707</v>
          </cell>
          <cell r="B2059" t="str">
            <v>PT00042</v>
          </cell>
          <cell r="C2059" t="str">
            <v>Hoàng Thị Luyến hoàn ứng (thanh toán vé máy bay tháng 08/2019)</v>
          </cell>
          <cell r="D2059" t="str">
            <v>1111</v>
          </cell>
          <cell r="E2059" t="str">
            <v>141</v>
          </cell>
          <cell r="F2059">
            <v>29556000</v>
          </cell>
        </row>
        <row r="2060">
          <cell r="A2060">
            <v>43707</v>
          </cell>
          <cell r="B2060" t="str">
            <v>PC00139</v>
          </cell>
          <cell r="C2060" t="str">
            <v>Thanh toán vé máy bay tháng 08/2019 theo HĐ 0073200; 0038049; 4506721 (08/08/2019)</v>
          </cell>
          <cell r="D2060" t="str">
            <v>6428</v>
          </cell>
          <cell r="E2060" t="str">
            <v>1111</v>
          </cell>
          <cell r="F2060">
            <v>29365973</v>
          </cell>
        </row>
        <row r="2061">
          <cell r="A2061">
            <v>43707</v>
          </cell>
          <cell r="B2061" t="str">
            <v>PC00139</v>
          </cell>
          <cell r="C2061" t="str">
            <v>Thanh toán vé máy bay tháng 08/2019 theo HĐ 0073200; 0038049; 4506721 (08/08/2019)</v>
          </cell>
          <cell r="D2061" t="str">
            <v>6428</v>
          </cell>
          <cell r="E2061" t="str">
            <v>1111</v>
          </cell>
          <cell r="F2061">
            <v>190027</v>
          </cell>
        </row>
        <row r="2062">
          <cell r="A2062">
            <v>43707</v>
          </cell>
          <cell r="C2062" t="str">
            <v>Phí không gian và tiệc ăn uống cho hội nghị khách hàng tại TP.HCM (150 KH)</v>
          </cell>
          <cell r="D2062" t="str">
            <v>6418</v>
          </cell>
          <cell r="E2062" t="str">
            <v>331</v>
          </cell>
          <cell r="F2062">
            <v>62370000</v>
          </cell>
        </row>
        <row r="2063">
          <cell r="A2063">
            <v>43707</v>
          </cell>
          <cell r="C2063" t="str">
            <v>Điều chỉnh giảm phí thuê nhà  (hạch toán ngày 31/05/2019)</v>
          </cell>
          <cell r="D2063" t="str">
            <v>6423</v>
          </cell>
          <cell r="E2063" t="str">
            <v>24201</v>
          </cell>
          <cell r="F2063">
            <v>-120000000</v>
          </cell>
        </row>
        <row r="2064">
          <cell r="A2064">
            <v>43708</v>
          </cell>
          <cell r="C2064" t="str">
            <v>Phí thuê 02 xe ô tô của công ty TNHH Della (từ tháng 01 đến tháng 08/2019)</v>
          </cell>
          <cell r="D2064" t="str">
            <v>6418</v>
          </cell>
          <cell r="E2064" t="str">
            <v>141</v>
          </cell>
          <cell r="F2064">
            <v>160000000</v>
          </cell>
        </row>
        <row r="2065">
          <cell r="A2065">
            <v>43708</v>
          </cell>
          <cell r="C2065" t="str">
            <v>Phân bổ tiền thuê nhà cho văn phòng tháng 08/2019
Allocation of the rent for the office in August.2019</v>
          </cell>
          <cell r="D2065" t="str">
            <v>6423</v>
          </cell>
          <cell r="E2065" t="str">
            <v>24201</v>
          </cell>
          <cell r="F2065">
            <v>120000000</v>
          </cell>
        </row>
        <row r="2066">
          <cell r="A2066">
            <v>43708</v>
          </cell>
          <cell r="C2066" t="str">
            <v>Phải trả lương NVBH tháng 08/2019
To pay staff salaries sale in in August.2019</v>
          </cell>
          <cell r="D2066" t="str">
            <v>6411</v>
          </cell>
          <cell r="E2066" t="str">
            <v>3341</v>
          </cell>
          <cell r="F2066">
            <v>163030000</v>
          </cell>
        </row>
        <row r="2067">
          <cell r="A2067">
            <v>43708</v>
          </cell>
          <cell r="C2067" t="str">
            <v>Phải trả lương NVoffice tháng 08/2019
To pay staff salaries office in in August.2019</v>
          </cell>
          <cell r="D2067">
            <v>6421</v>
          </cell>
          <cell r="E2067" t="str">
            <v>3341</v>
          </cell>
          <cell r="F2067">
            <v>177940000</v>
          </cell>
        </row>
        <row r="2068">
          <cell r="A2068">
            <v>43708</v>
          </cell>
          <cell r="C2068" t="str">
            <v>Phải trả BHXH cho NVoffice tháng 08/2019
Pay social insurance for NVoffice in in August.2019</v>
          </cell>
          <cell r="D2068">
            <v>6421</v>
          </cell>
          <cell r="E2068" t="str">
            <v>3383</v>
          </cell>
          <cell r="F2068">
            <v>14787500</v>
          </cell>
        </row>
        <row r="2069">
          <cell r="A2069">
            <v>43708</v>
          </cell>
          <cell r="C2069" t="str">
            <v>Phải trả BHYT cho NVoffice tháng 08/2019
Pay health insurance for NV office in in August.2019</v>
          </cell>
          <cell r="D2069">
            <v>6421</v>
          </cell>
          <cell r="E2069" t="str">
            <v>3384</v>
          </cell>
          <cell r="F2069">
            <v>2535000</v>
          </cell>
        </row>
        <row r="2070">
          <cell r="A2070">
            <v>43708</v>
          </cell>
          <cell r="C2070" t="str">
            <v>Phải trả BHTN cho NVoffice tháng 08/2019
Pay unemployment insurance for NV office in in August.2019</v>
          </cell>
          <cell r="D2070">
            <v>6421</v>
          </cell>
          <cell r="E2070" t="str">
            <v>3386</v>
          </cell>
          <cell r="F2070">
            <v>845000</v>
          </cell>
        </row>
        <row r="2071">
          <cell r="A2071">
            <v>43708</v>
          </cell>
          <cell r="C2071" t="str">
            <v>Phải trả BHXH cho NV bán hàng tháng 08/2019
Pay social insurance for NV.sale in in August.2019</v>
          </cell>
          <cell r="D2071" t="str">
            <v>6411</v>
          </cell>
          <cell r="E2071" t="str">
            <v>3383</v>
          </cell>
          <cell r="F2071">
            <v>11375000</v>
          </cell>
        </row>
        <row r="2072">
          <cell r="A2072">
            <v>43708</v>
          </cell>
          <cell r="C2072" t="str">
            <v>Phải trả BHYT cho  NV bán hàng tháng 08/2019
Pay health insurance for NV sale in in August.2019</v>
          </cell>
          <cell r="D2072" t="str">
            <v>6411</v>
          </cell>
          <cell r="E2072" t="str">
            <v>3384</v>
          </cell>
          <cell r="F2072">
            <v>1950000</v>
          </cell>
        </row>
        <row r="2073">
          <cell r="A2073">
            <v>43708</v>
          </cell>
          <cell r="C2073" t="str">
            <v>Phải trả BHTN cho  NV bán hàng tháng 08/2019
Pay unemployment insurance for NV sale in in August.2019</v>
          </cell>
          <cell r="D2073" t="str">
            <v>6411</v>
          </cell>
          <cell r="E2073" t="str">
            <v>3386</v>
          </cell>
          <cell r="F2073">
            <v>650000</v>
          </cell>
        </row>
        <row r="2074">
          <cell r="A2074">
            <v>43708</v>
          </cell>
          <cell r="C2074" t="str">
            <v>Thuế tncn NV VP tháng 08/2019
Pay taxpayers in in August.2019</v>
          </cell>
          <cell r="D2074" t="str">
            <v>3341</v>
          </cell>
          <cell r="E2074" t="str">
            <v>3335</v>
          </cell>
          <cell r="F2074">
            <v>5053750</v>
          </cell>
        </row>
        <row r="2075">
          <cell r="A2075">
            <v>43708</v>
          </cell>
          <cell r="C2075" t="str">
            <v>Nhân viên VP trả BHXH tháng 08/2019</v>
          </cell>
          <cell r="D2075" t="str">
            <v>3341</v>
          </cell>
          <cell r="E2075" t="str">
            <v>3383</v>
          </cell>
          <cell r="F2075">
            <v>6760000</v>
          </cell>
        </row>
        <row r="2076">
          <cell r="A2076">
            <v>43708</v>
          </cell>
          <cell r="C2076" t="str">
            <v>Nhân viên VP trả BHYT tháng 08/2019</v>
          </cell>
          <cell r="D2076" t="str">
            <v>3341</v>
          </cell>
          <cell r="E2076" t="str">
            <v>3384</v>
          </cell>
          <cell r="F2076">
            <v>1267500</v>
          </cell>
        </row>
        <row r="2077">
          <cell r="A2077">
            <v>43708</v>
          </cell>
          <cell r="C2077" t="str">
            <v>Nhân viên VP trả BHTN tháng 08/2019</v>
          </cell>
          <cell r="D2077" t="str">
            <v>3341</v>
          </cell>
          <cell r="E2077" t="str">
            <v>3386</v>
          </cell>
          <cell r="F2077">
            <v>845000</v>
          </cell>
        </row>
        <row r="2078">
          <cell r="A2078">
            <v>43708</v>
          </cell>
          <cell r="C2078" t="str">
            <v>Nhân viên kinh doanh trả BHXH tháng 08/2019</v>
          </cell>
          <cell r="D2078" t="str">
            <v>3341</v>
          </cell>
          <cell r="E2078" t="str">
            <v>3383</v>
          </cell>
          <cell r="F2078">
            <v>5200000</v>
          </cell>
        </row>
        <row r="2079">
          <cell r="A2079">
            <v>43708</v>
          </cell>
          <cell r="C2079" t="str">
            <v>Nhân viên kinh doanh trả BHYT tháng 08/2019</v>
          </cell>
          <cell r="D2079" t="str">
            <v>3341</v>
          </cell>
          <cell r="E2079" t="str">
            <v>3384</v>
          </cell>
          <cell r="F2079">
            <v>975000</v>
          </cell>
        </row>
        <row r="2080">
          <cell r="A2080">
            <v>43708</v>
          </cell>
          <cell r="C2080" t="str">
            <v>Nhân viên kinh doanh trả BHTN tháng 08/2019</v>
          </cell>
          <cell r="D2080" t="str">
            <v>3341</v>
          </cell>
          <cell r="E2080" t="str">
            <v>3386</v>
          </cell>
          <cell r="F2080">
            <v>650000</v>
          </cell>
        </row>
        <row r="2081">
          <cell r="A2081">
            <v>43708</v>
          </cell>
          <cell r="C2081" t="str">
            <v xml:space="preserve">Nhân viên tạm ứng tháng 08/2019 </v>
          </cell>
          <cell r="D2081" t="str">
            <v>3341</v>
          </cell>
          <cell r="E2081" t="str">
            <v>141</v>
          </cell>
          <cell r="F2081">
            <v>293000</v>
          </cell>
        </row>
        <row r="2082">
          <cell r="A2082">
            <v>43708</v>
          </cell>
          <cell r="C2082" t="str">
            <v xml:space="preserve">Điều chỉnh giảm tạm ứng </v>
          </cell>
          <cell r="D2082" t="str">
            <v>141</v>
          </cell>
          <cell r="E2082" t="str">
            <v>1111</v>
          </cell>
        </row>
        <row r="2083">
          <cell r="A2083">
            <v>43708</v>
          </cell>
          <cell r="C2083" t="str">
            <v>Phân bổ chi phí trả trước ngắn hạn 08/2019</v>
          </cell>
          <cell r="D2083" t="str">
            <v>6423</v>
          </cell>
          <cell r="E2083" t="str">
            <v>24201</v>
          </cell>
          <cell r="F2083">
            <v>41730425</v>
          </cell>
        </row>
        <row r="2084">
          <cell r="A2084">
            <v>43708</v>
          </cell>
          <cell r="C2084" t="str">
            <v>Hao mòn TSCĐ hữu hình tháng 07/2019 &amp; tháng 08/2019</v>
          </cell>
          <cell r="D2084" t="str">
            <v>6423</v>
          </cell>
          <cell r="E2084" t="str">
            <v>2141</v>
          </cell>
          <cell r="F2084">
            <v>14762090</v>
          </cell>
        </row>
        <row r="2085">
          <cell r="A2085">
            <v>43708</v>
          </cell>
          <cell r="C2085" t="str">
            <v>Doanh thu 600 met lá Aloha (30/08/2019)</v>
          </cell>
          <cell r="D2085" t="str">
            <v>131</v>
          </cell>
          <cell r="E2085" t="str">
            <v>5111</v>
          </cell>
          <cell r="F2085">
            <v>960000000</v>
          </cell>
        </row>
        <row r="2086">
          <cell r="A2086">
            <v>43708</v>
          </cell>
        </row>
        <row r="2087">
          <cell r="A2087">
            <v>43708</v>
          </cell>
          <cell r="C2087" t="str">
            <v>Giá vốn hàng bán 600 met lá Aloha</v>
          </cell>
          <cell r="D2087" t="str">
            <v>632</v>
          </cell>
          <cell r="E2087" t="str">
            <v>1561</v>
          </cell>
          <cell r="F2087">
            <v>449215200</v>
          </cell>
        </row>
        <row r="2088">
          <cell r="A2088">
            <v>43711</v>
          </cell>
          <cell r="B2088" t="str">
            <v>PT00039</v>
          </cell>
          <cell r="C2088" t="str">
            <v>Thu lại tạm ứng đi chợ từ 20/08/2019 đến 31/08/2019 - Nguyễn Thị Hải</v>
          </cell>
          <cell r="D2088" t="str">
            <v>1111</v>
          </cell>
          <cell r="E2088" t="str">
            <v>141</v>
          </cell>
          <cell r="F2088">
            <v>2500000</v>
          </cell>
        </row>
        <row r="2089">
          <cell r="A2089">
            <v>43711</v>
          </cell>
          <cell r="B2089" t="str">
            <v>PC00134</v>
          </cell>
          <cell r="C2089" t="str">
            <v>Thanh toán đi chợ từ 20/08/2019 đến 31/08/2019 - Nguyễn Thị Hải</v>
          </cell>
          <cell r="D2089" t="str">
            <v>6428</v>
          </cell>
          <cell r="E2089" t="str">
            <v>1111</v>
          </cell>
          <cell r="F2089">
            <v>2929000</v>
          </cell>
        </row>
        <row r="2090">
          <cell r="A2090">
            <v>43711</v>
          </cell>
          <cell r="B2090" t="str">
            <v>PC00135</v>
          </cell>
          <cell r="C2090" t="str">
            <v>Tạm ứng đi chợ tháng 09/2019 (đợt 1) - Nguyễn Thị Hải</v>
          </cell>
          <cell r="D2090" t="str">
            <v>141</v>
          </cell>
          <cell r="E2090" t="str">
            <v>1111</v>
          </cell>
          <cell r="F2090">
            <v>5000000</v>
          </cell>
        </row>
        <row r="2091">
          <cell r="A2091">
            <v>43711</v>
          </cell>
          <cell r="B2091" t="str">
            <v>PC00136</v>
          </cell>
          <cell r="C2091" t="str">
            <v>Thanh toán mua đồ cúng mùng 1 tháng 08 (âm) - Nguyễn Thị Hải</v>
          </cell>
          <cell r="D2091" t="str">
            <v>6428</v>
          </cell>
          <cell r="E2091" t="str">
            <v>1111</v>
          </cell>
          <cell r="F2091">
            <v>70000</v>
          </cell>
        </row>
        <row r="2092">
          <cell r="A2092">
            <v>43712</v>
          </cell>
          <cell r="C2092" t="str">
            <v>Thu tiền bán hàng (Bà.Dung Veranda ) đợt 2. phần còn lại</v>
          </cell>
          <cell r="D2092" t="str">
            <v>1121BIDV</v>
          </cell>
          <cell r="E2092" t="str">
            <v>131</v>
          </cell>
          <cell r="F2092">
            <v>52092000</v>
          </cell>
        </row>
        <row r="2093">
          <cell r="A2093">
            <v>43712</v>
          </cell>
          <cell r="C2093" t="str">
            <v>Doanh thu bán hàng - Bà Đỗ Dung (Veranda Beach Resort)</v>
          </cell>
          <cell r="D2093" t="str">
            <v>131</v>
          </cell>
          <cell r="E2093" t="str">
            <v>5111</v>
          </cell>
          <cell r="F2093">
            <v>83720000</v>
          </cell>
        </row>
        <row r="2094">
          <cell r="A2094">
            <v>43712</v>
          </cell>
          <cell r="C2094" t="str">
            <v>Thuế GTGT phải nộp</v>
          </cell>
          <cell r="D2094" t="str">
            <v>131</v>
          </cell>
          <cell r="E2094" t="str">
            <v>33311</v>
          </cell>
          <cell r="F2094">
            <v>8372000</v>
          </cell>
        </row>
        <row r="2095">
          <cell r="A2095">
            <v>43712</v>
          </cell>
          <cell r="C2095" t="str">
            <v>Giá vốn hàng bán - 504 tấm Aloha</v>
          </cell>
          <cell r="D2095" t="str">
            <v>632</v>
          </cell>
          <cell r="E2095" t="str">
            <v>1561</v>
          </cell>
          <cell r="F2095">
            <v>42249816</v>
          </cell>
        </row>
        <row r="2096">
          <cell r="A2096">
            <v>43713</v>
          </cell>
          <cell r="B2096" t="str">
            <v>PC00140</v>
          </cell>
          <cell r="C2096" t="str">
            <v>Thanh toán chi phí tiếp khách (thầu xây dựng dân dụng- Anh Hùng) cho KV.TPHCM - Đỗ Trọng Khương</v>
          </cell>
          <cell r="D2096" t="str">
            <v>6418</v>
          </cell>
          <cell r="E2096" t="str">
            <v>1111</v>
          </cell>
          <cell r="F2096">
            <v>2600000</v>
          </cell>
        </row>
        <row r="2097">
          <cell r="A2097">
            <v>43713</v>
          </cell>
          <cell r="B2097" t="str">
            <v>PC00140</v>
          </cell>
          <cell r="C2097" t="str">
            <v>Thuế GTGT được khấu trừ của hàng hóa, dịch vụ</v>
          </cell>
          <cell r="D2097" t="str">
            <v>1331</v>
          </cell>
          <cell r="E2097" t="str">
            <v>1111</v>
          </cell>
          <cell r="F2097">
            <v>260000</v>
          </cell>
        </row>
        <row r="2098">
          <cell r="A2098">
            <v>43713</v>
          </cell>
          <cell r="C2098" t="str">
            <v>Hoàng Thị Luyến hoàn ứng</v>
          </cell>
          <cell r="D2098" t="str">
            <v>1121BIDV</v>
          </cell>
          <cell r="E2098" t="str">
            <v>141</v>
          </cell>
          <cell r="F2098">
            <v>300000000</v>
          </cell>
        </row>
        <row r="2099">
          <cell r="A2099">
            <v>43713</v>
          </cell>
          <cell r="C2099" t="str">
            <v>Thanh toán cước điện thoại, internet tháng 07/2019</v>
          </cell>
          <cell r="D2099" t="str">
            <v>331</v>
          </cell>
          <cell r="E2099" t="str">
            <v>1121BIDV</v>
          </cell>
          <cell r="F2099">
            <v>1408925</v>
          </cell>
        </row>
        <row r="2100">
          <cell r="A2100">
            <v>43713</v>
          </cell>
          <cell r="C2100" t="str">
            <v>Thanh toán phí dịch vụ nhập hàng cho Panda theo HĐ 0010598 (04/09/2019); 0073931 (22/08/2019)</v>
          </cell>
          <cell r="D2100" t="str">
            <v>331</v>
          </cell>
          <cell r="E2100" t="str">
            <v>1121BIDV</v>
          </cell>
          <cell r="F2100">
            <v>2283999</v>
          </cell>
        </row>
        <row r="2101">
          <cell r="A2101">
            <v>43713</v>
          </cell>
          <cell r="C2101" t="str">
            <v>Phí chuyển khoản món 2.283.999 vnđ</v>
          </cell>
          <cell r="D2101" t="str">
            <v>6425</v>
          </cell>
          <cell r="E2101" t="str">
            <v>1121BIDV</v>
          </cell>
          <cell r="F2101">
            <v>22000</v>
          </cell>
        </row>
        <row r="2102">
          <cell r="A2102">
            <v>43713</v>
          </cell>
          <cell r="C2102" t="str">
            <v>Thanh toán lương nhân viên tháng 09/2019</v>
          </cell>
          <cell r="D2102" t="str">
            <v>3341</v>
          </cell>
          <cell r="E2102" t="str">
            <v>1121BIDV</v>
          </cell>
          <cell r="F2102">
            <v>296458750</v>
          </cell>
        </row>
        <row r="2103">
          <cell r="A2103">
            <v>43713</v>
          </cell>
          <cell r="C2103" t="str">
            <v>Phí chuyển khoản món 296.458.750 vnđ</v>
          </cell>
          <cell r="D2103" t="str">
            <v>6425</v>
          </cell>
          <cell r="E2103" t="str">
            <v>1121BIDV</v>
          </cell>
          <cell r="F2103">
            <v>159500</v>
          </cell>
        </row>
        <row r="2104">
          <cell r="A2104">
            <v>43718</v>
          </cell>
          <cell r="B2104" t="str">
            <v>PT00043</v>
          </cell>
          <cell r="C2104" t="str">
            <v>Thu tiền bán hàng theo ĐH số: Della190902 - Đỗ Trọng Khương</v>
          </cell>
          <cell r="D2104" t="str">
            <v>1111</v>
          </cell>
          <cell r="E2104" t="str">
            <v>131</v>
          </cell>
          <cell r="F2104">
            <v>387600</v>
          </cell>
        </row>
        <row r="2105">
          <cell r="A2105">
            <v>43718</v>
          </cell>
          <cell r="B2105" t="str">
            <v>PT00043</v>
          </cell>
          <cell r="C2105" t="str">
            <v>Doanh thu bán hàng theo ĐH số: Della190902</v>
          </cell>
          <cell r="D2105" t="str">
            <v>131</v>
          </cell>
          <cell r="E2105" t="str">
            <v>5111</v>
          </cell>
          <cell r="F2105">
            <v>352364</v>
          </cell>
        </row>
        <row r="2106">
          <cell r="A2106">
            <v>43718</v>
          </cell>
          <cell r="B2106" t="str">
            <v>PT00043</v>
          </cell>
          <cell r="C2106" t="str">
            <v>Thuế GTGT phải nộp</v>
          </cell>
          <cell r="D2106" t="str">
            <v>131</v>
          </cell>
          <cell r="E2106" t="str">
            <v>33311</v>
          </cell>
          <cell r="F2106">
            <v>35236</v>
          </cell>
        </row>
        <row r="2107">
          <cell r="A2107">
            <v>43718</v>
          </cell>
          <cell r="B2107" t="str">
            <v>PT00043</v>
          </cell>
          <cell r="C2107" t="str">
            <v>Giá vốn hàng bán - Roman 3 tấm</v>
          </cell>
          <cell r="D2107" t="str">
            <v>632</v>
          </cell>
          <cell r="E2107" t="str">
            <v>1561</v>
          </cell>
          <cell r="F2107">
            <v>168597</v>
          </cell>
        </row>
        <row r="2108">
          <cell r="A2108">
            <v>43718</v>
          </cell>
          <cell r="B2108" t="str">
            <v>PT00044</v>
          </cell>
          <cell r="C2108" t="str">
            <v>Thu tiền bán hàng thoe ĐH số: Della190901 - Đỗ Trọng Khương</v>
          </cell>
          <cell r="D2108" t="str">
            <v>1111</v>
          </cell>
          <cell r="E2108" t="str">
            <v>131</v>
          </cell>
          <cell r="F2108">
            <v>3876000</v>
          </cell>
        </row>
        <row r="2109">
          <cell r="A2109">
            <v>43718</v>
          </cell>
          <cell r="B2109" t="str">
            <v>PT00044</v>
          </cell>
          <cell r="C2109" t="str">
            <v>Doanh thu bán hàng theo ĐH số: Della190902</v>
          </cell>
          <cell r="D2109" t="str">
            <v>131</v>
          </cell>
          <cell r="E2109" t="str">
            <v>5111</v>
          </cell>
          <cell r="F2109">
            <v>3523636</v>
          </cell>
        </row>
        <row r="2110">
          <cell r="A2110">
            <v>43718</v>
          </cell>
          <cell r="B2110" t="str">
            <v>PT00044</v>
          </cell>
          <cell r="C2110" t="str">
            <v>Thuế GTGT phải nộp</v>
          </cell>
          <cell r="D2110" t="str">
            <v>131</v>
          </cell>
          <cell r="E2110" t="str">
            <v>33311</v>
          </cell>
          <cell r="F2110">
            <v>352364</v>
          </cell>
        </row>
        <row r="2111">
          <cell r="A2111">
            <v>43718</v>
          </cell>
          <cell r="B2111" t="str">
            <v>PT00044</v>
          </cell>
          <cell r="C2111" t="str">
            <v>Giá vốn hàng bán - Roman 30 tấm</v>
          </cell>
          <cell r="D2111" t="str">
            <v>632</v>
          </cell>
          <cell r="E2111" t="str">
            <v>1561</v>
          </cell>
          <cell r="F2111">
            <v>1685970</v>
          </cell>
        </row>
        <row r="2112">
          <cell r="A2112">
            <v>43718</v>
          </cell>
          <cell r="B2112" t="str">
            <v>PC00141</v>
          </cell>
          <cell r="C2112" t="str">
            <v>Thanh toán phí lắp 02 camera văn phòng theo HĐ số: 0000084 (07/09/2019) - Dương Anh Đào</v>
          </cell>
          <cell r="D2112" t="str">
            <v>24201</v>
          </cell>
          <cell r="E2112" t="str">
            <v>1111</v>
          </cell>
          <cell r="F2112">
            <v>4840000</v>
          </cell>
        </row>
        <row r="2113">
          <cell r="A2113">
            <v>43718</v>
          </cell>
          <cell r="B2113" t="str">
            <v>PC00141</v>
          </cell>
          <cell r="C2113" t="str">
            <v>Thuế GTGT được khấu trừ của hàng hóa, dịch vụ</v>
          </cell>
          <cell r="D2113" t="str">
            <v>1331</v>
          </cell>
          <cell r="E2113" t="str">
            <v>1111</v>
          </cell>
          <cell r="F2113">
            <v>484000</v>
          </cell>
        </row>
        <row r="2114">
          <cell r="A2114">
            <v>43718</v>
          </cell>
          <cell r="B2114" t="str">
            <v>PC00142</v>
          </cell>
          <cell r="C2114" t="str">
            <v>Hoàng Thị Luyến tạm ứng (TM: chi cho cty TNHH Della) - Dương Anh Đào</v>
          </cell>
          <cell r="D2114" t="str">
            <v>141</v>
          </cell>
          <cell r="E2114" t="str">
            <v>1111</v>
          </cell>
          <cell r="F2114">
            <v>5000000</v>
          </cell>
        </row>
        <row r="2115">
          <cell r="A2115">
            <v>43719</v>
          </cell>
          <cell r="B2115" t="str">
            <v>PT00045</v>
          </cell>
          <cell r="C2115" t="str">
            <v>Hoàng Thị Luyến hoàn ứng nhập quỹ (CK cho A.Kiểm) - Hoàng Thị Luyến</v>
          </cell>
          <cell r="D2115" t="str">
            <v>1111</v>
          </cell>
          <cell r="E2115" t="str">
            <v>141</v>
          </cell>
          <cell r="F2115">
            <v>10000000</v>
          </cell>
        </row>
        <row r="2116">
          <cell r="A2116">
            <v>43719</v>
          </cell>
          <cell r="B2116" t="str">
            <v>PT00046</v>
          </cell>
          <cell r="C2116" t="str">
            <v>Thu lại tạm ứng làm kệ mẫu hội nghị (02/07/2019) - Lê Ngọc Anh</v>
          </cell>
          <cell r="D2116" t="str">
            <v>1111</v>
          </cell>
          <cell r="E2116" t="str">
            <v>141</v>
          </cell>
          <cell r="F2116">
            <v>5000000</v>
          </cell>
        </row>
        <row r="2117">
          <cell r="A2117">
            <v>43719</v>
          </cell>
          <cell r="B2117" t="str">
            <v>PC00143</v>
          </cell>
          <cell r="C2117" t="str">
            <v>Tạm ứng công tác phí thu hồi kệ tại Bình Dương (KV02) - Nguyễn Việt Hùng</v>
          </cell>
          <cell r="D2117" t="str">
            <v>141</v>
          </cell>
          <cell r="E2117" t="str">
            <v>1111</v>
          </cell>
          <cell r="F2117">
            <v>2000000</v>
          </cell>
        </row>
        <row r="2118">
          <cell r="A2118">
            <v>43719</v>
          </cell>
          <cell r="B2118" t="str">
            <v>PC00144</v>
          </cell>
          <cell r="C2118" t="str">
            <v>Thanh toán bảng hiệu sơ đồ công ty - Lê Ngọc Anh</v>
          </cell>
          <cell r="D2118" t="str">
            <v>6423</v>
          </cell>
          <cell r="E2118" t="str">
            <v>1111</v>
          </cell>
          <cell r="F2118">
            <v>800000</v>
          </cell>
        </row>
        <row r="2119">
          <cell r="A2119">
            <v>43719</v>
          </cell>
          <cell r="B2119" t="str">
            <v>PC00144</v>
          </cell>
          <cell r="C2119" t="str">
            <v>Thanh toán phí hội nghị tại TpHCM (KV01) - Lê Ngọc Anh</v>
          </cell>
          <cell r="D2119" t="str">
            <v>6428</v>
          </cell>
          <cell r="E2119" t="str">
            <v>1111</v>
          </cell>
          <cell r="F2119">
            <v>55000</v>
          </cell>
        </row>
        <row r="2120">
          <cell r="A2120">
            <v>43719</v>
          </cell>
          <cell r="B2120" t="str">
            <v>PC00144</v>
          </cell>
          <cell r="C2120" t="str">
            <v>Thanh toán phí hội nghị tại TpHCM (KV01) - Lê Ngọc Anh</v>
          </cell>
          <cell r="D2120" t="str">
            <v>6428</v>
          </cell>
          <cell r="E2120" t="str">
            <v>1111</v>
          </cell>
          <cell r="F2120">
            <v>980000</v>
          </cell>
        </row>
        <row r="2121">
          <cell r="A2121">
            <v>43719</v>
          </cell>
          <cell r="B2121" t="str">
            <v>PC00144</v>
          </cell>
          <cell r="C2121" t="str">
            <v>Thanh toán khung tranh treo hội nghị tại TP.HCM - Lê Ngọc Anh</v>
          </cell>
          <cell r="D2121" t="str">
            <v>6423</v>
          </cell>
          <cell r="E2121" t="str">
            <v>1111</v>
          </cell>
          <cell r="F2121">
            <v>750000</v>
          </cell>
        </row>
        <row r="2122">
          <cell r="A2122">
            <v>43719</v>
          </cell>
          <cell r="B2122" t="str">
            <v>PC00144</v>
          </cell>
          <cell r="C2122" t="str">
            <v>Thanh toán phí hội nghị tại TpHCM (KV01) - Lê Ngọc Anh</v>
          </cell>
          <cell r="D2122" t="str">
            <v>6428</v>
          </cell>
          <cell r="E2122" t="str">
            <v>1111</v>
          </cell>
          <cell r="F2122">
            <v>3780000</v>
          </cell>
        </row>
        <row r="2123">
          <cell r="A2123">
            <v>43719</v>
          </cell>
          <cell r="B2123" t="str">
            <v>PC00144</v>
          </cell>
          <cell r="C2123" t="str">
            <v>Thanh toán phí hội nghị tại TpHCM (KV01) - Lê Ngọc Anh</v>
          </cell>
          <cell r="D2123" t="str">
            <v>6428</v>
          </cell>
          <cell r="E2123" t="str">
            <v>1111</v>
          </cell>
          <cell r="F2123">
            <v>800000</v>
          </cell>
        </row>
        <row r="2124">
          <cell r="A2124">
            <v>43719</v>
          </cell>
          <cell r="B2124" t="str">
            <v>PC00144</v>
          </cell>
          <cell r="C2124" t="str">
            <v>Thuế GTGT được khấu trừ của hàng hóa, dịch vụ</v>
          </cell>
          <cell r="D2124" t="str">
            <v>1331</v>
          </cell>
          <cell r="E2124" t="str">
            <v>1111</v>
          </cell>
          <cell r="F2124">
            <v>155000</v>
          </cell>
        </row>
        <row r="2125">
          <cell r="A2125">
            <v>43719</v>
          </cell>
          <cell r="B2125" t="str">
            <v>PC00145</v>
          </cell>
          <cell r="C2125" t="str">
            <v>Thanh toán phí tiếp khách A.Lộc, công trình Homestay (KV02) - Lê Mạnh Tuấn</v>
          </cell>
          <cell r="D2125" t="str">
            <v>6418</v>
          </cell>
          <cell r="E2125" t="str">
            <v>1111</v>
          </cell>
          <cell r="F2125">
            <v>3181818</v>
          </cell>
        </row>
        <row r="2126">
          <cell r="A2126">
            <v>43719</v>
          </cell>
          <cell r="B2126" t="str">
            <v>PC00145</v>
          </cell>
          <cell r="C2126" t="str">
            <v>Thuế GTGT được khấu trừ của hàng hóa, dịch vụ</v>
          </cell>
          <cell r="D2126" t="str">
            <v>1331</v>
          </cell>
          <cell r="E2126" t="str">
            <v>1111</v>
          </cell>
          <cell r="F2126">
            <v>318182</v>
          </cell>
        </row>
        <row r="2127">
          <cell r="A2127">
            <v>43719</v>
          </cell>
          <cell r="B2127" t="str">
            <v>PC00146</v>
          </cell>
          <cell r="C2127" t="str">
            <v>Thanh toán phí rửa xe (không hoá đơn) - Hoàng Như Kiểm</v>
          </cell>
          <cell r="D2127" t="str">
            <v>6428</v>
          </cell>
          <cell r="E2127" t="str">
            <v>1111</v>
          </cell>
          <cell r="F2127">
            <v>300000</v>
          </cell>
        </row>
        <row r="2128">
          <cell r="A2128">
            <v>43719</v>
          </cell>
          <cell r="B2128" t="str">
            <v>PC00146</v>
          </cell>
          <cell r="C2128" t="str">
            <v>Thanh toán phí rửa xe (không hoá đơn) - Hoàng Như Kiểm</v>
          </cell>
          <cell r="D2128" t="str">
            <v>6418</v>
          </cell>
          <cell r="E2128" t="str">
            <v>1111</v>
          </cell>
          <cell r="F2128">
            <v>150000</v>
          </cell>
        </row>
        <row r="2129">
          <cell r="A2129">
            <v>43720</v>
          </cell>
          <cell r="C2129" t="str">
            <v>Thanh toán phí thuê máy chủ theo HĐ 0000284 (15/02/2019)</v>
          </cell>
          <cell r="D2129" t="str">
            <v>331</v>
          </cell>
          <cell r="E2129" t="str">
            <v>1121BIDV</v>
          </cell>
          <cell r="F2129">
            <v>8976000</v>
          </cell>
        </row>
        <row r="2130">
          <cell r="A2130">
            <v>43720</v>
          </cell>
          <cell r="C2130" t="str">
            <v>Phí chuyển khoản món 8.976.000 vnđ</v>
          </cell>
          <cell r="D2130" t="str">
            <v>6425</v>
          </cell>
          <cell r="E2130" t="str">
            <v>1121BIDV</v>
          </cell>
          <cell r="F2130">
            <v>22000</v>
          </cell>
        </row>
        <row r="2131">
          <cell r="A2131">
            <v>43720</v>
          </cell>
          <cell r="C2131" t="str">
            <v>Thanh toán phí dịch vụ pháp lý tháng 08/2019 theo HĐ 000128 (22/08/2019)</v>
          </cell>
          <cell r="D2131" t="str">
            <v>331</v>
          </cell>
          <cell r="E2131" t="str">
            <v>1121BIDV</v>
          </cell>
          <cell r="F2131">
            <v>11000000</v>
          </cell>
        </row>
        <row r="2132">
          <cell r="A2132">
            <v>43720</v>
          </cell>
          <cell r="C2132" t="str">
            <v>Phí chuyển khoản món 11.000.000 vnđ</v>
          </cell>
          <cell r="D2132" t="str">
            <v>6425</v>
          </cell>
          <cell r="E2132" t="str">
            <v>1121BIDV</v>
          </cell>
          <cell r="F2132">
            <v>22000</v>
          </cell>
        </row>
        <row r="2133">
          <cell r="A2133">
            <v>43720</v>
          </cell>
          <cell r="B2133" t="str">
            <v>0060111</v>
          </cell>
          <cell r="C2133" t="str">
            <v>TT phần còn lại tiệc hội nghị khách hàng tại TP.HCM theo HĐ 0060111 (18/09/2019)</v>
          </cell>
          <cell r="D2133" t="str">
            <v>331</v>
          </cell>
          <cell r="E2133" t="str">
            <v>1121BIDV</v>
          </cell>
          <cell r="F2133">
            <v>32340000</v>
          </cell>
        </row>
        <row r="2134">
          <cell r="A2134">
            <v>43720</v>
          </cell>
          <cell r="C2134" t="str">
            <v>Phí chuyển khoản món 32.340.000 vnđ</v>
          </cell>
          <cell r="D2134" t="str">
            <v>6425</v>
          </cell>
          <cell r="E2134" t="str">
            <v>1121BIDV</v>
          </cell>
          <cell r="F2134">
            <v>22000</v>
          </cell>
        </row>
        <row r="2135">
          <cell r="A2135">
            <v>43720</v>
          </cell>
          <cell r="C2135" t="str">
            <v>TT phí dịch vụ bảo vệ tháng 08/2019 theo HĐ 000146 (31/08/2019)</v>
          </cell>
          <cell r="D2135" t="str">
            <v>331</v>
          </cell>
          <cell r="E2135" t="str">
            <v>1121BIDV</v>
          </cell>
          <cell r="F2135">
            <v>8580000</v>
          </cell>
        </row>
        <row r="2136">
          <cell r="A2136">
            <v>43720</v>
          </cell>
          <cell r="C2136" t="str">
            <v>Phí chuyển khoản món 8.580.000 vnđ</v>
          </cell>
          <cell r="D2136" t="str">
            <v>6425</v>
          </cell>
          <cell r="E2136" t="str">
            <v>1121BIDV</v>
          </cell>
          <cell r="F2136">
            <v>22000</v>
          </cell>
        </row>
        <row r="2137">
          <cell r="A2137">
            <v>43720</v>
          </cell>
          <cell r="C2137" t="str">
            <v>TT phần còn lại phí thuê MC, gói quay phim, chụp hình theo HĐ 00032 (27/08/2019)</v>
          </cell>
          <cell r="D2137" t="str">
            <v>331</v>
          </cell>
          <cell r="E2137" t="str">
            <v>1121BIDV</v>
          </cell>
          <cell r="F2137">
            <v>12650000</v>
          </cell>
        </row>
        <row r="2138">
          <cell r="A2138">
            <v>43720</v>
          </cell>
          <cell r="C2138" t="str">
            <v>Phí chuyển khoản món 12.650.000 vnđ</v>
          </cell>
          <cell r="D2138" t="str">
            <v>6425</v>
          </cell>
          <cell r="E2138" t="str">
            <v>1121BIDV</v>
          </cell>
          <cell r="F2138">
            <v>22000</v>
          </cell>
        </row>
        <row r="2139">
          <cell r="A2139">
            <v>43721</v>
          </cell>
          <cell r="B2139" t="str">
            <v>PT00047</v>
          </cell>
          <cell r="C2139" t="str">
            <v>Hoàng Thị Luyến hoàn ứng (CK A.Kiểm) - Hoàng Như Kiểm</v>
          </cell>
          <cell r="D2139" t="str">
            <v>1111</v>
          </cell>
          <cell r="E2139" t="str">
            <v>141</v>
          </cell>
          <cell r="F2139">
            <v>70000000</v>
          </cell>
        </row>
        <row r="2140">
          <cell r="A2140">
            <v>43721</v>
          </cell>
          <cell r="B2140" t="str">
            <v>PC00147</v>
          </cell>
          <cell r="C2140" t="str">
            <v>Thanh toán lương tháng 08/2019 (Phạm Minh Tiến) - Dương Anh Đào</v>
          </cell>
          <cell r="D2140" t="str">
            <v>3341</v>
          </cell>
          <cell r="E2140" t="str">
            <v>1111</v>
          </cell>
          <cell r="F2140">
            <v>13467000</v>
          </cell>
        </row>
        <row r="2141">
          <cell r="A2141">
            <v>43721</v>
          </cell>
          <cell r="B2141" t="str">
            <v>PC00149</v>
          </cell>
          <cell r="C2141" t="str">
            <v>Thanh toán lương tháng 08/2019 (Viktor) - Dương Anh Đào</v>
          </cell>
          <cell r="D2141" t="str">
            <v>3341</v>
          </cell>
          <cell r="E2141" t="str">
            <v>1111</v>
          </cell>
          <cell r="F2141">
            <v>10000000</v>
          </cell>
        </row>
        <row r="2142">
          <cell r="A2142">
            <v>43722</v>
          </cell>
          <cell r="B2142" t="str">
            <v>PT00048</v>
          </cell>
          <cell r="C2142" t="str">
            <v>Hoàng Thị Luyến hoàn ứng (CK A.Kiểm mua hoá chất cho hồ bơi). - Hoàng Thị Luyến</v>
          </cell>
          <cell r="D2142" t="str">
            <v>1111</v>
          </cell>
          <cell r="E2142" t="str">
            <v>141</v>
          </cell>
          <cell r="F2142">
            <v>4500000</v>
          </cell>
        </row>
        <row r="2143">
          <cell r="A2143">
            <v>43722</v>
          </cell>
          <cell r="B2143" t="str">
            <v>PC00150</v>
          </cell>
          <cell r="C2143" t="str">
            <v>Thanh toán mua SP hoá chất cho hồ bơi theo HĐ 0000010 (09/09/2019_ - Hoàng Như Kiểm</v>
          </cell>
          <cell r="D2143" t="str">
            <v>6428</v>
          </cell>
          <cell r="E2143" t="str">
            <v>1111</v>
          </cell>
          <cell r="F2143">
            <v>3501000</v>
          </cell>
        </row>
        <row r="2144">
          <cell r="A2144">
            <v>43722</v>
          </cell>
          <cell r="B2144" t="str">
            <v>PC00150</v>
          </cell>
          <cell r="C2144" t="str">
            <v>Thuế GTGT được khấu trừ của hàng hóa, dịch vụ</v>
          </cell>
          <cell r="D2144" t="str">
            <v>1331</v>
          </cell>
          <cell r="E2144" t="str">
            <v>1111</v>
          </cell>
          <cell r="F2144">
            <v>350100</v>
          </cell>
        </row>
        <row r="2145">
          <cell r="A2145">
            <v>43722</v>
          </cell>
          <cell r="B2145" t="str">
            <v>PC00151</v>
          </cell>
          <cell r="C2145" t="str">
            <v xml:space="preserve">Thanh toán phí hội nghị tại Gia Lai (24/08/2019) - hội nghị khách hàng </v>
          </cell>
          <cell r="D2145" t="str">
            <v>6418</v>
          </cell>
          <cell r="E2145" t="str">
            <v>1111</v>
          </cell>
          <cell r="F2145">
            <v>18000000</v>
          </cell>
        </row>
        <row r="2146">
          <cell r="A2146">
            <v>43722</v>
          </cell>
          <cell r="B2146" t="str">
            <v>PC00151</v>
          </cell>
          <cell r="C2146" t="str">
            <v>Thanh toán phí hội nghị tại Gia Lai (24/08/2019) - phòng nghỉ</v>
          </cell>
          <cell r="D2146" t="str">
            <v>6418</v>
          </cell>
          <cell r="E2146" t="str">
            <v>1111</v>
          </cell>
          <cell r="F2146">
            <v>800000</v>
          </cell>
        </row>
        <row r="2147">
          <cell r="A2147">
            <v>43722</v>
          </cell>
          <cell r="B2147" t="str">
            <v>PC00151</v>
          </cell>
          <cell r="C2147" t="str">
            <v>Thanh toán phí hội nghị tại Gia Lai (24/08/2019) - thư mời, Decal, Phiếu khảo sát, Giấy A4</v>
          </cell>
          <cell r="D2147" t="str">
            <v>6418</v>
          </cell>
          <cell r="E2147" t="str">
            <v>1111</v>
          </cell>
          <cell r="F2147">
            <v>1015000</v>
          </cell>
        </row>
        <row r="2148">
          <cell r="A2148">
            <v>43722</v>
          </cell>
          <cell r="B2148" t="str">
            <v>PC00151</v>
          </cell>
          <cell r="C2148" t="str">
            <v>Thanh toán phí hội nghị tại Gia Lai (24/08/2019) - tiếp khách</v>
          </cell>
          <cell r="D2148" t="str">
            <v>6418</v>
          </cell>
          <cell r="E2148" t="str">
            <v>1111</v>
          </cell>
          <cell r="F2148">
            <v>10409091</v>
          </cell>
        </row>
        <row r="2149">
          <cell r="A2149">
            <v>43722</v>
          </cell>
          <cell r="B2149" t="str">
            <v>PC00151</v>
          </cell>
          <cell r="C2149" t="str">
            <v>Thanh toán phí hội nghị tại Gia Lai (24/08/2019) - tiếp khách</v>
          </cell>
          <cell r="D2149" t="str">
            <v>6418</v>
          </cell>
          <cell r="E2149" t="str">
            <v>1111</v>
          </cell>
          <cell r="F2149">
            <v>3043727</v>
          </cell>
        </row>
        <row r="2150">
          <cell r="A2150">
            <v>43722</v>
          </cell>
          <cell r="B2150" t="str">
            <v>PC00151</v>
          </cell>
          <cell r="C2150" t="str">
            <v>Thuế GTGT được khấu trừ</v>
          </cell>
          <cell r="D2150" t="str">
            <v>1331</v>
          </cell>
          <cell r="E2150" t="str">
            <v>1111</v>
          </cell>
          <cell r="F2150">
            <v>3145282</v>
          </cell>
        </row>
        <row r="2151">
          <cell r="A2151">
            <v>43722</v>
          </cell>
          <cell r="B2151" t="str">
            <v>PC00151</v>
          </cell>
          <cell r="C2151" t="str">
            <v>Điều chỉnh giảm chi phí bị loại</v>
          </cell>
          <cell r="D2151" t="str">
            <v>6418</v>
          </cell>
          <cell r="E2151" t="str">
            <v>1111</v>
          </cell>
          <cell r="F2151">
            <v>-1947100</v>
          </cell>
        </row>
        <row r="2152">
          <cell r="A2152">
            <v>43724</v>
          </cell>
          <cell r="B2152" t="str">
            <v>PT00048-1</v>
          </cell>
          <cell r="C2152" t="str">
            <v>Hoàng Thị Luyến hoàn ứng  - Hoàng Thị Luyến</v>
          </cell>
          <cell r="D2152" t="str">
            <v>1111</v>
          </cell>
          <cell r="E2152" t="str">
            <v>141</v>
          </cell>
          <cell r="F2152">
            <v>20000000</v>
          </cell>
        </row>
        <row r="2153">
          <cell r="A2153">
            <v>43724</v>
          </cell>
          <cell r="B2153" t="str">
            <v>0508789</v>
          </cell>
          <cell r="C2153" t="str">
            <v>TT cước chuyển phát nhanh cho Viettel tháng 07/2019 theo HĐ 0508789 (31/07/2019)</v>
          </cell>
          <cell r="D2153" t="str">
            <v>331</v>
          </cell>
          <cell r="E2153" t="str">
            <v>1121BIDV</v>
          </cell>
          <cell r="F2153">
            <v>691605</v>
          </cell>
        </row>
        <row r="2154">
          <cell r="A2154">
            <v>43724</v>
          </cell>
          <cell r="C2154" t="str">
            <v>Phí chuyển khoản món 691.605 vnđ</v>
          </cell>
          <cell r="D2154" t="str">
            <v>6425</v>
          </cell>
          <cell r="E2154" t="str">
            <v>1121BIDV</v>
          </cell>
          <cell r="F2154">
            <v>11000</v>
          </cell>
        </row>
        <row r="2155">
          <cell r="A2155">
            <v>43725</v>
          </cell>
          <cell r="B2155" t="str">
            <v>PT00049</v>
          </cell>
          <cell r="C2155" t="str">
            <v>Thu lại tạm ứng ngày 03/09/2019 (đợt 1) - Nguyễn Thị Hải</v>
          </cell>
          <cell r="D2155" t="str">
            <v>1111</v>
          </cell>
          <cell r="E2155" t="str">
            <v>141</v>
          </cell>
          <cell r="F2155">
            <v>5000000</v>
          </cell>
        </row>
        <row r="2156">
          <cell r="A2156">
            <v>43725</v>
          </cell>
          <cell r="B2156" t="str">
            <v>PC00152</v>
          </cell>
          <cell r="C2156" t="str">
            <v>Tạm ứng mua dây an toàn, thuê giàn giáo lợp mái lá, mua vật tư - Lê Ngọc Anh</v>
          </cell>
          <cell r="D2156" t="str">
            <v>141</v>
          </cell>
          <cell r="E2156" t="str">
            <v>1111</v>
          </cell>
          <cell r="F2156">
            <v>2000000</v>
          </cell>
        </row>
        <row r="2157">
          <cell r="A2157">
            <v>43725</v>
          </cell>
          <cell r="B2157" t="str">
            <v>PC00153</v>
          </cell>
          <cell r="C2157" t="str">
            <v>Thanh toán phí đi chợ từ 01/09 đến 17/09/2019 - Nguyễn Thị Hải</v>
          </cell>
          <cell r="D2157" t="str">
            <v>6428</v>
          </cell>
          <cell r="E2157" t="str">
            <v>1111</v>
          </cell>
          <cell r="F2157">
            <v>4872000</v>
          </cell>
        </row>
        <row r="2158">
          <cell r="A2158">
            <v>43725</v>
          </cell>
          <cell r="B2158" t="str">
            <v>PC00154</v>
          </cell>
          <cell r="C2158" t="str">
            <v>Tạm ứng đi chợ từ 18/09 đến 30/09/2019 (đợt 2) - Nguyễn Thị Hải</v>
          </cell>
          <cell r="D2158" t="str">
            <v>141</v>
          </cell>
          <cell r="E2158" t="str">
            <v>1111</v>
          </cell>
          <cell r="F2158">
            <v>5000000</v>
          </cell>
        </row>
        <row r="2159">
          <cell r="A2159">
            <v>43725</v>
          </cell>
          <cell r="B2159" t="str">
            <v>PC00155</v>
          </cell>
          <cell r="C2159" t="str">
            <v>Tạm ứng công tác phí xăng dầu miền Tây (02 ngày 18 &amp;19/09/2019)- đi khinh doanh cùng sale - Hoàng Như Kiểm</v>
          </cell>
          <cell r="D2159" t="str">
            <v>141</v>
          </cell>
          <cell r="E2159" t="str">
            <v>1111</v>
          </cell>
          <cell r="F2159">
            <v>2000000</v>
          </cell>
        </row>
        <row r="2160">
          <cell r="A2160">
            <v>43726</v>
          </cell>
          <cell r="B2160" t="str">
            <v>PC00156</v>
          </cell>
          <cell r="C2160" t="str">
            <v>Thanh toán mua 03 khoá điện tử theo HĐ 0000459 (17/09/2019) - Công ty TNHH Công Nghệ MENET</v>
          </cell>
          <cell r="D2160" t="str">
            <v>24201</v>
          </cell>
          <cell r="E2160" t="str">
            <v>1111</v>
          </cell>
          <cell r="F2160">
            <v>15750000</v>
          </cell>
        </row>
        <row r="2161">
          <cell r="A2161">
            <v>43726</v>
          </cell>
          <cell r="B2161" t="str">
            <v>PC00156</v>
          </cell>
          <cell r="C2161" t="str">
            <v>Thuế GTGT được khấu trừ của hàng hóa, dịch vụ</v>
          </cell>
          <cell r="D2161" t="str">
            <v>1331</v>
          </cell>
          <cell r="E2161" t="str">
            <v>1111</v>
          </cell>
          <cell r="F2161">
            <v>1575000</v>
          </cell>
        </row>
        <row r="2162">
          <cell r="A2162">
            <v>43728</v>
          </cell>
          <cell r="B2162" t="str">
            <v>PT00050</v>
          </cell>
          <cell r="C2162" t="str">
            <v>Thu lại tạm ứng công tác cùng nhân viên kinh doanh ngày 17/09/2019 - Hoàng Như Kiểm</v>
          </cell>
          <cell r="D2162" t="str">
            <v>1111</v>
          </cell>
          <cell r="E2162" t="str">
            <v>141</v>
          </cell>
          <cell r="F2162">
            <v>2000000</v>
          </cell>
        </row>
        <row r="2163">
          <cell r="A2163">
            <v>43728</v>
          </cell>
          <cell r="B2163" t="str">
            <v>PC00157</v>
          </cell>
          <cell r="C2163" t="str">
            <v>Thanh toán mua 02 camera chống trộm theo HĐ 6584315, 6582843 (20/09/2019) - Công ty TNHH MTV Thương Mại TiKi</v>
          </cell>
          <cell r="D2163" t="str">
            <v>24201</v>
          </cell>
          <cell r="E2163" t="str">
            <v>1111</v>
          </cell>
          <cell r="F2163">
            <v>1398182</v>
          </cell>
        </row>
        <row r="2164">
          <cell r="A2164">
            <v>43728</v>
          </cell>
          <cell r="B2164" t="str">
            <v>PC00157</v>
          </cell>
          <cell r="C2164" t="str">
            <v>Thuế GTGT được khấu trừ của hàng hóa, dịch vụ</v>
          </cell>
          <cell r="D2164" t="str">
            <v>1331</v>
          </cell>
          <cell r="E2164" t="str">
            <v>1111</v>
          </cell>
          <cell r="F2164">
            <v>139818</v>
          </cell>
        </row>
        <row r="2165">
          <cell r="A2165">
            <v>43728</v>
          </cell>
          <cell r="B2165" t="str">
            <v>PC00158</v>
          </cell>
          <cell r="C2165" t="str">
            <v>TT phí công tác tại Bến Tre, Vĩnh Long, Cần THơ - xăng dầu, cầu đường theo HĐ 0084895(18/09/2019)  - Hoàng Như Kiểm</v>
          </cell>
          <cell r="D2165" t="str">
            <v>6418</v>
          </cell>
          <cell r="E2165" t="str">
            <v>1111</v>
          </cell>
          <cell r="F2165">
            <v>845455</v>
          </cell>
        </row>
        <row r="2166">
          <cell r="A2166">
            <v>43728</v>
          </cell>
          <cell r="B2166" t="str">
            <v>PC00158</v>
          </cell>
          <cell r="C2166" t="str">
            <v>TT phí công tác tại Bến Tre, Vĩnh Long, Cần THơ - xăng dầu, cầu đường theo HĐ 0084895(18/09/2019)  - Hoàng Như Kiểm</v>
          </cell>
          <cell r="D2166" t="str">
            <v>6418</v>
          </cell>
          <cell r="E2166" t="str">
            <v>1111</v>
          </cell>
          <cell r="F2166">
            <v>40909</v>
          </cell>
        </row>
        <row r="2167">
          <cell r="A2167">
            <v>43728</v>
          </cell>
          <cell r="B2167" t="str">
            <v>PC00158</v>
          </cell>
          <cell r="C2167" t="str">
            <v>Thuế GTGT được khấu trừ của hàng hóa, dịch vụ</v>
          </cell>
          <cell r="D2167" t="str">
            <v>1331</v>
          </cell>
          <cell r="E2167" t="str">
            <v>1111</v>
          </cell>
          <cell r="F2167">
            <v>88636</v>
          </cell>
        </row>
        <row r="2168">
          <cell r="A2168">
            <v>43728</v>
          </cell>
          <cell r="B2168" t="str">
            <v>PC00159</v>
          </cell>
          <cell r="C2168" t="str">
            <v>Nộp tiền mặt vào tài khoản BIDV - Hoàng Như Kiểm</v>
          </cell>
          <cell r="D2168" t="str">
            <v>1121BIDV</v>
          </cell>
          <cell r="E2168" t="str">
            <v>1111</v>
          </cell>
          <cell r="F2168">
            <v>0</v>
          </cell>
        </row>
        <row r="2169">
          <cell r="A2169">
            <v>43728</v>
          </cell>
          <cell r="B2169" t="str">
            <v>PC00159</v>
          </cell>
          <cell r="C2169" t="str">
            <v>Phí nộp tiền mặt 4.180.000 vnđ</v>
          </cell>
          <cell r="D2169" t="str">
            <v>6425</v>
          </cell>
          <cell r="E2169" t="str">
            <v>1111</v>
          </cell>
          <cell r="F2169">
            <v>11000</v>
          </cell>
        </row>
        <row r="2170">
          <cell r="A2170">
            <v>43728</v>
          </cell>
          <cell r="C2170" t="str">
            <v>Nộp tiền vào tài khoản NH BIDV (Hoàng Như Kiểm)</v>
          </cell>
          <cell r="D2170" t="str">
            <v>1121BIDV</v>
          </cell>
          <cell r="E2170" t="str">
            <v>1111</v>
          </cell>
          <cell r="F2170">
            <v>4169000</v>
          </cell>
        </row>
        <row r="2171">
          <cell r="A2171">
            <v>43728</v>
          </cell>
          <cell r="C2171" t="str">
            <v>TT phí vận chuyển cho Cty Toàn Phát theo HĐ 0000028 (05/08/2019)</v>
          </cell>
          <cell r="D2171" t="str">
            <v>331</v>
          </cell>
          <cell r="E2171" t="str">
            <v>1121BIDV</v>
          </cell>
          <cell r="F2171">
            <v>4180000</v>
          </cell>
        </row>
        <row r="2172">
          <cell r="A2172">
            <v>43728</v>
          </cell>
          <cell r="C2172" t="str">
            <v>Phí chuyển khoản món 4.180.000 vnđ</v>
          </cell>
          <cell r="D2172" t="str">
            <v>6425</v>
          </cell>
          <cell r="E2172" t="str">
            <v>1121BIDV</v>
          </cell>
          <cell r="F2172">
            <v>33000</v>
          </cell>
        </row>
        <row r="2173">
          <cell r="A2173">
            <v>43731</v>
          </cell>
          <cell r="B2173" t="str">
            <v>PT00051</v>
          </cell>
          <cell r="C2173" t="str">
            <v>Thu tiền bán hàng theo ĐH: 23/09/2019 DDH-DELLA - Nguyễn Phúc Sang</v>
          </cell>
          <cell r="D2173" t="str">
            <v>1111</v>
          </cell>
          <cell r="E2173" t="str">
            <v>131</v>
          </cell>
          <cell r="F2173">
            <v>820800</v>
          </cell>
        </row>
        <row r="2174">
          <cell r="A2174">
            <v>43731</v>
          </cell>
          <cell r="B2174" t="str">
            <v>PT00051</v>
          </cell>
          <cell r="C2174" t="str">
            <v xml:space="preserve">Doanh thu bán hàng theo ĐH :23/09/2019 DDH-DELLA </v>
          </cell>
          <cell r="D2174" t="str">
            <v>131</v>
          </cell>
          <cell r="E2174" t="str">
            <v>5111</v>
          </cell>
          <cell r="F2174">
            <v>746182</v>
          </cell>
        </row>
        <row r="2175">
          <cell r="A2175">
            <v>43731</v>
          </cell>
          <cell r="B2175" t="str">
            <v>PT00051</v>
          </cell>
          <cell r="C2175" t="str">
            <v>Thuế GTGT phải nộp</v>
          </cell>
          <cell r="D2175" t="str">
            <v>131</v>
          </cell>
          <cell r="E2175" t="str">
            <v>33311</v>
          </cell>
          <cell r="F2175">
            <v>74618</v>
          </cell>
        </row>
        <row r="2176">
          <cell r="A2176">
            <v>43731</v>
          </cell>
          <cell r="B2176" t="str">
            <v>PT00051</v>
          </cell>
          <cell r="C2176" t="str">
            <v>Giá vốn hàng bán - Bond 6 tấm</v>
          </cell>
          <cell r="D2176" t="str">
            <v>632</v>
          </cell>
          <cell r="E2176" t="str">
            <v>1561</v>
          </cell>
          <cell r="F2176">
            <v>337194</v>
          </cell>
        </row>
        <row r="2177">
          <cell r="A2177">
            <v>43731</v>
          </cell>
          <cell r="B2177" t="str">
            <v>PC00160</v>
          </cell>
          <cell r="C2177" t="str">
            <v>Thanh toán phí rác tháng 09/2019 theo HĐ 0000220 (20/09/2019) - Võ Ngọc Châu</v>
          </cell>
          <cell r="D2177" t="str">
            <v>6428</v>
          </cell>
          <cell r="E2177" t="str">
            <v>1111</v>
          </cell>
          <cell r="F2177">
            <v>500000</v>
          </cell>
        </row>
        <row r="2178">
          <cell r="A2178">
            <v>43731</v>
          </cell>
          <cell r="B2178" t="str">
            <v>PC00160</v>
          </cell>
          <cell r="C2178" t="str">
            <v>Thuế GTGT được khấu trừ của hàng hóa, dịch vụ</v>
          </cell>
          <cell r="D2178" t="str">
            <v>1331</v>
          </cell>
          <cell r="E2178" t="str">
            <v>1111</v>
          </cell>
          <cell r="F2178">
            <v>50000</v>
          </cell>
        </row>
        <row r="2179">
          <cell r="A2179">
            <v>43731</v>
          </cell>
          <cell r="B2179" t="str">
            <v>PC00161</v>
          </cell>
          <cell r="C2179" t="str">
            <v>Thanh toán phí gas tháng 09/2019 (01 bình) - chưa hoá đơn - Võ Ngọc Châu</v>
          </cell>
          <cell r="D2179" t="str">
            <v>6428</v>
          </cell>
          <cell r="E2179" t="str">
            <v>1111</v>
          </cell>
          <cell r="F2179">
            <v>324000</v>
          </cell>
        </row>
        <row r="2180">
          <cell r="A2180">
            <v>43731</v>
          </cell>
          <cell r="B2180" t="str">
            <v>PC00162</v>
          </cell>
          <cell r="C2180" t="str">
            <v>Thanh toán nước uống cho công ty (HDBL) - Võ Ngọc Châu</v>
          </cell>
          <cell r="D2180" t="str">
            <v>331</v>
          </cell>
          <cell r="E2180" t="str">
            <v>1111</v>
          </cell>
          <cell r="F2180">
            <v>540000</v>
          </cell>
        </row>
        <row r="2181">
          <cell r="A2181">
            <v>43731</v>
          </cell>
          <cell r="C2181" t="str">
            <v>Phí quản lý tài khoản Quí 3/2019</v>
          </cell>
          <cell r="D2181" t="str">
            <v>6425</v>
          </cell>
          <cell r="E2181" t="str">
            <v>1121BIDV</v>
          </cell>
          <cell r="F2181">
            <v>49500</v>
          </cell>
        </row>
        <row r="2182">
          <cell r="A2182">
            <v>43732</v>
          </cell>
          <cell r="C2182" t="str">
            <v>Phí dịch vụ nhận tin nhắn tháng 08/2019</v>
          </cell>
          <cell r="D2182" t="str">
            <v>6425</v>
          </cell>
          <cell r="E2182" t="str">
            <v>1121BIDV</v>
          </cell>
          <cell r="F2182">
            <v>55000</v>
          </cell>
        </row>
        <row r="2183">
          <cell r="A2183">
            <v>43733</v>
          </cell>
          <cell r="B2183" t="str">
            <v>PT00052</v>
          </cell>
          <cell r="C2183" t="str">
            <v>Thu tiền bán hàng ngày 25/09/2019 - Nguyễn Phúc Sang</v>
          </cell>
          <cell r="D2183" t="str">
            <v>1111</v>
          </cell>
          <cell r="E2183" t="str">
            <v>131</v>
          </cell>
          <cell r="F2183">
            <v>152000</v>
          </cell>
        </row>
        <row r="2184">
          <cell r="A2184">
            <v>43733</v>
          </cell>
          <cell r="B2184" t="str">
            <v>PT00052</v>
          </cell>
          <cell r="C2184" t="str">
            <v>Doanh thu bán ngày 25/09/2019</v>
          </cell>
          <cell r="D2184" t="str">
            <v>131</v>
          </cell>
          <cell r="E2184" t="str">
            <v>5111</v>
          </cell>
          <cell r="F2184">
            <v>138182</v>
          </cell>
        </row>
        <row r="2185">
          <cell r="A2185">
            <v>43733</v>
          </cell>
          <cell r="B2185" t="str">
            <v>PT00052</v>
          </cell>
          <cell r="C2185" t="str">
            <v>Thuế GTGT phải nộp</v>
          </cell>
          <cell r="D2185" t="str">
            <v>131</v>
          </cell>
          <cell r="E2185" t="str">
            <v>33311</v>
          </cell>
          <cell r="F2185">
            <v>13818</v>
          </cell>
        </row>
        <row r="2186">
          <cell r="A2186">
            <v>43733</v>
          </cell>
          <cell r="B2186" t="str">
            <v>PT00052</v>
          </cell>
          <cell r="C2186" t="str">
            <v>Giá vốn hàng bán - Bond 1 tấm</v>
          </cell>
          <cell r="D2186" t="str">
            <v>632</v>
          </cell>
          <cell r="E2186" t="str">
            <v>1561</v>
          </cell>
          <cell r="F2186">
            <v>56199</v>
          </cell>
        </row>
        <row r="2187">
          <cell r="A2187">
            <v>43733</v>
          </cell>
          <cell r="C2187" t="str">
            <v>Hoàng Thị Luyến hoàn ứng (nộp tiền mặt vào TK BIDV)</v>
          </cell>
          <cell r="D2187" t="str">
            <v>1121BIDV</v>
          </cell>
          <cell r="E2187" t="str">
            <v>141</v>
          </cell>
          <cell r="F2187">
            <v>30000000</v>
          </cell>
        </row>
        <row r="2188">
          <cell r="A2188">
            <v>43733</v>
          </cell>
          <cell r="C2188" t="str">
            <v>TT thi công 51 kệ trưng bày sản phẩm (Phát) theo HĐ 000033 (16/05/2019)</v>
          </cell>
          <cell r="D2188" t="str">
            <v>331</v>
          </cell>
          <cell r="E2188" t="str">
            <v>1121BIDV</v>
          </cell>
          <cell r="F2188">
            <v>30000000</v>
          </cell>
        </row>
        <row r="2189">
          <cell r="A2189">
            <v>43733</v>
          </cell>
          <cell r="C2189" t="str">
            <v>Phí chuyển khoản món 30.000.000 vnđ</v>
          </cell>
          <cell r="D2189" t="str">
            <v>6425</v>
          </cell>
          <cell r="E2189" t="str">
            <v>1121BIDV</v>
          </cell>
          <cell r="F2189">
            <v>22000</v>
          </cell>
        </row>
        <row r="2190">
          <cell r="A2190">
            <v>43733</v>
          </cell>
          <cell r="C2190" t="str">
            <v>Lãi tiền gửi ngân hàng tháng T09/2019</v>
          </cell>
          <cell r="D2190" t="str">
            <v>1121BIDV</v>
          </cell>
          <cell r="E2190" t="str">
            <v>515</v>
          </cell>
          <cell r="F2190">
            <v>5135</v>
          </cell>
        </row>
        <row r="2191">
          <cell r="A2191">
            <v>43734</v>
          </cell>
          <cell r="B2191" t="str">
            <v>PC00163</v>
          </cell>
          <cell r="C2191" t="str">
            <v>Thanh toán phí xăng dầu theo HĐ 0018483 (03/09/2019) - Hoàng Như Kiểm</v>
          </cell>
          <cell r="D2191" t="str">
            <v>6428</v>
          </cell>
          <cell r="E2191" t="str">
            <v>1111</v>
          </cell>
          <cell r="F2191">
            <v>907958</v>
          </cell>
        </row>
        <row r="2192">
          <cell r="A2192">
            <v>43734</v>
          </cell>
          <cell r="B2192" t="str">
            <v>PC00163</v>
          </cell>
          <cell r="C2192" t="str">
            <v>Thuế GTGT được khấu trừ của hàng hóa, dịch vụ</v>
          </cell>
          <cell r="D2192" t="str">
            <v>1331</v>
          </cell>
          <cell r="E2192" t="str">
            <v>1111</v>
          </cell>
          <cell r="F2192">
            <v>92042</v>
          </cell>
        </row>
        <row r="2193">
          <cell r="A2193">
            <v>43734</v>
          </cell>
          <cell r="B2193" t="str">
            <v>PC00164</v>
          </cell>
          <cell r="C2193" t="str">
            <v>Thanh toán phí rửa xe, gửi hàng đi Tây Nguyên (không hoá đơn) - Hoàng Như Kiểm</v>
          </cell>
          <cell r="D2193" t="str">
            <v>6428</v>
          </cell>
          <cell r="E2193" t="str">
            <v>1111</v>
          </cell>
          <cell r="F2193">
            <v>919000</v>
          </cell>
        </row>
        <row r="2194">
          <cell r="A2194">
            <v>43735</v>
          </cell>
          <cell r="B2194" t="str">
            <v>PC00165</v>
          </cell>
          <cell r="C2194" t="str">
            <v>Tạm ứng mua đồ dùng cho công ty  - Nguyễn Thị Hải</v>
          </cell>
          <cell r="D2194" t="str">
            <v>141</v>
          </cell>
          <cell r="E2194" t="str">
            <v>1111</v>
          </cell>
          <cell r="F2194">
            <v>2000000</v>
          </cell>
        </row>
        <row r="2195">
          <cell r="A2195">
            <v>43736</v>
          </cell>
          <cell r="B2195" t="str">
            <v>PT00053</v>
          </cell>
          <cell r="C2195" t="str">
            <v>Thu lại tạm ứng mua dây an toàn (17/09/2019) - Lê Ngọc Anh</v>
          </cell>
          <cell r="D2195" t="str">
            <v>1111</v>
          </cell>
          <cell r="E2195" t="str">
            <v>141</v>
          </cell>
          <cell r="F2195">
            <v>2000000</v>
          </cell>
        </row>
        <row r="2196">
          <cell r="A2196">
            <v>43736</v>
          </cell>
          <cell r="B2196" t="str">
            <v>PT00054</v>
          </cell>
          <cell r="C2196" t="str">
            <v>Thu lại tạm ứng mua đồ dùng cho công ty (27/09/2019) - Nguyễn Thị Hải</v>
          </cell>
          <cell r="D2196" t="str">
            <v>1111</v>
          </cell>
          <cell r="E2196" t="str">
            <v>141</v>
          </cell>
          <cell r="F2196">
            <v>2000000</v>
          </cell>
        </row>
        <row r="2197">
          <cell r="A2197">
            <v>43736</v>
          </cell>
          <cell r="B2197" t="str">
            <v>PC00166</v>
          </cell>
          <cell r="C2197" t="str">
            <v>Thanh toán phí giao hàng mẫu cho Đà Lạt, công cụ dụng cụ làm showrrom  - Lê Ngọc Anh</v>
          </cell>
          <cell r="D2197" t="str">
            <v>6418</v>
          </cell>
          <cell r="E2197" t="str">
            <v>1111</v>
          </cell>
          <cell r="F2197">
            <v>1528000</v>
          </cell>
        </row>
        <row r="2198">
          <cell r="A2198">
            <v>43736</v>
          </cell>
          <cell r="B2198" t="str">
            <v>PC00166</v>
          </cell>
          <cell r="C2198" t="str">
            <v>Thanh toán phí giao hàng mẫu cho Đà Lạt, công cụ dụng cụ làm showrrom  - Lê Ngọc Anh</v>
          </cell>
          <cell r="D2198" t="str">
            <v>6428</v>
          </cell>
          <cell r="E2198" t="str">
            <v>1111</v>
          </cell>
          <cell r="F2198">
            <v>475000</v>
          </cell>
        </row>
        <row r="2199">
          <cell r="A2199">
            <v>43736</v>
          </cell>
          <cell r="B2199" t="str">
            <v>PC00167</v>
          </cell>
          <cell r="C2199" t="str">
            <v>Thanh toán mua túi rác, giấy vệ sinh, sáp thơm, nước rửa chén theo HĐ 0026089 (27/09/2019) - Nguyễn Thị Hải</v>
          </cell>
          <cell r="D2199" t="str">
            <v>6428</v>
          </cell>
          <cell r="E2199" t="str">
            <v>1111</v>
          </cell>
          <cell r="F2199">
            <v>1807363</v>
          </cell>
        </row>
        <row r="2200">
          <cell r="A2200">
            <v>43736</v>
          </cell>
          <cell r="B2200" t="str">
            <v>PC00167</v>
          </cell>
          <cell r="C2200" t="str">
            <v>Thuế GTGT được khấu trừ của hàng hóa, dịch vụ</v>
          </cell>
          <cell r="D2200" t="str">
            <v>1331</v>
          </cell>
          <cell r="E2200" t="str">
            <v>1111</v>
          </cell>
          <cell r="F2200">
            <v>180737</v>
          </cell>
        </row>
        <row r="2201">
          <cell r="A2201">
            <v>43738</v>
          </cell>
          <cell r="B2201" t="str">
            <v>PT00055</v>
          </cell>
          <cell r="C2201" t="str">
            <v>Thu lại tạm ứng đi thu hồi kệ tại Bình Dương (11/09/2019) - Nguyễn Việt Hùng</v>
          </cell>
          <cell r="D2201" t="str">
            <v>1111</v>
          </cell>
          <cell r="E2201" t="str">
            <v>141</v>
          </cell>
          <cell r="F2201">
            <v>2000000</v>
          </cell>
        </row>
        <row r="2202">
          <cell r="A2202">
            <v>43738</v>
          </cell>
          <cell r="B2202" t="str">
            <v>PT00056</v>
          </cell>
          <cell r="C2202" t="str">
            <v>Thu lại tạm ứng mua máy đo nhiệt và máy đo tiếng ồn (31/05/2019) - Nguyễn Ngọc Thịnh</v>
          </cell>
          <cell r="D2202" t="str">
            <v>1111</v>
          </cell>
          <cell r="E2202" t="str">
            <v>141</v>
          </cell>
          <cell r="F2202">
            <v>4895000</v>
          </cell>
        </row>
        <row r="2203">
          <cell r="A2203">
            <v>43738</v>
          </cell>
          <cell r="B2203" t="str">
            <v>PT00057</v>
          </cell>
          <cell r="C2203" t="str">
            <v>Thu lại tạm ứng đi công tác Tây Nguyên (23/08/2019) - Nguyễn Ngọc Thịnh</v>
          </cell>
          <cell r="D2203" t="str">
            <v>1111</v>
          </cell>
          <cell r="E2203" t="str">
            <v>141</v>
          </cell>
          <cell r="F2203">
            <v>5500000</v>
          </cell>
        </row>
        <row r="2204">
          <cell r="A2204">
            <v>43738</v>
          </cell>
          <cell r="B2204" t="str">
            <v>PT00058</v>
          </cell>
          <cell r="C2204" t="str">
            <v>Thu lại tạm ứng in thiệp hội nghị tại TP.HCM - Nguyễn Ngọc Thịnh</v>
          </cell>
          <cell r="D2204" t="str">
            <v>1111</v>
          </cell>
          <cell r="E2204" t="str">
            <v>141</v>
          </cell>
          <cell r="F2204">
            <v>2000000</v>
          </cell>
        </row>
        <row r="2205">
          <cell r="A2205">
            <v>43738</v>
          </cell>
          <cell r="B2205" t="str">
            <v>PT00059</v>
          </cell>
          <cell r="C2205" t="str">
            <v>Thu lại tạm ứng đi công tác Cần Thơ (05/08/2019) - Nguyễn Thành Trí</v>
          </cell>
          <cell r="D2205" t="str">
            <v>1111</v>
          </cell>
          <cell r="E2205" t="str">
            <v>141</v>
          </cell>
          <cell r="F2205">
            <v>5000000</v>
          </cell>
        </row>
        <row r="2206">
          <cell r="A2206">
            <v>43738</v>
          </cell>
          <cell r="B2206" t="str">
            <v>PT00060</v>
          </cell>
          <cell r="C2206" t="str">
            <v>Thu lại tạm ứng đặt 13 kệ ngày 08/05/2019  - Nguyễn Thành Trí</v>
          </cell>
          <cell r="D2206" t="str">
            <v>1111</v>
          </cell>
          <cell r="E2206" t="str">
            <v>141</v>
          </cell>
          <cell r="F2206">
            <v>11655000</v>
          </cell>
        </row>
        <row r="2207">
          <cell r="A2207">
            <v>43738</v>
          </cell>
          <cell r="B2207" t="str">
            <v>PC00168</v>
          </cell>
          <cell r="C2207" t="str">
            <v>Thanh toán mua nước cho công ty (HDBL ngày 30/09/2019) - Dương Anh Đào</v>
          </cell>
          <cell r="D2207" t="str">
            <v>331</v>
          </cell>
          <cell r="E2207" t="str">
            <v>1111</v>
          </cell>
          <cell r="F2207">
            <v>425000</v>
          </cell>
        </row>
        <row r="2208">
          <cell r="A2208">
            <v>43738</v>
          </cell>
          <cell r="B2208" t="str">
            <v>PC00169</v>
          </cell>
          <cell r="C2208" t="str">
            <v>Thanh toán phí công tác thu kệ Bình Phước - Xăng</v>
          </cell>
          <cell r="D2208" t="str">
            <v>6428</v>
          </cell>
          <cell r="E2208" t="str">
            <v>1111</v>
          </cell>
          <cell r="F2208">
            <v>818395</v>
          </cell>
        </row>
        <row r="2209">
          <cell r="A2209">
            <v>43738</v>
          </cell>
          <cell r="B2209" t="str">
            <v>PC00169</v>
          </cell>
          <cell r="C2209" t="str">
            <v>Thanh toán phí công tác thu kệ Bình Phước - cầu đường</v>
          </cell>
          <cell r="D2209" t="str">
            <v>6428</v>
          </cell>
          <cell r="E2209" t="str">
            <v>1111</v>
          </cell>
          <cell r="F2209">
            <v>163401</v>
          </cell>
        </row>
        <row r="2210">
          <cell r="A2210">
            <v>43738</v>
          </cell>
          <cell r="B2210" t="str">
            <v>PC00169</v>
          </cell>
          <cell r="C2210" t="str">
            <v>Thanh toán phí công tác thu kệ Bình Phước - ăn uống</v>
          </cell>
          <cell r="D2210" t="str">
            <v>6428</v>
          </cell>
          <cell r="E2210" t="str">
            <v>1111</v>
          </cell>
          <cell r="F2210">
            <v>315000</v>
          </cell>
        </row>
        <row r="2211">
          <cell r="A2211">
            <v>43738</v>
          </cell>
          <cell r="B2211" t="str">
            <v>PC00169</v>
          </cell>
          <cell r="C2211" t="str">
            <v>Phải trả người lao động</v>
          </cell>
          <cell r="D2211" t="str">
            <v>3341</v>
          </cell>
          <cell r="E2211" t="str">
            <v>1111</v>
          </cell>
          <cell r="F2211">
            <v>680000</v>
          </cell>
        </row>
        <row r="2212">
          <cell r="A2212">
            <v>43738</v>
          </cell>
          <cell r="B2212" t="str">
            <v>PC00169</v>
          </cell>
          <cell r="C2212" t="str">
            <v>Thuế GTGT được khấu trừ của hàng hóa, dịch vụ</v>
          </cell>
          <cell r="D2212" t="str">
            <v>1331</v>
          </cell>
          <cell r="E2212" t="str">
            <v>1111</v>
          </cell>
          <cell r="F2212">
            <v>98204</v>
          </cell>
        </row>
        <row r="2213">
          <cell r="A2213">
            <v>43738</v>
          </cell>
          <cell r="B2213" t="str">
            <v>PC00170</v>
          </cell>
          <cell r="C2213" t="str">
            <v>Thanh toán mua máy d0o nhiệt độ, máy kiểm tra tiếng ốn theo HĐ 0007473 (28/08/2019) - Nguyễn Ngọc Thịnh</v>
          </cell>
          <cell r="D2213" t="str">
            <v>24201</v>
          </cell>
          <cell r="E2213" t="str">
            <v>1111</v>
          </cell>
          <cell r="F2213">
            <v>4895000</v>
          </cell>
        </row>
        <row r="2214">
          <cell r="A2214">
            <v>43738</v>
          </cell>
          <cell r="B2214" t="str">
            <v>PC00171</v>
          </cell>
          <cell r="C2214" t="str">
            <v xml:space="preserve">Thanh toán in danh thếp (Thịnh, Nam, Phương) theo HĐ 000081 (24/09/2019) </v>
          </cell>
          <cell r="D2214" t="str">
            <v>6428</v>
          </cell>
          <cell r="E2214" t="str">
            <v>1111</v>
          </cell>
          <cell r="F2214">
            <v>800000</v>
          </cell>
        </row>
        <row r="2215">
          <cell r="A2215">
            <v>43738</v>
          </cell>
          <cell r="B2215" t="str">
            <v>PC00171</v>
          </cell>
          <cell r="C2215" t="str">
            <v>Thuế GTGT được khấu trừ của hàng hóa, dịch vụ</v>
          </cell>
          <cell r="D2215" t="str">
            <v>1331</v>
          </cell>
          <cell r="E2215" t="str">
            <v>1111</v>
          </cell>
          <cell r="F2215">
            <v>80000</v>
          </cell>
        </row>
        <row r="2216">
          <cell r="A2216">
            <v>43738</v>
          </cell>
          <cell r="B2216" t="str">
            <v>PC00172</v>
          </cell>
          <cell r="C2216" t="str">
            <v>Thanh toán mua 02 thẻ nhớ theo HĐ 0004647 (23/09/2019), 2000037 (21/09/2019) - Văn Ngọc Phương</v>
          </cell>
          <cell r="D2216" t="str">
            <v>6423</v>
          </cell>
          <cell r="E2216" t="str">
            <v>1111</v>
          </cell>
          <cell r="F2216">
            <v>201820</v>
          </cell>
        </row>
        <row r="2217">
          <cell r="A2217">
            <v>43738</v>
          </cell>
          <cell r="B2217" t="str">
            <v>PC00172</v>
          </cell>
          <cell r="C2217" t="str">
            <v>Chi phí bằng tiền khác</v>
          </cell>
          <cell r="D2217" t="str">
            <v>6428</v>
          </cell>
          <cell r="E2217" t="str">
            <v>1111</v>
          </cell>
          <cell r="F2217">
            <v>26364</v>
          </cell>
        </row>
        <row r="2218">
          <cell r="A2218">
            <v>43738</v>
          </cell>
          <cell r="B2218" t="str">
            <v>PC00172</v>
          </cell>
          <cell r="C2218" t="str">
            <v>Chi phí đồ dùng văn phòng</v>
          </cell>
          <cell r="D2218" t="str">
            <v>6423</v>
          </cell>
          <cell r="E2218" t="str">
            <v>1111</v>
          </cell>
          <cell r="F2218">
            <v>100000</v>
          </cell>
        </row>
        <row r="2219">
          <cell r="A2219">
            <v>43738</v>
          </cell>
          <cell r="B2219" t="str">
            <v>PC00172</v>
          </cell>
          <cell r="C2219" t="str">
            <v>Thuế GTGT được khấu trừ của hàng hóa, dịch vụ</v>
          </cell>
          <cell r="D2219" t="str">
            <v>1331</v>
          </cell>
          <cell r="E2219" t="str">
            <v>1111</v>
          </cell>
          <cell r="F2219">
            <v>22818</v>
          </cell>
        </row>
        <row r="2220">
          <cell r="A2220">
            <v>43738</v>
          </cell>
          <cell r="B2220" t="str">
            <v>PC00173</v>
          </cell>
          <cell r="C2220" t="str">
            <v>Thanh toán in thiệp mời hội thảo, in tem gạch, bút trình chiếu theo HĐ 000205 (06/09/2019), 00015 (20/08/2019) - Nguyễn Ngọc Thịnh</v>
          </cell>
          <cell r="D2220" t="str">
            <v>6423</v>
          </cell>
          <cell r="E2220" t="str">
            <v>1111</v>
          </cell>
          <cell r="F2220">
            <v>600000</v>
          </cell>
        </row>
        <row r="2221">
          <cell r="A2221">
            <v>43738</v>
          </cell>
          <cell r="B2221" t="str">
            <v>PC00173</v>
          </cell>
          <cell r="C2221" t="str">
            <v>Thanh toán in thiệp mời hội thảo, in tem gạch, bút trình chiếu theo HĐ 000205 (06/09/2019), 00015 (20/08/2019) - Nguyễn Ngọc Thịnh</v>
          </cell>
          <cell r="D2221" t="str">
            <v>6423</v>
          </cell>
          <cell r="E2221" t="str">
            <v>1111</v>
          </cell>
          <cell r="F2221">
            <v>499800</v>
          </cell>
        </row>
        <row r="2222">
          <cell r="A2222">
            <v>43738</v>
          </cell>
          <cell r="B2222" t="str">
            <v>PC00173</v>
          </cell>
          <cell r="C2222" t="str">
            <v>Thanh toán in thiệp mời hội thảo, in tem gạch, bút trình chiếu theo HĐ 000205 (06/09/2019), 00015 (20/08/2019) - Nguyễn Ngọc Thịnh</v>
          </cell>
          <cell r="D2222" t="str">
            <v>6423</v>
          </cell>
          <cell r="E2222" t="str">
            <v>1111</v>
          </cell>
          <cell r="F2222">
            <v>627273</v>
          </cell>
        </row>
        <row r="2223">
          <cell r="A2223">
            <v>43738</v>
          </cell>
          <cell r="B2223" t="str">
            <v>PC00173</v>
          </cell>
          <cell r="C2223" t="str">
            <v>Thanh toán in thiệp mời hội thảo, in tem gạch, bút trình chiếu theo HĐ 000205 (06/09/2019), 00015 (20/08/2019) - Nguyễn Ngọc Thịnh</v>
          </cell>
          <cell r="D2223" t="str">
            <v>6423</v>
          </cell>
          <cell r="E2223" t="str">
            <v>1111</v>
          </cell>
          <cell r="F2223">
            <v>650000</v>
          </cell>
        </row>
        <row r="2224">
          <cell r="A2224">
            <v>43738</v>
          </cell>
          <cell r="B2224" t="str">
            <v>PC00173</v>
          </cell>
          <cell r="C2224" t="str">
            <v>Thanh toán in thiệp mời hội thảo, in tem gạch, bút trình chiếu theo HĐ 000205 (06/09/2019), 00015 (20/08/2019) - Nguyễn Ngọc Thịnh</v>
          </cell>
          <cell r="D2224" t="str">
            <v>6428</v>
          </cell>
          <cell r="E2224" t="str">
            <v>1111</v>
          </cell>
          <cell r="F2224">
            <v>300000</v>
          </cell>
        </row>
        <row r="2225">
          <cell r="A2225">
            <v>43738</v>
          </cell>
          <cell r="B2225" t="str">
            <v>PC00173</v>
          </cell>
          <cell r="C2225" t="str">
            <v>Thuế GTGT được khấu trừ của hàng hóa, dịch vụ</v>
          </cell>
          <cell r="D2225" t="str">
            <v>1331</v>
          </cell>
          <cell r="E2225" t="str">
            <v>1111</v>
          </cell>
          <cell r="F2225">
            <v>237707</v>
          </cell>
        </row>
        <row r="2226">
          <cell r="A2226">
            <v>43738</v>
          </cell>
          <cell r="B2226" t="str">
            <v>PC00174</v>
          </cell>
          <cell r="C2226" t="str">
            <v>Thanh toán phí xăng dầu theo HĐ 0020333 (26/09/2019) - Hoàng Như Kiểm</v>
          </cell>
          <cell r="D2226" t="str">
            <v>6428</v>
          </cell>
          <cell r="E2226" t="str">
            <v>1111</v>
          </cell>
          <cell r="F2226">
            <v>908691</v>
          </cell>
        </row>
        <row r="2227">
          <cell r="A2227">
            <v>43738</v>
          </cell>
          <cell r="B2227" t="str">
            <v>PC00174</v>
          </cell>
          <cell r="C2227" t="str">
            <v>Thanh toán phí xăng dầu theo HĐ 0020333 (26/09/2019) - Hoàng Như Kiểm</v>
          </cell>
          <cell r="D2227" t="str">
            <v>6428</v>
          </cell>
          <cell r="E2227" t="str">
            <v>1111</v>
          </cell>
          <cell r="F2227">
            <v>50000</v>
          </cell>
        </row>
        <row r="2228">
          <cell r="A2228">
            <v>43738</v>
          </cell>
          <cell r="B2228" t="str">
            <v>PC00174</v>
          </cell>
          <cell r="C2228" t="str">
            <v>Thuế GTGT được khấu trừ của hàng hóa, dịch vụ</v>
          </cell>
          <cell r="D2228" t="str">
            <v>1331</v>
          </cell>
          <cell r="E2228" t="str">
            <v>1111</v>
          </cell>
          <cell r="F2228">
            <v>91309</v>
          </cell>
        </row>
        <row r="2229">
          <cell r="A2229">
            <v>43738</v>
          </cell>
          <cell r="B2229" t="str">
            <v>PC00175</v>
          </cell>
          <cell r="C2229" t="str">
            <v>Thanh toán phí công tác Cần Thơ theo HĐ 000146 (01/08), 0204353 (02/08), 001119 (02/08), 00489 (01/08/2019) - Nguyễn Thành Trí</v>
          </cell>
          <cell r="D2229" t="str">
            <v>6418</v>
          </cell>
          <cell r="E2229" t="str">
            <v>331</v>
          </cell>
          <cell r="F2229">
            <v>13681818</v>
          </cell>
        </row>
        <row r="2230">
          <cell r="A2230">
            <v>43738</v>
          </cell>
          <cell r="B2230" t="str">
            <v>PC00175</v>
          </cell>
          <cell r="C2230" t="str">
            <v>Thanh toán phí công tác Cần Thơ theo HĐ 000146 (01/08), 0204353 (02/08), 001119 (02/08), 00489 (01/08/2019) - Nguyễn Thành Trí</v>
          </cell>
          <cell r="D2230" t="str">
            <v>6418</v>
          </cell>
          <cell r="E2230" t="str">
            <v>331</v>
          </cell>
          <cell r="F2230">
            <v>1377073</v>
          </cell>
        </row>
        <row r="2231">
          <cell r="A2231">
            <v>43738</v>
          </cell>
          <cell r="B2231" t="str">
            <v>PC00175</v>
          </cell>
          <cell r="C2231" t="str">
            <v>Thanh toán phí công tác Cần Thơ theo HĐ 000146 (01/08), 0204353 (02/08), 001119 (02/08), 00489 (01/08/2019) - Nguyễn Thành Trí</v>
          </cell>
          <cell r="D2231" t="str">
            <v>6418</v>
          </cell>
          <cell r="E2231" t="str">
            <v>331</v>
          </cell>
          <cell r="F2231">
            <v>454545</v>
          </cell>
        </row>
        <row r="2232">
          <cell r="A2232">
            <v>43738</v>
          </cell>
          <cell r="B2232" t="str">
            <v>PC00175</v>
          </cell>
          <cell r="C2232" t="str">
            <v>Thanh toán phí công tác Cần Thơ theo HĐ 000146 (01/08), 0204353 (02/08), 001119 (02/08), 00489 (01/08/2019) - Nguyễn Thành Trí</v>
          </cell>
          <cell r="D2232" t="str">
            <v>6418</v>
          </cell>
          <cell r="E2232" t="str">
            <v>331</v>
          </cell>
          <cell r="F2232">
            <v>1319091</v>
          </cell>
        </row>
        <row r="2233">
          <cell r="A2233">
            <v>43738</v>
          </cell>
          <cell r="B2233" t="str">
            <v>PC00175</v>
          </cell>
          <cell r="C2233" t="str">
            <v>Thuế GTGT được khấu trừ của hàng hóa, dịch vụ</v>
          </cell>
          <cell r="D2233" t="str">
            <v>1331</v>
          </cell>
          <cell r="E2233" t="str">
            <v>331</v>
          </cell>
          <cell r="F2233">
            <v>1683253</v>
          </cell>
        </row>
        <row r="2234">
          <cell r="A2234">
            <v>43738</v>
          </cell>
          <cell r="B2234" t="str">
            <v>PC00176</v>
          </cell>
          <cell r="C2234" t="str">
            <v>Thanh toán phí gia công 20 kệ mẫu theo HĐ 0000005 (15/07/2019) - Nguyễn Thành Trí</v>
          </cell>
          <cell r="D2234" t="str">
            <v>24201</v>
          </cell>
          <cell r="E2234" t="str">
            <v>331</v>
          </cell>
          <cell r="F2234">
            <v>16300000</v>
          </cell>
        </row>
        <row r="2235">
          <cell r="A2235">
            <v>43738</v>
          </cell>
          <cell r="B2235" t="str">
            <v>PC00176</v>
          </cell>
          <cell r="C2235" t="str">
            <v>Thuế GTGT được khấu trừ của hàng hóa, dịch vụ</v>
          </cell>
          <cell r="D2235" t="str">
            <v>1331</v>
          </cell>
          <cell r="E2235" t="str">
            <v>331</v>
          </cell>
          <cell r="F2235">
            <v>1630000</v>
          </cell>
        </row>
        <row r="2236">
          <cell r="A2236">
            <v>43738</v>
          </cell>
          <cell r="C2236" t="str">
            <v>Điều chỉnh giảm hạch toán ngày 23/08/2019</v>
          </cell>
          <cell r="D2236" t="str">
            <v>1121BIDV</v>
          </cell>
          <cell r="E2236" t="str">
            <v>141</v>
          </cell>
          <cell r="F2236">
            <v>-40000000</v>
          </cell>
        </row>
        <row r="2237">
          <cell r="A2237">
            <v>43738</v>
          </cell>
          <cell r="C2237" t="str">
            <v>Thu tiền bán hàng (Bà.Dung Veranda ) đợt 1 ngày 23/08/2019</v>
          </cell>
          <cell r="D2237" t="str">
            <v>1121BIDV</v>
          </cell>
          <cell r="E2237" t="str">
            <v>131</v>
          </cell>
          <cell r="F2237">
            <v>40000000</v>
          </cell>
        </row>
        <row r="2238">
          <cell r="A2238">
            <v>43738</v>
          </cell>
          <cell r="C2238" t="str">
            <v>Thu tiền bán hàng theo DDH số Della-190903 - Nguồn Á Châu</v>
          </cell>
          <cell r="D2238" t="str">
            <v>1121BIDV</v>
          </cell>
          <cell r="E2238" t="str">
            <v>131</v>
          </cell>
          <cell r="F2238">
            <v>30618000</v>
          </cell>
        </row>
        <row r="2239">
          <cell r="A2239">
            <v>43738</v>
          </cell>
          <cell r="B2239" t="str">
            <v>0000011</v>
          </cell>
          <cell r="C2239" t="str">
            <v>Doanh thu bán hàng theo Đơn Đặt hàng  - CN Công ty TNHH Nguồn Á Châu- Xưởng May Xuất Khẩu Bến Tre</v>
          </cell>
          <cell r="D2239" t="str">
            <v>131</v>
          </cell>
          <cell r="E2239" t="str">
            <v>5111</v>
          </cell>
          <cell r="F2239">
            <v>27834545</v>
          </cell>
        </row>
        <row r="2240">
          <cell r="A2240">
            <v>43738</v>
          </cell>
          <cell r="B2240" t="str">
            <v>0000011</v>
          </cell>
          <cell r="C2240" t="str">
            <v>Thuế GTGT phải nộp</v>
          </cell>
          <cell r="D2240" t="str">
            <v>131</v>
          </cell>
          <cell r="E2240" t="str">
            <v>33311</v>
          </cell>
          <cell r="F2240">
            <v>2783455</v>
          </cell>
        </row>
        <row r="2241">
          <cell r="A2241">
            <v>43738</v>
          </cell>
          <cell r="B2241" t="str">
            <v>0000011</v>
          </cell>
          <cell r="C2241" t="str">
            <v>Giá vốn hàng bán Shingle - 250 tấm</v>
          </cell>
          <cell r="D2241" t="str">
            <v>632</v>
          </cell>
          <cell r="E2241" t="str">
            <v>1561</v>
          </cell>
          <cell r="F2241">
            <v>14049750</v>
          </cell>
        </row>
        <row r="2242">
          <cell r="A2242">
            <v>43738</v>
          </cell>
          <cell r="C2242" t="str">
            <v>Hoàng Thị Luyến hoàn ứng (nộp tiền mặt vào TK BIDV)</v>
          </cell>
          <cell r="D2242" t="str">
            <v>1121BIDV</v>
          </cell>
          <cell r="E2242" t="str">
            <v>141</v>
          </cell>
          <cell r="F2242">
            <v>60000000</v>
          </cell>
        </row>
        <row r="2243">
          <cell r="A2243">
            <v>43738</v>
          </cell>
          <cell r="B2243" t="str">
            <v>0073931</v>
          </cell>
          <cell r="C2243" t="str">
            <v>Phí lưu kho theo HĐ 0073931 (22/08/2019)</v>
          </cell>
          <cell r="D2243" t="str">
            <v>632</v>
          </cell>
          <cell r="E2243" t="str">
            <v>331</v>
          </cell>
          <cell r="F2243">
            <v>76363</v>
          </cell>
        </row>
        <row r="2244">
          <cell r="A2244">
            <v>43738</v>
          </cell>
          <cell r="B2244" t="str">
            <v>0073931</v>
          </cell>
          <cell r="C2244" t="str">
            <v>Thuế GTGT được khấu trừ</v>
          </cell>
          <cell r="D2244" t="str">
            <v>1331</v>
          </cell>
          <cell r="E2244" t="str">
            <v>331</v>
          </cell>
          <cell r="F2244">
            <v>7636</v>
          </cell>
        </row>
        <row r="2245">
          <cell r="A2245">
            <v>43738</v>
          </cell>
          <cell r="B2245" t="str">
            <v>0010598</v>
          </cell>
          <cell r="C2245" t="str">
            <v>Phí vận chuyển nội địa, hải quan TK102813872231 theo HĐ 0010598 (04/09/2019)</v>
          </cell>
          <cell r="D2245" t="str">
            <v>632</v>
          </cell>
          <cell r="E2245" t="str">
            <v>331</v>
          </cell>
          <cell r="F2245">
            <v>2000000</v>
          </cell>
        </row>
        <row r="2246">
          <cell r="A2246">
            <v>43738</v>
          </cell>
          <cell r="B2246" t="str">
            <v>0010598</v>
          </cell>
          <cell r="C2246" t="str">
            <v>Thuế GTGT được khấu trừ</v>
          </cell>
          <cell r="D2246" t="str">
            <v>1331</v>
          </cell>
          <cell r="E2246" t="str">
            <v>331</v>
          </cell>
          <cell r="F2246">
            <v>200000</v>
          </cell>
        </row>
        <row r="2247">
          <cell r="A2247">
            <v>43738</v>
          </cell>
          <cell r="B2247" t="str">
            <v>0060111</v>
          </cell>
          <cell r="C2247" t="str">
            <v>Phí tiệc khách hàng tại TP.HCM theo HĐ 0060111 (18/09/2019)</v>
          </cell>
          <cell r="D2247" t="str">
            <v>6418</v>
          </cell>
          <cell r="E2247" t="str">
            <v>331</v>
          </cell>
          <cell r="F2247">
            <v>62370000</v>
          </cell>
        </row>
        <row r="2248">
          <cell r="A2248">
            <v>43738</v>
          </cell>
          <cell r="B2248" t="str">
            <v>0005902</v>
          </cell>
          <cell r="C2248" t="str">
            <v xml:space="preserve">Phí cước vận chuyển quốc tế COAU7043112990 </v>
          </cell>
          <cell r="D2248" t="str">
            <v>632</v>
          </cell>
          <cell r="E2248" t="str">
            <v>331</v>
          </cell>
          <cell r="F2248">
            <v>5862500</v>
          </cell>
        </row>
        <row r="2249">
          <cell r="A2249">
            <v>43738</v>
          </cell>
          <cell r="B2249" t="str">
            <v>0006357</v>
          </cell>
          <cell r="C2249" t="str">
            <v>Phí xếp dỡ, chứng từ, giao nhận COAU7043112990</v>
          </cell>
          <cell r="D2249" t="str">
            <v>632</v>
          </cell>
          <cell r="E2249" t="str">
            <v>331</v>
          </cell>
          <cell r="F2249">
            <v>5842500</v>
          </cell>
        </row>
        <row r="2250">
          <cell r="A2250">
            <v>43738</v>
          </cell>
          <cell r="B2250" t="str">
            <v>0006358</v>
          </cell>
          <cell r="C2250" t="str">
            <v>Phí dịch vụ hải quan theo HĐ 0006358 (13/06/2019)</v>
          </cell>
          <cell r="D2250" t="str">
            <v>632</v>
          </cell>
          <cell r="E2250" t="str">
            <v>331</v>
          </cell>
          <cell r="F2250">
            <v>2000000</v>
          </cell>
        </row>
        <row r="2251">
          <cell r="A2251">
            <v>43738</v>
          </cell>
          <cell r="B2251" t="str">
            <v>0006358</v>
          </cell>
          <cell r="C2251" t="str">
            <v>Thuế GTGT được khấu trừ</v>
          </cell>
          <cell r="D2251" t="str">
            <v>1331</v>
          </cell>
          <cell r="E2251" t="str">
            <v>331</v>
          </cell>
          <cell r="F2251">
            <v>784250</v>
          </cell>
        </row>
        <row r="2252">
          <cell r="A2252">
            <v>43738</v>
          </cell>
          <cell r="B2252" t="str">
            <v>0000694</v>
          </cell>
          <cell r="C2252" t="str">
            <v>Nước uống cho công ty theo HĐ 0000694 (30/09/2019)</v>
          </cell>
          <cell r="D2252" t="str">
            <v>6428</v>
          </cell>
          <cell r="E2252" t="str">
            <v>331</v>
          </cell>
          <cell r="F2252">
            <v>877273</v>
          </cell>
        </row>
        <row r="2253">
          <cell r="A2253">
            <v>43738</v>
          </cell>
          <cell r="B2253" t="str">
            <v>0000694</v>
          </cell>
          <cell r="C2253" t="str">
            <v>Thuế GTGT được khấu trừ</v>
          </cell>
          <cell r="D2253" t="str">
            <v>1331</v>
          </cell>
          <cell r="E2253" t="str">
            <v>331</v>
          </cell>
          <cell r="F2253">
            <v>87727</v>
          </cell>
        </row>
        <row r="2254">
          <cell r="A2254">
            <v>43738</v>
          </cell>
          <cell r="B2254" t="str">
            <v>0000146</v>
          </cell>
          <cell r="C2254" t="str">
            <v>Phí dịch vụ bảo vệ tháng 08/2019 theo HĐ 0000146 (31/08/2019)</v>
          </cell>
          <cell r="D2254" t="str">
            <v>6428</v>
          </cell>
          <cell r="E2254" t="str">
            <v>331</v>
          </cell>
          <cell r="F2254">
            <v>7800000</v>
          </cell>
        </row>
        <row r="2255">
          <cell r="A2255">
            <v>43738</v>
          </cell>
          <cell r="B2255" t="str">
            <v>0000146</v>
          </cell>
          <cell r="C2255" t="str">
            <v>Thuế GTGT được khấu trừ</v>
          </cell>
          <cell r="D2255" t="str">
            <v>1331</v>
          </cell>
          <cell r="E2255" t="str">
            <v>331</v>
          </cell>
          <cell r="F2255">
            <v>780000</v>
          </cell>
        </row>
        <row r="2256">
          <cell r="A2256">
            <v>43738</v>
          </cell>
          <cell r="B2256" t="str">
            <v>0000028</v>
          </cell>
          <cell r="C2256" t="str">
            <v>Phí vận chuyển hàng hoá theo HĐ 0000028 (05/08/2019)</v>
          </cell>
          <cell r="D2256" t="str">
            <v>6418</v>
          </cell>
          <cell r="E2256" t="str">
            <v>331</v>
          </cell>
          <cell r="F2256">
            <v>3800000</v>
          </cell>
        </row>
        <row r="2257">
          <cell r="A2257">
            <v>43738</v>
          </cell>
          <cell r="B2257" t="str">
            <v>0000028</v>
          </cell>
          <cell r="C2257" t="str">
            <v>Thuế GTGT được khấu trừ</v>
          </cell>
          <cell r="D2257" t="str">
            <v>1331</v>
          </cell>
          <cell r="E2257" t="str">
            <v>331</v>
          </cell>
          <cell r="F2257">
            <v>380000</v>
          </cell>
        </row>
        <row r="2258">
          <cell r="A2258">
            <v>43738</v>
          </cell>
          <cell r="B2258" t="str">
            <v>0000032</v>
          </cell>
          <cell r="C2258" t="str">
            <v>Phí hội nghị khách hàng tại TPHCM (24/08/2019)- thuê 01 MC+gói chụp hình- quay phim theo HĐ 0000032 (27/08/2019)</v>
          </cell>
          <cell r="D2258" t="str">
            <v>6428</v>
          </cell>
          <cell r="E2258" t="str">
            <v>331</v>
          </cell>
          <cell r="F2258">
            <v>14500000</v>
          </cell>
        </row>
        <row r="2259">
          <cell r="A2259">
            <v>43738</v>
          </cell>
          <cell r="B2259" t="str">
            <v>0000032</v>
          </cell>
          <cell r="C2259" t="str">
            <v>Thuế GTGT được khấu trừ</v>
          </cell>
          <cell r="D2259" t="str">
            <v>1331</v>
          </cell>
          <cell r="E2259" t="str">
            <v>331</v>
          </cell>
          <cell r="F2259">
            <v>1450000</v>
          </cell>
        </row>
        <row r="2260">
          <cell r="A2260">
            <v>43738</v>
          </cell>
          <cell r="B2260" t="str">
            <v>0000159</v>
          </cell>
          <cell r="C2260" t="str">
            <v>Phí dịch vụ bảo vệ tháng 09/2019 theo HĐ 0000159 (30/09/2019)</v>
          </cell>
          <cell r="D2260" t="str">
            <v>6428</v>
          </cell>
          <cell r="E2260" t="str">
            <v>331</v>
          </cell>
          <cell r="F2260">
            <v>8060000</v>
          </cell>
        </row>
        <row r="2261">
          <cell r="A2261">
            <v>43738</v>
          </cell>
          <cell r="B2261" t="str">
            <v>0000159</v>
          </cell>
          <cell r="C2261" t="str">
            <v>Thuế GTGT được khấu trừ</v>
          </cell>
          <cell r="D2261" t="str">
            <v>1331</v>
          </cell>
          <cell r="E2261" t="str">
            <v>331</v>
          </cell>
          <cell r="F2261">
            <v>806000</v>
          </cell>
        </row>
        <row r="2262">
          <cell r="A2262">
            <v>43738</v>
          </cell>
          <cell r="B2262" t="str">
            <v>0001411</v>
          </cell>
          <cell r="C2262" t="str">
            <v>Phí thuê máy photo tháng 09/2019 theo HĐ 0001411 (18/09/2019)</v>
          </cell>
          <cell r="D2262" t="str">
            <v>6428</v>
          </cell>
          <cell r="E2262" t="str">
            <v>331</v>
          </cell>
          <cell r="F2262">
            <v>890000</v>
          </cell>
        </row>
        <row r="2263">
          <cell r="A2263">
            <v>43738</v>
          </cell>
          <cell r="B2263" t="str">
            <v>0001411</v>
          </cell>
          <cell r="C2263" t="str">
            <v>Thuế GTGT được khấu trừ</v>
          </cell>
          <cell r="D2263" t="str">
            <v>1331</v>
          </cell>
          <cell r="E2263" t="str">
            <v>331</v>
          </cell>
          <cell r="F2263">
            <v>89000</v>
          </cell>
        </row>
        <row r="2264">
          <cell r="A2264">
            <v>43738</v>
          </cell>
          <cell r="B2264" t="str">
            <v>0002257</v>
          </cell>
          <cell r="C2264" t="str">
            <v>Phí bốc xếp tại kho Sotrans tháng 08/2019 theo HĐ 0002257 (31/08/2019)</v>
          </cell>
          <cell r="D2264" t="str">
            <v>6418</v>
          </cell>
          <cell r="E2264" t="str">
            <v>331</v>
          </cell>
          <cell r="F2264">
            <v>409830</v>
          </cell>
        </row>
        <row r="2265">
          <cell r="A2265">
            <v>43738</v>
          </cell>
          <cell r="B2265" t="str">
            <v>0002257</v>
          </cell>
          <cell r="C2265" t="str">
            <v>Thuế GTGT được khấu trừ</v>
          </cell>
          <cell r="D2265" t="str">
            <v>1331</v>
          </cell>
          <cell r="E2265" t="str">
            <v>331</v>
          </cell>
          <cell r="F2265">
            <v>40983</v>
          </cell>
        </row>
        <row r="2266">
          <cell r="A2266">
            <v>43738</v>
          </cell>
          <cell r="B2266" t="str">
            <v>0001213</v>
          </cell>
          <cell r="C2266" t="str">
            <v>Phí thuê kho tháng 08/2019 theo HĐ 0001213 (29/08/2019)</v>
          </cell>
          <cell r="D2266" t="str">
            <v>6418</v>
          </cell>
          <cell r="E2266" t="str">
            <v>331</v>
          </cell>
          <cell r="F2266">
            <v>21375000</v>
          </cell>
        </row>
        <row r="2267">
          <cell r="A2267">
            <v>43738</v>
          </cell>
          <cell r="B2267" t="str">
            <v>0001213</v>
          </cell>
          <cell r="C2267" t="str">
            <v>Thuế GTGT được khấu trừ</v>
          </cell>
          <cell r="D2267" t="str">
            <v>1331</v>
          </cell>
          <cell r="E2267" t="str">
            <v>331</v>
          </cell>
          <cell r="F2267">
            <v>2137500</v>
          </cell>
        </row>
        <row r="2268">
          <cell r="A2268">
            <v>43738</v>
          </cell>
          <cell r="B2268" t="str">
            <v>0002756</v>
          </cell>
          <cell r="C2268" t="str">
            <v>Điều chỉnh giảm HĐ 0002543 Ký hiệu HĐ: AG/19T ngày 30/06/2019 cho HĐ 0002756 (31/07/2019)</v>
          </cell>
          <cell r="D2268" t="str">
            <v>6418</v>
          </cell>
          <cell r="E2268" t="str">
            <v>331</v>
          </cell>
          <cell r="F2268">
            <v>-1963080</v>
          </cell>
        </row>
        <row r="2269">
          <cell r="A2269">
            <v>43738</v>
          </cell>
          <cell r="B2269" t="str">
            <v>0002756</v>
          </cell>
          <cell r="C2269" t="str">
            <v>Thuế GTGT được khấu trừ</v>
          </cell>
          <cell r="D2269" t="str">
            <v>1331</v>
          </cell>
          <cell r="E2269" t="str">
            <v>331</v>
          </cell>
          <cell r="F2269">
            <v>-196308</v>
          </cell>
        </row>
        <row r="2270">
          <cell r="A2270">
            <v>43738</v>
          </cell>
          <cell r="B2270" t="str">
            <v>0001099</v>
          </cell>
          <cell r="C2270" t="str">
            <v>Phí thuê kho tháng 07/2019 theo HĐ 0001099 (24/07/2019)</v>
          </cell>
          <cell r="D2270" t="str">
            <v>6418</v>
          </cell>
          <cell r="E2270" t="str">
            <v>331</v>
          </cell>
          <cell r="F2270">
            <v>21375000</v>
          </cell>
        </row>
        <row r="2271">
          <cell r="A2271">
            <v>43738</v>
          </cell>
          <cell r="B2271" t="str">
            <v>0001099</v>
          </cell>
          <cell r="C2271" t="str">
            <v>Thuế GTGT được khấu trừ</v>
          </cell>
          <cell r="D2271" t="str">
            <v>1331</v>
          </cell>
          <cell r="E2271" t="str">
            <v>331</v>
          </cell>
          <cell r="F2271">
            <v>2137500</v>
          </cell>
        </row>
        <row r="2272">
          <cell r="A2272">
            <v>43738</v>
          </cell>
          <cell r="B2272" t="str">
            <v>0000620</v>
          </cell>
          <cell r="C2272" t="str">
            <v>Phí cước chuyển phát nhanh tháng 08/2019</v>
          </cell>
          <cell r="D2272" t="str">
            <v>6428</v>
          </cell>
          <cell r="E2272" t="str">
            <v>331</v>
          </cell>
          <cell r="F2272">
            <v>871785</v>
          </cell>
        </row>
        <row r="2273">
          <cell r="A2273">
            <v>43738</v>
          </cell>
          <cell r="B2273" t="str">
            <v>0000620</v>
          </cell>
          <cell r="C2273" t="str">
            <v>Thuế GTGT được khấu trừ</v>
          </cell>
          <cell r="D2273" t="str">
            <v>1331</v>
          </cell>
          <cell r="E2273" t="str">
            <v>331</v>
          </cell>
          <cell r="F2273">
            <v>87179</v>
          </cell>
        </row>
        <row r="2274">
          <cell r="A2274">
            <v>43738</v>
          </cell>
          <cell r="B2274" t="str">
            <v>0000083</v>
          </cell>
          <cell r="C2274" t="str">
            <v>Mua công cụ dụng cụ máy tính cho công ty theo HĐ 0000083 (04/09/2019)</v>
          </cell>
          <cell r="D2274" t="str">
            <v>24201</v>
          </cell>
          <cell r="E2274" t="str">
            <v>331</v>
          </cell>
          <cell r="F2274">
            <v>4400000</v>
          </cell>
        </row>
        <row r="2275">
          <cell r="A2275">
            <v>43738</v>
          </cell>
          <cell r="B2275" t="str">
            <v>0000083</v>
          </cell>
          <cell r="C2275" t="str">
            <v>Thuế GTGT được khấu trừ</v>
          </cell>
          <cell r="D2275" t="str">
            <v>1331</v>
          </cell>
          <cell r="E2275" t="str">
            <v>331</v>
          </cell>
          <cell r="F2275">
            <v>440000</v>
          </cell>
        </row>
        <row r="2276">
          <cell r="A2276">
            <v>43738</v>
          </cell>
          <cell r="B2276" t="str">
            <v>0000242</v>
          </cell>
          <cell r="C2276" t="str">
            <v>Cước vận chuyển theo HĐ 0000242 (26/08/2019)</v>
          </cell>
          <cell r="D2276" t="str">
            <v>6418</v>
          </cell>
          <cell r="E2276" t="str">
            <v>331</v>
          </cell>
          <cell r="F2276">
            <v>3700000</v>
          </cell>
        </row>
        <row r="2277">
          <cell r="A2277">
            <v>43738</v>
          </cell>
          <cell r="B2277" t="str">
            <v>0000242</v>
          </cell>
          <cell r="C2277" t="str">
            <v>Thuế GTGT được khấu trừ</v>
          </cell>
          <cell r="D2277" t="str">
            <v>1331</v>
          </cell>
          <cell r="E2277" t="str">
            <v>331</v>
          </cell>
          <cell r="F2277">
            <v>370000</v>
          </cell>
        </row>
        <row r="2278">
          <cell r="A2278">
            <v>43738</v>
          </cell>
          <cell r="B2278" t="str">
            <v>0508789</v>
          </cell>
          <cell r="C2278" t="str">
            <v>Phí cước chuyển phát nhanh tháng 07/2019 theo HĐ 0508789 (31/07/2019)</v>
          </cell>
          <cell r="D2278" t="str">
            <v>6428</v>
          </cell>
          <cell r="E2278" t="str">
            <v>331</v>
          </cell>
          <cell r="F2278">
            <v>628732</v>
          </cell>
        </row>
        <row r="2279">
          <cell r="A2279">
            <v>43738</v>
          </cell>
          <cell r="B2279" t="str">
            <v>0508789</v>
          </cell>
          <cell r="C2279" t="str">
            <v>Thuế GTGT được khấu trừ</v>
          </cell>
          <cell r="D2279" t="str">
            <v>1331</v>
          </cell>
          <cell r="E2279" t="str">
            <v>331</v>
          </cell>
          <cell r="F2279">
            <v>62873</v>
          </cell>
        </row>
        <row r="2280">
          <cell r="A2280">
            <v>43738</v>
          </cell>
          <cell r="B2280" t="str">
            <v>0000356</v>
          </cell>
          <cell r="C2280" t="str">
            <v>Phí thuê 02 xe ô tô T09/2019 theo HĐ 0000356 (20/09/2019)</v>
          </cell>
          <cell r="D2280" t="str">
            <v>6418</v>
          </cell>
          <cell r="E2280" t="str">
            <v>331</v>
          </cell>
          <cell r="F2280">
            <v>20000000</v>
          </cell>
        </row>
        <row r="2281">
          <cell r="A2281">
            <v>43738</v>
          </cell>
          <cell r="B2281" t="str">
            <v>0000356</v>
          </cell>
          <cell r="C2281" t="str">
            <v>Thuế GTGT được khấu trừ</v>
          </cell>
          <cell r="D2281" t="str">
            <v>1331</v>
          </cell>
          <cell r="E2281" t="str">
            <v>331</v>
          </cell>
          <cell r="F2281">
            <v>2000000</v>
          </cell>
        </row>
        <row r="2282">
          <cell r="A2282">
            <v>43738</v>
          </cell>
          <cell r="C2282" t="str">
            <v>Hoàng Thị Luyến hoàn ứng (TT thuê 02 xe ô tô T09/2019)</v>
          </cell>
          <cell r="D2282" t="str">
            <v>331</v>
          </cell>
          <cell r="E2282" t="str">
            <v>141</v>
          </cell>
          <cell r="F2282">
            <v>22000000</v>
          </cell>
        </row>
        <row r="2283">
          <cell r="A2283">
            <v>43738</v>
          </cell>
          <cell r="C2283" t="str">
            <v>Phân bổ tiền thuê nhà cho văn phòng tháng 09/2019
Allocation of the rent for the office in September.2019</v>
          </cell>
          <cell r="D2283" t="str">
            <v>6423</v>
          </cell>
          <cell r="E2283" t="str">
            <v>24201</v>
          </cell>
          <cell r="F2283">
            <v>120000000</v>
          </cell>
        </row>
        <row r="2284">
          <cell r="A2284">
            <v>43738</v>
          </cell>
          <cell r="C2284" t="str">
            <v>Phải trả lương NVBH tháng 09/2019
To pay staff salaries sale in in September.2019</v>
          </cell>
          <cell r="D2284" t="str">
            <v>6411</v>
          </cell>
          <cell r="E2284" t="str">
            <v>3341</v>
          </cell>
          <cell r="F2284">
            <v>112140000</v>
          </cell>
        </row>
        <row r="2285">
          <cell r="A2285">
            <v>43738</v>
          </cell>
          <cell r="C2285" t="str">
            <v>Phải trả lương NVoffice tháng 09/2019
To pay staff salaries office in in September.2019</v>
          </cell>
          <cell r="D2285">
            <v>6421</v>
          </cell>
          <cell r="E2285" t="str">
            <v>3341</v>
          </cell>
          <cell r="F2285">
            <v>170000000</v>
          </cell>
        </row>
        <row r="2286">
          <cell r="A2286">
            <v>43738</v>
          </cell>
          <cell r="C2286" t="str">
            <v>Phải trả BHXH cho NVoffice tháng 09/2019
Pay social insurance for NVoffice in in September.2019</v>
          </cell>
          <cell r="D2286">
            <v>6421</v>
          </cell>
          <cell r="E2286" t="str">
            <v>3383</v>
          </cell>
          <cell r="F2286">
            <v>14787500</v>
          </cell>
        </row>
        <row r="2287">
          <cell r="A2287">
            <v>43738</v>
          </cell>
          <cell r="C2287" t="str">
            <v>Phải trả BHYT cho NVoffice tháng 09/2019
Pay health insurance for NV office in in September.2019</v>
          </cell>
          <cell r="D2287">
            <v>6421</v>
          </cell>
          <cell r="E2287" t="str">
            <v>3384</v>
          </cell>
          <cell r="F2287">
            <v>2535000</v>
          </cell>
        </row>
        <row r="2288">
          <cell r="A2288">
            <v>43738</v>
          </cell>
          <cell r="C2288" t="str">
            <v>Phải trả BHTN cho NVoffice tháng 09/2019
Pay unemployment insurance for NV office in in September.2019</v>
          </cell>
          <cell r="D2288">
            <v>6421</v>
          </cell>
          <cell r="E2288" t="str">
            <v>3386</v>
          </cell>
          <cell r="F2288">
            <v>845000</v>
          </cell>
        </row>
        <row r="2289">
          <cell r="A2289">
            <v>43738</v>
          </cell>
          <cell r="C2289" t="str">
            <v>Phải trả BHXH cho NV bán hàng tháng 09/2019
Pay social insurance for NV.sale in in September.2019</v>
          </cell>
          <cell r="D2289" t="str">
            <v>6411</v>
          </cell>
          <cell r="E2289" t="str">
            <v>3383</v>
          </cell>
          <cell r="F2289">
            <v>6650000</v>
          </cell>
        </row>
        <row r="2290">
          <cell r="A2290">
            <v>43738</v>
          </cell>
          <cell r="C2290" t="str">
            <v>Phải trả BHYT cho  NV bán hàng tháng 09/2019
Pay health insurance for NV sale in in September.2019</v>
          </cell>
          <cell r="D2290" t="str">
            <v>6411</v>
          </cell>
          <cell r="E2290" t="str">
            <v>3384</v>
          </cell>
          <cell r="F2290">
            <v>1140000</v>
          </cell>
        </row>
        <row r="2291">
          <cell r="A2291">
            <v>43738</v>
          </cell>
          <cell r="C2291" t="str">
            <v>Phải trả BHTN cho  NV bán hàng tháng 09/2019
Pay unemployment insurance for NV sale in in September.2019</v>
          </cell>
          <cell r="D2291" t="str">
            <v>6411</v>
          </cell>
          <cell r="E2291" t="str">
            <v>3386</v>
          </cell>
          <cell r="F2291">
            <v>380000</v>
          </cell>
        </row>
        <row r="2292">
          <cell r="A2292">
            <v>43738</v>
          </cell>
          <cell r="C2292" t="str">
            <v>Thuế tncn NV VP tháng 09/2019
Pay taxpayers in in September.2019</v>
          </cell>
          <cell r="D2292" t="str">
            <v>3341</v>
          </cell>
          <cell r="E2292" t="str">
            <v>3335</v>
          </cell>
          <cell r="F2292">
            <v>4300000</v>
          </cell>
        </row>
        <row r="2293">
          <cell r="A2293">
            <v>43738</v>
          </cell>
          <cell r="C2293" t="str">
            <v>Nhân viên VP trả BHXH tháng 09/2019</v>
          </cell>
          <cell r="D2293" t="str">
            <v>3341</v>
          </cell>
          <cell r="E2293" t="str">
            <v>3383</v>
          </cell>
          <cell r="F2293">
            <v>6760000</v>
          </cell>
        </row>
        <row r="2294">
          <cell r="A2294">
            <v>43738</v>
          </cell>
          <cell r="C2294" t="str">
            <v>Nhân viên VP trả BHYT tháng 09/2019</v>
          </cell>
          <cell r="D2294" t="str">
            <v>3341</v>
          </cell>
          <cell r="E2294" t="str">
            <v>3384</v>
          </cell>
          <cell r="F2294">
            <v>1267500</v>
          </cell>
        </row>
        <row r="2295">
          <cell r="A2295">
            <v>43738</v>
          </cell>
          <cell r="C2295" t="str">
            <v>Nhân viên VP trả BHTN tháng 09/2019</v>
          </cell>
          <cell r="D2295" t="str">
            <v>3341</v>
          </cell>
          <cell r="E2295" t="str">
            <v>3386</v>
          </cell>
          <cell r="F2295">
            <v>845000</v>
          </cell>
        </row>
        <row r="2296">
          <cell r="A2296">
            <v>43738</v>
          </cell>
          <cell r="C2296" t="str">
            <v>Nhân viên kinh doanh trả BHXH tháng 09/2019</v>
          </cell>
          <cell r="D2296" t="str">
            <v>3341</v>
          </cell>
          <cell r="E2296" t="str">
            <v>3383</v>
          </cell>
          <cell r="F2296">
            <v>3040000</v>
          </cell>
        </row>
        <row r="2297">
          <cell r="A2297">
            <v>43738</v>
          </cell>
          <cell r="C2297" t="str">
            <v>Nhân viên kinh doanh trả BHYT tháng 09/2019</v>
          </cell>
          <cell r="D2297" t="str">
            <v>3341</v>
          </cell>
          <cell r="E2297" t="str">
            <v>3384</v>
          </cell>
          <cell r="F2297">
            <v>570000</v>
          </cell>
        </row>
        <row r="2298">
          <cell r="A2298">
            <v>43738</v>
          </cell>
          <cell r="C2298" t="str">
            <v>Nhân viên kinh doanh trả BHTN tháng 09/2019</v>
          </cell>
          <cell r="D2298" t="str">
            <v>3341</v>
          </cell>
          <cell r="E2298" t="str">
            <v>3386</v>
          </cell>
          <cell r="F2298">
            <v>380000</v>
          </cell>
        </row>
        <row r="2299">
          <cell r="A2299">
            <v>43738</v>
          </cell>
          <cell r="C2299" t="str">
            <v xml:space="preserve">Nhân viên tạm ứng tháng 09/2019 </v>
          </cell>
          <cell r="D2299" t="str">
            <v>3341</v>
          </cell>
          <cell r="E2299" t="str">
            <v>141</v>
          </cell>
          <cell r="F2299">
            <v>369000</v>
          </cell>
        </row>
        <row r="2300">
          <cell r="A2300">
            <v>43738</v>
          </cell>
          <cell r="C2300" t="str">
            <v>Phân bổ chi phí trả trước ngắn hạn 09/2019</v>
          </cell>
          <cell r="D2300" t="str">
            <v>6423</v>
          </cell>
          <cell r="E2300" t="str">
            <v>24201</v>
          </cell>
          <cell r="F2300">
            <v>20897245</v>
          </cell>
        </row>
        <row r="2301">
          <cell r="A2301">
            <v>43738</v>
          </cell>
          <cell r="C2301" t="str">
            <v>Hao mòn TSCĐ hữu hình tháng 09/2019</v>
          </cell>
          <cell r="D2301" t="str">
            <v>6423</v>
          </cell>
          <cell r="E2301" t="str">
            <v>2141</v>
          </cell>
          <cell r="F2301">
            <v>7381045</v>
          </cell>
        </row>
        <row r="2302">
          <cell r="A2302">
            <v>43738</v>
          </cell>
          <cell r="C2302" t="str">
            <v>Doanh thu Petong nhựa (PMT)</v>
          </cell>
          <cell r="D2302" t="str">
            <v>131</v>
          </cell>
          <cell r="E2302" t="str">
            <v>5111</v>
          </cell>
          <cell r="F2302">
            <v>5000000000</v>
          </cell>
        </row>
        <row r="2303">
          <cell r="A2303">
            <v>43738</v>
          </cell>
          <cell r="C2303" t="str">
            <v>Giá vốn hàng bán Petong</v>
          </cell>
          <cell r="D2303" t="str">
            <v>632</v>
          </cell>
          <cell r="E2303" t="str">
            <v>335</v>
          </cell>
          <cell r="F2303">
            <v>4700000000</v>
          </cell>
        </row>
        <row r="2304">
          <cell r="A2304">
            <v>43738</v>
          </cell>
          <cell r="C2304" t="str">
            <v>Doanh thu gỗ (Việt Nam)</v>
          </cell>
          <cell r="D2304" t="str">
            <v>131</v>
          </cell>
          <cell r="E2304" t="str">
            <v>5111</v>
          </cell>
          <cell r="F2304">
            <v>2000000000</v>
          </cell>
        </row>
        <row r="2305">
          <cell r="A2305">
            <v>43738</v>
          </cell>
          <cell r="C2305" t="str">
            <v>Giá vốn hàng bán Gỗ (Việt Nam)</v>
          </cell>
          <cell r="D2305" t="str">
            <v>632</v>
          </cell>
          <cell r="E2305" t="str">
            <v>335</v>
          </cell>
          <cell r="F2305">
            <v>1600000000</v>
          </cell>
        </row>
        <row r="2306">
          <cell r="A2306">
            <v>43738</v>
          </cell>
          <cell r="C2306" t="str">
            <v>Doanh thu mái ngói</v>
          </cell>
          <cell r="D2306" t="str">
            <v>131</v>
          </cell>
          <cell r="E2306" t="str">
            <v>5111</v>
          </cell>
          <cell r="F2306">
            <v>1000023134</v>
          </cell>
        </row>
        <row r="2307">
          <cell r="A2307">
            <v>43738</v>
          </cell>
          <cell r="C2307" t="str">
            <v>Giá vốn hàng bán mái ngói</v>
          </cell>
          <cell r="D2307" t="str">
            <v>632</v>
          </cell>
          <cell r="E2307" t="str">
            <v>335</v>
          </cell>
          <cell r="F2307">
            <v>406712163</v>
          </cell>
        </row>
        <row r="2308">
          <cell r="A2308">
            <v>43739</v>
          </cell>
          <cell r="C2308" t="str">
            <v>Hoàng Thị Luyến hoàn ứng (nộp tiền mặt vào NH BIDV)</v>
          </cell>
          <cell r="D2308" t="str">
            <v>1121BIDV</v>
          </cell>
          <cell r="E2308" t="str">
            <v>141</v>
          </cell>
          <cell r="F2308">
            <v>300000000</v>
          </cell>
        </row>
        <row r="2309">
          <cell r="A2309">
            <v>43739</v>
          </cell>
          <cell r="C2309" t="str">
            <v>Thanh toán cước điện thoại, internet kỳ 08/2019</v>
          </cell>
          <cell r="D2309" t="str">
            <v>331</v>
          </cell>
          <cell r="E2309" t="str">
            <v>1121BIDV</v>
          </cell>
          <cell r="F2309">
            <v>1383027</v>
          </cell>
        </row>
        <row r="2310">
          <cell r="A2310">
            <v>43739</v>
          </cell>
          <cell r="C2310" t="str">
            <v>Thanh toán tiền điện tháng 09/2019</v>
          </cell>
          <cell r="D2310" t="str">
            <v>331</v>
          </cell>
          <cell r="E2310" t="str">
            <v>1121BIDV</v>
          </cell>
          <cell r="F2310">
            <v>9499262</v>
          </cell>
        </row>
        <row r="2311">
          <cell r="A2311">
            <v>43739</v>
          </cell>
          <cell r="C2311" t="str">
            <v>Phí chuyền khoản món 9.499.262 vnđ</v>
          </cell>
          <cell r="D2311" t="str">
            <v>6425</v>
          </cell>
          <cell r="E2311" t="str">
            <v>1121BIDV</v>
          </cell>
          <cell r="F2311">
            <v>22000</v>
          </cell>
        </row>
        <row r="2312">
          <cell r="A2312">
            <v>43739</v>
          </cell>
          <cell r="C2312" t="str">
            <v>Thanh toán phí dịch vụ bảo vệ tháng 09/2019 theo HĐ 000159 (30/09/2019)</v>
          </cell>
          <cell r="D2312" t="str">
            <v>331</v>
          </cell>
          <cell r="E2312" t="str">
            <v>1121BIDV</v>
          </cell>
          <cell r="F2312">
            <v>8866000</v>
          </cell>
        </row>
        <row r="2313">
          <cell r="A2313">
            <v>43739</v>
          </cell>
          <cell r="C2313" t="str">
            <v>Phí chuyền khoản món 8.866.000 vnđ</v>
          </cell>
          <cell r="D2313" t="str">
            <v>6425</v>
          </cell>
          <cell r="E2313" t="str">
            <v>1121BIDV</v>
          </cell>
          <cell r="F2313">
            <v>22000</v>
          </cell>
        </row>
        <row r="2314">
          <cell r="A2314">
            <v>43739</v>
          </cell>
          <cell r="C2314" t="str">
            <v>Nộp BHXH, YT, TN tháng 09/2019</v>
          </cell>
          <cell r="D2314" t="str">
            <v>338</v>
          </cell>
          <cell r="E2314" t="str">
            <v>1121BIDV</v>
          </cell>
          <cell r="F2314">
            <v>0</v>
          </cell>
        </row>
        <row r="2315">
          <cell r="A2315">
            <v>43739</v>
          </cell>
          <cell r="C2315" t="str">
            <v xml:space="preserve">Nộp BHXH cho nhân viên tháng 09/2019 </v>
          </cell>
          <cell r="D2315" t="str">
            <v>3383</v>
          </cell>
          <cell r="E2315" t="str">
            <v>1121BIDV</v>
          </cell>
          <cell r="F2315">
            <v>35062500</v>
          </cell>
        </row>
        <row r="2316">
          <cell r="A2316">
            <v>43739</v>
          </cell>
          <cell r="C2316" t="str">
            <v xml:space="preserve">Nộp BHYT cho nhân viên tháng 09/2019 </v>
          </cell>
          <cell r="D2316" t="str">
            <v>3384</v>
          </cell>
          <cell r="E2316" t="str">
            <v>1121BIDV</v>
          </cell>
          <cell r="F2316">
            <v>6187500</v>
          </cell>
        </row>
        <row r="2317">
          <cell r="A2317">
            <v>43739</v>
          </cell>
          <cell r="C2317" t="str">
            <v xml:space="preserve">Nộp BHTN cho nhân viên tháng 09/2019 </v>
          </cell>
          <cell r="D2317" t="str">
            <v>3386</v>
          </cell>
          <cell r="E2317" t="str">
            <v>1121BIDV</v>
          </cell>
          <cell r="F2317">
            <v>2750000</v>
          </cell>
        </row>
        <row r="2318">
          <cell r="A2318">
            <v>43739</v>
          </cell>
          <cell r="C2318" t="str">
            <v>Nộp BHYT cho nhân viên (Trong đó: 100.000 vnđ (BHYT của Nga, A.Huấn) + 285.000 vnđ ((BHYT của Bùi Văn Tâm, Lê Quang Trung : (6 triệux2) x4.5%=540.000 vnđ-255.000 vnđ (Điều chỉnh giảm T08/2019)=285.000 vnđ))</v>
          </cell>
          <cell r="D2318" t="str">
            <v>3384</v>
          </cell>
          <cell r="E2318" t="str">
            <v>1121BIDV</v>
          </cell>
          <cell r="F2318">
            <v>385000</v>
          </cell>
        </row>
        <row r="2319">
          <cell r="A2319">
            <v>43739</v>
          </cell>
          <cell r="C2319" t="str">
            <v>Phí chuyền khoản món 44.385.000 vnđ</v>
          </cell>
          <cell r="D2319" t="str">
            <v>6425</v>
          </cell>
          <cell r="E2319" t="str">
            <v>1121BIDV</v>
          </cell>
          <cell r="F2319">
            <v>22000</v>
          </cell>
        </row>
        <row r="2320">
          <cell r="A2320">
            <v>43739</v>
          </cell>
          <cell r="C2320" t="str">
            <v>Thanh toán tiền nước sinh hoạt tháng 08/2019</v>
          </cell>
          <cell r="D2320" t="str">
            <v>331</v>
          </cell>
          <cell r="E2320" t="str">
            <v>1121BIDV</v>
          </cell>
          <cell r="F2320">
            <v>1088360</v>
          </cell>
        </row>
        <row r="2321">
          <cell r="A2321">
            <v>43739</v>
          </cell>
          <cell r="C2321" t="str">
            <v>Phí chuyền khoản món 1.088.360 vnđ</v>
          </cell>
          <cell r="D2321" t="str">
            <v>6425</v>
          </cell>
          <cell r="E2321" t="str">
            <v>1121BIDV</v>
          </cell>
          <cell r="F2321">
            <v>22000</v>
          </cell>
        </row>
        <row r="2322">
          <cell r="A2322">
            <v>43740</v>
          </cell>
          <cell r="C2322" t="str">
            <v>Đặt cọc 03 tháng tiền thuê kho - Cty TNHH Tập Đoàn Xuân Hưng</v>
          </cell>
          <cell r="D2322" t="str">
            <v>331</v>
          </cell>
          <cell r="E2322" t="str">
            <v>1121BIDV</v>
          </cell>
          <cell r="F2322">
            <v>195000000</v>
          </cell>
        </row>
        <row r="2323">
          <cell r="A2323">
            <v>43740</v>
          </cell>
          <cell r="C2323" t="str">
            <v>Phí chuyền khoản món 195.000.000 vnđ</v>
          </cell>
          <cell r="D2323" t="str">
            <v>6425</v>
          </cell>
          <cell r="E2323" t="str">
            <v>1121BIDV</v>
          </cell>
          <cell r="F2323">
            <v>22000</v>
          </cell>
        </row>
        <row r="2324">
          <cell r="A2324">
            <v>43741</v>
          </cell>
          <cell r="B2324" t="str">
            <v>PC00177</v>
          </cell>
          <cell r="C2324" t="str">
            <v>Hoàng Thị Luyến tạm ứng (đăng ký bảo hộ nhãn hiệu) - Văn Ngọc Phương</v>
          </cell>
          <cell r="D2324" t="str">
            <v>141</v>
          </cell>
          <cell r="E2324" t="str">
            <v>1111</v>
          </cell>
          <cell r="F2324">
            <v>1000000</v>
          </cell>
        </row>
        <row r="2325">
          <cell r="A2325">
            <v>43741</v>
          </cell>
          <cell r="C2325" t="str">
            <v>Hoàng Thị Luyến hoàn ứng(nộp tiền mặt vào NH BIDV)</v>
          </cell>
          <cell r="D2325" t="str">
            <v>1121BIDV</v>
          </cell>
          <cell r="E2325" t="str">
            <v>141</v>
          </cell>
          <cell r="F2325">
            <v>110000000</v>
          </cell>
        </row>
        <row r="2326">
          <cell r="A2326">
            <v>43741</v>
          </cell>
          <cell r="C2326" t="str">
            <v>Bán USD nhập vào tài khoản VNĐ (10.000 usd x 23.140vnđ)</v>
          </cell>
          <cell r="D2326" t="str">
            <v>1121BIDV</v>
          </cell>
          <cell r="E2326" t="str">
            <v>1122BIDV</v>
          </cell>
          <cell r="F2326">
            <v>231400000</v>
          </cell>
        </row>
        <row r="2327">
          <cell r="A2327">
            <v>43742</v>
          </cell>
          <cell r="B2327" t="str">
            <v>PT00061</v>
          </cell>
          <cell r="C2327" t="str">
            <v>Rút TGNH nhập quỹ tiền mặt (Hoàng Như Kiểm) - Hoàng Như Kiểm</v>
          </cell>
          <cell r="D2327" t="str">
            <v>1111</v>
          </cell>
          <cell r="E2327" t="str">
            <v>1121BIDV</v>
          </cell>
          <cell r="F2327">
            <v>0</v>
          </cell>
        </row>
        <row r="2328">
          <cell r="A2328">
            <v>43742</v>
          </cell>
          <cell r="C2328" t="str">
            <v>Thanh toán lương tháng 09/2019</v>
          </cell>
          <cell r="D2328" t="str">
            <v>3341</v>
          </cell>
          <cell r="E2328" t="str">
            <v>1121BIDV</v>
          </cell>
          <cell r="F2328">
            <v>234768500</v>
          </cell>
        </row>
        <row r="2329">
          <cell r="A2329">
            <v>43742</v>
          </cell>
          <cell r="C2329" t="str">
            <v>Rút TGNH BIDV nhập quỹ TM (Hoàng Như Kiểm)</v>
          </cell>
          <cell r="D2329" t="str">
            <v>1111</v>
          </cell>
          <cell r="E2329" t="str">
            <v>1121BIDV</v>
          </cell>
          <cell r="F2329">
            <v>70000000</v>
          </cell>
        </row>
        <row r="2330">
          <cell r="A2330">
            <v>43742</v>
          </cell>
          <cell r="C2330" t="str">
            <v>Phí rút tiền mặt 70.000.000 vnđ</v>
          </cell>
          <cell r="D2330" t="str">
            <v>6425</v>
          </cell>
          <cell r="E2330" t="str">
            <v>1121BIDV</v>
          </cell>
          <cell r="F2330">
            <v>11000</v>
          </cell>
        </row>
        <row r="2331">
          <cell r="A2331">
            <v>43742</v>
          </cell>
          <cell r="C2331" t="str">
            <v>Thanh toán phí vé máy bay theo HĐ 6452627 (29/09/2019); 6101339 (27/09/2019)</v>
          </cell>
          <cell r="D2331" t="str">
            <v>331</v>
          </cell>
          <cell r="E2331" t="str">
            <v>1121BIDV</v>
          </cell>
          <cell r="F2331">
            <v>14162400</v>
          </cell>
        </row>
        <row r="2332">
          <cell r="A2332">
            <v>43742</v>
          </cell>
          <cell r="C2332" t="str">
            <v>Thanh toán phí thuê kho và bốc xếp tháng 06/2019 theo HĐ 002543 (30/06/2019)</v>
          </cell>
          <cell r="D2332" t="str">
            <v>331</v>
          </cell>
          <cell r="E2332" t="str">
            <v>1121BIDV</v>
          </cell>
          <cell r="F2332">
            <v>28972680</v>
          </cell>
        </row>
        <row r="2333">
          <cell r="A2333">
            <v>43742</v>
          </cell>
          <cell r="C2333" t="str">
            <v>Thanh toán mua linh kiện máy tính theo HĐ 00083 (04/09/2019)</v>
          </cell>
          <cell r="D2333" t="str">
            <v>331</v>
          </cell>
          <cell r="E2333" t="str">
            <v>1121BIDV</v>
          </cell>
          <cell r="F2333">
            <v>4840000</v>
          </cell>
        </row>
        <row r="2334">
          <cell r="A2334">
            <v>43742</v>
          </cell>
          <cell r="C2334" t="str">
            <v>Phí chuyển khoản món 4.840.000 vnđ</v>
          </cell>
          <cell r="D2334" t="str">
            <v>6425</v>
          </cell>
          <cell r="E2334" t="str">
            <v>1121BIDV</v>
          </cell>
          <cell r="F2334">
            <v>22000</v>
          </cell>
        </row>
        <row r="2335">
          <cell r="A2335">
            <v>43742</v>
          </cell>
          <cell r="C2335" t="str">
            <v>Thanh toán phí vận chuyển theo HĐ 000242 (26/08/2019)</v>
          </cell>
          <cell r="D2335" t="str">
            <v>331</v>
          </cell>
          <cell r="E2335" t="str">
            <v>1121BIDV</v>
          </cell>
          <cell r="F2335">
            <v>4070000</v>
          </cell>
        </row>
        <row r="2336">
          <cell r="A2336">
            <v>43742</v>
          </cell>
          <cell r="C2336" t="str">
            <v>Phí chuyển khoản món 4.070.000 vnđ</v>
          </cell>
          <cell r="D2336" t="str">
            <v>6425</v>
          </cell>
          <cell r="E2336" t="str">
            <v>1121BIDV</v>
          </cell>
          <cell r="F2336">
            <v>22000</v>
          </cell>
        </row>
        <row r="2337">
          <cell r="A2337">
            <v>43742</v>
          </cell>
          <cell r="B2337" t="str">
            <v>0000012</v>
          </cell>
          <cell r="C2337" t="str">
            <v>Doanh thu bán hàng- Xưởng May XK Bến Tre theo HĐ 0000012 (02/10/2019)</v>
          </cell>
          <cell r="D2337" t="str">
            <v>131</v>
          </cell>
          <cell r="E2337" t="str">
            <v>5111</v>
          </cell>
          <cell r="F2337">
            <v>2874182</v>
          </cell>
        </row>
        <row r="2338">
          <cell r="A2338">
            <v>43742</v>
          </cell>
          <cell r="B2338" t="str">
            <v>0000012</v>
          </cell>
          <cell r="C2338" t="str">
            <v>Thuế GTGT phải nộp</v>
          </cell>
          <cell r="D2338" t="str">
            <v>131</v>
          </cell>
          <cell r="E2338" t="str">
            <v>33311</v>
          </cell>
          <cell r="F2338">
            <v>287418</v>
          </cell>
        </row>
        <row r="2339">
          <cell r="A2339">
            <v>43742</v>
          </cell>
          <cell r="B2339" t="str">
            <v>0000012</v>
          </cell>
          <cell r="C2339" t="str">
            <v>Giá vốn hàng bán- (Shingle JH112- 26 tấm)</v>
          </cell>
          <cell r="D2339" t="str">
            <v>632</v>
          </cell>
          <cell r="E2339" t="str">
            <v>1561</v>
          </cell>
          <cell r="F2339">
            <v>1461174</v>
          </cell>
        </row>
        <row r="2340">
          <cell r="A2340">
            <v>43743</v>
          </cell>
          <cell r="B2340" t="str">
            <v>PC00178</v>
          </cell>
          <cell r="C2340" t="str">
            <v>Thanh toán cước điện thoại nhân viên sale - Võ Ngọc Châu</v>
          </cell>
          <cell r="D2340" t="str">
            <v>6418</v>
          </cell>
          <cell r="E2340" t="str">
            <v>1111</v>
          </cell>
          <cell r="F2340">
            <v>2623296</v>
          </cell>
        </row>
        <row r="2341">
          <cell r="A2341">
            <v>43743</v>
          </cell>
          <cell r="B2341" t="str">
            <v>PC00178</v>
          </cell>
          <cell r="C2341" t="str">
            <v>Thuế GTGT được khấu trừ của hàng hóa, dịch vụ</v>
          </cell>
          <cell r="D2341" t="str">
            <v>1331</v>
          </cell>
          <cell r="E2341" t="str">
            <v>1111</v>
          </cell>
          <cell r="F2341">
            <v>262330</v>
          </cell>
        </row>
        <row r="2342">
          <cell r="A2342">
            <v>43743</v>
          </cell>
          <cell r="B2342" t="str">
            <v>PC00179</v>
          </cell>
          <cell r="C2342" t="str">
            <v>Thanh toán phí đi họp từ Bến Tre đến TP.HCM - Lê Đặng Hoàng Duy</v>
          </cell>
          <cell r="D2342" t="str">
            <v>6418</v>
          </cell>
          <cell r="E2342" t="str">
            <v>1111</v>
          </cell>
          <cell r="F2342">
            <v>260000</v>
          </cell>
        </row>
        <row r="2343">
          <cell r="A2343">
            <v>43745</v>
          </cell>
          <cell r="B2343" t="str">
            <v>PC00180</v>
          </cell>
          <cell r="C2343" t="str">
            <v>Thanh toán gửi chứng từ đi Vũng Tàu (bán hàng)-gửi 02 tấm lá lợp - Lê Ngọc Anh</v>
          </cell>
          <cell r="D2343" t="str">
            <v>6418</v>
          </cell>
          <cell r="E2343" t="str">
            <v>1111</v>
          </cell>
          <cell r="F2343">
            <v>57000</v>
          </cell>
        </row>
        <row r="2344">
          <cell r="A2344">
            <v>43745</v>
          </cell>
          <cell r="B2344" t="str">
            <v>PC00181</v>
          </cell>
          <cell r="C2344" t="str">
            <v>Hoàng Thị Luyến tạm ứng (A.Kiểm nhận tiền mặt) - Hoàng Thị Luyến</v>
          </cell>
          <cell r="D2344" t="str">
            <v>141</v>
          </cell>
          <cell r="E2344" t="str">
            <v>1111</v>
          </cell>
          <cell r="F2344">
            <v>70000000</v>
          </cell>
        </row>
        <row r="2345">
          <cell r="A2345">
            <v>43747</v>
          </cell>
          <cell r="B2345" t="str">
            <v>PC00182</v>
          </cell>
          <cell r="C2345" t="str">
            <v>Hoàng Thị Luyến tạm ứng (mua vợt muỗi đa năng, đèn diệt muỗi) - Dương Anh Đào</v>
          </cell>
          <cell r="D2345" t="str">
            <v>141</v>
          </cell>
          <cell r="E2345" t="str">
            <v>1111</v>
          </cell>
          <cell r="F2345">
            <v>1026300</v>
          </cell>
        </row>
        <row r="2346">
          <cell r="A2346">
            <v>43747</v>
          </cell>
          <cell r="B2346" t="str">
            <v>PC00183</v>
          </cell>
          <cell r="C2346" t="str">
            <v>Hoàng Thị Luyến tạm ứng (Cty TNHH Della TTtiền nước Kỳ 10/2019: 340.860 vnd) - Võ Ngọc Châu</v>
          </cell>
          <cell r="D2346" t="str">
            <v>141</v>
          </cell>
          <cell r="E2346" t="str">
            <v>1111</v>
          </cell>
          <cell r="F2346">
            <v>344000</v>
          </cell>
        </row>
        <row r="2347">
          <cell r="A2347">
            <v>43747</v>
          </cell>
          <cell r="B2347" t="str">
            <v>0000012</v>
          </cell>
          <cell r="C2347" t="str">
            <v>Thu tiền bán hàng theo HĐ 0000012 - Cty TNHH Nguồn Á Châu- Xưởng May XK Bến Tre</v>
          </cell>
          <cell r="D2347" t="str">
            <v>1121BIDV</v>
          </cell>
          <cell r="E2347" t="str">
            <v>131</v>
          </cell>
          <cell r="F2347">
            <v>3161000</v>
          </cell>
        </row>
        <row r="2348">
          <cell r="A2348">
            <v>43748</v>
          </cell>
          <cell r="B2348" t="str">
            <v>PT00062</v>
          </cell>
          <cell r="C2348" t="str">
            <v>Bán hàng theo DDH số: DELLA-HCM191001 (01/10/2019) - Nguyễn Phúc Sang</v>
          </cell>
          <cell r="D2348" t="str">
            <v>1111</v>
          </cell>
          <cell r="E2348" t="str">
            <v>131</v>
          </cell>
          <cell r="F2348">
            <v>387600</v>
          </cell>
        </row>
        <row r="2349">
          <cell r="A2349">
            <v>43748</v>
          </cell>
          <cell r="B2349" t="str">
            <v>PT00062</v>
          </cell>
          <cell r="C2349" t="str">
            <v>Doanh thu bán hàng -Cty TNHH Khang Thiện Mỹ</v>
          </cell>
          <cell r="D2349" t="str">
            <v>131</v>
          </cell>
          <cell r="E2349" t="str">
            <v>5111</v>
          </cell>
          <cell r="F2349">
            <v>352365</v>
          </cell>
        </row>
        <row r="2350">
          <cell r="A2350">
            <v>43748</v>
          </cell>
          <cell r="B2350" t="str">
            <v>PT00062</v>
          </cell>
          <cell r="C2350" t="str">
            <v>Thuế GTGT phải nộp</v>
          </cell>
          <cell r="D2350" t="str">
            <v>131</v>
          </cell>
          <cell r="E2350" t="str">
            <v>33311</v>
          </cell>
          <cell r="F2350">
            <v>35234</v>
          </cell>
        </row>
        <row r="2351">
          <cell r="A2351">
            <v>43748</v>
          </cell>
          <cell r="B2351" t="str">
            <v>PT00062</v>
          </cell>
          <cell r="C2351" t="str">
            <v>Giá vốn hàng bán -(Bond JH110-3 tấm)</v>
          </cell>
          <cell r="D2351" t="str">
            <v>632</v>
          </cell>
          <cell r="E2351" t="str">
            <v>1561</v>
          </cell>
          <cell r="F2351">
            <v>168597</v>
          </cell>
        </row>
        <row r="2352">
          <cell r="A2352">
            <v>43748</v>
          </cell>
          <cell r="B2352" t="str">
            <v>PT00064</v>
          </cell>
          <cell r="C2352" t="str">
            <v>Thu tiền bán hàng theo ĐĐH số: DELLA-HCM191003 (01/10/2019) - Nguyễn Phúc Sang</v>
          </cell>
          <cell r="D2352" t="str">
            <v>1111</v>
          </cell>
          <cell r="E2352" t="str">
            <v>131</v>
          </cell>
          <cell r="F2352">
            <v>129200</v>
          </cell>
        </row>
        <row r="2353">
          <cell r="A2353">
            <v>43748</v>
          </cell>
          <cell r="B2353" t="str">
            <v>PT00064</v>
          </cell>
          <cell r="C2353" t="str">
            <v>Doanh thu bán hàng -Cty TNHH Khang Thiện Mỹ</v>
          </cell>
          <cell r="D2353" t="str">
            <v>131</v>
          </cell>
          <cell r="E2353" t="str">
            <v>5111</v>
          </cell>
          <cell r="F2353">
            <v>117455</v>
          </cell>
        </row>
        <row r="2354">
          <cell r="A2354">
            <v>43748</v>
          </cell>
          <cell r="B2354" t="str">
            <v>PT00064</v>
          </cell>
          <cell r="C2354" t="str">
            <v>Thuế GTGT phải nộp</v>
          </cell>
          <cell r="D2354" t="str">
            <v>131</v>
          </cell>
          <cell r="E2354" t="str">
            <v>33311</v>
          </cell>
          <cell r="F2354">
            <v>11745</v>
          </cell>
        </row>
        <row r="2355">
          <cell r="A2355">
            <v>43748</v>
          </cell>
          <cell r="B2355" t="str">
            <v>PT00064</v>
          </cell>
          <cell r="C2355" t="str">
            <v>Giá vốn hàng bán -(Bond JH110-1 tấm)</v>
          </cell>
          <cell r="D2355" t="str">
            <v>632</v>
          </cell>
          <cell r="E2355" t="str">
            <v>1561</v>
          </cell>
          <cell r="F2355">
            <v>56199</v>
          </cell>
        </row>
        <row r="2356">
          <cell r="A2356">
            <v>43749</v>
          </cell>
          <cell r="C2356" t="str">
            <v>Hoàng Thị Luyến hoàn ứng (nộp tiền mặt vào NH BIDV)</v>
          </cell>
          <cell r="D2356" t="str">
            <v>1121BIDV</v>
          </cell>
          <cell r="E2356" t="str">
            <v>141</v>
          </cell>
          <cell r="F2356">
            <v>300000000</v>
          </cell>
        </row>
        <row r="2357">
          <cell r="A2357">
            <v>43749</v>
          </cell>
          <cell r="C2357" t="str">
            <v>Thanh toán phí thuê kho, mặt bằng tháng 10/2019 theo HĐ 000038 (18/10/2019)</v>
          </cell>
          <cell r="D2357" t="str">
            <v>331</v>
          </cell>
          <cell r="E2357" t="str">
            <v>1121BIDV</v>
          </cell>
          <cell r="F2357">
            <v>47666666</v>
          </cell>
        </row>
        <row r="2358">
          <cell r="A2358">
            <v>43749</v>
          </cell>
          <cell r="C2358" t="str">
            <v>Phí chuyển khoản món 47.666.666 vnđ</v>
          </cell>
          <cell r="D2358" t="str">
            <v>6425</v>
          </cell>
          <cell r="E2358" t="str">
            <v>1121BIDV</v>
          </cell>
          <cell r="F2358">
            <v>26216</v>
          </cell>
        </row>
        <row r="2359">
          <cell r="A2359">
            <v>43749</v>
          </cell>
          <cell r="C2359" t="str">
            <v>Thanh toán tiền thuê nhà tại ĐC: 189C1 Nguyễn Văn Hưởng, Phường Thảo Điền, Quận 2, TPHCM (Từ 02/10/2019 đến 01/01/2020)</v>
          </cell>
          <cell r="D2359" t="str">
            <v>24201</v>
          </cell>
          <cell r="E2359" t="str">
            <v>1121BIDV</v>
          </cell>
          <cell r="F2359">
            <v>360000000</v>
          </cell>
        </row>
        <row r="2360">
          <cell r="A2360">
            <v>43749</v>
          </cell>
          <cell r="C2360" t="str">
            <v>Phí chuyển khoản món 360.000.000 vnđ</v>
          </cell>
          <cell r="D2360" t="str">
            <v>6425</v>
          </cell>
          <cell r="E2360" t="str">
            <v>1121BIDV</v>
          </cell>
          <cell r="F2360">
            <v>198000</v>
          </cell>
        </row>
        <row r="2361">
          <cell r="A2361">
            <v>43749</v>
          </cell>
          <cell r="C2361" t="str">
            <v>Thanh toán phí thuê máy photo T06+T07+T08+T09/2019 theo HĐ 001411 (18/09); 001210 (30/08); 00837 (31/07/2019)</v>
          </cell>
          <cell r="D2361" t="str">
            <v>331</v>
          </cell>
          <cell r="E2361" t="str">
            <v>1121BIDV</v>
          </cell>
          <cell r="F2361">
            <v>3916000</v>
          </cell>
        </row>
        <row r="2362">
          <cell r="A2362">
            <v>43749</v>
          </cell>
          <cell r="C2362" t="str">
            <v>Phí chuyển khoản món 3.916.000 vnđ</v>
          </cell>
          <cell r="D2362" t="str">
            <v>6425</v>
          </cell>
          <cell r="E2362" t="str">
            <v>1121BIDV</v>
          </cell>
          <cell r="F2362">
            <v>22000</v>
          </cell>
        </row>
        <row r="2363">
          <cell r="A2363">
            <v>43749</v>
          </cell>
          <cell r="C2363" t="str">
            <v>Thanh toán cước Viettel tháng 08+T09/2019 theo HĐ 00620 (31/08), 0001084 (30/09/2019)</v>
          </cell>
          <cell r="D2363" t="str">
            <v>331</v>
          </cell>
          <cell r="E2363" t="str">
            <v>1121BIDV</v>
          </cell>
          <cell r="F2363">
            <v>2189494</v>
          </cell>
        </row>
        <row r="2364">
          <cell r="A2364">
            <v>43749</v>
          </cell>
          <cell r="C2364" t="str">
            <v>Phí chuyển khoản món 2.189.494 vnđ</v>
          </cell>
          <cell r="D2364" t="str">
            <v>6425</v>
          </cell>
          <cell r="E2364" t="str">
            <v>1121BIDV</v>
          </cell>
          <cell r="F2364">
            <v>11000</v>
          </cell>
        </row>
        <row r="2365">
          <cell r="A2365">
            <v>43750</v>
          </cell>
          <cell r="B2365" t="str">
            <v>PC00184</v>
          </cell>
          <cell r="C2365" t="str">
            <v>Tạm ứng công tác- chào hàng cho dự án KN paradise Cam Ranh theo giới thiệu của anh Thuận - Lê Mạnh Tuấn</v>
          </cell>
          <cell r="D2365" t="str">
            <v>141</v>
          </cell>
          <cell r="E2365" t="str">
            <v>1111</v>
          </cell>
          <cell r="F2365">
            <v>2000000</v>
          </cell>
        </row>
        <row r="2366">
          <cell r="A2366">
            <v>43752</v>
          </cell>
          <cell r="B2366" t="str">
            <v>PC00185</v>
          </cell>
          <cell r="C2366" t="str">
            <v>Thanh toán mua nước uống công ty (HDBL số 0058 14/10/2019) - Công ty TNHH Phương Xuân Thuỷ</v>
          </cell>
          <cell r="D2366" t="str">
            <v>331</v>
          </cell>
          <cell r="E2366" t="str">
            <v>1111</v>
          </cell>
          <cell r="F2366">
            <v>965000</v>
          </cell>
        </row>
        <row r="2367">
          <cell r="A2367">
            <v>43752</v>
          </cell>
          <cell r="B2367" t="str">
            <v>PC00186</v>
          </cell>
          <cell r="C2367" t="str">
            <v>Thanh toán lương NVKD tháng 09/2019 - Phạm Minh Tiến</v>
          </cell>
          <cell r="D2367" t="str">
            <v>3341</v>
          </cell>
          <cell r="E2367" t="str">
            <v>1111</v>
          </cell>
          <cell r="F2367">
            <v>11160000</v>
          </cell>
        </row>
        <row r="2368">
          <cell r="A2368">
            <v>43752</v>
          </cell>
          <cell r="B2368" t="str">
            <v>PC00187</v>
          </cell>
          <cell r="C2368" t="str">
            <v>Thanh toán mua văn phòng phẩm theo HĐ 0000221 (14/10/2019) - Công ty TNHH Thương Mại Dịch Vụ Văn Phòng Phẩm Phan Nguyễn</v>
          </cell>
          <cell r="D2368" t="str">
            <v>6423</v>
          </cell>
          <cell r="E2368" t="str">
            <v>1111</v>
          </cell>
          <cell r="F2368">
            <v>1171000</v>
          </cell>
        </row>
        <row r="2369">
          <cell r="A2369">
            <v>43752</v>
          </cell>
          <cell r="B2369" t="str">
            <v>PC00187</v>
          </cell>
          <cell r="C2369" t="str">
            <v>Thuế GTGT được khấu trừ của hàng hóa, dịch vụ</v>
          </cell>
          <cell r="D2369" t="str">
            <v>1331</v>
          </cell>
          <cell r="E2369" t="str">
            <v>1111</v>
          </cell>
          <cell r="F2369">
            <v>117100</v>
          </cell>
        </row>
        <row r="2370">
          <cell r="A2370">
            <v>43753</v>
          </cell>
          <cell r="B2370" t="str">
            <v>PT00065</v>
          </cell>
          <cell r="C2370" t="str">
            <v>Thu lại tạm ứng làm dù mẫu ngày 08/07/2019 - Nguyễn Ngọc Thịnh</v>
          </cell>
          <cell r="D2370" t="str">
            <v>1111</v>
          </cell>
          <cell r="E2370" t="str">
            <v>141</v>
          </cell>
          <cell r="F2370">
            <v>2500000</v>
          </cell>
        </row>
        <row r="2371">
          <cell r="A2371">
            <v>43753</v>
          </cell>
          <cell r="B2371" t="str">
            <v>PC00188</v>
          </cell>
          <cell r="C2371" t="str">
            <v>TT phí khung dù sắt (mẫu Palmex), khung dù sắt bắt gỗ lợp lá Palmex (hội thảo) theo HĐ 007474 (29/08/2019) - Nguyễn Ngọc Thịnh</v>
          </cell>
          <cell r="D2371" t="str">
            <v>6423</v>
          </cell>
          <cell r="E2371" t="str">
            <v>1111</v>
          </cell>
          <cell r="F2371">
            <v>3500000</v>
          </cell>
        </row>
        <row r="2372">
          <cell r="A2372">
            <v>43753</v>
          </cell>
          <cell r="B2372" t="str">
            <v>PC00189</v>
          </cell>
          <cell r="C2372" t="str">
            <v>Thanh toán phí đỗ dầu xe bán tải (61 lít)- 1/2 bình dùng cho công ty và 1/2 bình đi Miền Trung theo HĐ 0672120 (04/10/2019) - Nguyễn Ngọc Thịnh</v>
          </cell>
          <cell r="D2372" t="str">
            <v>6418</v>
          </cell>
          <cell r="E2372" t="str">
            <v>1111</v>
          </cell>
          <cell r="F2372">
            <v>461104</v>
          </cell>
        </row>
        <row r="2373">
          <cell r="A2373">
            <v>43753</v>
          </cell>
          <cell r="B2373" t="str">
            <v>PC00189</v>
          </cell>
          <cell r="C2373" t="str">
            <v>Thanh toán phí đỗ dầu xe bán tải (61 lít)- 1/2 bình dùng cho công ty và 1/2 bình đi Miền Trung theo HĐ 0672120 (04/10/2019) - Nguyễn Ngọc Thịnh</v>
          </cell>
          <cell r="D2373" t="str">
            <v>6428</v>
          </cell>
          <cell r="E2373" t="str">
            <v>1111</v>
          </cell>
          <cell r="F2373">
            <v>461105</v>
          </cell>
        </row>
        <row r="2374">
          <cell r="A2374">
            <v>43753</v>
          </cell>
          <cell r="B2374" t="str">
            <v>PC00189</v>
          </cell>
          <cell r="C2374" t="str">
            <v>Thuế GTGT được khấu trừ của hàng hóa, dịch vụ</v>
          </cell>
          <cell r="D2374" t="str">
            <v>1331</v>
          </cell>
          <cell r="E2374" t="str">
            <v>1111</v>
          </cell>
          <cell r="F2374">
            <v>92221</v>
          </cell>
        </row>
        <row r="2375">
          <cell r="A2375">
            <v>43754</v>
          </cell>
          <cell r="B2375" t="str">
            <v>PT00066</v>
          </cell>
          <cell r="C2375" t="str">
            <v>Thu lại tạm ứng công tác cho DAKN Paradise ngày 12/10/2019 - Lê Mạnh Tuấn</v>
          </cell>
          <cell r="D2375" t="str">
            <v>1111</v>
          </cell>
          <cell r="E2375" t="str">
            <v>141</v>
          </cell>
          <cell r="F2375">
            <v>2000000</v>
          </cell>
        </row>
        <row r="2376">
          <cell r="A2376">
            <v>43754</v>
          </cell>
          <cell r="B2376" t="str">
            <v>PC00190</v>
          </cell>
          <cell r="C2376" t="str">
            <v>Thanh toán phí công tác (giới thiệu SP tại DA Sơn Tiên, Đồng Nai, ADKN Paradise theo lệnh ĐĐ ngày 08 &amp; 10/10/2019 - Lê Mạnh Tuấn</v>
          </cell>
          <cell r="D2376" t="str">
            <v>6418</v>
          </cell>
          <cell r="E2376" t="str">
            <v>1111</v>
          </cell>
          <cell r="F2376">
            <v>340000</v>
          </cell>
        </row>
        <row r="2377">
          <cell r="A2377">
            <v>43754</v>
          </cell>
          <cell r="B2377" t="str">
            <v>PC00190</v>
          </cell>
          <cell r="C2377" t="str">
            <v>Thanh toán phí công tác (giới thiệu SP tại DA Sơn Tiên, Đồng Nai, ADKN Paradise theo lệnh ĐĐ ngày 08 &amp; 10/10/2019 - Lê Mạnh Tuấn</v>
          </cell>
          <cell r="D2377" t="str">
            <v>6418</v>
          </cell>
          <cell r="E2377" t="str">
            <v>1111</v>
          </cell>
          <cell r="F2377">
            <v>320000</v>
          </cell>
        </row>
        <row r="2378">
          <cell r="A2378">
            <v>43754</v>
          </cell>
          <cell r="B2378" t="str">
            <v>PC00190</v>
          </cell>
          <cell r="C2378" t="str">
            <v>Thanh toán phí công tác (giới thiệu SP tại DA Sơn Tiên, Đồng Nai, ADKN Paradise theo lệnh ĐĐ ngày 08 &amp; 10/10/2019 - Lê Mạnh Tuấn</v>
          </cell>
          <cell r="D2378" t="str">
            <v>6418</v>
          </cell>
          <cell r="E2378" t="str">
            <v>1111</v>
          </cell>
          <cell r="F2378">
            <v>400000</v>
          </cell>
        </row>
        <row r="2379">
          <cell r="A2379">
            <v>43754</v>
          </cell>
          <cell r="B2379" t="str">
            <v>PC00190</v>
          </cell>
          <cell r="C2379" t="str">
            <v>Thanh toán phí công tác (giới thiệu SP tại DA Sơn Tiên, Đồng Nai, ADKN Paradise theo lệnh ĐĐ ngày 08 &amp; 10/10/2019 - Lê Mạnh Tuấn</v>
          </cell>
          <cell r="D2379" t="str">
            <v>6418</v>
          </cell>
          <cell r="E2379" t="str">
            <v>1111</v>
          </cell>
          <cell r="F2379">
            <v>459491</v>
          </cell>
        </row>
        <row r="2380">
          <cell r="A2380">
            <v>43754</v>
          </cell>
          <cell r="B2380" t="str">
            <v>PC00190</v>
          </cell>
          <cell r="C2380" t="str">
            <v>Thanh toán phí công tác (giới thiệu SP tại DA Sơn Tiên, Đồng Nai, ADKN Paradise theo lệnh ĐĐ ngày 08 &amp; 10/10/2019 - Lê Mạnh Tuấn</v>
          </cell>
          <cell r="D2380" t="str">
            <v>6418</v>
          </cell>
          <cell r="E2380" t="str">
            <v>1111</v>
          </cell>
          <cell r="F2380">
            <v>668000</v>
          </cell>
        </row>
        <row r="2381">
          <cell r="A2381">
            <v>43754</v>
          </cell>
          <cell r="B2381" t="str">
            <v>PC00190</v>
          </cell>
          <cell r="C2381" t="str">
            <v>Thanh toán phí công tác (giới thiệu SP tại DA Sơn Tiên, Đồng Nai, ADKN Paradise theo lệnh ĐĐ ngày 08 &amp; 10/10/2019 - Lê Mạnh Tuấn</v>
          </cell>
          <cell r="D2381" t="str">
            <v>6418</v>
          </cell>
          <cell r="E2381" t="str">
            <v>1111</v>
          </cell>
          <cell r="F2381">
            <v>302000</v>
          </cell>
        </row>
        <row r="2382">
          <cell r="A2382">
            <v>43754</v>
          </cell>
          <cell r="B2382" t="str">
            <v>PC00190</v>
          </cell>
          <cell r="C2382" t="str">
            <v>Thanh toán phí công tác (giới thiệu SP tại DA Sơn Tiên, Đồng Nai, ADKN Paradise theo lệnh ĐĐ ngày 08 &amp; 10/10/2019 - Lê Mạnh Tuấn</v>
          </cell>
          <cell r="D2382" t="str">
            <v>6418</v>
          </cell>
          <cell r="E2382" t="str">
            <v>1111</v>
          </cell>
          <cell r="F2382">
            <v>101000</v>
          </cell>
        </row>
        <row r="2383">
          <cell r="A2383">
            <v>43754</v>
          </cell>
          <cell r="B2383" t="str">
            <v>PC00190</v>
          </cell>
          <cell r="C2383" t="str">
            <v>Thuế GTGT được khấu trừ của hàng hóa, dịch vụ</v>
          </cell>
          <cell r="D2383" t="str">
            <v>1331</v>
          </cell>
          <cell r="E2383" t="str">
            <v>1111</v>
          </cell>
          <cell r="F2383">
            <v>45949</v>
          </cell>
        </row>
        <row r="2384">
          <cell r="A2384">
            <v>43754</v>
          </cell>
          <cell r="B2384" t="str">
            <v>PC00191</v>
          </cell>
          <cell r="C2384" t="str">
            <v>Thanh toán phí grab từ 05/09 đến 10/10/2019 - Võ Ngọc Châu</v>
          </cell>
          <cell r="D2384" t="str">
            <v>6428</v>
          </cell>
          <cell r="E2384" t="str">
            <v>1111</v>
          </cell>
          <cell r="F2384">
            <v>240000</v>
          </cell>
        </row>
        <row r="2385">
          <cell r="A2385">
            <v>43754</v>
          </cell>
          <cell r="B2385" t="str">
            <v>PC00192</v>
          </cell>
          <cell r="C2385" t="str">
            <v>Thanh toán phí giao ngói ốp rìa cho Bến Tre - Hoàng Như Kiểm</v>
          </cell>
          <cell r="D2385" t="str">
            <v>6418</v>
          </cell>
          <cell r="E2385" t="str">
            <v>1111</v>
          </cell>
          <cell r="F2385">
            <v>100000</v>
          </cell>
        </row>
        <row r="2386">
          <cell r="A2386">
            <v>43754</v>
          </cell>
          <cell r="B2386" t="str">
            <v>PC00193</v>
          </cell>
          <cell r="C2386" t="str">
            <v>Thanh toán phí công tác và đi họp theo HĐ 0001016 (10/07/2019); 003185 (26/07/2019) - Bùi Văn Tâm</v>
          </cell>
          <cell r="D2386" t="str">
            <v>6418</v>
          </cell>
          <cell r="E2386" t="str">
            <v>1111</v>
          </cell>
          <cell r="F2386">
            <v>430000</v>
          </cell>
        </row>
        <row r="2387">
          <cell r="A2387">
            <v>43754</v>
          </cell>
          <cell r="B2387" t="str">
            <v>PC00193</v>
          </cell>
          <cell r="C2387" t="str">
            <v>Thanh toán phí công tác và đi họp theo HĐ 0001016 (10/07/2019); 003185 (26/07/2019) - Bùi Văn Tâm</v>
          </cell>
          <cell r="D2387" t="str">
            <v>6418</v>
          </cell>
          <cell r="E2387" t="str">
            <v>1111</v>
          </cell>
          <cell r="F2387">
            <v>150000</v>
          </cell>
        </row>
        <row r="2388">
          <cell r="A2388">
            <v>43754</v>
          </cell>
          <cell r="B2388" t="str">
            <v>PC00193</v>
          </cell>
          <cell r="C2388" t="str">
            <v>Thanh toán phí công tác và đi họp theo HĐ 0001016 (10/07/2019); 003185 (26/07/2019) - Bùi Văn Tâm</v>
          </cell>
          <cell r="D2388" t="str">
            <v>6418</v>
          </cell>
          <cell r="E2388" t="str">
            <v>1111</v>
          </cell>
          <cell r="F2388">
            <v>272727</v>
          </cell>
        </row>
        <row r="2389">
          <cell r="A2389">
            <v>43754</v>
          </cell>
          <cell r="B2389" t="str">
            <v>PC00193</v>
          </cell>
          <cell r="C2389" t="str">
            <v>Thanh toán phí công tác và đi họp theo HĐ 0001016 (10/07/2019); 003185 (26/07/2019) - Bùi Văn Tâm</v>
          </cell>
          <cell r="D2389" t="str">
            <v>6418</v>
          </cell>
          <cell r="E2389" t="str">
            <v>1111</v>
          </cell>
          <cell r="F2389">
            <v>272727</v>
          </cell>
        </row>
        <row r="2390">
          <cell r="A2390">
            <v>43754</v>
          </cell>
          <cell r="B2390" t="str">
            <v>PC00193</v>
          </cell>
          <cell r="C2390" t="str">
            <v>Thanh toán phí công tác và đi họp theo HĐ 0001016 (10/07/2019); 003185 (26/07/2019) - Bùi Văn Tâm</v>
          </cell>
          <cell r="D2390" t="str">
            <v>1331</v>
          </cell>
          <cell r="E2390" t="str">
            <v>1111</v>
          </cell>
          <cell r="F2390">
            <v>54546</v>
          </cell>
        </row>
        <row r="2391">
          <cell r="A2391">
            <v>43754</v>
          </cell>
          <cell r="B2391" t="str">
            <v>PC00194</v>
          </cell>
          <cell r="C2391" t="str">
            <v>Thanh toán phí công tác tại BQL Tiền Giang theo HĐ 000189 (12/09/2019), 000995 (11/09), 000458 (19/09/2019) - Nguyễn Thành Trí</v>
          </cell>
          <cell r="D2391" t="str">
            <v>6418</v>
          </cell>
          <cell r="E2391" t="str">
            <v>1111</v>
          </cell>
          <cell r="F2391">
            <v>409091</v>
          </cell>
        </row>
        <row r="2392">
          <cell r="A2392">
            <v>43754</v>
          </cell>
          <cell r="B2392" t="str">
            <v>PC00194</v>
          </cell>
          <cell r="C2392" t="str">
            <v>Thanh toán phí công tác tại BQL Tiền Giang theo HĐ 000189 (12/09/2019), 000995 (11/09), 000458 (19/09/2019) - Nguyễn Thành Trí</v>
          </cell>
          <cell r="D2392" t="str">
            <v>6418</v>
          </cell>
          <cell r="E2392" t="str">
            <v>1111</v>
          </cell>
          <cell r="F2392">
            <v>318182</v>
          </cell>
        </row>
        <row r="2393">
          <cell r="A2393">
            <v>43754</v>
          </cell>
          <cell r="B2393" t="str">
            <v>PC00194</v>
          </cell>
          <cell r="C2393" t="str">
            <v>Thanh toán phí công tác tại BQL Tiền Giang theo HĐ 000189 (12/09/2019), 000995 (11/09), 000458 (19/09/2019) - Nguyễn Thành Trí</v>
          </cell>
          <cell r="D2393" t="str">
            <v>6418</v>
          </cell>
          <cell r="E2393" t="str">
            <v>1111</v>
          </cell>
          <cell r="F2393">
            <v>318182</v>
          </cell>
        </row>
        <row r="2394">
          <cell r="A2394">
            <v>43754</v>
          </cell>
          <cell r="B2394" t="str">
            <v>PC00194</v>
          </cell>
          <cell r="C2394" t="str">
            <v>Thuế GTGT được khấu trừ của hàng hóa, dịch vụ</v>
          </cell>
          <cell r="D2394" t="str">
            <v>1331</v>
          </cell>
          <cell r="E2394" t="str">
            <v>1111</v>
          </cell>
          <cell r="F2394">
            <v>104545</v>
          </cell>
        </row>
        <row r="2395">
          <cell r="A2395">
            <v>43754</v>
          </cell>
          <cell r="B2395" t="str">
            <v>PC00195</v>
          </cell>
          <cell r="C2395" t="str">
            <v>Thanh toán phí làm bảng hiệu cửa hàng Tâm Anh theo HĐ 0000103 (21/08/2019) - Nguyễn Ngọc Thịnh</v>
          </cell>
          <cell r="D2395" t="str">
            <v>6418</v>
          </cell>
          <cell r="E2395" t="str">
            <v>1111</v>
          </cell>
          <cell r="F2395">
            <v>1090000</v>
          </cell>
        </row>
        <row r="2396">
          <cell r="A2396">
            <v>43754</v>
          </cell>
          <cell r="B2396" t="str">
            <v>PC00195</v>
          </cell>
          <cell r="C2396" t="str">
            <v>Thuế GTGT được khấu trừ của hàng hóa, dịch vụ</v>
          </cell>
          <cell r="D2396" t="str">
            <v>1331</v>
          </cell>
          <cell r="E2396" t="str">
            <v>1111</v>
          </cell>
          <cell r="F2396">
            <v>109000</v>
          </cell>
        </row>
        <row r="2397">
          <cell r="A2397">
            <v>43754</v>
          </cell>
          <cell r="B2397" t="str">
            <v>PC00196</v>
          </cell>
          <cell r="C2397" t="str">
            <v>Thanh toán phí đỗ ô tô sân bay, gửi chành xe Bến Tre, Cần Thơ - Hoàng Như Kiểm</v>
          </cell>
          <cell r="D2397" t="str">
            <v>6428</v>
          </cell>
          <cell r="E2397" t="str">
            <v>1111</v>
          </cell>
          <cell r="F2397">
            <v>360000</v>
          </cell>
        </row>
        <row r="2398">
          <cell r="A2398">
            <v>43754</v>
          </cell>
          <cell r="B2398" t="str">
            <v>PC00196</v>
          </cell>
          <cell r="C2398" t="str">
            <v>Thanh toán phí đỗ ô tô sân bay, gửi chành xe Bến Tre, Cần Thơ - Hoàng Như Kiểm</v>
          </cell>
          <cell r="D2398" t="str">
            <v>6428</v>
          </cell>
          <cell r="E2398" t="str">
            <v>1111</v>
          </cell>
          <cell r="F2398">
            <v>68000</v>
          </cell>
        </row>
        <row r="2399">
          <cell r="A2399">
            <v>43754</v>
          </cell>
          <cell r="B2399" t="str">
            <v>0001757</v>
          </cell>
          <cell r="C2399" t="str">
            <v>Phí thuê máy photo tháng 10/2019 theo HĐ 0001757 (16/10/2019)</v>
          </cell>
          <cell r="D2399" t="str">
            <v>6428</v>
          </cell>
          <cell r="E2399" t="str">
            <v>331</v>
          </cell>
          <cell r="F2399">
            <v>890000</v>
          </cell>
        </row>
        <row r="2400">
          <cell r="A2400">
            <v>43754</v>
          </cell>
          <cell r="B2400" t="str">
            <v>0001757</v>
          </cell>
          <cell r="C2400" t="str">
            <v>Thuế GTGT được khấu trừ</v>
          </cell>
          <cell r="D2400" t="str">
            <v>1331</v>
          </cell>
          <cell r="E2400" t="str">
            <v>331</v>
          </cell>
          <cell r="F2400">
            <v>89000</v>
          </cell>
        </row>
        <row r="2401">
          <cell r="A2401">
            <v>43755</v>
          </cell>
          <cell r="B2401" t="str">
            <v>PT00067</v>
          </cell>
          <cell r="C2401" t="str">
            <v>Hoàng Thị Luyến hoàn ứng - Hoàng Thị Luyến</v>
          </cell>
          <cell r="D2401" t="str">
            <v>1111</v>
          </cell>
          <cell r="E2401" t="str">
            <v>141</v>
          </cell>
          <cell r="F2401">
            <v>23800000</v>
          </cell>
        </row>
        <row r="2402">
          <cell r="A2402">
            <v>43755</v>
          </cell>
          <cell r="B2402" t="str">
            <v>PT00068</v>
          </cell>
          <cell r="C2402" t="str">
            <v>Hoàng Thị Luyến hoàn ứng - Hoàng Thị Luyến</v>
          </cell>
          <cell r="D2402" t="str">
            <v>1111</v>
          </cell>
          <cell r="E2402" t="str">
            <v>141</v>
          </cell>
          <cell r="F2402">
            <v>17295000</v>
          </cell>
        </row>
        <row r="2403">
          <cell r="A2403">
            <v>43755</v>
          </cell>
          <cell r="B2403" t="str">
            <v>PC00197</v>
          </cell>
          <cell r="C2403" t="str">
            <v>Thanh toán phí chênh lệch 03 tháng tiền thuê nhà (từ 02/10/2019 đến 01/01/2020) - Hoàng Thị Luyến</v>
          </cell>
          <cell r="D2403" t="str">
            <v>6428</v>
          </cell>
          <cell r="E2403" t="str">
            <v>1111</v>
          </cell>
          <cell r="F2403">
            <v>23800000</v>
          </cell>
        </row>
        <row r="2404">
          <cell r="A2404">
            <v>43755</v>
          </cell>
          <cell r="B2404" t="str">
            <v>PC00198</v>
          </cell>
          <cell r="C2404" t="str">
            <v>TT phí công tác Đà Lạt và tiếp khách Nhật Quang - Dương Anh Thi</v>
          </cell>
          <cell r="D2404" t="str">
            <v>6418</v>
          </cell>
          <cell r="E2404" t="str">
            <v>1111</v>
          </cell>
          <cell r="F2404">
            <v>163000</v>
          </cell>
        </row>
        <row r="2405">
          <cell r="A2405">
            <v>43755</v>
          </cell>
          <cell r="B2405" t="str">
            <v>PC00198</v>
          </cell>
          <cell r="C2405" t="str">
            <v>TT phí công tác Đà Lạt và tiếp khách Nhật Quang - Dương Anh Thi</v>
          </cell>
          <cell r="D2405" t="str">
            <v>6418</v>
          </cell>
          <cell r="E2405" t="str">
            <v>1111</v>
          </cell>
          <cell r="F2405">
            <v>2930000</v>
          </cell>
        </row>
        <row r="2406">
          <cell r="A2406">
            <v>43755</v>
          </cell>
          <cell r="B2406" t="str">
            <v>PC00198</v>
          </cell>
          <cell r="C2406" t="str">
            <v>TT phí công tác Đà Lạt và tiếp khách Nhật Quang - Dương Anh Thi</v>
          </cell>
          <cell r="D2406" t="str">
            <v>6418</v>
          </cell>
          <cell r="E2406" t="str">
            <v>1111</v>
          </cell>
          <cell r="F2406">
            <v>1546650</v>
          </cell>
        </row>
        <row r="2407">
          <cell r="A2407">
            <v>43755</v>
          </cell>
          <cell r="B2407" t="str">
            <v>PC00198</v>
          </cell>
          <cell r="C2407" t="str">
            <v>Thuế GTGT được khấu trừ của hàng hóa, dịch vụ</v>
          </cell>
          <cell r="D2407" t="str">
            <v>1331</v>
          </cell>
          <cell r="E2407" t="str">
            <v>1111</v>
          </cell>
          <cell r="F2407">
            <v>154665</v>
          </cell>
        </row>
        <row r="2408">
          <cell r="A2408">
            <v>43755</v>
          </cell>
          <cell r="B2408" t="str">
            <v>PC00199</v>
          </cell>
          <cell r="C2408" t="str">
            <v>TT phí công tác Nha Trang và tiếp khách SOVICO theo HD 0001022 (23/05/2019) - Dương Anh Thi</v>
          </cell>
          <cell r="D2408" t="str">
            <v>6418</v>
          </cell>
          <cell r="E2408" t="str">
            <v>1111</v>
          </cell>
          <cell r="F2408">
            <v>1979090</v>
          </cell>
        </row>
        <row r="2409">
          <cell r="A2409">
            <v>43755</v>
          </cell>
          <cell r="B2409" t="str">
            <v>PC00199</v>
          </cell>
          <cell r="C2409" t="str">
            <v>TT phí công tác Nha Trang và tiếp khách SOVICO theo HD 0001022 (23/05/2019) - Dương Anh Thi</v>
          </cell>
          <cell r="D2409" t="str">
            <v>6418</v>
          </cell>
          <cell r="E2409" t="str">
            <v>1111</v>
          </cell>
          <cell r="F2409">
            <v>330000</v>
          </cell>
        </row>
        <row r="2410">
          <cell r="A2410">
            <v>43755</v>
          </cell>
          <cell r="B2410" t="str">
            <v>PC00199</v>
          </cell>
          <cell r="C2410" t="str">
            <v>Thuế GTGT được khấu trừ của hàng hóa, dịch vụ</v>
          </cell>
          <cell r="D2410" t="str">
            <v>1331</v>
          </cell>
          <cell r="E2410" t="str">
            <v>1111</v>
          </cell>
          <cell r="F2410">
            <v>197910</v>
          </cell>
        </row>
        <row r="2411">
          <cell r="A2411">
            <v>43755</v>
          </cell>
          <cell r="B2411" t="str">
            <v>PC00200</v>
          </cell>
          <cell r="C2411" t="str">
            <v>TT phí công tác Hà Nội và tiếp khách Bộ xây dựng theo HĐ 000087 (15/06/2019) - Dương Anh Thi</v>
          </cell>
          <cell r="D2411" t="str">
            <v>6428</v>
          </cell>
          <cell r="E2411" t="str">
            <v>1111</v>
          </cell>
          <cell r="F2411">
            <v>350000</v>
          </cell>
        </row>
        <row r="2412">
          <cell r="A2412">
            <v>43755</v>
          </cell>
          <cell r="B2412" t="str">
            <v>PC00200</v>
          </cell>
          <cell r="C2412" t="str">
            <v>TT phí công tác Hà Nội và tiếp khách Bộ xây dựng theo HĐ 000087 (15/06/2019) - Dương Anh Thi</v>
          </cell>
          <cell r="D2412" t="str">
            <v>6428</v>
          </cell>
          <cell r="E2412" t="str">
            <v>1111</v>
          </cell>
          <cell r="F2412">
            <v>300000</v>
          </cell>
        </row>
        <row r="2413">
          <cell r="A2413">
            <v>43755</v>
          </cell>
          <cell r="B2413" t="str">
            <v>PC00200</v>
          </cell>
          <cell r="C2413" t="str">
            <v>TT phí công tác Hà Nội và tiếp khách Bộ xây dựng theo HĐ 000087 (15/06/2019) - Dương Anh Thi</v>
          </cell>
          <cell r="D2413" t="str">
            <v>6428</v>
          </cell>
          <cell r="E2413" t="str">
            <v>1111</v>
          </cell>
          <cell r="F2413">
            <v>299000</v>
          </cell>
        </row>
        <row r="2414">
          <cell r="A2414">
            <v>43755</v>
          </cell>
          <cell r="B2414" t="str">
            <v>PC00200</v>
          </cell>
          <cell r="C2414" t="str">
            <v>TT phí công tác Hà Nội và tiếp khách Bộ xây dựng theo HĐ 000087 (15/06/2019) - Dương Anh Thi</v>
          </cell>
          <cell r="D2414" t="str">
            <v>6428</v>
          </cell>
          <cell r="E2414" t="str">
            <v>1111</v>
          </cell>
          <cell r="F2414">
            <v>300000</v>
          </cell>
        </row>
        <row r="2415">
          <cell r="A2415">
            <v>43755</v>
          </cell>
          <cell r="B2415" t="str">
            <v>PC00200</v>
          </cell>
          <cell r="C2415" t="str">
            <v>TT phí công tác Hà Nội và tiếp khách Bộ xây dựng theo HĐ 000087 (15/06/2019) - Dương Anh Thi</v>
          </cell>
          <cell r="D2415" t="str">
            <v>6428</v>
          </cell>
          <cell r="E2415" t="str">
            <v>1111</v>
          </cell>
          <cell r="F2415">
            <v>4500000</v>
          </cell>
        </row>
        <row r="2416">
          <cell r="A2416">
            <v>43755</v>
          </cell>
          <cell r="B2416" t="str">
            <v>PC00200</v>
          </cell>
          <cell r="C2416" t="str">
            <v>Thuế GTGT được khấu trừ của hàng hóa, dịch vụ</v>
          </cell>
          <cell r="D2416" t="str">
            <v>1331</v>
          </cell>
          <cell r="E2416" t="str">
            <v>1111</v>
          </cell>
          <cell r="F2416">
            <v>515000</v>
          </cell>
        </row>
        <row r="2417">
          <cell r="A2417">
            <v>43755</v>
          </cell>
          <cell r="B2417" t="str">
            <v>PC00201</v>
          </cell>
          <cell r="C2417" t="str">
            <v>TT phí công tác Phú Quốc và tiếp khách CEO group và tổng ĐL Phú Quốc theo HD 0021147 (01/06/2019) - Dương Anh Thi</v>
          </cell>
          <cell r="D2417" t="str">
            <v>6418</v>
          </cell>
          <cell r="E2417" t="str">
            <v>1111</v>
          </cell>
          <cell r="F2417">
            <v>700000</v>
          </cell>
        </row>
        <row r="2418">
          <cell r="A2418">
            <v>43755</v>
          </cell>
          <cell r="B2418" t="str">
            <v>PC00201</v>
          </cell>
          <cell r="C2418" t="str">
            <v>TT phí công tác Phú Quốc và tiếp khách CEO group và tổng ĐL Phú Quốc theo HD 0021147 (01/06/2019) - Dương Anh Thi</v>
          </cell>
          <cell r="D2418" t="str">
            <v>6418</v>
          </cell>
          <cell r="E2418" t="str">
            <v>1111</v>
          </cell>
          <cell r="F2418">
            <v>724545</v>
          </cell>
        </row>
        <row r="2419">
          <cell r="A2419">
            <v>43755</v>
          </cell>
          <cell r="B2419" t="str">
            <v>PC00201</v>
          </cell>
          <cell r="C2419" t="str">
            <v>TT phí công tác Phú Quốc và tiếp khách CEO group và tổng ĐL Phú Quốc theo HD 0021147 (01/06/2019) - Dương Anh Thi</v>
          </cell>
          <cell r="D2419" t="str">
            <v>6418</v>
          </cell>
          <cell r="E2419" t="str">
            <v>1111</v>
          </cell>
          <cell r="F2419">
            <v>1731557</v>
          </cell>
        </row>
        <row r="2420">
          <cell r="A2420">
            <v>43755</v>
          </cell>
          <cell r="B2420" t="str">
            <v>PC00201</v>
          </cell>
          <cell r="C2420" t="str">
            <v>TT phí công tác Phú Quốc và tiếp khách CEO group và tổng ĐL Phú Quốc theo HD 0021147 (01/06/2019) - Dương Anh Thi</v>
          </cell>
          <cell r="D2420" t="str">
            <v>6418</v>
          </cell>
          <cell r="E2420" t="str">
            <v>1111</v>
          </cell>
          <cell r="F2420">
            <v>327000</v>
          </cell>
        </row>
        <row r="2421">
          <cell r="A2421">
            <v>43755</v>
          </cell>
          <cell r="B2421" t="str">
            <v>PC00201</v>
          </cell>
          <cell r="C2421" t="str">
            <v>Thuế GTGT được khấu trừ của hàng hóa, dịch vụ</v>
          </cell>
          <cell r="D2421" t="str">
            <v>1331</v>
          </cell>
          <cell r="E2421" t="str">
            <v>1111</v>
          </cell>
          <cell r="F2421">
            <v>245610</v>
          </cell>
        </row>
        <row r="2422">
          <cell r="A2422">
            <v>43755</v>
          </cell>
          <cell r="C2422" t="str">
            <v>Hoàng Thị Luyến hoàn ứng (nộp tiền mặt vào NH BIDV)</v>
          </cell>
          <cell r="D2422" t="str">
            <v>1121BIDV</v>
          </cell>
          <cell r="E2422" t="str">
            <v>141</v>
          </cell>
          <cell r="F2422">
            <v>80000000</v>
          </cell>
        </row>
        <row r="2423">
          <cell r="A2423">
            <v>43755</v>
          </cell>
          <cell r="C2423" t="str">
            <v>Thanh toán lương tháng 09/2019 (đợt 2)</v>
          </cell>
          <cell r="D2423" t="str">
            <v>3341</v>
          </cell>
          <cell r="E2423" t="str">
            <v>1121BIDV</v>
          </cell>
          <cell r="F2423">
            <v>33425000</v>
          </cell>
        </row>
        <row r="2424">
          <cell r="A2424">
            <v>43755</v>
          </cell>
          <cell r="C2424" t="str">
            <v>Phí chuyển khoản món 33.425.000 vnđ</v>
          </cell>
          <cell r="D2424" t="str">
            <v>6425</v>
          </cell>
          <cell r="E2424" t="str">
            <v>1121BIDV</v>
          </cell>
          <cell r="F2424">
            <v>55000</v>
          </cell>
        </row>
        <row r="2425">
          <cell r="A2425">
            <v>43755</v>
          </cell>
          <cell r="C2425" t="str">
            <v>Rút TGNH BIDV nhập quỹ TM (Hoàng Như Kiểm)</v>
          </cell>
          <cell r="D2425" t="str">
            <v>1111</v>
          </cell>
          <cell r="E2425" t="str">
            <v>1121BIDV</v>
          </cell>
          <cell r="F2425">
            <v>15000000</v>
          </cell>
        </row>
        <row r="2426">
          <cell r="A2426">
            <v>43755</v>
          </cell>
          <cell r="C2426" t="str">
            <v>Phí rút tiền mặt 15.000.000 vnđ</v>
          </cell>
          <cell r="D2426" t="str">
            <v>6425</v>
          </cell>
          <cell r="E2426" t="str">
            <v>1121BIDV</v>
          </cell>
          <cell r="F2426">
            <v>11000</v>
          </cell>
        </row>
        <row r="2427">
          <cell r="A2427">
            <v>43756</v>
          </cell>
          <cell r="B2427" t="str">
            <v>PT00069</v>
          </cell>
          <cell r="C2427" t="str">
            <v>Thu tiền tạm ứng lương tháng 06/2019 (19/07/2019) - Nguyễn Thị Thùy Dương</v>
          </cell>
          <cell r="D2427" t="str">
            <v>1111</v>
          </cell>
          <cell r="E2427" t="str">
            <v>141</v>
          </cell>
          <cell r="F2427">
            <v>5000000</v>
          </cell>
        </row>
        <row r="2428">
          <cell r="A2428">
            <v>43756</v>
          </cell>
          <cell r="B2428" t="str">
            <v>PC00196A</v>
          </cell>
          <cell r="C2428" t="str">
            <v>Hoàng Thị Luyến tạm ứng (Tiền Dương tạm ứng lương tháng 06/2019, Luyến chưa đưa)</v>
          </cell>
          <cell r="D2428" t="str">
            <v>141</v>
          </cell>
          <cell r="E2428" t="str">
            <v>1111</v>
          </cell>
          <cell r="F2428">
            <v>5000000</v>
          </cell>
        </row>
        <row r="2429">
          <cell r="A2429">
            <v>43756</v>
          </cell>
          <cell r="B2429" t="str">
            <v>PT00070</v>
          </cell>
          <cell r="C2429" t="str">
            <v>Rút tiền gửi ngân hàng BIDV nhập quỹ tiền mặt - Hoàng Như Kiểm</v>
          </cell>
          <cell r="D2429" t="str">
            <v>1111</v>
          </cell>
          <cell r="E2429" t="str">
            <v>1121BIDV</v>
          </cell>
        </row>
        <row r="2430">
          <cell r="A2430">
            <v>43756</v>
          </cell>
          <cell r="B2430" t="str">
            <v>PC00202</v>
          </cell>
          <cell r="C2430" t="str">
            <v>Thanh toán phí hội nghị tại Buôn mê Thuộc (09/06/2019) - vận chuyển mẫu từ Đà Lạt đế BMT</v>
          </cell>
          <cell r="D2430" t="str">
            <v>6418</v>
          </cell>
          <cell r="E2430" t="str">
            <v>331</v>
          </cell>
          <cell r="F2430">
            <v>10909091</v>
          </cell>
        </row>
        <row r="2431">
          <cell r="A2431">
            <v>43756</v>
          </cell>
          <cell r="B2431" t="str">
            <v>PC00202</v>
          </cell>
          <cell r="C2431" t="str">
            <v>Thanh toán phí hội nghị tại Buôn mê Thuộc (09/06/2019) - phấn viết, in màu</v>
          </cell>
          <cell r="D2431" t="str">
            <v>6418</v>
          </cell>
          <cell r="E2431" t="str">
            <v>331</v>
          </cell>
          <cell r="F2431">
            <v>230000</v>
          </cell>
        </row>
        <row r="2432">
          <cell r="A2432">
            <v>43756</v>
          </cell>
          <cell r="B2432" t="str">
            <v>PC00202</v>
          </cell>
          <cell r="C2432" t="str">
            <v>Thanh toán phí hội nghị tại Buôn mê Thuộc (09/06/2019) - viết, hộp</v>
          </cell>
          <cell r="D2432" t="str">
            <v>6418</v>
          </cell>
          <cell r="E2432" t="str">
            <v>331</v>
          </cell>
          <cell r="F2432">
            <v>420000</v>
          </cell>
        </row>
        <row r="2433">
          <cell r="A2433">
            <v>43756</v>
          </cell>
          <cell r="B2433" t="str">
            <v>PC00202</v>
          </cell>
          <cell r="C2433" t="str">
            <v>Thanh toán phí hội nghị tại Buôn mê Thuộc (09/06/2019) - in thiệp mời</v>
          </cell>
          <cell r="D2433" t="str">
            <v>6418</v>
          </cell>
          <cell r="E2433" t="str">
            <v>331</v>
          </cell>
          <cell r="F2433">
            <v>1800000</v>
          </cell>
        </row>
        <row r="2434">
          <cell r="A2434">
            <v>43756</v>
          </cell>
          <cell r="B2434" t="str">
            <v>PC00202</v>
          </cell>
          <cell r="C2434" t="str">
            <v>Thanh toán phí hội nghị tại Buôn mê Thuộc (09/06/2019) - xăng</v>
          </cell>
          <cell r="D2434" t="str">
            <v>6418</v>
          </cell>
          <cell r="E2434" t="str">
            <v>331</v>
          </cell>
          <cell r="F2434">
            <v>454545</v>
          </cell>
        </row>
        <row r="2435">
          <cell r="A2435">
            <v>43756</v>
          </cell>
          <cell r="B2435" t="str">
            <v>PC00202</v>
          </cell>
          <cell r="C2435" t="str">
            <v>Thanh toán phí hội nghị tại Buôn mê Thuộc (09/06/2019) - xăng</v>
          </cell>
          <cell r="D2435" t="str">
            <v>6418</v>
          </cell>
          <cell r="E2435" t="str">
            <v>331</v>
          </cell>
          <cell r="F2435">
            <v>454545</v>
          </cell>
        </row>
        <row r="2436">
          <cell r="A2436">
            <v>43756</v>
          </cell>
          <cell r="B2436" t="str">
            <v>PC00202</v>
          </cell>
          <cell r="C2436" t="str">
            <v>Thanh toán phí hội nghị tại Buôn mê Thuộc (09/06/2019) - hội nghị</v>
          </cell>
          <cell r="D2436" t="str">
            <v>6418</v>
          </cell>
          <cell r="E2436" t="str">
            <v>331</v>
          </cell>
          <cell r="F2436">
            <v>6295455</v>
          </cell>
        </row>
        <row r="2437">
          <cell r="A2437">
            <v>43756</v>
          </cell>
          <cell r="B2437" t="str">
            <v>PC00202</v>
          </cell>
          <cell r="C2437" t="str">
            <v>Thanh toán phí hội nghị tại Buôn mê Thuộc (09/06/2019) - ăn uống</v>
          </cell>
          <cell r="D2437" t="str">
            <v>6418</v>
          </cell>
          <cell r="E2437" t="str">
            <v>331</v>
          </cell>
          <cell r="F2437">
            <v>15000000</v>
          </cell>
        </row>
        <row r="2438">
          <cell r="A2438">
            <v>43756</v>
          </cell>
          <cell r="B2438" t="str">
            <v>PC00202</v>
          </cell>
          <cell r="C2438" t="str">
            <v>Thanh toán phí hội nghị tại Buôn mê Thuộc (09/06/2019) - Nguyễn Thị Nga</v>
          </cell>
          <cell r="D2438" t="str">
            <v>6418</v>
          </cell>
          <cell r="E2438" t="str">
            <v>331</v>
          </cell>
          <cell r="F2438">
            <v>-27022000</v>
          </cell>
        </row>
        <row r="2439">
          <cell r="A2439">
            <v>43756</v>
          </cell>
          <cell r="B2439" t="str">
            <v>PC00202</v>
          </cell>
          <cell r="C2439" t="str">
            <v>Thuế GTGT được khấu trừ của hàng hóa, dịch vụ</v>
          </cell>
          <cell r="D2439" t="str">
            <v>1331</v>
          </cell>
          <cell r="E2439" t="str">
            <v>331</v>
          </cell>
          <cell r="F2439">
            <v>3311364</v>
          </cell>
        </row>
        <row r="2440">
          <cell r="A2440">
            <v>43756</v>
          </cell>
          <cell r="C2440" t="str">
            <v>TT phí vận chuyển theo HĐ 0000249 (29/09/2019)</v>
          </cell>
          <cell r="D2440" t="str">
            <v>331</v>
          </cell>
          <cell r="E2440" t="str">
            <v>1121BIDV</v>
          </cell>
          <cell r="F2440">
            <v>8250000</v>
          </cell>
        </row>
        <row r="2441">
          <cell r="A2441">
            <v>43756</v>
          </cell>
          <cell r="C2441" t="str">
            <v>Phí chuyển khoản món 8.250.000 vnđ</v>
          </cell>
          <cell r="D2441" t="str">
            <v>6425</v>
          </cell>
          <cell r="E2441" t="str">
            <v>1121BIDV</v>
          </cell>
          <cell r="F2441">
            <v>22000</v>
          </cell>
        </row>
        <row r="2442">
          <cell r="A2442">
            <v>43756</v>
          </cell>
          <cell r="C2442" t="str">
            <v>Thanh toán phí thuê máy chủ theo HĐ 000296 (02/07/2019)</v>
          </cell>
          <cell r="D2442" t="str">
            <v>331</v>
          </cell>
          <cell r="E2442" t="str">
            <v>1121BIDV</v>
          </cell>
          <cell r="F2442">
            <v>4488000</v>
          </cell>
        </row>
        <row r="2443">
          <cell r="A2443">
            <v>43756</v>
          </cell>
          <cell r="C2443" t="str">
            <v>Phí chuyển khoản món 4.488.000 vnđ</v>
          </cell>
          <cell r="D2443" t="str">
            <v>6425</v>
          </cell>
          <cell r="E2443" t="str">
            <v>1121BIDV</v>
          </cell>
          <cell r="F2443">
            <v>22000</v>
          </cell>
        </row>
        <row r="2444">
          <cell r="A2444">
            <v>43756</v>
          </cell>
          <cell r="C2444" t="str">
            <v>Thanh toán phí mua đèn led cho văn phòng theo HĐ 000040 (07/10/2019) -đợt 1 (50%)</v>
          </cell>
          <cell r="D2444" t="str">
            <v>331</v>
          </cell>
          <cell r="E2444" t="str">
            <v>1121BIDV</v>
          </cell>
          <cell r="F2444">
            <v>6021950</v>
          </cell>
        </row>
        <row r="2445">
          <cell r="A2445">
            <v>43756</v>
          </cell>
          <cell r="C2445" t="str">
            <v>Phí chuyển khoản món 6.021.950 vnđ</v>
          </cell>
          <cell r="D2445" t="str">
            <v>6425</v>
          </cell>
          <cell r="E2445" t="str">
            <v>1121BIDV</v>
          </cell>
          <cell r="F2445">
            <v>22000</v>
          </cell>
        </row>
        <row r="2446">
          <cell r="A2446">
            <v>43758</v>
          </cell>
          <cell r="C2446" t="str">
            <v>Phí tin nhắn SMS tháng 09/2019</v>
          </cell>
          <cell r="D2446" t="str">
            <v>6425</v>
          </cell>
          <cell r="E2446" t="str">
            <v>1121BIDV</v>
          </cell>
          <cell r="F2446">
            <v>55000</v>
          </cell>
        </row>
        <row r="2447">
          <cell r="A2447">
            <v>43758</v>
          </cell>
          <cell r="B2447" t="str">
            <v>0000015</v>
          </cell>
          <cell r="C2447" t="str">
            <v>Doanh thu bán hàng- Cty TNHH MTV Ba Khía theo HĐ 0000015 (15/10/2019)</v>
          </cell>
          <cell r="D2447" t="str">
            <v>131</v>
          </cell>
          <cell r="E2447" t="str">
            <v>5111</v>
          </cell>
          <cell r="F2447">
            <v>2461819</v>
          </cell>
        </row>
        <row r="2448">
          <cell r="A2448">
            <v>43758</v>
          </cell>
          <cell r="B2448" t="str">
            <v>0000015</v>
          </cell>
          <cell r="C2448" t="str">
            <v>Thuế GTGT phải nộp</v>
          </cell>
          <cell r="D2448" t="str">
            <v>131</v>
          </cell>
          <cell r="E2448" t="str">
            <v>33311</v>
          </cell>
          <cell r="F2448">
            <v>246181</v>
          </cell>
        </row>
        <row r="2449">
          <cell r="A2449">
            <v>43758</v>
          </cell>
          <cell r="B2449" t="str">
            <v>0000015</v>
          </cell>
          <cell r="C2449" t="str">
            <v>Giá vốn hàng bán- (Shingle JH105- 15 tấm)</v>
          </cell>
          <cell r="D2449" t="str">
            <v>632</v>
          </cell>
          <cell r="E2449" t="str">
            <v>1561</v>
          </cell>
          <cell r="F2449">
            <v>842985</v>
          </cell>
        </row>
        <row r="2450">
          <cell r="A2450">
            <v>43760</v>
          </cell>
          <cell r="B2450" t="str">
            <v>PT00071</v>
          </cell>
          <cell r="C2450" t="str">
            <v>Hoàng Thị Luyến hoàn ứng (tiền mặt) - Hoàng Thị Luyến</v>
          </cell>
          <cell r="D2450" t="str">
            <v>1111</v>
          </cell>
          <cell r="E2450" t="str">
            <v>141</v>
          </cell>
          <cell r="F2450">
            <v>20000000</v>
          </cell>
        </row>
        <row r="2451">
          <cell r="A2451">
            <v>43760</v>
          </cell>
          <cell r="B2451" t="str">
            <v>PC00203</v>
          </cell>
          <cell r="C2451" t="str">
            <v>Thanh toán phí làm giá liên sở (Mái ngói thép hợp kim phủ đá) -không chứng từ - Dương Anh Đào</v>
          </cell>
          <cell r="D2451" t="str">
            <v>6428</v>
          </cell>
          <cell r="E2451" t="str">
            <v>1111</v>
          </cell>
          <cell r="F2451">
            <v>20000000</v>
          </cell>
        </row>
        <row r="2452">
          <cell r="A2452">
            <v>43760</v>
          </cell>
          <cell r="B2452" t="str">
            <v>0000015</v>
          </cell>
          <cell r="C2452" t="str">
            <v>Thu tiền bán hàng - Cửa Hàng Ba Khía</v>
          </cell>
          <cell r="D2452" t="str">
            <v>1121BIDV</v>
          </cell>
          <cell r="E2452" t="str">
            <v>131</v>
          </cell>
          <cell r="F2452">
            <v>2708000</v>
          </cell>
        </row>
        <row r="2453">
          <cell r="A2453">
            <v>43761</v>
          </cell>
          <cell r="B2453" t="str">
            <v>PC00204</v>
          </cell>
          <cell r="C2453" t="str">
            <v>Thanh toán phí thu tiền rác tháng 10/2019 theo HĐ 0000315 (20/10/2019) - Công ty TNHH Thương Mại Dịch Vụ và Bảo Vệ Môi Trường Phú Cường Hưng</v>
          </cell>
          <cell r="D2453" t="str">
            <v>6428</v>
          </cell>
          <cell r="E2453" t="str">
            <v>1111</v>
          </cell>
          <cell r="F2453">
            <v>500000</v>
          </cell>
        </row>
        <row r="2454">
          <cell r="A2454">
            <v>43761</v>
          </cell>
          <cell r="B2454" t="str">
            <v>PC00204</v>
          </cell>
          <cell r="C2454" t="str">
            <v>Thuế GTGT được khấu trừ của hàng hóa, dịch vụ</v>
          </cell>
          <cell r="D2454" t="str">
            <v>1331</v>
          </cell>
          <cell r="E2454" t="str">
            <v>1111</v>
          </cell>
          <cell r="F2454">
            <v>50000</v>
          </cell>
        </row>
        <row r="2455">
          <cell r="A2455">
            <v>43762</v>
          </cell>
          <cell r="B2455" t="str">
            <v>0000016</v>
          </cell>
          <cell r="C2455" t="str">
            <v>Doanh thu bán hàng- CH VLXD Hoàng Gia theo HĐ 0000016 (16/10/2019)</v>
          </cell>
          <cell r="D2455" t="str">
            <v>131</v>
          </cell>
          <cell r="E2455" t="str">
            <v>5111</v>
          </cell>
          <cell r="F2455">
            <v>21141900</v>
          </cell>
        </row>
        <row r="2456">
          <cell r="A2456">
            <v>43762</v>
          </cell>
          <cell r="B2456" t="str">
            <v>0000016</v>
          </cell>
          <cell r="C2456" t="str">
            <v>Thuế GTGT phải nộp</v>
          </cell>
          <cell r="D2456" t="str">
            <v>131</v>
          </cell>
          <cell r="E2456" t="str">
            <v>33311</v>
          </cell>
          <cell r="F2456">
            <v>2114190</v>
          </cell>
        </row>
        <row r="2457">
          <cell r="A2457">
            <v>43762</v>
          </cell>
          <cell r="B2457" t="str">
            <v>0000016</v>
          </cell>
          <cell r="C2457" t="str">
            <v>Giá vốn hàng bán- (Bond JH115-180 tấm)</v>
          </cell>
          <cell r="D2457" t="str">
            <v>632</v>
          </cell>
          <cell r="E2457" t="str">
            <v>1561</v>
          </cell>
          <cell r="F2457">
            <v>10115820</v>
          </cell>
        </row>
        <row r="2458">
          <cell r="A2458">
            <v>43762</v>
          </cell>
          <cell r="C2458" t="str">
            <v>Doanh thu từ sản phẩm thu hồi trừ vào HĐ 0000016 (16/10/2019)</v>
          </cell>
          <cell r="D2458" t="str">
            <v>131</v>
          </cell>
          <cell r="E2458" t="str">
            <v>5111</v>
          </cell>
          <cell r="F2458">
            <v>-13360455</v>
          </cell>
        </row>
        <row r="2459">
          <cell r="A2459">
            <v>43762</v>
          </cell>
          <cell r="C2459" t="str">
            <v>Thuế GTGT phải nộp trừ vào sản phẩm thu hồi</v>
          </cell>
          <cell r="D2459" t="str">
            <v>131</v>
          </cell>
          <cell r="E2459" t="str">
            <v>33311</v>
          </cell>
          <cell r="F2459">
            <v>-1336045</v>
          </cell>
        </row>
        <row r="2460">
          <cell r="A2460">
            <v>43762</v>
          </cell>
          <cell r="C2460" t="str">
            <v>Giá vốn hàng bán sản phẩm thu hồi- (Úp nóc tròn -190 tấm)</v>
          </cell>
          <cell r="D2460" t="str">
            <v>632</v>
          </cell>
          <cell r="E2460" t="str">
            <v>1561</v>
          </cell>
          <cell r="F2460">
            <v>1792840</v>
          </cell>
        </row>
        <row r="2461">
          <cell r="A2461">
            <v>43762</v>
          </cell>
          <cell r="C2461" t="str">
            <v>Thu tiền bán hàng - Cửa Hàng Hoàng Gia</v>
          </cell>
          <cell r="D2461" t="str">
            <v>1121BIDV</v>
          </cell>
          <cell r="E2461" t="str">
            <v>131</v>
          </cell>
          <cell r="F2461">
            <v>8559500</v>
          </cell>
        </row>
        <row r="2462">
          <cell r="A2462">
            <v>43763</v>
          </cell>
          <cell r="C2462" t="str">
            <v>Lãi tiền gửi ngân hàng tháng 10/2019</v>
          </cell>
          <cell r="D2462" t="str">
            <v>1121BIDV</v>
          </cell>
          <cell r="E2462" t="str">
            <v>515</v>
          </cell>
          <cell r="F2462">
            <v>11401</v>
          </cell>
        </row>
        <row r="2463">
          <cell r="A2463">
            <v>43763</v>
          </cell>
          <cell r="B2463" t="str">
            <v>7105107</v>
          </cell>
          <cell r="C2463" t="str">
            <v>Phí vé máy bay công tác theo HĐ 7105107 (25/10/2019)</v>
          </cell>
          <cell r="D2463" t="str">
            <v>6428</v>
          </cell>
          <cell r="E2463" t="str">
            <v>331</v>
          </cell>
          <cell r="F2463">
            <v>923000</v>
          </cell>
        </row>
        <row r="2464">
          <cell r="A2464">
            <v>43764</v>
          </cell>
          <cell r="B2464" t="str">
            <v>PT00072</v>
          </cell>
          <cell r="C2464" t="str">
            <v>Hoàng Thị Luyến hoàn ứng PC00183 (09/10/2019) - Hoàng Thị Luyến</v>
          </cell>
          <cell r="D2464" t="str">
            <v>1111</v>
          </cell>
          <cell r="E2464" t="str">
            <v>141</v>
          </cell>
          <cell r="F2464">
            <v>344000</v>
          </cell>
        </row>
        <row r="2465">
          <cell r="A2465">
            <v>43764</v>
          </cell>
          <cell r="B2465" t="str">
            <v>PT00073</v>
          </cell>
          <cell r="C2465" t="str">
            <v>Hoàng Thị Luyến hoàn ứng theo PC00182 (09/10/2019) - Hoàng Thị Luyến</v>
          </cell>
          <cell r="D2465" t="str">
            <v>1111</v>
          </cell>
          <cell r="E2465" t="str">
            <v>141</v>
          </cell>
          <cell r="F2465">
            <v>1026300</v>
          </cell>
        </row>
        <row r="2466">
          <cell r="A2466">
            <v>43764</v>
          </cell>
          <cell r="B2466" t="str">
            <v>PC00205</v>
          </cell>
          <cell r="C2466" t="str">
            <v>Thanh toán phí công tác tại ĐC: 189C1 NVH, P.TĐ, Q2, TPHCM (đi họp) - Nguyễn Hoàng Nghiêm</v>
          </cell>
          <cell r="D2466" t="str">
            <v>6418</v>
          </cell>
          <cell r="E2466" t="str">
            <v>1111</v>
          </cell>
          <cell r="F2466">
            <v>476000</v>
          </cell>
        </row>
        <row r="2467">
          <cell r="A2467">
            <v>43764</v>
          </cell>
          <cell r="B2467" t="str">
            <v>PC00205</v>
          </cell>
          <cell r="C2467" t="str">
            <v>Thanh toán phí công tác tại ĐC: 189C1 NVH, P.TĐ, Q2, TPHCM (đi họp) - Nguyễn Hoàng Nghiêm</v>
          </cell>
          <cell r="D2467" t="str">
            <v>6418</v>
          </cell>
          <cell r="E2467" t="str">
            <v>1111</v>
          </cell>
          <cell r="F2467">
            <v>59000</v>
          </cell>
        </row>
        <row r="2468">
          <cell r="A2468">
            <v>43764</v>
          </cell>
          <cell r="B2468" t="str">
            <v>PC00206</v>
          </cell>
          <cell r="C2468" t="str">
            <v>Thanh toán vé xe, grab từ Bến Tre lên TpHCM - Lê Đặng Hoàng Duy</v>
          </cell>
          <cell r="D2468" t="str">
            <v>6418</v>
          </cell>
          <cell r="E2468" t="str">
            <v>1111</v>
          </cell>
          <cell r="F2468">
            <v>200000</v>
          </cell>
        </row>
        <row r="2469">
          <cell r="A2469">
            <v>43764</v>
          </cell>
          <cell r="B2469" t="str">
            <v>PC00206</v>
          </cell>
          <cell r="C2469" t="str">
            <v>Thanh toán vé xe, grab từ Bến Tre lên TpHCM - Lê Đặng Hoàng Duy</v>
          </cell>
          <cell r="D2469" t="str">
            <v>6418</v>
          </cell>
          <cell r="E2469" t="str">
            <v>1111</v>
          </cell>
          <cell r="F2469">
            <v>60000</v>
          </cell>
        </row>
        <row r="2470">
          <cell r="A2470">
            <v>43764</v>
          </cell>
          <cell r="B2470" t="str">
            <v>0046328</v>
          </cell>
          <cell r="C2470" t="str">
            <v>Phí vé máy bay công tác theo HĐ 0046328 (26/10/2019)</v>
          </cell>
          <cell r="D2470" t="str">
            <v>6428</v>
          </cell>
          <cell r="E2470" t="str">
            <v>331</v>
          </cell>
          <cell r="F2470">
            <v>992545</v>
          </cell>
        </row>
        <row r="2471">
          <cell r="A2471">
            <v>43764</v>
          </cell>
          <cell r="B2471" t="str">
            <v>0046328</v>
          </cell>
          <cell r="C2471" t="str">
            <v>Thuế GTGT được khấu trừ</v>
          </cell>
          <cell r="D2471" t="str">
            <v>1331</v>
          </cell>
          <cell r="E2471" t="str">
            <v>331</v>
          </cell>
          <cell r="F2471">
            <v>66355</v>
          </cell>
        </row>
        <row r="2472">
          <cell r="A2472">
            <v>43764</v>
          </cell>
          <cell r="B2472" t="str">
            <v>7143029</v>
          </cell>
          <cell r="C2472" t="str">
            <v>Phí vé máy bay công tác theo HĐ 7143029 (26/10/2019)</v>
          </cell>
          <cell r="D2472" t="str">
            <v>6428</v>
          </cell>
          <cell r="E2472" t="str">
            <v>331</v>
          </cell>
          <cell r="F2472">
            <v>833900</v>
          </cell>
        </row>
        <row r="2473">
          <cell r="A2473">
            <v>43764</v>
          </cell>
          <cell r="B2473" t="str">
            <v>0046327</v>
          </cell>
          <cell r="C2473" t="str">
            <v>Phí vé máy bay công tác theo HĐ 0046327 (26/10/2019)</v>
          </cell>
          <cell r="D2473" t="str">
            <v>6428</v>
          </cell>
          <cell r="E2473" t="str">
            <v>331</v>
          </cell>
          <cell r="F2473">
            <v>3814364</v>
          </cell>
        </row>
        <row r="2474">
          <cell r="A2474">
            <v>43764</v>
          </cell>
          <cell r="B2474" t="str">
            <v>0046327</v>
          </cell>
          <cell r="C2474" t="str">
            <v>Thuế GTGT được khấu trừ</v>
          </cell>
          <cell r="D2474" t="str">
            <v>1331</v>
          </cell>
          <cell r="E2474" t="str">
            <v>331</v>
          </cell>
          <cell r="F2474">
            <v>241836</v>
          </cell>
        </row>
        <row r="2475">
          <cell r="A2475">
            <v>43766</v>
          </cell>
          <cell r="B2475" t="str">
            <v>0000001</v>
          </cell>
          <cell r="C2475" t="str">
            <v>Phí sơn Zinka 2K trang trí văn phòng</v>
          </cell>
          <cell r="D2475" t="str">
            <v>24201</v>
          </cell>
          <cell r="E2475" t="str">
            <v>331</v>
          </cell>
          <cell r="F2475">
            <v>7564000</v>
          </cell>
        </row>
        <row r="2476">
          <cell r="A2476">
            <v>43766</v>
          </cell>
          <cell r="B2476" t="str">
            <v>0000001</v>
          </cell>
          <cell r="C2476" t="str">
            <v>Thuế GTGT được khấu trừ</v>
          </cell>
          <cell r="D2476" t="str">
            <v>1331</v>
          </cell>
          <cell r="E2476" t="str">
            <v>331</v>
          </cell>
          <cell r="F2476">
            <v>756400</v>
          </cell>
        </row>
        <row r="2477">
          <cell r="A2477">
            <v>43767</v>
          </cell>
          <cell r="B2477" t="str">
            <v>PC00207</v>
          </cell>
          <cell r="C2477" t="str">
            <v>Thanh toán gửi chứng từ Catalog 04 sản phầm lên ĐăkLak - Lê Ngọc Anh</v>
          </cell>
          <cell r="D2477" t="str">
            <v>6428</v>
          </cell>
          <cell r="E2477" t="str">
            <v>1111</v>
          </cell>
          <cell r="F2477">
            <v>69000</v>
          </cell>
        </row>
        <row r="2478">
          <cell r="A2478">
            <v>43767</v>
          </cell>
          <cell r="C2478" t="str">
            <v>Thu tiền bán hàng theo ĐĐH số: 281019-01Della</v>
          </cell>
          <cell r="D2478" t="str">
            <v>1121BIDV</v>
          </cell>
          <cell r="E2478" t="str">
            <v>131</v>
          </cell>
          <cell r="F2478">
            <v>123000000</v>
          </cell>
        </row>
        <row r="2479">
          <cell r="A2479">
            <v>43767</v>
          </cell>
          <cell r="C2479" t="str">
            <v>Thanh toán cước điện thoại, internet kỳ 09/2019</v>
          </cell>
          <cell r="D2479" t="str">
            <v>331</v>
          </cell>
          <cell r="E2479" t="str">
            <v>1121BIDV</v>
          </cell>
          <cell r="F2479">
            <v>948855</v>
          </cell>
        </row>
        <row r="2480">
          <cell r="A2480">
            <v>43767</v>
          </cell>
          <cell r="C2480" t="str">
            <v>Thanh toán tiền điện sinh hoạt tháng 10/2019</v>
          </cell>
          <cell r="D2480" t="str">
            <v>331</v>
          </cell>
          <cell r="E2480" t="str">
            <v>1121BIDV</v>
          </cell>
          <cell r="F2480">
            <v>9713960</v>
          </cell>
        </row>
        <row r="2481">
          <cell r="A2481">
            <v>43767</v>
          </cell>
          <cell r="C2481" t="str">
            <v>Phí chuyển khoản món 9.713.960 vnđ</v>
          </cell>
          <cell r="D2481" t="str">
            <v>6425</v>
          </cell>
          <cell r="E2481" t="str">
            <v>1121BIDV</v>
          </cell>
          <cell r="F2481">
            <v>22000</v>
          </cell>
        </row>
        <row r="2482">
          <cell r="A2482">
            <v>43767</v>
          </cell>
          <cell r="C2482" t="str">
            <v>Thanh toán phí dịch vuụ khai báo bảo hiểm cho EFY</v>
          </cell>
          <cell r="D2482" t="str">
            <v>331</v>
          </cell>
          <cell r="E2482" t="str">
            <v>1121BIDV</v>
          </cell>
          <cell r="F2482">
            <v>1280000</v>
          </cell>
        </row>
        <row r="2483">
          <cell r="A2483">
            <v>43767</v>
          </cell>
          <cell r="C2483" t="str">
            <v>Phí chuyển khoản món 1.280.000 vnđ</v>
          </cell>
          <cell r="D2483" t="str">
            <v>6425</v>
          </cell>
          <cell r="E2483" t="str">
            <v>1121BIDV</v>
          </cell>
          <cell r="F2483">
            <v>22000</v>
          </cell>
        </row>
        <row r="2484">
          <cell r="A2484">
            <v>43767</v>
          </cell>
          <cell r="C2484" t="str">
            <v>Thanh toán tiền mua hàng hoá (gỗ)</v>
          </cell>
          <cell r="D2484" t="str">
            <v>331</v>
          </cell>
          <cell r="E2484" t="str">
            <v>1121BIDV</v>
          </cell>
          <cell r="F2484">
            <v>120000000</v>
          </cell>
        </row>
        <row r="2485">
          <cell r="A2485">
            <v>43767</v>
          </cell>
          <cell r="C2485" t="str">
            <v>Phí chuyển khoản món 120.000.000 vnđ</v>
          </cell>
          <cell r="D2485" t="str">
            <v>6425</v>
          </cell>
          <cell r="E2485" t="str">
            <v>1121BIDV</v>
          </cell>
          <cell r="F2485">
            <v>52800</v>
          </cell>
        </row>
        <row r="2486">
          <cell r="A2486">
            <v>43767</v>
          </cell>
          <cell r="C2486" t="str">
            <v>Thanh toán tiền nươớc sinh hoạt tháng 09/2019 (kỳ 10/2019)</v>
          </cell>
          <cell r="D2486" t="str">
            <v>331</v>
          </cell>
          <cell r="E2486" t="str">
            <v>1121BIDV</v>
          </cell>
          <cell r="F2486">
            <v>2390505</v>
          </cell>
        </row>
        <row r="2487">
          <cell r="A2487">
            <v>43767</v>
          </cell>
          <cell r="C2487" t="str">
            <v>Phí chuyển khoản món 2.390.505 vnđ</v>
          </cell>
          <cell r="D2487" t="str">
            <v>6425</v>
          </cell>
          <cell r="E2487" t="str">
            <v>1121BIDV</v>
          </cell>
          <cell r="F2487">
            <v>22000</v>
          </cell>
        </row>
        <row r="2488">
          <cell r="A2488">
            <v>43768</v>
          </cell>
          <cell r="B2488" t="str">
            <v>PC00208</v>
          </cell>
          <cell r="C2488" t="str">
            <v>Thanh toán phí sửa máy lạnh, vệ sinh, bơm ga (tầng 1 cửa ra vào, phòng A.Thi)- không chứng từ - Văn Ngọc Phương</v>
          </cell>
          <cell r="D2488" t="str">
            <v>6428</v>
          </cell>
          <cell r="E2488" t="str">
            <v>1111</v>
          </cell>
          <cell r="F2488">
            <v>1355000</v>
          </cell>
        </row>
        <row r="2489">
          <cell r="A2489">
            <v>43768</v>
          </cell>
          <cell r="C2489" t="str">
            <v>Chuyển tiền từ NH Bản Việt qua NH Bidv (VND+USD)</v>
          </cell>
          <cell r="D2489" t="str">
            <v>1121BIDV</v>
          </cell>
          <cell r="E2489" t="str">
            <v>1121banviet</v>
          </cell>
          <cell r="F2489">
            <v>0</v>
          </cell>
        </row>
        <row r="2490">
          <cell r="A2490">
            <v>43768</v>
          </cell>
          <cell r="C2490" t="str">
            <v>Nộp BHXH, YT, TN tháng 10/2019</v>
          </cell>
          <cell r="D2490" t="str">
            <v>338</v>
          </cell>
          <cell r="E2490" t="str">
            <v>1121BIDV</v>
          </cell>
          <cell r="F2490">
            <v>0</v>
          </cell>
        </row>
        <row r="2491">
          <cell r="A2491">
            <v>43768</v>
          </cell>
          <cell r="C2491" t="str">
            <v xml:space="preserve">Nộp BHXH cho nhân viên tháng 10/2019 </v>
          </cell>
          <cell r="D2491" t="str">
            <v>3383</v>
          </cell>
          <cell r="E2491" t="str">
            <v>1121BIDV</v>
          </cell>
          <cell r="F2491">
            <v>46282500</v>
          </cell>
        </row>
        <row r="2492">
          <cell r="A2492">
            <v>43768</v>
          </cell>
          <cell r="C2492" t="str">
            <v xml:space="preserve">Nộp BHYT cho nhân viên tháng 10/2019 </v>
          </cell>
          <cell r="D2492" t="str">
            <v>3384</v>
          </cell>
          <cell r="E2492" t="str">
            <v>1121BIDV</v>
          </cell>
          <cell r="F2492">
            <v>8167500</v>
          </cell>
        </row>
        <row r="2493">
          <cell r="A2493">
            <v>43768</v>
          </cell>
          <cell r="C2493" t="str">
            <v xml:space="preserve">Nộp BHTN cho nhân viên tháng 10/2019 </v>
          </cell>
          <cell r="D2493" t="str">
            <v>3386</v>
          </cell>
          <cell r="E2493" t="str">
            <v>1121BIDV</v>
          </cell>
          <cell r="F2493">
            <v>3630000</v>
          </cell>
        </row>
        <row r="2494">
          <cell r="A2494">
            <v>43768</v>
          </cell>
          <cell r="C2494" t="str">
            <v>Nộp BHYT cho nhân viên (BHYT của Nga, A.Huấn: 100.000vnđ)</v>
          </cell>
          <cell r="D2494" t="str">
            <v>3384</v>
          </cell>
          <cell r="E2494" t="str">
            <v>1121BIDV</v>
          </cell>
          <cell r="F2494">
            <v>100000</v>
          </cell>
        </row>
        <row r="2495">
          <cell r="A2495">
            <v>43768</v>
          </cell>
          <cell r="C2495" t="str">
            <v>Phí chuyển khoản món 51.780.000 vnđ</v>
          </cell>
          <cell r="D2495" t="str">
            <v>6425</v>
          </cell>
          <cell r="E2495" t="str">
            <v>1121BIDV</v>
          </cell>
          <cell r="F2495">
            <v>28479</v>
          </cell>
        </row>
        <row r="2496">
          <cell r="A2496">
            <v>43768</v>
          </cell>
          <cell r="C2496" t="str">
            <v>Nộp BHXH, YT, TN tháng 10/2019 (Viktor)</v>
          </cell>
          <cell r="D2496" t="str">
            <v>338</v>
          </cell>
          <cell r="E2496" t="str">
            <v>1121BIDV</v>
          </cell>
          <cell r="F2496">
            <v>0</v>
          </cell>
        </row>
        <row r="2497">
          <cell r="A2497">
            <v>43768</v>
          </cell>
          <cell r="C2497" t="str">
            <v>Phí chuyển khoản món 6.400.000 vnđ</v>
          </cell>
          <cell r="D2497" t="str">
            <v>6425</v>
          </cell>
          <cell r="E2497" t="str">
            <v>1121BIDV</v>
          </cell>
          <cell r="F2497">
            <v>22000</v>
          </cell>
        </row>
        <row r="2498">
          <cell r="A2498">
            <v>43768</v>
          </cell>
          <cell r="C2498" t="str">
            <v>Bán 888 usd đưa vào tài khoản 0027041028205 (TG: 23.150 vnd/usd)</v>
          </cell>
          <cell r="D2498" t="str">
            <v>1121banviet</v>
          </cell>
          <cell r="E2498" t="str">
            <v>1122banviet</v>
          </cell>
          <cell r="F2498">
            <v>20557200</v>
          </cell>
        </row>
        <row r="2499">
          <cell r="A2499">
            <v>43768</v>
          </cell>
          <cell r="C2499" t="str">
            <v>Bán 50 usd đưa vào tài khoản 0027041028375 (TG: 23.150 vnd/usd)</v>
          </cell>
          <cell r="D2499" t="str">
            <v>1121dtbanviet</v>
          </cell>
          <cell r="E2499" t="str">
            <v>1122dtbanviet</v>
          </cell>
          <cell r="F2499">
            <v>1157500</v>
          </cell>
        </row>
        <row r="2500">
          <cell r="A2500">
            <v>43768</v>
          </cell>
          <cell r="C2500" t="str">
            <v xml:space="preserve">Thu tiền còn lại trong tài khoản năm 2018 </v>
          </cell>
          <cell r="D2500" t="str">
            <v>1122dtbanviet</v>
          </cell>
          <cell r="E2500" t="str">
            <v>3388</v>
          </cell>
          <cell r="F2500">
            <v>1157500</v>
          </cell>
        </row>
        <row r="2501">
          <cell r="A2501">
            <v>43768</v>
          </cell>
          <cell r="C2501" t="str">
            <v>Phải trả khác (chưa xác nhận rõ nguyên nhân)</v>
          </cell>
          <cell r="D2501" t="str">
            <v>3388</v>
          </cell>
          <cell r="E2501" t="str">
            <v>1122banviet</v>
          </cell>
          <cell r="F2501">
            <v>7782600</v>
          </cell>
        </row>
        <row r="2502">
          <cell r="A2502">
            <v>43768</v>
          </cell>
          <cell r="C2502" t="str">
            <v>Lãi tiền gửi ngân hàng tháng 10/2019</v>
          </cell>
          <cell r="D2502" t="str">
            <v>1121banviet</v>
          </cell>
          <cell r="E2502" t="str">
            <v>515</v>
          </cell>
          <cell r="F2502">
            <v>153624</v>
          </cell>
        </row>
        <row r="2503">
          <cell r="A2503">
            <v>43768</v>
          </cell>
          <cell r="C2503" t="str">
            <v>Lãi tiền gửi ngân hàng (Từ T01 đến T09/2019)</v>
          </cell>
          <cell r="D2503" t="str">
            <v>1121banviet</v>
          </cell>
          <cell r="E2503" t="str">
            <v>515</v>
          </cell>
          <cell r="F2503">
            <v>1440194</v>
          </cell>
        </row>
        <row r="2504">
          <cell r="A2504">
            <v>43768</v>
          </cell>
          <cell r="C2504" t="str">
            <v>Đóng tài khoản TT số 0027041028205 chuyển vào TK Nh BIDV</v>
          </cell>
          <cell r="D2504" t="str">
            <v>1121BIDV</v>
          </cell>
          <cell r="E2504" t="str">
            <v>1121banviet</v>
          </cell>
          <cell r="F2504">
            <v>214065405</v>
          </cell>
        </row>
        <row r="2505">
          <cell r="A2505">
            <v>43768</v>
          </cell>
          <cell r="C2505" t="str">
            <v>Lãi tiền gửi ngân hàng tháng 10/2019</v>
          </cell>
          <cell r="D2505" t="str">
            <v>1121dtbanviet</v>
          </cell>
          <cell r="E2505" t="str">
            <v>515</v>
          </cell>
          <cell r="F2505">
            <v>10972</v>
          </cell>
        </row>
        <row r="2506">
          <cell r="A2506">
            <v>43768</v>
          </cell>
          <cell r="C2506" t="str">
            <v>Lãi tiền gửi ngân hàng (Từ T01 đến T09/2019)</v>
          </cell>
          <cell r="D2506" t="str">
            <v>1121dtbanviet</v>
          </cell>
          <cell r="E2506" t="str">
            <v>515</v>
          </cell>
          <cell r="F2506">
            <v>102857</v>
          </cell>
        </row>
        <row r="2507">
          <cell r="A2507">
            <v>43768</v>
          </cell>
          <cell r="C2507" t="str">
            <v>Đóng tài khoản TT số 0027041028375 chuyển vào TK Nh BIDV</v>
          </cell>
          <cell r="D2507" t="str">
            <v>1121BIDV</v>
          </cell>
          <cell r="E2507" t="str">
            <v>1121dtbanviet</v>
          </cell>
          <cell r="F2507">
            <v>14968831</v>
          </cell>
        </row>
        <row r="2508">
          <cell r="A2508">
            <v>43768</v>
          </cell>
          <cell r="B2508" t="str">
            <v>0000014</v>
          </cell>
          <cell r="C2508" t="str">
            <v>Doanh thu bán hàng- xưởng May XK Bến Tre theo HĐ 0000014 (10/10/2019)</v>
          </cell>
          <cell r="D2508" t="str">
            <v>131</v>
          </cell>
          <cell r="E2508" t="str">
            <v>5111</v>
          </cell>
          <cell r="F2508">
            <v>887995</v>
          </cell>
        </row>
        <row r="2509">
          <cell r="A2509">
            <v>43768</v>
          </cell>
          <cell r="B2509" t="str">
            <v>0000014</v>
          </cell>
          <cell r="C2509" t="str">
            <v>Thuế GTGT phải nộp</v>
          </cell>
          <cell r="D2509" t="str">
            <v>131</v>
          </cell>
          <cell r="E2509" t="str">
            <v>33311</v>
          </cell>
          <cell r="F2509">
            <v>88799</v>
          </cell>
        </row>
        <row r="2510">
          <cell r="A2510">
            <v>43768</v>
          </cell>
          <cell r="B2510" t="str">
            <v>0000014</v>
          </cell>
          <cell r="C2510" t="str">
            <v>Giá vốn hàng bán - Ốp rìa JH 115- 8.5 tấm</v>
          </cell>
          <cell r="D2510" t="str">
            <v>632</v>
          </cell>
          <cell r="E2510" t="str">
            <v>1561</v>
          </cell>
          <cell r="F2510">
            <v>802077</v>
          </cell>
        </row>
        <row r="2511">
          <cell r="A2511">
            <v>43768</v>
          </cell>
          <cell r="C2511" t="str">
            <v>Doanh thu bán hàng- Cửa Hàng Hồng Tuyết</v>
          </cell>
          <cell r="D2511" t="str">
            <v>131</v>
          </cell>
          <cell r="E2511" t="str">
            <v>5111</v>
          </cell>
          <cell r="F2511">
            <v>234909</v>
          </cell>
        </row>
        <row r="2512">
          <cell r="A2512">
            <v>43768</v>
          </cell>
          <cell r="C2512" t="str">
            <v>Thuế GTGT phải nộp</v>
          </cell>
          <cell r="D2512" t="str">
            <v>131</v>
          </cell>
          <cell r="E2512" t="str">
            <v>33311</v>
          </cell>
          <cell r="F2512">
            <v>23491</v>
          </cell>
        </row>
        <row r="2513">
          <cell r="A2513">
            <v>43768</v>
          </cell>
          <cell r="C2513" t="str">
            <v>Giá vốn hàng bán - Bond JH110- 2 tấm</v>
          </cell>
          <cell r="D2513" t="str">
            <v>632</v>
          </cell>
          <cell r="E2513" t="str">
            <v>1561</v>
          </cell>
          <cell r="F2513">
            <v>112398</v>
          </cell>
        </row>
        <row r="2514">
          <cell r="A2514">
            <v>43768</v>
          </cell>
          <cell r="B2514" t="str">
            <v>0000038</v>
          </cell>
          <cell r="C2514" t="str">
            <v>Phí thuê mặt bằng tháng 10/2019 (Từ 10/10/2019 đến 31/10/2019)</v>
          </cell>
          <cell r="D2514" t="str">
            <v>6418</v>
          </cell>
          <cell r="E2514" t="str">
            <v>331</v>
          </cell>
          <cell r="F2514">
            <v>43333333</v>
          </cell>
        </row>
        <row r="2515">
          <cell r="A2515">
            <v>43768</v>
          </cell>
          <cell r="B2515" t="str">
            <v>0000038</v>
          </cell>
          <cell r="C2515" t="str">
            <v>Thuế GTGT được khấu trừ</v>
          </cell>
          <cell r="D2515" t="str">
            <v>1331</v>
          </cell>
          <cell r="E2515" t="str">
            <v>331</v>
          </cell>
          <cell r="F2515">
            <v>4333333</v>
          </cell>
        </row>
        <row r="2516">
          <cell r="A2516">
            <v>43768</v>
          </cell>
          <cell r="B2516" t="str">
            <v>6452627</v>
          </cell>
          <cell r="C2516" t="str">
            <v>Vé máy bay tháng 10/2019 theo HĐ 6452627 (29/09/2019)</v>
          </cell>
          <cell r="D2516" t="str">
            <v>6428</v>
          </cell>
          <cell r="E2516" t="str">
            <v>331</v>
          </cell>
          <cell r="F2516">
            <v>844000</v>
          </cell>
        </row>
        <row r="2517">
          <cell r="A2517">
            <v>43768</v>
          </cell>
          <cell r="B2517" t="str">
            <v>6452627</v>
          </cell>
          <cell r="C2517" t="str">
            <v>Thuế GTGT được khấu trừ</v>
          </cell>
          <cell r="D2517" t="str">
            <v>1331</v>
          </cell>
          <cell r="E2517" t="str">
            <v>331</v>
          </cell>
          <cell r="F2517">
            <v>72400</v>
          </cell>
        </row>
        <row r="2518">
          <cell r="A2518">
            <v>43768</v>
          </cell>
          <cell r="B2518" t="str">
            <v>6101339</v>
          </cell>
          <cell r="C2518" t="str">
            <v>Vé máy bay tháng 10/2019 theo HĐ 6101339 (27/09/2019)</v>
          </cell>
          <cell r="D2518" t="str">
            <v>6428</v>
          </cell>
          <cell r="E2518" t="str">
            <v>331</v>
          </cell>
          <cell r="F2518">
            <v>2000000</v>
          </cell>
        </row>
        <row r="2519">
          <cell r="A2519">
            <v>43768</v>
          </cell>
          <cell r="B2519" t="str">
            <v>6101339</v>
          </cell>
          <cell r="C2519" t="str">
            <v>Thuế GTGT được khấu trừ</v>
          </cell>
          <cell r="D2519" t="str">
            <v>1331</v>
          </cell>
          <cell r="E2519" t="str">
            <v>331</v>
          </cell>
          <cell r="F2519">
            <v>176000</v>
          </cell>
        </row>
        <row r="2520">
          <cell r="A2520">
            <v>43768</v>
          </cell>
          <cell r="B2520" t="str">
            <v>0043557</v>
          </cell>
          <cell r="C2520" t="str">
            <v>Vé máy bay tháng 10/2019 theo HĐ 0043557 (30/09/2019)</v>
          </cell>
          <cell r="D2520" t="str">
            <v>6428</v>
          </cell>
          <cell r="E2520" t="str">
            <v>331</v>
          </cell>
          <cell r="F2520">
            <v>11070000</v>
          </cell>
        </row>
        <row r="2521">
          <cell r="A2521">
            <v>43768</v>
          </cell>
          <cell r="B2521" t="str">
            <v>0032060</v>
          </cell>
          <cell r="C2521" t="str">
            <v>Phí cung cấp dịch vụ I-Van gói eBH3S.L1 theo HĐ 0032060 (30/10/2019)</v>
          </cell>
          <cell r="D2521" t="str">
            <v>6423</v>
          </cell>
          <cell r="E2521" t="str">
            <v>331</v>
          </cell>
          <cell r="F2521">
            <v>1280000</v>
          </cell>
        </row>
        <row r="2522">
          <cell r="A2522">
            <v>43768</v>
          </cell>
          <cell r="B2522" t="str">
            <v>0000835</v>
          </cell>
          <cell r="C2522" t="str">
            <v>Phí thuê kho tháng 09/2019 theo HĐ 0000835 (24/09/2019)</v>
          </cell>
          <cell r="D2522" t="str">
            <v>6418</v>
          </cell>
          <cell r="E2522" t="str">
            <v>331</v>
          </cell>
          <cell r="F2522">
            <v>21375000</v>
          </cell>
        </row>
        <row r="2523">
          <cell r="A2523">
            <v>43768</v>
          </cell>
          <cell r="B2523" t="str">
            <v>0000835</v>
          </cell>
          <cell r="C2523" t="str">
            <v>Thuế GTGT được khấu trừ</v>
          </cell>
          <cell r="D2523" t="str">
            <v>1331</v>
          </cell>
          <cell r="E2523" t="str">
            <v>331</v>
          </cell>
          <cell r="F2523">
            <v>2137500</v>
          </cell>
        </row>
        <row r="2524">
          <cell r="A2524">
            <v>43768</v>
          </cell>
          <cell r="B2524" t="str">
            <v>0002224</v>
          </cell>
          <cell r="C2524" t="str">
            <v>Phí bốc xếp theo HĐ 0002224 (30/09/2019)</v>
          </cell>
          <cell r="D2524" t="str">
            <v>6418</v>
          </cell>
          <cell r="E2524" t="str">
            <v>331</v>
          </cell>
          <cell r="F2524">
            <v>271520</v>
          </cell>
        </row>
        <row r="2525">
          <cell r="A2525">
            <v>43768</v>
          </cell>
          <cell r="B2525" t="str">
            <v>0002224</v>
          </cell>
          <cell r="C2525" t="str">
            <v>Thuế GTGT được khấu trừ</v>
          </cell>
          <cell r="D2525" t="str">
            <v>1331</v>
          </cell>
          <cell r="E2525" t="str">
            <v>331</v>
          </cell>
          <cell r="F2525">
            <v>27152</v>
          </cell>
        </row>
        <row r="2526">
          <cell r="A2526">
            <v>43768</v>
          </cell>
          <cell r="B2526" t="str">
            <v>0000249</v>
          </cell>
          <cell r="C2526" t="str">
            <v>Cước vận chuyển theo HĐ 0000249 (29/09/2019)</v>
          </cell>
          <cell r="D2526" t="str">
            <v>6418</v>
          </cell>
          <cell r="E2526" t="str">
            <v>331</v>
          </cell>
          <cell r="F2526">
            <v>7500000</v>
          </cell>
        </row>
        <row r="2527">
          <cell r="A2527">
            <v>43768</v>
          </cell>
          <cell r="B2527" t="str">
            <v>0000249</v>
          </cell>
          <cell r="C2527" t="str">
            <v>Thuế GTGT được khấu trừ</v>
          </cell>
          <cell r="D2527" t="str">
            <v>1331</v>
          </cell>
          <cell r="E2527" t="str">
            <v>331</v>
          </cell>
          <cell r="F2527">
            <v>750000</v>
          </cell>
        </row>
        <row r="2528">
          <cell r="A2528">
            <v>43768</v>
          </cell>
          <cell r="B2528" t="str">
            <v>0000040</v>
          </cell>
          <cell r="C2528" t="str">
            <v>Đèn led sử dụng cho văn phòng (tầng 1,2)</v>
          </cell>
          <cell r="D2528" t="str">
            <v>24201</v>
          </cell>
          <cell r="E2528" t="str">
            <v>331</v>
          </cell>
          <cell r="F2528">
            <v>10949000</v>
          </cell>
        </row>
        <row r="2529">
          <cell r="A2529">
            <v>43768</v>
          </cell>
          <cell r="B2529" t="str">
            <v>0000040</v>
          </cell>
          <cell r="C2529" t="str">
            <v>Thuế GTGT được khấu trừ</v>
          </cell>
          <cell r="D2529" t="str">
            <v>1331</v>
          </cell>
          <cell r="E2529" t="str">
            <v>331</v>
          </cell>
          <cell r="F2529">
            <v>1094900</v>
          </cell>
        </row>
        <row r="2530">
          <cell r="A2530">
            <v>43768</v>
          </cell>
          <cell r="C2530" t="str">
            <v>Điện sinh hoạt tháng 10/2019</v>
          </cell>
          <cell r="D2530" t="str">
            <v>6428</v>
          </cell>
          <cell r="E2530" t="str">
            <v>331</v>
          </cell>
          <cell r="F2530">
            <v>8830873</v>
          </cell>
        </row>
        <row r="2531">
          <cell r="A2531">
            <v>43768</v>
          </cell>
          <cell r="C2531" t="str">
            <v>Thuế GTGT được khấu trừ</v>
          </cell>
          <cell r="D2531" t="str">
            <v>1331</v>
          </cell>
          <cell r="E2531" t="str">
            <v>331</v>
          </cell>
          <cell r="F2531">
            <v>883087</v>
          </cell>
        </row>
        <row r="2532">
          <cell r="A2532">
            <v>43768</v>
          </cell>
          <cell r="C2532" t="str">
            <v>Cước điện thoại, internet kỳ 09/2019</v>
          </cell>
          <cell r="D2532" t="str">
            <v>6428</v>
          </cell>
          <cell r="E2532" t="str">
            <v>331</v>
          </cell>
          <cell r="F2532">
            <v>862595</v>
          </cell>
        </row>
        <row r="2533">
          <cell r="A2533">
            <v>43768</v>
          </cell>
          <cell r="C2533" t="str">
            <v>Thuế GTGT được khấu trừ</v>
          </cell>
          <cell r="D2533" t="str">
            <v>1331</v>
          </cell>
          <cell r="E2533" t="str">
            <v>331</v>
          </cell>
          <cell r="F2533">
            <v>86260</v>
          </cell>
        </row>
        <row r="2534">
          <cell r="A2534">
            <v>43768</v>
          </cell>
          <cell r="C2534" t="str">
            <v>Nước sinh hoạt tháng 09/2019 (kỳ 10/2019)</v>
          </cell>
          <cell r="D2534" t="str">
            <v>6428</v>
          </cell>
          <cell r="E2534" t="str">
            <v>331</v>
          </cell>
          <cell r="F2534">
            <v>2276671</v>
          </cell>
        </row>
        <row r="2535">
          <cell r="A2535">
            <v>43768</v>
          </cell>
          <cell r="C2535" t="str">
            <v>Thuế GTGT được khấu trừ</v>
          </cell>
          <cell r="D2535" t="str">
            <v>1331</v>
          </cell>
          <cell r="E2535" t="str">
            <v>331</v>
          </cell>
          <cell r="F2535">
            <v>113834</v>
          </cell>
        </row>
        <row r="2536">
          <cell r="A2536">
            <v>43768</v>
          </cell>
          <cell r="C2536" t="str">
            <v>Phí thuê 02 xe ô tô tháng 10/2019</v>
          </cell>
          <cell r="D2536" t="str">
            <v>6418</v>
          </cell>
          <cell r="E2536" t="str">
            <v>331</v>
          </cell>
          <cell r="F2536">
            <v>20000000</v>
          </cell>
        </row>
        <row r="2537">
          <cell r="A2537">
            <v>43769</v>
          </cell>
          <cell r="B2537" t="str">
            <v>PT00074</v>
          </cell>
          <cell r="C2537" t="str">
            <v>Rút TGNH BIDV nhập quỹ tiền mặt - Hoàng Như Kiểm</v>
          </cell>
          <cell r="D2537" t="str">
            <v>1111</v>
          </cell>
          <cell r="E2537" t="str">
            <v>1121BIDV</v>
          </cell>
        </row>
        <row r="2538">
          <cell r="A2538">
            <v>43769</v>
          </cell>
          <cell r="B2538" t="str">
            <v>PC00209</v>
          </cell>
          <cell r="C2538" t="str">
            <v>Thanh toán phí công tác tại Hà Nội (KV07) - Nguyễn Việt Hùng</v>
          </cell>
          <cell r="D2538" t="str">
            <v>6418</v>
          </cell>
          <cell r="E2538" t="str">
            <v>1111</v>
          </cell>
          <cell r="F2538">
            <v>1200000</v>
          </cell>
        </row>
        <row r="2539">
          <cell r="A2539">
            <v>43769</v>
          </cell>
          <cell r="B2539" t="str">
            <v>PC00209</v>
          </cell>
          <cell r="C2539" t="str">
            <v>Thanh toán phí công tác tại Hà Nội (KV07) - Nguyễn Việt Hùng</v>
          </cell>
          <cell r="D2539" t="str">
            <v>6418</v>
          </cell>
          <cell r="E2539" t="str">
            <v>1111</v>
          </cell>
          <cell r="F2539">
            <v>1417000</v>
          </cell>
        </row>
        <row r="2540">
          <cell r="A2540">
            <v>43769</v>
          </cell>
          <cell r="B2540" t="str">
            <v>PC00209</v>
          </cell>
          <cell r="C2540" t="str">
            <v>Thanh toán phí công tác tại Hà Nội (KV07) - Nguyễn Việt Hùng</v>
          </cell>
          <cell r="D2540" t="str">
            <v>6418</v>
          </cell>
          <cell r="E2540" t="str">
            <v>1111</v>
          </cell>
          <cell r="F2540">
            <v>2070000</v>
          </cell>
        </row>
        <row r="2541">
          <cell r="A2541">
            <v>43769</v>
          </cell>
          <cell r="B2541" t="str">
            <v>PC00209</v>
          </cell>
          <cell r="C2541" t="str">
            <v>Thuế GTGT được khấu trừ của hàng hóa, dịch vụ</v>
          </cell>
          <cell r="D2541" t="str">
            <v>1331</v>
          </cell>
          <cell r="E2541" t="str">
            <v>1111</v>
          </cell>
          <cell r="F2541">
            <v>120000</v>
          </cell>
        </row>
        <row r="2542">
          <cell r="A2542">
            <v>43769</v>
          </cell>
          <cell r="C2542" t="str">
            <v>Hoàng Thị Luyến hoàn ứng (nộp tiền mặt vào NH BIDV)</v>
          </cell>
          <cell r="D2542" t="str">
            <v>1121BIDV</v>
          </cell>
          <cell r="E2542" t="str">
            <v>141</v>
          </cell>
          <cell r="F2542">
            <v>200000000</v>
          </cell>
        </row>
        <row r="2543">
          <cell r="A2543">
            <v>43769</v>
          </cell>
          <cell r="C2543" t="str">
            <v>Thanh toán lương tháng 10/2019</v>
          </cell>
          <cell r="D2543" t="str">
            <v>3341</v>
          </cell>
          <cell r="E2543" t="str">
            <v>1121BIDV</v>
          </cell>
          <cell r="F2543">
            <v>288038941</v>
          </cell>
        </row>
        <row r="2544">
          <cell r="A2544">
            <v>43769</v>
          </cell>
          <cell r="C2544" t="str">
            <v>Phí chuyển khoản món 288.038.941 vnđ</v>
          </cell>
          <cell r="D2544" t="str">
            <v>6425</v>
          </cell>
          <cell r="E2544" t="str">
            <v>1121BIDV</v>
          </cell>
          <cell r="F2544">
            <v>156200</v>
          </cell>
        </row>
        <row r="2545">
          <cell r="A2545">
            <v>43769</v>
          </cell>
          <cell r="C2545" t="str">
            <v>Rút TGNH BIDV nhập quỹ TM (Hoàng Như Kiểm)</v>
          </cell>
          <cell r="D2545" t="str">
            <v>1111</v>
          </cell>
          <cell r="E2545" t="str">
            <v>1121BIDV</v>
          </cell>
          <cell r="F2545">
            <v>70000000</v>
          </cell>
        </row>
        <row r="2546">
          <cell r="A2546">
            <v>43769</v>
          </cell>
          <cell r="C2546" t="str">
            <v>Phí rút tiền mặt món 70.000.000 vnđ</v>
          </cell>
          <cell r="D2546" t="str">
            <v>6425</v>
          </cell>
          <cell r="E2546" t="str">
            <v>1121BIDV</v>
          </cell>
          <cell r="F2546">
            <v>11000</v>
          </cell>
        </row>
        <row r="2547">
          <cell r="A2547">
            <v>43769</v>
          </cell>
          <cell r="C2547" t="str">
            <v>Điều chỉnh giảm doanh thu Petong nhựa (PMT) tháng 09/2019</v>
          </cell>
          <cell r="D2547" t="str">
            <v>131</v>
          </cell>
          <cell r="E2547" t="str">
            <v>5111</v>
          </cell>
        </row>
        <row r="2548">
          <cell r="A2548">
            <v>43769</v>
          </cell>
          <cell r="C2548" t="str">
            <v>Điều chỉnh giảm giá vốn hàng bán Petong</v>
          </cell>
          <cell r="D2548" t="str">
            <v>632</v>
          </cell>
          <cell r="E2548" t="str">
            <v>335</v>
          </cell>
        </row>
        <row r="2549">
          <cell r="A2549">
            <v>43769</v>
          </cell>
          <cell r="C2549" t="str">
            <v>Doanh thu gỗ (Việt Nam)</v>
          </cell>
          <cell r="D2549" t="str">
            <v>131</v>
          </cell>
          <cell r="E2549" t="str">
            <v>5111</v>
          </cell>
        </row>
        <row r="2550">
          <cell r="A2550">
            <v>43769</v>
          </cell>
          <cell r="C2550" t="str">
            <v>Giá vốn hàng bán Gỗ (Việt Nam)</v>
          </cell>
          <cell r="D2550" t="str">
            <v>632</v>
          </cell>
          <cell r="E2550" t="str">
            <v>335</v>
          </cell>
        </row>
        <row r="2551">
          <cell r="A2551">
            <v>43769</v>
          </cell>
          <cell r="C2551" t="str">
            <v xml:space="preserve">Điều chỉnh tăng doanh thu mái ngói </v>
          </cell>
          <cell r="D2551" t="str">
            <v>131</v>
          </cell>
          <cell r="E2551" t="str">
            <v>5111</v>
          </cell>
        </row>
        <row r="2552">
          <cell r="A2552">
            <v>43769</v>
          </cell>
          <cell r="C2552" t="str">
            <v>Giá vốn hàng bán mái ngói</v>
          </cell>
          <cell r="D2552" t="str">
            <v>632</v>
          </cell>
          <cell r="E2552" t="str">
            <v>335</v>
          </cell>
        </row>
        <row r="2553">
          <cell r="A2553">
            <v>43769</v>
          </cell>
          <cell r="C2553" t="str">
            <v>Doanh thu Petong nhựa (PMT) tháng 10/2019</v>
          </cell>
          <cell r="D2553" t="str">
            <v>131</v>
          </cell>
          <cell r="E2553" t="str">
            <v>5111</v>
          </cell>
        </row>
        <row r="2554">
          <cell r="A2554">
            <v>43769</v>
          </cell>
          <cell r="C2554" t="str">
            <v>Giá vốn hàng bán Petong tháng 10/2019</v>
          </cell>
          <cell r="D2554" t="str">
            <v>632</v>
          </cell>
          <cell r="E2554" t="str">
            <v>335</v>
          </cell>
        </row>
        <row r="2555">
          <cell r="A2555">
            <v>43769</v>
          </cell>
          <cell r="C2555" t="str">
            <v>Doanh thu gỗ (Việt Nam) tháng 10/2019</v>
          </cell>
          <cell r="D2555" t="str">
            <v>131</v>
          </cell>
          <cell r="E2555" t="str">
            <v>5111</v>
          </cell>
        </row>
        <row r="2556">
          <cell r="A2556">
            <v>43769</v>
          </cell>
          <cell r="C2556" t="str">
            <v>Giá vốn hàng bán Gỗ (Việt Nam) tháng 10/2019</v>
          </cell>
          <cell r="D2556" t="str">
            <v>632</v>
          </cell>
          <cell r="E2556" t="str">
            <v>335</v>
          </cell>
        </row>
        <row r="2557">
          <cell r="A2557">
            <v>43769</v>
          </cell>
          <cell r="C2557" t="str">
            <v>Doanh thu 400 met lá Aloha (30/08/2019)</v>
          </cell>
          <cell r="D2557" t="str">
            <v>131</v>
          </cell>
          <cell r="E2557" t="str">
            <v>5111</v>
          </cell>
          <cell r="F2557">
            <v>640000000</v>
          </cell>
        </row>
        <row r="2558">
          <cell r="A2558">
            <v>43769</v>
          </cell>
          <cell r="C2558" t="str">
            <v>Giá vốn hàng bán 400 met lá Aloha</v>
          </cell>
          <cell r="D2558" t="str">
            <v>632</v>
          </cell>
          <cell r="E2558" t="str">
            <v>1561</v>
          </cell>
          <cell r="F2558">
            <v>299476800</v>
          </cell>
        </row>
        <row r="2559">
          <cell r="A2559">
            <v>43769</v>
          </cell>
          <cell r="C2559" t="str">
            <v>Phân bổ tiền thuê nhà cho văn phòng tháng 10/2019
Allocation of the rent for the office in Octorber.2019</v>
          </cell>
          <cell r="D2559" t="str">
            <v>6423</v>
          </cell>
          <cell r="E2559" t="str">
            <v>24201</v>
          </cell>
          <cell r="F2559">
            <v>120000000</v>
          </cell>
        </row>
        <row r="2560">
          <cell r="A2560">
            <v>43769</v>
          </cell>
          <cell r="C2560" t="str">
            <v>Phải trả lương NVBH tháng 10/2019
To pay staff salaries sale in in Octorber.2019</v>
          </cell>
          <cell r="D2560" t="str">
            <v>6411</v>
          </cell>
          <cell r="E2560" t="str">
            <v>3341</v>
          </cell>
          <cell r="F2560">
            <v>130550000</v>
          </cell>
        </row>
        <row r="2561">
          <cell r="A2561">
            <v>43769</v>
          </cell>
          <cell r="C2561" t="str">
            <v>Phải trả lương NVoffice tháng 10/2019
To pay staff salaries office in in Octorber.2019</v>
          </cell>
          <cell r="D2561">
            <v>6421</v>
          </cell>
          <cell r="E2561" t="str">
            <v>3341</v>
          </cell>
          <cell r="F2561">
            <v>209550000</v>
          </cell>
        </row>
        <row r="2562">
          <cell r="A2562">
            <v>43769</v>
          </cell>
          <cell r="C2562" t="str">
            <v>Phải trả BHXH cho NVoffice tháng 10/2019
Pay social insurance for NVoffice in in Octorber.2019</v>
          </cell>
          <cell r="D2562">
            <v>6421</v>
          </cell>
          <cell r="E2562" t="str">
            <v>3383</v>
          </cell>
          <cell r="F2562">
            <v>19337500</v>
          </cell>
        </row>
        <row r="2563">
          <cell r="A2563">
            <v>43769</v>
          </cell>
          <cell r="C2563" t="str">
            <v>Phải trả BHYT cho NVoffice tháng 10/2019
Pay health insurance for NV office in in Octorber.2019</v>
          </cell>
          <cell r="D2563">
            <v>6421</v>
          </cell>
          <cell r="E2563" t="str">
            <v>3384</v>
          </cell>
          <cell r="F2563">
            <v>3315000</v>
          </cell>
        </row>
        <row r="2564">
          <cell r="A2564">
            <v>43769</v>
          </cell>
          <cell r="C2564" t="str">
            <v>Phải trả BHTN cho NVoffice tháng 10/2019
Pay unemployment insurance for NV office in in Octorber.2019</v>
          </cell>
          <cell r="D2564">
            <v>6421</v>
          </cell>
          <cell r="E2564" t="str">
            <v>3386</v>
          </cell>
          <cell r="F2564">
            <v>1105000</v>
          </cell>
        </row>
        <row r="2565">
          <cell r="A2565">
            <v>43769</v>
          </cell>
          <cell r="C2565" t="str">
            <v>Phải trả BHXH cho NV bán hàng tháng 10/2019
Pay social insurance for NV.sale in in Octorber.2019</v>
          </cell>
          <cell r="D2565" t="str">
            <v>6411</v>
          </cell>
          <cell r="E2565" t="str">
            <v>3383</v>
          </cell>
          <cell r="F2565">
            <v>12425000</v>
          </cell>
        </row>
        <row r="2566">
          <cell r="A2566">
            <v>43769</v>
          </cell>
          <cell r="C2566" t="str">
            <v>Phải trả BHYT cho  NV bán hàng tháng 10/2019
Pay health insurance for NV sale in in Octorber.2019</v>
          </cell>
          <cell r="D2566" t="str">
            <v>6411</v>
          </cell>
          <cell r="E2566" t="str">
            <v>3384</v>
          </cell>
          <cell r="F2566">
            <v>2130000</v>
          </cell>
        </row>
        <row r="2567">
          <cell r="A2567">
            <v>43769</v>
          </cell>
          <cell r="C2567" t="str">
            <v>Phải trả BHTN cho  NV bán hàng tháng 10/2019
Pay unemployment insurance for NV sale in in Octorber.2019</v>
          </cell>
          <cell r="D2567" t="str">
            <v>6411</v>
          </cell>
          <cell r="E2567" t="str">
            <v>3386</v>
          </cell>
          <cell r="F2567">
            <v>710000</v>
          </cell>
        </row>
        <row r="2568">
          <cell r="A2568">
            <v>43769</v>
          </cell>
          <cell r="C2568" t="str">
            <v>Thuế tncn NV VP tháng 10/2019
Pay taxpayers in in Octorber.2019</v>
          </cell>
          <cell r="D2568" t="str">
            <v>3341</v>
          </cell>
          <cell r="E2568" t="str">
            <v>3335</v>
          </cell>
          <cell r="F2568">
            <v>5199000</v>
          </cell>
        </row>
        <row r="2569">
          <cell r="A2569">
            <v>43769</v>
          </cell>
          <cell r="C2569" t="str">
            <v>Nhân viên VP trả BHXH tháng 10/2019</v>
          </cell>
          <cell r="D2569" t="str">
            <v>3341</v>
          </cell>
          <cell r="E2569" t="str">
            <v>3383</v>
          </cell>
          <cell r="F2569">
            <v>8840000</v>
          </cell>
        </row>
        <row r="2570">
          <cell r="A2570">
            <v>43769</v>
          </cell>
          <cell r="C2570" t="str">
            <v>Nhân viên VP trả BHYT tháng 10/2019</v>
          </cell>
          <cell r="D2570" t="str">
            <v>3341</v>
          </cell>
          <cell r="E2570" t="str">
            <v>3384</v>
          </cell>
          <cell r="F2570">
            <v>1657500</v>
          </cell>
        </row>
        <row r="2571">
          <cell r="A2571">
            <v>43769</v>
          </cell>
          <cell r="C2571" t="str">
            <v>Nhân viên VP trả BHTN tháng 10/2019</v>
          </cell>
          <cell r="D2571" t="str">
            <v>3341</v>
          </cell>
          <cell r="E2571" t="str">
            <v>3386</v>
          </cell>
          <cell r="F2571">
            <v>1105000</v>
          </cell>
        </row>
        <row r="2572">
          <cell r="A2572">
            <v>43769</v>
          </cell>
          <cell r="C2572" t="str">
            <v>Nhân viên kinh doanh trả BHXH tháng 10/2019</v>
          </cell>
          <cell r="D2572" t="str">
            <v>3341</v>
          </cell>
          <cell r="E2572" t="str">
            <v>3383</v>
          </cell>
          <cell r="F2572">
            <v>5680000</v>
          </cell>
        </row>
        <row r="2573">
          <cell r="A2573">
            <v>43769</v>
          </cell>
          <cell r="C2573" t="str">
            <v>Nhân viên kinh doanh trả BHYT tháng 10/2019</v>
          </cell>
          <cell r="D2573" t="str">
            <v>3341</v>
          </cell>
          <cell r="E2573" t="str">
            <v>3384</v>
          </cell>
          <cell r="F2573">
            <v>1065000</v>
          </cell>
        </row>
        <row r="2574">
          <cell r="A2574">
            <v>43769</v>
          </cell>
          <cell r="C2574" t="str">
            <v>Nhân viên kinh doanh trả BHTN tháng 10/2019</v>
          </cell>
          <cell r="D2574" t="str">
            <v>3341</v>
          </cell>
          <cell r="E2574" t="str">
            <v>3386</v>
          </cell>
          <cell r="F2574">
            <v>710000</v>
          </cell>
        </row>
        <row r="2575">
          <cell r="A2575">
            <v>43769</v>
          </cell>
          <cell r="C2575" t="str">
            <v xml:space="preserve">Nhân viên tạm ứng tháng 10/2019 </v>
          </cell>
          <cell r="D2575" t="str">
            <v>3341</v>
          </cell>
          <cell r="E2575" t="str">
            <v>141</v>
          </cell>
          <cell r="F2575">
            <v>257059</v>
          </cell>
        </row>
        <row r="2576">
          <cell r="A2576">
            <v>43769</v>
          </cell>
          <cell r="C2576" t="str">
            <v>Phân bổ chi phí trả trước ngắn hạn 10/2019</v>
          </cell>
          <cell r="D2576" t="str">
            <v>6423</v>
          </cell>
          <cell r="E2576" t="str">
            <v>24201</v>
          </cell>
          <cell r="F2576">
            <v>42975690</v>
          </cell>
        </row>
        <row r="2577">
          <cell r="A2577">
            <v>43769</v>
          </cell>
          <cell r="C2577" t="str">
            <v>Hao mòn TSCĐ hữu hình tháng 10/2019</v>
          </cell>
          <cell r="D2577" t="str">
            <v>6423</v>
          </cell>
          <cell r="E2577" t="str">
            <v>2141</v>
          </cell>
          <cell r="F2577">
            <v>7381045</v>
          </cell>
        </row>
        <row r="2578">
          <cell r="A2578">
            <v>43769</v>
          </cell>
          <cell r="B2578" t="str">
            <v>0000181</v>
          </cell>
          <cell r="C2578" t="str">
            <v>Phí dịch vụ bảo vệ tháng 10/2019 theo HĐ 0000181 (31/10/2019)</v>
          </cell>
          <cell r="D2578" t="str">
            <v>6428</v>
          </cell>
          <cell r="E2578" t="str">
            <v>331</v>
          </cell>
          <cell r="F2578">
            <v>7800000</v>
          </cell>
        </row>
        <row r="2579">
          <cell r="A2579">
            <v>43769</v>
          </cell>
          <cell r="B2579" t="str">
            <v>0000181</v>
          </cell>
          <cell r="C2579" t="str">
            <v>Thuế GTGT được khấu trừ</v>
          </cell>
          <cell r="D2579" t="str">
            <v>1331</v>
          </cell>
          <cell r="E2579" t="str">
            <v>331</v>
          </cell>
          <cell r="F2579">
            <v>780000</v>
          </cell>
        </row>
        <row r="2580">
          <cell r="A2580">
            <v>43769</v>
          </cell>
          <cell r="B2580" t="str">
            <v>0002441</v>
          </cell>
          <cell r="C2580" t="str">
            <v>Phí bốc xếp tháng 10/2019 theo HĐ 0002441 (31/10/2019)</v>
          </cell>
          <cell r="D2580" t="str">
            <v>6428</v>
          </cell>
          <cell r="E2580" t="str">
            <v>331</v>
          </cell>
          <cell r="F2580">
            <v>225160</v>
          </cell>
        </row>
        <row r="2581">
          <cell r="A2581">
            <v>43769</v>
          </cell>
          <cell r="B2581" t="str">
            <v>0002441</v>
          </cell>
          <cell r="C2581" t="str">
            <v>Thuế GTGT được khấu trừ</v>
          </cell>
          <cell r="D2581" t="str">
            <v>1331</v>
          </cell>
          <cell r="E2581" t="str">
            <v>331</v>
          </cell>
          <cell r="F2581">
            <v>22516</v>
          </cell>
        </row>
        <row r="2582">
          <cell r="A2582">
            <v>43769</v>
          </cell>
          <cell r="B2582" t="str">
            <v>0002237</v>
          </cell>
          <cell r="C2582" t="str">
            <v>Phí thuê kho Sotran tháng 10/2019 theo HĐ 0002237 (31/10/2019)</v>
          </cell>
          <cell r="D2582" t="str">
            <v>6428</v>
          </cell>
          <cell r="E2582" t="str">
            <v>331</v>
          </cell>
          <cell r="F2582">
            <v>21375000</v>
          </cell>
        </row>
        <row r="2583">
          <cell r="A2583">
            <v>43769</v>
          </cell>
          <cell r="B2583" t="str">
            <v>0002237</v>
          </cell>
          <cell r="C2583" t="str">
            <v>Thuế GTGT được khấu trừ</v>
          </cell>
          <cell r="D2583" t="str">
            <v>1331</v>
          </cell>
          <cell r="E2583" t="str">
            <v>331</v>
          </cell>
          <cell r="F2583">
            <v>2137500</v>
          </cell>
        </row>
        <row r="2584">
          <cell r="A2584">
            <v>43769</v>
          </cell>
          <cell r="B2584" t="str">
            <v>0002619</v>
          </cell>
          <cell r="C2584" t="str">
            <v>Phí cước gửi thư, chuyển phát nhanh tháng 10/2019 theo HĐ 0002619 (31/10/2019)</v>
          </cell>
          <cell r="D2584" t="str">
            <v>6428</v>
          </cell>
          <cell r="E2584" t="str">
            <v>331</v>
          </cell>
          <cell r="F2584">
            <v>915369</v>
          </cell>
        </row>
        <row r="2585">
          <cell r="A2585">
            <v>43769</v>
          </cell>
          <cell r="B2585" t="str">
            <v>0002619</v>
          </cell>
          <cell r="C2585" t="str">
            <v>Thuế GTGT được khấu trừ</v>
          </cell>
          <cell r="D2585" t="str">
            <v>1331</v>
          </cell>
          <cell r="E2585" t="str">
            <v>331</v>
          </cell>
          <cell r="F2585">
            <v>91537</v>
          </cell>
        </row>
        <row r="2586">
          <cell r="A2586">
            <v>43770</v>
          </cell>
          <cell r="B2586" t="str">
            <v>PT00075</v>
          </cell>
          <cell r="C2586" t="str">
            <v>Thu tiền bán hàng theo ĐĐH: 281019-01 Della (28/10/2019) - Công ty TNHH Toadesign (Đợt 2)</v>
          </cell>
          <cell r="D2586" t="str">
            <v>1111</v>
          </cell>
          <cell r="E2586" t="str">
            <v>131</v>
          </cell>
          <cell r="F2586">
            <v>100000000</v>
          </cell>
        </row>
        <row r="2587">
          <cell r="A2587">
            <v>43770</v>
          </cell>
          <cell r="B2587" t="str">
            <v>PT00076</v>
          </cell>
          <cell r="C2587" t="str">
            <v>Hoàng Thị Luyến hoàn ứng (A.Kiểm đưa tiền mặt) - Hoàng Như Kiểm</v>
          </cell>
          <cell r="D2587" t="str">
            <v>1111</v>
          </cell>
          <cell r="E2587" t="str">
            <v>141</v>
          </cell>
          <cell r="F2587">
            <v>25000000</v>
          </cell>
        </row>
        <row r="2588">
          <cell r="A2588">
            <v>43770</v>
          </cell>
          <cell r="B2588" t="str">
            <v>PC00210</v>
          </cell>
          <cell r="C2588" t="str">
            <v>Tạm ứng phí công tác gửi mẫu, tư vấn kỹ thuật tại Tây Ninh (KV2) - Đỗ Trọng Khương</v>
          </cell>
          <cell r="D2588" t="str">
            <v>141</v>
          </cell>
          <cell r="E2588" t="str">
            <v>1111</v>
          </cell>
          <cell r="F2588">
            <v>3000000</v>
          </cell>
        </row>
        <row r="2589">
          <cell r="A2589">
            <v>43770</v>
          </cell>
          <cell r="B2589" t="str">
            <v>PC00211</v>
          </cell>
          <cell r="C2589" t="str">
            <v>Hoàng Thị Luyến tạm ứng (chuyển lương cho Della) - Hoàng Thị Luyến</v>
          </cell>
          <cell r="D2589" t="str">
            <v>141</v>
          </cell>
          <cell r="E2589" t="str">
            <v>1111</v>
          </cell>
          <cell r="F2589">
            <v>100000000</v>
          </cell>
        </row>
        <row r="2590">
          <cell r="A2590">
            <v>43770</v>
          </cell>
          <cell r="B2590" t="str">
            <v>PC00212</v>
          </cell>
          <cell r="C2590" t="str">
            <v>Thanh toán nước uống cho công ty (HDBL số: 0101 01/11/2019) - Công ty TNHH Phương Xuân Thuỷ</v>
          </cell>
          <cell r="D2590" t="str">
            <v>331</v>
          </cell>
          <cell r="E2590" t="str">
            <v>1111</v>
          </cell>
          <cell r="F2590">
            <v>540000</v>
          </cell>
        </row>
        <row r="2591">
          <cell r="A2591">
            <v>43770</v>
          </cell>
          <cell r="B2591" t="str">
            <v>PC00213</v>
          </cell>
          <cell r="C2591" t="str">
            <v>Tạm ứng bảo dưỡng xe 50LD.12570 - Hoàng Như Kiểm</v>
          </cell>
          <cell r="D2591" t="str">
            <v>141</v>
          </cell>
          <cell r="E2591" t="str">
            <v>1111</v>
          </cell>
          <cell r="F2591">
            <v>5000000</v>
          </cell>
        </row>
        <row r="2592">
          <cell r="A2592">
            <v>43770</v>
          </cell>
          <cell r="B2592" t="str">
            <v>PC00214</v>
          </cell>
          <cell r="C2592" t="str">
            <v>Thanh toán phí làm giá liên sở - Mái ngói thép hợp kim phủ đá (không chứng từ) - Dương Anh Đào</v>
          </cell>
          <cell r="D2592" t="str">
            <v>6428</v>
          </cell>
          <cell r="E2592" t="str">
            <v>1111</v>
          </cell>
          <cell r="F2592">
            <v>20000000</v>
          </cell>
        </row>
        <row r="2593">
          <cell r="A2593">
            <v>43770</v>
          </cell>
          <cell r="B2593" t="str">
            <v>0000040</v>
          </cell>
          <cell r="C2593" t="str">
            <v>Phí thuê mặt bằng, kho xưởng tháng 11/2019</v>
          </cell>
          <cell r="D2593" t="str">
            <v>6428</v>
          </cell>
          <cell r="E2593" t="str">
            <v>331</v>
          </cell>
          <cell r="F2593">
            <v>65000000</v>
          </cell>
        </row>
        <row r="2594">
          <cell r="A2594">
            <v>43770</v>
          </cell>
          <cell r="B2594" t="str">
            <v>0000040</v>
          </cell>
          <cell r="C2594" t="str">
            <v>Thuế GTGT được khấu trừ</v>
          </cell>
          <cell r="D2594" t="str">
            <v>1331</v>
          </cell>
          <cell r="E2594" t="str">
            <v>331</v>
          </cell>
          <cell r="F2594">
            <v>6500000</v>
          </cell>
        </row>
        <row r="2595">
          <cell r="A2595">
            <v>43773</v>
          </cell>
          <cell r="B2595" t="str">
            <v>PC 00215</v>
          </cell>
          <cell r="C2595" t="str">
            <v>Nộp thuế TNCN quí 02+03/2019 - Võ Ngọc Châu</v>
          </cell>
          <cell r="D2595" t="str">
            <v>3335</v>
          </cell>
          <cell r="E2595" t="str">
            <v>1111</v>
          </cell>
          <cell r="F2595">
            <v>50664625</v>
          </cell>
        </row>
        <row r="2596">
          <cell r="A2596">
            <v>43773</v>
          </cell>
          <cell r="B2596" t="str">
            <v>NH</v>
          </cell>
          <cell r="C2596" t="str">
            <v>TT phí dịch vụ bảo vệ tháng 10/2019 theo HĐ 000181 (31/10/2019)- Cty Bách Thắng</v>
          </cell>
          <cell r="D2596" t="str">
            <v>331</v>
          </cell>
          <cell r="E2596" t="str">
            <v>1121BIDV</v>
          </cell>
          <cell r="F2596">
            <v>8580000</v>
          </cell>
        </row>
        <row r="2597">
          <cell r="A2597">
            <v>43773</v>
          </cell>
          <cell r="B2597" t="str">
            <v>NH</v>
          </cell>
          <cell r="C2597" t="str">
            <v>Phí chuyển khoản món 8.580.000 vnđ</v>
          </cell>
          <cell r="D2597" t="str">
            <v>6425</v>
          </cell>
          <cell r="E2597" t="str">
            <v>1121BIDV</v>
          </cell>
          <cell r="F2597">
            <v>22000</v>
          </cell>
        </row>
        <row r="2598">
          <cell r="A2598">
            <v>43773</v>
          </cell>
          <cell r="B2598" t="str">
            <v>0000859</v>
          </cell>
          <cell r="C2598" t="str">
            <v>Phí nước uống công ty theo HĐ 0000859 (04/11/2019)</v>
          </cell>
          <cell r="D2598" t="str">
            <v>6428</v>
          </cell>
          <cell r="E2598" t="str">
            <v>331</v>
          </cell>
          <cell r="F2598">
            <v>877273</v>
          </cell>
        </row>
        <row r="2599">
          <cell r="A2599">
            <v>43773</v>
          </cell>
          <cell r="B2599" t="str">
            <v>0000859</v>
          </cell>
          <cell r="C2599" t="str">
            <v>Thuế GTGT được khấu trừ</v>
          </cell>
          <cell r="D2599" t="str">
            <v>1331</v>
          </cell>
          <cell r="E2599" t="str">
            <v>331</v>
          </cell>
          <cell r="F2599">
            <v>87727</v>
          </cell>
        </row>
        <row r="2600">
          <cell r="A2600">
            <v>43774</v>
          </cell>
          <cell r="B2600" t="str">
            <v>PT00077</v>
          </cell>
          <cell r="C2600" t="str">
            <v>Hoàng Thị Luyến hoàn ứng (nộp tiền mặt vào TK NH BIDV) - Văn Ngọc Phương</v>
          </cell>
          <cell r="D2600" t="str">
            <v>1111</v>
          </cell>
          <cell r="E2600" t="str">
            <v>141</v>
          </cell>
          <cell r="F2600">
            <v>38000000</v>
          </cell>
        </row>
        <row r="2601">
          <cell r="A2601">
            <v>43774</v>
          </cell>
          <cell r="B2601" t="str">
            <v>PC00216</v>
          </cell>
          <cell r="C2601" t="str">
            <v>Nộp tiền mặt vào tài khoản NH BIDV - Văn Ngọc Phương</v>
          </cell>
          <cell r="D2601" t="str">
            <v>1121BIDV</v>
          </cell>
          <cell r="E2601" t="str">
            <v>1111</v>
          </cell>
          <cell r="F2601">
            <v>0</v>
          </cell>
        </row>
        <row r="2602">
          <cell r="A2602">
            <v>43774</v>
          </cell>
          <cell r="B2602" t="str">
            <v>PC00216</v>
          </cell>
          <cell r="C2602" t="str">
            <v>Thuế, phí và lệ phí</v>
          </cell>
          <cell r="D2602" t="str">
            <v>6425</v>
          </cell>
          <cell r="E2602" t="str">
            <v>1111</v>
          </cell>
          <cell r="F2602">
            <v>11000</v>
          </cell>
        </row>
        <row r="2603">
          <cell r="A2603">
            <v>43774</v>
          </cell>
          <cell r="B2603" t="str">
            <v>NH</v>
          </cell>
          <cell r="C2603" t="str">
            <v>Nộp tiền mặt vào tài khoản NH BIDV (Hoàng Như Kiểm)</v>
          </cell>
          <cell r="D2603" t="str">
            <v>1121BIDV</v>
          </cell>
          <cell r="E2603" t="str">
            <v>1111</v>
          </cell>
          <cell r="F2603">
            <v>73989000</v>
          </cell>
        </row>
        <row r="2604">
          <cell r="A2604">
            <v>43774</v>
          </cell>
          <cell r="B2604" t="str">
            <v>NH</v>
          </cell>
          <cell r="C2604" t="str">
            <v>TT phí thuê kho tháng 11/2019 theo HĐ 000040 (01/11/2019)- Cty Xuân Hưng</v>
          </cell>
          <cell r="D2604" t="str">
            <v>331</v>
          </cell>
          <cell r="E2604" t="str">
            <v>1121BIDV</v>
          </cell>
          <cell r="F2604">
            <v>71500000</v>
          </cell>
        </row>
        <row r="2605">
          <cell r="A2605">
            <v>43774</v>
          </cell>
          <cell r="B2605" t="str">
            <v>NH</v>
          </cell>
          <cell r="C2605" t="str">
            <v>Phí chuyển khoản món 71.500.000 vnđ</v>
          </cell>
          <cell r="D2605" t="str">
            <v>6425</v>
          </cell>
          <cell r="E2605" t="str">
            <v>1121BIDV</v>
          </cell>
          <cell r="F2605">
            <v>22000</v>
          </cell>
        </row>
        <row r="2606">
          <cell r="A2606">
            <v>43774</v>
          </cell>
          <cell r="B2606" t="str">
            <v>NH</v>
          </cell>
          <cell r="C2606" t="str">
            <v>Nộp tiền mặt vào tài khoản NH BIDV (Văn Ngọc Phương)</v>
          </cell>
          <cell r="D2606" t="str">
            <v>1121BIDV</v>
          </cell>
          <cell r="E2606" t="str">
            <v>1111</v>
          </cell>
          <cell r="F2606">
            <v>37950000</v>
          </cell>
        </row>
        <row r="2607">
          <cell r="A2607">
            <v>43774</v>
          </cell>
          <cell r="B2607" t="str">
            <v>NH</v>
          </cell>
          <cell r="C2607" t="str">
            <v>TT phí thi công hạn mức sàn gỗ</v>
          </cell>
          <cell r="D2607" t="str">
            <v>331</v>
          </cell>
          <cell r="E2607" t="str">
            <v>1121BIDV</v>
          </cell>
          <cell r="F2607">
            <v>37950000</v>
          </cell>
        </row>
        <row r="2608">
          <cell r="A2608">
            <v>43774</v>
          </cell>
          <cell r="B2608" t="str">
            <v>NH</v>
          </cell>
          <cell r="C2608" t="str">
            <v>Phí chuyển khoản món 37.950.000 vnđ</v>
          </cell>
          <cell r="D2608" t="str">
            <v>6425</v>
          </cell>
          <cell r="E2608" t="str">
            <v>1121BIDV</v>
          </cell>
          <cell r="F2608">
            <v>22000</v>
          </cell>
        </row>
        <row r="2609">
          <cell r="A2609">
            <v>43775</v>
          </cell>
          <cell r="B2609" t="str">
            <v>NH</v>
          </cell>
          <cell r="C2609" t="str">
            <v>TT phí kiểm toán năm 2018 theo HD9.51119HDDV.KIT (05/11/2019)- Đợt 1</v>
          </cell>
          <cell r="D2609" t="str">
            <v>331</v>
          </cell>
          <cell r="E2609" t="str">
            <v>1121BIDV</v>
          </cell>
          <cell r="F2609">
            <v>4400000</v>
          </cell>
        </row>
        <row r="2610">
          <cell r="A2610">
            <v>43775</v>
          </cell>
          <cell r="B2610" t="str">
            <v>NH</v>
          </cell>
          <cell r="C2610" t="str">
            <v>Phí chuyển khoản món 4.400.000 vnđ</v>
          </cell>
          <cell r="D2610" t="str">
            <v>6425</v>
          </cell>
          <cell r="E2610" t="str">
            <v>1121BIDV</v>
          </cell>
          <cell r="F2610">
            <v>22000</v>
          </cell>
        </row>
        <row r="2611">
          <cell r="A2611">
            <v>43775</v>
          </cell>
          <cell r="B2611" t="str">
            <v>0000844</v>
          </cell>
          <cell r="C2611" t="str">
            <v>Phí dịch vụ visa Ấn theo HĐ 0000844 (06/11/2019)</v>
          </cell>
          <cell r="D2611" t="str">
            <v>6428</v>
          </cell>
          <cell r="E2611" t="str">
            <v>331</v>
          </cell>
          <cell r="F2611">
            <v>3489750</v>
          </cell>
        </row>
        <row r="2612">
          <cell r="A2612">
            <v>43775</v>
          </cell>
          <cell r="B2612" t="str">
            <v>0000844</v>
          </cell>
          <cell r="C2612" t="str">
            <v>Thuế GTGT được khấu trừ</v>
          </cell>
          <cell r="D2612" t="str">
            <v>1331</v>
          </cell>
          <cell r="E2612" t="str">
            <v>331</v>
          </cell>
          <cell r="F2612">
            <v>348975</v>
          </cell>
        </row>
        <row r="2613">
          <cell r="A2613">
            <v>43776</v>
          </cell>
          <cell r="B2613" t="str">
            <v>PT00078</v>
          </cell>
          <cell r="C2613" t="str">
            <v>Thu lại tiền tạm ứng ngày 01/11/2019  - Đỗ Trọng Khương</v>
          </cell>
          <cell r="D2613" t="str">
            <v>1111</v>
          </cell>
          <cell r="E2613" t="str">
            <v>141</v>
          </cell>
          <cell r="F2613">
            <v>3000000</v>
          </cell>
        </row>
        <row r="2614">
          <cell r="A2614">
            <v>43776</v>
          </cell>
          <cell r="B2614" t="str">
            <v>PC00217</v>
          </cell>
          <cell r="C2614" t="str">
            <v>Thanh toán phí đỗ xăng, tiếp khách theo HĐ 0093001 (02/11/2019); 0049267 (02/11/2019) - Đỗ Trọng Khương</v>
          </cell>
          <cell r="D2614" t="str">
            <v>6418</v>
          </cell>
          <cell r="E2614" t="str">
            <v>1111</v>
          </cell>
          <cell r="F2614">
            <v>454545</v>
          </cell>
        </row>
        <row r="2615">
          <cell r="A2615">
            <v>43776</v>
          </cell>
          <cell r="B2615" t="str">
            <v>PC00217</v>
          </cell>
          <cell r="C2615" t="str">
            <v>Thanh toán phí đỗ xăng, tiếp khách theo HĐ 0093001 (02/11/2019); 0049267 (02/11/2019) - Đỗ Trọng Khương</v>
          </cell>
          <cell r="D2615" t="str">
            <v>6418</v>
          </cell>
          <cell r="E2615" t="str">
            <v>1111</v>
          </cell>
          <cell r="F2615">
            <v>1000000</v>
          </cell>
        </row>
        <row r="2616">
          <cell r="A2616">
            <v>43776</v>
          </cell>
          <cell r="B2616" t="str">
            <v>PC00217</v>
          </cell>
          <cell r="C2616" t="str">
            <v>Thanh toán phí đỗ xăng, tiếp khách theo HĐ 0093001 (02/11/2019); 0049267 (02/11/2019) - Đỗ Trọng Khương</v>
          </cell>
          <cell r="D2616" t="str">
            <v>1331</v>
          </cell>
          <cell r="E2616" t="str">
            <v>1111</v>
          </cell>
          <cell r="F2616">
            <v>45455</v>
          </cell>
        </row>
        <row r="2617">
          <cell r="A2617">
            <v>43776</v>
          </cell>
          <cell r="B2617" t="str">
            <v>PC00218</v>
          </cell>
          <cell r="C2617" t="str">
            <v>Tạm ứng phí đi Đức Trọng- Lâm Đồng - Nguyễn Ngọc Thịnh</v>
          </cell>
          <cell r="D2617" t="str">
            <v>141</v>
          </cell>
          <cell r="E2617" t="str">
            <v>1111</v>
          </cell>
          <cell r="F2617">
            <v>3000000</v>
          </cell>
        </row>
        <row r="2618">
          <cell r="A2618">
            <v>43777</v>
          </cell>
          <cell r="B2618" t="str">
            <v>PC00219</v>
          </cell>
          <cell r="C2618" t="str">
            <v>Tạm ứng mua đồ dùng công ty - Nguyễn Thị Hải</v>
          </cell>
          <cell r="D2618" t="str">
            <v>141</v>
          </cell>
          <cell r="E2618" t="str">
            <v>1111</v>
          </cell>
          <cell r="F2618">
            <v>2000000</v>
          </cell>
        </row>
        <row r="2619">
          <cell r="A2619">
            <v>43779</v>
          </cell>
          <cell r="B2619" t="str">
            <v>NH</v>
          </cell>
          <cell r="C2619" t="str">
            <v>Phí dịch vụ tin nhắn (SMS) tháng 10/2019</v>
          </cell>
          <cell r="D2619" t="str">
            <v>6425</v>
          </cell>
          <cell r="E2619" t="str">
            <v>1121BIDV</v>
          </cell>
          <cell r="F2619">
            <v>55000</v>
          </cell>
        </row>
        <row r="2620">
          <cell r="A2620">
            <v>43779</v>
          </cell>
          <cell r="B2620" t="str">
            <v>0000258</v>
          </cell>
          <cell r="C2620" t="str">
            <v>Phí cước vận chuyển hàng theo HĐ 0000258 (10/11/2019)</v>
          </cell>
          <cell r="D2620" t="str">
            <v>6418</v>
          </cell>
          <cell r="E2620" t="str">
            <v>331</v>
          </cell>
          <cell r="F2620">
            <v>7600000</v>
          </cell>
        </row>
        <row r="2621">
          <cell r="A2621">
            <v>43779</v>
          </cell>
          <cell r="B2621" t="str">
            <v>0000258</v>
          </cell>
          <cell r="C2621" t="str">
            <v>Thuế GTGT được khấu trừ</v>
          </cell>
          <cell r="D2621" t="str">
            <v>1331</v>
          </cell>
          <cell r="E2621" t="str">
            <v>331</v>
          </cell>
          <cell r="F2621">
            <v>760000</v>
          </cell>
        </row>
        <row r="2622">
          <cell r="A2622">
            <v>43780</v>
          </cell>
          <cell r="B2622" t="str">
            <v>PT00079</v>
          </cell>
          <cell r="C2622" t="str">
            <v>Hoàng Thị Luyến tạm ứng (CK cho Phan Công Hoàng Nam) - Hoàng Thị Luyến</v>
          </cell>
          <cell r="D2622" t="str">
            <v>1111</v>
          </cell>
          <cell r="E2622" t="str">
            <v>141</v>
          </cell>
          <cell r="F2622">
            <v>7000000</v>
          </cell>
        </row>
        <row r="2623">
          <cell r="A2623">
            <v>43780</v>
          </cell>
          <cell r="B2623" t="str">
            <v>PC00220</v>
          </cell>
          <cell r="C2623" t="str">
            <v>Tạm ứng chi phí đi lại, tiếp khách dự án Resort &amp; Đại Lý tại Ninh Thuận - Phan Công Hoàng Nam</v>
          </cell>
          <cell r="D2623" t="str">
            <v>141</v>
          </cell>
          <cell r="E2623" t="str">
            <v>1111</v>
          </cell>
          <cell r="F2623">
            <v>7000000</v>
          </cell>
        </row>
        <row r="2624">
          <cell r="A2624">
            <v>43782</v>
          </cell>
          <cell r="B2624" t="str">
            <v>PT00080</v>
          </cell>
          <cell r="C2624" t="str">
            <v>Hoàng Thị Luyến hoàn ứng (Dương Anh Đào nhận tiền) - Hoàng Thị Luyến</v>
          </cell>
          <cell r="D2624" t="str">
            <v>1111</v>
          </cell>
          <cell r="E2624" t="str">
            <v>141</v>
          </cell>
          <cell r="F2624">
            <v>10000000</v>
          </cell>
        </row>
        <row r="2625">
          <cell r="A2625">
            <v>43782</v>
          </cell>
          <cell r="B2625" t="str">
            <v>NH</v>
          </cell>
          <cell r="C2625" t="str">
            <v>TT phí làm visa Ấn cho 03 NV (Hoàng Thị Luyến, Dương Anh Thi, Phan Công Hoàng Nam)</v>
          </cell>
          <cell r="D2625" t="str">
            <v>331</v>
          </cell>
          <cell r="E2625" t="str">
            <v>1121BIDV</v>
          </cell>
          <cell r="F2625">
            <v>3838725</v>
          </cell>
        </row>
        <row r="2626">
          <cell r="A2626">
            <v>43782</v>
          </cell>
          <cell r="B2626" t="str">
            <v>NH</v>
          </cell>
          <cell r="C2626" t="str">
            <v>Phí chuyển khoản món 3.838.725 vnđ</v>
          </cell>
          <cell r="D2626" t="str">
            <v>6425</v>
          </cell>
          <cell r="E2626" t="str">
            <v>1121BIDV</v>
          </cell>
          <cell r="F2626">
            <v>22000</v>
          </cell>
        </row>
        <row r="2627">
          <cell r="A2627">
            <v>43782</v>
          </cell>
          <cell r="B2627" t="str">
            <v>0002096</v>
          </cell>
          <cell r="C2627" t="str">
            <v>Phí thuê máy photo tháng 11/2019 theo HĐ 0002096 (13/11/2019)</v>
          </cell>
          <cell r="D2627" t="str">
            <v>6428</v>
          </cell>
          <cell r="E2627" t="str">
            <v>331</v>
          </cell>
          <cell r="F2627">
            <v>890000</v>
          </cell>
        </row>
        <row r="2628">
          <cell r="A2628">
            <v>43782</v>
          </cell>
          <cell r="B2628" t="str">
            <v>0002096</v>
          </cell>
          <cell r="C2628" t="str">
            <v>Thuế GTGT được khấu trừ</v>
          </cell>
          <cell r="D2628" t="str">
            <v>1331</v>
          </cell>
          <cell r="E2628" t="str">
            <v>331</v>
          </cell>
          <cell r="F2628">
            <v>89000</v>
          </cell>
        </row>
        <row r="2629">
          <cell r="A2629">
            <v>43783</v>
          </cell>
          <cell r="B2629" t="str">
            <v>PT00081</v>
          </cell>
          <cell r="C2629" t="str">
            <v>Thu lại tạm ứng đi chợ ngày 08/11/2019 - Nguyễn Thị Hải</v>
          </cell>
          <cell r="D2629" t="str">
            <v>1111</v>
          </cell>
          <cell r="E2629" t="str">
            <v>141</v>
          </cell>
          <cell r="F2629">
            <v>2000000</v>
          </cell>
        </row>
        <row r="2630">
          <cell r="A2630">
            <v>43783</v>
          </cell>
          <cell r="B2630" t="str">
            <v>PC00221</v>
          </cell>
          <cell r="C2630" t="str">
            <v>Thanh toán phí mua đồ công ty (BK kèm)  - Nguyễn Thị Hải</v>
          </cell>
          <cell r="D2630" t="str">
            <v>6428</v>
          </cell>
          <cell r="E2630" t="str">
            <v>1111</v>
          </cell>
          <cell r="F2630">
            <v>935997</v>
          </cell>
        </row>
        <row r="2631">
          <cell r="A2631">
            <v>43783</v>
          </cell>
          <cell r="B2631" t="str">
            <v>PC00221</v>
          </cell>
          <cell r="C2631" t="str">
            <v>Thanh toán phí mua đồ công ty (BK kèm)  - Nguyễn Thị Hải</v>
          </cell>
          <cell r="D2631" t="str">
            <v>6428</v>
          </cell>
          <cell r="E2631" t="str">
            <v>1111</v>
          </cell>
          <cell r="F2631">
            <v>257727</v>
          </cell>
        </row>
        <row r="2632">
          <cell r="A2632">
            <v>43783</v>
          </cell>
          <cell r="B2632" t="str">
            <v>PC00221</v>
          </cell>
          <cell r="C2632" t="str">
            <v>Thanh toán phí mua đồ công ty (BK kèm)  - Nguyễn Thị Hải</v>
          </cell>
          <cell r="D2632" t="str">
            <v>6428</v>
          </cell>
          <cell r="E2632" t="str">
            <v>1111</v>
          </cell>
          <cell r="F2632">
            <v>633000</v>
          </cell>
        </row>
        <row r="2633">
          <cell r="A2633">
            <v>43783</v>
          </cell>
          <cell r="B2633" t="str">
            <v>PC00221</v>
          </cell>
          <cell r="C2633" t="str">
            <v>Thuế GTGT được khấu trừ của hàng hóa, dịch vụ</v>
          </cell>
          <cell r="D2633" t="str">
            <v>1331</v>
          </cell>
          <cell r="E2633" t="str">
            <v>1111</v>
          </cell>
          <cell r="F2633">
            <v>119376</v>
          </cell>
        </row>
        <row r="2634">
          <cell r="A2634">
            <v>43783</v>
          </cell>
          <cell r="B2634" t="str">
            <v>PC00222</v>
          </cell>
          <cell r="C2634" t="str">
            <v>Tạm ứng thay đồ điều khiển cửa cuốn kho Thủ Đức - Lê Ngọc Anh</v>
          </cell>
          <cell r="D2634" t="str">
            <v>141</v>
          </cell>
          <cell r="E2634" t="str">
            <v>1111</v>
          </cell>
          <cell r="F2634">
            <v>2000000</v>
          </cell>
        </row>
        <row r="2635">
          <cell r="A2635">
            <v>43783</v>
          </cell>
          <cell r="B2635" t="str">
            <v>NH</v>
          </cell>
          <cell r="C2635" t="str">
            <v>Nộp tiền vào TK ngân hàng BIDV (Hoàng Thị Luyến)</v>
          </cell>
          <cell r="D2635" t="str">
            <v>1121BIDV</v>
          </cell>
          <cell r="E2635" t="str">
            <v>1111</v>
          </cell>
          <cell r="F2635">
            <v>40000000</v>
          </cell>
        </row>
        <row r="2636">
          <cell r="A2636">
            <v>43783</v>
          </cell>
          <cell r="B2636" t="str">
            <v>NH</v>
          </cell>
          <cell r="C2636" t="str">
            <v>TT phí thuê kho tháng 07/2019 theo HĐ 001099 (24/07/2019);  002756 (- Cty Sotrans</v>
          </cell>
          <cell r="D2636" t="str">
            <v>331</v>
          </cell>
          <cell r="E2636" t="str">
            <v>1121BIDV</v>
          </cell>
          <cell r="F2636">
            <v>21353112</v>
          </cell>
        </row>
        <row r="2637">
          <cell r="A2637">
            <v>43783</v>
          </cell>
          <cell r="C2637" t="str">
            <v xml:space="preserve">Doanh thu bán hàng - Cty TNHH Hải Đăng Long An </v>
          </cell>
          <cell r="D2637" t="str">
            <v>131</v>
          </cell>
          <cell r="E2637" t="str">
            <v>5111</v>
          </cell>
          <cell r="F2637">
            <v>2562909</v>
          </cell>
        </row>
        <row r="2638">
          <cell r="A2638">
            <v>43783</v>
          </cell>
          <cell r="C2638" t="str">
            <v>Thuế GTGT phải nộp</v>
          </cell>
          <cell r="D2638" t="str">
            <v>131</v>
          </cell>
          <cell r="E2638" t="str">
            <v>33311</v>
          </cell>
          <cell r="F2638">
            <v>256291</v>
          </cell>
        </row>
        <row r="2639">
          <cell r="A2639">
            <v>43783</v>
          </cell>
          <cell r="C2639" t="str">
            <v>Giá vốn hàng bán- Bond JH 110 -16 tấm</v>
          </cell>
          <cell r="D2639" t="str">
            <v>632</v>
          </cell>
          <cell r="E2639" t="str">
            <v>1561</v>
          </cell>
          <cell r="F2639">
            <v>899184</v>
          </cell>
        </row>
        <row r="2640">
          <cell r="A2640">
            <v>43784</v>
          </cell>
          <cell r="B2640" t="str">
            <v>NH</v>
          </cell>
          <cell r="C2640" t="str">
            <v>Rút TGNH nhập quỹ tiền mặt (Hoàng Như Kiểm) - Hoàng Như Kiểm</v>
          </cell>
          <cell r="D2640" t="str">
            <v>1111</v>
          </cell>
          <cell r="E2640" t="str">
            <v>1121BIDV</v>
          </cell>
          <cell r="F2640">
            <v>30000000</v>
          </cell>
        </row>
        <row r="2641">
          <cell r="A2641">
            <v>43784</v>
          </cell>
          <cell r="B2641" t="str">
            <v>NH</v>
          </cell>
          <cell r="C2641" t="str">
            <v>Phí rút tiền mặt món 30.000.000 vnđ</v>
          </cell>
          <cell r="D2641" t="str">
            <v>6425</v>
          </cell>
          <cell r="E2641" t="str">
            <v>1121BIDV</v>
          </cell>
          <cell r="F2641">
            <v>11000</v>
          </cell>
        </row>
        <row r="2642">
          <cell r="A2642">
            <v>43787</v>
          </cell>
          <cell r="B2642" t="str">
            <v>PT00082</v>
          </cell>
          <cell r="C2642" t="str">
            <v>Thu lại tạm ứng ngày 01/11/2019 - Hoàng Như Kiểm</v>
          </cell>
          <cell r="D2642" t="str">
            <v>1111</v>
          </cell>
          <cell r="E2642" t="str">
            <v>141</v>
          </cell>
          <cell r="F2642">
            <v>5000000</v>
          </cell>
        </row>
        <row r="2643">
          <cell r="A2643">
            <v>43787</v>
          </cell>
          <cell r="B2643" t="str">
            <v>PC00223</v>
          </cell>
          <cell r="C2643" t="str">
            <v>Thanh toán nước uống công ty (HDBL số: 0076 18/11/2019) - Công ty TNHH Phương Xuân Thuỷ</v>
          </cell>
          <cell r="D2643" t="str">
            <v>331</v>
          </cell>
          <cell r="E2643" t="str">
            <v>1111</v>
          </cell>
          <cell r="F2643">
            <v>795000</v>
          </cell>
        </row>
        <row r="2644">
          <cell r="A2644">
            <v>43787</v>
          </cell>
          <cell r="B2644" t="str">
            <v>PC00224</v>
          </cell>
          <cell r="C2644" t="str">
            <v>Tạm ứng CTP giám sát, tho công công trình sàn gỗ (nhà chị Thuỷ)- Lệnh điều động 18/11/2019 - Nguyễn Ngọc Thịnh</v>
          </cell>
          <cell r="D2644" t="str">
            <v>141</v>
          </cell>
          <cell r="E2644" t="str">
            <v>1111</v>
          </cell>
          <cell r="F2644">
            <v>3500000</v>
          </cell>
        </row>
        <row r="2645">
          <cell r="A2645">
            <v>43787</v>
          </cell>
          <cell r="B2645" t="str">
            <v>PC00225</v>
          </cell>
          <cell r="C2645" t="str">
            <v>Thanh toán CTP tại khu vực Cần Thơ theo HĐ 00069643 (30/10/2019), 0028932 (30/10/2019), 008679 (01/11/2019) - Lê Mạnh Tuấn</v>
          </cell>
          <cell r="D2645" t="str">
            <v>6418</v>
          </cell>
          <cell r="E2645" t="str">
            <v>1111</v>
          </cell>
          <cell r="F2645">
            <v>1000000</v>
          </cell>
        </row>
        <row r="2646">
          <cell r="A2646">
            <v>43787</v>
          </cell>
          <cell r="B2646" t="str">
            <v>PC00225</v>
          </cell>
          <cell r="C2646" t="str">
            <v>Thanh toán CTP tại khu vực Cần Thơ theo HĐ 00069643 (30/10/2019), 0028932 (30/10/2019), 008679 (01/11/2019) - Lê Mạnh Tuấn</v>
          </cell>
          <cell r="D2646" t="str">
            <v>6418</v>
          </cell>
          <cell r="E2646" t="str">
            <v>1111</v>
          </cell>
          <cell r="F2646">
            <v>1440273</v>
          </cell>
        </row>
        <row r="2647">
          <cell r="A2647">
            <v>43787</v>
          </cell>
          <cell r="B2647" t="str">
            <v>PC00225</v>
          </cell>
          <cell r="C2647" t="str">
            <v>Thanh toán CTP tại khu vực Cần Thơ theo HĐ 00069643 (30/10/2019), 0028932 (30/10/2019), 008679 (01/11/2019) - Lê Mạnh Tuấn</v>
          </cell>
          <cell r="D2647" t="str">
            <v>6418</v>
          </cell>
          <cell r="E2647" t="str">
            <v>1111</v>
          </cell>
          <cell r="F2647">
            <v>2000000</v>
          </cell>
        </row>
        <row r="2648">
          <cell r="A2648">
            <v>43787</v>
          </cell>
          <cell r="B2648" t="str">
            <v>PC00225</v>
          </cell>
          <cell r="C2648" t="str">
            <v>Thuế GTGT được khấu trừ của hàng hóa, dịch vụ</v>
          </cell>
          <cell r="D2648" t="str">
            <v>1331</v>
          </cell>
          <cell r="E2648" t="str">
            <v>1111</v>
          </cell>
          <cell r="F2648">
            <v>244027</v>
          </cell>
        </row>
        <row r="2649">
          <cell r="A2649">
            <v>43787</v>
          </cell>
          <cell r="B2649" t="str">
            <v>PC00226</v>
          </cell>
          <cell r="C2649" t="str">
            <v>Thanh toán phí rửa xe, phí xăng dầu theo HĐ 0022038 (21/10/2019) - Hoàng Như Kiểm</v>
          </cell>
          <cell r="D2649" t="str">
            <v>6428</v>
          </cell>
          <cell r="E2649" t="str">
            <v>1111</v>
          </cell>
          <cell r="F2649">
            <v>914218</v>
          </cell>
        </row>
        <row r="2650">
          <cell r="A2650">
            <v>43787</v>
          </cell>
          <cell r="B2650" t="str">
            <v>PC00226</v>
          </cell>
          <cell r="C2650" t="str">
            <v>Thanh toán phí rửa xe, phí xăng dầu theo HĐ 0022038 (21/10/2019) - Hoàng Như Kiểm</v>
          </cell>
          <cell r="D2650" t="str">
            <v>6428</v>
          </cell>
          <cell r="E2650" t="str">
            <v>1111</v>
          </cell>
          <cell r="F2650">
            <v>150000</v>
          </cell>
        </row>
        <row r="2651">
          <cell r="A2651">
            <v>43787</v>
          </cell>
          <cell r="B2651" t="str">
            <v>PC00226</v>
          </cell>
          <cell r="C2651" t="str">
            <v>Thanh toán phí rửa xe, phí xăng dầu theo HĐ 0022038 (21/10/2019) - Hoàng Như Kiểm</v>
          </cell>
          <cell r="D2651" t="str">
            <v>1331</v>
          </cell>
          <cell r="E2651" t="str">
            <v>1111</v>
          </cell>
          <cell r="F2651">
            <v>91422</v>
          </cell>
        </row>
        <row r="2652">
          <cell r="A2652">
            <v>43787</v>
          </cell>
          <cell r="B2652" t="str">
            <v>PC00227</v>
          </cell>
          <cell r="C2652" t="str">
            <v>Thanh toán phí bảo dưỡng xe theo HĐ 0001956 (01/11/2019) - Hoàng Như Kiểm</v>
          </cell>
          <cell r="D2652" t="str">
            <v>6428</v>
          </cell>
          <cell r="E2652" t="str">
            <v>1111</v>
          </cell>
          <cell r="F2652">
            <v>4159000</v>
          </cell>
        </row>
        <row r="2653">
          <cell r="A2653">
            <v>43787</v>
          </cell>
          <cell r="B2653" t="str">
            <v>PC00227</v>
          </cell>
          <cell r="C2653" t="str">
            <v>Thuế GTGT được khấu trừ của hàng hóa, dịch vụ</v>
          </cell>
          <cell r="D2653" t="str">
            <v>1331</v>
          </cell>
          <cell r="E2653" t="str">
            <v>1111</v>
          </cell>
          <cell r="F2653">
            <v>415900</v>
          </cell>
        </row>
        <row r="2654">
          <cell r="A2654">
            <v>43787</v>
          </cell>
          <cell r="B2654" t="str">
            <v>PC00228</v>
          </cell>
          <cell r="C2654" t="str">
            <v>Thanh toán phí rửa xe, hút bụi (không hoá đơn) - Hoàng Như Kiểm</v>
          </cell>
          <cell r="D2654" t="str">
            <v>6428</v>
          </cell>
          <cell r="E2654" t="str">
            <v>1111</v>
          </cell>
          <cell r="F2654">
            <v>110000</v>
          </cell>
        </row>
        <row r="2655">
          <cell r="A2655">
            <v>43787</v>
          </cell>
          <cell r="B2655" t="str">
            <v>PC00229</v>
          </cell>
          <cell r="C2655" t="str">
            <v>Thanh toán phí cước gửi hàng đi Cần Thơ (không hoá đơn) - Văn Ngọc Phương</v>
          </cell>
          <cell r="D2655" t="str">
            <v>6418</v>
          </cell>
          <cell r="E2655" t="str">
            <v>1111</v>
          </cell>
          <cell r="F2655">
            <v>280000</v>
          </cell>
        </row>
        <row r="2656">
          <cell r="A2656">
            <v>43787</v>
          </cell>
          <cell r="B2656" t="str">
            <v>PC00230</v>
          </cell>
          <cell r="C2656" t="str">
            <v>Thanh toán phí gửi chứng từ TỪ 30/10 đến 18/11/2019 (NH UOB, Bản Việt, làm visa) - Võ Ngọc Châu</v>
          </cell>
          <cell r="D2656" t="str">
            <v>6428</v>
          </cell>
          <cell r="E2656" t="str">
            <v>1111</v>
          </cell>
          <cell r="F2656">
            <v>218000</v>
          </cell>
        </row>
        <row r="2657">
          <cell r="A2657">
            <v>43787</v>
          </cell>
          <cell r="B2657" t="str">
            <v>PC00231</v>
          </cell>
          <cell r="C2657" t="str">
            <v>Thanh toán PCT đi Buôn Mê Thuột (khai trương cty đối tác Nhật Quang) - Dương Anh Thi</v>
          </cell>
          <cell r="D2657" t="str">
            <v>6418</v>
          </cell>
          <cell r="E2657" t="str">
            <v>1111</v>
          </cell>
          <cell r="F2657">
            <v>1000000</v>
          </cell>
        </row>
        <row r="2658">
          <cell r="A2658">
            <v>43787</v>
          </cell>
          <cell r="B2658" t="str">
            <v>PC00231</v>
          </cell>
          <cell r="C2658" t="str">
            <v>Thanh toán PCT đi Buôn Mê Thuột (khai trương cty đối tác Nhật Quang) - Dương Anh Thi</v>
          </cell>
          <cell r="D2658" t="str">
            <v>6418</v>
          </cell>
          <cell r="E2658" t="str">
            <v>1111</v>
          </cell>
          <cell r="F2658">
            <v>205000</v>
          </cell>
        </row>
        <row r="2659">
          <cell r="A2659">
            <v>43788</v>
          </cell>
          <cell r="B2659" t="str">
            <v>NH</v>
          </cell>
          <cell r="C2659" t="str">
            <v xml:space="preserve">TT cước điện thoại, internet kỳ 09/2019 </v>
          </cell>
          <cell r="D2659" t="str">
            <v>331</v>
          </cell>
          <cell r="E2659" t="str">
            <v>1121BIDV</v>
          </cell>
          <cell r="F2659">
            <v>1393952</v>
          </cell>
        </row>
        <row r="2660">
          <cell r="A2660">
            <v>43789</v>
          </cell>
          <cell r="B2660" t="str">
            <v>NH</v>
          </cell>
          <cell r="C2660" t="str">
            <v>Thu tiền bán hàng tại Bến Tre</v>
          </cell>
          <cell r="D2660" t="str">
            <v>1121BIDV</v>
          </cell>
          <cell r="E2660" t="str">
            <v>131</v>
          </cell>
          <cell r="F2660">
            <v>977000</v>
          </cell>
        </row>
        <row r="2661">
          <cell r="A2661">
            <v>43790</v>
          </cell>
          <cell r="B2661" t="str">
            <v>PC00232</v>
          </cell>
          <cell r="C2661" t="str">
            <v>Thanh toán phí đổi visa 01 năm đi Ấn Độ (Ms.Luyến)- không hoá đơn - Nguyễn Thị Nga</v>
          </cell>
          <cell r="D2661" t="str">
            <v>6428</v>
          </cell>
          <cell r="E2661" t="str">
            <v>1111</v>
          </cell>
          <cell r="F2661">
            <v>2369000</v>
          </cell>
        </row>
        <row r="2662">
          <cell r="A2662">
            <v>43791</v>
          </cell>
          <cell r="B2662" t="str">
            <v>PT00083</v>
          </cell>
          <cell r="C2662" t="str">
            <v>Thu tiền bán úp nóc tròn theo ĐĐH số: DELLA-SA0008-1102 (22/11/2019) - Lê Đặng Hoàng Duy</v>
          </cell>
          <cell r="D2662" t="str">
            <v>1111</v>
          </cell>
          <cell r="E2662" t="str">
            <v>131</v>
          </cell>
          <cell r="F2662">
            <v>91000</v>
          </cell>
        </row>
        <row r="2663">
          <cell r="A2663">
            <v>43791</v>
          </cell>
          <cell r="B2663" t="str">
            <v>NH</v>
          </cell>
          <cell r="C2663" t="str">
            <v>Thu tiền bán hàng tại Bến Tre</v>
          </cell>
          <cell r="D2663" t="str">
            <v>1121BIDV</v>
          </cell>
          <cell r="E2663" t="str">
            <v>131</v>
          </cell>
          <cell r="F2663">
            <v>2820000</v>
          </cell>
        </row>
        <row r="2664">
          <cell r="A2664">
            <v>43791</v>
          </cell>
          <cell r="C2664" t="str">
            <v xml:space="preserve">Doanh thu bán hàng - Cty TNHH Hải Đăng Long An </v>
          </cell>
          <cell r="D2664" t="str">
            <v>131</v>
          </cell>
          <cell r="E2664" t="str">
            <v>5111</v>
          </cell>
          <cell r="F2664">
            <v>82727</v>
          </cell>
        </row>
        <row r="2665">
          <cell r="A2665">
            <v>43791</v>
          </cell>
          <cell r="C2665" t="str">
            <v>Thuế GTGT phải nộp</v>
          </cell>
          <cell r="D2665" t="str">
            <v>131</v>
          </cell>
          <cell r="E2665" t="str">
            <v>33311</v>
          </cell>
          <cell r="F2665">
            <v>8273</v>
          </cell>
        </row>
        <row r="2666">
          <cell r="A2666">
            <v>43791</v>
          </cell>
          <cell r="C2666" t="str">
            <v>Giá vốn hàng bán- Đính nóc tròn JH 110</v>
          </cell>
          <cell r="D2666" t="str">
            <v>632</v>
          </cell>
          <cell r="E2666" t="str">
            <v>1561</v>
          </cell>
          <cell r="F2666">
            <v>9436</v>
          </cell>
        </row>
        <row r="2667">
          <cell r="A2667">
            <v>43794</v>
          </cell>
          <cell r="B2667" t="str">
            <v>NH</v>
          </cell>
          <cell r="C2667" t="str">
            <v>Thu tiền bán hàng tại Bến Tre ĐĐH số: 281019-01DELLA (28/10/2019) - Công ty TNHH Toadesign (Đợt 3)</v>
          </cell>
          <cell r="D2667" t="str">
            <v>1121BIDV</v>
          </cell>
          <cell r="E2667" t="str">
            <v>131</v>
          </cell>
          <cell r="F2667">
            <v>123000000</v>
          </cell>
        </row>
        <row r="2668">
          <cell r="A2668">
            <v>43794</v>
          </cell>
          <cell r="B2668" t="str">
            <v>NH</v>
          </cell>
          <cell r="C2668" t="str">
            <v>Lãi TGNH tháng 11/2019</v>
          </cell>
          <cell r="D2668" t="str">
            <v>1121BIDV</v>
          </cell>
          <cell r="E2668" t="str">
            <v>515</v>
          </cell>
          <cell r="F2668">
            <v>4503</v>
          </cell>
        </row>
        <row r="2669">
          <cell r="A2669">
            <v>43795</v>
          </cell>
          <cell r="B2669" t="str">
            <v>PT00084</v>
          </cell>
          <cell r="C2669" t="str">
            <v>Thu tiền bán hàng theo ĐĐH số: 281019-01DELLA (28/10/2019) - Công ty TNHH Toadesign (Đợt cuối)</v>
          </cell>
          <cell r="D2669" t="str">
            <v>1111</v>
          </cell>
          <cell r="E2669" t="str">
            <v>131</v>
          </cell>
          <cell r="F2669">
            <v>100000000</v>
          </cell>
        </row>
        <row r="2670">
          <cell r="A2670">
            <v>43795</v>
          </cell>
          <cell r="B2670" t="str">
            <v>PC00233B</v>
          </cell>
          <cell r="C2670" t="str">
            <v>Hoàng Thị Luyến tạm ứng (tiền bán hàng)</v>
          </cell>
          <cell r="D2670" t="str">
            <v>141</v>
          </cell>
          <cell r="E2670" t="str">
            <v>1111</v>
          </cell>
          <cell r="F2670">
            <v>100000000</v>
          </cell>
        </row>
        <row r="2671">
          <cell r="A2671">
            <v>43795</v>
          </cell>
          <cell r="B2671" t="str">
            <v>PC00233</v>
          </cell>
          <cell r="C2671" t="str">
            <v>Thanh toán phí rác tháng 11/2019 theo HĐ 0000397 (20/11/2019) - Công ty TNHH Thương Mại Dịch Vụ và Bảo Vệ Môi Trường Phú Cường Hưng</v>
          </cell>
          <cell r="D2671" t="str">
            <v>6428</v>
          </cell>
          <cell r="E2671" t="str">
            <v>1111</v>
          </cell>
          <cell r="F2671">
            <v>500000</v>
          </cell>
        </row>
        <row r="2672">
          <cell r="A2672">
            <v>43795</v>
          </cell>
          <cell r="B2672" t="str">
            <v>PC00233</v>
          </cell>
          <cell r="C2672" t="str">
            <v>Thuế GTGT được khấu trừ của hàng hóa, dịch vụ</v>
          </cell>
          <cell r="D2672" t="str">
            <v>1331</v>
          </cell>
          <cell r="E2672" t="str">
            <v>1111</v>
          </cell>
          <cell r="F2672">
            <v>50000</v>
          </cell>
        </row>
        <row r="2673">
          <cell r="A2673">
            <v>43795</v>
          </cell>
          <cell r="B2673" t="str">
            <v>NH</v>
          </cell>
          <cell r="C2673" t="str">
            <v>TT phí thuê kho tháng 08+09+10/2019 theo HĐ 1213; 298; 2257; 318; 835; 249; 2224; 309; 2441; 3110; 2237 (31/10/2019)</v>
          </cell>
          <cell r="D2673" t="str">
            <v>331</v>
          </cell>
          <cell r="E2673" t="str">
            <v>1121BIDV</v>
          </cell>
          <cell r="F2673">
            <v>71534661</v>
          </cell>
        </row>
        <row r="2674">
          <cell r="A2674">
            <v>43795</v>
          </cell>
          <cell r="B2674" t="str">
            <v>0000043</v>
          </cell>
          <cell r="C2674" t="str">
            <v>Phí thi công nội thất, ngoại thất theo HĐ 0000043 (26/11/2019)</v>
          </cell>
          <cell r="D2674" t="str">
            <v>2111</v>
          </cell>
          <cell r="E2674" t="str">
            <v>331</v>
          </cell>
          <cell r="F2674">
            <v>2282721650</v>
          </cell>
        </row>
        <row r="2675">
          <cell r="A2675">
            <v>43795</v>
          </cell>
          <cell r="B2675" t="str">
            <v>0000043</v>
          </cell>
          <cell r="C2675" t="str">
            <v>Thuế GTGT được khấu trừ</v>
          </cell>
          <cell r="D2675" t="str">
            <v>1331</v>
          </cell>
          <cell r="E2675" t="str">
            <v>331</v>
          </cell>
          <cell r="F2675">
            <v>228272165</v>
          </cell>
        </row>
        <row r="2676">
          <cell r="A2676">
            <v>43796</v>
          </cell>
          <cell r="B2676" t="str">
            <v>PT00085</v>
          </cell>
          <cell r="C2676" t="str">
            <v>Hoàng Thị Luyến hoàn ứng (Hoàng Như Kiểm đưa) - Hoàng Như Kiểm</v>
          </cell>
          <cell r="D2676" t="str">
            <v>1111</v>
          </cell>
          <cell r="E2676" t="str">
            <v>141</v>
          </cell>
          <cell r="F2676">
            <v>30000000</v>
          </cell>
        </row>
        <row r="2677">
          <cell r="A2677">
            <v>43796</v>
          </cell>
          <cell r="B2677" t="str">
            <v>PT00086</v>
          </cell>
          <cell r="C2677" t="str">
            <v>Hoàng Thị Luyến hoàn ứng (A.Kiểm CK cho bên mua hàng HĐ số: PO: TO-DL/281019 - Hoàng Như Kiểm</v>
          </cell>
          <cell r="D2677" t="str">
            <v>1111</v>
          </cell>
          <cell r="E2677" t="str">
            <v>141</v>
          </cell>
          <cell r="F2677">
            <v>166100000</v>
          </cell>
        </row>
        <row r="2678">
          <cell r="A2678">
            <v>43796</v>
          </cell>
          <cell r="B2678" t="str">
            <v>PC00234</v>
          </cell>
          <cell r="C2678" t="str">
            <v>Thanh toán tiền mua hàng theo HĐ số: PO: TO-DL/281019) - Hoàng Như Kiểm</v>
          </cell>
          <cell r="D2678" t="str">
            <v>1561</v>
          </cell>
          <cell r="E2678" t="str">
            <v>1111</v>
          </cell>
          <cell r="F2678">
            <v>166100000</v>
          </cell>
        </row>
        <row r="2679">
          <cell r="A2679">
            <v>43796</v>
          </cell>
          <cell r="B2679" t="str">
            <v>PC00235</v>
          </cell>
          <cell r="C2679" t="str">
            <v>Thanh toán phí tiếp khách tư vấn bán gỗ  - Nguyễn Ngọc Thịnh</v>
          </cell>
          <cell r="D2679" t="str">
            <v>6418</v>
          </cell>
          <cell r="E2679" t="str">
            <v>1111</v>
          </cell>
          <cell r="F2679">
            <v>3538500</v>
          </cell>
        </row>
        <row r="2680">
          <cell r="A2680">
            <v>43796</v>
          </cell>
          <cell r="B2680" t="str">
            <v>PC00235</v>
          </cell>
          <cell r="C2680" t="str">
            <v>Thuế GTGT được khấu trừ của hàng hóa, dịch vụ</v>
          </cell>
          <cell r="D2680" t="str">
            <v>1331</v>
          </cell>
          <cell r="E2680" t="str">
            <v>1111</v>
          </cell>
          <cell r="F2680">
            <v>353850</v>
          </cell>
        </row>
        <row r="2681">
          <cell r="A2681">
            <v>43796</v>
          </cell>
          <cell r="B2681" t="str">
            <v>PC00236</v>
          </cell>
          <cell r="C2681" t="str">
            <v>Thanh toán phí xăng dầu xe 50LD-12570 theo HĐ 0024393 (19/11/2019) - Hoàng Như Kiểm</v>
          </cell>
          <cell r="D2681" t="str">
            <v>6428</v>
          </cell>
          <cell r="E2681" t="str">
            <v>1111</v>
          </cell>
          <cell r="F2681">
            <v>909140</v>
          </cell>
        </row>
        <row r="2682">
          <cell r="A2682">
            <v>43796</v>
          </cell>
          <cell r="B2682" t="str">
            <v>PC00236</v>
          </cell>
          <cell r="C2682" t="str">
            <v>Thuế GTGT được khấu trừ của hàng hóa, dịch vụ</v>
          </cell>
          <cell r="D2682" t="str">
            <v>1331</v>
          </cell>
          <cell r="E2682" t="str">
            <v>1111</v>
          </cell>
          <cell r="F2682">
            <v>90914</v>
          </cell>
        </row>
        <row r="2683">
          <cell r="A2683">
            <v>43796</v>
          </cell>
          <cell r="B2683" t="str">
            <v>PC00237</v>
          </cell>
          <cell r="C2683" t="str">
            <v>Thanh toán 5% phí hoa hồng cho ĐH : Della-190903, Della-BT191003; Della-BT191004: 31.596.724 vnđ - Văn Ngọc Phương</v>
          </cell>
          <cell r="D2683" t="str">
            <v>6418</v>
          </cell>
          <cell r="E2683" t="str">
            <v>1111</v>
          </cell>
          <cell r="F2683">
            <v>1579836</v>
          </cell>
        </row>
        <row r="2684">
          <cell r="A2684">
            <v>43796</v>
          </cell>
          <cell r="B2684" t="str">
            <v>NH</v>
          </cell>
          <cell r="C2684" t="str">
            <v>TT mua bàn ghế theo HĐ số 0111423.19 PRB DELLA</v>
          </cell>
          <cell r="D2684" t="str">
            <v>331</v>
          </cell>
          <cell r="E2684" t="str">
            <v>1121BIDV</v>
          </cell>
          <cell r="F2684">
            <v>27775000</v>
          </cell>
        </row>
        <row r="2685">
          <cell r="A2685">
            <v>43796</v>
          </cell>
          <cell r="B2685" t="str">
            <v>NH</v>
          </cell>
          <cell r="C2685" t="str">
            <v>Phí chuyển khoản món 27.775.000 vnđ</v>
          </cell>
          <cell r="D2685" t="str">
            <v>6425</v>
          </cell>
          <cell r="E2685" t="str">
            <v>1121BIDV</v>
          </cell>
          <cell r="F2685">
            <v>22000</v>
          </cell>
        </row>
        <row r="2686">
          <cell r="A2686">
            <v>43797</v>
          </cell>
          <cell r="B2686" t="str">
            <v>PC00238</v>
          </cell>
          <cell r="C2686" t="str">
            <v>Thanh toán cước điện thoại tháng 09+10/2019 (kèm danh sách) - Tập Đoàn Công Nghiệp-Viễn Thông Quân Đội</v>
          </cell>
          <cell r="D2686" t="str">
            <v>6418</v>
          </cell>
          <cell r="E2686" t="str">
            <v>1111</v>
          </cell>
          <cell r="F2686">
            <v>4945899</v>
          </cell>
        </row>
        <row r="2687">
          <cell r="A2687">
            <v>43797</v>
          </cell>
          <cell r="B2687" t="str">
            <v>PC00238</v>
          </cell>
          <cell r="C2687" t="str">
            <v>Thuế GTGT được khấu trừ của hàng hóa, dịch vụ</v>
          </cell>
          <cell r="D2687" t="str">
            <v>1331</v>
          </cell>
          <cell r="E2687" t="str">
            <v>1111</v>
          </cell>
          <cell r="F2687">
            <v>494590</v>
          </cell>
        </row>
        <row r="2688">
          <cell r="A2688">
            <v>43797</v>
          </cell>
          <cell r="B2688" t="str">
            <v>PC00239</v>
          </cell>
          <cell r="C2688" t="str">
            <v>Thanh toán cước điện thoại - Dương Anh Đào</v>
          </cell>
          <cell r="D2688" t="str">
            <v>6428</v>
          </cell>
          <cell r="E2688" t="str">
            <v>1111</v>
          </cell>
          <cell r="F2688">
            <v>45455</v>
          </cell>
        </row>
        <row r="2689">
          <cell r="A2689">
            <v>43797</v>
          </cell>
          <cell r="B2689" t="str">
            <v>PC00239</v>
          </cell>
          <cell r="C2689" t="str">
            <v>Thuế GTGT được khấu trừ của hàng hóa, dịch vụ</v>
          </cell>
          <cell r="D2689" t="str">
            <v>1331</v>
          </cell>
          <cell r="E2689" t="str">
            <v>1111</v>
          </cell>
          <cell r="F2689">
            <v>4545</v>
          </cell>
        </row>
        <row r="2690">
          <cell r="A2690">
            <v>43797</v>
          </cell>
          <cell r="B2690" t="str">
            <v>NH</v>
          </cell>
          <cell r="C2690" t="str">
            <v xml:space="preserve">Thu tiền đặc cọc bán hàng </v>
          </cell>
          <cell r="D2690" t="str">
            <v>1121BIDV</v>
          </cell>
          <cell r="E2690" t="str">
            <v>131</v>
          </cell>
          <cell r="F2690">
            <v>15000000</v>
          </cell>
        </row>
        <row r="2691">
          <cell r="A2691">
            <v>43797</v>
          </cell>
          <cell r="B2691" t="str">
            <v>NH</v>
          </cell>
          <cell r="C2691" t="str">
            <v>Hoàng Thị Luyến hoàn ứng</v>
          </cell>
          <cell r="D2691" t="str">
            <v>1121BIDV</v>
          </cell>
          <cell r="E2691" t="str">
            <v>141</v>
          </cell>
          <cell r="F2691">
            <v>105000000</v>
          </cell>
        </row>
        <row r="2692">
          <cell r="A2692">
            <v>43797</v>
          </cell>
          <cell r="B2692" t="str">
            <v>NH</v>
          </cell>
          <cell r="C2692" t="str">
            <v>TT phí mua sơn cho Cty One theo HĐ 000001 (28/10/2019)</v>
          </cell>
          <cell r="D2692" t="str">
            <v>331</v>
          </cell>
          <cell r="E2692" t="str">
            <v>1121BIDV</v>
          </cell>
          <cell r="F2692">
            <v>8320400</v>
          </cell>
        </row>
        <row r="2693">
          <cell r="A2693">
            <v>43797</v>
          </cell>
          <cell r="B2693" t="str">
            <v>NH</v>
          </cell>
          <cell r="C2693" t="str">
            <v>Phí chuyển khoản món 8.320.400 vnđ</v>
          </cell>
          <cell r="D2693" t="str">
            <v>6425</v>
          </cell>
          <cell r="E2693" t="str">
            <v>1121BIDV</v>
          </cell>
          <cell r="F2693">
            <v>22000</v>
          </cell>
        </row>
        <row r="2694">
          <cell r="A2694">
            <v>43797</v>
          </cell>
          <cell r="B2694" t="str">
            <v>NH</v>
          </cell>
          <cell r="C2694" t="str">
            <v>TT vé máy bay theo HĐ 0046328 (26/10/2019); 7105107 (25/10); 7143029 (26/10); 0046327 (26/10/2019)</v>
          </cell>
          <cell r="D2694" t="str">
            <v>331</v>
          </cell>
          <cell r="E2694" t="str">
            <v>1121BIDV</v>
          </cell>
          <cell r="F2694">
            <v>6872000</v>
          </cell>
        </row>
        <row r="2695">
          <cell r="A2695">
            <v>43797</v>
          </cell>
          <cell r="B2695" t="str">
            <v>NH</v>
          </cell>
          <cell r="C2695" t="str">
            <v>Phí chuyển khoản món 6.872.000 vnđ</v>
          </cell>
          <cell r="D2695" t="str">
            <v>6425</v>
          </cell>
          <cell r="E2695" t="str">
            <v>1121BIDV</v>
          </cell>
          <cell r="F2695">
            <v>22000</v>
          </cell>
        </row>
        <row r="2696">
          <cell r="A2696">
            <v>43797</v>
          </cell>
          <cell r="B2696" t="str">
            <v>NH</v>
          </cell>
          <cell r="C2696" t="str">
            <v>TT phí thuê máy photo tháng 10+11/2019 theo HĐ 001557 (16/10/2019); 002096 (13/19)</v>
          </cell>
          <cell r="D2696" t="str">
            <v>331</v>
          </cell>
          <cell r="E2696" t="str">
            <v>1121BIDV</v>
          </cell>
          <cell r="F2696">
            <v>1958000</v>
          </cell>
        </row>
        <row r="2697">
          <cell r="A2697">
            <v>43797</v>
          </cell>
          <cell r="B2697" t="str">
            <v>NH</v>
          </cell>
          <cell r="C2697" t="str">
            <v>Phí chuyển khoản món 1.958.000 vnđ</v>
          </cell>
          <cell r="D2697" t="str">
            <v>6425</v>
          </cell>
          <cell r="E2697" t="str">
            <v>1121BIDV</v>
          </cell>
          <cell r="F2697">
            <v>22000</v>
          </cell>
        </row>
        <row r="2698">
          <cell r="A2698">
            <v>43797</v>
          </cell>
          <cell r="B2698" t="str">
            <v>NH</v>
          </cell>
          <cell r="C2698" t="str">
            <v>TT phi thi công kệ trưng bày sản phẩm theo HĐ 000033 (16/05/2019)- Đợt 2</v>
          </cell>
          <cell r="D2698" t="str">
            <v>331</v>
          </cell>
          <cell r="E2698" t="str">
            <v>1121BIDV</v>
          </cell>
          <cell r="F2698">
            <v>30000000</v>
          </cell>
        </row>
        <row r="2699">
          <cell r="A2699">
            <v>43797</v>
          </cell>
          <cell r="B2699" t="str">
            <v>NH</v>
          </cell>
          <cell r="C2699" t="str">
            <v>Phí chuyển khoản món 30.000.000 vnđ</v>
          </cell>
          <cell r="D2699" t="str">
            <v>6425</v>
          </cell>
          <cell r="E2699" t="str">
            <v>1121BIDV</v>
          </cell>
          <cell r="F2699">
            <v>22000</v>
          </cell>
        </row>
        <row r="2700">
          <cell r="A2700">
            <v>43797</v>
          </cell>
          <cell r="B2700" t="str">
            <v>NH</v>
          </cell>
          <cell r="C2700" t="str">
            <v>TT điện sử dụng tháng 10/2019</v>
          </cell>
          <cell r="D2700" t="str">
            <v>331</v>
          </cell>
          <cell r="E2700" t="str">
            <v>1121BIDV</v>
          </cell>
          <cell r="F2700">
            <v>10726977</v>
          </cell>
        </row>
        <row r="2701">
          <cell r="A2701">
            <v>43797</v>
          </cell>
          <cell r="B2701" t="str">
            <v>NH</v>
          </cell>
          <cell r="C2701" t="str">
            <v>Phí chuyển khoản món 10.726.977 vnđ</v>
          </cell>
          <cell r="D2701" t="str">
            <v>6425</v>
          </cell>
          <cell r="E2701" t="str">
            <v>1121BIDV</v>
          </cell>
          <cell r="F2701">
            <v>22000</v>
          </cell>
        </row>
        <row r="2702">
          <cell r="A2702">
            <v>43797</v>
          </cell>
          <cell r="B2702" t="str">
            <v>NH</v>
          </cell>
          <cell r="C2702" t="str">
            <v>TT cước vận chuyển theo HĐ 0000258 (01/10/2019)</v>
          </cell>
          <cell r="D2702" t="str">
            <v>331</v>
          </cell>
          <cell r="E2702" t="str">
            <v>1121BIDV</v>
          </cell>
          <cell r="F2702">
            <v>8360000</v>
          </cell>
        </row>
        <row r="2703">
          <cell r="A2703">
            <v>43797</v>
          </cell>
          <cell r="B2703" t="str">
            <v>NH</v>
          </cell>
          <cell r="C2703" t="str">
            <v>Phí chuyển khoản món 8.360.000 vnđ</v>
          </cell>
          <cell r="D2703" t="str">
            <v>6425</v>
          </cell>
          <cell r="E2703" t="str">
            <v>1121BIDV</v>
          </cell>
          <cell r="F2703">
            <v>22000</v>
          </cell>
        </row>
        <row r="2704">
          <cell r="A2704">
            <v>43797</v>
          </cell>
          <cell r="B2704" t="str">
            <v>NH</v>
          </cell>
          <cell r="C2704" t="str">
            <v>TT nước sử dụng tháng 10/2019</v>
          </cell>
          <cell r="D2704" t="str">
            <v>331</v>
          </cell>
          <cell r="E2704" t="str">
            <v>1121BIDV</v>
          </cell>
          <cell r="F2704">
            <v>1846325</v>
          </cell>
        </row>
        <row r="2705">
          <cell r="A2705">
            <v>43797</v>
          </cell>
          <cell r="B2705" t="str">
            <v>NH</v>
          </cell>
          <cell r="C2705" t="str">
            <v>Phí chuyển khoản món 1.846.325 vnđ</v>
          </cell>
          <cell r="D2705" t="str">
            <v>6425</v>
          </cell>
          <cell r="E2705" t="str">
            <v>1121BIDV</v>
          </cell>
          <cell r="F2705">
            <v>22000</v>
          </cell>
        </row>
        <row r="2706">
          <cell r="A2706">
            <v>43797</v>
          </cell>
          <cell r="B2706" t="str">
            <v>NH</v>
          </cell>
          <cell r="C2706" t="str">
            <v>TT cước viettel tháng 10/2019</v>
          </cell>
          <cell r="D2706" t="str">
            <v>331</v>
          </cell>
          <cell r="E2706" t="str">
            <v>1121BIDV</v>
          </cell>
          <cell r="F2706">
            <v>1006906</v>
          </cell>
        </row>
        <row r="2707">
          <cell r="A2707">
            <v>43797</v>
          </cell>
          <cell r="B2707" t="str">
            <v>NH</v>
          </cell>
          <cell r="C2707" t="str">
            <v>Phí chuyển khoản món 1.006.906 vnđ</v>
          </cell>
          <cell r="D2707" t="str">
            <v>6425</v>
          </cell>
          <cell r="E2707" t="str">
            <v>1121BIDV</v>
          </cell>
          <cell r="F2707">
            <v>11000</v>
          </cell>
        </row>
        <row r="2708">
          <cell r="A2708">
            <v>43797</v>
          </cell>
          <cell r="B2708" t="str">
            <v>0030091</v>
          </cell>
          <cell r="C2708" t="str">
            <v>Mua bàn nâng hạ điện, tủ tự động theo HĐ 0030091 (28/11/2019)</v>
          </cell>
          <cell r="D2708" t="str">
            <v>24201</v>
          </cell>
          <cell r="E2708" t="str">
            <v>331</v>
          </cell>
          <cell r="F2708">
            <v>25250000</v>
          </cell>
        </row>
        <row r="2709">
          <cell r="A2709">
            <v>43797</v>
          </cell>
          <cell r="B2709" t="str">
            <v>0030091</v>
          </cell>
          <cell r="C2709" t="str">
            <v>Thuế GTGT được khấu trừ</v>
          </cell>
          <cell r="D2709" t="str">
            <v>1331</v>
          </cell>
          <cell r="E2709" t="str">
            <v>331</v>
          </cell>
          <cell r="F2709">
            <v>2525000</v>
          </cell>
        </row>
        <row r="2710">
          <cell r="A2710">
            <v>43798</v>
          </cell>
          <cell r="B2710" t="str">
            <v>PC00240</v>
          </cell>
          <cell r="C2710" t="str">
            <v>Thanh toán phí công tác TP.HCm, Hà Nội theo HĐ 0008344 (13/07), 0000326 (22/01), 000318 (17/07/2019) - Dương Anh Thi</v>
          </cell>
          <cell r="D2710" t="str">
            <v>6418</v>
          </cell>
          <cell r="E2710" t="str">
            <v>1111</v>
          </cell>
          <cell r="F2710">
            <v>4442550</v>
          </cell>
        </row>
        <row r="2711">
          <cell r="A2711">
            <v>43798</v>
          </cell>
          <cell r="B2711" t="str">
            <v>PC00240</v>
          </cell>
          <cell r="C2711" t="str">
            <v>Thanh toán phí công tác TP.HCm, Hà Nội theo HĐ 0008344 (13/07), 0000326 (22/01), 000318 (17/07/2019) - Dương Anh Thi</v>
          </cell>
          <cell r="D2711" t="str">
            <v>6418</v>
          </cell>
          <cell r="E2711" t="str">
            <v>1111</v>
          </cell>
          <cell r="F2711">
            <v>1272726</v>
          </cell>
        </row>
        <row r="2712">
          <cell r="A2712">
            <v>43798</v>
          </cell>
          <cell r="B2712" t="str">
            <v>PC00240</v>
          </cell>
          <cell r="C2712" t="str">
            <v>Thanh toán phí công tác TP.HCm, Hà Nội theo HĐ 0008344 (13/07), 0000326 (22/01), 000318 (17/07/2019) - Dương Anh Thi</v>
          </cell>
          <cell r="D2712" t="str">
            <v>6418</v>
          </cell>
          <cell r="E2712" t="str">
            <v>1111</v>
          </cell>
          <cell r="F2712">
            <v>1909090</v>
          </cell>
        </row>
        <row r="2713">
          <cell r="A2713">
            <v>43798</v>
          </cell>
          <cell r="B2713" t="str">
            <v>PC00240</v>
          </cell>
          <cell r="C2713" t="str">
            <v>Thanh toán phí công tác TP.HCm, Hà Nội theo HĐ 0008344 (13/07), 0000326 (22/01), 000318 (17/07/2019) - Dương Anh Thi</v>
          </cell>
          <cell r="D2713" t="str">
            <v>6418</v>
          </cell>
          <cell r="E2713" t="str">
            <v>1111</v>
          </cell>
          <cell r="F2713">
            <v>1441000</v>
          </cell>
        </row>
        <row r="2714">
          <cell r="A2714">
            <v>43798</v>
          </cell>
          <cell r="B2714" t="str">
            <v>PC00240</v>
          </cell>
          <cell r="C2714" t="str">
            <v>Thanh toán phí công tác TP.HCm, Hà Nội theo HĐ 0008344 (13/07), 0000326 (22/01), 000318 (17/07/2019) - Dương Anh Thi</v>
          </cell>
          <cell r="D2714" t="str">
            <v>6418</v>
          </cell>
          <cell r="E2714" t="str">
            <v>1111</v>
          </cell>
          <cell r="F2714">
            <v>-1425998</v>
          </cell>
        </row>
        <row r="2715">
          <cell r="A2715">
            <v>43798</v>
          </cell>
          <cell r="B2715" t="str">
            <v>PC00240</v>
          </cell>
          <cell r="C2715" t="str">
            <v>Thuế GTGT được khấu trừ của hàng hóa, dịch vụ</v>
          </cell>
          <cell r="D2715" t="str">
            <v>1331</v>
          </cell>
          <cell r="E2715" t="str">
            <v>1111</v>
          </cell>
          <cell r="F2715">
            <v>762437</v>
          </cell>
        </row>
        <row r="2716">
          <cell r="A2716">
            <v>43798</v>
          </cell>
          <cell r="B2716" t="str">
            <v>PC00241</v>
          </cell>
          <cell r="C2716" t="str">
            <v>Thanh toán phí công tác DA: Tháp không lưu tại Buôn mê Thuôc theo HĐ 0000137 (01/11/2019) - Nguyễn Việt Hùng</v>
          </cell>
          <cell r="D2716" t="str">
            <v>6418</v>
          </cell>
          <cell r="E2716" t="str">
            <v>1111</v>
          </cell>
          <cell r="F2716">
            <v>1418182</v>
          </cell>
        </row>
        <row r="2717">
          <cell r="A2717">
            <v>43798</v>
          </cell>
          <cell r="B2717" t="str">
            <v>PC00241</v>
          </cell>
          <cell r="C2717" t="str">
            <v>Thuế GTGT được khấu trừ của hàng hóa, dịch vụ</v>
          </cell>
          <cell r="D2717" t="str">
            <v>1331</v>
          </cell>
          <cell r="E2717" t="str">
            <v>1111</v>
          </cell>
          <cell r="F2717">
            <v>141818</v>
          </cell>
        </row>
        <row r="2718">
          <cell r="A2718">
            <v>43798</v>
          </cell>
          <cell r="B2718" t="str">
            <v>PC00242</v>
          </cell>
          <cell r="C2718" t="str">
            <v>Thanh toán mua hàng Mặt bậc cầu thang và bệ ngồi (Đợt 1) - Văn Ngọc Phương</v>
          </cell>
          <cell r="D2718" t="str">
            <v>331</v>
          </cell>
          <cell r="E2718" t="str">
            <v>1111</v>
          </cell>
          <cell r="F2718">
            <v>8910000</v>
          </cell>
        </row>
        <row r="2719">
          <cell r="A2719">
            <v>43798</v>
          </cell>
          <cell r="B2719" t="str">
            <v>PC00243</v>
          </cell>
          <cell r="C2719" t="str">
            <v>Thanh toán phí chứng nhận hợp quy theo HĐ 0000965 (31/10/2019) - Công ty Cổ Phần Giám Định Đại Minh Việt</v>
          </cell>
          <cell r="D2719" t="str">
            <v>6425</v>
          </cell>
          <cell r="E2719" t="str">
            <v>1111</v>
          </cell>
          <cell r="F2719">
            <v>3000000</v>
          </cell>
        </row>
        <row r="2720">
          <cell r="A2720">
            <v>43798</v>
          </cell>
          <cell r="B2720" t="str">
            <v>PC00243</v>
          </cell>
          <cell r="C2720" t="str">
            <v>Thuế GTGT được khấu trừ của hàng hóa, dịch vụ</v>
          </cell>
          <cell r="D2720" t="str">
            <v>1331</v>
          </cell>
          <cell r="E2720" t="str">
            <v>1111</v>
          </cell>
          <cell r="F2720">
            <v>300000</v>
          </cell>
        </row>
        <row r="2721">
          <cell r="A2721">
            <v>43798</v>
          </cell>
          <cell r="B2721" t="str">
            <v>NH</v>
          </cell>
          <cell r="C2721" t="str">
            <v>Thu lại tiền do KH chuyển trả lại (ngày 29/10/2019 và 05/11/2019)</v>
          </cell>
          <cell r="D2721" t="str">
            <v>1121BIDV</v>
          </cell>
          <cell r="E2721" t="str">
            <v>331</v>
          </cell>
          <cell r="F2721">
            <v>157950000</v>
          </cell>
        </row>
        <row r="2722">
          <cell r="A2722">
            <v>43798</v>
          </cell>
          <cell r="B2722" t="str">
            <v>NH</v>
          </cell>
          <cell r="C2722" t="str">
            <v>Rút TGNH nhập quỹ tiền mặt (Hoàng Như Kiểm) - Hoàng Như Kiểm</v>
          </cell>
          <cell r="D2722" t="str">
            <v>1111</v>
          </cell>
          <cell r="E2722" t="str">
            <v>1121BIDV</v>
          </cell>
          <cell r="F2722">
            <v>157950000</v>
          </cell>
        </row>
        <row r="2723">
          <cell r="A2723">
            <v>43798</v>
          </cell>
          <cell r="B2723" t="str">
            <v>NH</v>
          </cell>
          <cell r="C2723" t="str">
            <v>Phí rút tiền mặt món 157.950.000 vnđ</v>
          </cell>
          <cell r="D2723" t="str">
            <v>6425</v>
          </cell>
          <cell r="E2723" t="str">
            <v>1121BIDV</v>
          </cell>
          <cell r="F2723">
            <v>17375</v>
          </cell>
        </row>
        <row r="2724">
          <cell r="A2724">
            <v>43799</v>
          </cell>
          <cell r="B2724" t="str">
            <v>PT00087</v>
          </cell>
          <cell r="C2724" t="str">
            <v>Rút TGNH nhập quỹ tiền mặt (Hoàng Như Kiểm) - Hoàng Như Kiểm</v>
          </cell>
          <cell r="D2724" t="str">
            <v>1111</v>
          </cell>
          <cell r="E2724" t="str">
            <v>1121BIDV</v>
          </cell>
          <cell r="F2724">
            <v>0</v>
          </cell>
        </row>
        <row r="2725">
          <cell r="A2725">
            <v>43799</v>
          </cell>
          <cell r="B2725" t="str">
            <v>PC00244</v>
          </cell>
          <cell r="C2725" t="str">
            <v>Thanh toán mua sàn gỗ theo HD Poto DL281019 - Hoàng Như Kiểm</v>
          </cell>
          <cell r="D2725" t="str">
            <v>1561</v>
          </cell>
          <cell r="E2725" t="str">
            <v>1111</v>
          </cell>
          <cell r="F2725">
            <v>157950000</v>
          </cell>
        </row>
        <row r="2726">
          <cell r="A2726">
            <v>43799</v>
          </cell>
          <cell r="B2726" t="str">
            <v>PC00244</v>
          </cell>
          <cell r="C2726" t="str">
            <v>Thuế, phí và lệ phí</v>
          </cell>
          <cell r="D2726" t="str">
            <v>6425</v>
          </cell>
          <cell r="E2726" t="str">
            <v>1111</v>
          </cell>
          <cell r="F2726">
            <v>86876</v>
          </cell>
        </row>
        <row r="2727">
          <cell r="A2727">
            <v>43799</v>
          </cell>
          <cell r="B2727" t="str">
            <v>0000197</v>
          </cell>
          <cell r="C2727" t="str">
            <v>Phí dịch vụ bảo vệ tháng 11/2019 theo HĐ 0000197 (30/11/2019)</v>
          </cell>
          <cell r="D2727" t="str">
            <v>6428</v>
          </cell>
          <cell r="E2727" t="str">
            <v>331</v>
          </cell>
          <cell r="F2727">
            <v>7800000</v>
          </cell>
        </row>
        <row r="2728">
          <cell r="A2728">
            <v>43799</v>
          </cell>
          <cell r="B2728" t="str">
            <v>0000197</v>
          </cell>
          <cell r="C2728" t="str">
            <v>Thuế GTGT được khấu trừ</v>
          </cell>
          <cell r="D2728" t="str">
            <v>1331</v>
          </cell>
          <cell r="E2728" t="str">
            <v>331</v>
          </cell>
          <cell r="F2728">
            <v>780000</v>
          </cell>
        </row>
        <row r="2729">
          <cell r="A2729">
            <v>43799</v>
          </cell>
          <cell r="C2729" t="str">
            <v xml:space="preserve">Phí điện sử dụng tháng 10/2019 </v>
          </cell>
          <cell r="D2729" t="str">
            <v>6428</v>
          </cell>
          <cell r="E2729" t="str">
            <v>331</v>
          </cell>
          <cell r="F2729">
            <v>9751797</v>
          </cell>
        </row>
        <row r="2730">
          <cell r="A2730">
            <v>43799</v>
          </cell>
          <cell r="C2730" t="str">
            <v>Thuế GTGT được khấu trừ</v>
          </cell>
          <cell r="D2730" t="str">
            <v>1331</v>
          </cell>
          <cell r="E2730" t="str">
            <v>331</v>
          </cell>
          <cell r="F2730">
            <v>975180</v>
          </cell>
        </row>
        <row r="2731">
          <cell r="A2731">
            <v>43799</v>
          </cell>
          <cell r="C2731" t="str">
            <v>Phí nước sử dụng tháng 10/2019</v>
          </cell>
          <cell r="D2731" t="str">
            <v>6428</v>
          </cell>
          <cell r="E2731" t="str">
            <v>331</v>
          </cell>
          <cell r="F2731">
            <v>1758405</v>
          </cell>
        </row>
        <row r="2732">
          <cell r="A2732">
            <v>43799</v>
          </cell>
          <cell r="C2732" t="str">
            <v>Thuế GTGT được khấu trừ</v>
          </cell>
          <cell r="D2732" t="str">
            <v>1331</v>
          </cell>
          <cell r="E2732" t="str">
            <v>331</v>
          </cell>
          <cell r="F2732">
            <v>87920</v>
          </cell>
        </row>
        <row r="2733">
          <cell r="A2733">
            <v>43799</v>
          </cell>
          <cell r="C2733" t="str">
            <v>Phí điện thoại, internet văn phòng</v>
          </cell>
          <cell r="D2733" t="str">
            <v>6428</v>
          </cell>
          <cell r="E2733" t="str">
            <v>331</v>
          </cell>
          <cell r="F2733">
            <v>1267229</v>
          </cell>
        </row>
        <row r="2734">
          <cell r="A2734">
            <v>43799</v>
          </cell>
          <cell r="C2734" t="str">
            <v>Thuế GTGT được khấu trừ</v>
          </cell>
          <cell r="D2734" t="str">
            <v>1331</v>
          </cell>
          <cell r="E2734" t="str">
            <v>331</v>
          </cell>
          <cell r="F2734">
            <v>126723</v>
          </cell>
        </row>
        <row r="2735">
          <cell r="A2735">
            <v>43799</v>
          </cell>
          <cell r="C2735" t="str">
            <v>Phí thuê 02 xe ô tô tháng 11/2019</v>
          </cell>
          <cell r="D2735" t="str">
            <v>6418</v>
          </cell>
          <cell r="E2735" t="str">
            <v>331</v>
          </cell>
          <cell r="F2735">
            <v>20000000</v>
          </cell>
        </row>
        <row r="2736">
          <cell r="A2736">
            <v>43799</v>
          </cell>
          <cell r="C2736" t="str">
            <v>Thuế GTGT được khấu trừ</v>
          </cell>
          <cell r="D2736" t="str">
            <v>1331</v>
          </cell>
          <cell r="E2736" t="str">
            <v>331</v>
          </cell>
          <cell r="F2736">
            <v>2000000</v>
          </cell>
        </row>
        <row r="2737">
          <cell r="A2737">
            <v>43799</v>
          </cell>
          <cell r="C2737" t="str">
            <v>Hoàng Thị Luyến hoàn ứng  (TT phí thuê xe ô tô T11/2019)</v>
          </cell>
          <cell r="D2737" t="str">
            <v>331</v>
          </cell>
          <cell r="E2737" t="str">
            <v>141</v>
          </cell>
          <cell r="F2737">
            <v>22000000</v>
          </cell>
        </row>
        <row r="2738">
          <cell r="A2738">
            <v>43799</v>
          </cell>
          <cell r="C2738" t="str">
            <v>Doanh thu bán hàng - Cty TNHH Phú Long Huy</v>
          </cell>
          <cell r="D2738" t="str">
            <v>131</v>
          </cell>
          <cell r="E2738" t="str">
            <v>5111</v>
          </cell>
          <cell r="F2738">
            <v>72822100</v>
          </cell>
        </row>
        <row r="2739">
          <cell r="A2739">
            <v>43799</v>
          </cell>
          <cell r="C2739" t="str">
            <v>Thuế GTGT phải nộp</v>
          </cell>
          <cell r="D2739" t="str">
            <v>131</v>
          </cell>
          <cell r="E2739" t="str">
            <v>33311</v>
          </cell>
          <cell r="F2739">
            <v>7282210</v>
          </cell>
        </row>
        <row r="2740">
          <cell r="A2740">
            <v>43799</v>
          </cell>
          <cell r="C2740" t="str">
            <v>Giá vốn hàng bán- Bond JH 110 -620 tấm</v>
          </cell>
          <cell r="D2740" t="str">
            <v>632</v>
          </cell>
          <cell r="E2740" t="str">
            <v>1561</v>
          </cell>
          <cell r="F2740">
            <v>34843380</v>
          </cell>
        </row>
        <row r="2741">
          <cell r="A2741">
            <v>43799</v>
          </cell>
          <cell r="C2741" t="str">
            <v>Điều chỉnh bút toán ngày 02/10/2019 (ký cược 03 tháng thuê kho Thủ Đức)</v>
          </cell>
          <cell r="D2741" t="str">
            <v>244</v>
          </cell>
          <cell r="E2741" t="str">
            <v>331</v>
          </cell>
          <cell r="F2741">
            <v>195000000</v>
          </cell>
        </row>
        <row r="2742">
          <cell r="A2742">
            <v>43799</v>
          </cell>
          <cell r="C2742" t="str">
            <v>Doanh thu 200 met lá Aloha (30/08/2019)</v>
          </cell>
          <cell r="D2742" t="str">
            <v>131</v>
          </cell>
          <cell r="E2742" t="str">
            <v>5111</v>
          </cell>
          <cell r="F2742">
            <v>320000000</v>
          </cell>
        </row>
        <row r="2743">
          <cell r="A2743">
            <v>43799</v>
          </cell>
          <cell r="C2743" t="str">
            <v>Giá vốn hàng bán 200 met lá Aloha</v>
          </cell>
          <cell r="D2743" t="str">
            <v>632</v>
          </cell>
          <cell r="E2743" t="str">
            <v>1561</v>
          </cell>
          <cell r="F2743">
            <v>149738400</v>
          </cell>
        </row>
        <row r="2744">
          <cell r="A2744">
            <v>43799</v>
          </cell>
          <cell r="C2744" t="str">
            <v>Phân bổ tiền thuê nhà cho văn phòng tháng 11/2019
Allocation of the rent for the office in November.2019</v>
          </cell>
          <cell r="D2744" t="str">
            <v>6423</v>
          </cell>
          <cell r="E2744" t="str">
            <v>24201</v>
          </cell>
          <cell r="F2744">
            <v>120000000</v>
          </cell>
        </row>
        <row r="2745">
          <cell r="A2745">
            <v>43799</v>
          </cell>
          <cell r="C2745" t="str">
            <v>Phải trả lương NVBH tháng 11/2019
To pay staff salaries sale in in November.2019</v>
          </cell>
          <cell r="D2745" t="str">
            <v>6411</v>
          </cell>
          <cell r="E2745" t="str">
            <v>3341</v>
          </cell>
          <cell r="F2745">
            <v>104360000</v>
          </cell>
        </row>
        <row r="2746">
          <cell r="A2746">
            <v>43799</v>
          </cell>
          <cell r="C2746" t="str">
            <v>Phải trả lương NVoffice tháng 11/2019
To pay staff salaries office in in November.2019</v>
          </cell>
          <cell r="D2746">
            <v>6421</v>
          </cell>
          <cell r="E2746" t="str">
            <v>3341</v>
          </cell>
          <cell r="F2746">
            <v>211900000</v>
          </cell>
        </row>
        <row r="2747">
          <cell r="A2747">
            <v>43799</v>
          </cell>
          <cell r="C2747" t="str">
            <v>Phải trả BHXH cho NVoffice tháng 11/2019
Pay social insurance for NVoffice in in November.2019</v>
          </cell>
          <cell r="D2747">
            <v>6421</v>
          </cell>
          <cell r="E2747" t="str">
            <v>3383</v>
          </cell>
          <cell r="F2747">
            <v>21525000</v>
          </cell>
        </row>
        <row r="2748">
          <cell r="A2748">
            <v>43799</v>
          </cell>
          <cell r="C2748" t="str">
            <v>Phải trả BHYT cho NVoffice tháng 11/2019
Pay health insurance for NV office in in November.2019</v>
          </cell>
          <cell r="D2748">
            <v>6421</v>
          </cell>
          <cell r="E2748" t="str">
            <v>3384</v>
          </cell>
          <cell r="F2748">
            <v>3690000</v>
          </cell>
        </row>
        <row r="2749">
          <cell r="A2749">
            <v>43799</v>
          </cell>
          <cell r="C2749" t="str">
            <v>Phải trả BHTN cho NVoffice tháng 11/2019
Pay unemployment insurance for NV office in in November.2019</v>
          </cell>
          <cell r="D2749">
            <v>6421</v>
          </cell>
          <cell r="E2749" t="str">
            <v>3386</v>
          </cell>
          <cell r="F2749">
            <v>1230000</v>
          </cell>
        </row>
        <row r="2750">
          <cell r="A2750">
            <v>43799</v>
          </cell>
          <cell r="C2750" t="str">
            <v>Phải trả BHXH cho NV bán hàng tháng 11/2019
Pay social insurance for NV.sale in in November.2019</v>
          </cell>
          <cell r="D2750" t="str">
            <v>6411</v>
          </cell>
          <cell r="E2750" t="str">
            <v>3383</v>
          </cell>
          <cell r="F2750">
            <v>11200000</v>
          </cell>
        </row>
        <row r="2751">
          <cell r="A2751">
            <v>43799</v>
          </cell>
          <cell r="C2751" t="str">
            <v>Phải trả BHYT cho  NV bán hàng tháng 11/2019
Pay health insurance for NV sale in in November.2019</v>
          </cell>
          <cell r="D2751" t="str">
            <v>6411</v>
          </cell>
          <cell r="E2751" t="str">
            <v>3384</v>
          </cell>
          <cell r="F2751">
            <v>1920000</v>
          </cell>
        </row>
        <row r="2752">
          <cell r="A2752">
            <v>43799</v>
          </cell>
          <cell r="C2752" t="str">
            <v>Phải trả BHTN cho  NV bán hàng tháng 11/2019
Pay unemployment insurance for NV sale in in November.2019</v>
          </cell>
          <cell r="D2752" t="str">
            <v>6411</v>
          </cell>
          <cell r="E2752" t="str">
            <v>3386</v>
          </cell>
          <cell r="F2752">
            <v>640000</v>
          </cell>
        </row>
        <row r="2753">
          <cell r="A2753">
            <v>43799</v>
          </cell>
          <cell r="C2753" t="str">
            <v>Thuế tncn NV VP tháng 11/2019
Pay taxpayers in in November.2019</v>
          </cell>
          <cell r="D2753" t="str">
            <v>3341</v>
          </cell>
          <cell r="E2753" t="str">
            <v>3335</v>
          </cell>
          <cell r="F2753">
            <v>4856500</v>
          </cell>
        </row>
        <row r="2754">
          <cell r="A2754">
            <v>43799</v>
          </cell>
          <cell r="C2754" t="str">
            <v>Nhân viên VP trả BHXH tháng 11/2019</v>
          </cell>
          <cell r="D2754" t="str">
            <v>3341</v>
          </cell>
          <cell r="E2754" t="str">
            <v>3383</v>
          </cell>
          <cell r="F2754">
            <v>9840000</v>
          </cell>
        </row>
        <row r="2755">
          <cell r="A2755">
            <v>43799</v>
          </cell>
          <cell r="C2755" t="str">
            <v>Nhân viên VP trả BHYT tháng 11/2019</v>
          </cell>
          <cell r="D2755" t="str">
            <v>3341</v>
          </cell>
          <cell r="E2755" t="str">
            <v>3384</v>
          </cell>
          <cell r="F2755">
            <v>1845000</v>
          </cell>
        </row>
        <row r="2756">
          <cell r="A2756">
            <v>43799</v>
          </cell>
          <cell r="C2756" t="str">
            <v>Nhân viên VP trả BHTN tháng 11/2019</v>
          </cell>
          <cell r="D2756" t="str">
            <v>3341</v>
          </cell>
          <cell r="E2756" t="str">
            <v>3386</v>
          </cell>
          <cell r="F2756">
            <v>1230000</v>
          </cell>
        </row>
        <row r="2757">
          <cell r="A2757">
            <v>43799</v>
          </cell>
          <cell r="C2757" t="str">
            <v>Nhân viên kinh doanh trả BHXH tháng 11/2019</v>
          </cell>
          <cell r="D2757" t="str">
            <v>3341</v>
          </cell>
          <cell r="E2757" t="str">
            <v>3383</v>
          </cell>
          <cell r="F2757">
            <v>5120000</v>
          </cell>
        </row>
        <row r="2758">
          <cell r="A2758">
            <v>43799</v>
          </cell>
          <cell r="C2758" t="str">
            <v>Nhân viên kinh doanh trả BHYT tháng 11/2019</v>
          </cell>
          <cell r="D2758" t="str">
            <v>3341</v>
          </cell>
          <cell r="E2758" t="str">
            <v>3384</v>
          </cell>
          <cell r="F2758">
            <v>960000</v>
          </cell>
        </row>
        <row r="2759">
          <cell r="A2759">
            <v>43799</v>
          </cell>
          <cell r="C2759" t="str">
            <v>Nhân viên kinh doanh trả BHTN tháng 11/2019</v>
          </cell>
          <cell r="D2759" t="str">
            <v>3341</v>
          </cell>
          <cell r="E2759" t="str">
            <v>3386</v>
          </cell>
          <cell r="F2759">
            <v>640000</v>
          </cell>
        </row>
        <row r="2760">
          <cell r="A2760">
            <v>43799</v>
          </cell>
          <cell r="C2760" t="str">
            <v xml:space="preserve">Nhân viên tạm ứng tháng 11/2019 </v>
          </cell>
          <cell r="D2760" t="str">
            <v>3341</v>
          </cell>
          <cell r="E2760" t="str">
            <v>141</v>
          </cell>
          <cell r="F2760">
            <v>375074</v>
          </cell>
        </row>
        <row r="2761">
          <cell r="A2761">
            <v>43799</v>
          </cell>
          <cell r="C2761" t="str">
            <v>Phân bổ chi phí trả trước ngắn hạn 11/2019</v>
          </cell>
          <cell r="D2761" t="str">
            <v>6423</v>
          </cell>
          <cell r="E2761" t="str">
            <v>24201</v>
          </cell>
          <cell r="F2761">
            <v>36006023</v>
          </cell>
        </row>
        <row r="2762">
          <cell r="A2762">
            <v>43799</v>
          </cell>
          <cell r="C2762" t="str">
            <v>Hao mòn TSCĐ hữu hình tháng 11/2019</v>
          </cell>
          <cell r="D2762" t="str">
            <v>6423</v>
          </cell>
          <cell r="E2762" t="str">
            <v>2141</v>
          </cell>
          <cell r="F2762">
            <v>7381045</v>
          </cell>
        </row>
        <row r="2763">
          <cell r="A2763">
            <v>43800</v>
          </cell>
          <cell r="B2763" t="str">
            <v>0000049</v>
          </cell>
          <cell r="C2763" t="str">
            <v>Phí thuê mặt bằng , kho xưởng thủ đức (Từ 01/12/2019 đến 31/12/2019)</v>
          </cell>
          <cell r="D2763" t="str">
            <v>6428</v>
          </cell>
          <cell r="E2763" t="str">
            <v>331</v>
          </cell>
          <cell r="F2763">
            <v>65000000</v>
          </cell>
        </row>
        <row r="2764">
          <cell r="A2764">
            <v>43800</v>
          </cell>
          <cell r="B2764" t="str">
            <v>0000049</v>
          </cell>
          <cell r="C2764" t="str">
            <v>Thuế GTGT được khấu trừ</v>
          </cell>
          <cell r="D2764" t="str">
            <v>1331</v>
          </cell>
          <cell r="E2764" t="str">
            <v>331</v>
          </cell>
          <cell r="F2764">
            <v>6500000</v>
          </cell>
        </row>
        <row r="2765">
          <cell r="A2765">
            <v>43801</v>
          </cell>
          <cell r="B2765" t="str">
            <v>PT00088</v>
          </cell>
          <cell r="C2765" t="str">
            <v>Rút TGNH nhập quỹ TM (Hoàng Như Kiểm) - Hoàng Như Kiểm</v>
          </cell>
          <cell r="D2765" t="str">
            <v>1111</v>
          </cell>
          <cell r="E2765" t="str">
            <v>1121BIDV</v>
          </cell>
          <cell r="F2765">
            <v>8000000</v>
          </cell>
        </row>
        <row r="2766">
          <cell r="A2766">
            <v>43801</v>
          </cell>
          <cell r="B2766" t="str">
            <v>PC00245</v>
          </cell>
          <cell r="C2766" t="str">
            <v>Tạm ứng thay bộ điều khiển và bộ nhận cửa cuốn nhà kho Thủ Đức - Lê Ngọc Anh</v>
          </cell>
          <cell r="D2766" t="str">
            <v>141</v>
          </cell>
          <cell r="E2766" t="str">
            <v>1111</v>
          </cell>
          <cell r="F2766">
            <v>2040000</v>
          </cell>
        </row>
        <row r="2767">
          <cell r="A2767">
            <v>43801</v>
          </cell>
          <cell r="B2767" t="str">
            <v>PC00246</v>
          </cell>
          <cell r="C2767" t="str">
            <v>Thanh toán mua nước uống công ty (HĐBL sô: 0096) - Công ty TNHH Phương Xuân Thuỷ</v>
          </cell>
          <cell r="D2767" t="str">
            <v>6428</v>
          </cell>
          <cell r="E2767" t="str">
            <v>1111</v>
          </cell>
          <cell r="F2767">
            <v>316000</v>
          </cell>
        </row>
        <row r="2768">
          <cell r="A2768">
            <v>43801</v>
          </cell>
          <cell r="C2768" t="str">
            <v>Nộp BHXH, YT, TN cho nhân viên tháng 11/2019</v>
          </cell>
          <cell r="D2768" t="str">
            <v>338</v>
          </cell>
          <cell r="E2768" t="str">
            <v>1121BIDV</v>
          </cell>
          <cell r="F2768">
            <v>0</v>
          </cell>
        </row>
        <row r="2769">
          <cell r="A2769">
            <v>43801</v>
          </cell>
          <cell r="C2769" t="str">
            <v>Nộp BHXH cho nhân viên tháng 11/2019</v>
          </cell>
          <cell r="D2769" t="str">
            <v>3383</v>
          </cell>
          <cell r="E2769" t="str">
            <v>1121BIDV</v>
          </cell>
          <cell r="F2769">
            <v>47685000</v>
          </cell>
        </row>
        <row r="2770">
          <cell r="A2770">
            <v>43801</v>
          </cell>
          <cell r="C2770" t="str">
            <v>Nộp BHYT cho nhân viên tháng 11/2019</v>
          </cell>
          <cell r="D2770" t="str">
            <v>3384</v>
          </cell>
          <cell r="E2770" t="str">
            <v>1121BIDV</v>
          </cell>
          <cell r="F2770">
            <v>8415000</v>
          </cell>
        </row>
        <row r="2771">
          <cell r="A2771">
            <v>43801</v>
          </cell>
          <cell r="C2771" t="str">
            <v>Nộp BHTN cho nhân viên tháng 11/2019</v>
          </cell>
          <cell r="D2771" t="str">
            <v>3386</v>
          </cell>
          <cell r="E2771" t="str">
            <v>1121BIDV</v>
          </cell>
          <cell r="F2771">
            <v>3740000</v>
          </cell>
        </row>
        <row r="2772">
          <cell r="A2772">
            <v>43801</v>
          </cell>
          <cell r="C2772" t="str">
            <v>Nộp BHYT cho nhân viên tháng 11/2019 (chưa xác định rõ nguyên nhân)</v>
          </cell>
          <cell r="D2772" t="str">
            <v>3384</v>
          </cell>
          <cell r="E2772" t="str">
            <v>1121BIDV</v>
          </cell>
          <cell r="F2772">
            <v>1460000</v>
          </cell>
        </row>
        <row r="2773">
          <cell r="A2773">
            <v>43801</v>
          </cell>
          <cell r="C2773" t="str">
            <v>Phí chuyển khoản món 54.900.000 vnđ</v>
          </cell>
          <cell r="D2773" t="str">
            <v>6425</v>
          </cell>
          <cell r="E2773" t="str">
            <v>1121BIDV</v>
          </cell>
          <cell r="F2773">
            <v>30195</v>
          </cell>
        </row>
        <row r="2774">
          <cell r="A2774">
            <v>43801</v>
          </cell>
          <cell r="C2774" t="str">
            <v>Nộp BHXH, YT, TN cho nhân viên tháng 11/2019 (Viktor)</v>
          </cell>
          <cell r="D2774" t="str">
            <v>338</v>
          </cell>
          <cell r="E2774" t="str">
            <v>1121BIDV</v>
          </cell>
          <cell r="F2774">
            <v>0</v>
          </cell>
        </row>
        <row r="2775">
          <cell r="A2775">
            <v>43801</v>
          </cell>
          <cell r="C2775" t="str">
            <v>Phí chuyển khoản món 6.400.000 vnđ</v>
          </cell>
          <cell r="D2775" t="str">
            <v>6425</v>
          </cell>
          <cell r="E2775" t="str">
            <v>1121BIDV</v>
          </cell>
          <cell r="F2775">
            <v>22000</v>
          </cell>
        </row>
        <row r="2776">
          <cell r="A2776">
            <v>43801</v>
          </cell>
          <cell r="C2776" t="str">
            <v>Thanh toán phí dịch vụ bảo vệ tháng 11/2019 theo HĐ 0000197 (30/11/2019)</v>
          </cell>
          <cell r="D2776" t="str">
            <v>331</v>
          </cell>
          <cell r="E2776" t="str">
            <v>1121BIDV</v>
          </cell>
          <cell r="F2776">
            <v>8580000</v>
          </cell>
        </row>
        <row r="2777">
          <cell r="A2777">
            <v>43801</v>
          </cell>
          <cell r="C2777" t="str">
            <v>Phí chuyển khoản món 8.580.000 vnđ</v>
          </cell>
          <cell r="D2777" t="str">
            <v>6425</v>
          </cell>
          <cell r="E2777" t="str">
            <v>1121BIDV</v>
          </cell>
          <cell r="F2777">
            <v>22000</v>
          </cell>
        </row>
        <row r="2778">
          <cell r="A2778">
            <v>43801</v>
          </cell>
          <cell r="C2778" t="str">
            <v>Rút TGNH nhập quỹ tiền mặt (Hoàng Như Khiểm) - Hoàng Như Kiểm</v>
          </cell>
          <cell r="D2778" t="str">
            <v>1111</v>
          </cell>
          <cell r="E2778" t="str">
            <v>1121BIDV</v>
          </cell>
          <cell r="F2778">
            <v>0</v>
          </cell>
        </row>
        <row r="2779">
          <cell r="A2779">
            <v>43801</v>
          </cell>
          <cell r="C2779" t="str">
            <v>Phí rút tiền món 8.000.000 vnđ</v>
          </cell>
          <cell r="D2779" t="str">
            <v>6425</v>
          </cell>
          <cell r="E2779" t="str">
            <v>1121BIDV</v>
          </cell>
          <cell r="F2779">
            <v>11000</v>
          </cell>
        </row>
        <row r="2780">
          <cell r="A2780">
            <v>43802</v>
          </cell>
          <cell r="B2780" t="str">
            <v>PT00089</v>
          </cell>
          <cell r="C2780" t="str">
            <v>Thu tạm ứng mua ổ khoá kho Thủ Đức (14/11/2019) - Lê Ngọc Anh</v>
          </cell>
          <cell r="D2780" t="str">
            <v>1111</v>
          </cell>
          <cell r="E2780" t="str">
            <v>141</v>
          </cell>
          <cell r="F2780">
            <v>2000000</v>
          </cell>
        </row>
        <row r="2781">
          <cell r="A2781">
            <v>43802</v>
          </cell>
          <cell r="B2781" t="str">
            <v>PT00090</v>
          </cell>
          <cell r="C2781" t="str">
            <v>Thu lại tạm ứng ngày 07/11 và 18/11/2019 - Nguyễn Ngọc Thịnh</v>
          </cell>
          <cell r="D2781" t="str">
            <v>1111</v>
          </cell>
          <cell r="E2781" t="str">
            <v>141</v>
          </cell>
          <cell r="F2781">
            <v>6500000</v>
          </cell>
        </row>
        <row r="2782">
          <cell r="A2782">
            <v>43802</v>
          </cell>
          <cell r="B2782" t="str">
            <v>PC00247</v>
          </cell>
          <cell r="C2782" t="str">
            <v>Thanh toán mua máy cưa gỗ GKS7000 làm mẫu Palmex - Lê Ngọc Anh</v>
          </cell>
          <cell r="D2782" t="str">
            <v>24201</v>
          </cell>
          <cell r="E2782" t="str">
            <v>1111</v>
          </cell>
          <cell r="F2782">
            <v>1665455</v>
          </cell>
        </row>
        <row r="2783">
          <cell r="A2783">
            <v>43802</v>
          </cell>
          <cell r="B2783" t="str">
            <v>PC00247</v>
          </cell>
          <cell r="C2783" t="str">
            <v>Thuế GTGT được khấu trừ của hàng hóa, dịch vụ</v>
          </cell>
          <cell r="D2783" t="str">
            <v>1331</v>
          </cell>
          <cell r="E2783" t="str">
            <v>1111</v>
          </cell>
          <cell r="F2783">
            <v>166546</v>
          </cell>
        </row>
        <row r="2784">
          <cell r="A2784">
            <v>43802</v>
          </cell>
          <cell r="B2784" t="str">
            <v>PC00248</v>
          </cell>
          <cell r="C2784" t="str">
            <v>Thanh toán mua mẫu gạch, gửi mẫu gạch (ISOTEC, Palmex)- không chứng từ - Lê Ngọc Anh</v>
          </cell>
          <cell r="D2784" t="str">
            <v>6423</v>
          </cell>
          <cell r="E2784" t="str">
            <v>1111</v>
          </cell>
          <cell r="F2784">
            <v>778000</v>
          </cell>
        </row>
        <row r="2785">
          <cell r="A2785">
            <v>43802</v>
          </cell>
          <cell r="B2785" t="str">
            <v>PC00249</v>
          </cell>
          <cell r="C2785" t="str">
            <v>Thanh toán phí công tác (ĐH: Chí Tuý- Đức Trọng) theo 0013667 (09/11/2019) -phòng nghỉ</v>
          </cell>
          <cell r="D2785" t="str">
            <v>6418</v>
          </cell>
          <cell r="E2785" t="str">
            <v>1111</v>
          </cell>
          <cell r="F2785">
            <v>454545</v>
          </cell>
        </row>
        <row r="2786">
          <cell r="A2786">
            <v>43802</v>
          </cell>
          <cell r="B2786" t="str">
            <v>PC00249</v>
          </cell>
          <cell r="C2786" t="str">
            <v>Thanh toán phí công tác (ĐH: Chí Tuý- Đức Trọng) theo HĐ 017234 (24/11/2019) - dầu DO</v>
          </cell>
          <cell r="D2786" t="str">
            <v>6418</v>
          </cell>
          <cell r="E2786" t="str">
            <v>1111</v>
          </cell>
          <cell r="F2786">
            <v>464291</v>
          </cell>
        </row>
        <row r="2787">
          <cell r="A2787">
            <v>43802</v>
          </cell>
          <cell r="B2787" t="str">
            <v>PC00249</v>
          </cell>
          <cell r="C2787" t="str">
            <v>Thanh toán phí công tác (ĐH: Chí Tuý- Đức Trọng) theo HĐ 00212264 (19/11/2019) - xăng</v>
          </cell>
          <cell r="D2787" t="str">
            <v>6418</v>
          </cell>
          <cell r="E2787" t="str">
            <v>1111</v>
          </cell>
          <cell r="F2787">
            <v>909091</v>
          </cell>
        </row>
        <row r="2788">
          <cell r="A2788">
            <v>43802</v>
          </cell>
          <cell r="B2788" t="str">
            <v>PC00249</v>
          </cell>
          <cell r="C2788" t="str">
            <v>Thanh toán phí công tác (ĐH: Chí Tuý- Đức Trọng) theo HĐ 0017233 (24/11/2019) - xăng</v>
          </cell>
          <cell r="D2788" t="str">
            <v>6418</v>
          </cell>
          <cell r="E2788" t="str">
            <v>1111</v>
          </cell>
          <cell r="F2788">
            <v>472500</v>
          </cell>
        </row>
        <row r="2789">
          <cell r="A2789">
            <v>43802</v>
          </cell>
          <cell r="B2789" t="str">
            <v>PC00249</v>
          </cell>
          <cell r="C2789" t="str">
            <v>Thanh toán phí công tác (ĐH: Chí Tuý- Đức Trọng) - phí rửa, sửa xe (không hoá đơn)</v>
          </cell>
          <cell r="D2789" t="str">
            <v>6418</v>
          </cell>
          <cell r="E2789" t="str">
            <v>1111</v>
          </cell>
          <cell r="F2789">
            <v>130000</v>
          </cell>
        </row>
        <row r="2790">
          <cell r="A2790">
            <v>43802</v>
          </cell>
          <cell r="B2790" t="str">
            <v>PC00249</v>
          </cell>
          <cell r="C2790" t="str">
            <v>Thanh toán phí công tác (ĐH: Chí Tuý- Đức Trọng) - phí cầu đường</v>
          </cell>
          <cell r="D2790" t="str">
            <v>6418</v>
          </cell>
          <cell r="E2790" t="str">
            <v>1111</v>
          </cell>
          <cell r="F2790">
            <v>685000</v>
          </cell>
        </row>
        <row r="2791">
          <cell r="A2791">
            <v>43802</v>
          </cell>
          <cell r="B2791" t="str">
            <v>PC00249</v>
          </cell>
          <cell r="C2791" t="str">
            <v>Thuế GTGT được khấu trừ của hàng hóa, dịch vụ</v>
          </cell>
          <cell r="D2791" t="str">
            <v>1331</v>
          </cell>
          <cell r="E2791" t="str">
            <v>1111</v>
          </cell>
          <cell r="F2791">
            <v>230043</v>
          </cell>
        </row>
        <row r="2792">
          <cell r="A2792">
            <v>43803</v>
          </cell>
          <cell r="B2792" t="str">
            <v>PC00250</v>
          </cell>
          <cell r="C2792" t="str">
            <v>Thanh toán mua hoa khai trương CH Wine và Beer (Công ty New Life Paint- Tây Nguyên) - Nguyễn Thị Nga</v>
          </cell>
          <cell r="D2792" t="str">
            <v>6418</v>
          </cell>
          <cell r="E2792" t="str">
            <v>1111</v>
          </cell>
          <cell r="F2792">
            <v>865000</v>
          </cell>
        </row>
        <row r="2793">
          <cell r="A2793">
            <v>43804</v>
          </cell>
          <cell r="B2793" t="str">
            <v>PT00100</v>
          </cell>
          <cell r="C2793" t="str">
            <v>Thu lại tạm ứng ngày 02/12/2019 (thay ổ khoá kho Thủ Đức) - Lê Ngọc Anh</v>
          </cell>
          <cell r="D2793" t="str">
            <v>1111</v>
          </cell>
          <cell r="E2793" t="str">
            <v>141</v>
          </cell>
          <cell r="F2793">
            <v>2040000</v>
          </cell>
        </row>
        <row r="2794">
          <cell r="A2794">
            <v>43804</v>
          </cell>
          <cell r="B2794" t="str">
            <v>PC00251</v>
          </cell>
          <cell r="C2794" t="str">
            <v>Thanh toán thay mới hộp điều khiển cửa cuốn theo HĐ 0000232 (04/12/2019) - Lê Ngọc Anh</v>
          </cell>
          <cell r="D2794" t="str">
            <v>6423</v>
          </cell>
          <cell r="E2794" t="str">
            <v>1111</v>
          </cell>
          <cell r="F2794">
            <v>1850000</v>
          </cell>
        </row>
        <row r="2795">
          <cell r="A2795">
            <v>43804</v>
          </cell>
          <cell r="B2795" t="str">
            <v>PC00251</v>
          </cell>
          <cell r="C2795" t="str">
            <v>Thuế GTGT được khấu trừ của hàng hóa, dịch vụ</v>
          </cell>
          <cell r="D2795" t="str">
            <v>1331</v>
          </cell>
          <cell r="E2795" t="str">
            <v>1111</v>
          </cell>
          <cell r="F2795">
            <v>185000</v>
          </cell>
        </row>
        <row r="2796">
          <cell r="A2796">
            <v>43805</v>
          </cell>
          <cell r="C2796" t="str">
            <v>Thu tiền hàng trả lại - Cty Phú Long Huy</v>
          </cell>
          <cell r="D2796" t="str">
            <v>1121BIDV</v>
          </cell>
          <cell r="E2796" t="str">
            <v>131</v>
          </cell>
          <cell r="F2796">
            <v>80104000</v>
          </cell>
        </row>
        <row r="2797">
          <cell r="A2797">
            <v>43805</v>
          </cell>
          <cell r="C2797" t="str">
            <v>Hoàng Thị Luyến hoàn ứng (Tiền gửi ngân hàng)</v>
          </cell>
          <cell r="D2797" t="str">
            <v>1121BIDV</v>
          </cell>
          <cell r="E2797" t="str">
            <v>141</v>
          </cell>
          <cell r="F2797">
            <v>220000000</v>
          </cell>
        </row>
        <row r="2798">
          <cell r="A2798">
            <v>43805</v>
          </cell>
          <cell r="C2798" t="str">
            <v>Thanh toán lương nhân viên tháng 11/2019</v>
          </cell>
          <cell r="D2798" t="str">
            <v>3341</v>
          </cell>
          <cell r="E2798" t="str">
            <v>1121BIDV</v>
          </cell>
          <cell r="F2798">
            <v>282933426</v>
          </cell>
        </row>
        <row r="2799">
          <cell r="A2799">
            <v>43808</v>
          </cell>
          <cell r="C2799" t="str">
            <v>Phí quản lý tài khoản quí 04/2019</v>
          </cell>
          <cell r="D2799" t="str">
            <v>6425</v>
          </cell>
          <cell r="E2799" t="str">
            <v>1121BIDV</v>
          </cell>
          <cell r="F2799">
            <v>49500</v>
          </cell>
        </row>
        <row r="2800">
          <cell r="A2800">
            <v>43808</v>
          </cell>
          <cell r="C2800" t="str">
            <v>Hoàng Thị Luyến hoàn ứng (Tiền gửi ngân hàng)</v>
          </cell>
          <cell r="D2800" t="str">
            <v>1121BIDV</v>
          </cell>
          <cell r="E2800" t="str">
            <v>141</v>
          </cell>
          <cell r="F2800">
            <v>30000000</v>
          </cell>
        </row>
        <row r="2801">
          <cell r="A2801">
            <v>43809</v>
          </cell>
          <cell r="B2801" t="str">
            <v>PT00101</v>
          </cell>
          <cell r="C2801" t="str">
            <v>Hoàng Thị Luyến hoàn ứng (Tiền mặt) - Hoàng Thị Luyến</v>
          </cell>
          <cell r="D2801" t="str">
            <v>1111</v>
          </cell>
          <cell r="E2801" t="str">
            <v>141</v>
          </cell>
          <cell r="F2801">
            <v>5000000</v>
          </cell>
        </row>
        <row r="2802">
          <cell r="A2802">
            <v>43809</v>
          </cell>
          <cell r="B2802" t="str">
            <v>PC00252</v>
          </cell>
          <cell r="C2802" t="str">
            <v>Tạm ứng công tác phí hỗ trợ kỹ thuật (Tại Đak Lak) - Lê Ngọc Anh</v>
          </cell>
          <cell r="D2802" t="str">
            <v>141</v>
          </cell>
          <cell r="E2802" t="str">
            <v>1111</v>
          </cell>
          <cell r="F2802">
            <v>1500000</v>
          </cell>
        </row>
        <row r="2803">
          <cell r="A2803">
            <v>43809</v>
          </cell>
          <cell r="C2803" t="str">
            <v>Thanh toán phí bốc xếp và thuê kho T11+T12/2019 theo HD 0005359 (30/11), 03712 (24/11/2019)- Cty Sotrans</v>
          </cell>
          <cell r="D2803" t="str">
            <v>331</v>
          </cell>
          <cell r="E2803" t="str">
            <v>1121BIDV</v>
          </cell>
          <cell r="F2803">
            <v>35849558</v>
          </cell>
        </row>
        <row r="2804">
          <cell r="A2804">
            <v>43809</v>
          </cell>
          <cell r="C2804" t="str">
            <v>Thanh toán phí thuê xe nâng theo HĐ 0001132 (10/12/2019)</v>
          </cell>
          <cell r="D2804" t="str">
            <v>331</v>
          </cell>
          <cell r="E2804" t="str">
            <v>1121BIDV</v>
          </cell>
          <cell r="F2804">
            <v>8800000</v>
          </cell>
        </row>
        <row r="2805">
          <cell r="A2805">
            <v>43809</v>
          </cell>
          <cell r="C2805" t="str">
            <v>Phí chuyển khoản món 8.800.000 vnđ</v>
          </cell>
          <cell r="D2805" t="str">
            <v>6425</v>
          </cell>
          <cell r="E2805" t="str">
            <v>1121BIDV</v>
          </cell>
          <cell r="F2805">
            <v>22000</v>
          </cell>
        </row>
        <row r="2806">
          <cell r="A2806">
            <v>43809</v>
          </cell>
          <cell r="B2806" t="str">
            <v>0001012</v>
          </cell>
          <cell r="C2806" t="str">
            <v>Phí nước uống công ty theo HĐ 0001012 (10/12/2019)</v>
          </cell>
          <cell r="D2806" t="str">
            <v>6428</v>
          </cell>
          <cell r="E2806" t="str">
            <v>331</v>
          </cell>
          <cell r="F2806">
            <v>877273</v>
          </cell>
        </row>
        <row r="2807">
          <cell r="A2807">
            <v>43809</v>
          </cell>
          <cell r="B2807" t="str">
            <v>0001012</v>
          </cell>
          <cell r="C2807" t="str">
            <v>Thuế GTGT được khấu trừ</v>
          </cell>
          <cell r="D2807" t="str">
            <v>1331</v>
          </cell>
          <cell r="E2807" t="str">
            <v>331</v>
          </cell>
          <cell r="F2807">
            <v>87727</v>
          </cell>
        </row>
        <row r="2808">
          <cell r="A2808">
            <v>43809</v>
          </cell>
          <cell r="B2808" t="str">
            <v>0001132</v>
          </cell>
          <cell r="C2808" t="str">
            <v>Phí thuê xe nâng theo HĐ 0001132 (10/12/2019)</v>
          </cell>
          <cell r="D2808" t="str">
            <v>6428</v>
          </cell>
          <cell r="E2808" t="str">
            <v>331</v>
          </cell>
          <cell r="F2808">
            <v>8000000</v>
          </cell>
        </row>
        <row r="2809">
          <cell r="A2809">
            <v>43809</v>
          </cell>
          <cell r="B2809" t="str">
            <v>0001132</v>
          </cell>
          <cell r="C2809" t="str">
            <v>Thuế GTGT được khấu trừ</v>
          </cell>
          <cell r="D2809" t="str">
            <v>1331</v>
          </cell>
          <cell r="E2809" t="str">
            <v>331</v>
          </cell>
          <cell r="F2809">
            <v>800000</v>
          </cell>
        </row>
        <row r="2810">
          <cell r="A2810">
            <v>43810</v>
          </cell>
          <cell r="B2810" t="str">
            <v>PC00253</v>
          </cell>
          <cell r="C2810" t="str">
            <v>Thanh toán mua nước uống công ty (HDBL số: 0070-11/12/2019) - Công ty TNHH Phương Xuân Thuỷ</v>
          </cell>
          <cell r="D2810" t="str">
            <v>331</v>
          </cell>
          <cell r="E2810" t="str">
            <v>1111</v>
          </cell>
          <cell r="F2810">
            <v>602000</v>
          </cell>
        </row>
        <row r="2811">
          <cell r="A2811">
            <v>43810</v>
          </cell>
          <cell r="B2811" t="str">
            <v>0002441</v>
          </cell>
          <cell r="C2811" t="str">
            <v>Thuê máy photo theo HĐ 0002441 (11/12/2019)</v>
          </cell>
          <cell r="D2811" t="str">
            <v>6428</v>
          </cell>
          <cell r="E2811" t="str">
            <v>331</v>
          </cell>
          <cell r="F2811">
            <v>890000</v>
          </cell>
        </row>
        <row r="2812">
          <cell r="A2812">
            <v>43810</v>
          </cell>
          <cell r="B2812" t="str">
            <v>0002441</v>
          </cell>
          <cell r="C2812" t="str">
            <v>Thuế GTGT được khấu trừ</v>
          </cell>
          <cell r="D2812" t="str">
            <v>1331</v>
          </cell>
          <cell r="E2812" t="str">
            <v>331</v>
          </cell>
          <cell r="F2812">
            <v>89000</v>
          </cell>
        </row>
        <row r="2813">
          <cell r="A2813">
            <v>43811</v>
          </cell>
          <cell r="C2813" t="str">
            <v>Hoàng Thị Luyến hoàn ứng (Tiền gửi ngân hàng)</v>
          </cell>
          <cell r="D2813" t="str">
            <v>1121BIDV</v>
          </cell>
          <cell r="E2813" t="str">
            <v>141</v>
          </cell>
          <cell r="F2813">
            <v>80000000</v>
          </cell>
        </row>
        <row r="2814">
          <cell r="A2814">
            <v>43811</v>
          </cell>
          <cell r="C2814" t="str">
            <v>Thanh toán phí học tiếng anh tháng 11/2019</v>
          </cell>
          <cell r="D2814" t="str">
            <v>331</v>
          </cell>
          <cell r="E2814" t="str">
            <v>1121BIDV</v>
          </cell>
          <cell r="F2814">
            <v>5000000</v>
          </cell>
        </row>
        <row r="2815">
          <cell r="A2815">
            <v>43811</v>
          </cell>
          <cell r="C2815" t="str">
            <v>Phí chuyển khoản món 5.000.000 vnđ</v>
          </cell>
          <cell r="D2815" t="str">
            <v>6425</v>
          </cell>
          <cell r="E2815" t="str">
            <v>1121BIDV</v>
          </cell>
          <cell r="F2815">
            <v>22000</v>
          </cell>
        </row>
        <row r="2816">
          <cell r="A2816">
            <v>43811</v>
          </cell>
          <cell r="C2816" t="str">
            <v>Thanh toán phí thuê kho thủ đức theo HĐ 000049 (01/12/2019)</v>
          </cell>
          <cell r="D2816" t="str">
            <v>331</v>
          </cell>
          <cell r="E2816" t="str">
            <v>1121BIDV</v>
          </cell>
          <cell r="F2816">
            <v>71500000</v>
          </cell>
        </row>
        <row r="2817">
          <cell r="A2817">
            <v>43811</v>
          </cell>
          <cell r="C2817" t="str">
            <v>Phí chuyển khoản món 71.500.000 vnđ</v>
          </cell>
          <cell r="D2817" t="str">
            <v>6425</v>
          </cell>
          <cell r="E2817" t="str">
            <v>1121BIDV</v>
          </cell>
          <cell r="F2817">
            <v>39325</v>
          </cell>
        </row>
        <row r="2818">
          <cell r="A2818">
            <v>43811</v>
          </cell>
          <cell r="C2818" t="str">
            <v>Thanh toán phí in catalogue theo HĐ 0048952 (11/12/2019)</v>
          </cell>
          <cell r="D2818" t="str">
            <v>331</v>
          </cell>
          <cell r="E2818" t="str">
            <v>1121BIDV</v>
          </cell>
          <cell r="F2818">
            <v>5121600</v>
          </cell>
        </row>
        <row r="2819">
          <cell r="A2819">
            <v>43811</v>
          </cell>
          <cell r="B2819" t="str">
            <v>9002076</v>
          </cell>
          <cell r="C2819" t="str">
            <v>Cước vé máy bay theo HĐ 9002076, 1592573 (12/12/2019)</v>
          </cell>
          <cell r="D2819" t="str">
            <v>6428</v>
          </cell>
          <cell r="E2819" t="str">
            <v>331</v>
          </cell>
          <cell r="F2819">
            <v>9768000</v>
          </cell>
        </row>
        <row r="2820">
          <cell r="A2820">
            <v>43811</v>
          </cell>
          <cell r="B2820" t="str">
            <v>9002076</v>
          </cell>
          <cell r="C2820" t="str">
            <v>Thuế GTGT được khấu trừ</v>
          </cell>
          <cell r="D2820" t="str">
            <v>1331</v>
          </cell>
          <cell r="E2820" t="str">
            <v>331</v>
          </cell>
          <cell r="F2820">
            <v>855000</v>
          </cell>
        </row>
        <row r="2821">
          <cell r="A2821">
            <v>43812</v>
          </cell>
          <cell r="B2821" t="str">
            <v>PC00254</v>
          </cell>
          <cell r="C2821" t="str">
            <v>Thanh toán mua đồ cúng trong tháng 12/2019 - Nguyễn Thị Hải</v>
          </cell>
          <cell r="D2821" t="str">
            <v>6428</v>
          </cell>
          <cell r="E2821" t="str">
            <v>1111</v>
          </cell>
          <cell r="F2821">
            <v>368000</v>
          </cell>
        </row>
        <row r="2822">
          <cell r="A2822">
            <v>43812</v>
          </cell>
          <cell r="C2822" t="str">
            <v>Phí thanh toán lương tháng 12/2019</v>
          </cell>
          <cell r="D2822" t="str">
            <v>6425</v>
          </cell>
          <cell r="E2822" t="str">
            <v>1121BIDV</v>
          </cell>
          <cell r="F2822">
            <v>75900</v>
          </cell>
        </row>
        <row r="2823">
          <cell r="A2823">
            <v>43813</v>
          </cell>
          <cell r="B2823" t="str">
            <v>PT00102</v>
          </cell>
          <cell r="C2823" t="str">
            <v>Thu lại tạm ứng ngày 10/12/2019 - Lê Ngọc Anh</v>
          </cell>
          <cell r="D2823" t="str">
            <v>1111</v>
          </cell>
          <cell r="E2823" t="str">
            <v>141</v>
          </cell>
          <cell r="F2823">
            <v>1500000</v>
          </cell>
        </row>
        <row r="2824">
          <cell r="A2824">
            <v>43813</v>
          </cell>
          <cell r="B2824" t="str">
            <v>PT00103</v>
          </cell>
          <cell r="C2824" t="str">
            <v>Thu tiền bán hàng theo ĐĐH số: Della-SA0003-1201 - Nguyễn Phúc Sang</v>
          </cell>
          <cell r="D2824" t="str">
            <v>1111</v>
          </cell>
          <cell r="E2824" t="str">
            <v>131</v>
          </cell>
          <cell r="F2824">
            <v>1162800</v>
          </cell>
        </row>
        <row r="2825">
          <cell r="A2825">
            <v>43813</v>
          </cell>
          <cell r="B2825" t="str">
            <v>PT00103</v>
          </cell>
          <cell r="C2825" t="str">
            <v>Doanh thu bán hàng  theo ĐĐH số: Della-SA0003-1201 - Nguyễn Phúc Sang</v>
          </cell>
          <cell r="D2825" t="str">
            <v>131</v>
          </cell>
          <cell r="E2825" t="str">
            <v>5111</v>
          </cell>
          <cell r="F2825">
            <v>1057091</v>
          </cell>
        </row>
        <row r="2826">
          <cell r="A2826">
            <v>43813</v>
          </cell>
          <cell r="B2826" t="str">
            <v>PT00103</v>
          </cell>
          <cell r="C2826" t="str">
            <v>Thuế GTGT phải nộp</v>
          </cell>
          <cell r="D2826" t="str">
            <v>131</v>
          </cell>
          <cell r="E2826" t="str">
            <v>33311</v>
          </cell>
          <cell r="F2826">
            <v>105709</v>
          </cell>
        </row>
        <row r="2827">
          <cell r="A2827">
            <v>43813</v>
          </cell>
          <cell r="B2827" t="str">
            <v>PT00103</v>
          </cell>
          <cell r="C2827" t="str">
            <v>Giá vốn hàng bán - Shingle 9 tấm</v>
          </cell>
          <cell r="D2827" t="str">
            <v>632</v>
          </cell>
          <cell r="E2827" t="str">
            <v>1561</v>
          </cell>
          <cell r="F2827">
            <v>505791</v>
          </cell>
        </row>
        <row r="2828">
          <cell r="A2828">
            <v>43813</v>
          </cell>
          <cell r="B2828" t="str">
            <v>PC00255</v>
          </cell>
          <cell r="C2828" t="str">
            <v>Thanh toán phí công tác ĐakLak (vé xe đi, về, thuê phòng, vít bắn mái lợp) - Lê Ngọc Anh</v>
          </cell>
          <cell r="D2828" t="str">
            <v>6418</v>
          </cell>
          <cell r="E2828" t="str">
            <v>1111</v>
          </cell>
          <cell r="F2828">
            <v>490000</v>
          </cell>
        </row>
        <row r="2829">
          <cell r="A2829">
            <v>43813</v>
          </cell>
          <cell r="B2829" t="str">
            <v>PC00255</v>
          </cell>
          <cell r="C2829" t="str">
            <v>Thanh toán phí công tác ĐakLak (vé xe đi, về, thuê phòng, vít bắn mái lợp) - Lê Ngọc Anh</v>
          </cell>
          <cell r="D2829" t="str">
            <v>6418</v>
          </cell>
          <cell r="E2829" t="str">
            <v>1111</v>
          </cell>
          <cell r="F2829">
            <v>190000</v>
          </cell>
        </row>
        <row r="2830">
          <cell r="A2830">
            <v>43813</v>
          </cell>
          <cell r="B2830" t="str">
            <v>PC00256</v>
          </cell>
          <cell r="C2830" t="str">
            <v>Thanh toán phí gửi mẫu lá cọ Palmex đi miền Tây, Lâm Đồng - Lê Ngọc Anh</v>
          </cell>
          <cell r="D2830" t="str">
            <v>6418</v>
          </cell>
          <cell r="E2830" t="str">
            <v>1111</v>
          </cell>
          <cell r="F2830">
            <v>27000</v>
          </cell>
        </row>
        <row r="2831">
          <cell r="A2831">
            <v>43813</v>
          </cell>
          <cell r="B2831" t="str">
            <v>PC00256</v>
          </cell>
          <cell r="C2831" t="str">
            <v>Thanh toán phí gửi mẫu lá cọ Palmex đi miền Tây, Lâm Đồng - Lê Ngọc Anh</v>
          </cell>
          <cell r="D2831" t="str">
            <v>6418</v>
          </cell>
          <cell r="E2831" t="str">
            <v>1111</v>
          </cell>
          <cell r="F2831">
            <v>100000</v>
          </cell>
        </row>
        <row r="2832">
          <cell r="A2832">
            <v>43813</v>
          </cell>
          <cell r="B2832" t="str">
            <v>PC00257</v>
          </cell>
          <cell r="C2832" t="str">
            <v>Thanh toán phí in profile theo HĐBL (không hoá đơn) - Lê Mạnh Tuấn</v>
          </cell>
          <cell r="D2832" t="str">
            <v>6428</v>
          </cell>
          <cell r="E2832" t="str">
            <v>1111</v>
          </cell>
          <cell r="F2832">
            <v>120000</v>
          </cell>
        </row>
        <row r="2833">
          <cell r="A2833">
            <v>43813</v>
          </cell>
          <cell r="C2833" t="str">
            <v>Phí tin nhắn SMS tháng 12/2019</v>
          </cell>
          <cell r="D2833" t="str">
            <v>6425</v>
          </cell>
          <cell r="E2833" t="str">
            <v>1121BIDV</v>
          </cell>
          <cell r="F2833">
            <v>55000</v>
          </cell>
        </row>
        <row r="2834">
          <cell r="A2834">
            <v>43815</v>
          </cell>
          <cell r="C2834" t="str">
            <v>Thanh toán phí lắp đặt camera cho kho thủ đức</v>
          </cell>
          <cell r="D2834" t="str">
            <v>331</v>
          </cell>
          <cell r="E2834" t="str">
            <v>1121BIDV</v>
          </cell>
          <cell r="F2834">
            <v>1920000</v>
          </cell>
        </row>
        <row r="2835">
          <cell r="A2835">
            <v>43815</v>
          </cell>
          <cell r="C2835" t="str">
            <v>Phí chuyển khoản món 1.920.000 vnđ</v>
          </cell>
          <cell r="D2835" t="str">
            <v>6425</v>
          </cell>
          <cell r="E2835" t="str">
            <v>1121BIDV</v>
          </cell>
          <cell r="F2835">
            <v>22000</v>
          </cell>
        </row>
        <row r="2836">
          <cell r="A2836">
            <v>43816</v>
          </cell>
          <cell r="C2836" t="str">
            <v>Hoàng Thị Luyến hoàn ứng (Tiền gửi ngân hàng)</v>
          </cell>
          <cell r="D2836" t="str">
            <v>1121BIDV</v>
          </cell>
          <cell r="E2836" t="str">
            <v>141</v>
          </cell>
          <cell r="F2836">
            <v>100000000</v>
          </cell>
        </row>
        <row r="2837">
          <cell r="A2837">
            <v>43817</v>
          </cell>
          <cell r="B2837" t="str">
            <v>PT00104</v>
          </cell>
          <cell r="C2837" t="str">
            <v>Rút TGNH nhập quỹ tiền mặt (Hoàng Như Khiểm) - Hoàng Như Kiểm</v>
          </cell>
          <cell r="D2837" t="str">
            <v>1111</v>
          </cell>
          <cell r="E2837" t="str">
            <v>1121BIDV</v>
          </cell>
          <cell r="F2837">
            <v>40000000</v>
          </cell>
        </row>
        <row r="2838">
          <cell r="A2838">
            <v>43817</v>
          </cell>
          <cell r="B2838" t="str">
            <v>PT00105</v>
          </cell>
          <cell r="C2838" t="str">
            <v>Thu lại tạm ứng tiếp khách ngày 11/11/2019 - Phan Công Hoàng Nam</v>
          </cell>
          <cell r="D2838" t="str">
            <v>1111</v>
          </cell>
          <cell r="E2838" t="str">
            <v>141</v>
          </cell>
          <cell r="F2838">
            <v>7000000</v>
          </cell>
        </row>
        <row r="2839">
          <cell r="A2839">
            <v>43817</v>
          </cell>
          <cell r="B2839" t="str">
            <v>PC00258</v>
          </cell>
          <cell r="C2839" t="str">
            <v>Thanh toán phí tiếp khách, xăng, đường bộ theo HĐ 0155031 (13/11) - dầu DO</v>
          </cell>
          <cell r="D2839" t="str">
            <v>6418</v>
          </cell>
          <cell r="E2839" t="str">
            <v>1111</v>
          </cell>
          <cell r="F2839">
            <v>727273</v>
          </cell>
        </row>
        <row r="2840">
          <cell r="A2840">
            <v>43817</v>
          </cell>
          <cell r="B2840" t="str">
            <v>PC00258</v>
          </cell>
          <cell r="C2840" t="str">
            <v>Thanh toán phí tiếp khách, xăng, đường bộ theo HĐ 0001101 (13/11) - tiếp khách</v>
          </cell>
          <cell r="D2840" t="str">
            <v>6418</v>
          </cell>
          <cell r="E2840" t="str">
            <v>1111</v>
          </cell>
          <cell r="F2840">
            <v>2280000</v>
          </cell>
        </row>
        <row r="2841">
          <cell r="A2841">
            <v>43817</v>
          </cell>
          <cell r="B2841" t="str">
            <v>PC00258</v>
          </cell>
          <cell r="C2841" t="str">
            <v>Thanh toán phí tiếp khách, xăng, đường bộ theo HĐ 0000225 (11/11) - tiếp khách</v>
          </cell>
          <cell r="D2841" t="str">
            <v>6418</v>
          </cell>
          <cell r="E2841" t="str">
            <v>1111</v>
          </cell>
          <cell r="F2841">
            <v>1028182</v>
          </cell>
        </row>
        <row r="2842">
          <cell r="A2842">
            <v>43817</v>
          </cell>
          <cell r="B2842" t="str">
            <v>PC00258</v>
          </cell>
          <cell r="C2842" t="str">
            <v>Thanh toán phí tiếp khách, xăng, đường bộ theo HĐ 0004921 (13/11/2019) - phòng ngủ</v>
          </cell>
          <cell r="D2842" t="str">
            <v>6418</v>
          </cell>
          <cell r="E2842" t="str">
            <v>1111</v>
          </cell>
          <cell r="F2842">
            <v>818182</v>
          </cell>
        </row>
        <row r="2843">
          <cell r="A2843">
            <v>43817</v>
          </cell>
          <cell r="B2843" t="str">
            <v>PC00258</v>
          </cell>
          <cell r="C2843" t="str">
            <v>Thanh toán phí tiếp khách, xăng, đường bộ theo HĐ cầu đường</v>
          </cell>
          <cell r="D2843" t="str">
            <v>6418</v>
          </cell>
          <cell r="E2843" t="str">
            <v>1111</v>
          </cell>
          <cell r="F2843">
            <v>445000</v>
          </cell>
        </row>
        <row r="2844">
          <cell r="A2844">
            <v>43817</v>
          </cell>
          <cell r="B2844" t="str">
            <v>PC00258</v>
          </cell>
          <cell r="C2844" t="str">
            <v>Thuế GTGT được khấu trừ của hàng hóa, dịch vụ</v>
          </cell>
          <cell r="D2844" t="str">
            <v>1331</v>
          </cell>
          <cell r="E2844" t="str">
            <v>1111</v>
          </cell>
          <cell r="F2844">
            <v>485363</v>
          </cell>
        </row>
        <row r="2845">
          <cell r="A2845">
            <v>43817</v>
          </cell>
          <cell r="B2845" t="str">
            <v>PC00259</v>
          </cell>
          <cell r="C2845" t="str">
            <v>Thanh toán in name cars, decal stick logo + bảng sơ đồ cty theo HĐ 000044 (27/11)- Văn Ngọc Phương</v>
          </cell>
          <cell r="D2845" t="str">
            <v>6428</v>
          </cell>
          <cell r="E2845" t="str">
            <v>1111</v>
          </cell>
          <cell r="F2845">
            <v>1100000</v>
          </cell>
        </row>
        <row r="2846">
          <cell r="A2846">
            <v>43817</v>
          </cell>
          <cell r="B2846" t="str">
            <v>PC00259</v>
          </cell>
          <cell r="C2846" t="str">
            <v>Thanh toán in name cars, decal stick logo + bảng sơ đồ cty theo HĐ 00026 (10/11/2019) - Văn Ngọc Phương</v>
          </cell>
          <cell r="D2846" t="str">
            <v>6428</v>
          </cell>
          <cell r="E2846" t="str">
            <v>1111</v>
          </cell>
          <cell r="F2846">
            <v>648000</v>
          </cell>
        </row>
        <row r="2847">
          <cell r="A2847">
            <v>43817</v>
          </cell>
          <cell r="B2847" t="str">
            <v>PC00259</v>
          </cell>
          <cell r="C2847" t="str">
            <v>Thanh toán in name cars, decal stick logo + bảng sơ đồ cty theo HĐ 0000131 (25/11) - Văn Ngọc Phương</v>
          </cell>
          <cell r="D2847" t="str">
            <v>6428</v>
          </cell>
          <cell r="E2847" t="str">
            <v>1111</v>
          </cell>
          <cell r="F2847">
            <v>7025000</v>
          </cell>
        </row>
        <row r="2848">
          <cell r="A2848">
            <v>43817</v>
          </cell>
          <cell r="B2848" t="str">
            <v>PC00259</v>
          </cell>
          <cell r="C2848" t="str">
            <v>Thuế GTGT được khấu trừ của hàng hóa, dịch vụ</v>
          </cell>
          <cell r="D2848" t="str">
            <v>1331</v>
          </cell>
          <cell r="E2848" t="str">
            <v>1111</v>
          </cell>
          <cell r="F2848">
            <v>877300</v>
          </cell>
        </row>
        <row r="2849">
          <cell r="A2849">
            <v>43817</v>
          </cell>
          <cell r="B2849" t="str">
            <v>PC00260</v>
          </cell>
          <cell r="C2849" t="str">
            <v>Thanh toán mua hoá chất sd cho hồ bơi theo HĐ 0000014 (16/12/2019) - Hoàng Như Kiểm</v>
          </cell>
          <cell r="D2849" t="str">
            <v>6428</v>
          </cell>
          <cell r="E2849" t="str">
            <v>1111</v>
          </cell>
          <cell r="F2849">
            <v>3999999</v>
          </cell>
        </row>
        <row r="2850">
          <cell r="A2850">
            <v>43817</v>
          </cell>
          <cell r="B2850" t="str">
            <v>PC00260</v>
          </cell>
          <cell r="C2850" t="str">
            <v>Thuế GTGT được khấu trừ của hàng hóa, dịch vụ</v>
          </cell>
          <cell r="D2850" t="str">
            <v>1331</v>
          </cell>
          <cell r="E2850" t="str">
            <v>1111</v>
          </cell>
          <cell r="F2850">
            <v>400001</v>
          </cell>
        </row>
        <row r="2851">
          <cell r="A2851">
            <v>43817</v>
          </cell>
          <cell r="B2851" t="str">
            <v>PC00261</v>
          </cell>
          <cell r="C2851" t="str">
            <v>Thanh toán phí đỗ bê tôngđường cho xe nâng ra vào cửa xe, lắp bể nước, xây viền nền kho (không hoá đơn) - Nguyễn Ngọc Thịnh</v>
          </cell>
          <cell r="D2851" t="str">
            <v>6428</v>
          </cell>
          <cell r="E2851" t="str">
            <v>1111</v>
          </cell>
          <cell r="F2851">
            <v>7000000</v>
          </cell>
        </row>
        <row r="2852">
          <cell r="A2852">
            <v>43817</v>
          </cell>
          <cell r="B2852" t="str">
            <v>PC00262</v>
          </cell>
          <cell r="C2852" t="str">
            <v>Thanh toán phí tiếp khách DA Hồ Tuyến lâm (Đà Lạt) - Nguyễn Thị Nga</v>
          </cell>
          <cell r="D2852" t="str">
            <v>6418</v>
          </cell>
          <cell r="E2852" t="str">
            <v>1111</v>
          </cell>
          <cell r="F2852">
            <v>5423250</v>
          </cell>
        </row>
        <row r="2853">
          <cell r="A2853">
            <v>43817</v>
          </cell>
          <cell r="B2853" t="str">
            <v>PC00262</v>
          </cell>
          <cell r="C2853" t="str">
            <v>Thanh toán phí tiếp khách DA Hồ Tuyến lâm (Đà Lạt) - Nguyễn Thị Nga</v>
          </cell>
          <cell r="D2853" t="str">
            <v>6418</v>
          </cell>
          <cell r="E2853" t="str">
            <v>1111</v>
          </cell>
          <cell r="F2853">
            <v>2955750</v>
          </cell>
        </row>
        <row r="2854">
          <cell r="A2854">
            <v>43817</v>
          </cell>
          <cell r="B2854" t="str">
            <v>PC00262</v>
          </cell>
          <cell r="C2854" t="str">
            <v>Thuế GTGT được khấu trừ của hàng hóa, dịch vụ</v>
          </cell>
          <cell r="D2854" t="str">
            <v>1331</v>
          </cell>
          <cell r="E2854" t="str">
            <v>1111</v>
          </cell>
          <cell r="F2854">
            <v>837900</v>
          </cell>
        </row>
        <row r="2855">
          <cell r="A2855">
            <v>43817</v>
          </cell>
          <cell r="B2855" t="str">
            <v>PC00263</v>
          </cell>
          <cell r="C2855" t="str">
            <v>Thanh toán phí xăng dầu xe 50LD 12570, rửa xe xịt gầm hút bụi theo HĐ 0025984 (09/12/2019) - Hoàng Như Kiểm</v>
          </cell>
          <cell r="D2855" t="str">
            <v>6428</v>
          </cell>
          <cell r="E2855" t="str">
            <v>1111</v>
          </cell>
          <cell r="F2855">
            <v>909988</v>
          </cell>
        </row>
        <row r="2856">
          <cell r="A2856">
            <v>43817</v>
          </cell>
          <cell r="B2856" t="str">
            <v>PC00263</v>
          </cell>
          <cell r="C2856" t="str">
            <v>Thanh toán phí rửa xe xịt gầm hút bụi - Hoàng Như Kiểm</v>
          </cell>
          <cell r="D2856" t="str">
            <v>6428</v>
          </cell>
          <cell r="E2856" t="str">
            <v>1111</v>
          </cell>
          <cell r="F2856">
            <v>149013</v>
          </cell>
        </row>
        <row r="2857">
          <cell r="A2857">
            <v>43817</v>
          </cell>
          <cell r="B2857" t="str">
            <v>PC00263</v>
          </cell>
          <cell r="C2857" t="str">
            <v>Thuế GTGT được khấu trừ của hàng hóa, dịch vụ</v>
          </cell>
          <cell r="D2857" t="str">
            <v>1331</v>
          </cell>
          <cell r="E2857" t="str">
            <v>1111</v>
          </cell>
          <cell r="F2857">
            <v>90999</v>
          </cell>
        </row>
        <row r="2858">
          <cell r="A2858">
            <v>43817</v>
          </cell>
          <cell r="C2858" t="str">
            <v>Rút TGNH nhập quỹ tiền mặt (Hoàng Như Khiểm) - Hoàng Như Kiểm</v>
          </cell>
          <cell r="D2858" t="str">
            <v>1111</v>
          </cell>
          <cell r="E2858" t="str">
            <v>1121BIDV</v>
          </cell>
          <cell r="F2858">
            <v>0</v>
          </cell>
        </row>
        <row r="2859">
          <cell r="A2859">
            <v>43817</v>
          </cell>
          <cell r="C2859" t="str">
            <v>Phí rút tiền món 40.000.000 vnđ</v>
          </cell>
          <cell r="D2859" t="str">
            <v>6425</v>
          </cell>
          <cell r="E2859" t="str">
            <v>1121BIDV</v>
          </cell>
          <cell r="F2859">
            <v>11000</v>
          </cell>
        </row>
        <row r="2860">
          <cell r="A2860">
            <v>43817</v>
          </cell>
          <cell r="C2860" t="str">
            <v>Hoàng Thị Luyến hoàn ứng (nộp NH UOB)</v>
          </cell>
          <cell r="D2860" t="str">
            <v>1121UOB</v>
          </cell>
          <cell r="E2860" t="str">
            <v>141</v>
          </cell>
          <cell r="F2860">
            <v>5000000</v>
          </cell>
        </row>
        <row r="2861">
          <cell r="A2861">
            <v>43817</v>
          </cell>
          <cell r="C2861" t="str">
            <v>Vay ngắn hạn thanh toán thi công nội ngoại thất theo HĐ 0000043 (26/11/2019)</v>
          </cell>
          <cell r="D2861" t="str">
            <v>331</v>
          </cell>
          <cell r="E2861" t="str">
            <v>3411</v>
          </cell>
          <cell r="F2861">
            <v>2510993815</v>
          </cell>
        </row>
        <row r="2862">
          <cell r="A2862">
            <v>43818</v>
          </cell>
          <cell r="C2862" t="str">
            <v>Hoàng Thị Luyến tạm ứng (TT mua sơn theo HĐ 0026810 (02/12/2019)</v>
          </cell>
          <cell r="D2862" t="str">
            <v>141</v>
          </cell>
          <cell r="E2862" t="str">
            <v>1121BIDV</v>
          </cell>
          <cell r="F2862">
            <v>18458440</v>
          </cell>
        </row>
        <row r="2863">
          <cell r="A2863">
            <v>43818</v>
          </cell>
          <cell r="C2863" t="str">
            <v>Phí chuyển khoản món 18.458.440 vnđ</v>
          </cell>
          <cell r="D2863" t="str">
            <v>6425</v>
          </cell>
          <cell r="E2863" t="str">
            <v>1121BIDV</v>
          </cell>
          <cell r="F2863">
            <v>22000</v>
          </cell>
        </row>
        <row r="2864">
          <cell r="A2864">
            <v>43818</v>
          </cell>
          <cell r="C2864" t="str">
            <v>Thanh toán mua sơn theo HĐ 00003 (08/11/2019)</v>
          </cell>
          <cell r="D2864" t="str">
            <v>331</v>
          </cell>
          <cell r="E2864" t="str">
            <v>1121BIDV</v>
          </cell>
          <cell r="F2864">
            <v>5638600</v>
          </cell>
        </row>
        <row r="2865">
          <cell r="A2865">
            <v>43818</v>
          </cell>
          <cell r="C2865" t="str">
            <v>Phí chuyển khoản món 5.638.600 vnđ</v>
          </cell>
          <cell r="D2865" t="str">
            <v>6425</v>
          </cell>
          <cell r="E2865" t="str">
            <v>1121BIDV</v>
          </cell>
          <cell r="F2865">
            <v>22000</v>
          </cell>
        </row>
        <row r="2866">
          <cell r="A2866">
            <v>43818</v>
          </cell>
          <cell r="C2866" t="str">
            <v xml:space="preserve">Thanh toán cước internet cho kho (6.5 tháng từ 26/12/2016 đến 10/07/2020) </v>
          </cell>
          <cell r="D2866" t="str">
            <v>331</v>
          </cell>
          <cell r="E2866" t="str">
            <v>1121BIDV</v>
          </cell>
          <cell r="F2866">
            <v>5280000</v>
          </cell>
        </row>
        <row r="2867">
          <cell r="A2867">
            <v>43818</v>
          </cell>
          <cell r="C2867" t="str">
            <v>Phí chuyển khoản món 5.280.000 vnđ</v>
          </cell>
          <cell r="D2867" t="str">
            <v>6425</v>
          </cell>
          <cell r="E2867" t="str">
            <v>1121BIDV</v>
          </cell>
          <cell r="F2867">
            <v>22000</v>
          </cell>
        </row>
        <row r="2868">
          <cell r="A2868">
            <v>43818</v>
          </cell>
          <cell r="C2868" t="str">
            <v>Thanh toán phí thi công kệ trưng bày sản phẩm theo HĐ 000033 (16/05/2019)- phần còn lại</v>
          </cell>
          <cell r="D2868" t="str">
            <v>331</v>
          </cell>
          <cell r="E2868" t="str">
            <v>1121BIDV</v>
          </cell>
          <cell r="F2868">
            <v>24150000</v>
          </cell>
        </row>
        <row r="2869">
          <cell r="A2869">
            <v>43818</v>
          </cell>
          <cell r="C2869" t="str">
            <v>Phí chuyển khoản món 24.150.000 vnđ</v>
          </cell>
          <cell r="D2869" t="str">
            <v>6425</v>
          </cell>
          <cell r="E2869" t="str">
            <v>1121BIDV</v>
          </cell>
          <cell r="F2869">
            <v>22000</v>
          </cell>
        </row>
        <row r="2870">
          <cell r="A2870">
            <v>43818</v>
          </cell>
          <cell r="C2870" t="str">
            <v>Thanh toán cước internet tháng 11/2019 cho công ty</v>
          </cell>
          <cell r="D2870" t="str">
            <v>331</v>
          </cell>
          <cell r="E2870" t="str">
            <v>1121BIDV</v>
          </cell>
          <cell r="F2870">
            <v>1382839</v>
          </cell>
        </row>
        <row r="2871">
          <cell r="A2871">
            <v>43818</v>
          </cell>
          <cell r="C2871" t="str">
            <v>Phí chuyển khoản món 141.322.500 vnđ</v>
          </cell>
          <cell r="D2871" t="str">
            <v>6425</v>
          </cell>
          <cell r="E2871" t="str">
            <v>1121UOB</v>
          </cell>
          <cell r="F2871">
            <v>275000</v>
          </cell>
        </row>
        <row r="2872">
          <cell r="A2872">
            <v>43819</v>
          </cell>
          <cell r="B2872" t="str">
            <v>0734501</v>
          </cell>
          <cell r="C2872" t="str">
            <v>Cước internet , thuê thiết bị đầu cuối theo HĐ 0734501 (20/12/2019)</v>
          </cell>
          <cell r="D2872" t="str">
            <v>6428</v>
          </cell>
          <cell r="E2872" t="str">
            <v>331</v>
          </cell>
          <cell r="F2872">
            <v>4800000</v>
          </cell>
        </row>
        <row r="2873">
          <cell r="A2873">
            <v>43819</v>
          </cell>
          <cell r="B2873" t="str">
            <v>0734501</v>
          </cell>
          <cell r="C2873" t="str">
            <v>Thuế GTGT được khấu trừ</v>
          </cell>
          <cell r="D2873" t="str">
            <v>1331</v>
          </cell>
          <cell r="E2873" t="str">
            <v>331</v>
          </cell>
          <cell r="F2873">
            <v>480000</v>
          </cell>
        </row>
        <row r="2874">
          <cell r="A2874">
            <v>43821</v>
          </cell>
          <cell r="B2874" t="str">
            <v>0000264</v>
          </cell>
          <cell r="C2874" t="str">
            <v>Cước vận chuyển theo HĐ 0000264 (22/12/2019)</v>
          </cell>
          <cell r="D2874" t="str">
            <v>6428</v>
          </cell>
          <cell r="E2874" t="str">
            <v>331</v>
          </cell>
          <cell r="F2874">
            <v>13000000</v>
          </cell>
        </row>
        <row r="2875">
          <cell r="A2875">
            <v>43821</v>
          </cell>
          <cell r="B2875" t="str">
            <v>0000264</v>
          </cell>
          <cell r="C2875" t="str">
            <v>Thuế GTGT được khấu trừ</v>
          </cell>
          <cell r="D2875" t="str">
            <v>1331</v>
          </cell>
          <cell r="E2875" t="str">
            <v>331</v>
          </cell>
          <cell r="F2875">
            <v>1300000</v>
          </cell>
        </row>
        <row r="2876">
          <cell r="A2876">
            <v>43822</v>
          </cell>
          <cell r="C2876" t="str">
            <v>Thu tiền bán hàng - CH Hoàng Hảo</v>
          </cell>
          <cell r="D2876" t="str">
            <v>1121BIDV</v>
          </cell>
          <cell r="E2876" t="str">
            <v>131</v>
          </cell>
          <cell r="F2876">
            <v>27308400</v>
          </cell>
        </row>
        <row r="2877">
          <cell r="A2877">
            <v>43822</v>
          </cell>
          <cell r="C2877" t="str">
            <v>Doanh thu bán hàng theo ĐĐH số: DELLA-TC0001-1201 (18/12/2019)</v>
          </cell>
          <cell r="D2877" t="str">
            <v>131</v>
          </cell>
          <cell r="E2877" t="str">
            <v>5111</v>
          </cell>
          <cell r="F2877">
            <v>24825818</v>
          </cell>
        </row>
        <row r="2878">
          <cell r="A2878">
            <v>43822</v>
          </cell>
          <cell r="C2878" t="str">
            <v>Thuế GTGT phải nộp</v>
          </cell>
          <cell r="D2878" t="str">
            <v>131</v>
          </cell>
          <cell r="E2878" t="str">
            <v>33311</v>
          </cell>
          <cell r="F2878">
            <v>2482582</v>
          </cell>
        </row>
        <row r="2879">
          <cell r="A2879">
            <v>43822</v>
          </cell>
          <cell r="B2879" t="str">
            <v>CK</v>
          </cell>
          <cell r="C2879" t="str">
            <v>Giá vốn hàng bán- Bond 240 tấm</v>
          </cell>
          <cell r="D2879" t="str">
            <v>632</v>
          </cell>
          <cell r="E2879" t="str">
            <v>1561</v>
          </cell>
          <cell r="F2879">
            <v>13487760</v>
          </cell>
        </row>
        <row r="2880">
          <cell r="A2880">
            <v>43823</v>
          </cell>
          <cell r="B2880" t="str">
            <v>PC00264</v>
          </cell>
          <cell r="C2880" t="str">
            <v>Thanh toán phí gom rác tháng 12/2019 theo HĐ 0000483 (20/12/2019) - Công ty TNHH Thương Mại Dịch Vụ và Bảo Vệ Môi Trường Phú Cường Hưng</v>
          </cell>
          <cell r="D2880" t="str">
            <v>6428</v>
          </cell>
          <cell r="E2880" t="str">
            <v>1111</v>
          </cell>
          <cell r="F2880">
            <v>500000</v>
          </cell>
        </row>
        <row r="2881">
          <cell r="A2881">
            <v>43823</v>
          </cell>
          <cell r="B2881" t="str">
            <v>PC00264</v>
          </cell>
          <cell r="C2881" t="str">
            <v>Thuế GTGT được khấu trừ của hàng hóa, dịch vụ</v>
          </cell>
          <cell r="D2881" t="str">
            <v>1331</v>
          </cell>
          <cell r="E2881" t="str">
            <v>1111</v>
          </cell>
          <cell r="F2881">
            <v>50000</v>
          </cell>
        </row>
        <row r="2882">
          <cell r="A2882">
            <v>43823</v>
          </cell>
          <cell r="C2882" t="str">
            <v xml:space="preserve">Thu lại tiền tạm ứng mua hàng </v>
          </cell>
          <cell r="D2882" t="str">
            <v>1121BIDV</v>
          </cell>
          <cell r="E2882" t="str">
            <v>331</v>
          </cell>
          <cell r="F2882">
            <v>130600487</v>
          </cell>
        </row>
        <row r="2883">
          <cell r="A2883">
            <v>43824</v>
          </cell>
          <cell r="B2883" t="str">
            <v>PT00106</v>
          </cell>
          <cell r="C2883" t="str">
            <v>Thu tiền bán hàng theo ĐĐH số: Della-SA0004-1201 (25/12/2019) - Đỗ Trọng Khương</v>
          </cell>
          <cell r="D2883" t="str">
            <v>1111</v>
          </cell>
          <cell r="E2883" t="str">
            <v>131</v>
          </cell>
          <cell r="F2883">
            <v>3306000</v>
          </cell>
        </row>
        <row r="2884">
          <cell r="A2884">
            <v>43824</v>
          </cell>
          <cell r="B2884" t="str">
            <v>PT00106</v>
          </cell>
          <cell r="C2884" t="str">
            <v>Doanh thu bán hàng theo ĐĐH số: Della-SA0004-1201 (25/12/2019) - Đỗ Trọng Khương</v>
          </cell>
          <cell r="D2884" t="str">
            <v>131</v>
          </cell>
          <cell r="E2884" t="str">
            <v>5111</v>
          </cell>
          <cell r="F2884">
            <v>3005455</v>
          </cell>
        </row>
        <row r="2885">
          <cell r="A2885">
            <v>43824</v>
          </cell>
          <cell r="B2885" t="str">
            <v>PT00106</v>
          </cell>
          <cell r="C2885" t="str">
            <v>Thuế GTGT phải nộp</v>
          </cell>
          <cell r="D2885" t="str">
            <v>131</v>
          </cell>
          <cell r="E2885" t="str">
            <v>33311</v>
          </cell>
          <cell r="F2885">
            <v>300545</v>
          </cell>
        </row>
        <row r="2886">
          <cell r="A2886">
            <v>43824</v>
          </cell>
          <cell r="B2886" t="str">
            <v>PT00106</v>
          </cell>
          <cell r="C2886" t="str">
            <v>Giá vốn hàng bán - Bond 18 tấm</v>
          </cell>
          <cell r="D2886" t="str">
            <v>632</v>
          </cell>
          <cell r="E2886" t="str">
            <v>1561</v>
          </cell>
          <cell r="F2886">
            <v>1011582</v>
          </cell>
        </row>
        <row r="2887">
          <cell r="A2887">
            <v>43824</v>
          </cell>
          <cell r="B2887" t="str">
            <v>PC00265</v>
          </cell>
          <cell r="C2887" t="str">
            <v>Thanh toán mua đồ cúng cho công ty - Nguyễn Thị Hải</v>
          </cell>
          <cell r="D2887" t="str">
            <v>6428</v>
          </cell>
          <cell r="E2887" t="str">
            <v>1111</v>
          </cell>
          <cell r="F2887">
            <v>1813628</v>
          </cell>
        </row>
        <row r="2888">
          <cell r="A2888">
            <v>43824</v>
          </cell>
          <cell r="B2888" t="str">
            <v>PC00265</v>
          </cell>
          <cell r="C2888" t="str">
            <v>Thuế GTGT được khấu trừ của hàng hóa, dịch vụ</v>
          </cell>
          <cell r="D2888" t="str">
            <v>1331</v>
          </cell>
          <cell r="E2888" t="str">
            <v>1111</v>
          </cell>
          <cell r="F2888">
            <v>175173</v>
          </cell>
        </row>
        <row r="2889">
          <cell r="A2889">
            <v>43824</v>
          </cell>
          <cell r="C2889" t="str">
            <v>Rút TGNH nhập quỹ TM (Hoàng Như Kiểm) - Hoàng Như Kiểm</v>
          </cell>
          <cell r="D2889" t="str">
            <v>1111</v>
          </cell>
          <cell r="E2889" t="str">
            <v>1121BIDV</v>
          </cell>
          <cell r="F2889">
            <v>150000000</v>
          </cell>
        </row>
        <row r="2890">
          <cell r="A2890">
            <v>43824</v>
          </cell>
          <cell r="C2890" t="str">
            <v>Phí rút tiền mặt món 150.000.000 vnđ</v>
          </cell>
          <cell r="D2890" t="str">
            <v>6425</v>
          </cell>
          <cell r="E2890" t="str">
            <v>1121BIDV</v>
          </cell>
          <cell r="F2890">
            <v>27500</v>
          </cell>
        </row>
        <row r="2891">
          <cell r="A2891">
            <v>43824</v>
          </cell>
          <cell r="C2891" t="str">
            <v>Lãi tiền gửi ngân hàng tháng 12/2019</v>
          </cell>
          <cell r="D2891" t="str">
            <v>1121BIDV</v>
          </cell>
          <cell r="E2891" t="str">
            <v>515</v>
          </cell>
          <cell r="F2891">
            <v>5300</v>
          </cell>
        </row>
        <row r="2892">
          <cell r="A2892">
            <v>43824</v>
          </cell>
          <cell r="C2892" t="str">
            <v>Thanh toán 50% thi công hạn mục hồ bơi</v>
          </cell>
          <cell r="D2892" t="str">
            <v>1121UOB</v>
          </cell>
          <cell r="E2892" t="str">
            <v>3411</v>
          </cell>
          <cell r="F2892">
            <v>141322500</v>
          </cell>
        </row>
        <row r="2893">
          <cell r="A2893">
            <v>43824</v>
          </cell>
          <cell r="C2893" t="str">
            <v>Thanh toán 50% thi công hạn mục hồ bơi</v>
          </cell>
          <cell r="D2893" t="str">
            <v>331</v>
          </cell>
          <cell r="E2893" t="str">
            <v>1121UOB</v>
          </cell>
          <cell r="F2893">
            <v>141344500</v>
          </cell>
        </row>
        <row r="2894">
          <cell r="A2894">
            <v>43824</v>
          </cell>
          <cell r="B2894" t="str">
            <v>9135696</v>
          </cell>
          <cell r="C2894" t="str">
            <v>Cước vé máy bay theo HĐ 9135696; 0132745 (25/12/2019)</v>
          </cell>
          <cell r="D2894" t="str">
            <v>6428</v>
          </cell>
          <cell r="E2894" t="str">
            <v>331</v>
          </cell>
          <cell r="F2894">
            <v>4041000</v>
          </cell>
        </row>
        <row r="2895">
          <cell r="A2895">
            <v>43824</v>
          </cell>
          <cell r="B2895" t="str">
            <v>9135696</v>
          </cell>
          <cell r="C2895" t="str">
            <v>Thuế GTGT được khấu trừ</v>
          </cell>
          <cell r="D2895" t="str">
            <v>1331</v>
          </cell>
          <cell r="E2895" t="str">
            <v>331</v>
          </cell>
          <cell r="F2895">
            <v>324800</v>
          </cell>
        </row>
        <row r="2896">
          <cell r="A2896">
            <v>43826</v>
          </cell>
          <cell r="B2896" t="str">
            <v>PC00258</v>
          </cell>
          <cell r="C2896" t="str">
            <v>Thanh toán phí tiếp khách (A.Nghĩa chủ đầu tư Sala Quận 2.TPHCM) - Lê Mạnh Tuấn</v>
          </cell>
          <cell r="D2896" t="str">
            <v>6418</v>
          </cell>
          <cell r="E2896" t="str">
            <v>1111</v>
          </cell>
          <cell r="F2896">
            <v>1880000</v>
          </cell>
        </row>
        <row r="2897">
          <cell r="A2897">
            <v>43826</v>
          </cell>
          <cell r="B2897" t="str">
            <v>PC00258</v>
          </cell>
          <cell r="C2897" t="str">
            <v>Thanh toán phí tiếp khách (A.Nghĩa chủ đầu tư Sala Quận 2.TPHCM) - Lê Mạnh Tuấn</v>
          </cell>
          <cell r="D2897" t="str">
            <v>6418</v>
          </cell>
          <cell r="E2897" t="str">
            <v>1111</v>
          </cell>
          <cell r="F2897">
            <v>411000</v>
          </cell>
        </row>
        <row r="2898">
          <cell r="A2898">
            <v>43826</v>
          </cell>
          <cell r="B2898" t="str">
            <v>PC00258</v>
          </cell>
          <cell r="C2898" t="str">
            <v>Thuế GTGT được khấu trừ của hàng hóa, dịch vụ</v>
          </cell>
          <cell r="D2898" t="str">
            <v>1331</v>
          </cell>
          <cell r="E2898" t="str">
            <v>1111</v>
          </cell>
          <cell r="F2898">
            <v>188000</v>
          </cell>
        </row>
        <row r="2899">
          <cell r="A2899">
            <v>43826</v>
          </cell>
          <cell r="B2899" t="str">
            <v>PC00259</v>
          </cell>
          <cell r="C2899" t="str">
            <v>Thanh toán phí gửi (báo giá, catalogue, hàng) đi ĐaLat - Lê Ngọc Anh</v>
          </cell>
          <cell r="D2899" t="str">
            <v>6428</v>
          </cell>
          <cell r="E2899" t="str">
            <v>1111</v>
          </cell>
          <cell r="F2899">
            <v>94000</v>
          </cell>
        </row>
        <row r="2900">
          <cell r="A2900">
            <v>43826</v>
          </cell>
          <cell r="B2900" t="str">
            <v>PC00266</v>
          </cell>
          <cell r="C2900" t="str">
            <v>Thanh toán cước điện thoại tháng 11/2019 - Tập Đoàn Công Nghiệp-Viễn Thông Quân Đội</v>
          </cell>
          <cell r="D2900" t="str">
            <v>6418</v>
          </cell>
          <cell r="E2900" t="str">
            <v>1111</v>
          </cell>
          <cell r="F2900">
            <v>2578807</v>
          </cell>
        </row>
        <row r="2901">
          <cell r="A2901">
            <v>43826</v>
          </cell>
          <cell r="B2901" t="str">
            <v>PC00266</v>
          </cell>
          <cell r="C2901" t="str">
            <v>Thuế GTGT được khấu trừ của hàng hóa, dịch vụ</v>
          </cell>
          <cell r="D2901" t="str">
            <v>1331</v>
          </cell>
          <cell r="E2901" t="str">
            <v>1111</v>
          </cell>
          <cell r="F2901">
            <v>257881</v>
          </cell>
        </row>
        <row r="2902">
          <cell r="A2902">
            <v>43826</v>
          </cell>
          <cell r="C2902" t="str">
            <v>Hoàng Thị Luyến hoàn ứng (Tiền gửi ngân hàng)</v>
          </cell>
          <cell r="D2902" t="str">
            <v>1121BIDV</v>
          </cell>
          <cell r="E2902" t="str">
            <v>141</v>
          </cell>
          <cell r="F2902">
            <v>110000000</v>
          </cell>
        </row>
        <row r="2903">
          <cell r="A2903">
            <v>43826</v>
          </cell>
          <cell r="C2903" t="str">
            <v>Thanh toán nước sinh hoạt tháng 11/2019</v>
          </cell>
          <cell r="D2903" t="str">
            <v>331</v>
          </cell>
          <cell r="E2903" t="str">
            <v>1121BIDV</v>
          </cell>
          <cell r="F2903">
            <v>1616670</v>
          </cell>
        </row>
        <row r="2904">
          <cell r="A2904">
            <v>43826</v>
          </cell>
          <cell r="C2904" t="str">
            <v>Phí chuyển khoản món 1.616.670 vnđ</v>
          </cell>
          <cell r="D2904" t="str">
            <v>6425</v>
          </cell>
          <cell r="E2904" t="str">
            <v>1121BIDV</v>
          </cell>
          <cell r="F2904">
            <v>22000</v>
          </cell>
        </row>
        <row r="2905">
          <cell r="A2905">
            <v>43826</v>
          </cell>
          <cell r="C2905" t="str">
            <v>Thanh toán phí thuê mặt bằng kho xưởng theo HĐ 000003 (01/01/2020)</v>
          </cell>
          <cell r="D2905" t="str">
            <v>331</v>
          </cell>
          <cell r="E2905" t="str">
            <v>1121BIDV</v>
          </cell>
          <cell r="F2905">
            <v>71500000</v>
          </cell>
        </row>
        <row r="2906">
          <cell r="A2906">
            <v>43826</v>
          </cell>
          <cell r="C2906" t="str">
            <v>Phí chuyển khoản món 71.500.000 vnđ</v>
          </cell>
          <cell r="D2906" t="str">
            <v>6425</v>
          </cell>
          <cell r="E2906" t="str">
            <v>1121BIDV</v>
          </cell>
          <cell r="F2906">
            <v>22000</v>
          </cell>
        </row>
        <row r="2907">
          <cell r="A2907">
            <v>43827</v>
          </cell>
          <cell r="B2907" t="str">
            <v>PT00107</v>
          </cell>
          <cell r="C2907" t="str">
            <v>Thu tiền bán hàng theo ĐĐH số: DELLA-SA0008-1201 (28/12/2019) - Lê Đặng Hoàng Duy</v>
          </cell>
          <cell r="D2907" t="str">
            <v>1111</v>
          </cell>
          <cell r="E2907" t="str">
            <v>131</v>
          </cell>
          <cell r="F2907">
            <v>646000</v>
          </cell>
        </row>
        <row r="2908">
          <cell r="A2908">
            <v>43827</v>
          </cell>
          <cell r="B2908" t="str">
            <v>PT00107</v>
          </cell>
          <cell r="C2908" t="str">
            <v>Doanh thu bán hàng theo ĐĐH số: DELLA-SA0008-1201 (28/12/2019) - Lê Đặng Hoàng Duy</v>
          </cell>
          <cell r="D2908" t="str">
            <v>131</v>
          </cell>
          <cell r="E2908" t="str">
            <v>5111</v>
          </cell>
          <cell r="F2908">
            <v>587273</v>
          </cell>
        </row>
        <row r="2909">
          <cell r="A2909">
            <v>43827</v>
          </cell>
          <cell r="B2909" t="str">
            <v>PT00107</v>
          </cell>
          <cell r="C2909" t="str">
            <v>Thuế GTGT phải nộp</v>
          </cell>
          <cell r="D2909" t="str">
            <v>131</v>
          </cell>
          <cell r="E2909" t="str">
            <v>33311</v>
          </cell>
          <cell r="F2909">
            <v>58727</v>
          </cell>
        </row>
        <row r="2910">
          <cell r="A2910">
            <v>43827</v>
          </cell>
          <cell r="B2910" t="str">
            <v>PT00107</v>
          </cell>
          <cell r="C2910" t="str">
            <v>Giá vốn hàng bán- Bond 5 tấm</v>
          </cell>
          <cell r="D2910" t="str">
            <v>632</v>
          </cell>
          <cell r="E2910" t="str">
            <v>1561</v>
          </cell>
          <cell r="F2910">
            <v>280995</v>
          </cell>
        </row>
        <row r="2911">
          <cell r="A2911">
            <v>43827</v>
          </cell>
          <cell r="B2911" t="str">
            <v>PT00108</v>
          </cell>
          <cell r="C2911" t="str">
            <v>Thu tiền bán hàng theo ĐĐH số: DELLA-SA0004-1202 (28/12/2019) - Đỗ Trọng Khương</v>
          </cell>
          <cell r="D2911" t="str">
            <v>1111</v>
          </cell>
          <cell r="E2911" t="str">
            <v>131</v>
          </cell>
          <cell r="F2911">
            <v>262545</v>
          </cell>
        </row>
        <row r="2912">
          <cell r="A2912">
            <v>43827</v>
          </cell>
          <cell r="B2912" t="str">
            <v>PT00108</v>
          </cell>
          <cell r="C2912" t="str">
            <v>Doanh thu bán hàng theo ĐĐH số: DELLA-SA0004-1202 (28/12/2019) - Đỗ Trọng Khương</v>
          </cell>
          <cell r="D2912" t="str">
            <v>131</v>
          </cell>
          <cell r="E2912" t="str">
            <v>5111</v>
          </cell>
          <cell r="F2912">
            <v>238677</v>
          </cell>
        </row>
        <row r="2913">
          <cell r="A2913">
            <v>43827</v>
          </cell>
          <cell r="B2913" t="str">
            <v>PT00108</v>
          </cell>
          <cell r="C2913" t="str">
            <v>Thuế GTGT phải nộp</v>
          </cell>
          <cell r="D2913" t="str">
            <v>131</v>
          </cell>
          <cell r="E2913" t="str">
            <v>33311</v>
          </cell>
          <cell r="F2913">
            <v>23868</v>
          </cell>
        </row>
        <row r="2914">
          <cell r="A2914">
            <v>43827</v>
          </cell>
          <cell r="B2914" t="str">
            <v>PT00108</v>
          </cell>
          <cell r="C2914" t="str">
            <v>Giá vốn hàng bán- Classic- 2 tấm</v>
          </cell>
          <cell r="D2914" t="str">
            <v>632</v>
          </cell>
          <cell r="E2914" t="str">
            <v>1561</v>
          </cell>
          <cell r="F2914">
            <v>112398</v>
          </cell>
        </row>
        <row r="2915">
          <cell r="A2915">
            <v>43827</v>
          </cell>
          <cell r="B2915" t="str">
            <v>PC00267</v>
          </cell>
          <cell r="C2915" t="str">
            <v>Thanh toán phí rác T11+12/2019 (kho thủ đức-không chứng từ) - Văn Ngọc Phương</v>
          </cell>
          <cell r="D2915" t="str">
            <v>6428</v>
          </cell>
          <cell r="E2915" t="str">
            <v>1111</v>
          </cell>
          <cell r="F2915">
            <v>200000</v>
          </cell>
        </row>
        <row r="2916">
          <cell r="A2916">
            <v>43827</v>
          </cell>
          <cell r="C2916" t="str">
            <v>Phí tin nhắn SMS tháng 12/2019</v>
          </cell>
          <cell r="D2916" t="str">
            <v>6425</v>
          </cell>
          <cell r="E2916" t="str">
            <v>1121BIDV</v>
          </cell>
          <cell r="F2916">
            <v>55000</v>
          </cell>
        </row>
        <row r="2917">
          <cell r="A2917">
            <v>43829</v>
          </cell>
          <cell r="B2917" t="str">
            <v>PT00109</v>
          </cell>
          <cell r="C2917" t="str">
            <v>Thu tiền bán hàng theo ĐĐH số: DELLA-SA0004-1202 (28/12/2019) - Đỗ Trọng Khương</v>
          </cell>
          <cell r="D2917" t="str">
            <v>1111</v>
          </cell>
          <cell r="E2917" t="str">
            <v>131</v>
          </cell>
          <cell r="F2917">
            <v>2178091</v>
          </cell>
        </row>
        <row r="2918">
          <cell r="A2918">
            <v>43829</v>
          </cell>
          <cell r="B2918" t="str">
            <v>PT00109</v>
          </cell>
          <cell r="C2918" t="str">
            <v>Doanh thu bán hàng theo ĐĐH số: DELLA-SA0004-1202 (28/12/2019) - Đỗ Trọng Khương</v>
          </cell>
          <cell r="D2918" t="str">
            <v>131</v>
          </cell>
          <cell r="E2918" t="str">
            <v>5111</v>
          </cell>
          <cell r="F2918">
            <v>1980083</v>
          </cell>
        </row>
        <row r="2919">
          <cell r="A2919">
            <v>43829</v>
          </cell>
          <cell r="B2919" t="str">
            <v>PT00109</v>
          </cell>
          <cell r="C2919" t="str">
            <v>Thuế GTGT phải nộp</v>
          </cell>
          <cell r="D2919" t="str">
            <v>131</v>
          </cell>
          <cell r="E2919" t="str">
            <v>33311</v>
          </cell>
          <cell r="F2919">
            <v>198008</v>
          </cell>
        </row>
        <row r="2920">
          <cell r="A2920">
            <v>43829</v>
          </cell>
          <cell r="B2920" t="str">
            <v>PT00109</v>
          </cell>
          <cell r="C2920" t="str">
            <v>Giá vốn hàng bán- Classic- 13 tấm</v>
          </cell>
          <cell r="D2920" t="str">
            <v>632</v>
          </cell>
          <cell r="E2920" t="str">
            <v>1561</v>
          </cell>
          <cell r="F2920">
            <v>730587</v>
          </cell>
        </row>
        <row r="2921">
          <cell r="A2921">
            <v>43829</v>
          </cell>
          <cell r="C2921" t="str">
            <v>Hoàng Thị Luyến hoàn ứng (Tiền gửi ngân hàng)</v>
          </cell>
          <cell r="D2921" t="str">
            <v>1121BIDV</v>
          </cell>
          <cell r="E2921" t="str">
            <v>141</v>
          </cell>
          <cell r="F2921">
            <v>70000000</v>
          </cell>
        </row>
        <row r="2922">
          <cell r="A2922">
            <v>43829</v>
          </cell>
          <cell r="C2922" t="str">
            <v>TT vé may bay theo HĐ 9135696 (25/12), 9002076 (12/12);  1592573 (12/12)</v>
          </cell>
          <cell r="D2922" t="str">
            <v>331</v>
          </cell>
          <cell r="E2922" t="str">
            <v>1121BIDV</v>
          </cell>
          <cell r="F2922">
            <v>14988800</v>
          </cell>
        </row>
        <row r="2923">
          <cell r="A2923">
            <v>43829</v>
          </cell>
          <cell r="C2923" t="str">
            <v>Phí chuyển khoản món 14.988.800 vnđ</v>
          </cell>
          <cell r="D2923" t="str">
            <v>6425</v>
          </cell>
          <cell r="E2923" t="str">
            <v>1121BIDV</v>
          </cell>
          <cell r="F2923">
            <v>22000</v>
          </cell>
        </row>
        <row r="2924">
          <cell r="A2924">
            <v>43829</v>
          </cell>
          <cell r="C2924" t="str">
            <v>Thanh toán BHXH, YT, TN cho nhân viên tháng 12/2019</v>
          </cell>
          <cell r="D2924" t="str">
            <v>338</v>
          </cell>
          <cell r="E2924" t="str">
            <v>1121BIDV</v>
          </cell>
          <cell r="F2924">
            <v>0</v>
          </cell>
        </row>
        <row r="2925">
          <cell r="A2925">
            <v>43829</v>
          </cell>
          <cell r="C2925" t="str">
            <v>Thanh toán BHXH cho nhân viên tháng 12/2019</v>
          </cell>
          <cell r="D2925" t="str">
            <v>3383</v>
          </cell>
          <cell r="E2925" t="str">
            <v>1121BIDV</v>
          </cell>
          <cell r="F2925">
            <v>46155000</v>
          </cell>
        </row>
        <row r="2926">
          <cell r="A2926">
            <v>43829</v>
          </cell>
          <cell r="C2926" t="str">
            <v>Thanh toán BHYT cho nhân viên tháng 12/2019</v>
          </cell>
          <cell r="D2926" t="str">
            <v>3384</v>
          </cell>
          <cell r="E2926" t="str">
            <v>1121BIDV</v>
          </cell>
          <cell r="F2926">
            <v>8145000</v>
          </cell>
        </row>
        <row r="2927">
          <cell r="A2927">
            <v>43829</v>
          </cell>
          <cell r="C2927" t="str">
            <v>Thanh toán BHTN cho nhân viên tháng 12/2019</v>
          </cell>
          <cell r="D2927" t="str">
            <v>3386</v>
          </cell>
          <cell r="E2927" t="str">
            <v>1121BIDV</v>
          </cell>
          <cell r="F2927">
            <v>3620000</v>
          </cell>
        </row>
        <row r="2928">
          <cell r="A2928">
            <v>43829</v>
          </cell>
          <cell r="C2928" t="str">
            <v>Thanh toán BHYT cho nhân viên tháng 12/2019</v>
          </cell>
          <cell r="D2928" t="str">
            <v>3384</v>
          </cell>
          <cell r="E2928" t="str">
            <v>1121BIDV</v>
          </cell>
          <cell r="F2928">
            <v>-285000</v>
          </cell>
        </row>
        <row r="2929">
          <cell r="A2929">
            <v>43829</v>
          </cell>
          <cell r="C2929" t="str">
            <v>Phí chuyển khoản món 51.235.000 vnđ</v>
          </cell>
          <cell r="D2929" t="str">
            <v>6425</v>
          </cell>
          <cell r="E2929" t="str">
            <v>1121BIDV</v>
          </cell>
          <cell r="F2929">
            <v>28179</v>
          </cell>
        </row>
        <row r="2930">
          <cell r="A2930">
            <v>43829</v>
          </cell>
          <cell r="C2930" t="str">
            <v>Thanh toán BHXH, YT, TN cho nhân viên tháng 12/2019 (Viktor)</v>
          </cell>
          <cell r="D2930" t="str">
            <v>338</v>
          </cell>
          <cell r="E2930" t="str">
            <v>1121BIDV</v>
          </cell>
          <cell r="F2930">
            <v>0</v>
          </cell>
        </row>
        <row r="2931">
          <cell r="A2931">
            <v>43829</v>
          </cell>
          <cell r="C2931" t="str">
            <v>Phí chuyển khoản món 6.400.000 vnđ</v>
          </cell>
          <cell r="D2931" t="str">
            <v>6425</v>
          </cell>
          <cell r="E2931" t="str">
            <v>1121BIDV</v>
          </cell>
          <cell r="F2931">
            <v>22000</v>
          </cell>
        </row>
        <row r="2932">
          <cell r="A2932">
            <v>43829</v>
          </cell>
          <cell r="C2932" t="str">
            <v>Thanh toán cước vận chuyển theo HĐ 0000264 (22/12/2019)</v>
          </cell>
          <cell r="D2932" t="str">
            <v>331</v>
          </cell>
          <cell r="E2932" t="str">
            <v>1121BIDV</v>
          </cell>
          <cell r="F2932">
            <v>14300000</v>
          </cell>
        </row>
        <row r="2933">
          <cell r="A2933">
            <v>43829</v>
          </cell>
          <cell r="C2933" t="str">
            <v>Phí chuyển khoản món 14.300.000 vnđ</v>
          </cell>
          <cell r="D2933" t="str">
            <v>6425</v>
          </cell>
          <cell r="E2933" t="str">
            <v>1121BIDV</v>
          </cell>
          <cell r="F2933">
            <v>22000</v>
          </cell>
        </row>
        <row r="2934">
          <cell r="A2934">
            <v>43829</v>
          </cell>
          <cell r="C2934" t="str">
            <v>Thanh toán điện sinh hoạt tháng 11/2019</v>
          </cell>
          <cell r="D2934" t="str">
            <v>331</v>
          </cell>
          <cell r="E2934" t="str">
            <v>1121BIDV</v>
          </cell>
          <cell r="F2934">
            <v>11527489</v>
          </cell>
        </row>
        <row r="2935">
          <cell r="A2935">
            <v>43829</v>
          </cell>
          <cell r="C2935" t="str">
            <v>Phí chuyển khoản món 11.527.489 vnđ</v>
          </cell>
          <cell r="D2935" t="str">
            <v>6425</v>
          </cell>
          <cell r="E2935" t="str">
            <v>1121BIDV</v>
          </cell>
          <cell r="F2935">
            <v>22000</v>
          </cell>
        </row>
        <row r="2936">
          <cell r="A2936">
            <v>43829</v>
          </cell>
          <cell r="C2936" t="str">
            <v xml:space="preserve">Thanh toán phí dịch vụ bảo vệ tháng 12/2019 </v>
          </cell>
          <cell r="D2936" t="str">
            <v>331</v>
          </cell>
          <cell r="E2936" t="str">
            <v>1121BIDV</v>
          </cell>
          <cell r="F2936">
            <v>8580000</v>
          </cell>
        </row>
        <row r="2937">
          <cell r="A2937">
            <v>43829</v>
          </cell>
          <cell r="C2937" t="str">
            <v>Phí chuyển khoản món 8.580.000 vnđ</v>
          </cell>
          <cell r="D2937" t="str">
            <v>6425</v>
          </cell>
          <cell r="E2937" t="str">
            <v>1121BIDV</v>
          </cell>
          <cell r="F2937">
            <v>22000</v>
          </cell>
        </row>
        <row r="2938">
          <cell r="A2938">
            <v>43829</v>
          </cell>
          <cell r="C2938" t="str">
            <v>Thanh toán điện sinh hoạt tháng 11/2019 (kho)</v>
          </cell>
          <cell r="D2938" t="str">
            <v>331</v>
          </cell>
          <cell r="E2938" t="str">
            <v>1121BIDV</v>
          </cell>
          <cell r="F2938">
            <v>139975</v>
          </cell>
        </row>
        <row r="2939">
          <cell r="A2939">
            <v>43829</v>
          </cell>
          <cell r="C2939" t="str">
            <v>Phí chuyển khoản món 139.975 vnđ</v>
          </cell>
          <cell r="D2939" t="str">
            <v>6425</v>
          </cell>
          <cell r="E2939" t="str">
            <v>1121BIDV</v>
          </cell>
          <cell r="F2939">
            <v>22000</v>
          </cell>
        </row>
        <row r="2940">
          <cell r="A2940">
            <v>43829</v>
          </cell>
          <cell r="C2940" t="str">
            <v xml:space="preserve">Thanh toán phí thuê máy photo </v>
          </cell>
          <cell r="D2940" t="str">
            <v>331</v>
          </cell>
          <cell r="E2940" t="str">
            <v>1121BIDV</v>
          </cell>
          <cell r="F2940">
            <v>979000</v>
          </cell>
        </row>
        <row r="2941">
          <cell r="A2941">
            <v>43829</v>
          </cell>
          <cell r="C2941" t="str">
            <v>Phí chuyển khoản món 979.000 vnđ</v>
          </cell>
          <cell r="D2941" t="str">
            <v>6425</v>
          </cell>
          <cell r="E2941" t="str">
            <v>1121BIDV</v>
          </cell>
          <cell r="F2941">
            <v>22000</v>
          </cell>
        </row>
        <row r="2942">
          <cell r="A2942">
            <v>43829</v>
          </cell>
          <cell r="B2942" t="str">
            <v>0005916</v>
          </cell>
          <cell r="C2942" t="str">
            <v>Phí thuê kho nửa đầu tháng 12/2019 theo HĐ 0005916 (11/12/2019)</v>
          </cell>
          <cell r="D2942" t="str">
            <v>6428</v>
          </cell>
          <cell r="E2942" t="str">
            <v>331</v>
          </cell>
          <cell r="F2942">
            <v>10687500</v>
          </cell>
        </row>
        <row r="2943">
          <cell r="A2943">
            <v>43829</v>
          </cell>
          <cell r="B2943" t="str">
            <v>0005916</v>
          </cell>
          <cell r="C2943" t="str">
            <v>Thuế GTGT được khấu trừ</v>
          </cell>
          <cell r="D2943" t="str">
            <v>1331</v>
          </cell>
          <cell r="E2943" t="str">
            <v>331</v>
          </cell>
          <cell r="F2943">
            <v>1068750</v>
          </cell>
        </row>
        <row r="2944">
          <cell r="A2944">
            <v>43829</v>
          </cell>
          <cell r="C2944" t="str">
            <v>Phí lớp học tiếng anh cho nhân viên (05 ngày- đợt 1)</v>
          </cell>
          <cell r="D2944" t="str">
            <v>6428</v>
          </cell>
          <cell r="E2944" t="str">
            <v>331</v>
          </cell>
          <cell r="F2944">
            <v>5000000</v>
          </cell>
        </row>
        <row r="2945">
          <cell r="A2945">
            <v>43830</v>
          </cell>
          <cell r="B2945" t="str">
            <v>PT00110</v>
          </cell>
          <cell r="C2945" t="str">
            <v>Thu tiền bán hàng theo ĐĐH số: DELLA-SA0004-1201 (31/12/2019) - Đỗ Trọng Khương</v>
          </cell>
          <cell r="D2945" t="str">
            <v>1111</v>
          </cell>
          <cell r="E2945" t="str">
            <v>131</v>
          </cell>
          <cell r="F2945">
            <v>131273</v>
          </cell>
        </row>
        <row r="2946">
          <cell r="A2946">
            <v>43830</v>
          </cell>
          <cell r="B2946" t="str">
            <v>PT00110</v>
          </cell>
          <cell r="C2946" t="str">
            <v>Doanh thu bán hàng theo ĐĐH số: DELLA-SA0004-1201 (31/12/2019) - Đỗ Trọng Khương</v>
          </cell>
          <cell r="D2946" t="str">
            <v>131</v>
          </cell>
          <cell r="E2946" t="str">
            <v>5111</v>
          </cell>
          <cell r="F2946">
            <v>119339</v>
          </cell>
        </row>
        <row r="2947">
          <cell r="A2947">
            <v>43830</v>
          </cell>
          <cell r="B2947" t="str">
            <v>PT00110</v>
          </cell>
          <cell r="C2947" t="str">
            <v>Thuế GTGT phải nộp</v>
          </cell>
          <cell r="D2947" t="str">
            <v>131</v>
          </cell>
          <cell r="E2947" t="str">
            <v>33311</v>
          </cell>
          <cell r="F2947">
            <v>11934</v>
          </cell>
        </row>
        <row r="2948">
          <cell r="A2948">
            <v>43830</v>
          </cell>
          <cell r="B2948" t="str">
            <v>PT00110</v>
          </cell>
          <cell r="C2948" t="str">
            <v>Giá vốn hàng bán- Bond- 01 tấm</v>
          </cell>
          <cell r="D2948" t="str">
            <v>632</v>
          </cell>
          <cell r="E2948" t="str">
            <v>1561</v>
          </cell>
          <cell r="F2948">
            <v>56199</v>
          </cell>
        </row>
        <row r="2949">
          <cell r="A2949">
            <v>43830</v>
          </cell>
          <cell r="C2949" t="str">
            <v>Lãi tiền gửi ngân hàng tháng 12/2019</v>
          </cell>
          <cell r="D2949" t="str">
            <v>1121UOB</v>
          </cell>
          <cell r="E2949" t="str">
            <v>515</v>
          </cell>
          <cell r="F2949">
            <v>181</v>
          </cell>
        </row>
        <row r="2950">
          <cell r="A2950">
            <v>43830</v>
          </cell>
          <cell r="C2950" t="str">
            <v xml:space="preserve">Phí điện sử dụng tháng 11/2019 </v>
          </cell>
          <cell r="D2950" t="str">
            <v>6428</v>
          </cell>
          <cell r="E2950" t="str">
            <v>331</v>
          </cell>
          <cell r="F2950">
            <v>10479535</v>
          </cell>
        </row>
        <row r="2951">
          <cell r="A2951">
            <v>43830</v>
          </cell>
          <cell r="C2951" t="str">
            <v>Thuế GTGT được khấu trừ</v>
          </cell>
          <cell r="D2951" t="str">
            <v>1331</v>
          </cell>
          <cell r="E2951" t="str">
            <v>331</v>
          </cell>
          <cell r="F2951">
            <v>1047954</v>
          </cell>
        </row>
        <row r="2952">
          <cell r="A2952">
            <v>43830</v>
          </cell>
          <cell r="C2952" t="str">
            <v>Phí nước sử dụng tháng 11/2019</v>
          </cell>
          <cell r="D2952" t="str">
            <v>6428</v>
          </cell>
          <cell r="E2952" t="str">
            <v>331</v>
          </cell>
          <cell r="F2952">
            <v>1539686</v>
          </cell>
        </row>
        <row r="2953">
          <cell r="A2953">
            <v>43830</v>
          </cell>
          <cell r="C2953" t="str">
            <v>Thuế GTGT được khấu trừ</v>
          </cell>
          <cell r="D2953" t="str">
            <v>1331</v>
          </cell>
          <cell r="E2953" t="str">
            <v>331</v>
          </cell>
          <cell r="F2953">
            <v>76984</v>
          </cell>
        </row>
        <row r="2954">
          <cell r="A2954">
            <v>43830</v>
          </cell>
          <cell r="C2954" t="str">
            <v>Phí điện thoại, internet văn phòng</v>
          </cell>
          <cell r="D2954" t="str">
            <v>6428</v>
          </cell>
          <cell r="E2954" t="str">
            <v>331</v>
          </cell>
          <cell r="F2954">
            <v>1257126</v>
          </cell>
        </row>
        <row r="2955">
          <cell r="A2955">
            <v>43830</v>
          </cell>
          <cell r="C2955" t="str">
            <v>Thuế GTGT được khấu trừ</v>
          </cell>
          <cell r="D2955" t="str">
            <v>1331</v>
          </cell>
          <cell r="E2955" t="str">
            <v>331</v>
          </cell>
          <cell r="F2955">
            <v>125713</v>
          </cell>
        </row>
        <row r="2956">
          <cell r="A2956">
            <v>43830</v>
          </cell>
          <cell r="B2956" t="str">
            <v>0003712</v>
          </cell>
          <cell r="C2956" t="str">
            <v>Phí thuê kho Sotran tháng 11/2019 theo HĐ 0003712 (24/11/2019)</v>
          </cell>
          <cell r="D2956" t="str">
            <v>6428</v>
          </cell>
          <cell r="E2956" t="str">
            <v>331</v>
          </cell>
          <cell r="F2956">
            <v>21375000</v>
          </cell>
        </row>
        <row r="2957">
          <cell r="A2957">
            <v>43830</v>
          </cell>
          <cell r="B2957" t="str">
            <v>0003712</v>
          </cell>
          <cell r="C2957" t="str">
            <v>Thuế GTGT được khấu trừ</v>
          </cell>
          <cell r="D2957" t="str">
            <v>1331</v>
          </cell>
          <cell r="E2957" t="str">
            <v>331</v>
          </cell>
          <cell r="F2957">
            <v>2137500</v>
          </cell>
        </row>
        <row r="2958">
          <cell r="A2958">
            <v>43830</v>
          </cell>
          <cell r="B2958" t="str">
            <v>0005359</v>
          </cell>
          <cell r="C2958" t="str">
            <v>Phí bốc xếp kho Sotran tháng 11/2019 theo HĐ 0005359 (30/11/2019)</v>
          </cell>
          <cell r="D2958" t="str">
            <v>6428</v>
          </cell>
          <cell r="E2958" t="str">
            <v>331</v>
          </cell>
          <cell r="F2958">
            <v>528007</v>
          </cell>
        </row>
        <row r="2959">
          <cell r="A2959">
            <v>43830</v>
          </cell>
          <cell r="B2959" t="str">
            <v>0005359</v>
          </cell>
          <cell r="C2959" t="str">
            <v>Thuế GTGT được khấu trừ</v>
          </cell>
          <cell r="D2959" t="str">
            <v>1331</v>
          </cell>
          <cell r="E2959" t="str">
            <v>331</v>
          </cell>
          <cell r="F2959">
            <v>52801</v>
          </cell>
        </row>
        <row r="2960">
          <cell r="A2960">
            <v>43830</v>
          </cell>
          <cell r="B2960" t="str">
            <v>0006646</v>
          </cell>
          <cell r="C2960" t="str">
            <v>Phí bốc xếp kho Sotran tháng 12/2019 theo HĐ 0006646 (23/12/2019)</v>
          </cell>
          <cell r="D2960" t="str">
            <v>6428</v>
          </cell>
          <cell r="E2960" t="str">
            <v>331</v>
          </cell>
          <cell r="F2960">
            <v>3518120</v>
          </cell>
        </row>
        <row r="2961">
          <cell r="A2961">
            <v>43830</v>
          </cell>
          <cell r="B2961" t="str">
            <v>0006646</v>
          </cell>
          <cell r="C2961" t="str">
            <v>Thuế GTGT được khấu trừ</v>
          </cell>
          <cell r="D2961" t="str">
            <v>1331</v>
          </cell>
          <cell r="E2961" t="str">
            <v>331</v>
          </cell>
          <cell r="F2961">
            <v>351812</v>
          </cell>
        </row>
        <row r="2962">
          <cell r="A2962">
            <v>43830</v>
          </cell>
          <cell r="B2962" t="str">
            <v>0000211</v>
          </cell>
          <cell r="C2962" t="str">
            <v>Phí dịch vụ bảo vệ tháng 12/2019 theo HĐ 0000211 (31/12/2019)</v>
          </cell>
          <cell r="D2962" t="str">
            <v>6428</v>
          </cell>
          <cell r="E2962" t="str">
            <v>331</v>
          </cell>
          <cell r="F2962">
            <v>7800000</v>
          </cell>
        </row>
        <row r="2963">
          <cell r="A2963">
            <v>43830</v>
          </cell>
          <cell r="B2963" t="str">
            <v>0000211</v>
          </cell>
          <cell r="C2963" t="str">
            <v>Thuế GTGT được khấu trừ</v>
          </cell>
          <cell r="D2963" t="str">
            <v>1331</v>
          </cell>
          <cell r="E2963" t="str">
            <v>331</v>
          </cell>
          <cell r="F2963">
            <v>780000</v>
          </cell>
        </row>
        <row r="2964">
          <cell r="A2964">
            <v>43830</v>
          </cell>
          <cell r="B2964" t="str">
            <v>0000003</v>
          </cell>
          <cell r="C2964" t="str">
            <v>Mua sơn Zinka theo HĐ 000003 (08/11/2019)</v>
          </cell>
          <cell r="D2964" t="str">
            <v>1561</v>
          </cell>
          <cell r="E2964" t="str">
            <v>331</v>
          </cell>
          <cell r="F2964">
            <v>5126000</v>
          </cell>
        </row>
        <row r="2965">
          <cell r="A2965">
            <v>43830</v>
          </cell>
          <cell r="B2965" t="str">
            <v>0000003</v>
          </cell>
          <cell r="C2965" t="str">
            <v>Thuế GTGT được khấu trừ</v>
          </cell>
          <cell r="D2965" t="str">
            <v>1331</v>
          </cell>
          <cell r="E2965" t="str">
            <v>331</v>
          </cell>
          <cell r="F2965">
            <v>512600</v>
          </cell>
        </row>
        <row r="2966">
          <cell r="A2966">
            <v>43830</v>
          </cell>
          <cell r="B2966" t="str">
            <v>0001151</v>
          </cell>
          <cell r="C2966" t="str">
            <v>Nước uống công ty theo HĐ 0001151 (31/12/2019)</v>
          </cell>
          <cell r="D2966" t="str">
            <v>6428</v>
          </cell>
          <cell r="E2966" t="str">
            <v>331</v>
          </cell>
          <cell r="F2966">
            <v>1234545</v>
          </cell>
        </row>
        <row r="2967">
          <cell r="A2967">
            <v>43830</v>
          </cell>
          <cell r="B2967" t="str">
            <v>0001151</v>
          </cell>
          <cell r="C2967" t="str">
            <v>Thuế GTGT được khấu trừ</v>
          </cell>
          <cell r="D2967" t="str">
            <v>1331</v>
          </cell>
          <cell r="E2967" t="str">
            <v>331</v>
          </cell>
          <cell r="F2967">
            <v>123455</v>
          </cell>
        </row>
        <row r="2968">
          <cell r="A2968">
            <v>43830</v>
          </cell>
          <cell r="C2968" t="str">
            <v>Thu nhập khác từ cho thuê 01 phòng làm việc</v>
          </cell>
          <cell r="D2968" t="str">
            <v>131</v>
          </cell>
          <cell r="E2968" t="str">
            <v>711</v>
          </cell>
          <cell r="F2968">
            <v>9090909</v>
          </cell>
        </row>
        <row r="2969">
          <cell r="A2969">
            <v>43830</v>
          </cell>
          <cell r="C2969" t="str">
            <v>Thuế GTGT phải nộp</v>
          </cell>
          <cell r="D2969" t="str">
            <v>131</v>
          </cell>
          <cell r="E2969" t="str">
            <v>33311</v>
          </cell>
          <cell r="F2969">
            <v>909091</v>
          </cell>
        </row>
        <row r="2970">
          <cell r="A2970">
            <v>43830</v>
          </cell>
          <cell r="C2970" t="str">
            <v>Phí thuê 02 xe ô tô tháng 12/2019</v>
          </cell>
          <cell r="D2970" t="str">
            <v>6418</v>
          </cell>
          <cell r="E2970" t="str">
            <v>331</v>
          </cell>
          <cell r="F2970">
            <v>20000000</v>
          </cell>
        </row>
        <row r="2971">
          <cell r="A2971">
            <v>43830</v>
          </cell>
          <cell r="C2971" t="str">
            <v>Thuế GTGT được khấu trừ</v>
          </cell>
          <cell r="D2971" t="str">
            <v>1331</v>
          </cell>
          <cell r="E2971" t="str">
            <v>331</v>
          </cell>
          <cell r="F2971">
            <v>2000000</v>
          </cell>
        </row>
        <row r="2972">
          <cell r="A2972">
            <v>43830</v>
          </cell>
          <cell r="C2972" t="str">
            <v>Hoàng Thị Luyến hoàn ứng  (TT phí thuê xe ô tô T12/2019)</v>
          </cell>
          <cell r="D2972" t="str">
            <v>331</v>
          </cell>
          <cell r="E2972" t="str">
            <v>141</v>
          </cell>
          <cell r="F2972">
            <v>22000000</v>
          </cell>
        </row>
        <row r="2973">
          <cell r="A2973">
            <v>43830</v>
          </cell>
          <cell r="C2973" t="str">
            <v>Phân bổ tiền thuê nhà cho văn phòng tháng 12/2019
Allocation of the rent for the office in September.2019</v>
          </cell>
          <cell r="D2973" t="str">
            <v>6423</v>
          </cell>
          <cell r="E2973" t="str">
            <v>24201</v>
          </cell>
          <cell r="F2973">
            <v>120000000</v>
          </cell>
        </row>
        <row r="2974">
          <cell r="A2974">
            <v>43830</v>
          </cell>
          <cell r="C2974" t="str">
            <v>Phải trả lương NVBH tháng 12/2019
To pay staff salaries sale in in December.2019</v>
          </cell>
          <cell r="D2974" t="str">
            <v>6411</v>
          </cell>
          <cell r="E2974" t="str">
            <v>3341</v>
          </cell>
          <cell r="F2974">
            <v>92205384</v>
          </cell>
        </row>
        <row r="2975">
          <cell r="A2975">
            <v>43830</v>
          </cell>
          <cell r="C2975" t="str">
            <v>Phải trả lương NVoffice tháng 12/2019
To pay staff salaries office in in December.2019</v>
          </cell>
          <cell r="D2975">
            <v>6421</v>
          </cell>
          <cell r="E2975" t="str">
            <v>3341</v>
          </cell>
          <cell r="F2975">
            <v>234820000</v>
          </cell>
        </row>
        <row r="2976">
          <cell r="A2976">
            <v>43830</v>
          </cell>
          <cell r="C2976" t="str">
            <v>Phải trả BHXH cho NVoffice tháng 12/2019
Pay social insurance for NVoffice in in December.2019</v>
          </cell>
          <cell r="D2976">
            <v>6421</v>
          </cell>
          <cell r="E2976" t="str">
            <v>3383</v>
          </cell>
          <cell r="F2976">
            <v>21525000</v>
          </cell>
        </row>
        <row r="2977">
          <cell r="A2977">
            <v>43830</v>
          </cell>
          <cell r="C2977" t="str">
            <v>Phải trả BHYT cho NVoffice tháng 12/2019
Pay health insurance for NV office in in December.2019</v>
          </cell>
          <cell r="D2977">
            <v>6421</v>
          </cell>
          <cell r="E2977" t="str">
            <v>3384</v>
          </cell>
          <cell r="F2977">
            <v>3690000</v>
          </cell>
        </row>
        <row r="2978">
          <cell r="A2978">
            <v>43830</v>
          </cell>
          <cell r="C2978" t="str">
            <v>Phải trả BHTN cho NVoffice tháng 12/2019
Pay unemployment insurance for NV office in in December.2019</v>
          </cell>
          <cell r="D2978">
            <v>6421</v>
          </cell>
          <cell r="E2978" t="str">
            <v>3386</v>
          </cell>
          <cell r="F2978">
            <v>1230000</v>
          </cell>
        </row>
        <row r="2979">
          <cell r="A2979">
            <v>43830</v>
          </cell>
          <cell r="C2979" t="str">
            <v>Phải trả BHXH cho NV bán hàng tháng 12/2019
Pay social insurance for NV.sale in in December.2019</v>
          </cell>
          <cell r="D2979" t="str">
            <v>6411</v>
          </cell>
          <cell r="E2979" t="str">
            <v>3383</v>
          </cell>
          <cell r="F2979">
            <v>10150000</v>
          </cell>
        </row>
        <row r="2980">
          <cell r="A2980">
            <v>43830</v>
          </cell>
          <cell r="C2980" t="str">
            <v>Phải trả BHYT cho  NV bán hàng tháng 12/2019
Pay health insurance for NV sale in in December.2019</v>
          </cell>
          <cell r="D2980" t="str">
            <v>6411</v>
          </cell>
          <cell r="E2980" t="str">
            <v>3384</v>
          </cell>
          <cell r="F2980">
            <v>1740000</v>
          </cell>
        </row>
        <row r="2981">
          <cell r="A2981">
            <v>43830</v>
          </cell>
          <cell r="C2981" t="str">
            <v>Phải trả BHTN cho  NV bán hàng tháng 12/2019
Pay unemployment insurance for NV sale in in December.2019</v>
          </cell>
          <cell r="D2981" t="str">
            <v>6411</v>
          </cell>
          <cell r="E2981" t="str">
            <v>3386</v>
          </cell>
          <cell r="F2981">
            <v>580000</v>
          </cell>
        </row>
        <row r="2982">
          <cell r="A2982">
            <v>43830</v>
          </cell>
          <cell r="C2982" t="str">
            <v>Thuế tncn NV VP tháng 12/2019
Pay taxpayers in in September.2019</v>
          </cell>
          <cell r="D2982" t="str">
            <v>3341</v>
          </cell>
          <cell r="E2982" t="str">
            <v>3335</v>
          </cell>
          <cell r="F2982">
            <v>4844500</v>
          </cell>
        </row>
        <row r="2983">
          <cell r="A2983">
            <v>43830</v>
          </cell>
          <cell r="C2983" t="str">
            <v>Nhân viên VP trả BHXH tháng 12/2019</v>
          </cell>
          <cell r="D2983" t="str">
            <v>3341</v>
          </cell>
          <cell r="E2983" t="str">
            <v>3383</v>
          </cell>
          <cell r="F2983">
            <v>9840000</v>
          </cell>
        </row>
        <row r="2984">
          <cell r="A2984">
            <v>43830</v>
          </cell>
          <cell r="C2984" t="str">
            <v>Nhân viên VP trả BHYT tháng 12/2019</v>
          </cell>
          <cell r="D2984" t="str">
            <v>3341</v>
          </cell>
          <cell r="E2984" t="str">
            <v>3384</v>
          </cell>
          <cell r="F2984">
            <v>1845000</v>
          </cell>
        </row>
        <row r="2985">
          <cell r="A2985">
            <v>43830</v>
          </cell>
          <cell r="C2985" t="str">
            <v>Nhân viên VP trả BHTN tháng 12/2019</v>
          </cell>
          <cell r="D2985" t="str">
            <v>3341</v>
          </cell>
          <cell r="E2985" t="str">
            <v>3386</v>
          </cell>
          <cell r="F2985">
            <v>1230000</v>
          </cell>
        </row>
        <row r="2986">
          <cell r="A2986">
            <v>43830</v>
          </cell>
          <cell r="C2986" t="str">
            <v>Nhân viên kinh doanh trả BHXH tháng 12/2019</v>
          </cell>
          <cell r="D2986" t="str">
            <v>3341</v>
          </cell>
          <cell r="E2986" t="str">
            <v>3383</v>
          </cell>
          <cell r="F2986">
            <v>4640000</v>
          </cell>
        </row>
        <row r="2987">
          <cell r="A2987">
            <v>43830</v>
          </cell>
          <cell r="C2987" t="str">
            <v>Nhân viên kinh doanh trả BHYT tháng 12/2019</v>
          </cell>
          <cell r="D2987" t="str">
            <v>3341</v>
          </cell>
          <cell r="E2987" t="str">
            <v>3384</v>
          </cell>
          <cell r="F2987">
            <v>870000</v>
          </cell>
        </row>
        <row r="2988">
          <cell r="A2988">
            <v>43830</v>
          </cell>
          <cell r="C2988" t="str">
            <v>Nhân viên kinh doanh trả BHTN tháng 12/2019</v>
          </cell>
          <cell r="D2988" t="str">
            <v>3341</v>
          </cell>
          <cell r="E2988" t="str">
            <v>3386</v>
          </cell>
          <cell r="F2988">
            <v>580000</v>
          </cell>
        </row>
        <row r="2989">
          <cell r="A2989">
            <v>43830</v>
          </cell>
          <cell r="C2989" t="str">
            <v xml:space="preserve">Nhân viên tạm ứng tháng 12/2019 </v>
          </cell>
          <cell r="D2989" t="str">
            <v>3341</v>
          </cell>
          <cell r="E2989" t="str">
            <v>141</v>
          </cell>
          <cell r="F2989">
            <v>305653</v>
          </cell>
        </row>
        <row r="2990">
          <cell r="A2990">
            <v>43830</v>
          </cell>
          <cell r="C2990" t="str">
            <v>Phân bổ chi phí trả trước ngắn hạn 12/2019</v>
          </cell>
          <cell r="D2990" t="str">
            <v>6423</v>
          </cell>
          <cell r="E2990" t="str">
            <v>24201</v>
          </cell>
          <cell r="F2990">
            <v>36446894</v>
          </cell>
        </row>
        <row r="2991">
          <cell r="A2991">
            <v>43830</v>
          </cell>
          <cell r="C2991" t="str">
            <v>Hao mòn TSCĐ hữu hình tháng 12/2019</v>
          </cell>
          <cell r="D2991" t="str">
            <v>6423</v>
          </cell>
          <cell r="E2991" t="str">
            <v>2141</v>
          </cell>
          <cell r="F2991">
            <v>26403725</v>
          </cell>
        </row>
        <row r="2992">
          <cell r="A2992">
            <v>43830</v>
          </cell>
          <cell r="C2992" t="str">
            <v>Doanh thu theo HĐ số TO-DL/281019- Cty TNHH Toadesign (28/10/2019)</v>
          </cell>
          <cell r="D2992" t="str">
            <v>131</v>
          </cell>
          <cell r="E2992" t="str">
            <v>5111</v>
          </cell>
          <cell r="F2992">
            <v>446000000</v>
          </cell>
        </row>
        <row r="2993">
          <cell r="A2993">
            <v>43830</v>
          </cell>
          <cell r="C2993" t="str">
            <v>Giá vốn hàng bán không nhập kho theo HĐ TO-DL/281019</v>
          </cell>
          <cell r="D2993" t="str">
            <v>632</v>
          </cell>
          <cell r="E2993" t="str">
            <v>331</v>
          </cell>
          <cell r="F2993">
            <v>324050000</v>
          </cell>
        </row>
        <row r="2994">
          <cell r="A2994">
            <v>43830</v>
          </cell>
          <cell r="C2994" t="str">
            <v>Hoàng Thị Luyến tạm ứng (Thu tiền thuê mặt bằng Salonhair T12/2019 Cty TNHH Della)</v>
          </cell>
          <cell r="D2994" t="str">
            <v>141</v>
          </cell>
          <cell r="E2994" t="str">
            <v>131</v>
          </cell>
          <cell r="F2994">
            <v>10000000</v>
          </cell>
        </row>
        <row r="2995">
          <cell r="A2995">
            <v>43830</v>
          </cell>
          <cell r="C2995" t="str">
            <v>Hoàng Thị Luyến tạm ứng (KH chuyển khoản TK cá nhân Hoàng Thị Luyến)- bút toán ngày 30/07/2019</v>
          </cell>
          <cell r="D2995" t="str">
            <v>141</v>
          </cell>
          <cell r="E2995" t="str">
            <v>131</v>
          </cell>
          <cell r="F2995">
            <v>775200</v>
          </cell>
        </row>
        <row r="2996">
          <cell r="A2996">
            <v>43830</v>
          </cell>
          <cell r="C2996" t="str">
            <v>Hoàng Thị Luyến tạm ứng (KH chuyển khoản TK cá nhân Hoàng Thị Luyến)- bút toán ngày 30/10/2019</v>
          </cell>
          <cell r="D2996" t="str">
            <v>141</v>
          </cell>
          <cell r="E2996" t="str">
            <v>131</v>
          </cell>
          <cell r="F2996">
            <v>258400</v>
          </cell>
        </row>
        <row r="2997">
          <cell r="A2997">
            <v>43830</v>
          </cell>
          <cell r="C2997" t="str">
            <v>Phí làm giấy chứng nhận hợp chủng hợp quy cho sản phẩm (thu hồi tạm ứng 13/06 và 19/07/2019 để thanh toán)</v>
          </cell>
          <cell r="D2997" t="str">
            <v>6428</v>
          </cell>
          <cell r="E2997" t="str">
            <v>141</v>
          </cell>
          <cell r="F2997">
            <v>160000000</v>
          </cell>
        </row>
        <row r="2998">
          <cell r="A2998">
            <v>43830</v>
          </cell>
          <cell r="C2998" t="str">
            <v>Thanh toán phí gia công kệ mẫu theo PC00176 (30/09/2019) - Căn cứ PT00060 (30/09/2019)</v>
          </cell>
          <cell r="D2998" t="str">
            <v>331</v>
          </cell>
          <cell r="E2998" t="str">
            <v>1111</v>
          </cell>
          <cell r="F2998">
            <v>11655000</v>
          </cell>
        </row>
        <row r="2999">
          <cell r="A2999">
            <v>43830</v>
          </cell>
          <cell r="C2999" t="str">
            <v>Phải trả phí gia công kệ mẫu theo PC00176 (30/09/2019)-chưa thanh toán do chưa có danh sách gửi về chị Yến</v>
          </cell>
          <cell r="D2999" t="str">
            <v>331</v>
          </cell>
          <cell r="E2999" t="str">
            <v>3388</v>
          </cell>
          <cell r="F2999">
            <v>6275000</v>
          </cell>
        </row>
        <row r="3000">
          <cell r="A3000">
            <v>43830</v>
          </cell>
          <cell r="C3000" t="str">
            <v>Phí tiếp khách của Phạm Minh Tiến ((thu tạm ứng theo PC20190531-13 (31/05/2019) và PC20190515-05 (15/05/2019))</v>
          </cell>
          <cell r="D3000" t="str">
            <v>6418</v>
          </cell>
          <cell r="E3000" t="str">
            <v>141</v>
          </cell>
          <cell r="F3000">
            <v>13448163</v>
          </cell>
        </row>
        <row r="3001">
          <cell r="A3001">
            <v>43830</v>
          </cell>
          <cell r="C3001" t="str">
            <v>Thuế GTGT được khấu trừ</v>
          </cell>
          <cell r="D3001" t="str">
            <v>1331</v>
          </cell>
          <cell r="E3001" t="str">
            <v>141</v>
          </cell>
          <cell r="F3001">
            <v>1344837</v>
          </cell>
        </row>
        <row r="3002">
          <cell r="A3002">
            <v>43830</v>
          </cell>
          <cell r="C3002" t="str">
            <v>Chi trước phí dán decal xe màu trắng 50LD12570 và xe biển số 14 (Thu lại tạm ứng tiến độ xe trắng, dán decal xe 50LD12570 và xe biển số 14 )- Thịnh chưa đưa hoá đơn</v>
          </cell>
          <cell r="D3002" t="str">
            <v>24201</v>
          </cell>
          <cell r="E3002" t="str">
            <v>141</v>
          </cell>
          <cell r="F3002">
            <v>25000000</v>
          </cell>
        </row>
        <row r="3003">
          <cell r="A3003">
            <v>43830</v>
          </cell>
          <cell r="C3003" t="str">
            <v>Hoàng Thị Luyến hoàn ứng (Thanh toán lương nhân viên tháng 11/2019- Diana)</v>
          </cell>
          <cell r="D3003" t="str">
            <v>3341</v>
          </cell>
          <cell r="E3003" t="str">
            <v>141</v>
          </cell>
          <cell r="F3003">
            <v>8460000</v>
          </cell>
        </row>
        <row r="3004">
          <cell r="A3004">
            <v>43830</v>
          </cell>
          <cell r="C3004" t="str">
            <v>Hoàng Thị Luyến hoàn ứng (Thanh toán lương nhân viên tháng 10/2019- Viktor)</v>
          </cell>
          <cell r="D3004" t="str">
            <v>3341</v>
          </cell>
          <cell r="E3004" t="str">
            <v>141</v>
          </cell>
          <cell r="F3004">
            <v>16387500</v>
          </cell>
        </row>
        <row r="3005">
          <cell r="A3005">
            <v>43830</v>
          </cell>
          <cell r="C3005" t="str">
            <v xml:space="preserve">Điều chỉnh giảm NV tạm ứng lương T03 đến T06/2019 </v>
          </cell>
          <cell r="D3005" t="str">
            <v>3341</v>
          </cell>
          <cell r="E3005" t="str">
            <v>141</v>
          </cell>
          <cell r="F3005">
            <v>2250000</v>
          </cell>
        </row>
        <row r="3006">
          <cell r="A3006">
            <v>43830</v>
          </cell>
          <cell r="C3006" t="str">
            <v>Phí ngân hàng năm 2019 của tài khoản USD (TG: 23.227)</v>
          </cell>
          <cell r="D3006" t="str">
            <v>6425</v>
          </cell>
          <cell r="E3006" t="str">
            <v>1122bidv</v>
          </cell>
          <cell r="F3006">
            <v>1822284</v>
          </cell>
        </row>
        <row r="3007">
          <cell r="A3007">
            <v>43830</v>
          </cell>
          <cell r="B3007" t="str">
            <v>phí đóng tài khoản</v>
          </cell>
          <cell r="C3007" t="str">
            <v>Điều chỉnh chênh lệch TGNH (chưa xác nhận rõ nguyên nhân)</v>
          </cell>
          <cell r="D3007" t="str">
            <v>141</v>
          </cell>
          <cell r="E3007" t="str">
            <v>1121dtbanviet</v>
          </cell>
          <cell r="F3007">
            <v>8800</v>
          </cell>
        </row>
        <row r="3008">
          <cell r="A3008">
            <v>43830</v>
          </cell>
          <cell r="C3008" t="str">
            <v>Điều chỉnh tăng thuế GTGT được khấu trừ năm 2018</v>
          </cell>
          <cell r="D3008" t="str">
            <v>1331</v>
          </cell>
          <cell r="E3008" t="str">
            <v>3388</v>
          </cell>
          <cell r="F3008">
            <v>68891359</v>
          </cell>
        </row>
        <row r="3009">
          <cell r="A3009">
            <v>43830</v>
          </cell>
          <cell r="B3009" t="str">
            <v>không hiểu giảm món nào</v>
          </cell>
          <cell r="C3009" t="str">
            <v>Điều chỉnh giảm thuế GTGT phải nộp (bút toán ngày 31/07/2019)</v>
          </cell>
          <cell r="D3009" t="str">
            <v>1121BIDV</v>
          </cell>
          <cell r="E3009" t="str">
            <v>33311</v>
          </cell>
          <cell r="F3009">
            <v>-104545455</v>
          </cell>
        </row>
        <row r="3010">
          <cell r="A3010">
            <v>43830</v>
          </cell>
          <cell r="C3010" t="str">
            <v>Điều chỉnh tăng doanh thu (bút toán ngày 31/07/2019)</v>
          </cell>
          <cell r="D3010" t="str">
            <v>1121BIDV</v>
          </cell>
          <cell r="E3010" t="str">
            <v>5111</v>
          </cell>
          <cell r="F3010">
            <v>104545455</v>
          </cell>
        </row>
        <row r="3011">
          <cell r="A3011">
            <v>43830</v>
          </cell>
          <cell r="B3011" t="str">
            <v>không hiểu giảm món nào</v>
          </cell>
          <cell r="C3011" t="str">
            <v>Điều chỉnh giảm thuế GTGT phải nộp năm 2019</v>
          </cell>
          <cell r="D3011" t="str">
            <v>1111</v>
          </cell>
          <cell r="E3011" t="str">
            <v>33311</v>
          </cell>
          <cell r="F3011">
            <v>-3635198</v>
          </cell>
        </row>
        <row r="3012">
          <cell r="A3012">
            <v>43830</v>
          </cell>
          <cell r="C3012" t="str">
            <v>Chuyển thuế GTGT phải nộp sang TK 3388 (chờ xử lý)</v>
          </cell>
          <cell r="D3012" t="str">
            <v>1111</v>
          </cell>
          <cell r="E3012" t="str">
            <v>3388</v>
          </cell>
          <cell r="F3012">
            <v>3635198</v>
          </cell>
        </row>
        <row r="3013">
          <cell r="A3013">
            <v>43830</v>
          </cell>
          <cell r="B3013" t="str">
            <v>không hiểu giảm món nào</v>
          </cell>
          <cell r="C3013" t="str">
            <v>Điều chỉnh giảm các khoản phải thu, giảm thuế GTGT phải nộp năm 2019</v>
          </cell>
          <cell r="D3013" t="str">
            <v>131</v>
          </cell>
          <cell r="E3013" t="str">
            <v>33311</v>
          </cell>
          <cell r="F3013">
            <v>-243878020</v>
          </cell>
        </row>
        <row r="3014">
          <cell r="A3014">
            <v>43830</v>
          </cell>
          <cell r="C3014" t="str">
            <v xml:space="preserve">Điều chỉnh tăng doanh thu năm 2019 </v>
          </cell>
          <cell r="D3014" t="str">
            <v>131</v>
          </cell>
          <cell r="E3014" t="str">
            <v>5111</v>
          </cell>
          <cell r="F3014">
            <v>243878020</v>
          </cell>
        </row>
        <row r="3015">
          <cell r="A3015">
            <v>43830</v>
          </cell>
          <cell r="C3015" t="str">
            <v>Chưa tìm ra</v>
          </cell>
          <cell r="D3015" t="str">
            <v>1331</v>
          </cell>
          <cell r="E3015" t="str">
            <v>331</v>
          </cell>
          <cell r="F3015">
            <v>28171390</v>
          </cell>
        </row>
        <row r="3016">
          <cell r="A3016">
            <v>43830</v>
          </cell>
          <cell r="C3016" t="str">
            <v>Hoàng Thị Luyến bù trừ tiền tạm ứng từ năm 2018 đến năm 2019</v>
          </cell>
          <cell r="D3016" t="str">
            <v>141</v>
          </cell>
          <cell r="E3016" t="str">
            <v>1111</v>
          </cell>
          <cell r="F3016">
            <v>2000000000</v>
          </cell>
        </row>
        <row r="3017">
          <cell r="A3017">
            <v>43830</v>
          </cell>
          <cell r="C3017" t="str">
            <v>Điều chỉnh</v>
          </cell>
          <cell r="D3017" t="str">
            <v>3388</v>
          </cell>
          <cell r="E3017" t="str">
            <v>1111</v>
          </cell>
          <cell r="F3017">
            <v>5739500</v>
          </cell>
        </row>
        <row r="3018">
          <cell r="A3018">
            <v>43830</v>
          </cell>
          <cell r="B3018" t="str">
            <v>??</v>
          </cell>
          <cell r="C3018" t="str">
            <v>Điều chỉnh lỗ nguồn vốn do năm 2018 lỗ chênh lệch tỷ giá (kiểm toán bút toán 08 &amp;09)</v>
          </cell>
          <cell r="D3018" t="str">
            <v>1121banviet</v>
          </cell>
          <cell r="E3018" t="str">
            <v>41112</v>
          </cell>
        </row>
        <row r="3019">
          <cell r="A3019">
            <v>43830</v>
          </cell>
          <cell r="C3019" t="str">
            <v>Điều chỉnh doanh thu cuối năm 2019</v>
          </cell>
          <cell r="D3019" t="str">
            <v>131</v>
          </cell>
          <cell r="E3019" t="str">
            <v>5111</v>
          </cell>
        </row>
        <row r="3020">
          <cell r="A3020">
            <v>43830</v>
          </cell>
          <cell r="C3020" t="str">
            <v>Trả lại tiền ký cược mua hàng năm 2019</v>
          </cell>
          <cell r="D3020" t="str">
            <v>344</v>
          </cell>
          <cell r="E3020" t="str">
            <v>1111</v>
          </cell>
        </row>
        <row r="3021">
          <cell r="A3021">
            <v>43830</v>
          </cell>
          <cell r="C3021" t="str">
            <v>Điều chỉnh các khoản (Chuyển khoản mượn trả của Ms.Luyến sang tạm ứng)</v>
          </cell>
          <cell r="D3021" t="str">
            <v>3388</v>
          </cell>
          <cell r="E3021" t="str">
            <v>141</v>
          </cell>
        </row>
        <row r="3022">
          <cell r="A3022">
            <v>43830</v>
          </cell>
          <cell r="C3022" t="str">
            <v xml:space="preserve">Điều chỉnh các khoản </v>
          </cell>
          <cell r="D3022" t="str">
            <v>3388</v>
          </cell>
          <cell r="E3022" t="str">
            <v>141</v>
          </cell>
        </row>
        <row r="3033">
          <cell r="B3033" t="str">
            <v/>
          </cell>
        </row>
        <row r="3034">
          <cell r="B3034" t="str">
            <v/>
          </cell>
        </row>
        <row r="3035">
          <cell r="B3035" t="str">
            <v/>
          </cell>
        </row>
        <row r="3036">
          <cell r="B3036" t="str">
            <v/>
          </cell>
        </row>
        <row r="3037">
          <cell r="B3037" t="str">
            <v/>
          </cell>
        </row>
        <row r="3038">
          <cell r="B3038" t="str">
            <v/>
          </cell>
        </row>
        <row r="3040">
          <cell r="B3040" t="str">
            <v/>
          </cell>
        </row>
        <row r="3041">
          <cell r="B3041" t="str">
            <v/>
          </cell>
        </row>
        <row r="3042">
          <cell r="B3042" t="str">
            <v/>
          </cell>
        </row>
        <row r="3043">
          <cell r="B3043" t="str">
            <v/>
          </cell>
        </row>
        <row r="3044">
          <cell r="B3044" t="str">
            <v/>
          </cell>
        </row>
        <row r="3045">
          <cell r="B3045" t="str">
            <v/>
          </cell>
        </row>
        <row r="3046">
          <cell r="B3046" t="str">
            <v/>
          </cell>
        </row>
        <row r="3047">
          <cell r="B3047" t="str">
            <v/>
          </cell>
        </row>
        <row r="3048">
          <cell r="B3048" t="str">
            <v/>
          </cell>
        </row>
        <row r="3049">
          <cell r="B3049" t="str">
            <v/>
          </cell>
        </row>
        <row r="3050">
          <cell r="B3050" t="str">
            <v/>
          </cell>
        </row>
        <row r="3051">
          <cell r="B3051" t="str">
            <v/>
          </cell>
        </row>
        <row r="3052">
          <cell r="B3052" t="str">
            <v/>
          </cell>
        </row>
        <row r="3053">
          <cell r="B3053" t="str">
            <v/>
          </cell>
        </row>
        <row r="3054">
          <cell r="B3054" t="str">
            <v/>
          </cell>
        </row>
        <row r="3055">
          <cell r="B3055" t="str">
            <v/>
          </cell>
        </row>
        <row r="3056">
          <cell r="B3056" t="str">
            <v/>
          </cell>
        </row>
        <row r="3057">
          <cell r="B3057" t="str">
            <v/>
          </cell>
        </row>
        <row r="3058">
          <cell r="B3058" t="str">
            <v/>
          </cell>
        </row>
        <row r="3059">
          <cell r="B3059" t="str">
            <v/>
          </cell>
        </row>
        <row r="3060">
          <cell r="B3060" t="str">
            <v/>
          </cell>
        </row>
        <row r="3061">
          <cell r="B3061" t="str">
            <v/>
          </cell>
        </row>
        <row r="3062">
          <cell r="B3062" t="str">
            <v/>
          </cell>
        </row>
        <row r="3063">
          <cell r="B3063" t="str">
            <v/>
          </cell>
        </row>
        <row r="3064">
          <cell r="B3064" t="str">
            <v/>
          </cell>
        </row>
        <row r="3065">
          <cell r="B3065" t="str">
            <v/>
          </cell>
        </row>
        <row r="3066">
          <cell r="B3066" t="str">
            <v/>
          </cell>
        </row>
        <row r="3067">
          <cell r="B3067" t="str">
            <v/>
          </cell>
        </row>
        <row r="3068">
          <cell r="B3068" t="str">
            <v/>
          </cell>
        </row>
        <row r="3069">
          <cell r="B3069" t="str">
            <v/>
          </cell>
        </row>
        <row r="3070">
          <cell r="B3070" t="str">
            <v/>
          </cell>
        </row>
        <row r="3071">
          <cell r="B3071" t="str">
            <v/>
          </cell>
        </row>
        <row r="3072">
          <cell r="B3072" t="str">
            <v/>
          </cell>
        </row>
        <row r="3073">
          <cell r="B3073" t="str">
            <v/>
          </cell>
        </row>
        <row r="3074">
          <cell r="B3074" t="str">
            <v/>
          </cell>
        </row>
        <row r="3075">
          <cell r="B3075" t="str">
            <v/>
          </cell>
        </row>
        <row r="3076">
          <cell r="B3076" t="str">
            <v/>
          </cell>
        </row>
        <row r="3077">
          <cell r="B3077" t="str">
            <v/>
          </cell>
        </row>
        <row r="3078">
          <cell r="B3078" t="str">
            <v/>
          </cell>
        </row>
        <row r="3079">
          <cell r="B3079" t="str">
            <v/>
          </cell>
        </row>
        <row r="3080">
          <cell r="B3080" t="str">
            <v/>
          </cell>
        </row>
        <row r="3081">
          <cell r="B3081" t="str">
            <v/>
          </cell>
        </row>
        <row r="3082">
          <cell r="B3082" t="str">
            <v/>
          </cell>
        </row>
        <row r="3083">
          <cell r="B3083" t="str">
            <v/>
          </cell>
        </row>
        <row r="3084">
          <cell r="B3084" t="str">
            <v/>
          </cell>
        </row>
        <row r="3085">
          <cell r="B3085" t="str">
            <v/>
          </cell>
        </row>
        <row r="3086">
          <cell r="B3086" t="str">
            <v/>
          </cell>
        </row>
        <row r="3087">
          <cell r="B3087" t="str">
            <v/>
          </cell>
        </row>
        <row r="3088">
          <cell r="B3088" t="str">
            <v/>
          </cell>
        </row>
        <row r="3089">
          <cell r="B3089" t="str">
            <v/>
          </cell>
        </row>
        <row r="3090">
          <cell r="B3090" t="str">
            <v/>
          </cell>
        </row>
        <row r="3091">
          <cell r="B3091" t="str">
            <v/>
          </cell>
        </row>
        <row r="3092">
          <cell r="B3092" t="str">
            <v/>
          </cell>
        </row>
        <row r="3093">
          <cell r="B3093" t="str">
            <v/>
          </cell>
        </row>
        <row r="3094">
          <cell r="B3094" t="str">
            <v/>
          </cell>
        </row>
        <row r="3095">
          <cell r="B3095" t="str">
            <v/>
          </cell>
        </row>
        <row r="3096">
          <cell r="B3096" t="str">
            <v/>
          </cell>
        </row>
        <row r="3097">
          <cell r="B3097" t="str">
            <v/>
          </cell>
        </row>
        <row r="3098">
          <cell r="B3098" t="str">
            <v/>
          </cell>
        </row>
        <row r="3099">
          <cell r="B3099" t="str">
            <v/>
          </cell>
        </row>
        <row r="3100">
          <cell r="B3100" t="str">
            <v/>
          </cell>
        </row>
        <row r="3101">
          <cell r="B3101" t="str">
            <v/>
          </cell>
        </row>
        <row r="3102">
          <cell r="B3102" t="str">
            <v/>
          </cell>
        </row>
        <row r="3103">
          <cell r="B3103" t="str">
            <v/>
          </cell>
        </row>
        <row r="3104">
          <cell r="B3104" t="str">
            <v/>
          </cell>
        </row>
        <row r="3105">
          <cell r="B3105" t="str">
            <v/>
          </cell>
        </row>
        <row r="3106">
          <cell r="B3106" t="str">
            <v/>
          </cell>
        </row>
        <row r="3107">
          <cell r="B3107" t="str">
            <v/>
          </cell>
        </row>
        <row r="3108">
          <cell r="B3108" t="str">
            <v/>
          </cell>
        </row>
        <row r="3109">
          <cell r="B3109" t="str">
            <v/>
          </cell>
        </row>
        <row r="3110">
          <cell r="B3110" t="str">
            <v/>
          </cell>
        </row>
        <row r="3111">
          <cell r="B3111" t="str">
            <v/>
          </cell>
        </row>
        <row r="3112">
          <cell r="B3112" t="str">
            <v/>
          </cell>
        </row>
        <row r="3113">
          <cell r="B3113" t="str">
            <v/>
          </cell>
        </row>
        <row r="3114">
          <cell r="B3114" t="str">
            <v/>
          </cell>
        </row>
        <row r="3115">
          <cell r="B3115" t="str">
            <v/>
          </cell>
        </row>
        <row r="3116">
          <cell r="B3116" t="str">
            <v/>
          </cell>
        </row>
        <row r="3117">
          <cell r="B3117" t="str">
            <v/>
          </cell>
        </row>
        <row r="3118">
          <cell r="B3118" t="str">
            <v/>
          </cell>
        </row>
        <row r="3119">
          <cell r="B3119" t="str">
            <v/>
          </cell>
        </row>
        <row r="3120">
          <cell r="B3120" t="str">
            <v/>
          </cell>
        </row>
        <row r="3121">
          <cell r="B3121" t="str">
            <v/>
          </cell>
        </row>
        <row r="3122">
          <cell r="B3122" t="str">
            <v/>
          </cell>
        </row>
        <row r="3123">
          <cell r="B3123" t="str">
            <v/>
          </cell>
        </row>
        <row r="3124">
          <cell r="B3124" t="str">
            <v/>
          </cell>
        </row>
        <row r="3125">
          <cell r="B3125" t="str">
            <v/>
          </cell>
        </row>
        <row r="3126">
          <cell r="B3126" t="str">
            <v/>
          </cell>
        </row>
        <row r="3127">
          <cell r="B3127" t="str">
            <v/>
          </cell>
        </row>
        <row r="3128">
          <cell r="B3128" t="str">
            <v/>
          </cell>
        </row>
        <row r="3129">
          <cell r="B3129" t="str">
            <v/>
          </cell>
        </row>
        <row r="3130">
          <cell r="B3130" t="str">
            <v/>
          </cell>
        </row>
        <row r="3131">
          <cell r="B3131" t="str">
            <v/>
          </cell>
        </row>
        <row r="3132">
          <cell r="B3132" t="str">
            <v/>
          </cell>
        </row>
        <row r="3133">
          <cell r="B3133" t="str">
            <v/>
          </cell>
        </row>
        <row r="3134">
          <cell r="B3134" t="str">
            <v/>
          </cell>
        </row>
        <row r="3135">
          <cell r="B3135" t="str">
            <v/>
          </cell>
        </row>
        <row r="3136">
          <cell r="B3136" t="str">
            <v/>
          </cell>
        </row>
        <row r="3137">
          <cell r="B3137" t="str">
            <v/>
          </cell>
        </row>
        <row r="3138">
          <cell r="B3138" t="str">
            <v/>
          </cell>
        </row>
        <row r="3139">
          <cell r="B3139" t="str">
            <v/>
          </cell>
        </row>
        <row r="3140">
          <cell r="B3140" t="str">
            <v/>
          </cell>
        </row>
        <row r="3141">
          <cell r="B3141" t="str">
            <v/>
          </cell>
        </row>
        <row r="3142">
          <cell r="B3142" t="str">
            <v/>
          </cell>
        </row>
        <row r="3143">
          <cell r="B3143" t="str">
            <v/>
          </cell>
        </row>
        <row r="3144">
          <cell r="B3144" t="str">
            <v/>
          </cell>
        </row>
        <row r="3145">
          <cell r="B3145" t="str">
            <v/>
          </cell>
        </row>
        <row r="3146">
          <cell r="B3146" t="str">
            <v/>
          </cell>
        </row>
        <row r="3147">
          <cell r="B3147" t="str">
            <v/>
          </cell>
        </row>
        <row r="3148">
          <cell r="B3148" t="str">
            <v/>
          </cell>
        </row>
        <row r="3149">
          <cell r="B3149" t="str">
            <v/>
          </cell>
        </row>
        <row r="3150">
          <cell r="B3150" t="str">
            <v/>
          </cell>
        </row>
        <row r="3151">
          <cell r="B3151" t="str">
            <v/>
          </cell>
        </row>
        <row r="3152">
          <cell r="B3152" t="str">
            <v/>
          </cell>
        </row>
        <row r="3153">
          <cell r="B3153" t="str">
            <v/>
          </cell>
        </row>
        <row r="3154">
          <cell r="B3154" t="str">
            <v/>
          </cell>
        </row>
        <row r="3155">
          <cell r="B3155" t="str">
            <v/>
          </cell>
        </row>
        <row r="3156">
          <cell r="B3156" t="str">
            <v/>
          </cell>
        </row>
        <row r="3157">
          <cell r="B3157" t="str">
            <v/>
          </cell>
        </row>
        <row r="3158">
          <cell r="B3158" t="str">
            <v/>
          </cell>
        </row>
        <row r="3159">
          <cell r="B3159" t="str">
            <v/>
          </cell>
        </row>
        <row r="3160">
          <cell r="B3160" t="str">
            <v/>
          </cell>
        </row>
        <row r="3161">
          <cell r="B3161" t="str">
            <v/>
          </cell>
        </row>
        <row r="3162">
          <cell r="B3162" t="str">
            <v/>
          </cell>
        </row>
        <row r="3163">
          <cell r="B3163" t="str">
            <v/>
          </cell>
        </row>
        <row r="3164">
          <cell r="B3164" t="str">
            <v/>
          </cell>
        </row>
        <row r="3165">
          <cell r="B3165" t="str">
            <v/>
          </cell>
        </row>
        <row r="3166">
          <cell r="B3166" t="str">
            <v/>
          </cell>
        </row>
        <row r="3167">
          <cell r="B3167" t="str">
            <v/>
          </cell>
        </row>
        <row r="3168">
          <cell r="B3168" t="str">
            <v/>
          </cell>
        </row>
        <row r="3169">
          <cell r="B3169" t="str">
            <v/>
          </cell>
        </row>
        <row r="3170">
          <cell r="B3170" t="str">
            <v/>
          </cell>
        </row>
        <row r="3171">
          <cell r="B3171" t="str">
            <v/>
          </cell>
        </row>
        <row r="3172">
          <cell r="B3172" t="str">
            <v/>
          </cell>
        </row>
        <row r="3173">
          <cell r="B3173" t="str">
            <v/>
          </cell>
        </row>
        <row r="3174">
          <cell r="B3174" t="str">
            <v/>
          </cell>
        </row>
        <row r="3175">
          <cell r="B3175" t="str">
            <v/>
          </cell>
        </row>
        <row r="3176">
          <cell r="B3176" t="str">
            <v/>
          </cell>
        </row>
        <row r="3177">
          <cell r="B3177" t="str">
            <v/>
          </cell>
        </row>
        <row r="3178">
          <cell r="B3178" t="str">
            <v/>
          </cell>
        </row>
        <row r="3179">
          <cell r="B3179" t="str">
            <v/>
          </cell>
        </row>
        <row r="3180">
          <cell r="B3180" t="str">
            <v/>
          </cell>
        </row>
        <row r="3181">
          <cell r="B3181" t="str">
            <v/>
          </cell>
        </row>
        <row r="3182">
          <cell r="B3182" t="str">
            <v/>
          </cell>
        </row>
        <row r="3183">
          <cell r="B3183" t="str">
            <v/>
          </cell>
        </row>
        <row r="3184">
          <cell r="B3184" t="str">
            <v/>
          </cell>
        </row>
        <row r="3185">
          <cell r="B3185" t="str">
            <v/>
          </cell>
        </row>
        <row r="3186">
          <cell r="B3186" t="str">
            <v/>
          </cell>
        </row>
        <row r="3187">
          <cell r="B3187" t="str">
            <v/>
          </cell>
        </row>
        <row r="3188">
          <cell r="B3188" t="str">
            <v/>
          </cell>
        </row>
        <row r="3189">
          <cell r="B3189" t="str">
            <v/>
          </cell>
        </row>
        <row r="3190">
          <cell r="B3190" t="str">
            <v/>
          </cell>
        </row>
        <row r="3191">
          <cell r="B3191" t="str">
            <v/>
          </cell>
        </row>
        <row r="3192">
          <cell r="B3192" t="str">
            <v/>
          </cell>
        </row>
        <row r="3193">
          <cell r="B3193" t="str">
            <v/>
          </cell>
        </row>
        <row r="3194">
          <cell r="B3194" t="str">
            <v/>
          </cell>
        </row>
        <row r="3195">
          <cell r="B3195" t="str">
            <v/>
          </cell>
        </row>
        <row r="3196">
          <cell r="B3196" t="str">
            <v/>
          </cell>
        </row>
        <row r="3197">
          <cell r="B3197" t="str">
            <v/>
          </cell>
        </row>
        <row r="3198">
          <cell r="B3198" t="str">
            <v/>
          </cell>
        </row>
        <row r="3199">
          <cell r="B3199" t="str">
            <v/>
          </cell>
        </row>
        <row r="3200">
          <cell r="B3200" t="str">
            <v/>
          </cell>
        </row>
        <row r="3201">
          <cell r="B3201" t="str">
            <v/>
          </cell>
        </row>
        <row r="3202">
          <cell r="B3202" t="str">
            <v/>
          </cell>
        </row>
        <row r="3203">
          <cell r="B3203" t="str">
            <v/>
          </cell>
        </row>
        <row r="3204">
          <cell r="B3204" t="str">
            <v/>
          </cell>
        </row>
        <row r="3205">
          <cell r="B3205" t="str">
            <v/>
          </cell>
        </row>
        <row r="3206">
          <cell r="B3206" t="str">
            <v/>
          </cell>
        </row>
        <row r="3207">
          <cell r="B3207" t="str">
            <v/>
          </cell>
        </row>
        <row r="3208">
          <cell r="B3208" t="str">
            <v/>
          </cell>
        </row>
        <row r="3209">
          <cell r="B3209" t="str">
            <v/>
          </cell>
        </row>
        <row r="3210">
          <cell r="B3210" t="str">
            <v/>
          </cell>
        </row>
        <row r="3211">
          <cell r="B3211" t="str">
            <v/>
          </cell>
        </row>
        <row r="3212">
          <cell r="B3212" t="str">
            <v/>
          </cell>
        </row>
        <row r="3213">
          <cell r="B3213" t="str">
            <v/>
          </cell>
        </row>
        <row r="3214">
          <cell r="B3214" t="str">
            <v/>
          </cell>
        </row>
        <row r="3215">
          <cell r="B3215" t="str">
            <v/>
          </cell>
        </row>
        <row r="3216">
          <cell r="B3216" t="str">
            <v/>
          </cell>
        </row>
        <row r="3217">
          <cell r="B3217" t="str">
            <v/>
          </cell>
        </row>
        <row r="3218">
          <cell r="B3218" t="str">
            <v/>
          </cell>
        </row>
        <row r="3219">
          <cell r="B3219" t="str">
            <v/>
          </cell>
        </row>
        <row r="3220">
          <cell r="B3220" t="str">
            <v/>
          </cell>
        </row>
        <row r="3221">
          <cell r="B3221" t="str">
            <v/>
          </cell>
        </row>
        <row r="3222">
          <cell r="B3222" t="str">
            <v/>
          </cell>
        </row>
        <row r="3223">
          <cell r="B3223" t="str">
            <v/>
          </cell>
        </row>
        <row r="3224">
          <cell r="B3224" t="str">
            <v/>
          </cell>
        </row>
        <row r="3225">
          <cell r="B3225" t="str">
            <v/>
          </cell>
        </row>
        <row r="3226">
          <cell r="B3226" t="str">
            <v/>
          </cell>
        </row>
        <row r="3227">
          <cell r="B3227" t="str">
            <v/>
          </cell>
        </row>
        <row r="3228">
          <cell r="B3228" t="str">
            <v/>
          </cell>
        </row>
        <row r="3229">
          <cell r="B3229" t="str">
            <v/>
          </cell>
        </row>
        <row r="3230">
          <cell r="B3230" t="str">
            <v/>
          </cell>
        </row>
        <row r="3231">
          <cell r="B3231" t="str">
            <v/>
          </cell>
        </row>
        <row r="3232">
          <cell r="B3232" t="str">
            <v/>
          </cell>
        </row>
        <row r="3233">
          <cell r="B3233" t="str">
            <v/>
          </cell>
        </row>
        <row r="3234">
          <cell r="B3234" t="str">
            <v/>
          </cell>
        </row>
        <row r="3235">
          <cell r="B3235" t="str">
            <v/>
          </cell>
        </row>
        <row r="3236">
          <cell r="B3236" t="str">
            <v/>
          </cell>
        </row>
        <row r="3237">
          <cell r="B3237" t="str">
            <v/>
          </cell>
        </row>
        <row r="3238">
          <cell r="B3238" t="str">
            <v/>
          </cell>
        </row>
        <row r="3239">
          <cell r="B3239" t="str">
            <v/>
          </cell>
        </row>
        <row r="3240">
          <cell r="B3240" t="str">
            <v/>
          </cell>
        </row>
        <row r="3241">
          <cell r="B3241" t="str">
            <v/>
          </cell>
        </row>
        <row r="3242">
          <cell r="B3242" t="str">
            <v/>
          </cell>
        </row>
        <row r="3243">
          <cell r="B3243" t="str">
            <v/>
          </cell>
        </row>
        <row r="3244">
          <cell r="B3244" t="str">
            <v/>
          </cell>
        </row>
        <row r="3245">
          <cell r="B3245" t="str">
            <v/>
          </cell>
        </row>
        <row r="3246">
          <cell r="B3246" t="str">
            <v/>
          </cell>
        </row>
        <row r="3247">
          <cell r="B3247" t="str">
            <v/>
          </cell>
        </row>
        <row r="3248">
          <cell r="B3248" t="str">
            <v/>
          </cell>
        </row>
        <row r="3249">
          <cell r="B3249" t="str">
            <v/>
          </cell>
        </row>
        <row r="3250">
          <cell r="B3250" t="str">
            <v/>
          </cell>
        </row>
        <row r="3251">
          <cell r="B3251" t="str">
            <v/>
          </cell>
        </row>
        <row r="3252">
          <cell r="B3252" t="str">
            <v/>
          </cell>
        </row>
        <row r="3253">
          <cell r="B3253" t="str">
            <v/>
          </cell>
        </row>
        <row r="3254">
          <cell r="B3254" t="str">
            <v/>
          </cell>
        </row>
        <row r="3255">
          <cell r="B3255" t="str">
            <v/>
          </cell>
        </row>
        <row r="3256">
          <cell r="B3256" t="str">
            <v/>
          </cell>
        </row>
        <row r="3257">
          <cell r="B3257" t="str">
            <v/>
          </cell>
        </row>
        <row r="3258">
          <cell r="B3258" t="str">
            <v/>
          </cell>
        </row>
        <row r="3259">
          <cell r="B3259" t="str">
            <v/>
          </cell>
        </row>
        <row r="3260">
          <cell r="B3260" t="str">
            <v/>
          </cell>
        </row>
        <row r="3261">
          <cell r="B3261" t="str">
            <v/>
          </cell>
        </row>
        <row r="3262">
          <cell r="B3262" t="str">
            <v/>
          </cell>
        </row>
        <row r="3263">
          <cell r="B3263" t="str">
            <v/>
          </cell>
        </row>
        <row r="3264">
          <cell r="B3264" t="str">
            <v/>
          </cell>
        </row>
        <row r="3265">
          <cell r="B3265" t="str">
            <v/>
          </cell>
        </row>
        <row r="3266">
          <cell r="B3266" t="str">
            <v/>
          </cell>
        </row>
        <row r="3267">
          <cell r="B3267" t="str">
            <v/>
          </cell>
        </row>
        <row r="3268">
          <cell r="B3268" t="str">
            <v/>
          </cell>
        </row>
        <row r="3269">
          <cell r="B3269" t="str">
            <v/>
          </cell>
        </row>
        <row r="3270">
          <cell r="B3270" t="str">
            <v/>
          </cell>
        </row>
        <row r="3271">
          <cell r="B3271" t="str">
            <v/>
          </cell>
        </row>
        <row r="3272">
          <cell r="B3272" t="str">
            <v/>
          </cell>
        </row>
        <row r="3273">
          <cell r="B3273" t="str">
            <v/>
          </cell>
        </row>
        <row r="3274">
          <cell r="B3274" t="str">
            <v/>
          </cell>
        </row>
        <row r="3275">
          <cell r="B3275" t="str">
            <v/>
          </cell>
        </row>
        <row r="3276">
          <cell r="B3276" t="str">
            <v/>
          </cell>
        </row>
        <row r="3277">
          <cell r="B3277" t="str">
            <v/>
          </cell>
        </row>
        <row r="3278">
          <cell r="B3278" t="str">
            <v/>
          </cell>
        </row>
        <row r="3279">
          <cell r="B3279" t="str">
            <v/>
          </cell>
        </row>
        <row r="3280">
          <cell r="B3280" t="str">
            <v/>
          </cell>
        </row>
        <row r="3281">
          <cell r="B3281" t="str">
            <v/>
          </cell>
        </row>
        <row r="3282">
          <cell r="B3282" t="str">
            <v/>
          </cell>
        </row>
        <row r="3283">
          <cell r="B3283" t="str">
            <v/>
          </cell>
        </row>
        <row r="3284">
          <cell r="B3284" t="str">
            <v/>
          </cell>
        </row>
        <row r="3285">
          <cell r="B3285" t="str">
            <v/>
          </cell>
        </row>
        <row r="3286">
          <cell r="B3286" t="str">
            <v/>
          </cell>
        </row>
        <row r="3287">
          <cell r="B3287" t="str">
            <v/>
          </cell>
        </row>
        <row r="3288">
          <cell r="B3288" t="str">
            <v/>
          </cell>
        </row>
        <row r="3289">
          <cell r="B3289" t="str">
            <v/>
          </cell>
        </row>
        <row r="3290">
          <cell r="B3290" t="str">
            <v/>
          </cell>
        </row>
        <row r="3291">
          <cell r="B3291" t="str">
            <v/>
          </cell>
        </row>
        <row r="3292">
          <cell r="B3292" t="str">
            <v/>
          </cell>
        </row>
        <row r="3293">
          <cell r="B3293" t="str">
            <v/>
          </cell>
        </row>
        <row r="3294">
          <cell r="B3294" t="str">
            <v/>
          </cell>
        </row>
        <row r="3295">
          <cell r="B3295" t="str">
            <v/>
          </cell>
        </row>
        <row r="3296">
          <cell r="B3296" t="str">
            <v/>
          </cell>
        </row>
        <row r="3297">
          <cell r="B3297" t="str">
            <v/>
          </cell>
        </row>
        <row r="3298">
          <cell r="B3298" t="str">
            <v/>
          </cell>
        </row>
        <row r="3299">
          <cell r="B3299" t="str">
            <v/>
          </cell>
        </row>
        <row r="3300">
          <cell r="B3300" t="str">
            <v/>
          </cell>
        </row>
        <row r="3301">
          <cell r="B3301" t="str">
            <v/>
          </cell>
        </row>
        <row r="3302">
          <cell r="B3302" t="str">
            <v/>
          </cell>
        </row>
        <row r="3303">
          <cell r="B3303" t="str">
            <v/>
          </cell>
        </row>
        <row r="3304">
          <cell r="B3304" t="str">
            <v/>
          </cell>
        </row>
        <row r="3305">
          <cell r="B3305" t="str">
            <v/>
          </cell>
        </row>
        <row r="3306">
          <cell r="B3306" t="str">
            <v/>
          </cell>
        </row>
        <row r="3307">
          <cell r="B3307" t="str">
            <v/>
          </cell>
        </row>
        <row r="3308">
          <cell r="B3308" t="str">
            <v/>
          </cell>
        </row>
        <row r="3309">
          <cell r="B3309" t="str">
            <v/>
          </cell>
        </row>
        <row r="3310">
          <cell r="B3310" t="str">
            <v/>
          </cell>
        </row>
        <row r="3311">
          <cell r="B3311" t="str">
            <v/>
          </cell>
        </row>
        <row r="3312">
          <cell r="B3312" t="str">
            <v/>
          </cell>
        </row>
        <row r="3313">
          <cell r="B3313" t="str">
            <v/>
          </cell>
        </row>
        <row r="3314">
          <cell r="B3314" t="str">
            <v/>
          </cell>
        </row>
        <row r="3315">
          <cell r="B3315" t="str">
            <v/>
          </cell>
        </row>
        <row r="3316">
          <cell r="B3316" t="str">
            <v/>
          </cell>
        </row>
        <row r="3317">
          <cell r="B3317" t="str">
            <v/>
          </cell>
        </row>
        <row r="3318">
          <cell r="B3318" t="str">
            <v/>
          </cell>
        </row>
        <row r="3319">
          <cell r="B3319" t="str">
            <v/>
          </cell>
        </row>
        <row r="3320">
          <cell r="B3320" t="str">
            <v/>
          </cell>
        </row>
        <row r="3321">
          <cell r="B3321" t="str">
            <v/>
          </cell>
        </row>
        <row r="3322">
          <cell r="B3322" t="str">
            <v/>
          </cell>
        </row>
        <row r="3323">
          <cell r="B3323" t="str">
            <v/>
          </cell>
        </row>
        <row r="3324">
          <cell r="B3324" t="str">
            <v/>
          </cell>
        </row>
        <row r="3325">
          <cell r="B3325" t="str">
            <v/>
          </cell>
        </row>
        <row r="3326">
          <cell r="B3326" t="str">
            <v/>
          </cell>
        </row>
        <row r="3327">
          <cell r="B3327" t="str">
            <v/>
          </cell>
        </row>
        <row r="3328">
          <cell r="B3328" t="str">
            <v/>
          </cell>
        </row>
        <row r="3329">
          <cell r="B3329" t="str">
            <v/>
          </cell>
        </row>
        <row r="3330">
          <cell r="B3330" t="str">
            <v/>
          </cell>
        </row>
        <row r="3331">
          <cell r="B3331" t="str">
            <v/>
          </cell>
        </row>
        <row r="3332">
          <cell r="B3332" t="str">
            <v/>
          </cell>
        </row>
        <row r="3333">
          <cell r="B3333" t="str">
            <v/>
          </cell>
        </row>
        <row r="3334">
          <cell r="B3334" t="str">
            <v/>
          </cell>
        </row>
        <row r="3335">
          <cell r="B3335" t="str">
            <v/>
          </cell>
        </row>
        <row r="3336">
          <cell r="B3336" t="str">
            <v/>
          </cell>
        </row>
        <row r="3337">
          <cell r="B3337" t="str">
            <v/>
          </cell>
        </row>
        <row r="3338">
          <cell r="B3338" t="str">
            <v/>
          </cell>
        </row>
        <row r="3339">
          <cell r="B3339" t="str">
            <v/>
          </cell>
        </row>
        <row r="3340">
          <cell r="B3340" t="str">
            <v/>
          </cell>
        </row>
        <row r="3341">
          <cell r="B3341" t="str">
            <v/>
          </cell>
        </row>
        <row r="3342">
          <cell r="B3342" t="str">
            <v/>
          </cell>
        </row>
        <row r="3343">
          <cell r="B3343" t="str">
            <v/>
          </cell>
        </row>
        <row r="3344">
          <cell r="B3344" t="str">
            <v/>
          </cell>
        </row>
        <row r="3345">
          <cell r="B3345" t="str">
            <v/>
          </cell>
        </row>
        <row r="3346">
          <cell r="B3346" t="str">
            <v/>
          </cell>
        </row>
        <row r="3347">
          <cell r="B3347" t="str">
            <v/>
          </cell>
        </row>
        <row r="3348">
          <cell r="B3348" t="str">
            <v/>
          </cell>
        </row>
        <row r="3349">
          <cell r="B3349" t="str">
            <v/>
          </cell>
        </row>
        <row r="3350">
          <cell r="B3350" t="str">
            <v/>
          </cell>
        </row>
        <row r="3351">
          <cell r="B3351" t="str">
            <v/>
          </cell>
        </row>
        <row r="3352">
          <cell r="B3352" t="str">
            <v/>
          </cell>
        </row>
        <row r="3353">
          <cell r="B3353" t="str">
            <v/>
          </cell>
        </row>
        <row r="3354">
          <cell r="B3354" t="str">
            <v/>
          </cell>
        </row>
        <row r="3355">
          <cell r="B3355" t="str">
            <v/>
          </cell>
        </row>
        <row r="3356">
          <cell r="B3356" t="str">
            <v/>
          </cell>
        </row>
        <row r="3357">
          <cell r="B3357" t="str">
            <v/>
          </cell>
        </row>
        <row r="3358">
          <cell r="B3358" t="str">
            <v/>
          </cell>
        </row>
        <row r="3359">
          <cell r="B3359" t="str">
            <v/>
          </cell>
        </row>
        <row r="3360">
          <cell r="B3360" t="str">
            <v/>
          </cell>
        </row>
        <row r="3361">
          <cell r="B3361" t="str">
            <v/>
          </cell>
        </row>
        <row r="3362">
          <cell r="B3362" t="str">
            <v/>
          </cell>
        </row>
        <row r="3363">
          <cell r="B3363" t="str">
            <v/>
          </cell>
        </row>
        <row r="3364">
          <cell r="B3364" t="str">
            <v/>
          </cell>
        </row>
        <row r="3365">
          <cell r="B3365" t="str">
            <v/>
          </cell>
        </row>
        <row r="3366">
          <cell r="B3366" t="str">
            <v/>
          </cell>
        </row>
        <row r="3367">
          <cell r="B3367" t="str">
            <v/>
          </cell>
        </row>
        <row r="3368">
          <cell r="B3368" t="str">
            <v/>
          </cell>
        </row>
        <row r="3369">
          <cell r="B3369" t="str">
            <v/>
          </cell>
        </row>
        <row r="3370">
          <cell r="B3370" t="str">
            <v/>
          </cell>
        </row>
        <row r="3371">
          <cell r="B3371" t="str">
            <v/>
          </cell>
        </row>
        <row r="3372">
          <cell r="B3372" t="str">
            <v/>
          </cell>
        </row>
        <row r="3373">
          <cell r="B3373" t="str">
            <v/>
          </cell>
        </row>
        <row r="3374">
          <cell r="B3374" t="str">
            <v/>
          </cell>
        </row>
        <row r="3375">
          <cell r="B3375" t="str">
            <v/>
          </cell>
        </row>
        <row r="3376">
          <cell r="B3376" t="str">
            <v/>
          </cell>
        </row>
        <row r="3377">
          <cell r="B3377" t="str">
            <v/>
          </cell>
        </row>
        <row r="3378">
          <cell r="B3378" t="str">
            <v/>
          </cell>
        </row>
        <row r="3379">
          <cell r="B3379" t="str">
            <v/>
          </cell>
        </row>
        <row r="3380">
          <cell r="B3380" t="str">
            <v/>
          </cell>
        </row>
        <row r="3381">
          <cell r="B3381" t="str">
            <v/>
          </cell>
        </row>
        <row r="3382">
          <cell r="B3382" t="str">
            <v/>
          </cell>
        </row>
        <row r="3383">
          <cell r="B3383" t="str">
            <v/>
          </cell>
        </row>
        <row r="3384">
          <cell r="B3384" t="str">
            <v/>
          </cell>
        </row>
        <row r="3385">
          <cell r="B3385" t="str">
            <v/>
          </cell>
        </row>
        <row r="3386">
          <cell r="B3386" t="str">
            <v/>
          </cell>
        </row>
        <row r="3387">
          <cell r="B3387" t="str">
            <v/>
          </cell>
        </row>
        <row r="3388">
          <cell r="B3388" t="str">
            <v/>
          </cell>
        </row>
        <row r="3389">
          <cell r="B3389" t="str">
            <v/>
          </cell>
        </row>
        <row r="3390">
          <cell r="B3390" t="str">
            <v/>
          </cell>
        </row>
        <row r="3391">
          <cell r="B3391" t="str">
            <v/>
          </cell>
        </row>
        <row r="3392">
          <cell r="B3392" t="str">
            <v/>
          </cell>
        </row>
        <row r="3393">
          <cell r="B3393" t="str">
            <v/>
          </cell>
        </row>
        <row r="3394">
          <cell r="B3394" t="str">
            <v/>
          </cell>
        </row>
        <row r="3395">
          <cell r="B3395" t="str">
            <v/>
          </cell>
        </row>
        <row r="3396">
          <cell r="B3396" t="str">
            <v/>
          </cell>
        </row>
        <row r="3397">
          <cell r="B3397" t="str">
            <v/>
          </cell>
        </row>
        <row r="3398">
          <cell r="B3398" t="str">
            <v/>
          </cell>
        </row>
        <row r="3399">
          <cell r="B3399" t="str">
            <v/>
          </cell>
        </row>
        <row r="3400">
          <cell r="B3400" t="str">
            <v/>
          </cell>
        </row>
        <row r="3401">
          <cell r="B3401" t="str">
            <v/>
          </cell>
        </row>
        <row r="3402">
          <cell r="B3402" t="str">
            <v/>
          </cell>
        </row>
        <row r="3403">
          <cell r="B3403" t="str">
            <v/>
          </cell>
        </row>
        <row r="3404">
          <cell r="B3404" t="str">
            <v/>
          </cell>
        </row>
        <row r="3405">
          <cell r="B3405" t="str">
            <v/>
          </cell>
        </row>
        <row r="3406">
          <cell r="B3406" t="str">
            <v/>
          </cell>
        </row>
        <row r="3407">
          <cell r="B3407" t="str">
            <v/>
          </cell>
        </row>
        <row r="3408">
          <cell r="B3408" t="str">
            <v/>
          </cell>
        </row>
        <row r="3409">
          <cell r="B3409" t="str">
            <v/>
          </cell>
        </row>
        <row r="3410">
          <cell r="B3410" t="str">
            <v/>
          </cell>
        </row>
        <row r="3411">
          <cell r="B3411" t="str">
            <v/>
          </cell>
        </row>
        <row r="3412">
          <cell r="B3412" t="str">
            <v/>
          </cell>
        </row>
        <row r="3413">
          <cell r="B3413" t="str">
            <v/>
          </cell>
        </row>
        <row r="3414">
          <cell r="B3414" t="str">
            <v/>
          </cell>
        </row>
        <row r="3415">
          <cell r="B3415" t="str">
            <v/>
          </cell>
        </row>
        <row r="3416">
          <cell r="B3416" t="str">
            <v/>
          </cell>
        </row>
        <row r="3417">
          <cell r="B3417" t="str">
            <v/>
          </cell>
        </row>
        <row r="3418">
          <cell r="B3418" t="str">
            <v/>
          </cell>
        </row>
        <row r="3419">
          <cell r="B3419" t="str">
            <v/>
          </cell>
        </row>
        <row r="3420">
          <cell r="B3420" t="str">
            <v/>
          </cell>
        </row>
        <row r="3421">
          <cell r="B3421" t="str">
            <v/>
          </cell>
        </row>
        <row r="3422">
          <cell r="B3422" t="str">
            <v/>
          </cell>
        </row>
        <row r="3423">
          <cell r="B3423" t="str">
            <v/>
          </cell>
        </row>
        <row r="3424">
          <cell r="B3424" t="str">
            <v/>
          </cell>
        </row>
        <row r="3425">
          <cell r="B3425" t="str">
            <v/>
          </cell>
        </row>
        <row r="3426">
          <cell r="B3426" t="str">
            <v/>
          </cell>
        </row>
        <row r="3427">
          <cell r="B3427" t="str">
            <v/>
          </cell>
        </row>
        <row r="3428">
          <cell r="B3428" t="str">
            <v/>
          </cell>
        </row>
        <row r="3429">
          <cell r="B3429" t="str">
            <v/>
          </cell>
        </row>
        <row r="3430">
          <cell r="B3430" t="str">
            <v/>
          </cell>
        </row>
        <row r="3431">
          <cell r="B3431" t="str">
            <v/>
          </cell>
        </row>
        <row r="3432">
          <cell r="B3432" t="str">
            <v/>
          </cell>
        </row>
        <row r="3433">
          <cell r="B3433" t="str">
            <v/>
          </cell>
        </row>
        <row r="3434">
          <cell r="B3434" t="str">
            <v/>
          </cell>
        </row>
        <row r="3435">
          <cell r="B3435" t="str">
            <v/>
          </cell>
        </row>
        <row r="3436">
          <cell r="B3436" t="str">
            <v/>
          </cell>
        </row>
        <row r="3437">
          <cell r="B3437" t="str">
            <v/>
          </cell>
        </row>
        <row r="3438">
          <cell r="B3438" t="str">
            <v/>
          </cell>
        </row>
        <row r="3439">
          <cell r="B3439" t="str">
            <v/>
          </cell>
        </row>
        <row r="3440">
          <cell r="B3440" t="str">
            <v/>
          </cell>
        </row>
        <row r="3441">
          <cell r="B3441" t="str">
            <v/>
          </cell>
        </row>
        <row r="3442">
          <cell r="B3442" t="str">
            <v/>
          </cell>
        </row>
        <row r="3443">
          <cell r="B3443" t="str">
            <v/>
          </cell>
        </row>
        <row r="3444">
          <cell r="B3444" t="str">
            <v/>
          </cell>
        </row>
        <row r="3445">
          <cell r="B3445" t="str">
            <v/>
          </cell>
        </row>
        <row r="3446">
          <cell r="B3446" t="str">
            <v/>
          </cell>
        </row>
        <row r="3447">
          <cell r="B3447" t="str">
            <v/>
          </cell>
        </row>
        <row r="3448">
          <cell r="B3448" t="str">
            <v/>
          </cell>
        </row>
        <row r="3449">
          <cell r="B3449" t="str">
            <v/>
          </cell>
        </row>
        <row r="3450">
          <cell r="B3450" t="str">
            <v/>
          </cell>
        </row>
        <row r="3451">
          <cell r="B3451" t="str">
            <v/>
          </cell>
        </row>
        <row r="3452">
          <cell r="B3452" t="str">
            <v/>
          </cell>
        </row>
        <row r="3453">
          <cell r="B3453" t="str">
            <v/>
          </cell>
        </row>
        <row r="3454">
          <cell r="B3454" t="str">
            <v/>
          </cell>
        </row>
        <row r="3455">
          <cell r="B3455" t="str">
            <v/>
          </cell>
        </row>
        <row r="3456">
          <cell r="B3456" t="str">
            <v/>
          </cell>
        </row>
        <row r="3457">
          <cell r="B3457" t="str">
            <v/>
          </cell>
        </row>
        <row r="3458">
          <cell r="B3458" t="str">
            <v/>
          </cell>
        </row>
        <row r="3459">
          <cell r="B3459" t="str">
            <v/>
          </cell>
        </row>
        <row r="3460">
          <cell r="B3460" t="str">
            <v/>
          </cell>
        </row>
        <row r="3461">
          <cell r="B3461" t="str">
            <v/>
          </cell>
        </row>
        <row r="3462">
          <cell r="B3462" t="str">
            <v/>
          </cell>
        </row>
        <row r="3463">
          <cell r="B3463" t="str">
            <v/>
          </cell>
        </row>
        <row r="3464">
          <cell r="B3464" t="str">
            <v/>
          </cell>
        </row>
        <row r="3465">
          <cell r="B3465" t="str">
            <v/>
          </cell>
        </row>
        <row r="3466">
          <cell r="B3466" t="str">
            <v/>
          </cell>
        </row>
        <row r="3467">
          <cell r="B3467" t="str">
            <v/>
          </cell>
        </row>
        <row r="3468">
          <cell r="B3468" t="str">
            <v/>
          </cell>
        </row>
        <row r="3469">
          <cell r="B3469" t="str">
            <v/>
          </cell>
        </row>
        <row r="3470">
          <cell r="B3470" t="str">
            <v/>
          </cell>
        </row>
        <row r="3471">
          <cell r="B3471" t="str">
            <v/>
          </cell>
        </row>
        <row r="3472">
          <cell r="B3472" t="str">
            <v/>
          </cell>
        </row>
        <row r="3473">
          <cell r="B3473" t="str">
            <v/>
          </cell>
        </row>
        <row r="3474">
          <cell r="B3474" t="str">
            <v/>
          </cell>
        </row>
        <row r="3475">
          <cell r="B3475" t="str">
            <v/>
          </cell>
        </row>
        <row r="3476">
          <cell r="B3476" t="str">
            <v/>
          </cell>
        </row>
        <row r="3477">
          <cell r="B3477" t="str">
            <v/>
          </cell>
        </row>
        <row r="3478">
          <cell r="B3478" t="str">
            <v/>
          </cell>
        </row>
        <row r="3479">
          <cell r="B3479" t="str">
            <v/>
          </cell>
        </row>
        <row r="3480">
          <cell r="B3480" t="str">
            <v/>
          </cell>
        </row>
        <row r="3481">
          <cell r="B3481" t="str">
            <v/>
          </cell>
        </row>
        <row r="3482">
          <cell r="B3482" t="str">
            <v/>
          </cell>
        </row>
        <row r="3483">
          <cell r="B3483" t="str">
            <v/>
          </cell>
        </row>
        <row r="3484">
          <cell r="B3484" t="str">
            <v/>
          </cell>
        </row>
        <row r="3485">
          <cell r="B3485" t="str">
            <v/>
          </cell>
        </row>
        <row r="3486">
          <cell r="B3486" t="str">
            <v/>
          </cell>
        </row>
        <row r="3487">
          <cell r="B3487" t="str">
            <v/>
          </cell>
        </row>
        <row r="3488">
          <cell r="B3488" t="str">
            <v/>
          </cell>
        </row>
        <row r="3489">
          <cell r="B3489" t="str">
            <v/>
          </cell>
        </row>
        <row r="3490">
          <cell r="B3490" t="str">
            <v/>
          </cell>
        </row>
        <row r="3491">
          <cell r="B3491" t="str">
            <v/>
          </cell>
        </row>
        <row r="3492">
          <cell r="B3492" t="str">
            <v/>
          </cell>
        </row>
        <row r="3493">
          <cell r="B3493" t="str">
            <v/>
          </cell>
        </row>
        <row r="3494">
          <cell r="B3494" t="str">
            <v/>
          </cell>
        </row>
        <row r="3495">
          <cell r="B3495" t="str">
            <v/>
          </cell>
        </row>
        <row r="3496">
          <cell r="B3496" t="str">
            <v/>
          </cell>
        </row>
        <row r="3497">
          <cell r="B3497" t="str">
            <v/>
          </cell>
        </row>
        <row r="3498">
          <cell r="B3498" t="str">
            <v/>
          </cell>
        </row>
        <row r="3499">
          <cell r="B3499" t="str">
            <v/>
          </cell>
        </row>
        <row r="3500">
          <cell r="B3500" t="str">
            <v/>
          </cell>
        </row>
        <row r="3501">
          <cell r="B3501" t="str">
            <v/>
          </cell>
        </row>
        <row r="3502">
          <cell r="B3502" t="str">
            <v/>
          </cell>
        </row>
        <row r="3503">
          <cell r="B3503" t="str">
            <v/>
          </cell>
        </row>
        <row r="3504">
          <cell r="B3504" t="str">
            <v/>
          </cell>
        </row>
        <row r="3505">
          <cell r="B3505" t="str">
            <v/>
          </cell>
        </row>
        <row r="3506">
          <cell r="B3506" t="str">
            <v/>
          </cell>
        </row>
        <row r="3507">
          <cell r="B3507" t="str">
            <v/>
          </cell>
        </row>
        <row r="3508">
          <cell r="B3508" t="str">
            <v/>
          </cell>
        </row>
        <row r="3509">
          <cell r="B3509" t="str">
            <v/>
          </cell>
        </row>
        <row r="3510">
          <cell r="B3510" t="str">
            <v/>
          </cell>
        </row>
        <row r="3511">
          <cell r="B3511" t="str">
            <v/>
          </cell>
        </row>
        <row r="3512">
          <cell r="B3512" t="str">
            <v/>
          </cell>
        </row>
        <row r="3513">
          <cell r="B3513" t="str">
            <v/>
          </cell>
        </row>
        <row r="3514">
          <cell r="B3514" t="str">
            <v/>
          </cell>
        </row>
        <row r="3515">
          <cell r="B3515" t="str">
            <v/>
          </cell>
        </row>
        <row r="3516">
          <cell r="B3516" t="str">
            <v/>
          </cell>
        </row>
        <row r="3517">
          <cell r="B3517" t="str">
            <v/>
          </cell>
        </row>
        <row r="3518">
          <cell r="B3518" t="str">
            <v/>
          </cell>
        </row>
        <row r="3519">
          <cell r="B3519" t="str">
            <v/>
          </cell>
        </row>
        <row r="3520">
          <cell r="B3520" t="str">
            <v/>
          </cell>
        </row>
        <row r="3521">
          <cell r="B3521" t="str">
            <v/>
          </cell>
        </row>
        <row r="3522">
          <cell r="B3522" t="str">
            <v/>
          </cell>
        </row>
        <row r="3523">
          <cell r="B3523" t="str">
            <v/>
          </cell>
        </row>
        <row r="3524">
          <cell r="B3524" t="str">
            <v/>
          </cell>
        </row>
        <row r="3525">
          <cell r="B3525" t="str">
            <v/>
          </cell>
        </row>
        <row r="3526">
          <cell r="B3526" t="str">
            <v/>
          </cell>
        </row>
        <row r="3527">
          <cell r="B3527" t="str">
            <v/>
          </cell>
        </row>
        <row r="3528">
          <cell r="B3528" t="str">
            <v/>
          </cell>
        </row>
        <row r="3529">
          <cell r="B3529" t="str">
            <v/>
          </cell>
        </row>
        <row r="3530">
          <cell r="B3530" t="str">
            <v/>
          </cell>
        </row>
        <row r="3531">
          <cell r="B3531" t="str">
            <v/>
          </cell>
        </row>
        <row r="3532">
          <cell r="B3532" t="str">
            <v/>
          </cell>
        </row>
        <row r="3533">
          <cell r="B3533" t="str">
            <v/>
          </cell>
        </row>
        <row r="3534">
          <cell r="B3534" t="str">
            <v/>
          </cell>
        </row>
        <row r="3535">
          <cell r="B3535" t="str">
            <v/>
          </cell>
        </row>
        <row r="3536">
          <cell r="B3536" t="str">
            <v/>
          </cell>
        </row>
        <row r="3537">
          <cell r="B3537" t="str">
            <v/>
          </cell>
        </row>
        <row r="3538">
          <cell r="B3538" t="str">
            <v/>
          </cell>
        </row>
        <row r="3539">
          <cell r="B3539" t="str">
            <v/>
          </cell>
        </row>
        <row r="3540">
          <cell r="B3540" t="str">
            <v/>
          </cell>
        </row>
        <row r="3541">
          <cell r="B3541" t="str">
            <v/>
          </cell>
        </row>
        <row r="3542">
          <cell r="B3542" t="str">
            <v/>
          </cell>
        </row>
        <row r="3543">
          <cell r="B3543" t="str">
            <v/>
          </cell>
        </row>
        <row r="3544">
          <cell r="B3544" t="str">
            <v/>
          </cell>
        </row>
        <row r="3545">
          <cell r="B3545" t="str">
            <v/>
          </cell>
        </row>
        <row r="3546">
          <cell r="B3546" t="str">
            <v/>
          </cell>
        </row>
        <row r="3547">
          <cell r="B3547" t="str">
            <v/>
          </cell>
        </row>
        <row r="3548">
          <cell r="B3548" t="str">
            <v/>
          </cell>
        </row>
        <row r="3549">
          <cell r="B3549" t="str">
            <v/>
          </cell>
        </row>
        <row r="3550">
          <cell r="B3550" t="str">
            <v/>
          </cell>
        </row>
        <row r="3551">
          <cell r="B3551" t="str">
            <v/>
          </cell>
        </row>
        <row r="3552">
          <cell r="B3552" t="str">
            <v/>
          </cell>
        </row>
        <row r="3553">
          <cell r="B3553" t="str">
            <v/>
          </cell>
        </row>
        <row r="3554">
          <cell r="B3554" t="str">
            <v/>
          </cell>
        </row>
        <row r="3555">
          <cell r="B3555" t="str">
            <v/>
          </cell>
        </row>
        <row r="3556">
          <cell r="B3556" t="str">
            <v/>
          </cell>
        </row>
        <row r="3557">
          <cell r="B3557" t="str">
            <v/>
          </cell>
        </row>
        <row r="3558">
          <cell r="B3558" t="str">
            <v/>
          </cell>
        </row>
        <row r="3559">
          <cell r="B3559" t="str">
            <v/>
          </cell>
        </row>
        <row r="3560">
          <cell r="B3560" t="str">
            <v/>
          </cell>
        </row>
        <row r="3561">
          <cell r="B3561" t="str">
            <v/>
          </cell>
        </row>
        <row r="3562">
          <cell r="B3562" t="str">
            <v/>
          </cell>
        </row>
        <row r="3563">
          <cell r="B3563" t="str">
            <v/>
          </cell>
        </row>
        <row r="3564">
          <cell r="B3564" t="str">
            <v/>
          </cell>
        </row>
        <row r="3565">
          <cell r="B3565" t="str">
            <v/>
          </cell>
        </row>
        <row r="3566">
          <cell r="B3566" t="str">
            <v/>
          </cell>
        </row>
        <row r="3567">
          <cell r="B3567" t="str">
            <v/>
          </cell>
        </row>
        <row r="3568">
          <cell r="B3568" t="str">
            <v/>
          </cell>
        </row>
        <row r="3569">
          <cell r="B3569" t="str">
            <v/>
          </cell>
        </row>
        <row r="3570">
          <cell r="B3570" t="str">
            <v/>
          </cell>
        </row>
        <row r="3571">
          <cell r="B3571" t="str">
            <v/>
          </cell>
        </row>
        <row r="3572">
          <cell r="B3572" t="str">
            <v/>
          </cell>
        </row>
        <row r="3573">
          <cell r="B3573" t="str">
            <v/>
          </cell>
        </row>
        <row r="3574">
          <cell r="B3574" t="str">
            <v/>
          </cell>
        </row>
        <row r="3575">
          <cell r="B3575" t="str">
            <v/>
          </cell>
        </row>
        <row r="3576">
          <cell r="B3576" t="str">
            <v/>
          </cell>
        </row>
        <row r="3577">
          <cell r="B3577" t="str">
            <v/>
          </cell>
        </row>
        <row r="3578">
          <cell r="B3578" t="str">
            <v/>
          </cell>
        </row>
        <row r="3579">
          <cell r="B3579" t="str">
            <v/>
          </cell>
        </row>
        <row r="3580">
          <cell r="B3580" t="str">
            <v/>
          </cell>
        </row>
        <row r="3581">
          <cell r="B3581" t="str">
            <v/>
          </cell>
        </row>
        <row r="3582">
          <cell r="B3582" t="str">
            <v/>
          </cell>
        </row>
        <row r="3583">
          <cell r="B3583" t="str">
            <v/>
          </cell>
        </row>
        <row r="3584">
          <cell r="B3584" t="str">
            <v/>
          </cell>
        </row>
        <row r="3585">
          <cell r="B3585" t="str">
            <v/>
          </cell>
        </row>
        <row r="3586">
          <cell r="B3586" t="str">
            <v/>
          </cell>
        </row>
        <row r="3587">
          <cell r="B3587" t="str">
            <v/>
          </cell>
        </row>
        <row r="3588">
          <cell r="B3588" t="str">
            <v/>
          </cell>
        </row>
        <row r="3589">
          <cell r="B3589" t="str">
            <v/>
          </cell>
        </row>
        <row r="3590">
          <cell r="B3590" t="str">
            <v/>
          </cell>
        </row>
        <row r="3591">
          <cell r="B3591" t="str">
            <v/>
          </cell>
        </row>
        <row r="3592">
          <cell r="B3592" t="str">
            <v/>
          </cell>
        </row>
        <row r="3593">
          <cell r="B3593" t="str">
            <v/>
          </cell>
        </row>
        <row r="3594">
          <cell r="B3594" t="str">
            <v/>
          </cell>
        </row>
        <row r="3595">
          <cell r="B3595" t="str">
            <v/>
          </cell>
        </row>
        <row r="3596">
          <cell r="B3596" t="str">
            <v/>
          </cell>
        </row>
        <row r="3597">
          <cell r="B3597" t="str">
            <v/>
          </cell>
        </row>
        <row r="3598">
          <cell r="B3598" t="str">
            <v/>
          </cell>
        </row>
        <row r="3599">
          <cell r="B3599" t="str">
            <v/>
          </cell>
        </row>
        <row r="3600">
          <cell r="B3600" t="str">
            <v/>
          </cell>
        </row>
        <row r="3601">
          <cell r="B3601" t="str">
            <v/>
          </cell>
        </row>
        <row r="3602">
          <cell r="B3602" t="str">
            <v/>
          </cell>
        </row>
        <row r="3603">
          <cell r="B3603" t="str">
            <v/>
          </cell>
        </row>
        <row r="3604">
          <cell r="B3604" t="str">
            <v/>
          </cell>
        </row>
        <row r="3605">
          <cell r="B3605" t="str">
            <v/>
          </cell>
        </row>
        <row r="3606">
          <cell r="B3606" t="str">
            <v/>
          </cell>
        </row>
        <row r="3607">
          <cell r="B3607" t="str">
            <v/>
          </cell>
        </row>
        <row r="3608">
          <cell r="B3608" t="str">
            <v/>
          </cell>
        </row>
        <row r="3609">
          <cell r="B3609" t="str">
            <v/>
          </cell>
        </row>
        <row r="3610">
          <cell r="B3610" t="str">
            <v/>
          </cell>
        </row>
        <row r="3611">
          <cell r="B3611" t="str">
            <v/>
          </cell>
        </row>
        <row r="3612">
          <cell r="B3612" t="str">
            <v/>
          </cell>
        </row>
        <row r="3613">
          <cell r="B3613" t="str">
            <v/>
          </cell>
        </row>
        <row r="3614">
          <cell r="B3614" t="str">
            <v/>
          </cell>
        </row>
        <row r="3615">
          <cell r="B3615" t="str">
            <v/>
          </cell>
        </row>
        <row r="3616">
          <cell r="B3616" t="str">
            <v/>
          </cell>
        </row>
        <row r="3617">
          <cell r="B3617" t="str">
            <v/>
          </cell>
        </row>
        <row r="3618">
          <cell r="B3618" t="str">
            <v/>
          </cell>
        </row>
        <row r="3619">
          <cell r="B3619" t="str">
            <v/>
          </cell>
        </row>
        <row r="3620">
          <cell r="B3620" t="str">
            <v/>
          </cell>
        </row>
        <row r="3621">
          <cell r="B3621" t="str">
            <v/>
          </cell>
        </row>
        <row r="3622">
          <cell r="B3622" t="str">
            <v/>
          </cell>
        </row>
        <row r="3623">
          <cell r="B3623" t="str">
            <v/>
          </cell>
        </row>
        <row r="3624">
          <cell r="B3624" t="str">
            <v/>
          </cell>
        </row>
        <row r="3625">
          <cell r="B3625" t="str">
            <v/>
          </cell>
        </row>
        <row r="3626">
          <cell r="B3626" t="str">
            <v/>
          </cell>
        </row>
        <row r="3627">
          <cell r="B3627" t="str">
            <v/>
          </cell>
        </row>
        <row r="3628">
          <cell r="B3628" t="str">
            <v/>
          </cell>
        </row>
        <row r="3629">
          <cell r="B3629" t="str">
            <v/>
          </cell>
        </row>
        <row r="3630">
          <cell r="B3630" t="str">
            <v/>
          </cell>
        </row>
        <row r="3631">
          <cell r="B3631" t="str">
            <v/>
          </cell>
        </row>
        <row r="3632">
          <cell r="B3632" t="str">
            <v/>
          </cell>
        </row>
        <row r="3633">
          <cell r="B3633" t="str">
            <v/>
          </cell>
        </row>
        <row r="3634">
          <cell r="B3634" t="str">
            <v/>
          </cell>
        </row>
        <row r="3635">
          <cell r="B3635" t="str">
            <v/>
          </cell>
        </row>
        <row r="3636">
          <cell r="B3636" t="str">
            <v/>
          </cell>
        </row>
        <row r="3637">
          <cell r="B3637" t="str">
            <v/>
          </cell>
        </row>
        <row r="3638">
          <cell r="B3638" t="str">
            <v/>
          </cell>
        </row>
        <row r="3639">
          <cell r="B3639" t="str">
            <v/>
          </cell>
        </row>
        <row r="3640">
          <cell r="B3640" t="str">
            <v/>
          </cell>
        </row>
        <row r="3641">
          <cell r="B3641" t="str">
            <v/>
          </cell>
        </row>
        <row r="3642">
          <cell r="B3642" t="str">
            <v/>
          </cell>
        </row>
        <row r="3643">
          <cell r="B3643" t="str">
            <v/>
          </cell>
        </row>
        <row r="3644">
          <cell r="B3644" t="str">
            <v/>
          </cell>
        </row>
        <row r="3645">
          <cell r="B3645" t="str">
            <v/>
          </cell>
        </row>
        <row r="3646">
          <cell r="B3646" t="str">
            <v/>
          </cell>
        </row>
        <row r="3647">
          <cell r="B3647" t="str">
            <v/>
          </cell>
        </row>
        <row r="3648">
          <cell r="B3648" t="str">
            <v/>
          </cell>
        </row>
        <row r="3649">
          <cell r="B3649" t="str">
            <v/>
          </cell>
        </row>
        <row r="3650">
          <cell r="B3650" t="str">
            <v/>
          </cell>
        </row>
        <row r="3651">
          <cell r="B3651" t="str">
            <v/>
          </cell>
        </row>
        <row r="3652">
          <cell r="B3652" t="str">
            <v/>
          </cell>
        </row>
        <row r="3653">
          <cell r="B3653" t="str">
            <v/>
          </cell>
        </row>
        <row r="3654">
          <cell r="B3654" t="str">
            <v/>
          </cell>
        </row>
        <row r="3655">
          <cell r="B3655" t="str">
            <v/>
          </cell>
        </row>
        <row r="3656">
          <cell r="B3656" t="str">
            <v/>
          </cell>
        </row>
        <row r="3657">
          <cell r="B3657" t="str">
            <v/>
          </cell>
        </row>
        <row r="3658">
          <cell r="B3658" t="str">
            <v/>
          </cell>
        </row>
        <row r="3659">
          <cell r="B3659" t="str">
            <v/>
          </cell>
        </row>
        <row r="3660">
          <cell r="B3660" t="str">
            <v/>
          </cell>
        </row>
        <row r="3661">
          <cell r="B3661" t="str">
            <v/>
          </cell>
        </row>
        <row r="3662">
          <cell r="B3662" t="str">
            <v/>
          </cell>
        </row>
        <row r="3663">
          <cell r="B3663" t="str">
            <v/>
          </cell>
        </row>
        <row r="3664">
          <cell r="B3664" t="str">
            <v/>
          </cell>
        </row>
        <row r="3665">
          <cell r="B3665" t="str">
            <v/>
          </cell>
        </row>
        <row r="3666">
          <cell r="B3666" t="str">
            <v/>
          </cell>
        </row>
        <row r="3667">
          <cell r="B3667" t="str">
            <v/>
          </cell>
        </row>
        <row r="3668">
          <cell r="B3668" t="str">
            <v/>
          </cell>
        </row>
        <row r="3669">
          <cell r="B3669" t="str">
            <v/>
          </cell>
        </row>
        <row r="3670">
          <cell r="B3670" t="str">
            <v/>
          </cell>
        </row>
        <row r="3671">
          <cell r="B3671" t="str">
            <v/>
          </cell>
        </row>
        <row r="3672">
          <cell r="B3672" t="str">
            <v/>
          </cell>
        </row>
        <row r="3673">
          <cell r="B3673" t="str">
            <v/>
          </cell>
        </row>
        <row r="3674">
          <cell r="B3674" t="str">
            <v/>
          </cell>
        </row>
        <row r="3675">
          <cell r="B3675" t="str">
            <v/>
          </cell>
        </row>
        <row r="3676">
          <cell r="B3676" t="str">
            <v/>
          </cell>
        </row>
        <row r="3677">
          <cell r="B3677" t="str">
            <v/>
          </cell>
        </row>
        <row r="3678">
          <cell r="B3678" t="str">
            <v/>
          </cell>
        </row>
        <row r="3679">
          <cell r="B3679" t="str">
            <v/>
          </cell>
        </row>
        <row r="3680">
          <cell r="B3680" t="str">
            <v/>
          </cell>
        </row>
        <row r="3681">
          <cell r="B3681" t="str">
            <v/>
          </cell>
        </row>
        <row r="3682">
          <cell r="B3682" t="str">
            <v/>
          </cell>
        </row>
        <row r="3683">
          <cell r="B3683" t="str">
            <v/>
          </cell>
        </row>
        <row r="3684">
          <cell r="B3684" t="str">
            <v/>
          </cell>
        </row>
        <row r="3685">
          <cell r="B3685" t="str">
            <v/>
          </cell>
        </row>
        <row r="3686">
          <cell r="B3686" t="str">
            <v/>
          </cell>
        </row>
        <row r="3687">
          <cell r="B3687" t="str">
            <v/>
          </cell>
        </row>
        <row r="3688">
          <cell r="B3688" t="str">
            <v/>
          </cell>
        </row>
        <row r="3689">
          <cell r="B3689" t="str">
            <v/>
          </cell>
        </row>
        <row r="3690">
          <cell r="B3690" t="str">
            <v/>
          </cell>
        </row>
        <row r="3691">
          <cell r="B3691" t="str">
            <v/>
          </cell>
        </row>
        <row r="3692">
          <cell r="B3692" t="str">
            <v/>
          </cell>
        </row>
        <row r="3693">
          <cell r="B3693" t="str">
            <v/>
          </cell>
        </row>
        <row r="3694">
          <cell r="B3694" t="str">
            <v/>
          </cell>
        </row>
        <row r="3695">
          <cell r="B3695" t="str">
            <v/>
          </cell>
        </row>
        <row r="3696">
          <cell r="B3696" t="str">
            <v/>
          </cell>
        </row>
        <row r="3697">
          <cell r="B3697" t="str">
            <v/>
          </cell>
        </row>
        <row r="3698">
          <cell r="B3698" t="str">
            <v/>
          </cell>
        </row>
        <row r="3699">
          <cell r="B3699" t="str">
            <v/>
          </cell>
        </row>
        <row r="3700">
          <cell r="B3700" t="str">
            <v/>
          </cell>
        </row>
        <row r="3701">
          <cell r="B3701" t="str">
            <v/>
          </cell>
        </row>
        <row r="3702">
          <cell r="B3702" t="str">
            <v/>
          </cell>
        </row>
        <row r="3703">
          <cell r="B3703" t="str">
            <v/>
          </cell>
        </row>
        <row r="3704">
          <cell r="B3704" t="str">
            <v/>
          </cell>
        </row>
        <row r="3705">
          <cell r="B3705" t="str">
            <v/>
          </cell>
        </row>
        <row r="3706">
          <cell r="B3706" t="str">
            <v/>
          </cell>
        </row>
        <row r="3707">
          <cell r="B3707" t="str">
            <v/>
          </cell>
        </row>
        <row r="3708">
          <cell r="B3708" t="str">
            <v/>
          </cell>
        </row>
        <row r="3709">
          <cell r="B3709" t="str">
            <v/>
          </cell>
        </row>
        <row r="3710">
          <cell r="B3710" t="str">
            <v/>
          </cell>
        </row>
        <row r="3711">
          <cell r="B3711" t="str">
            <v/>
          </cell>
        </row>
        <row r="3712">
          <cell r="B3712" t="str">
            <v/>
          </cell>
        </row>
        <row r="3713">
          <cell r="B3713" t="str">
            <v/>
          </cell>
        </row>
        <row r="3714">
          <cell r="B3714" t="str">
            <v/>
          </cell>
        </row>
        <row r="3715">
          <cell r="B3715" t="str">
            <v/>
          </cell>
        </row>
        <row r="3716">
          <cell r="B3716" t="str">
            <v/>
          </cell>
        </row>
        <row r="3717">
          <cell r="B3717" t="str">
            <v/>
          </cell>
        </row>
        <row r="3718">
          <cell r="B3718" t="str">
            <v/>
          </cell>
        </row>
        <row r="3719">
          <cell r="B3719" t="str">
            <v/>
          </cell>
        </row>
        <row r="3720">
          <cell r="B3720" t="str">
            <v/>
          </cell>
        </row>
        <row r="3721">
          <cell r="B3721" t="str">
            <v/>
          </cell>
        </row>
        <row r="3722">
          <cell r="B3722" t="str">
            <v/>
          </cell>
        </row>
        <row r="3723">
          <cell r="B3723" t="str">
            <v/>
          </cell>
        </row>
        <row r="3724">
          <cell r="B3724" t="str">
            <v/>
          </cell>
        </row>
        <row r="3725">
          <cell r="B3725" t="str">
            <v/>
          </cell>
        </row>
        <row r="3726">
          <cell r="B3726" t="str">
            <v/>
          </cell>
        </row>
        <row r="3727">
          <cell r="B3727" t="str">
            <v/>
          </cell>
        </row>
        <row r="3728">
          <cell r="B3728" t="str">
            <v/>
          </cell>
        </row>
        <row r="3729">
          <cell r="B3729" t="str">
            <v/>
          </cell>
        </row>
        <row r="3730">
          <cell r="B3730" t="str">
            <v/>
          </cell>
        </row>
        <row r="3731">
          <cell r="B3731" t="str">
            <v/>
          </cell>
        </row>
        <row r="3732">
          <cell r="B3732" t="str">
            <v/>
          </cell>
        </row>
        <row r="3733">
          <cell r="B3733" t="str">
            <v/>
          </cell>
        </row>
        <row r="3734">
          <cell r="B3734" t="str">
            <v/>
          </cell>
        </row>
        <row r="3735">
          <cell r="B3735" t="str">
            <v/>
          </cell>
        </row>
        <row r="3736">
          <cell r="B3736" t="str">
            <v/>
          </cell>
        </row>
        <row r="3737">
          <cell r="B3737" t="str">
            <v/>
          </cell>
        </row>
        <row r="3738">
          <cell r="B3738" t="str">
            <v/>
          </cell>
        </row>
        <row r="3739">
          <cell r="B3739" t="str">
            <v/>
          </cell>
        </row>
        <row r="3740">
          <cell r="B3740" t="str">
            <v/>
          </cell>
        </row>
        <row r="3741">
          <cell r="B3741" t="str">
            <v/>
          </cell>
        </row>
        <row r="3742">
          <cell r="B3742" t="str">
            <v/>
          </cell>
        </row>
        <row r="3743">
          <cell r="B3743" t="str">
            <v/>
          </cell>
        </row>
        <row r="3744">
          <cell r="B3744" t="str">
            <v/>
          </cell>
        </row>
        <row r="3745">
          <cell r="B3745" t="str">
            <v/>
          </cell>
        </row>
        <row r="3746">
          <cell r="B3746" t="str">
            <v/>
          </cell>
        </row>
        <row r="3747">
          <cell r="B3747" t="str">
            <v/>
          </cell>
        </row>
        <row r="3748">
          <cell r="B3748" t="str">
            <v/>
          </cell>
        </row>
        <row r="3749">
          <cell r="B3749" t="str">
            <v/>
          </cell>
        </row>
        <row r="3750">
          <cell r="B3750" t="str">
            <v/>
          </cell>
        </row>
        <row r="3751">
          <cell r="B3751" t="str">
            <v/>
          </cell>
        </row>
        <row r="3752">
          <cell r="B3752" t="str">
            <v/>
          </cell>
        </row>
        <row r="3753">
          <cell r="B3753" t="str">
            <v/>
          </cell>
        </row>
        <row r="3754">
          <cell r="B3754" t="str">
            <v/>
          </cell>
        </row>
        <row r="3755">
          <cell r="B3755" t="str">
            <v/>
          </cell>
        </row>
        <row r="3756">
          <cell r="B3756" t="str">
            <v/>
          </cell>
        </row>
        <row r="3757">
          <cell r="B3757" t="str">
            <v/>
          </cell>
        </row>
        <row r="3758">
          <cell r="B3758" t="str">
            <v/>
          </cell>
        </row>
        <row r="3759">
          <cell r="B3759" t="str">
            <v/>
          </cell>
        </row>
        <row r="3760">
          <cell r="B3760" t="str">
            <v/>
          </cell>
        </row>
        <row r="3761">
          <cell r="B3761" t="str">
            <v/>
          </cell>
        </row>
        <row r="3762">
          <cell r="B3762" t="str">
            <v/>
          </cell>
        </row>
        <row r="3763">
          <cell r="B3763" t="str">
            <v/>
          </cell>
        </row>
        <row r="3764">
          <cell r="B3764" t="str">
            <v/>
          </cell>
        </row>
        <row r="3765">
          <cell r="B3765" t="str">
            <v/>
          </cell>
        </row>
        <row r="3766">
          <cell r="B3766" t="str">
            <v/>
          </cell>
        </row>
        <row r="3767">
          <cell r="B3767" t="str">
            <v/>
          </cell>
        </row>
        <row r="3768">
          <cell r="B3768" t="str">
            <v/>
          </cell>
        </row>
        <row r="3769">
          <cell r="B3769" t="str">
            <v/>
          </cell>
        </row>
        <row r="3770">
          <cell r="B3770" t="str">
            <v/>
          </cell>
        </row>
        <row r="3771">
          <cell r="B3771" t="str">
            <v/>
          </cell>
        </row>
        <row r="3772">
          <cell r="B3772" t="str">
            <v/>
          </cell>
        </row>
        <row r="3773">
          <cell r="B3773" t="str">
            <v/>
          </cell>
        </row>
        <row r="3774">
          <cell r="B3774" t="str">
            <v/>
          </cell>
        </row>
        <row r="3775">
          <cell r="B3775" t="str">
            <v/>
          </cell>
        </row>
        <row r="3776">
          <cell r="B3776" t="str">
            <v/>
          </cell>
        </row>
        <row r="3777">
          <cell r="B3777" t="str">
            <v/>
          </cell>
        </row>
        <row r="3778">
          <cell r="B3778" t="str">
            <v/>
          </cell>
        </row>
        <row r="3779">
          <cell r="B3779" t="str">
            <v/>
          </cell>
        </row>
        <row r="3780">
          <cell r="B3780" t="str">
            <v/>
          </cell>
        </row>
        <row r="3781">
          <cell r="B3781" t="str">
            <v/>
          </cell>
        </row>
        <row r="3782">
          <cell r="B3782" t="str">
            <v/>
          </cell>
        </row>
        <row r="3783">
          <cell r="B3783" t="str">
            <v/>
          </cell>
        </row>
        <row r="3784">
          <cell r="B3784" t="str">
            <v/>
          </cell>
        </row>
        <row r="3785">
          <cell r="B3785" t="str">
            <v/>
          </cell>
        </row>
        <row r="3786">
          <cell r="B3786" t="str">
            <v/>
          </cell>
        </row>
        <row r="3787">
          <cell r="B3787" t="str">
            <v/>
          </cell>
        </row>
        <row r="3788">
          <cell r="B3788" t="str">
            <v/>
          </cell>
        </row>
        <row r="3789">
          <cell r="B3789" t="str">
            <v/>
          </cell>
        </row>
        <row r="3790">
          <cell r="B3790" t="str">
            <v/>
          </cell>
        </row>
        <row r="3791">
          <cell r="B3791" t="str">
            <v/>
          </cell>
        </row>
        <row r="3792">
          <cell r="B3792" t="str">
            <v/>
          </cell>
        </row>
        <row r="3793">
          <cell r="B3793" t="str">
            <v/>
          </cell>
        </row>
        <row r="3794">
          <cell r="B3794" t="str">
            <v/>
          </cell>
        </row>
        <row r="3795">
          <cell r="B3795" t="str">
            <v/>
          </cell>
        </row>
        <row r="3796">
          <cell r="B3796" t="str">
            <v/>
          </cell>
        </row>
        <row r="3797">
          <cell r="B3797" t="str">
            <v/>
          </cell>
        </row>
        <row r="3798">
          <cell r="B3798" t="str">
            <v/>
          </cell>
        </row>
        <row r="3799">
          <cell r="B3799" t="str">
            <v/>
          </cell>
        </row>
        <row r="3800">
          <cell r="B3800" t="str">
            <v/>
          </cell>
        </row>
        <row r="3801">
          <cell r="B3801" t="str">
            <v/>
          </cell>
        </row>
        <row r="3802">
          <cell r="B3802" t="str">
            <v/>
          </cell>
        </row>
        <row r="3803">
          <cell r="B3803" t="str">
            <v/>
          </cell>
        </row>
        <row r="3804">
          <cell r="B3804" t="str">
            <v/>
          </cell>
        </row>
        <row r="3805">
          <cell r="B3805" t="str">
            <v/>
          </cell>
        </row>
        <row r="3806">
          <cell r="B3806" t="str">
            <v/>
          </cell>
        </row>
        <row r="3807">
          <cell r="B3807" t="str">
            <v/>
          </cell>
        </row>
        <row r="3808">
          <cell r="B3808" t="str">
            <v/>
          </cell>
        </row>
        <row r="3809">
          <cell r="B3809" t="str">
            <v/>
          </cell>
        </row>
        <row r="3810">
          <cell r="B3810" t="str">
            <v/>
          </cell>
        </row>
        <row r="3811">
          <cell r="B3811" t="str">
            <v/>
          </cell>
        </row>
        <row r="3812">
          <cell r="B3812" t="str">
            <v/>
          </cell>
        </row>
        <row r="3813">
          <cell r="B3813" t="str">
            <v/>
          </cell>
        </row>
        <row r="3814">
          <cell r="B3814" t="str">
            <v/>
          </cell>
        </row>
        <row r="3815">
          <cell r="B3815" t="str">
            <v/>
          </cell>
        </row>
        <row r="3816">
          <cell r="B3816" t="str">
            <v/>
          </cell>
        </row>
        <row r="3817">
          <cell r="B3817" t="str">
            <v/>
          </cell>
        </row>
        <row r="3818">
          <cell r="B3818" t="str">
            <v/>
          </cell>
        </row>
        <row r="3819">
          <cell r="B3819" t="str">
            <v/>
          </cell>
        </row>
        <row r="3820">
          <cell r="B3820" t="str">
            <v/>
          </cell>
        </row>
        <row r="3821">
          <cell r="B3821" t="str">
            <v/>
          </cell>
        </row>
        <row r="3822">
          <cell r="B3822" t="str">
            <v/>
          </cell>
        </row>
        <row r="3823">
          <cell r="B3823" t="str">
            <v/>
          </cell>
        </row>
        <row r="3824">
          <cell r="B3824" t="str">
            <v/>
          </cell>
        </row>
        <row r="3825">
          <cell r="B3825" t="str">
            <v/>
          </cell>
        </row>
        <row r="3826">
          <cell r="B3826" t="str">
            <v/>
          </cell>
        </row>
        <row r="3827">
          <cell r="B3827" t="str">
            <v/>
          </cell>
        </row>
        <row r="3828">
          <cell r="B3828" t="str">
            <v/>
          </cell>
        </row>
        <row r="3829">
          <cell r="B3829" t="str">
            <v/>
          </cell>
        </row>
        <row r="3830">
          <cell r="B3830" t="str">
            <v/>
          </cell>
        </row>
        <row r="3831">
          <cell r="B3831" t="str">
            <v/>
          </cell>
        </row>
        <row r="3832">
          <cell r="B3832" t="str">
            <v/>
          </cell>
        </row>
        <row r="3833">
          <cell r="B3833" t="str">
            <v/>
          </cell>
        </row>
        <row r="3834">
          <cell r="B3834" t="str">
            <v/>
          </cell>
        </row>
        <row r="3835">
          <cell r="B3835" t="str">
            <v/>
          </cell>
        </row>
        <row r="3836">
          <cell r="B3836" t="str">
            <v/>
          </cell>
        </row>
        <row r="3837">
          <cell r="B3837" t="str">
            <v/>
          </cell>
        </row>
        <row r="3838">
          <cell r="B3838" t="str">
            <v/>
          </cell>
        </row>
        <row r="3839">
          <cell r="B3839" t="str">
            <v/>
          </cell>
        </row>
        <row r="3840">
          <cell r="B3840" t="str">
            <v/>
          </cell>
        </row>
        <row r="3841">
          <cell r="B3841" t="str">
            <v/>
          </cell>
        </row>
        <row r="3842">
          <cell r="B3842" t="str">
            <v/>
          </cell>
        </row>
        <row r="3843">
          <cell r="B3843" t="str">
            <v/>
          </cell>
        </row>
        <row r="3844">
          <cell r="B3844" t="str">
            <v/>
          </cell>
        </row>
        <row r="3845">
          <cell r="B3845" t="str">
            <v/>
          </cell>
        </row>
        <row r="3846">
          <cell r="B3846" t="str">
            <v/>
          </cell>
        </row>
        <row r="3847">
          <cell r="B3847" t="str">
            <v/>
          </cell>
        </row>
        <row r="3848">
          <cell r="B3848" t="str">
            <v/>
          </cell>
        </row>
        <row r="3849">
          <cell r="B3849" t="str">
            <v/>
          </cell>
        </row>
        <row r="3850">
          <cell r="B3850" t="str">
            <v/>
          </cell>
        </row>
        <row r="3851">
          <cell r="B3851" t="str">
            <v/>
          </cell>
        </row>
        <row r="3852">
          <cell r="B3852" t="str">
            <v/>
          </cell>
        </row>
        <row r="3853">
          <cell r="B3853" t="str">
            <v/>
          </cell>
        </row>
        <row r="3854">
          <cell r="B3854" t="str">
            <v/>
          </cell>
        </row>
        <row r="3855">
          <cell r="B3855" t="str">
            <v/>
          </cell>
        </row>
        <row r="3856">
          <cell r="B3856" t="str">
            <v/>
          </cell>
        </row>
        <row r="3857">
          <cell r="B3857" t="str">
            <v/>
          </cell>
        </row>
        <row r="3858">
          <cell r="B3858" t="str">
            <v/>
          </cell>
        </row>
        <row r="3859">
          <cell r="B3859" t="str">
            <v/>
          </cell>
        </row>
        <row r="3860">
          <cell r="B3860" t="str">
            <v/>
          </cell>
        </row>
        <row r="3861">
          <cell r="B3861" t="str">
            <v/>
          </cell>
        </row>
        <row r="3862">
          <cell r="B3862" t="str">
            <v/>
          </cell>
        </row>
        <row r="3863">
          <cell r="B3863" t="str">
            <v/>
          </cell>
        </row>
        <row r="3864">
          <cell r="B3864" t="str">
            <v/>
          </cell>
        </row>
        <row r="3865">
          <cell r="B3865" t="str">
            <v/>
          </cell>
        </row>
        <row r="3866">
          <cell r="B3866" t="str">
            <v/>
          </cell>
        </row>
        <row r="3867">
          <cell r="B3867" t="str">
            <v/>
          </cell>
        </row>
        <row r="3868">
          <cell r="B3868" t="str">
            <v/>
          </cell>
        </row>
        <row r="3869">
          <cell r="B3869" t="str">
            <v/>
          </cell>
        </row>
        <row r="3870">
          <cell r="B3870" t="str">
            <v/>
          </cell>
        </row>
        <row r="3871">
          <cell r="B3871" t="str">
            <v/>
          </cell>
        </row>
        <row r="3872">
          <cell r="B3872" t="str">
            <v/>
          </cell>
        </row>
        <row r="3873">
          <cell r="B3873" t="str">
            <v/>
          </cell>
        </row>
        <row r="3874">
          <cell r="B3874" t="str">
            <v/>
          </cell>
        </row>
        <row r="3875">
          <cell r="B3875" t="str">
            <v/>
          </cell>
        </row>
        <row r="3876">
          <cell r="B3876" t="str">
            <v/>
          </cell>
        </row>
        <row r="3877">
          <cell r="B3877" t="str">
            <v/>
          </cell>
        </row>
        <row r="3878">
          <cell r="B3878" t="str">
            <v/>
          </cell>
        </row>
        <row r="3879">
          <cell r="B3879" t="str">
            <v/>
          </cell>
        </row>
        <row r="3880">
          <cell r="B3880" t="str">
            <v/>
          </cell>
        </row>
        <row r="3881">
          <cell r="B3881" t="str">
            <v/>
          </cell>
        </row>
        <row r="3882">
          <cell r="B3882" t="str">
            <v/>
          </cell>
        </row>
        <row r="3883">
          <cell r="B3883" t="str">
            <v/>
          </cell>
        </row>
        <row r="3884">
          <cell r="B3884" t="str">
            <v/>
          </cell>
        </row>
        <row r="3885">
          <cell r="B3885" t="str">
            <v/>
          </cell>
        </row>
        <row r="3886">
          <cell r="B3886" t="str">
            <v/>
          </cell>
        </row>
        <row r="3887">
          <cell r="B3887" t="str">
            <v/>
          </cell>
        </row>
        <row r="3888">
          <cell r="B3888" t="str">
            <v/>
          </cell>
        </row>
        <row r="3889">
          <cell r="B3889" t="str">
            <v/>
          </cell>
        </row>
        <row r="3890">
          <cell r="B3890" t="str">
            <v/>
          </cell>
        </row>
        <row r="3891">
          <cell r="B3891" t="str">
            <v/>
          </cell>
        </row>
        <row r="3892">
          <cell r="B3892" t="str">
            <v/>
          </cell>
        </row>
        <row r="3893">
          <cell r="B3893" t="str">
            <v/>
          </cell>
        </row>
        <row r="3894">
          <cell r="B3894" t="str">
            <v/>
          </cell>
        </row>
        <row r="3895">
          <cell r="B3895" t="str">
            <v/>
          </cell>
        </row>
        <row r="3896">
          <cell r="B3896" t="str">
            <v/>
          </cell>
        </row>
        <row r="3897">
          <cell r="B3897" t="str">
            <v/>
          </cell>
        </row>
        <row r="3898">
          <cell r="B3898" t="str">
            <v/>
          </cell>
        </row>
        <row r="3899">
          <cell r="B3899" t="str">
            <v/>
          </cell>
        </row>
        <row r="3900">
          <cell r="B3900" t="str">
            <v/>
          </cell>
        </row>
        <row r="3901">
          <cell r="B3901" t="str">
            <v/>
          </cell>
        </row>
        <row r="3902">
          <cell r="B3902" t="str">
            <v/>
          </cell>
        </row>
        <row r="3903">
          <cell r="B3903" t="str">
            <v/>
          </cell>
        </row>
        <row r="3904">
          <cell r="B3904" t="str">
            <v/>
          </cell>
        </row>
        <row r="3905">
          <cell r="B3905" t="str">
            <v/>
          </cell>
        </row>
        <row r="3906">
          <cell r="B3906" t="str">
            <v/>
          </cell>
        </row>
        <row r="3907">
          <cell r="B3907" t="str">
            <v/>
          </cell>
        </row>
        <row r="3908">
          <cell r="B3908" t="str">
            <v/>
          </cell>
        </row>
        <row r="3909">
          <cell r="B3909" t="str">
            <v/>
          </cell>
        </row>
        <row r="3910">
          <cell r="B3910" t="str">
            <v/>
          </cell>
        </row>
        <row r="3911">
          <cell r="B3911" t="str">
            <v/>
          </cell>
        </row>
        <row r="3912">
          <cell r="B3912" t="str">
            <v/>
          </cell>
        </row>
        <row r="3913">
          <cell r="B3913" t="str">
            <v/>
          </cell>
        </row>
        <row r="3914">
          <cell r="B3914" t="str">
            <v/>
          </cell>
        </row>
        <row r="3915">
          <cell r="B3915" t="str">
            <v/>
          </cell>
        </row>
        <row r="3916">
          <cell r="B3916" t="str">
            <v/>
          </cell>
        </row>
        <row r="3917">
          <cell r="B3917" t="str">
            <v/>
          </cell>
        </row>
        <row r="3918">
          <cell r="B3918" t="str">
            <v/>
          </cell>
        </row>
        <row r="3919">
          <cell r="B3919" t="str">
            <v/>
          </cell>
        </row>
        <row r="3920">
          <cell r="B3920" t="str">
            <v/>
          </cell>
        </row>
        <row r="3921">
          <cell r="B3921" t="str">
            <v/>
          </cell>
        </row>
        <row r="3922">
          <cell r="B3922" t="str">
            <v/>
          </cell>
        </row>
        <row r="3923">
          <cell r="B3923" t="str">
            <v/>
          </cell>
        </row>
        <row r="3924">
          <cell r="B3924" t="str">
            <v/>
          </cell>
        </row>
        <row r="3925">
          <cell r="B3925" t="str">
            <v/>
          </cell>
        </row>
        <row r="3926">
          <cell r="B3926" t="str">
            <v/>
          </cell>
        </row>
        <row r="3927">
          <cell r="B3927" t="str">
            <v/>
          </cell>
        </row>
        <row r="3928">
          <cell r="B3928" t="str">
            <v/>
          </cell>
        </row>
        <row r="3929">
          <cell r="B3929" t="str">
            <v/>
          </cell>
        </row>
        <row r="3930">
          <cell r="B3930" t="str">
            <v/>
          </cell>
        </row>
        <row r="3931">
          <cell r="B3931" t="str">
            <v/>
          </cell>
        </row>
        <row r="3932">
          <cell r="B3932" t="str">
            <v/>
          </cell>
        </row>
        <row r="3933">
          <cell r="B3933" t="str">
            <v/>
          </cell>
        </row>
        <row r="3934">
          <cell r="B3934" t="str">
            <v/>
          </cell>
        </row>
        <row r="3935">
          <cell r="B3935" t="str">
            <v/>
          </cell>
        </row>
        <row r="3936">
          <cell r="B3936" t="str">
            <v/>
          </cell>
        </row>
        <row r="3937">
          <cell r="B3937" t="str">
            <v/>
          </cell>
        </row>
        <row r="3938">
          <cell r="B3938" t="str">
            <v/>
          </cell>
        </row>
        <row r="3939">
          <cell r="B3939" t="str">
            <v/>
          </cell>
        </row>
        <row r="3940">
          <cell r="B3940" t="str">
            <v/>
          </cell>
        </row>
        <row r="3941">
          <cell r="B3941" t="str">
            <v/>
          </cell>
        </row>
        <row r="3942">
          <cell r="B3942" t="str">
            <v/>
          </cell>
        </row>
        <row r="3943">
          <cell r="B3943" t="str">
            <v/>
          </cell>
        </row>
        <row r="3944">
          <cell r="B3944" t="str">
            <v/>
          </cell>
        </row>
        <row r="3945">
          <cell r="B3945" t="str">
            <v/>
          </cell>
        </row>
        <row r="3946">
          <cell r="B3946" t="str">
            <v/>
          </cell>
        </row>
        <row r="3947">
          <cell r="B3947" t="str">
            <v/>
          </cell>
        </row>
        <row r="3948">
          <cell r="B3948" t="str">
            <v/>
          </cell>
        </row>
        <row r="3949">
          <cell r="B3949" t="str">
            <v/>
          </cell>
        </row>
        <row r="3950">
          <cell r="B3950" t="str">
            <v/>
          </cell>
        </row>
        <row r="3951">
          <cell r="B3951" t="str">
            <v/>
          </cell>
        </row>
        <row r="3952">
          <cell r="B3952" t="str">
            <v/>
          </cell>
        </row>
        <row r="3953">
          <cell r="B3953" t="str">
            <v/>
          </cell>
        </row>
        <row r="3954">
          <cell r="B3954" t="str">
            <v/>
          </cell>
        </row>
        <row r="3955">
          <cell r="B3955" t="str">
            <v/>
          </cell>
        </row>
        <row r="3956">
          <cell r="B3956" t="str">
            <v/>
          </cell>
        </row>
        <row r="3957">
          <cell r="B3957" t="str">
            <v/>
          </cell>
        </row>
        <row r="3958">
          <cell r="B3958" t="str">
            <v/>
          </cell>
        </row>
        <row r="3959">
          <cell r="B3959" t="str">
            <v/>
          </cell>
        </row>
        <row r="3960">
          <cell r="B3960" t="str">
            <v/>
          </cell>
        </row>
        <row r="3961">
          <cell r="B3961" t="str">
            <v/>
          </cell>
        </row>
        <row r="3962">
          <cell r="B3962" t="str">
            <v/>
          </cell>
        </row>
        <row r="3963">
          <cell r="B3963" t="str">
            <v/>
          </cell>
        </row>
        <row r="3964">
          <cell r="B3964" t="str">
            <v/>
          </cell>
        </row>
        <row r="3965">
          <cell r="B3965" t="str">
            <v/>
          </cell>
        </row>
        <row r="3966">
          <cell r="B3966" t="str">
            <v/>
          </cell>
        </row>
        <row r="3967">
          <cell r="B3967" t="str">
            <v/>
          </cell>
        </row>
        <row r="3968">
          <cell r="B3968" t="str">
            <v/>
          </cell>
        </row>
        <row r="3969">
          <cell r="B3969" t="str">
            <v/>
          </cell>
        </row>
        <row r="3970">
          <cell r="B3970" t="str">
            <v/>
          </cell>
        </row>
        <row r="3971">
          <cell r="B3971" t="str">
            <v/>
          </cell>
        </row>
        <row r="3972">
          <cell r="B3972" t="str">
            <v/>
          </cell>
        </row>
        <row r="3973">
          <cell r="B3973" t="str">
            <v/>
          </cell>
        </row>
        <row r="3974">
          <cell r="B3974" t="str">
            <v/>
          </cell>
        </row>
        <row r="3975">
          <cell r="B3975" t="str">
            <v/>
          </cell>
        </row>
        <row r="3976">
          <cell r="B3976" t="str">
            <v/>
          </cell>
        </row>
        <row r="3977">
          <cell r="B3977" t="str">
            <v/>
          </cell>
        </row>
        <row r="3978">
          <cell r="B3978" t="str">
            <v/>
          </cell>
        </row>
        <row r="3979">
          <cell r="B3979" t="str">
            <v/>
          </cell>
        </row>
        <row r="3980">
          <cell r="B3980" t="str">
            <v/>
          </cell>
        </row>
        <row r="3981">
          <cell r="B3981" t="str">
            <v/>
          </cell>
        </row>
        <row r="3982">
          <cell r="B3982" t="str">
            <v/>
          </cell>
        </row>
        <row r="3983">
          <cell r="B3983" t="str">
            <v/>
          </cell>
        </row>
        <row r="3984">
          <cell r="B3984" t="str">
            <v/>
          </cell>
        </row>
        <row r="3985">
          <cell r="B3985" t="str">
            <v/>
          </cell>
        </row>
        <row r="3986">
          <cell r="B3986" t="str">
            <v/>
          </cell>
        </row>
        <row r="3987">
          <cell r="B3987" t="str">
            <v/>
          </cell>
        </row>
        <row r="3988">
          <cell r="B3988" t="str">
            <v/>
          </cell>
        </row>
        <row r="3989">
          <cell r="B3989" t="str">
            <v/>
          </cell>
        </row>
        <row r="3990">
          <cell r="B3990" t="str">
            <v/>
          </cell>
        </row>
        <row r="3991">
          <cell r="B3991" t="str">
            <v/>
          </cell>
        </row>
        <row r="3992">
          <cell r="B3992" t="str">
            <v/>
          </cell>
        </row>
        <row r="3993">
          <cell r="B3993" t="str">
            <v/>
          </cell>
        </row>
        <row r="3994">
          <cell r="B3994" t="str">
            <v/>
          </cell>
        </row>
        <row r="3995">
          <cell r="B3995" t="str">
            <v/>
          </cell>
        </row>
        <row r="3996">
          <cell r="B3996" t="str">
            <v/>
          </cell>
        </row>
        <row r="3997">
          <cell r="B3997" t="str">
            <v/>
          </cell>
        </row>
        <row r="3998">
          <cell r="B3998" t="str">
            <v/>
          </cell>
        </row>
        <row r="3999">
          <cell r="B3999" t="str">
            <v/>
          </cell>
        </row>
        <row r="4000">
          <cell r="B4000" t="str">
            <v/>
          </cell>
        </row>
        <row r="4001">
          <cell r="B4001" t="str">
            <v/>
          </cell>
        </row>
        <row r="4002">
          <cell r="B4002" t="str">
            <v/>
          </cell>
        </row>
        <row r="4003">
          <cell r="B4003" t="str">
            <v/>
          </cell>
        </row>
        <row r="4004">
          <cell r="B4004" t="str">
            <v/>
          </cell>
        </row>
        <row r="4005">
          <cell r="B4005" t="str">
            <v/>
          </cell>
        </row>
        <row r="4006">
          <cell r="B4006" t="str">
            <v/>
          </cell>
        </row>
        <row r="4007">
          <cell r="B4007" t="str">
            <v/>
          </cell>
        </row>
        <row r="4008">
          <cell r="B4008" t="str">
            <v/>
          </cell>
        </row>
        <row r="4009">
          <cell r="B4009" t="str">
            <v/>
          </cell>
        </row>
        <row r="4010">
          <cell r="B4010" t="str">
            <v/>
          </cell>
        </row>
        <row r="4011">
          <cell r="B4011" t="str">
            <v/>
          </cell>
        </row>
        <row r="4012">
          <cell r="B4012" t="str">
            <v/>
          </cell>
        </row>
        <row r="4013">
          <cell r="B4013" t="str">
            <v/>
          </cell>
        </row>
        <row r="4014">
          <cell r="B4014" t="str">
            <v/>
          </cell>
        </row>
        <row r="4015">
          <cell r="B4015" t="str">
            <v/>
          </cell>
        </row>
        <row r="4016">
          <cell r="B4016" t="str">
            <v/>
          </cell>
        </row>
        <row r="4017">
          <cell r="B4017" t="str">
            <v/>
          </cell>
        </row>
        <row r="4018">
          <cell r="B4018" t="str">
            <v/>
          </cell>
        </row>
        <row r="4019">
          <cell r="B4019" t="str">
            <v/>
          </cell>
        </row>
        <row r="4020">
          <cell r="B4020" t="str">
            <v/>
          </cell>
        </row>
        <row r="4021">
          <cell r="B4021" t="str">
            <v/>
          </cell>
        </row>
        <row r="4022">
          <cell r="B4022" t="str">
            <v/>
          </cell>
        </row>
        <row r="4023">
          <cell r="B4023" t="str">
            <v/>
          </cell>
        </row>
        <row r="4024">
          <cell r="B4024" t="str">
            <v/>
          </cell>
        </row>
        <row r="4025">
          <cell r="B4025" t="str">
            <v/>
          </cell>
        </row>
        <row r="4026">
          <cell r="B4026" t="str">
            <v/>
          </cell>
        </row>
        <row r="4027">
          <cell r="B4027" t="str">
            <v/>
          </cell>
        </row>
        <row r="4028">
          <cell r="B4028" t="str">
            <v/>
          </cell>
        </row>
        <row r="4029">
          <cell r="B4029" t="str">
            <v/>
          </cell>
        </row>
        <row r="4030">
          <cell r="B4030" t="str">
            <v/>
          </cell>
        </row>
        <row r="4031">
          <cell r="B4031" t="str">
            <v/>
          </cell>
        </row>
        <row r="4032">
          <cell r="B4032" t="str">
            <v/>
          </cell>
        </row>
        <row r="4033">
          <cell r="B4033" t="str">
            <v/>
          </cell>
        </row>
        <row r="4034">
          <cell r="B4034" t="str">
            <v/>
          </cell>
        </row>
        <row r="4035">
          <cell r="B4035" t="str">
            <v/>
          </cell>
        </row>
        <row r="4036">
          <cell r="B4036" t="str">
            <v/>
          </cell>
        </row>
        <row r="4037">
          <cell r="B4037" t="str">
            <v/>
          </cell>
        </row>
        <row r="4038">
          <cell r="B4038" t="str">
            <v/>
          </cell>
        </row>
        <row r="4039">
          <cell r="B4039" t="str">
            <v/>
          </cell>
        </row>
        <row r="4040">
          <cell r="B4040" t="str">
            <v/>
          </cell>
        </row>
        <row r="4041">
          <cell r="B4041" t="str">
            <v/>
          </cell>
        </row>
        <row r="4042">
          <cell r="B4042" t="str">
            <v/>
          </cell>
        </row>
        <row r="4043">
          <cell r="B4043" t="str">
            <v/>
          </cell>
        </row>
        <row r="4044">
          <cell r="B4044" t="str">
            <v/>
          </cell>
        </row>
        <row r="4045">
          <cell r="B4045" t="str">
            <v/>
          </cell>
        </row>
        <row r="4046">
          <cell r="B4046" t="str">
            <v/>
          </cell>
        </row>
        <row r="4047">
          <cell r="B4047" t="str">
            <v/>
          </cell>
        </row>
        <row r="4048">
          <cell r="B4048" t="str">
            <v/>
          </cell>
        </row>
        <row r="4049">
          <cell r="B4049" t="str">
            <v/>
          </cell>
        </row>
        <row r="4050">
          <cell r="B4050" t="str">
            <v/>
          </cell>
        </row>
        <row r="4051">
          <cell r="B4051" t="str">
            <v/>
          </cell>
        </row>
        <row r="4052">
          <cell r="B4052" t="str">
            <v/>
          </cell>
        </row>
        <row r="4053">
          <cell r="B4053" t="str">
            <v/>
          </cell>
        </row>
        <row r="4054">
          <cell r="B4054" t="str">
            <v/>
          </cell>
        </row>
        <row r="4055">
          <cell r="B4055" t="str">
            <v/>
          </cell>
        </row>
        <row r="4056">
          <cell r="B4056" t="str">
            <v/>
          </cell>
        </row>
        <row r="4057">
          <cell r="B4057" t="str">
            <v/>
          </cell>
        </row>
        <row r="4058">
          <cell r="B4058" t="str">
            <v/>
          </cell>
        </row>
        <row r="4059">
          <cell r="B4059" t="str">
            <v/>
          </cell>
        </row>
        <row r="4060">
          <cell r="B4060" t="str">
            <v/>
          </cell>
        </row>
        <row r="4061">
          <cell r="B4061" t="str">
            <v/>
          </cell>
        </row>
        <row r="4062">
          <cell r="B4062" t="str">
            <v/>
          </cell>
        </row>
        <row r="4063">
          <cell r="B4063" t="str">
            <v/>
          </cell>
        </row>
        <row r="4064">
          <cell r="B4064" t="str">
            <v/>
          </cell>
        </row>
        <row r="4065">
          <cell r="B4065" t="str">
            <v/>
          </cell>
        </row>
        <row r="4066">
          <cell r="B4066" t="str">
            <v/>
          </cell>
        </row>
        <row r="4067">
          <cell r="B4067" t="str">
            <v/>
          </cell>
        </row>
        <row r="4068">
          <cell r="B4068" t="str">
            <v/>
          </cell>
        </row>
        <row r="4069">
          <cell r="B4069" t="str">
            <v/>
          </cell>
        </row>
        <row r="4070">
          <cell r="B4070" t="str">
            <v/>
          </cell>
        </row>
        <row r="4071">
          <cell r="B4071" t="str">
            <v/>
          </cell>
        </row>
        <row r="4072">
          <cell r="B4072" t="str">
            <v/>
          </cell>
        </row>
        <row r="4073">
          <cell r="B4073" t="str">
            <v/>
          </cell>
        </row>
        <row r="4074">
          <cell r="B4074" t="str">
            <v/>
          </cell>
        </row>
        <row r="4075">
          <cell r="B4075" t="str">
            <v/>
          </cell>
        </row>
        <row r="4076">
          <cell r="B4076" t="str">
            <v/>
          </cell>
        </row>
        <row r="4077">
          <cell r="B4077" t="str">
            <v/>
          </cell>
        </row>
        <row r="4078">
          <cell r="B4078" t="str">
            <v/>
          </cell>
        </row>
        <row r="4079">
          <cell r="B4079" t="str">
            <v/>
          </cell>
        </row>
        <row r="4080">
          <cell r="B4080" t="str">
            <v/>
          </cell>
        </row>
        <row r="4081">
          <cell r="B4081" t="str">
            <v/>
          </cell>
        </row>
        <row r="4082">
          <cell r="B4082" t="str">
            <v/>
          </cell>
        </row>
        <row r="4083">
          <cell r="B4083" t="str">
            <v/>
          </cell>
        </row>
        <row r="4084">
          <cell r="B4084" t="str">
            <v/>
          </cell>
        </row>
        <row r="4085">
          <cell r="B4085" t="str">
            <v/>
          </cell>
        </row>
        <row r="4086">
          <cell r="B4086" t="str">
            <v/>
          </cell>
        </row>
        <row r="4087">
          <cell r="B4087" t="str">
            <v/>
          </cell>
        </row>
        <row r="4088">
          <cell r="B4088" t="str">
            <v/>
          </cell>
        </row>
        <row r="4089">
          <cell r="B4089" t="str">
            <v/>
          </cell>
        </row>
        <row r="4090">
          <cell r="B4090" t="str">
            <v/>
          </cell>
        </row>
        <row r="4091">
          <cell r="B4091" t="str">
            <v/>
          </cell>
        </row>
        <row r="4092">
          <cell r="B4092" t="str">
            <v/>
          </cell>
        </row>
        <row r="4093">
          <cell r="B4093" t="str">
            <v/>
          </cell>
        </row>
        <row r="4094">
          <cell r="B4094" t="str">
            <v/>
          </cell>
        </row>
        <row r="4095">
          <cell r="B4095" t="str">
            <v/>
          </cell>
        </row>
        <row r="4096">
          <cell r="B4096" t="str">
            <v/>
          </cell>
        </row>
        <row r="4097">
          <cell r="B4097" t="str">
            <v/>
          </cell>
        </row>
        <row r="4098">
          <cell r="B4098" t="str">
            <v/>
          </cell>
        </row>
        <row r="4099">
          <cell r="B4099" t="str">
            <v/>
          </cell>
        </row>
        <row r="4100">
          <cell r="B4100" t="str">
            <v/>
          </cell>
        </row>
        <row r="4101">
          <cell r="B4101" t="str">
            <v/>
          </cell>
        </row>
        <row r="4102">
          <cell r="B4102" t="str">
            <v/>
          </cell>
        </row>
        <row r="4103">
          <cell r="B4103" t="str">
            <v/>
          </cell>
        </row>
        <row r="4104">
          <cell r="B4104" t="str">
            <v/>
          </cell>
        </row>
        <row r="4105">
          <cell r="B4105" t="str">
            <v/>
          </cell>
        </row>
        <row r="4106">
          <cell r="B4106" t="str">
            <v/>
          </cell>
        </row>
        <row r="4107">
          <cell r="B4107" t="str">
            <v/>
          </cell>
        </row>
        <row r="4108">
          <cell r="B4108" t="str">
            <v/>
          </cell>
        </row>
        <row r="4109">
          <cell r="B4109" t="str">
            <v/>
          </cell>
        </row>
        <row r="4110">
          <cell r="B4110" t="str">
            <v/>
          </cell>
        </row>
        <row r="4111">
          <cell r="B4111" t="str">
            <v/>
          </cell>
        </row>
        <row r="4112">
          <cell r="B4112" t="str">
            <v/>
          </cell>
        </row>
        <row r="4113">
          <cell r="B4113" t="str">
            <v/>
          </cell>
        </row>
        <row r="4114">
          <cell r="B4114" t="str">
            <v/>
          </cell>
        </row>
        <row r="4115">
          <cell r="B4115" t="str">
            <v/>
          </cell>
        </row>
        <row r="4116">
          <cell r="B4116" t="str">
            <v/>
          </cell>
        </row>
        <row r="4117">
          <cell r="B4117" t="str">
            <v/>
          </cell>
        </row>
        <row r="4118">
          <cell r="B4118" t="str">
            <v/>
          </cell>
        </row>
        <row r="4119">
          <cell r="B4119" t="str">
            <v/>
          </cell>
        </row>
        <row r="4120">
          <cell r="B4120" t="str">
            <v/>
          </cell>
        </row>
        <row r="4121">
          <cell r="B4121" t="str">
            <v/>
          </cell>
        </row>
        <row r="4122">
          <cell r="B4122" t="str">
            <v/>
          </cell>
        </row>
        <row r="4123">
          <cell r="B4123" t="str">
            <v/>
          </cell>
        </row>
        <row r="4124">
          <cell r="B4124" t="str">
            <v/>
          </cell>
        </row>
        <row r="4125">
          <cell r="B4125" t="str">
            <v/>
          </cell>
        </row>
        <row r="4126">
          <cell r="B4126" t="str">
            <v/>
          </cell>
        </row>
        <row r="4127">
          <cell r="B4127" t="str">
            <v/>
          </cell>
        </row>
        <row r="4128">
          <cell r="B4128" t="str">
            <v/>
          </cell>
        </row>
        <row r="4129">
          <cell r="B4129" t="str">
            <v/>
          </cell>
        </row>
        <row r="4130">
          <cell r="B4130" t="str">
            <v/>
          </cell>
        </row>
        <row r="4131">
          <cell r="B4131" t="str">
            <v/>
          </cell>
        </row>
        <row r="4132">
          <cell r="B4132" t="str">
            <v/>
          </cell>
        </row>
        <row r="4133">
          <cell r="B4133" t="str">
            <v/>
          </cell>
        </row>
        <row r="4134">
          <cell r="B4134" t="str">
            <v/>
          </cell>
        </row>
        <row r="4135">
          <cell r="B4135" t="str">
            <v/>
          </cell>
        </row>
        <row r="4136">
          <cell r="B4136" t="str">
            <v/>
          </cell>
        </row>
        <row r="4137">
          <cell r="B4137" t="str">
            <v/>
          </cell>
        </row>
        <row r="4138">
          <cell r="B4138" t="str">
            <v/>
          </cell>
        </row>
        <row r="4139">
          <cell r="B4139" t="str">
            <v/>
          </cell>
        </row>
        <row r="4140">
          <cell r="B4140" t="str">
            <v/>
          </cell>
        </row>
        <row r="4141">
          <cell r="B4141" t="str">
            <v/>
          </cell>
        </row>
        <row r="4142">
          <cell r="B4142" t="str">
            <v/>
          </cell>
        </row>
        <row r="4143">
          <cell r="B4143" t="str">
            <v/>
          </cell>
        </row>
        <row r="4144">
          <cell r="B4144" t="str">
            <v/>
          </cell>
        </row>
        <row r="4145">
          <cell r="B4145" t="str">
            <v/>
          </cell>
        </row>
        <row r="4146">
          <cell r="B4146" t="str">
            <v/>
          </cell>
        </row>
        <row r="4147">
          <cell r="B4147" t="str">
            <v/>
          </cell>
        </row>
        <row r="4148">
          <cell r="B4148" t="str">
            <v/>
          </cell>
        </row>
        <row r="4149">
          <cell r="B4149" t="str">
            <v/>
          </cell>
        </row>
        <row r="4150">
          <cell r="B4150" t="str">
            <v/>
          </cell>
        </row>
        <row r="4151">
          <cell r="B4151" t="str">
            <v/>
          </cell>
        </row>
        <row r="4152">
          <cell r="B4152" t="str">
            <v/>
          </cell>
        </row>
        <row r="4153">
          <cell r="B4153" t="str">
            <v/>
          </cell>
        </row>
        <row r="4154">
          <cell r="B4154" t="str">
            <v/>
          </cell>
        </row>
        <row r="4155">
          <cell r="B4155" t="str">
            <v/>
          </cell>
        </row>
        <row r="4156">
          <cell r="B4156" t="str">
            <v/>
          </cell>
        </row>
        <row r="4157">
          <cell r="B4157" t="str">
            <v/>
          </cell>
        </row>
        <row r="4158">
          <cell r="B4158" t="str">
            <v/>
          </cell>
        </row>
        <row r="4159">
          <cell r="B4159" t="str">
            <v/>
          </cell>
        </row>
        <row r="4160">
          <cell r="B4160" t="str">
            <v/>
          </cell>
        </row>
        <row r="4161">
          <cell r="B4161" t="str">
            <v/>
          </cell>
        </row>
        <row r="4162">
          <cell r="B4162" t="str">
            <v/>
          </cell>
        </row>
        <row r="4163">
          <cell r="B4163" t="str">
            <v/>
          </cell>
        </row>
        <row r="4164">
          <cell r="B4164" t="str">
            <v/>
          </cell>
        </row>
        <row r="4165">
          <cell r="B4165" t="str">
            <v/>
          </cell>
        </row>
        <row r="4166">
          <cell r="B4166" t="str">
            <v/>
          </cell>
        </row>
        <row r="4167">
          <cell r="B4167" t="str">
            <v/>
          </cell>
        </row>
        <row r="4168">
          <cell r="B4168" t="str">
            <v/>
          </cell>
        </row>
        <row r="4169">
          <cell r="B4169" t="str">
            <v/>
          </cell>
        </row>
        <row r="4170">
          <cell r="B4170" t="str">
            <v/>
          </cell>
        </row>
        <row r="4171">
          <cell r="B4171" t="str">
            <v/>
          </cell>
        </row>
        <row r="4172">
          <cell r="B4172" t="str">
            <v/>
          </cell>
        </row>
        <row r="4173">
          <cell r="B4173" t="str">
            <v/>
          </cell>
        </row>
        <row r="4174">
          <cell r="B4174" t="str">
            <v/>
          </cell>
        </row>
        <row r="4175">
          <cell r="B4175" t="str">
            <v/>
          </cell>
        </row>
        <row r="4176">
          <cell r="B4176" t="str">
            <v/>
          </cell>
        </row>
        <row r="4177">
          <cell r="B4177" t="str">
            <v/>
          </cell>
        </row>
        <row r="4178">
          <cell r="B4178" t="str">
            <v/>
          </cell>
        </row>
        <row r="4179">
          <cell r="B4179" t="str">
            <v/>
          </cell>
        </row>
        <row r="4180">
          <cell r="B4180" t="str">
            <v/>
          </cell>
        </row>
        <row r="4181">
          <cell r="B4181" t="str">
            <v/>
          </cell>
        </row>
        <row r="4182">
          <cell r="B4182" t="str">
            <v/>
          </cell>
        </row>
        <row r="4183">
          <cell r="B4183" t="str">
            <v/>
          </cell>
        </row>
        <row r="4184">
          <cell r="B4184" t="str">
            <v/>
          </cell>
        </row>
        <row r="4185">
          <cell r="B4185" t="str">
            <v/>
          </cell>
        </row>
        <row r="4186">
          <cell r="B4186" t="str">
            <v/>
          </cell>
        </row>
        <row r="4187">
          <cell r="B4187" t="str">
            <v/>
          </cell>
        </row>
        <row r="4188">
          <cell r="B4188" t="str">
            <v/>
          </cell>
        </row>
        <row r="4189">
          <cell r="B4189" t="str">
            <v/>
          </cell>
        </row>
        <row r="4190">
          <cell r="B4190" t="str">
            <v/>
          </cell>
        </row>
        <row r="4191">
          <cell r="B4191" t="str">
            <v/>
          </cell>
        </row>
        <row r="4192">
          <cell r="B4192" t="str">
            <v/>
          </cell>
        </row>
        <row r="4193">
          <cell r="B4193" t="str">
            <v/>
          </cell>
        </row>
        <row r="4194">
          <cell r="B4194" t="str">
            <v/>
          </cell>
        </row>
        <row r="4195">
          <cell r="B4195" t="str">
            <v/>
          </cell>
        </row>
        <row r="4196">
          <cell r="B4196" t="str">
            <v/>
          </cell>
        </row>
        <row r="4197">
          <cell r="B4197" t="str">
            <v/>
          </cell>
        </row>
        <row r="4198">
          <cell r="B4198" t="str">
            <v/>
          </cell>
        </row>
        <row r="4199">
          <cell r="B4199" t="str">
            <v/>
          </cell>
        </row>
        <row r="4200">
          <cell r="B4200" t="str">
            <v/>
          </cell>
        </row>
        <row r="4201">
          <cell r="B4201" t="str">
            <v/>
          </cell>
        </row>
        <row r="4202">
          <cell r="B4202" t="str">
            <v/>
          </cell>
        </row>
        <row r="4203">
          <cell r="B4203" t="str">
            <v/>
          </cell>
        </row>
        <row r="4204">
          <cell r="B4204" t="str">
            <v/>
          </cell>
        </row>
        <row r="4205">
          <cell r="B4205" t="str">
            <v/>
          </cell>
        </row>
        <row r="4206">
          <cell r="B4206" t="str">
            <v/>
          </cell>
        </row>
        <row r="4207">
          <cell r="B4207" t="str">
            <v/>
          </cell>
        </row>
        <row r="4208">
          <cell r="B4208" t="str">
            <v/>
          </cell>
        </row>
        <row r="4209">
          <cell r="B4209" t="str">
            <v/>
          </cell>
        </row>
        <row r="4210">
          <cell r="B4210" t="str">
            <v/>
          </cell>
        </row>
        <row r="4211">
          <cell r="B4211" t="str">
            <v/>
          </cell>
        </row>
        <row r="4212">
          <cell r="B4212" t="str">
            <v/>
          </cell>
        </row>
        <row r="4213">
          <cell r="B4213" t="str">
            <v/>
          </cell>
        </row>
        <row r="4214">
          <cell r="B4214" t="str">
            <v/>
          </cell>
        </row>
        <row r="4215">
          <cell r="B4215" t="str">
            <v/>
          </cell>
        </row>
        <row r="4216">
          <cell r="B4216" t="str">
            <v/>
          </cell>
        </row>
        <row r="4217">
          <cell r="B4217" t="str">
            <v/>
          </cell>
        </row>
        <row r="4218">
          <cell r="B4218" t="str">
            <v/>
          </cell>
        </row>
        <row r="4219">
          <cell r="B4219" t="str">
            <v/>
          </cell>
        </row>
        <row r="4220">
          <cell r="B4220" t="str">
            <v/>
          </cell>
        </row>
        <row r="4221">
          <cell r="B4221" t="str">
            <v/>
          </cell>
        </row>
        <row r="4222">
          <cell r="B4222" t="str">
            <v/>
          </cell>
        </row>
        <row r="4223">
          <cell r="B4223" t="str">
            <v/>
          </cell>
        </row>
        <row r="4224">
          <cell r="B4224" t="str">
            <v/>
          </cell>
        </row>
        <row r="4225">
          <cell r="B4225" t="str">
            <v/>
          </cell>
        </row>
        <row r="4226">
          <cell r="B4226" t="str">
            <v/>
          </cell>
        </row>
        <row r="4227">
          <cell r="B4227" t="str">
            <v/>
          </cell>
        </row>
        <row r="4228">
          <cell r="B4228" t="str">
            <v/>
          </cell>
        </row>
        <row r="4229">
          <cell r="B4229" t="str">
            <v/>
          </cell>
        </row>
        <row r="4230">
          <cell r="B4230" t="str">
            <v/>
          </cell>
        </row>
        <row r="4231">
          <cell r="B4231" t="str">
            <v/>
          </cell>
        </row>
        <row r="4232">
          <cell r="B4232" t="str">
            <v/>
          </cell>
        </row>
        <row r="4233">
          <cell r="B4233" t="str">
            <v/>
          </cell>
        </row>
        <row r="4234">
          <cell r="B4234" t="str">
            <v/>
          </cell>
        </row>
        <row r="4235">
          <cell r="B4235" t="str">
            <v/>
          </cell>
        </row>
        <row r="4236">
          <cell r="B4236" t="str">
            <v/>
          </cell>
        </row>
        <row r="4237">
          <cell r="B4237" t="str">
            <v/>
          </cell>
        </row>
        <row r="4238">
          <cell r="B4238" t="str">
            <v/>
          </cell>
        </row>
        <row r="4239">
          <cell r="B4239" t="str">
            <v/>
          </cell>
        </row>
        <row r="4240">
          <cell r="B4240" t="str">
            <v/>
          </cell>
        </row>
        <row r="4241">
          <cell r="B4241" t="str">
            <v/>
          </cell>
        </row>
        <row r="4242">
          <cell r="B4242" t="str">
            <v/>
          </cell>
        </row>
        <row r="4243">
          <cell r="B4243" t="str">
            <v/>
          </cell>
        </row>
        <row r="4244">
          <cell r="B4244" t="str">
            <v/>
          </cell>
        </row>
        <row r="4245">
          <cell r="B4245" t="str">
            <v/>
          </cell>
        </row>
        <row r="4246">
          <cell r="B4246" t="str">
            <v/>
          </cell>
        </row>
        <row r="4247">
          <cell r="B4247" t="str">
            <v/>
          </cell>
        </row>
        <row r="4248">
          <cell r="B4248" t="str">
            <v/>
          </cell>
        </row>
        <row r="4249">
          <cell r="B4249" t="str">
            <v/>
          </cell>
        </row>
        <row r="4250">
          <cell r="B4250" t="str">
            <v/>
          </cell>
        </row>
        <row r="4251">
          <cell r="B4251" t="str">
            <v/>
          </cell>
        </row>
        <row r="4252">
          <cell r="B4252" t="str">
            <v/>
          </cell>
        </row>
        <row r="4253">
          <cell r="B4253" t="str">
            <v/>
          </cell>
        </row>
        <row r="4254">
          <cell r="B4254" t="str">
            <v/>
          </cell>
        </row>
        <row r="4255">
          <cell r="B4255" t="str">
            <v/>
          </cell>
        </row>
        <row r="4256">
          <cell r="B4256" t="str">
            <v/>
          </cell>
        </row>
        <row r="4257">
          <cell r="B4257" t="str">
            <v/>
          </cell>
        </row>
        <row r="4258">
          <cell r="B4258" t="str">
            <v/>
          </cell>
        </row>
        <row r="4259">
          <cell r="B4259" t="str">
            <v/>
          </cell>
        </row>
        <row r="4260">
          <cell r="B4260" t="str">
            <v/>
          </cell>
        </row>
        <row r="4261">
          <cell r="B4261" t="str">
            <v/>
          </cell>
        </row>
        <row r="4262">
          <cell r="B4262" t="str">
            <v/>
          </cell>
        </row>
        <row r="4263">
          <cell r="B4263" t="str">
            <v/>
          </cell>
        </row>
        <row r="4264">
          <cell r="B4264" t="str">
            <v/>
          </cell>
        </row>
        <row r="4265">
          <cell r="B4265" t="str">
            <v/>
          </cell>
        </row>
        <row r="4266">
          <cell r="B4266" t="str">
            <v/>
          </cell>
        </row>
        <row r="4267">
          <cell r="B4267" t="str">
            <v/>
          </cell>
        </row>
        <row r="4268">
          <cell r="B4268" t="str">
            <v/>
          </cell>
        </row>
        <row r="4269">
          <cell r="B4269" t="str">
            <v/>
          </cell>
        </row>
        <row r="4270">
          <cell r="B4270" t="str">
            <v/>
          </cell>
        </row>
        <row r="4271">
          <cell r="B4271" t="str">
            <v/>
          </cell>
        </row>
        <row r="4272">
          <cell r="B4272" t="str">
            <v/>
          </cell>
        </row>
        <row r="4273">
          <cell r="B4273" t="str">
            <v/>
          </cell>
        </row>
        <row r="4274">
          <cell r="B4274" t="str">
            <v/>
          </cell>
        </row>
        <row r="4275">
          <cell r="B4275" t="str">
            <v/>
          </cell>
        </row>
        <row r="4276">
          <cell r="B4276" t="str">
            <v/>
          </cell>
        </row>
        <row r="4277">
          <cell r="B4277" t="str">
            <v/>
          </cell>
        </row>
        <row r="4278">
          <cell r="B4278" t="str">
            <v/>
          </cell>
        </row>
        <row r="4279">
          <cell r="B4279" t="str">
            <v/>
          </cell>
        </row>
        <row r="4280">
          <cell r="B4280" t="str">
            <v/>
          </cell>
        </row>
        <row r="4281">
          <cell r="B4281" t="str">
            <v/>
          </cell>
        </row>
        <row r="4282">
          <cell r="B4282" t="str">
            <v/>
          </cell>
        </row>
        <row r="4283">
          <cell r="B4283" t="str">
            <v/>
          </cell>
        </row>
        <row r="4284">
          <cell r="B4284" t="str">
            <v/>
          </cell>
        </row>
        <row r="4285">
          <cell r="B4285" t="str">
            <v/>
          </cell>
        </row>
        <row r="4286">
          <cell r="B4286" t="str">
            <v/>
          </cell>
        </row>
        <row r="4287">
          <cell r="B4287" t="str">
            <v/>
          </cell>
        </row>
        <row r="4288">
          <cell r="B4288" t="str">
            <v/>
          </cell>
        </row>
        <row r="4289">
          <cell r="B4289" t="str">
            <v/>
          </cell>
        </row>
        <row r="4290">
          <cell r="B4290" t="str">
            <v/>
          </cell>
        </row>
        <row r="4291">
          <cell r="B4291" t="str">
            <v/>
          </cell>
        </row>
        <row r="4292">
          <cell r="B4292" t="str">
            <v/>
          </cell>
        </row>
        <row r="4293">
          <cell r="B4293" t="str">
            <v/>
          </cell>
        </row>
        <row r="4294">
          <cell r="B4294" t="str">
            <v/>
          </cell>
        </row>
        <row r="4295">
          <cell r="B4295" t="str">
            <v/>
          </cell>
        </row>
        <row r="4296">
          <cell r="B4296" t="str">
            <v/>
          </cell>
        </row>
        <row r="4297">
          <cell r="B4297" t="str">
            <v/>
          </cell>
        </row>
        <row r="4298">
          <cell r="B4298" t="str">
            <v/>
          </cell>
        </row>
        <row r="4299">
          <cell r="B4299" t="str">
            <v/>
          </cell>
        </row>
        <row r="4300">
          <cell r="B4300" t="str">
            <v/>
          </cell>
        </row>
        <row r="4301">
          <cell r="B4301" t="str">
            <v/>
          </cell>
        </row>
        <row r="4302">
          <cell r="B4302" t="str">
            <v/>
          </cell>
        </row>
        <row r="4303">
          <cell r="B4303" t="str">
            <v/>
          </cell>
        </row>
        <row r="4304">
          <cell r="B4304" t="str">
            <v/>
          </cell>
        </row>
        <row r="4305">
          <cell r="B4305" t="str">
            <v/>
          </cell>
        </row>
        <row r="4306">
          <cell r="B4306" t="str">
            <v/>
          </cell>
        </row>
        <row r="4307">
          <cell r="B4307" t="str">
            <v/>
          </cell>
        </row>
        <row r="4308">
          <cell r="B4308" t="str">
            <v/>
          </cell>
        </row>
        <row r="4309">
          <cell r="B4309" t="str">
            <v/>
          </cell>
        </row>
        <row r="4310">
          <cell r="B4310" t="str">
            <v/>
          </cell>
        </row>
        <row r="4311">
          <cell r="B4311" t="str">
            <v/>
          </cell>
        </row>
        <row r="4312">
          <cell r="B4312" t="str">
            <v/>
          </cell>
        </row>
        <row r="4313">
          <cell r="B4313" t="str">
            <v/>
          </cell>
        </row>
        <row r="4314">
          <cell r="B4314" t="str">
            <v/>
          </cell>
        </row>
        <row r="4315">
          <cell r="B4315" t="str">
            <v/>
          </cell>
        </row>
        <row r="4316">
          <cell r="B4316" t="str">
            <v/>
          </cell>
        </row>
        <row r="4317">
          <cell r="B4317" t="str">
            <v/>
          </cell>
        </row>
        <row r="4318">
          <cell r="B4318" t="str">
            <v/>
          </cell>
        </row>
        <row r="4319">
          <cell r="B4319" t="str">
            <v/>
          </cell>
        </row>
        <row r="4320">
          <cell r="B4320" t="str">
            <v/>
          </cell>
        </row>
        <row r="4321">
          <cell r="B4321" t="str">
            <v/>
          </cell>
        </row>
        <row r="4322">
          <cell r="B4322" t="str">
            <v/>
          </cell>
        </row>
        <row r="4323">
          <cell r="B4323" t="str">
            <v/>
          </cell>
        </row>
        <row r="4324">
          <cell r="B4324" t="str">
            <v/>
          </cell>
        </row>
        <row r="4325">
          <cell r="B4325" t="str">
            <v/>
          </cell>
        </row>
        <row r="4326">
          <cell r="B4326" t="str">
            <v/>
          </cell>
        </row>
        <row r="4327">
          <cell r="B4327" t="str">
            <v/>
          </cell>
        </row>
        <row r="4328">
          <cell r="B4328" t="str">
            <v/>
          </cell>
        </row>
        <row r="4329">
          <cell r="B4329" t="str">
            <v/>
          </cell>
        </row>
        <row r="4330">
          <cell r="B4330" t="str">
            <v/>
          </cell>
        </row>
        <row r="4331">
          <cell r="B4331" t="str">
            <v/>
          </cell>
        </row>
        <row r="4332">
          <cell r="B4332" t="str">
            <v/>
          </cell>
        </row>
        <row r="4333">
          <cell r="B4333" t="str">
            <v/>
          </cell>
        </row>
        <row r="4334">
          <cell r="B4334" t="str">
            <v/>
          </cell>
        </row>
        <row r="4335">
          <cell r="B4335" t="str">
            <v/>
          </cell>
        </row>
        <row r="4336">
          <cell r="B4336" t="str">
            <v/>
          </cell>
        </row>
        <row r="4337">
          <cell r="B4337" t="str">
            <v/>
          </cell>
        </row>
        <row r="4338">
          <cell r="B4338" t="str">
            <v/>
          </cell>
        </row>
        <row r="4339">
          <cell r="B4339" t="str">
            <v/>
          </cell>
        </row>
        <row r="4340">
          <cell r="B4340" t="str">
            <v/>
          </cell>
        </row>
        <row r="4341">
          <cell r="B4341" t="str">
            <v/>
          </cell>
        </row>
        <row r="4342">
          <cell r="B4342" t="str">
            <v/>
          </cell>
        </row>
        <row r="4343">
          <cell r="B4343" t="str">
            <v/>
          </cell>
        </row>
        <row r="4344">
          <cell r="B4344" t="str">
            <v/>
          </cell>
        </row>
        <row r="4345">
          <cell r="B4345" t="str">
            <v/>
          </cell>
        </row>
        <row r="4346">
          <cell r="B4346" t="str">
            <v/>
          </cell>
        </row>
        <row r="4347">
          <cell r="B4347" t="str">
            <v/>
          </cell>
        </row>
        <row r="4348">
          <cell r="B4348" t="str">
            <v/>
          </cell>
        </row>
        <row r="4349">
          <cell r="B4349" t="str">
            <v/>
          </cell>
        </row>
        <row r="4350">
          <cell r="B4350" t="str">
            <v/>
          </cell>
        </row>
        <row r="4351">
          <cell r="B4351" t="str">
            <v/>
          </cell>
        </row>
        <row r="4352">
          <cell r="B4352" t="str">
            <v/>
          </cell>
        </row>
        <row r="4353">
          <cell r="B4353" t="str">
            <v/>
          </cell>
        </row>
        <row r="4354">
          <cell r="B4354" t="str">
            <v/>
          </cell>
        </row>
        <row r="4355">
          <cell r="B4355" t="str">
            <v/>
          </cell>
        </row>
        <row r="4356">
          <cell r="B4356" t="str">
            <v/>
          </cell>
        </row>
        <row r="4357">
          <cell r="B4357" t="str">
            <v/>
          </cell>
        </row>
        <row r="4358">
          <cell r="B4358" t="str">
            <v/>
          </cell>
        </row>
        <row r="4359">
          <cell r="B4359" t="str">
            <v/>
          </cell>
        </row>
        <row r="4360">
          <cell r="B4360" t="str">
            <v/>
          </cell>
        </row>
        <row r="4361">
          <cell r="B4361" t="str">
            <v/>
          </cell>
        </row>
        <row r="4362">
          <cell r="B4362" t="str">
            <v/>
          </cell>
        </row>
        <row r="4363">
          <cell r="B4363" t="str">
            <v/>
          </cell>
        </row>
        <row r="4364">
          <cell r="B4364" t="str">
            <v/>
          </cell>
        </row>
        <row r="4365">
          <cell r="B4365" t="str">
            <v/>
          </cell>
        </row>
        <row r="4366">
          <cell r="B4366" t="str">
            <v/>
          </cell>
        </row>
        <row r="4367">
          <cell r="B4367" t="str">
            <v/>
          </cell>
        </row>
        <row r="4368">
          <cell r="B4368" t="str">
            <v/>
          </cell>
        </row>
        <row r="4369">
          <cell r="B4369" t="str">
            <v/>
          </cell>
        </row>
        <row r="4370">
          <cell r="B4370" t="str">
            <v/>
          </cell>
        </row>
        <row r="4371">
          <cell r="B4371" t="str">
            <v/>
          </cell>
        </row>
        <row r="4372">
          <cell r="B4372" t="str">
            <v/>
          </cell>
        </row>
        <row r="4373">
          <cell r="B4373" t="str">
            <v/>
          </cell>
        </row>
        <row r="4374">
          <cell r="B4374" t="str">
            <v/>
          </cell>
        </row>
        <row r="4375">
          <cell r="B4375" t="str">
            <v/>
          </cell>
        </row>
        <row r="4376">
          <cell r="B4376" t="str">
            <v/>
          </cell>
        </row>
        <row r="4377">
          <cell r="B4377" t="str">
            <v/>
          </cell>
        </row>
        <row r="4378">
          <cell r="B4378" t="str">
            <v/>
          </cell>
        </row>
        <row r="4379">
          <cell r="B4379" t="str">
            <v/>
          </cell>
        </row>
        <row r="4380">
          <cell r="B4380" t="str">
            <v/>
          </cell>
        </row>
        <row r="4381">
          <cell r="B4381" t="str">
            <v/>
          </cell>
        </row>
        <row r="4382">
          <cell r="B4382" t="str">
            <v/>
          </cell>
        </row>
        <row r="4383">
          <cell r="B4383" t="str">
            <v/>
          </cell>
        </row>
        <row r="4384">
          <cell r="B4384" t="str">
            <v/>
          </cell>
        </row>
        <row r="4385">
          <cell r="B4385" t="str">
            <v/>
          </cell>
        </row>
        <row r="4386">
          <cell r="B4386" t="str">
            <v/>
          </cell>
        </row>
        <row r="4387">
          <cell r="B4387" t="str">
            <v/>
          </cell>
        </row>
        <row r="4388">
          <cell r="B4388" t="str">
            <v/>
          </cell>
        </row>
        <row r="4389">
          <cell r="B4389" t="str">
            <v/>
          </cell>
        </row>
        <row r="4390">
          <cell r="B4390" t="str">
            <v/>
          </cell>
        </row>
        <row r="4391">
          <cell r="B4391" t="str">
            <v/>
          </cell>
        </row>
        <row r="4392">
          <cell r="B4392" t="str">
            <v/>
          </cell>
        </row>
        <row r="4393">
          <cell r="B4393" t="str">
            <v/>
          </cell>
        </row>
        <row r="4394">
          <cell r="B4394" t="str">
            <v/>
          </cell>
        </row>
        <row r="4395">
          <cell r="B4395" t="str">
            <v/>
          </cell>
        </row>
        <row r="4396">
          <cell r="B4396" t="str">
            <v/>
          </cell>
        </row>
        <row r="4397">
          <cell r="B4397" t="str">
            <v/>
          </cell>
        </row>
        <row r="4398">
          <cell r="B4398" t="str">
            <v/>
          </cell>
        </row>
        <row r="4399">
          <cell r="B4399" t="str">
            <v/>
          </cell>
        </row>
        <row r="4400">
          <cell r="B4400" t="str">
            <v/>
          </cell>
        </row>
        <row r="4401">
          <cell r="B4401" t="str">
            <v/>
          </cell>
        </row>
        <row r="4402">
          <cell r="B4402" t="str">
            <v/>
          </cell>
        </row>
        <row r="4403">
          <cell r="B4403" t="str">
            <v/>
          </cell>
        </row>
        <row r="4404">
          <cell r="B4404" t="str">
            <v/>
          </cell>
        </row>
        <row r="4405">
          <cell r="B4405" t="str">
            <v/>
          </cell>
        </row>
        <row r="4406">
          <cell r="B4406" t="str">
            <v/>
          </cell>
        </row>
        <row r="4407">
          <cell r="B4407" t="str">
            <v/>
          </cell>
        </row>
        <row r="4408">
          <cell r="B4408" t="str">
            <v/>
          </cell>
        </row>
        <row r="4409">
          <cell r="B4409" t="str">
            <v/>
          </cell>
        </row>
        <row r="4410">
          <cell r="B4410" t="str">
            <v/>
          </cell>
        </row>
        <row r="4411">
          <cell r="B4411" t="str">
            <v/>
          </cell>
        </row>
        <row r="4412">
          <cell r="B4412" t="str">
            <v/>
          </cell>
        </row>
        <row r="4413">
          <cell r="B4413" t="str">
            <v/>
          </cell>
        </row>
        <row r="4414">
          <cell r="B4414" t="str">
            <v/>
          </cell>
        </row>
        <row r="4415">
          <cell r="B4415" t="str">
            <v/>
          </cell>
        </row>
        <row r="4416">
          <cell r="B4416" t="str">
            <v/>
          </cell>
        </row>
        <row r="4417">
          <cell r="B4417" t="str">
            <v/>
          </cell>
        </row>
        <row r="4418">
          <cell r="B4418" t="str">
            <v/>
          </cell>
        </row>
        <row r="4419">
          <cell r="B4419" t="str">
            <v/>
          </cell>
        </row>
        <row r="4420">
          <cell r="B4420" t="str">
            <v/>
          </cell>
        </row>
        <row r="4421">
          <cell r="B4421" t="str">
            <v/>
          </cell>
        </row>
        <row r="4422">
          <cell r="B4422" t="str">
            <v/>
          </cell>
        </row>
        <row r="4423">
          <cell r="B4423" t="str">
            <v/>
          </cell>
        </row>
        <row r="4424">
          <cell r="B4424" t="str">
            <v/>
          </cell>
        </row>
        <row r="4425">
          <cell r="B4425" t="str">
            <v/>
          </cell>
        </row>
        <row r="4426">
          <cell r="B4426" t="str">
            <v/>
          </cell>
        </row>
        <row r="4427">
          <cell r="B4427" t="str">
            <v/>
          </cell>
        </row>
        <row r="4428">
          <cell r="B4428" t="str">
            <v/>
          </cell>
        </row>
        <row r="4429">
          <cell r="B4429" t="str">
            <v/>
          </cell>
        </row>
        <row r="4430">
          <cell r="B4430" t="str">
            <v/>
          </cell>
        </row>
        <row r="4431">
          <cell r="B4431" t="str">
            <v/>
          </cell>
        </row>
        <row r="4432">
          <cell r="B4432" t="str">
            <v/>
          </cell>
        </row>
        <row r="4433">
          <cell r="B4433" t="str">
            <v/>
          </cell>
        </row>
        <row r="4434">
          <cell r="B4434" t="str">
            <v/>
          </cell>
        </row>
        <row r="4435">
          <cell r="B4435" t="str">
            <v/>
          </cell>
        </row>
        <row r="4436">
          <cell r="B4436" t="str">
            <v/>
          </cell>
        </row>
        <row r="4437">
          <cell r="B4437" t="str">
            <v/>
          </cell>
        </row>
        <row r="4438">
          <cell r="B4438" t="str">
            <v/>
          </cell>
        </row>
        <row r="4439">
          <cell r="B4439" t="str">
            <v/>
          </cell>
        </row>
        <row r="4440">
          <cell r="B4440" t="str">
            <v/>
          </cell>
        </row>
        <row r="4441">
          <cell r="B4441" t="str">
            <v/>
          </cell>
        </row>
        <row r="4442">
          <cell r="B4442" t="str">
            <v/>
          </cell>
        </row>
        <row r="4443">
          <cell r="B4443" t="str">
            <v/>
          </cell>
        </row>
        <row r="4444">
          <cell r="B4444" t="str">
            <v/>
          </cell>
        </row>
        <row r="4445">
          <cell r="B4445" t="str">
            <v/>
          </cell>
        </row>
        <row r="4446">
          <cell r="B4446" t="str">
            <v/>
          </cell>
        </row>
        <row r="4447">
          <cell r="B4447" t="str">
            <v/>
          </cell>
        </row>
        <row r="4448">
          <cell r="B4448" t="str">
            <v/>
          </cell>
        </row>
        <row r="4449">
          <cell r="B4449" t="str">
            <v/>
          </cell>
        </row>
        <row r="4450">
          <cell r="B4450" t="str">
            <v/>
          </cell>
        </row>
        <row r="4451">
          <cell r="B4451" t="str">
            <v/>
          </cell>
        </row>
        <row r="4452">
          <cell r="B4452" t="str">
            <v/>
          </cell>
        </row>
        <row r="4453">
          <cell r="B4453" t="str">
            <v/>
          </cell>
        </row>
        <row r="4454">
          <cell r="B4454" t="str">
            <v/>
          </cell>
        </row>
        <row r="4455">
          <cell r="B4455" t="str">
            <v/>
          </cell>
        </row>
        <row r="4456">
          <cell r="B4456" t="str">
            <v/>
          </cell>
        </row>
        <row r="4457">
          <cell r="B4457" t="str">
            <v/>
          </cell>
        </row>
        <row r="4458">
          <cell r="B4458" t="str">
            <v/>
          </cell>
        </row>
        <row r="4459">
          <cell r="B4459" t="str">
            <v/>
          </cell>
        </row>
        <row r="4460">
          <cell r="B4460" t="str">
            <v/>
          </cell>
        </row>
        <row r="4461">
          <cell r="B4461" t="str">
            <v/>
          </cell>
        </row>
        <row r="4462">
          <cell r="B4462" t="str">
            <v/>
          </cell>
        </row>
        <row r="4463">
          <cell r="B4463" t="str">
            <v/>
          </cell>
        </row>
        <row r="4464">
          <cell r="B4464" t="str">
            <v/>
          </cell>
        </row>
        <row r="4465">
          <cell r="B4465" t="str">
            <v/>
          </cell>
        </row>
        <row r="4466">
          <cell r="B4466" t="str">
            <v/>
          </cell>
        </row>
        <row r="4467">
          <cell r="B4467" t="str">
            <v/>
          </cell>
        </row>
        <row r="4468">
          <cell r="B4468" t="str">
            <v/>
          </cell>
        </row>
        <row r="4469">
          <cell r="B4469" t="str">
            <v/>
          </cell>
        </row>
        <row r="4470">
          <cell r="B4470" t="str">
            <v/>
          </cell>
        </row>
        <row r="4471">
          <cell r="B4471" t="str">
            <v/>
          </cell>
        </row>
        <row r="4472">
          <cell r="B4472" t="str">
            <v/>
          </cell>
        </row>
        <row r="4473">
          <cell r="B4473" t="str">
            <v/>
          </cell>
        </row>
        <row r="4474">
          <cell r="B4474" t="str">
            <v/>
          </cell>
        </row>
        <row r="4475">
          <cell r="B4475" t="str">
            <v/>
          </cell>
        </row>
        <row r="4476">
          <cell r="B4476" t="str">
            <v/>
          </cell>
        </row>
        <row r="4477">
          <cell r="B4477" t="str">
            <v/>
          </cell>
        </row>
        <row r="4478">
          <cell r="B4478" t="str">
            <v/>
          </cell>
        </row>
        <row r="4479">
          <cell r="B4479" t="str">
            <v/>
          </cell>
        </row>
        <row r="4480">
          <cell r="B4480" t="str">
            <v/>
          </cell>
        </row>
        <row r="4481">
          <cell r="B4481" t="str">
            <v/>
          </cell>
        </row>
        <row r="4482">
          <cell r="B4482" t="str">
            <v/>
          </cell>
        </row>
        <row r="4483">
          <cell r="B4483" t="str">
            <v/>
          </cell>
        </row>
        <row r="4484">
          <cell r="B4484" t="str">
            <v/>
          </cell>
        </row>
        <row r="4485">
          <cell r="B4485" t="str">
            <v/>
          </cell>
        </row>
        <row r="4486">
          <cell r="B4486" t="str">
            <v/>
          </cell>
        </row>
        <row r="4487">
          <cell r="B4487" t="str">
            <v/>
          </cell>
        </row>
        <row r="4488">
          <cell r="B4488" t="str">
            <v/>
          </cell>
        </row>
        <row r="4489">
          <cell r="B4489" t="str">
            <v/>
          </cell>
        </row>
        <row r="4490">
          <cell r="B4490" t="str">
            <v/>
          </cell>
        </row>
        <row r="4491">
          <cell r="B4491" t="str">
            <v/>
          </cell>
        </row>
        <row r="4492">
          <cell r="B4492" t="str">
            <v/>
          </cell>
        </row>
        <row r="4493">
          <cell r="B4493" t="str">
            <v/>
          </cell>
        </row>
        <row r="4494">
          <cell r="B4494" t="str">
            <v/>
          </cell>
        </row>
        <row r="4495">
          <cell r="B4495" t="str">
            <v/>
          </cell>
        </row>
        <row r="4496">
          <cell r="B4496" t="str">
            <v/>
          </cell>
        </row>
        <row r="4497">
          <cell r="B4497" t="str">
            <v/>
          </cell>
        </row>
        <row r="4498">
          <cell r="B4498" t="str">
            <v/>
          </cell>
        </row>
        <row r="4499">
          <cell r="B4499" t="str">
            <v/>
          </cell>
        </row>
        <row r="4500">
          <cell r="B4500" t="str">
            <v/>
          </cell>
        </row>
        <row r="4501">
          <cell r="B4501" t="str">
            <v/>
          </cell>
        </row>
        <row r="4502">
          <cell r="B4502" t="str">
            <v/>
          </cell>
        </row>
        <row r="4503">
          <cell r="B4503" t="str">
            <v/>
          </cell>
        </row>
        <row r="4504">
          <cell r="B4504" t="str">
            <v/>
          </cell>
        </row>
        <row r="4505">
          <cell r="B4505" t="str">
            <v/>
          </cell>
        </row>
        <row r="4506">
          <cell r="B4506" t="str">
            <v/>
          </cell>
        </row>
        <row r="4507">
          <cell r="B4507" t="str">
            <v/>
          </cell>
        </row>
        <row r="4508">
          <cell r="B4508" t="str">
            <v/>
          </cell>
        </row>
        <row r="4509">
          <cell r="B4509" t="str">
            <v/>
          </cell>
        </row>
        <row r="4510">
          <cell r="B4510" t="str">
            <v/>
          </cell>
        </row>
        <row r="4511">
          <cell r="B4511" t="str">
            <v/>
          </cell>
        </row>
        <row r="4512">
          <cell r="B4512" t="str">
            <v/>
          </cell>
        </row>
        <row r="4513">
          <cell r="B4513" t="str">
            <v/>
          </cell>
        </row>
        <row r="4514">
          <cell r="B4514" t="str">
            <v/>
          </cell>
        </row>
        <row r="4515">
          <cell r="B4515" t="str">
            <v/>
          </cell>
        </row>
        <row r="4516">
          <cell r="B4516" t="str">
            <v/>
          </cell>
        </row>
        <row r="4517">
          <cell r="B4517" t="str">
            <v/>
          </cell>
        </row>
        <row r="4518">
          <cell r="B4518" t="str">
            <v/>
          </cell>
        </row>
        <row r="4519">
          <cell r="B4519" t="str">
            <v/>
          </cell>
        </row>
        <row r="4520">
          <cell r="B4520" t="str">
            <v/>
          </cell>
        </row>
        <row r="4521">
          <cell r="B4521" t="str">
            <v/>
          </cell>
        </row>
        <row r="4522">
          <cell r="B4522" t="str">
            <v/>
          </cell>
        </row>
        <row r="4523">
          <cell r="B4523" t="str">
            <v/>
          </cell>
        </row>
        <row r="4524">
          <cell r="B4524" t="str">
            <v/>
          </cell>
        </row>
        <row r="4525">
          <cell r="B4525" t="str">
            <v/>
          </cell>
        </row>
        <row r="4526">
          <cell r="B4526" t="str">
            <v/>
          </cell>
        </row>
        <row r="4527">
          <cell r="B4527" t="str">
            <v/>
          </cell>
        </row>
        <row r="4528">
          <cell r="B4528" t="str">
            <v/>
          </cell>
        </row>
        <row r="4529">
          <cell r="B4529" t="str">
            <v/>
          </cell>
        </row>
        <row r="4530">
          <cell r="B4530" t="str">
            <v/>
          </cell>
        </row>
        <row r="4531">
          <cell r="B4531" t="str">
            <v/>
          </cell>
        </row>
        <row r="4532">
          <cell r="B4532" t="str">
            <v/>
          </cell>
        </row>
        <row r="4533">
          <cell r="B4533" t="str">
            <v/>
          </cell>
        </row>
        <row r="4534">
          <cell r="B4534" t="str">
            <v/>
          </cell>
        </row>
        <row r="4535">
          <cell r="B4535" t="str">
            <v/>
          </cell>
        </row>
        <row r="4536">
          <cell r="B4536" t="str">
            <v/>
          </cell>
        </row>
        <row r="4537">
          <cell r="B4537" t="str">
            <v/>
          </cell>
        </row>
        <row r="4538">
          <cell r="B4538" t="str">
            <v/>
          </cell>
        </row>
        <row r="4539">
          <cell r="B4539" t="str">
            <v/>
          </cell>
        </row>
        <row r="4540">
          <cell r="B4540" t="str">
            <v/>
          </cell>
        </row>
        <row r="4541">
          <cell r="B4541" t="str">
            <v/>
          </cell>
        </row>
        <row r="4542">
          <cell r="B4542" t="str">
            <v/>
          </cell>
        </row>
        <row r="4543">
          <cell r="B4543" t="str">
            <v/>
          </cell>
        </row>
        <row r="4544">
          <cell r="B4544" t="str">
            <v/>
          </cell>
        </row>
        <row r="4545">
          <cell r="B4545" t="str">
            <v/>
          </cell>
        </row>
        <row r="4546">
          <cell r="B4546" t="str">
            <v/>
          </cell>
        </row>
        <row r="4547">
          <cell r="B4547" t="str">
            <v/>
          </cell>
        </row>
        <row r="4548">
          <cell r="B4548" t="str">
            <v/>
          </cell>
        </row>
        <row r="4549">
          <cell r="B4549" t="str">
            <v/>
          </cell>
        </row>
        <row r="4550">
          <cell r="B4550" t="str">
            <v/>
          </cell>
        </row>
        <row r="4551">
          <cell r="B4551" t="str">
            <v/>
          </cell>
        </row>
        <row r="4552">
          <cell r="B4552" t="str">
            <v/>
          </cell>
        </row>
        <row r="4553">
          <cell r="B4553" t="str">
            <v/>
          </cell>
        </row>
        <row r="4554">
          <cell r="B4554" t="str">
            <v/>
          </cell>
        </row>
        <row r="4555">
          <cell r="B4555" t="str">
            <v/>
          </cell>
        </row>
        <row r="4556">
          <cell r="B4556" t="str">
            <v/>
          </cell>
        </row>
        <row r="4557">
          <cell r="B4557" t="str">
            <v/>
          </cell>
        </row>
        <row r="4558">
          <cell r="B4558" t="str">
            <v/>
          </cell>
        </row>
        <row r="4559">
          <cell r="B4559" t="str">
            <v/>
          </cell>
        </row>
        <row r="4560">
          <cell r="B4560" t="str">
            <v/>
          </cell>
        </row>
        <row r="4561">
          <cell r="B4561" t="str">
            <v/>
          </cell>
        </row>
        <row r="4562">
          <cell r="B4562" t="str">
            <v/>
          </cell>
        </row>
        <row r="4563">
          <cell r="B4563" t="str">
            <v/>
          </cell>
        </row>
        <row r="4564">
          <cell r="B4564" t="str">
            <v/>
          </cell>
        </row>
        <row r="4565">
          <cell r="B4565" t="str">
            <v/>
          </cell>
        </row>
        <row r="4566">
          <cell r="B4566" t="str">
            <v/>
          </cell>
        </row>
        <row r="4567">
          <cell r="B4567" t="str">
            <v/>
          </cell>
        </row>
        <row r="4568">
          <cell r="B4568" t="str">
            <v/>
          </cell>
        </row>
        <row r="4569">
          <cell r="B4569" t="str">
            <v/>
          </cell>
        </row>
        <row r="4570">
          <cell r="B4570" t="str">
            <v/>
          </cell>
        </row>
        <row r="4571">
          <cell r="B4571" t="str">
            <v/>
          </cell>
        </row>
        <row r="4572">
          <cell r="B4572" t="str">
            <v/>
          </cell>
        </row>
        <row r="4573">
          <cell r="B4573" t="str">
            <v/>
          </cell>
        </row>
        <row r="4574">
          <cell r="B4574" t="str">
            <v/>
          </cell>
        </row>
        <row r="4575">
          <cell r="B4575" t="str">
            <v/>
          </cell>
        </row>
        <row r="4576">
          <cell r="B4576" t="str">
            <v/>
          </cell>
        </row>
        <row r="4577">
          <cell r="B4577" t="str">
            <v/>
          </cell>
        </row>
        <row r="4578">
          <cell r="B4578" t="str">
            <v/>
          </cell>
        </row>
        <row r="4579">
          <cell r="B4579" t="str">
            <v/>
          </cell>
        </row>
        <row r="4580">
          <cell r="B4580" t="str">
            <v/>
          </cell>
        </row>
        <row r="4581">
          <cell r="B4581" t="str">
            <v/>
          </cell>
        </row>
        <row r="4582">
          <cell r="B4582" t="str">
            <v/>
          </cell>
        </row>
        <row r="4583">
          <cell r="B4583" t="str">
            <v/>
          </cell>
        </row>
        <row r="4584">
          <cell r="B4584" t="str">
            <v/>
          </cell>
        </row>
        <row r="4585">
          <cell r="B4585" t="str">
            <v/>
          </cell>
        </row>
        <row r="4586">
          <cell r="B4586" t="str">
            <v/>
          </cell>
        </row>
        <row r="4587">
          <cell r="B4587" t="str">
            <v/>
          </cell>
        </row>
        <row r="4588">
          <cell r="B4588" t="str">
            <v/>
          </cell>
        </row>
        <row r="4589">
          <cell r="B4589" t="str">
            <v/>
          </cell>
        </row>
        <row r="4590">
          <cell r="B4590" t="str">
            <v/>
          </cell>
        </row>
        <row r="4591">
          <cell r="B4591" t="str">
            <v/>
          </cell>
        </row>
        <row r="4592">
          <cell r="B4592" t="str">
            <v/>
          </cell>
        </row>
        <row r="4593">
          <cell r="B4593" t="str">
            <v/>
          </cell>
        </row>
        <row r="4594">
          <cell r="B4594" t="str">
            <v/>
          </cell>
        </row>
        <row r="4595">
          <cell r="B4595" t="str">
            <v/>
          </cell>
        </row>
        <row r="4596">
          <cell r="B4596" t="str">
            <v/>
          </cell>
        </row>
        <row r="4597">
          <cell r="B4597" t="str">
            <v/>
          </cell>
        </row>
        <row r="4598">
          <cell r="B4598" t="str">
            <v/>
          </cell>
        </row>
        <row r="4599">
          <cell r="B4599" t="str">
            <v/>
          </cell>
        </row>
        <row r="4600">
          <cell r="B4600" t="str">
            <v/>
          </cell>
        </row>
        <row r="4601">
          <cell r="B4601" t="str">
            <v/>
          </cell>
        </row>
        <row r="4602">
          <cell r="B4602" t="str">
            <v/>
          </cell>
        </row>
        <row r="4603">
          <cell r="B4603" t="str">
            <v/>
          </cell>
        </row>
        <row r="4604">
          <cell r="B4604" t="str">
            <v/>
          </cell>
        </row>
        <row r="4605">
          <cell r="B4605" t="str">
            <v/>
          </cell>
        </row>
        <row r="4606">
          <cell r="B4606" t="str">
            <v/>
          </cell>
        </row>
        <row r="4607">
          <cell r="B4607" t="str">
            <v/>
          </cell>
        </row>
        <row r="4608">
          <cell r="B4608" t="str">
            <v/>
          </cell>
        </row>
        <row r="4609">
          <cell r="B4609" t="str">
            <v/>
          </cell>
        </row>
        <row r="4610">
          <cell r="B4610" t="str">
            <v/>
          </cell>
        </row>
        <row r="4611">
          <cell r="B4611" t="str">
            <v/>
          </cell>
        </row>
        <row r="4612">
          <cell r="B4612" t="str">
            <v/>
          </cell>
        </row>
        <row r="4613">
          <cell r="B4613" t="str">
            <v/>
          </cell>
        </row>
        <row r="4614">
          <cell r="B4614" t="str">
            <v/>
          </cell>
        </row>
        <row r="4615">
          <cell r="B4615" t="str">
            <v/>
          </cell>
        </row>
        <row r="4616">
          <cell r="B4616" t="str">
            <v/>
          </cell>
        </row>
        <row r="4617">
          <cell r="B4617" t="str">
            <v/>
          </cell>
        </row>
        <row r="4618">
          <cell r="B4618" t="str">
            <v/>
          </cell>
        </row>
        <row r="4619">
          <cell r="B4619" t="str">
            <v/>
          </cell>
        </row>
        <row r="4620">
          <cell r="B4620" t="str">
            <v/>
          </cell>
        </row>
        <row r="4621">
          <cell r="B4621" t="str">
            <v/>
          </cell>
        </row>
        <row r="4622">
          <cell r="B4622" t="str">
            <v/>
          </cell>
        </row>
        <row r="4623">
          <cell r="B4623" t="str">
            <v/>
          </cell>
        </row>
        <row r="4624">
          <cell r="B4624" t="str">
            <v/>
          </cell>
        </row>
        <row r="4625">
          <cell r="B4625" t="str">
            <v/>
          </cell>
        </row>
        <row r="4626">
          <cell r="B4626" t="str">
            <v/>
          </cell>
        </row>
        <row r="4627">
          <cell r="B4627" t="str">
            <v/>
          </cell>
        </row>
        <row r="4628">
          <cell r="B4628" t="str">
            <v/>
          </cell>
        </row>
        <row r="4629">
          <cell r="B4629" t="str">
            <v/>
          </cell>
        </row>
        <row r="4630">
          <cell r="B4630" t="str">
            <v/>
          </cell>
        </row>
        <row r="4631">
          <cell r="B4631" t="str">
            <v/>
          </cell>
        </row>
        <row r="4632">
          <cell r="B4632" t="str">
            <v/>
          </cell>
        </row>
        <row r="4633">
          <cell r="B4633" t="str">
            <v/>
          </cell>
        </row>
        <row r="4634">
          <cell r="B4634" t="str">
            <v/>
          </cell>
        </row>
        <row r="4635">
          <cell r="B4635" t="str">
            <v/>
          </cell>
        </row>
        <row r="4636">
          <cell r="B4636" t="str">
            <v/>
          </cell>
        </row>
        <row r="4637">
          <cell r="B4637" t="str">
            <v/>
          </cell>
        </row>
        <row r="4638">
          <cell r="B4638" t="str">
            <v/>
          </cell>
        </row>
        <row r="4639">
          <cell r="B4639" t="str">
            <v/>
          </cell>
        </row>
        <row r="4640">
          <cell r="B4640" t="str">
            <v/>
          </cell>
        </row>
        <row r="4641">
          <cell r="B4641" t="str">
            <v/>
          </cell>
        </row>
        <row r="4642">
          <cell r="B4642" t="str">
            <v/>
          </cell>
        </row>
        <row r="4643">
          <cell r="B4643" t="str">
            <v/>
          </cell>
        </row>
        <row r="4644">
          <cell r="B4644" t="str">
            <v/>
          </cell>
        </row>
        <row r="4645">
          <cell r="B4645" t="str">
            <v/>
          </cell>
        </row>
        <row r="4646">
          <cell r="B4646" t="str">
            <v/>
          </cell>
        </row>
        <row r="4647">
          <cell r="B4647" t="str">
            <v/>
          </cell>
        </row>
        <row r="4648">
          <cell r="B4648" t="str">
            <v/>
          </cell>
        </row>
        <row r="4649">
          <cell r="B4649" t="str">
            <v/>
          </cell>
        </row>
        <row r="4650">
          <cell r="B4650" t="str">
            <v/>
          </cell>
        </row>
        <row r="4651">
          <cell r="B4651" t="str">
            <v/>
          </cell>
        </row>
        <row r="4652">
          <cell r="B4652" t="str">
            <v/>
          </cell>
        </row>
        <row r="4653">
          <cell r="B4653" t="str">
            <v/>
          </cell>
        </row>
        <row r="4654">
          <cell r="B4654" t="str">
            <v/>
          </cell>
        </row>
        <row r="4655">
          <cell r="B4655" t="str">
            <v/>
          </cell>
        </row>
        <row r="4656">
          <cell r="B4656" t="str">
            <v/>
          </cell>
        </row>
        <row r="4657">
          <cell r="B4657" t="str">
            <v/>
          </cell>
        </row>
        <row r="4658">
          <cell r="B4658" t="str">
            <v/>
          </cell>
        </row>
        <row r="4659">
          <cell r="B4659" t="str">
            <v/>
          </cell>
        </row>
        <row r="4660">
          <cell r="B4660" t="str">
            <v/>
          </cell>
        </row>
        <row r="4661">
          <cell r="B4661" t="str">
            <v/>
          </cell>
        </row>
        <row r="4662">
          <cell r="B4662" t="str">
            <v/>
          </cell>
        </row>
        <row r="4663">
          <cell r="B4663" t="str">
            <v/>
          </cell>
        </row>
        <row r="4664">
          <cell r="B4664" t="str">
            <v/>
          </cell>
        </row>
        <row r="4665">
          <cell r="B4665" t="str">
            <v/>
          </cell>
        </row>
        <row r="4666">
          <cell r="B4666" t="str">
            <v/>
          </cell>
        </row>
        <row r="4667">
          <cell r="B4667" t="str">
            <v/>
          </cell>
        </row>
        <row r="4668">
          <cell r="B4668" t="str">
            <v/>
          </cell>
        </row>
        <row r="4669">
          <cell r="B4669" t="str">
            <v/>
          </cell>
        </row>
        <row r="4670">
          <cell r="B4670" t="str">
            <v/>
          </cell>
        </row>
        <row r="4671">
          <cell r="B4671" t="str">
            <v/>
          </cell>
        </row>
        <row r="4672">
          <cell r="B4672" t="str">
            <v/>
          </cell>
        </row>
        <row r="4673">
          <cell r="B4673" t="str">
            <v/>
          </cell>
        </row>
        <row r="4674">
          <cell r="B4674" t="str">
            <v/>
          </cell>
        </row>
        <row r="4675">
          <cell r="B4675" t="str">
            <v/>
          </cell>
        </row>
        <row r="4676">
          <cell r="B4676" t="str">
            <v/>
          </cell>
        </row>
        <row r="4677">
          <cell r="B4677" t="str">
            <v/>
          </cell>
        </row>
        <row r="4678">
          <cell r="B4678" t="str">
            <v/>
          </cell>
        </row>
        <row r="4679">
          <cell r="B4679" t="str">
            <v/>
          </cell>
        </row>
        <row r="4680">
          <cell r="B4680" t="str">
            <v/>
          </cell>
        </row>
        <row r="4681">
          <cell r="B4681" t="str">
            <v/>
          </cell>
        </row>
        <row r="4682">
          <cell r="B4682" t="str">
            <v/>
          </cell>
        </row>
        <row r="4683">
          <cell r="B4683" t="str">
            <v/>
          </cell>
        </row>
        <row r="4684">
          <cell r="B4684" t="str">
            <v/>
          </cell>
        </row>
        <row r="4685">
          <cell r="B4685" t="str">
            <v/>
          </cell>
        </row>
        <row r="4686">
          <cell r="B4686" t="str">
            <v/>
          </cell>
        </row>
        <row r="4687">
          <cell r="B4687" t="str">
            <v/>
          </cell>
        </row>
        <row r="4688">
          <cell r="B4688" t="str">
            <v/>
          </cell>
        </row>
        <row r="4689">
          <cell r="B4689" t="str">
            <v/>
          </cell>
        </row>
        <row r="4690">
          <cell r="B4690" t="str">
            <v/>
          </cell>
        </row>
        <row r="4691">
          <cell r="B4691" t="str">
            <v/>
          </cell>
        </row>
        <row r="4692">
          <cell r="B4692" t="str">
            <v/>
          </cell>
        </row>
        <row r="4693">
          <cell r="B4693" t="str">
            <v/>
          </cell>
        </row>
        <row r="4694">
          <cell r="B4694" t="str">
            <v/>
          </cell>
        </row>
        <row r="4695">
          <cell r="B4695" t="str">
            <v/>
          </cell>
        </row>
        <row r="4696">
          <cell r="B4696" t="str">
            <v/>
          </cell>
        </row>
        <row r="4697">
          <cell r="B4697" t="str">
            <v/>
          </cell>
        </row>
        <row r="4698">
          <cell r="B4698" t="str">
            <v/>
          </cell>
        </row>
        <row r="4699">
          <cell r="B4699" t="str">
            <v/>
          </cell>
        </row>
        <row r="4700">
          <cell r="B4700" t="str">
            <v/>
          </cell>
        </row>
        <row r="4701">
          <cell r="B4701" t="str">
            <v/>
          </cell>
        </row>
        <row r="4702">
          <cell r="B4702" t="str">
            <v/>
          </cell>
        </row>
        <row r="4703">
          <cell r="B4703" t="str">
            <v/>
          </cell>
        </row>
        <row r="4704">
          <cell r="B4704" t="str">
            <v/>
          </cell>
        </row>
        <row r="4705">
          <cell r="B4705" t="str">
            <v/>
          </cell>
        </row>
        <row r="4706">
          <cell r="B4706" t="str">
            <v/>
          </cell>
        </row>
        <row r="4707">
          <cell r="B4707" t="str">
            <v/>
          </cell>
        </row>
        <row r="4708">
          <cell r="B4708" t="str">
            <v/>
          </cell>
        </row>
        <row r="4709">
          <cell r="B4709" t="str">
            <v/>
          </cell>
        </row>
        <row r="4710">
          <cell r="B4710" t="str">
            <v/>
          </cell>
        </row>
        <row r="4711">
          <cell r="B4711" t="str">
            <v/>
          </cell>
        </row>
        <row r="4712">
          <cell r="B4712" t="str">
            <v/>
          </cell>
        </row>
        <row r="4713">
          <cell r="B4713" t="str">
            <v/>
          </cell>
        </row>
        <row r="4714">
          <cell r="B4714" t="str">
            <v/>
          </cell>
        </row>
        <row r="4715">
          <cell r="B4715" t="str">
            <v/>
          </cell>
        </row>
        <row r="4716">
          <cell r="B4716" t="str">
            <v/>
          </cell>
        </row>
        <row r="4717">
          <cell r="B4717" t="str">
            <v/>
          </cell>
        </row>
        <row r="4718">
          <cell r="B4718" t="str">
            <v/>
          </cell>
        </row>
        <row r="4719">
          <cell r="B4719" t="str">
            <v/>
          </cell>
        </row>
        <row r="4720">
          <cell r="B4720" t="str">
            <v/>
          </cell>
        </row>
        <row r="4721">
          <cell r="B4721" t="str">
            <v/>
          </cell>
        </row>
        <row r="4722">
          <cell r="B4722" t="str">
            <v/>
          </cell>
        </row>
        <row r="4723">
          <cell r="B4723" t="str">
            <v/>
          </cell>
        </row>
        <row r="4724">
          <cell r="B4724" t="str">
            <v/>
          </cell>
        </row>
        <row r="4725">
          <cell r="B4725" t="str">
            <v/>
          </cell>
        </row>
        <row r="4726">
          <cell r="B4726" t="str">
            <v/>
          </cell>
        </row>
        <row r="4727">
          <cell r="B4727" t="str">
            <v/>
          </cell>
        </row>
        <row r="4728">
          <cell r="B4728" t="str">
            <v/>
          </cell>
        </row>
        <row r="4729">
          <cell r="B4729" t="str">
            <v/>
          </cell>
        </row>
        <row r="4730">
          <cell r="B4730" t="str">
            <v/>
          </cell>
        </row>
        <row r="4731">
          <cell r="B4731" t="str">
            <v/>
          </cell>
        </row>
        <row r="4732">
          <cell r="B4732" t="str">
            <v/>
          </cell>
        </row>
        <row r="4733">
          <cell r="B4733" t="str">
            <v/>
          </cell>
        </row>
        <row r="4734">
          <cell r="B4734" t="str">
            <v/>
          </cell>
        </row>
        <row r="4735">
          <cell r="B4735" t="str">
            <v/>
          </cell>
        </row>
        <row r="4736">
          <cell r="B4736" t="str">
            <v/>
          </cell>
        </row>
        <row r="4737">
          <cell r="B4737" t="str">
            <v/>
          </cell>
        </row>
        <row r="4738">
          <cell r="B4738" t="str">
            <v/>
          </cell>
        </row>
        <row r="4739">
          <cell r="B4739" t="str">
            <v/>
          </cell>
        </row>
        <row r="4740">
          <cell r="B4740" t="str">
            <v/>
          </cell>
        </row>
        <row r="4741">
          <cell r="B4741" t="str">
            <v/>
          </cell>
        </row>
        <row r="4742">
          <cell r="B4742" t="str">
            <v/>
          </cell>
        </row>
        <row r="4743">
          <cell r="B4743" t="str">
            <v/>
          </cell>
        </row>
        <row r="4744">
          <cell r="B4744" t="str">
            <v/>
          </cell>
        </row>
        <row r="4745">
          <cell r="B4745" t="str">
            <v/>
          </cell>
        </row>
        <row r="4746">
          <cell r="B4746" t="str">
            <v/>
          </cell>
        </row>
        <row r="4747">
          <cell r="B4747" t="str">
            <v/>
          </cell>
        </row>
        <row r="4748">
          <cell r="B4748" t="str">
            <v/>
          </cell>
        </row>
        <row r="4749">
          <cell r="B4749" t="str">
            <v/>
          </cell>
        </row>
        <row r="4750">
          <cell r="B4750" t="str">
            <v/>
          </cell>
        </row>
        <row r="4751">
          <cell r="B4751" t="str">
            <v/>
          </cell>
        </row>
        <row r="4752">
          <cell r="B4752" t="str">
            <v/>
          </cell>
        </row>
        <row r="4753">
          <cell r="B4753" t="str">
            <v/>
          </cell>
        </row>
        <row r="4754">
          <cell r="B4754" t="str">
            <v/>
          </cell>
        </row>
        <row r="4755">
          <cell r="B4755" t="str">
            <v/>
          </cell>
        </row>
        <row r="4756">
          <cell r="B4756" t="str">
            <v/>
          </cell>
        </row>
        <row r="4757">
          <cell r="B4757" t="str">
            <v/>
          </cell>
        </row>
        <row r="4758">
          <cell r="B4758" t="str">
            <v/>
          </cell>
        </row>
        <row r="4759">
          <cell r="B4759" t="str">
            <v/>
          </cell>
        </row>
        <row r="4760">
          <cell r="B4760" t="str">
            <v/>
          </cell>
        </row>
        <row r="4761">
          <cell r="B4761" t="str">
            <v/>
          </cell>
        </row>
        <row r="4762">
          <cell r="B4762" t="str">
            <v/>
          </cell>
        </row>
        <row r="4763">
          <cell r="B4763" t="str">
            <v/>
          </cell>
        </row>
        <row r="4764">
          <cell r="B4764" t="str">
            <v/>
          </cell>
        </row>
        <row r="4765">
          <cell r="B4765" t="str">
            <v/>
          </cell>
        </row>
        <row r="4766">
          <cell r="B4766" t="str">
            <v/>
          </cell>
        </row>
        <row r="4767">
          <cell r="B4767" t="str">
            <v/>
          </cell>
        </row>
        <row r="4768">
          <cell r="B4768" t="str">
            <v/>
          </cell>
        </row>
        <row r="4769">
          <cell r="B4769" t="str">
            <v/>
          </cell>
        </row>
        <row r="4770">
          <cell r="B4770" t="str">
            <v/>
          </cell>
        </row>
        <row r="4771">
          <cell r="B4771" t="str">
            <v/>
          </cell>
        </row>
        <row r="4772">
          <cell r="B4772" t="str">
            <v/>
          </cell>
        </row>
        <row r="4773">
          <cell r="B4773" t="str">
            <v/>
          </cell>
        </row>
        <row r="4774">
          <cell r="B4774" t="str">
            <v/>
          </cell>
        </row>
        <row r="4775">
          <cell r="B4775" t="str">
            <v/>
          </cell>
        </row>
        <row r="4776">
          <cell r="B4776" t="str">
            <v/>
          </cell>
        </row>
        <row r="4777">
          <cell r="B4777" t="str">
            <v/>
          </cell>
        </row>
        <row r="4778">
          <cell r="B4778" t="str">
            <v/>
          </cell>
        </row>
        <row r="4779">
          <cell r="B4779" t="str">
            <v/>
          </cell>
        </row>
        <row r="4780">
          <cell r="B4780" t="str">
            <v/>
          </cell>
        </row>
        <row r="4781">
          <cell r="B4781" t="str">
            <v/>
          </cell>
        </row>
        <row r="4782">
          <cell r="B4782" t="str">
            <v/>
          </cell>
        </row>
        <row r="4783">
          <cell r="B4783" t="str">
            <v/>
          </cell>
        </row>
        <row r="4784">
          <cell r="B4784" t="str">
            <v/>
          </cell>
        </row>
        <row r="4785">
          <cell r="B4785" t="str">
            <v/>
          </cell>
        </row>
        <row r="4786">
          <cell r="B4786" t="str">
            <v/>
          </cell>
        </row>
        <row r="4787">
          <cell r="B4787" t="str">
            <v/>
          </cell>
        </row>
        <row r="4788">
          <cell r="B4788" t="str">
            <v/>
          </cell>
        </row>
        <row r="4789">
          <cell r="B4789" t="str">
            <v/>
          </cell>
        </row>
        <row r="4790">
          <cell r="B4790" t="str">
            <v/>
          </cell>
        </row>
        <row r="4791">
          <cell r="B4791" t="str">
            <v/>
          </cell>
        </row>
        <row r="4792">
          <cell r="B4792" t="str">
            <v/>
          </cell>
        </row>
        <row r="4793">
          <cell r="B4793" t="str">
            <v/>
          </cell>
        </row>
        <row r="4794">
          <cell r="B4794" t="str">
            <v/>
          </cell>
        </row>
        <row r="4795">
          <cell r="B4795" t="str">
            <v/>
          </cell>
        </row>
        <row r="4796">
          <cell r="B4796" t="str">
            <v/>
          </cell>
        </row>
        <row r="4797">
          <cell r="B4797" t="str">
            <v/>
          </cell>
        </row>
        <row r="4798">
          <cell r="B4798" t="str">
            <v/>
          </cell>
        </row>
        <row r="4799">
          <cell r="B4799" t="str">
            <v/>
          </cell>
        </row>
        <row r="4800">
          <cell r="B4800" t="str">
            <v/>
          </cell>
        </row>
        <row r="4801">
          <cell r="B4801" t="str">
            <v/>
          </cell>
        </row>
        <row r="4802">
          <cell r="B4802" t="str">
            <v/>
          </cell>
        </row>
        <row r="4803">
          <cell r="B4803" t="str">
            <v/>
          </cell>
        </row>
        <row r="4804">
          <cell r="B4804" t="str">
            <v/>
          </cell>
        </row>
        <row r="4805">
          <cell r="B4805" t="str">
            <v/>
          </cell>
        </row>
        <row r="4806">
          <cell r="B4806" t="str">
            <v/>
          </cell>
        </row>
        <row r="4807">
          <cell r="B4807" t="str">
            <v/>
          </cell>
        </row>
        <row r="4808">
          <cell r="B4808" t="str">
            <v/>
          </cell>
        </row>
        <row r="4809">
          <cell r="B4809" t="str">
            <v/>
          </cell>
        </row>
        <row r="4810">
          <cell r="B4810" t="str">
            <v/>
          </cell>
        </row>
        <row r="4811">
          <cell r="B4811" t="str">
            <v/>
          </cell>
        </row>
        <row r="4812">
          <cell r="B4812" t="str">
            <v/>
          </cell>
        </row>
        <row r="4813">
          <cell r="B4813" t="str">
            <v/>
          </cell>
        </row>
        <row r="4814">
          <cell r="B4814" t="str">
            <v/>
          </cell>
        </row>
        <row r="4815">
          <cell r="B4815" t="str">
            <v/>
          </cell>
        </row>
        <row r="4816">
          <cell r="B4816" t="str">
            <v/>
          </cell>
        </row>
        <row r="4817">
          <cell r="B4817" t="str">
            <v/>
          </cell>
        </row>
        <row r="4818">
          <cell r="B4818" t="str">
            <v/>
          </cell>
        </row>
        <row r="4819">
          <cell r="B4819" t="str">
            <v/>
          </cell>
        </row>
        <row r="4820">
          <cell r="B4820" t="str">
            <v/>
          </cell>
        </row>
        <row r="4821">
          <cell r="B4821" t="str">
            <v/>
          </cell>
        </row>
        <row r="4822">
          <cell r="B4822" t="str">
            <v/>
          </cell>
        </row>
        <row r="4823">
          <cell r="B4823" t="str">
            <v/>
          </cell>
        </row>
        <row r="4824">
          <cell r="B4824" t="str">
            <v/>
          </cell>
        </row>
        <row r="4825">
          <cell r="B4825" t="str">
            <v/>
          </cell>
        </row>
        <row r="4826">
          <cell r="B4826" t="str">
            <v/>
          </cell>
        </row>
        <row r="4827">
          <cell r="B4827" t="str">
            <v/>
          </cell>
        </row>
        <row r="4828">
          <cell r="B4828" t="str">
            <v/>
          </cell>
        </row>
        <row r="4829">
          <cell r="B4829" t="str">
            <v/>
          </cell>
        </row>
        <row r="4830">
          <cell r="B4830" t="str">
            <v/>
          </cell>
        </row>
        <row r="4831">
          <cell r="B4831" t="str">
            <v/>
          </cell>
        </row>
        <row r="4832">
          <cell r="B4832" t="str">
            <v/>
          </cell>
        </row>
        <row r="4833">
          <cell r="B4833" t="str">
            <v/>
          </cell>
        </row>
        <row r="4834">
          <cell r="B4834" t="str">
            <v/>
          </cell>
        </row>
        <row r="4835">
          <cell r="B4835" t="str">
            <v/>
          </cell>
        </row>
        <row r="4836">
          <cell r="B4836" t="str">
            <v/>
          </cell>
        </row>
        <row r="4837">
          <cell r="B4837" t="str">
            <v/>
          </cell>
        </row>
        <row r="4838">
          <cell r="B4838" t="str">
            <v/>
          </cell>
        </row>
        <row r="4839">
          <cell r="B4839" t="str">
            <v/>
          </cell>
        </row>
        <row r="4840">
          <cell r="B4840" t="str">
            <v/>
          </cell>
        </row>
        <row r="4841">
          <cell r="B4841" t="str">
            <v/>
          </cell>
        </row>
        <row r="4842">
          <cell r="B4842" t="str">
            <v/>
          </cell>
        </row>
        <row r="4843">
          <cell r="B4843" t="str">
            <v/>
          </cell>
        </row>
        <row r="4844">
          <cell r="B4844" t="str">
            <v/>
          </cell>
        </row>
        <row r="4845">
          <cell r="B4845" t="str">
            <v/>
          </cell>
        </row>
        <row r="4846">
          <cell r="B4846" t="str">
            <v/>
          </cell>
        </row>
        <row r="4847">
          <cell r="B4847" t="str">
            <v/>
          </cell>
        </row>
        <row r="4848">
          <cell r="B4848" t="str">
            <v/>
          </cell>
        </row>
        <row r="4849">
          <cell r="B4849" t="str">
            <v/>
          </cell>
        </row>
        <row r="4850">
          <cell r="B4850" t="str">
            <v/>
          </cell>
        </row>
        <row r="4851">
          <cell r="B4851" t="str">
            <v/>
          </cell>
        </row>
        <row r="4852">
          <cell r="B4852" t="str">
            <v/>
          </cell>
        </row>
        <row r="4853">
          <cell r="B4853" t="str">
            <v/>
          </cell>
        </row>
        <row r="4854">
          <cell r="B4854" t="str">
            <v/>
          </cell>
        </row>
        <row r="4855">
          <cell r="B4855" t="str">
            <v/>
          </cell>
        </row>
        <row r="4856">
          <cell r="B4856" t="str">
            <v/>
          </cell>
        </row>
        <row r="4857">
          <cell r="B4857" t="str">
            <v/>
          </cell>
        </row>
        <row r="4858">
          <cell r="B4858" t="str">
            <v/>
          </cell>
        </row>
        <row r="4859">
          <cell r="B4859" t="str">
            <v/>
          </cell>
        </row>
        <row r="4860">
          <cell r="B4860" t="str">
            <v/>
          </cell>
        </row>
        <row r="4861">
          <cell r="B4861" t="str">
            <v/>
          </cell>
        </row>
        <row r="4862">
          <cell r="B4862" t="str">
            <v/>
          </cell>
        </row>
        <row r="4863">
          <cell r="B4863" t="str">
            <v/>
          </cell>
        </row>
        <row r="4864">
          <cell r="B4864" t="str">
            <v/>
          </cell>
        </row>
        <row r="4865">
          <cell r="B4865" t="str">
            <v/>
          </cell>
        </row>
        <row r="4866">
          <cell r="B4866" t="str">
            <v/>
          </cell>
        </row>
        <row r="4867">
          <cell r="B4867" t="str">
            <v/>
          </cell>
        </row>
        <row r="4868">
          <cell r="B4868" t="str">
            <v/>
          </cell>
        </row>
        <row r="4869">
          <cell r="B4869" t="str">
            <v/>
          </cell>
        </row>
        <row r="4870">
          <cell r="B4870" t="str">
            <v/>
          </cell>
        </row>
        <row r="4871">
          <cell r="B4871" t="str">
            <v/>
          </cell>
        </row>
        <row r="4872">
          <cell r="B4872" t="str">
            <v/>
          </cell>
        </row>
        <row r="4873">
          <cell r="B4873" t="str">
            <v/>
          </cell>
        </row>
        <row r="4874">
          <cell r="B4874" t="str">
            <v/>
          </cell>
        </row>
        <row r="4875">
          <cell r="B4875" t="str">
            <v/>
          </cell>
        </row>
        <row r="4876">
          <cell r="B4876" t="str">
            <v/>
          </cell>
        </row>
        <row r="4877">
          <cell r="B4877" t="str">
            <v/>
          </cell>
        </row>
        <row r="4878">
          <cell r="B4878" t="str">
            <v/>
          </cell>
        </row>
        <row r="4879">
          <cell r="B4879" t="str">
            <v/>
          </cell>
        </row>
        <row r="4880">
          <cell r="B4880" t="str">
            <v/>
          </cell>
        </row>
        <row r="4881">
          <cell r="B4881" t="str">
            <v/>
          </cell>
        </row>
        <row r="4882">
          <cell r="B4882" t="str">
            <v/>
          </cell>
        </row>
        <row r="4883">
          <cell r="B4883" t="str">
            <v/>
          </cell>
        </row>
        <row r="4884">
          <cell r="B4884" t="str">
            <v/>
          </cell>
        </row>
        <row r="4885">
          <cell r="B4885" t="str">
            <v/>
          </cell>
        </row>
        <row r="4886">
          <cell r="B4886" t="str">
            <v/>
          </cell>
        </row>
        <row r="4887">
          <cell r="B4887" t="str">
            <v/>
          </cell>
        </row>
        <row r="4888">
          <cell r="B4888" t="str">
            <v/>
          </cell>
        </row>
        <row r="4889">
          <cell r="B4889" t="str">
            <v/>
          </cell>
        </row>
        <row r="4890">
          <cell r="B4890" t="str">
            <v/>
          </cell>
        </row>
        <row r="4891">
          <cell r="B4891" t="str">
            <v/>
          </cell>
        </row>
        <row r="4892">
          <cell r="B4892" t="str">
            <v/>
          </cell>
        </row>
        <row r="4893">
          <cell r="B4893" t="str">
            <v/>
          </cell>
        </row>
        <row r="4894">
          <cell r="B4894" t="str">
            <v/>
          </cell>
        </row>
        <row r="4895">
          <cell r="B4895" t="str">
            <v/>
          </cell>
        </row>
        <row r="4896">
          <cell r="B4896" t="str">
            <v/>
          </cell>
        </row>
        <row r="4897">
          <cell r="B4897" t="str">
            <v/>
          </cell>
        </row>
        <row r="4898">
          <cell r="B4898" t="str">
            <v/>
          </cell>
        </row>
        <row r="4899">
          <cell r="B4899" t="str">
            <v/>
          </cell>
        </row>
        <row r="4900">
          <cell r="B4900" t="str">
            <v/>
          </cell>
        </row>
        <row r="4901">
          <cell r="B4901" t="str">
            <v/>
          </cell>
        </row>
        <row r="4902">
          <cell r="B4902" t="str">
            <v/>
          </cell>
        </row>
        <row r="4903">
          <cell r="B4903" t="str">
            <v/>
          </cell>
        </row>
        <row r="4904">
          <cell r="B4904" t="str">
            <v/>
          </cell>
        </row>
        <row r="4905">
          <cell r="B4905" t="str">
            <v/>
          </cell>
        </row>
        <row r="4906">
          <cell r="B4906" t="str">
            <v/>
          </cell>
        </row>
        <row r="4907">
          <cell r="B4907" t="str">
            <v/>
          </cell>
        </row>
        <row r="4908">
          <cell r="B4908" t="str">
            <v/>
          </cell>
        </row>
        <row r="4909">
          <cell r="B4909" t="str">
            <v/>
          </cell>
        </row>
        <row r="4910">
          <cell r="B4910" t="str">
            <v/>
          </cell>
        </row>
        <row r="4944">
          <cell r="A4944" t="str">
            <v>31/12/2019</v>
          </cell>
          <cell r="C4944" t="str">
            <v>Chi phí tiền lương bộ phận sản xuất</v>
          </cell>
          <cell r="D4944" t="str">
            <v>622</v>
          </cell>
          <cell r="E4944" t="str">
            <v>3341</v>
          </cell>
        </row>
        <row r="4945">
          <cell r="A4945" t="str">
            <v>31/12/2019</v>
          </cell>
          <cell r="C4945" t="str">
            <v>Chi phí tiền lương bộ phận SXC</v>
          </cell>
          <cell r="D4945" t="str">
            <v>627</v>
          </cell>
          <cell r="E4945" t="str">
            <v>3341</v>
          </cell>
        </row>
        <row r="4946">
          <cell r="A4946" t="str">
            <v>31/12/2019</v>
          </cell>
          <cell r="C4946" t="str">
            <v>Chi phí tiền lương bộ phận bán hàng</v>
          </cell>
          <cell r="D4946" t="str">
            <v>6411</v>
          </cell>
          <cell r="E4946" t="str">
            <v>3341</v>
          </cell>
        </row>
        <row r="4947">
          <cell r="A4947" t="str">
            <v>31/12/2019</v>
          </cell>
          <cell r="C4947" t="str">
            <v>Chi phí tiền lương bộ phận quản lý</v>
          </cell>
          <cell r="D4947" t="str">
            <v>6421</v>
          </cell>
          <cell r="E4947" t="str">
            <v>3341</v>
          </cell>
        </row>
        <row r="4948">
          <cell r="A4948" t="str">
            <v>31/12/2019</v>
          </cell>
          <cell r="C4948" t="str">
            <v>Bảo hiểm xã hội</v>
          </cell>
          <cell r="D4948" t="str">
            <v>3341</v>
          </cell>
          <cell r="E4948" t="str">
            <v>3383</v>
          </cell>
        </row>
        <row r="4949">
          <cell r="A4949" t="str">
            <v>31/12/2019</v>
          </cell>
          <cell r="C4949" t="str">
            <v>Bảo hiểm y tế</v>
          </cell>
          <cell r="D4949" t="str">
            <v>3341</v>
          </cell>
          <cell r="E4949" t="str">
            <v>3384</v>
          </cell>
        </row>
        <row r="4950">
          <cell r="A4950" t="str">
            <v>31/12/2019</v>
          </cell>
          <cell r="C4950" t="str">
            <v>Bảo hiểm thất nghiệp</v>
          </cell>
          <cell r="D4950" t="str">
            <v>3341</v>
          </cell>
          <cell r="E4950" t="str">
            <v>3386</v>
          </cell>
        </row>
        <row r="4951">
          <cell r="A4951" t="str">
            <v>31/12/2019</v>
          </cell>
        </row>
        <row r="4952">
          <cell r="A4952" t="str">
            <v>31/12/2019</v>
          </cell>
        </row>
        <row r="4967">
          <cell r="A4967" t="str">
            <v>31/12/2019</v>
          </cell>
          <cell r="C4967" t="str">
            <v>Chi phí dụng cụ, đồ dùng</v>
          </cell>
          <cell r="D4967" t="str">
            <v>6413</v>
          </cell>
          <cell r="E4967" t="str">
            <v>24202</v>
          </cell>
        </row>
        <row r="4968">
          <cell r="A4968" t="str">
            <v>31/12/2019</v>
          </cell>
          <cell r="C4968" t="str">
            <v>Chi phí dịch vụ mua ngoài</v>
          </cell>
          <cell r="D4968" t="str">
            <v>6417</v>
          </cell>
          <cell r="E4968" t="str">
            <v>24202</v>
          </cell>
        </row>
        <row r="4969">
          <cell r="A4969" t="str">
            <v>31/12/2019</v>
          </cell>
          <cell r="C4969" t="str">
            <v>Chi phí bằng tiền khác</v>
          </cell>
          <cell r="D4969" t="str">
            <v>6418</v>
          </cell>
          <cell r="E4969" t="str">
            <v>24202</v>
          </cell>
        </row>
        <row r="4970">
          <cell r="A4970" t="str">
            <v>31/12/2019</v>
          </cell>
          <cell r="C4970" t="str">
            <v>Chi phí đồ dùng văn phòng</v>
          </cell>
          <cell r="D4970" t="str">
            <v>6423</v>
          </cell>
          <cell r="E4970" t="str">
            <v>24202</v>
          </cell>
        </row>
        <row r="4971">
          <cell r="A4971" t="str">
            <v>31/12/2019</v>
          </cell>
          <cell r="C4971" t="str">
            <v>Chi phí dịch vụ mua ngoài</v>
          </cell>
          <cell r="D4971" t="str">
            <v>6427</v>
          </cell>
          <cell r="E4971" t="str">
            <v>24202</v>
          </cell>
        </row>
        <row r="4972">
          <cell r="A4972" t="str">
            <v>31/12/2019</v>
          </cell>
          <cell r="C4972" t="str">
            <v>Chi phí bằng tiền khác</v>
          </cell>
          <cell r="D4972" t="str">
            <v>6428</v>
          </cell>
          <cell r="E4972" t="str">
            <v>24202</v>
          </cell>
        </row>
        <row r="4973">
          <cell r="A4973" t="str">
            <v>31/12/2019</v>
          </cell>
          <cell r="C4973" t="str">
            <v>Phân bổ chi phí trả trước ngắn hạn</v>
          </cell>
          <cell r="D4973" t="str">
            <v>6423</v>
          </cell>
          <cell r="E4973" t="str">
            <v>24201</v>
          </cell>
        </row>
        <row r="4974">
          <cell r="A4974" t="str">
            <v>31/12/2019</v>
          </cell>
          <cell r="C4974" t="str">
            <v>Phân bổ chi phí trả trước dài hạn</v>
          </cell>
          <cell r="D4974" t="str">
            <v>6423</v>
          </cell>
          <cell r="E4974" t="str">
            <v>24202</v>
          </cell>
        </row>
        <row r="4975">
          <cell r="A4975" t="str">
            <v>31/12/2019</v>
          </cell>
          <cell r="C4975" t="str">
            <v>Hao mòn TSCĐ hữu hình</v>
          </cell>
          <cell r="D4975" t="str">
            <v>6424</v>
          </cell>
          <cell r="E4975" t="str">
            <v>2141</v>
          </cell>
        </row>
        <row r="4976">
          <cell r="A4976" t="str">
            <v>31/12/2019</v>
          </cell>
          <cell r="C4976" t="str">
            <v>Hao mòn TSCĐ thuê tài chính</v>
          </cell>
          <cell r="D4976" t="str">
            <v>6424</v>
          </cell>
          <cell r="E4976" t="str">
            <v>2142</v>
          </cell>
        </row>
        <row r="4977">
          <cell r="A4977" t="str">
            <v>31/12/2019</v>
          </cell>
          <cell r="C4977" t="str">
            <v xml:space="preserve">Hao mòn TSCĐ vô hình </v>
          </cell>
          <cell r="D4977" t="str">
            <v>6424</v>
          </cell>
          <cell r="E4977" t="str">
            <v>2143</v>
          </cell>
        </row>
        <row r="4978">
          <cell r="A4978" t="str">
            <v>31/12/2019</v>
          </cell>
          <cell r="C4978" t="str">
            <v>Hao mòn bất động sản đầu tư</v>
          </cell>
          <cell r="D4978" t="str">
            <v>6424</v>
          </cell>
          <cell r="E4978" t="str">
            <v>2147</v>
          </cell>
        </row>
        <row r="4979">
          <cell r="A4979" t="str">
            <v>31/12/2019</v>
          </cell>
          <cell r="B4979" t="str">
            <v>KC</v>
          </cell>
          <cell r="C4979" t="str">
            <v xml:space="preserve">Kết chuyển thuế GTGT được khấu trừ </v>
          </cell>
          <cell r="D4979" t="str">
            <v>33311</v>
          </cell>
          <cell r="E4979" t="str">
            <v>1331</v>
          </cell>
          <cell r="F4979">
            <v>694547366</v>
          </cell>
        </row>
        <row r="4980">
          <cell r="A4980" t="str">
            <v>31/12/2019</v>
          </cell>
          <cell r="B4980" t="str">
            <v>KC</v>
          </cell>
          <cell r="C4980" t="str">
            <v>KQKD: Kết chuyển giá vốn.</v>
          </cell>
          <cell r="D4980" t="str">
            <v>911</v>
          </cell>
          <cell r="E4980" t="str">
            <v>632</v>
          </cell>
          <cell r="F4980">
            <v>10143700106</v>
          </cell>
        </row>
        <row r="4981">
          <cell r="A4981" t="str">
            <v>31/12/2019</v>
          </cell>
          <cell r="B4981" t="str">
            <v>KC</v>
          </cell>
          <cell r="C4981" t="str">
            <v>KQKD: Kết chuyển chi phí tài chính</v>
          </cell>
          <cell r="D4981" t="str">
            <v>911</v>
          </cell>
          <cell r="E4981" t="str">
            <v>635</v>
          </cell>
          <cell r="F4981">
            <v>0</v>
          </cell>
        </row>
        <row r="4982">
          <cell r="A4982" t="str">
            <v>31/12/2019</v>
          </cell>
          <cell r="B4982" t="str">
            <v>KC</v>
          </cell>
          <cell r="C4982" t="str">
            <v xml:space="preserve">KQKD: Chi phí nhân viên </v>
          </cell>
          <cell r="D4982" t="str">
            <v>911</v>
          </cell>
          <cell r="E4982" t="str">
            <v>6411</v>
          </cell>
          <cell r="F4982">
            <v>1688835384</v>
          </cell>
        </row>
        <row r="4983">
          <cell r="A4983" t="str">
            <v>31/12/2019</v>
          </cell>
          <cell r="B4983" t="str">
            <v>KC</v>
          </cell>
          <cell r="C4983" t="str">
            <v>KQKD: Chi phí nguyên vật liệu, bao bì</v>
          </cell>
          <cell r="D4983" t="str">
            <v>911</v>
          </cell>
          <cell r="E4983" t="str">
            <v>6412</v>
          </cell>
          <cell r="F4983">
            <v>0</v>
          </cell>
        </row>
        <row r="4984">
          <cell r="A4984" t="str">
            <v>31/12/2019</v>
          </cell>
          <cell r="B4984" t="str">
            <v>KC</v>
          </cell>
          <cell r="C4984" t="str">
            <v>KQKD: Chi phí dụng cụ, đồ dùng</v>
          </cell>
          <cell r="D4984" t="str">
            <v>911</v>
          </cell>
          <cell r="E4984" t="str">
            <v>6413</v>
          </cell>
          <cell r="F4984">
            <v>103330050</v>
          </cell>
        </row>
        <row r="4985">
          <cell r="A4985" t="str">
            <v>31/12/2019</v>
          </cell>
          <cell r="B4985" t="str">
            <v>KC</v>
          </cell>
          <cell r="C4985" t="str">
            <v>KQKD: Chi phí khấu hao TSCĐ</v>
          </cell>
          <cell r="D4985" t="str">
            <v>911</v>
          </cell>
          <cell r="E4985" t="str">
            <v>6414</v>
          </cell>
          <cell r="F4985">
            <v>0</v>
          </cell>
        </row>
        <row r="4986">
          <cell r="A4986" t="str">
            <v>31/12/2019</v>
          </cell>
          <cell r="B4986" t="str">
            <v>KC</v>
          </cell>
          <cell r="C4986" t="str">
            <v>KQKD: Chi phí bảo hành</v>
          </cell>
          <cell r="D4986" t="str">
            <v>911</v>
          </cell>
          <cell r="E4986" t="str">
            <v>6415</v>
          </cell>
          <cell r="F4986">
            <v>0</v>
          </cell>
        </row>
        <row r="4987">
          <cell r="A4987" t="str">
            <v>31/12/2019</v>
          </cell>
          <cell r="B4987" t="str">
            <v>KC</v>
          </cell>
          <cell r="C4987" t="str">
            <v>KQKD: Chi phí dịch vụ mua ngoài</v>
          </cell>
          <cell r="D4987" t="str">
            <v>911</v>
          </cell>
          <cell r="E4987" t="str">
            <v>6417</v>
          </cell>
          <cell r="F4987">
            <v>0</v>
          </cell>
        </row>
        <row r="4988">
          <cell r="A4988" t="str">
            <v>31/12/2019</v>
          </cell>
          <cell r="B4988" t="str">
            <v>KC</v>
          </cell>
          <cell r="C4988" t="str">
            <v>KQKD: Chi phí bằng tiền khác</v>
          </cell>
          <cell r="D4988" t="str">
            <v>911</v>
          </cell>
          <cell r="E4988" t="str">
            <v>6418</v>
          </cell>
          <cell r="F4988">
            <v>1686634293</v>
          </cell>
        </row>
        <row r="4989">
          <cell r="A4989" t="str">
            <v>31/12/2019</v>
          </cell>
          <cell r="B4989" t="str">
            <v>KC</v>
          </cell>
          <cell r="C4989" t="str">
            <v>KQKD: Chi phí nhân viên quản lý</v>
          </cell>
          <cell r="D4989" t="str">
            <v>911</v>
          </cell>
          <cell r="E4989" t="str">
            <v>6421</v>
          </cell>
          <cell r="F4989">
            <v>2757421000</v>
          </cell>
        </row>
        <row r="4990">
          <cell r="A4990" t="str">
            <v>31/12/2019</v>
          </cell>
          <cell r="B4990" t="str">
            <v>KC</v>
          </cell>
          <cell r="C4990" t="str">
            <v>KQKD: Chi phí vật liệu quản lý</v>
          </cell>
          <cell r="D4990" t="str">
            <v>911</v>
          </cell>
          <cell r="E4990" t="str">
            <v>6422</v>
          </cell>
          <cell r="F4990">
            <v>0</v>
          </cell>
        </row>
        <row r="4991">
          <cell r="A4991" t="str">
            <v>31/12/2019</v>
          </cell>
          <cell r="B4991" t="str">
            <v>KC</v>
          </cell>
          <cell r="C4991" t="str">
            <v>KQKD: Chi phí đồ dùng văn phòng</v>
          </cell>
          <cell r="D4991" t="str">
            <v>911</v>
          </cell>
          <cell r="E4991" t="str">
            <v>6423</v>
          </cell>
          <cell r="F4991">
            <v>1839053510</v>
          </cell>
        </row>
        <row r="4992">
          <cell r="A4992" t="str">
            <v>31/12/2019</v>
          </cell>
          <cell r="B4992" t="str">
            <v>KC</v>
          </cell>
          <cell r="C4992" t="str">
            <v>KQKD: Chi phí khấu hao TSCĐ</v>
          </cell>
          <cell r="D4992" t="str">
            <v>911</v>
          </cell>
          <cell r="E4992" t="str">
            <v>6424</v>
          </cell>
          <cell r="F4992">
            <v>0</v>
          </cell>
        </row>
        <row r="4993">
          <cell r="A4993" t="str">
            <v>31/12/2019</v>
          </cell>
          <cell r="B4993" t="str">
            <v>KC</v>
          </cell>
          <cell r="C4993" t="str">
            <v>KQKD: Thuế, phí và lệ phí</v>
          </cell>
          <cell r="D4993" t="str">
            <v>911</v>
          </cell>
          <cell r="E4993" t="str">
            <v>6425</v>
          </cell>
          <cell r="F4993">
            <v>24639994</v>
          </cell>
        </row>
        <row r="4994">
          <cell r="A4994" t="str">
            <v>31/12/2019</v>
          </cell>
          <cell r="B4994" t="str">
            <v>KC</v>
          </cell>
          <cell r="C4994" t="str">
            <v>KQKD: Chi phí dự phòng</v>
          </cell>
          <cell r="D4994" t="str">
            <v>911</v>
          </cell>
          <cell r="E4994" t="str">
            <v>6426</v>
          </cell>
          <cell r="F4994">
            <v>0</v>
          </cell>
        </row>
        <row r="4995">
          <cell r="A4995" t="str">
            <v>31/12/2019</v>
          </cell>
          <cell r="B4995" t="str">
            <v>KC</v>
          </cell>
          <cell r="C4995" t="str">
            <v>KQKD: Chi phí dịch vụ mua ngoài</v>
          </cell>
          <cell r="D4995" t="str">
            <v>911</v>
          </cell>
          <cell r="E4995" t="str">
            <v>6427</v>
          </cell>
          <cell r="F4995">
            <v>0</v>
          </cell>
        </row>
        <row r="4996">
          <cell r="A4996" t="str">
            <v>31/12/2019</v>
          </cell>
          <cell r="B4996" t="str">
            <v>KC</v>
          </cell>
          <cell r="C4996" t="str">
            <v>KQKD: Chi phí bằng tiền khác</v>
          </cell>
          <cell r="D4996" t="str">
            <v>911</v>
          </cell>
          <cell r="E4996" t="str">
            <v>6428</v>
          </cell>
          <cell r="F4996">
            <v>1149614895</v>
          </cell>
        </row>
        <row r="4997">
          <cell r="A4997" t="str">
            <v>31/12/2019</v>
          </cell>
          <cell r="B4997" t="str">
            <v>KC</v>
          </cell>
          <cell r="C4997" t="str">
            <v>KQKD: Kết chuyển chi phí khác</v>
          </cell>
          <cell r="D4997" t="str">
            <v>911</v>
          </cell>
          <cell r="E4997" t="str">
            <v>811</v>
          </cell>
          <cell r="F4997">
            <v>2975000</v>
          </cell>
        </row>
        <row r="4998">
          <cell r="A4998" t="str">
            <v>31/12/2019</v>
          </cell>
          <cell r="B4998" t="str">
            <v>KC</v>
          </cell>
          <cell r="C4998" t="str">
            <v>KQKD: Kết chuyển chi phí thuế TNDN hiện hành</v>
          </cell>
          <cell r="D4998" t="str">
            <v>911</v>
          </cell>
          <cell r="E4998" t="str">
            <v>8211</v>
          </cell>
          <cell r="F4998">
            <v>0</v>
          </cell>
        </row>
        <row r="4999">
          <cell r="A4999" t="str">
            <v>31/12/2019</v>
          </cell>
          <cell r="B4999" t="str">
            <v>KC</v>
          </cell>
          <cell r="C4999" t="str">
            <v>KQKD: Doanh thu bán hàng hóa</v>
          </cell>
          <cell r="D4999" t="str">
            <v>5111</v>
          </cell>
          <cell r="E4999" t="str">
            <v>911</v>
          </cell>
          <cell r="F4999">
            <v>15748422779</v>
          </cell>
        </row>
        <row r="5000">
          <cell r="A5000" t="str">
            <v>31/12/2019</v>
          </cell>
          <cell r="B5000" t="str">
            <v>KC</v>
          </cell>
          <cell r="C5000" t="str">
            <v>KQKD: Doanh thu bán các thành phẩm</v>
          </cell>
          <cell r="D5000" t="str">
            <v>5112</v>
          </cell>
          <cell r="E5000" t="str">
            <v>911</v>
          </cell>
          <cell r="F5000">
            <v>0</v>
          </cell>
        </row>
        <row r="5001">
          <cell r="A5001" t="str">
            <v>31/12/2019</v>
          </cell>
          <cell r="B5001" t="str">
            <v>KC</v>
          </cell>
          <cell r="C5001" t="str">
            <v>KQKD: Doanh thu cung cấp dịch vụ</v>
          </cell>
          <cell r="D5001" t="str">
            <v>5113</v>
          </cell>
          <cell r="E5001" t="str">
            <v>911</v>
          </cell>
          <cell r="F5001">
            <v>0</v>
          </cell>
        </row>
        <row r="5002">
          <cell r="A5002" t="str">
            <v>31/12/2019</v>
          </cell>
          <cell r="B5002" t="str">
            <v>KC</v>
          </cell>
          <cell r="C5002" t="str">
            <v>KQKD: Doanh thu trợ cấp, trợ giá</v>
          </cell>
          <cell r="D5002" t="str">
            <v>5114</v>
          </cell>
          <cell r="E5002" t="str">
            <v>911</v>
          </cell>
          <cell r="F5002">
            <v>0</v>
          </cell>
        </row>
        <row r="5003">
          <cell r="A5003" t="str">
            <v>31/12/2019</v>
          </cell>
          <cell r="B5003" t="str">
            <v>KC</v>
          </cell>
          <cell r="C5003" t="str">
            <v>KQKD: Doanh thu kinh doanh bất động sản đầu tư</v>
          </cell>
          <cell r="D5003" t="str">
            <v>5117</v>
          </cell>
          <cell r="E5003" t="str">
            <v>911</v>
          </cell>
          <cell r="F5003">
            <v>0</v>
          </cell>
        </row>
        <row r="5004">
          <cell r="A5004" t="str">
            <v>31/12/2019</v>
          </cell>
          <cell r="B5004" t="str">
            <v>KC</v>
          </cell>
          <cell r="C5004" t="str">
            <v>KQKD: Doanh thu khác</v>
          </cell>
          <cell r="D5004" t="str">
            <v>5118</v>
          </cell>
          <cell r="E5004" t="str">
            <v>911</v>
          </cell>
          <cell r="F5004">
            <v>0</v>
          </cell>
        </row>
        <row r="5005">
          <cell r="A5005" t="str">
            <v>31/12/2019</v>
          </cell>
          <cell r="B5005" t="str">
            <v>KC</v>
          </cell>
          <cell r="C5005" t="str">
            <v>KQKD: Kết chuyển doanh thu hoạt động tài chính</v>
          </cell>
          <cell r="D5005" t="str">
            <v>515</v>
          </cell>
          <cell r="E5005" t="str">
            <v>911</v>
          </cell>
          <cell r="F5005">
            <v>1976128</v>
          </cell>
        </row>
        <row r="5006">
          <cell r="A5006" t="str">
            <v>31/12/2019</v>
          </cell>
          <cell r="B5006" t="str">
            <v>KC</v>
          </cell>
          <cell r="C5006" t="str">
            <v>KQKD: Kết chuyển thu nhập khác</v>
          </cell>
          <cell r="D5006" t="str">
            <v>711</v>
          </cell>
          <cell r="E5006" t="str">
            <v>911</v>
          </cell>
          <cell r="F5006">
            <v>17458909</v>
          </cell>
        </row>
        <row r="5007">
          <cell r="A5007" t="str">
            <v>31/12/2019</v>
          </cell>
          <cell r="B5007" t="str">
            <v>KC</v>
          </cell>
          <cell r="C5007" t="str">
            <v>KQKD:Kết chuyển lãi/lỗ.</v>
          </cell>
          <cell r="D5007" t="str">
            <v>4212</v>
          </cell>
          <cell r="E5007" t="str">
            <v>911</v>
          </cell>
          <cell r="F5007">
            <v>3628346416</v>
          </cell>
        </row>
      </sheetData>
      <sheetData sheetId="3"/>
      <sheetData sheetId="4"/>
      <sheetData sheetId="5"/>
      <sheetData sheetId="6"/>
      <sheetData sheetId="7"/>
      <sheetData sheetId="8"/>
      <sheetData sheetId="9">
        <row r="11">
          <cell r="C11" t="str">
            <v>111</v>
          </cell>
          <cell r="D11" t="str">
            <v>Tiền mặt</v>
          </cell>
          <cell r="E11">
            <v>102270134</v>
          </cell>
          <cell r="F11">
            <v>0</v>
          </cell>
          <cell r="I11">
            <v>147971607</v>
          </cell>
          <cell r="J11">
            <v>0</v>
          </cell>
        </row>
        <row r="12">
          <cell r="B12" t="str">
            <v>111</v>
          </cell>
          <cell r="C12" t="str">
            <v>1111</v>
          </cell>
          <cell r="D12" t="str">
            <v>Tiền Việt Nam</v>
          </cell>
          <cell r="E12">
            <v>102270134</v>
          </cell>
          <cell r="F12">
            <v>0</v>
          </cell>
          <cell r="I12">
            <v>147971607</v>
          </cell>
          <cell r="J12">
            <v>0</v>
          </cell>
        </row>
        <row r="13">
          <cell r="B13" t="str">
            <v>111</v>
          </cell>
          <cell r="C13" t="str">
            <v>1112</v>
          </cell>
          <cell r="D13" t="str">
            <v>Ngoại tệ</v>
          </cell>
          <cell r="E13">
            <v>0</v>
          </cell>
          <cell r="F13">
            <v>0</v>
          </cell>
          <cell r="I13">
            <v>0</v>
          </cell>
          <cell r="J13">
            <v>0</v>
          </cell>
        </row>
        <row r="14">
          <cell r="B14" t="str">
            <v>111</v>
          </cell>
          <cell r="C14" t="str">
            <v>1113</v>
          </cell>
          <cell r="D14" t="str">
            <v>Vàng tiền tệ</v>
          </cell>
          <cell r="E14">
            <v>0</v>
          </cell>
          <cell r="F14">
            <v>0</v>
          </cell>
          <cell r="I14">
            <v>0</v>
          </cell>
          <cell r="J14">
            <v>0</v>
          </cell>
        </row>
        <row r="15">
          <cell r="C15" t="str">
            <v>112</v>
          </cell>
          <cell r="D15" t="str">
            <v>Tiền gửi Ngân hàng</v>
          </cell>
          <cell r="E15">
            <v>5615279241</v>
          </cell>
          <cell r="F15">
            <v>0</v>
          </cell>
          <cell r="I15">
            <v>26650742</v>
          </cell>
          <cell r="J15">
            <v>0</v>
          </cell>
        </row>
        <row r="16">
          <cell r="B16" t="str">
            <v>111</v>
          </cell>
          <cell r="C16" t="str">
            <v>1121</v>
          </cell>
          <cell r="D16" t="str">
            <v>Tiền Việt Nam</v>
          </cell>
          <cell r="E16">
            <v>232707170</v>
          </cell>
          <cell r="F16">
            <v>0</v>
          </cell>
          <cell r="I16">
            <v>17801255</v>
          </cell>
          <cell r="J16">
            <v>0</v>
          </cell>
        </row>
        <row r="17">
          <cell r="C17" t="str">
            <v>1121bidv</v>
          </cell>
          <cell r="E17">
            <v>27086481</v>
          </cell>
          <cell r="I17">
            <v>13098074</v>
          </cell>
          <cell r="J17">
            <v>0</v>
          </cell>
        </row>
        <row r="18">
          <cell r="C18" t="str">
            <v>1121UOB</v>
          </cell>
          <cell r="E18">
            <v>0</v>
          </cell>
          <cell r="I18">
            <v>4703181</v>
          </cell>
          <cell r="J18">
            <v>0</v>
          </cell>
        </row>
        <row r="19">
          <cell r="C19" t="str">
            <v>1121banviet</v>
          </cell>
          <cell r="E19">
            <v>191914387</v>
          </cell>
          <cell r="I19">
            <v>0</v>
          </cell>
          <cell r="J19">
            <v>0</v>
          </cell>
        </row>
        <row r="20">
          <cell r="C20" t="str">
            <v>1121dtbanviet</v>
          </cell>
          <cell r="E20">
            <v>13706302</v>
          </cell>
          <cell r="I20">
            <v>0</v>
          </cell>
          <cell r="J20">
            <v>0</v>
          </cell>
        </row>
        <row r="21">
          <cell r="B21" t="str">
            <v>111</v>
          </cell>
          <cell r="C21" t="str">
            <v>1122</v>
          </cell>
          <cell r="D21" t="str">
            <v>Ngoại tệ</v>
          </cell>
          <cell r="E21">
            <v>5382572071</v>
          </cell>
          <cell r="F21">
            <v>0</v>
          </cell>
          <cell r="I21">
            <v>8849487</v>
          </cell>
          <cell r="J21">
            <v>0</v>
          </cell>
        </row>
        <row r="22">
          <cell r="C22" t="str">
            <v>1122bidv</v>
          </cell>
          <cell r="E22">
            <v>5354232271</v>
          </cell>
          <cell r="I22">
            <v>8849487</v>
          </cell>
          <cell r="J22">
            <v>0</v>
          </cell>
        </row>
        <row r="23">
          <cell r="C23" t="str">
            <v>1122banviet</v>
          </cell>
          <cell r="E23">
            <v>28339800</v>
          </cell>
          <cell r="I23">
            <v>0</v>
          </cell>
          <cell r="J23">
            <v>0</v>
          </cell>
        </row>
        <row r="24">
          <cell r="C24" t="str">
            <v>1122dtbanviet</v>
          </cell>
          <cell r="I24">
            <v>0</v>
          </cell>
          <cell r="J24">
            <v>0</v>
          </cell>
        </row>
        <row r="25">
          <cell r="B25" t="str">
            <v>111</v>
          </cell>
          <cell r="C25" t="str">
            <v>1123</v>
          </cell>
          <cell r="D25" t="str">
            <v>Vàng tiền tệ</v>
          </cell>
          <cell r="E25">
            <v>0</v>
          </cell>
          <cell r="F25">
            <v>0</v>
          </cell>
          <cell r="I25">
            <v>0</v>
          </cell>
          <cell r="J25">
            <v>0</v>
          </cell>
        </row>
        <row r="26">
          <cell r="C26" t="str">
            <v>113</v>
          </cell>
          <cell r="D26" t="str">
            <v>Tiền đang chuyển</v>
          </cell>
          <cell r="E26">
            <v>0</v>
          </cell>
          <cell r="F26">
            <v>0</v>
          </cell>
          <cell r="I26">
            <v>0</v>
          </cell>
          <cell r="J26">
            <v>0</v>
          </cell>
        </row>
        <row r="27">
          <cell r="B27" t="str">
            <v>111</v>
          </cell>
          <cell r="C27" t="str">
            <v>1131</v>
          </cell>
          <cell r="D27" t="str">
            <v>Tiền Việt Nam</v>
          </cell>
          <cell r="E27">
            <v>0</v>
          </cell>
          <cell r="F27">
            <v>0</v>
          </cell>
          <cell r="I27">
            <v>0</v>
          </cell>
          <cell r="J27">
            <v>0</v>
          </cell>
        </row>
        <row r="28">
          <cell r="B28" t="str">
            <v>111</v>
          </cell>
          <cell r="C28" t="str">
            <v>1132</v>
          </cell>
          <cell r="D28" t="str">
            <v>Ngoại tệ</v>
          </cell>
          <cell r="E28">
            <v>0</v>
          </cell>
          <cell r="F28">
            <v>0</v>
          </cell>
          <cell r="I28">
            <v>0</v>
          </cell>
          <cell r="J28">
            <v>0</v>
          </cell>
        </row>
        <row r="29">
          <cell r="C29" t="str">
            <v>121</v>
          </cell>
          <cell r="D29" t="str">
            <v>Chứng khoán kinh doanh</v>
          </cell>
          <cell r="E29">
            <v>0</v>
          </cell>
          <cell r="F29">
            <v>0</v>
          </cell>
          <cell r="I29">
            <v>0</v>
          </cell>
          <cell r="J29">
            <v>0</v>
          </cell>
        </row>
        <row r="30">
          <cell r="B30">
            <v>121</v>
          </cell>
          <cell r="C30" t="str">
            <v>1211</v>
          </cell>
          <cell r="D30" t="str">
            <v>Cổ phiếu</v>
          </cell>
          <cell r="E30">
            <v>0</v>
          </cell>
          <cell r="F30">
            <v>0</v>
          </cell>
          <cell r="I30">
            <v>0</v>
          </cell>
          <cell r="J30">
            <v>0</v>
          </cell>
        </row>
        <row r="31">
          <cell r="B31">
            <v>121</v>
          </cell>
          <cell r="C31" t="str">
            <v>1212</v>
          </cell>
          <cell r="D31" t="str">
            <v>Trái phiếu</v>
          </cell>
          <cell r="E31">
            <v>0</v>
          </cell>
          <cell r="F31">
            <v>0</v>
          </cell>
          <cell r="I31">
            <v>0</v>
          </cell>
          <cell r="J31">
            <v>0</v>
          </cell>
        </row>
        <row r="32">
          <cell r="B32">
            <v>121</v>
          </cell>
          <cell r="C32" t="str">
            <v>1218</v>
          </cell>
          <cell r="D32" t="str">
            <v>Chứng khoán và công cụ tài chính khác</v>
          </cell>
          <cell r="E32">
            <v>0</v>
          </cell>
          <cell r="F32">
            <v>0</v>
          </cell>
          <cell r="I32">
            <v>0</v>
          </cell>
          <cell r="J32">
            <v>0</v>
          </cell>
        </row>
        <row r="33">
          <cell r="C33" t="str">
            <v>128</v>
          </cell>
          <cell r="D33" t="str">
            <v xml:space="preserve">Đầu tư nắm giữ đến ngày đáo hạn </v>
          </cell>
          <cell r="E33">
            <v>0</v>
          </cell>
          <cell r="F33">
            <v>0</v>
          </cell>
          <cell r="I33">
            <v>0</v>
          </cell>
          <cell r="J33">
            <v>0</v>
          </cell>
        </row>
        <row r="34">
          <cell r="B34">
            <v>123</v>
          </cell>
          <cell r="C34" t="str">
            <v>1281</v>
          </cell>
          <cell r="D34" t="str">
            <v xml:space="preserve">Tiền gửi có kỳ hạn </v>
          </cell>
          <cell r="E34">
            <v>0</v>
          </cell>
          <cell r="F34">
            <v>0</v>
          </cell>
          <cell r="I34">
            <v>0</v>
          </cell>
          <cell r="J34">
            <v>0</v>
          </cell>
        </row>
        <row r="35">
          <cell r="B35">
            <v>123</v>
          </cell>
          <cell r="C35" t="str">
            <v>1282</v>
          </cell>
          <cell r="D35" t="str">
            <v xml:space="preserve">Trái phiếu </v>
          </cell>
          <cell r="E35">
            <v>0</v>
          </cell>
          <cell r="F35">
            <v>0</v>
          </cell>
          <cell r="I35">
            <v>0</v>
          </cell>
          <cell r="J35">
            <v>0</v>
          </cell>
        </row>
        <row r="36">
          <cell r="B36">
            <v>135</v>
          </cell>
          <cell r="C36" t="str">
            <v>1283</v>
          </cell>
          <cell r="D36" t="str">
            <v xml:space="preserve">Cho vay </v>
          </cell>
          <cell r="F36">
            <v>0</v>
          </cell>
          <cell r="I36">
            <v>0</v>
          </cell>
          <cell r="J36">
            <v>0</v>
          </cell>
        </row>
        <row r="37">
          <cell r="B37">
            <v>123</v>
          </cell>
          <cell r="C37" t="str">
            <v>1288</v>
          </cell>
          <cell r="D37" t="str">
            <v>Các khoản đầu tư khác nắm giữ đến ngày đáo hạn</v>
          </cell>
          <cell r="E37">
            <v>0</v>
          </cell>
          <cell r="F37">
            <v>0</v>
          </cell>
          <cell r="I37">
            <v>0</v>
          </cell>
          <cell r="J37">
            <v>0</v>
          </cell>
        </row>
        <row r="38">
          <cell r="B38">
            <v>131</v>
          </cell>
          <cell r="C38" t="str">
            <v>131</v>
          </cell>
          <cell r="D38" t="str">
            <v>Phải thu của khách hàng</v>
          </cell>
          <cell r="E38">
            <v>0</v>
          </cell>
          <cell r="F38">
            <v>0</v>
          </cell>
          <cell r="I38">
            <v>9974429701</v>
          </cell>
          <cell r="J38">
            <v>0</v>
          </cell>
        </row>
        <row r="39">
          <cell r="C39" t="str">
            <v>133</v>
          </cell>
          <cell r="D39" t="str">
            <v>Thuế GTGT được khấu trừ</v>
          </cell>
          <cell r="E39">
            <v>0</v>
          </cell>
          <cell r="F39">
            <v>0</v>
          </cell>
          <cell r="I39">
            <v>484088803</v>
          </cell>
          <cell r="J39">
            <v>0</v>
          </cell>
        </row>
        <row r="40">
          <cell r="B40">
            <v>152</v>
          </cell>
          <cell r="C40" t="str">
            <v>1331</v>
          </cell>
          <cell r="D40" t="str">
            <v>Thuế GTGT được khấu trừ của hàng hóa, dịch vụ</v>
          </cell>
          <cell r="F40">
            <v>0</v>
          </cell>
          <cell r="I40">
            <v>484088803</v>
          </cell>
          <cell r="J40">
            <v>0</v>
          </cell>
        </row>
        <row r="41">
          <cell r="B41">
            <v>152</v>
          </cell>
          <cell r="C41" t="str">
            <v>1332</v>
          </cell>
          <cell r="D41" t="str">
            <v>Thuế GTGT được khấu trừ của TSCĐ</v>
          </cell>
          <cell r="E41">
            <v>0</v>
          </cell>
          <cell r="F41">
            <v>0</v>
          </cell>
          <cell r="I41">
            <v>0</v>
          </cell>
          <cell r="J41">
            <v>0</v>
          </cell>
        </row>
        <row r="42">
          <cell r="C42" t="str">
            <v>136</v>
          </cell>
          <cell r="D42" t="str">
            <v>Phải thu nội bộ</v>
          </cell>
          <cell r="E42">
            <v>0</v>
          </cell>
          <cell r="F42">
            <v>0</v>
          </cell>
          <cell r="I42">
            <v>0</v>
          </cell>
          <cell r="J42">
            <v>0</v>
          </cell>
        </row>
        <row r="43">
          <cell r="B43">
            <v>133</v>
          </cell>
          <cell r="C43" t="str">
            <v>1361</v>
          </cell>
          <cell r="D43" t="str">
            <v>Vốn kinh doanh ở các đơn vị trực thuộc</v>
          </cell>
          <cell r="E43">
            <v>0</v>
          </cell>
          <cell r="F43">
            <v>0</v>
          </cell>
          <cell r="I43">
            <v>0</v>
          </cell>
          <cell r="J43">
            <v>0</v>
          </cell>
        </row>
        <row r="44">
          <cell r="B44">
            <v>133</v>
          </cell>
          <cell r="C44" t="str">
            <v>1362</v>
          </cell>
          <cell r="D44" t="str">
            <v>Phải thu nội bộ về chênh lệch tỷ giá</v>
          </cell>
          <cell r="E44">
            <v>0</v>
          </cell>
          <cell r="F44">
            <v>0</v>
          </cell>
          <cell r="I44">
            <v>0</v>
          </cell>
          <cell r="J44">
            <v>0</v>
          </cell>
        </row>
        <row r="45">
          <cell r="B45">
            <v>133</v>
          </cell>
          <cell r="C45" t="str">
            <v>1363</v>
          </cell>
          <cell r="D45" t="str">
            <v>Phải thu nội bộ về chi phí đi vay đủ điều kiện được vốn hoá</v>
          </cell>
          <cell r="E45">
            <v>0</v>
          </cell>
          <cell r="F45">
            <v>0</v>
          </cell>
          <cell r="I45">
            <v>0</v>
          </cell>
          <cell r="J45">
            <v>0</v>
          </cell>
        </row>
        <row r="46">
          <cell r="B46">
            <v>133</v>
          </cell>
          <cell r="C46" t="str">
            <v>1368</v>
          </cell>
          <cell r="D46" t="str">
            <v>Phải thu nội bộ khác</v>
          </cell>
          <cell r="E46">
            <v>0</v>
          </cell>
          <cell r="F46">
            <v>0</v>
          </cell>
          <cell r="I46">
            <v>0</v>
          </cell>
          <cell r="J46">
            <v>0</v>
          </cell>
        </row>
        <row r="47">
          <cell r="C47" t="str">
            <v>138</v>
          </cell>
          <cell r="D47" t="str">
            <v>Phải thu khác</v>
          </cell>
          <cell r="E47">
            <v>0</v>
          </cell>
          <cell r="F47">
            <v>0</v>
          </cell>
          <cell r="I47">
            <v>0</v>
          </cell>
          <cell r="J47">
            <v>0</v>
          </cell>
        </row>
        <row r="48">
          <cell r="B48">
            <v>137</v>
          </cell>
          <cell r="C48" t="str">
            <v>1381</v>
          </cell>
          <cell r="D48" t="str">
            <v>Tài sản thiếu chờ xử lý</v>
          </cell>
          <cell r="E48">
            <v>0</v>
          </cell>
          <cell r="F48">
            <v>0</v>
          </cell>
          <cell r="I48">
            <v>0</v>
          </cell>
          <cell r="J48">
            <v>0</v>
          </cell>
        </row>
        <row r="49">
          <cell r="B49">
            <v>136</v>
          </cell>
          <cell r="C49" t="str">
            <v>1385</v>
          </cell>
          <cell r="D49" t="str">
            <v>Phải thu về cổ phần hoá</v>
          </cell>
          <cell r="E49">
            <v>0</v>
          </cell>
          <cell r="F49">
            <v>0</v>
          </cell>
          <cell r="I49">
            <v>0</v>
          </cell>
          <cell r="J49">
            <v>0</v>
          </cell>
        </row>
        <row r="50">
          <cell r="B50">
            <v>136</v>
          </cell>
          <cell r="C50" t="str">
            <v>1388</v>
          </cell>
          <cell r="D50" t="str">
            <v>Phải thu khác</v>
          </cell>
          <cell r="E50">
            <v>0</v>
          </cell>
          <cell r="F50">
            <v>0</v>
          </cell>
          <cell r="I50">
            <v>0</v>
          </cell>
          <cell r="J50">
            <v>0</v>
          </cell>
        </row>
        <row r="51">
          <cell r="B51">
            <v>136</v>
          </cell>
          <cell r="C51" t="str">
            <v>141</v>
          </cell>
          <cell r="D51" t="str">
            <v>Tạm ứng</v>
          </cell>
          <cell r="E51">
            <v>32940400</v>
          </cell>
          <cell r="F51">
            <v>0</v>
          </cell>
          <cell r="I51">
            <v>0</v>
          </cell>
          <cell r="J51">
            <v>303038639</v>
          </cell>
        </row>
        <row r="52">
          <cell r="B52">
            <v>141</v>
          </cell>
          <cell r="C52" t="str">
            <v>151</v>
          </cell>
          <cell r="D52" t="str">
            <v xml:space="preserve">Hàng mua đang đi đường </v>
          </cell>
          <cell r="E52">
            <v>0</v>
          </cell>
          <cell r="F52">
            <v>0</v>
          </cell>
          <cell r="I52">
            <v>0</v>
          </cell>
          <cell r="J52">
            <v>0</v>
          </cell>
        </row>
        <row r="53">
          <cell r="B53">
            <v>141</v>
          </cell>
          <cell r="C53" t="str">
            <v>152</v>
          </cell>
          <cell r="D53" t="str">
            <v>Nguyên liệu, vật liệu</v>
          </cell>
          <cell r="E53">
            <v>0</v>
          </cell>
          <cell r="F53">
            <v>0</v>
          </cell>
          <cell r="I53">
            <v>0</v>
          </cell>
          <cell r="J53">
            <v>0</v>
          </cell>
        </row>
        <row r="54">
          <cell r="C54" t="str">
            <v>153</v>
          </cell>
          <cell r="D54" t="str">
            <v xml:space="preserve">Công cụ, dụng cụ </v>
          </cell>
          <cell r="E54">
            <v>0</v>
          </cell>
          <cell r="F54">
            <v>0</v>
          </cell>
          <cell r="I54">
            <v>0</v>
          </cell>
          <cell r="J54">
            <v>0</v>
          </cell>
        </row>
        <row r="55">
          <cell r="B55">
            <v>141</v>
          </cell>
          <cell r="C55" t="str">
            <v>1531</v>
          </cell>
          <cell r="D55" t="str">
            <v>Công cụ, dụng cụ</v>
          </cell>
          <cell r="E55">
            <v>0</v>
          </cell>
          <cell r="F55">
            <v>0</v>
          </cell>
          <cell r="I55">
            <v>0</v>
          </cell>
          <cell r="J55">
            <v>0</v>
          </cell>
        </row>
        <row r="56">
          <cell r="B56">
            <v>141</v>
          </cell>
          <cell r="C56" t="str">
            <v>1532</v>
          </cell>
          <cell r="D56" t="str">
            <v>Bao bì luân chuyển</v>
          </cell>
          <cell r="E56">
            <v>0</v>
          </cell>
          <cell r="F56">
            <v>0</v>
          </cell>
          <cell r="I56">
            <v>0</v>
          </cell>
          <cell r="J56">
            <v>0</v>
          </cell>
        </row>
        <row r="57">
          <cell r="B57">
            <v>141</v>
          </cell>
          <cell r="C57" t="str">
            <v>1533</v>
          </cell>
          <cell r="D57" t="str">
            <v>Đồ dùng cho thuê</v>
          </cell>
          <cell r="E57">
            <v>0</v>
          </cell>
          <cell r="F57">
            <v>0</v>
          </cell>
          <cell r="I57">
            <v>0</v>
          </cell>
          <cell r="J57">
            <v>0</v>
          </cell>
        </row>
        <row r="58">
          <cell r="B58">
            <v>141</v>
          </cell>
          <cell r="C58" t="str">
            <v>1534</v>
          </cell>
          <cell r="D58" t="str">
            <v>Thiết bị, phụ tùng thay thế</v>
          </cell>
          <cell r="E58">
            <v>0</v>
          </cell>
          <cell r="F58">
            <v>0</v>
          </cell>
          <cell r="I58">
            <v>0</v>
          </cell>
          <cell r="J58">
            <v>0</v>
          </cell>
        </row>
        <row r="59">
          <cell r="B59">
            <v>141</v>
          </cell>
          <cell r="C59" t="str">
            <v>154</v>
          </cell>
          <cell r="D59" t="str">
            <v>Chi phí sản xuất, kinh doanh dở dang</v>
          </cell>
          <cell r="E59">
            <v>0</v>
          </cell>
          <cell r="F59">
            <v>0</v>
          </cell>
          <cell r="I59">
            <v>0</v>
          </cell>
          <cell r="J59">
            <v>0</v>
          </cell>
        </row>
        <row r="60">
          <cell r="C60" t="str">
            <v>155</v>
          </cell>
          <cell r="D60" t="str">
            <v>Thành phẩm</v>
          </cell>
          <cell r="E60">
            <v>0</v>
          </cell>
          <cell r="F60">
            <v>0</v>
          </cell>
          <cell r="I60">
            <v>0</v>
          </cell>
          <cell r="J60">
            <v>0</v>
          </cell>
        </row>
        <row r="61">
          <cell r="B61">
            <v>141</v>
          </cell>
          <cell r="C61" t="str">
            <v>1551</v>
          </cell>
          <cell r="D61" t="str">
            <v>Thành phẩm nhập kho</v>
          </cell>
          <cell r="E61">
            <v>0</v>
          </cell>
          <cell r="F61">
            <v>0</v>
          </cell>
          <cell r="I61">
            <v>0</v>
          </cell>
          <cell r="J61">
            <v>0</v>
          </cell>
        </row>
        <row r="62">
          <cell r="B62">
            <v>141</v>
          </cell>
          <cell r="C62" t="str">
            <v>1557</v>
          </cell>
          <cell r="D62" t="str">
            <v>Thành phẩm bất động sản</v>
          </cell>
          <cell r="E62">
            <v>0</v>
          </cell>
          <cell r="F62">
            <v>0</v>
          </cell>
          <cell r="I62">
            <v>0</v>
          </cell>
          <cell r="J62">
            <v>0</v>
          </cell>
        </row>
        <row r="63">
          <cell r="C63" t="str">
            <v>156</v>
          </cell>
          <cell r="D63" t="str">
            <v>Hàng hóa</v>
          </cell>
          <cell r="E63">
            <v>621077121</v>
          </cell>
          <cell r="F63">
            <v>0</v>
          </cell>
          <cell r="I63">
            <v>3267138169</v>
          </cell>
          <cell r="J63">
            <v>0</v>
          </cell>
        </row>
        <row r="64">
          <cell r="B64">
            <v>141</v>
          </cell>
          <cell r="C64" t="str">
            <v>1561</v>
          </cell>
          <cell r="D64" t="str">
            <v>Giá mua hàng hóa</v>
          </cell>
          <cell r="E64">
            <v>616689604</v>
          </cell>
          <cell r="F64">
            <v>0</v>
          </cell>
          <cell r="I64">
            <v>3262750652</v>
          </cell>
          <cell r="J64">
            <v>0</v>
          </cell>
        </row>
        <row r="65">
          <cell r="B65">
            <v>141</v>
          </cell>
          <cell r="C65" t="str">
            <v>1562</v>
          </cell>
          <cell r="D65" t="str">
            <v>Chi phí thu mua hàng hóa</v>
          </cell>
          <cell r="E65">
            <v>4387517</v>
          </cell>
          <cell r="F65">
            <v>0</v>
          </cell>
          <cell r="I65">
            <v>4387517</v>
          </cell>
          <cell r="J65">
            <v>0</v>
          </cell>
        </row>
        <row r="66">
          <cell r="B66">
            <v>141</v>
          </cell>
          <cell r="C66" t="str">
            <v>1567</v>
          </cell>
          <cell r="D66" t="str">
            <v xml:space="preserve">Hàng hóa bất động sản </v>
          </cell>
          <cell r="E66">
            <v>0</v>
          </cell>
          <cell r="F66">
            <v>0</v>
          </cell>
          <cell r="I66">
            <v>0</v>
          </cell>
          <cell r="J66">
            <v>0</v>
          </cell>
        </row>
        <row r="67">
          <cell r="B67">
            <v>141</v>
          </cell>
          <cell r="C67" t="str">
            <v>157</v>
          </cell>
          <cell r="D67" t="str">
            <v>Hàng gửi đi bán</v>
          </cell>
          <cell r="E67">
            <v>0</v>
          </cell>
          <cell r="F67">
            <v>0</v>
          </cell>
          <cell r="I67">
            <v>0</v>
          </cell>
          <cell r="J67">
            <v>0</v>
          </cell>
        </row>
        <row r="68">
          <cell r="B68">
            <v>141</v>
          </cell>
          <cell r="C68" t="str">
            <v>158</v>
          </cell>
          <cell r="D68" t="str">
            <v>Hàng hoá kho bảo thuế</v>
          </cell>
          <cell r="E68">
            <v>0</v>
          </cell>
          <cell r="F68">
            <v>0</v>
          </cell>
          <cell r="I68">
            <v>0</v>
          </cell>
          <cell r="J68">
            <v>0</v>
          </cell>
        </row>
        <row r="69">
          <cell r="B69" t="str">
            <v>154</v>
          </cell>
          <cell r="C69" t="str">
            <v>171</v>
          </cell>
          <cell r="D69" t="str">
            <v>Giao dịch mua bán lại trái phiếu chính phủ</v>
          </cell>
          <cell r="E69">
            <v>0</v>
          </cell>
          <cell r="F69">
            <v>0</v>
          </cell>
          <cell r="I69">
            <v>0</v>
          </cell>
          <cell r="J69">
            <v>0</v>
          </cell>
        </row>
        <row r="70">
          <cell r="C70" t="str">
            <v>211</v>
          </cell>
          <cell r="D70" t="str">
            <v>Tài sản cố định hữu hình</v>
          </cell>
          <cell r="E70">
            <v>0</v>
          </cell>
          <cell r="F70">
            <v>0</v>
          </cell>
          <cell r="I70">
            <v>3117267105</v>
          </cell>
          <cell r="J70">
            <v>0</v>
          </cell>
        </row>
        <row r="71">
          <cell r="B71">
            <v>222</v>
          </cell>
          <cell r="C71" t="str">
            <v>2111</v>
          </cell>
          <cell r="D71" t="str">
            <v>Nhà cửa, vật kiến trúc</v>
          </cell>
          <cell r="E71">
            <v>0</v>
          </cell>
          <cell r="F71">
            <v>0</v>
          </cell>
          <cell r="I71">
            <v>2282721650</v>
          </cell>
          <cell r="J71">
            <v>0</v>
          </cell>
        </row>
        <row r="72">
          <cell r="B72">
            <v>222</v>
          </cell>
          <cell r="C72" t="str">
            <v>2112</v>
          </cell>
          <cell r="D72" t="str">
            <v>Máy móc, thiết bị</v>
          </cell>
          <cell r="E72">
            <v>0</v>
          </cell>
          <cell r="F72">
            <v>0</v>
          </cell>
          <cell r="I72">
            <v>0</v>
          </cell>
          <cell r="J72">
            <v>0</v>
          </cell>
        </row>
        <row r="73">
          <cell r="B73">
            <v>222</v>
          </cell>
          <cell r="C73" t="str">
            <v>2113</v>
          </cell>
          <cell r="D73" t="str">
            <v>Phương tiện vận tải, truyền dẫn</v>
          </cell>
          <cell r="E73">
            <v>0</v>
          </cell>
          <cell r="F73">
            <v>0</v>
          </cell>
          <cell r="I73">
            <v>834545455</v>
          </cell>
          <cell r="J73">
            <v>0</v>
          </cell>
        </row>
        <row r="74">
          <cell r="B74">
            <v>222</v>
          </cell>
          <cell r="C74" t="str">
            <v>2114</v>
          </cell>
          <cell r="D74" t="str">
            <v>Thiết bị, dụng cụ quản lý</v>
          </cell>
          <cell r="E74">
            <v>0</v>
          </cell>
          <cell r="F74">
            <v>0</v>
          </cell>
          <cell r="I74">
            <v>0</v>
          </cell>
          <cell r="J74">
            <v>0</v>
          </cell>
        </row>
        <row r="75">
          <cell r="B75">
            <v>222</v>
          </cell>
          <cell r="C75" t="str">
            <v>2115</v>
          </cell>
          <cell r="D75" t="str">
            <v>Cây lâu năm, súc vật làm việc và cho sản phẩm</v>
          </cell>
          <cell r="E75">
            <v>0</v>
          </cell>
          <cell r="F75">
            <v>0</v>
          </cell>
          <cell r="I75">
            <v>0</v>
          </cell>
          <cell r="J75">
            <v>0</v>
          </cell>
        </row>
        <row r="76">
          <cell r="B76">
            <v>222</v>
          </cell>
          <cell r="C76" t="str">
            <v>2118</v>
          </cell>
          <cell r="D76" t="str">
            <v xml:space="preserve">TSCĐ khác </v>
          </cell>
          <cell r="E76">
            <v>0</v>
          </cell>
          <cell r="F76">
            <v>0</v>
          </cell>
          <cell r="I76">
            <v>0</v>
          </cell>
          <cell r="J76">
            <v>0</v>
          </cell>
        </row>
        <row r="77">
          <cell r="C77" t="str">
            <v>212</v>
          </cell>
          <cell r="D77" t="str">
            <v>Tài sản cố định thuê tài chính</v>
          </cell>
          <cell r="E77">
            <v>0</v>
          </cell>
          <cell r="F77">
            <v>0</v>
          </cell>
          <cell r="I77">
            <v>0</v>
          </cell>
          <cell r="J77">
            <v>0</v>
          </cell>
        </row>
        <row r="78">
          <cell r="B78" t="str">
            <v>225</v>
          </cell>
          <cell r="C78" t="str">
            <v>2121</v>
          </cell>
          <cell r="D78" t="str">
            <v xml:space="preserve">TSCĐ hữu hình thuê tài chính. </v>
          </cell>
          <cell r="E78">
            <v>0</v>
          </cell>
          <cell r="F78">
            <v>0</v>
          </cell>
          <cell r="I78">
            <v>0</v>
          </cell>
          <cell r="J78">
            <v>0</v>
          </cell>
        </row>
        <row r="79">
          <cell r="B79" t="str">
            <v>225</v>
          </cell>
          <cell r="C79" t="str">
            <v>2122</v>
          </cell>
          <cell r="D79" t="str">
            <v xml:space="preserve">TSCĐ vô hình thuê tài chính. </v>
          </cell>
          <cell r="E79">
            <v>0</v>
          </cell>
          <cell r="F79">
            <v>0</v>
          </cell>
          <cell r="I79">
            <v>0</v>
          </cell>
          <cell r="J79">
            <v>0</v>
          </cell>
        </row>
        <row r="80">
          <cell r="C80" t="str">
            <v>213</v>
          </cell>
          <cell r="D80" t="str">
            <v>Tài sản cố định vô hình</v>
          </cell>
          <cell r="E80">
            <v>0</v>
          </cell>
          <cell r="F80">
            <v>0</v>
          </cell>
          <cell r="I80">
            <v>0</v>
          </cell>
          <cell r="J80">
            <v>0</v>
          </cell>
        </row>
        <row r="81">
          <cell r="B81">
            <v>228</v>
          </cell>
          <cell r="C81" t="str">
            <v>2131</v>
          </cell>
          <cell r="D81" t="str">
            <v>Quyền sử dụng đất</v>
          </cell>
          <cell r="E81">
            <v>0</v>
          </cell>
          <cell r="F81">
            <v>0</v>
          </cell>
          <cell r="I81">
            <v>0</v>
          </cell>
          <cell r="J81">
            <v>0</v>
          </cell>
        </row>
        <row r="82">
          <cell r="B82">
            <v>228</v>
          </cell>
          <cell r="C82" t="str">
            <v>2132</v>
          </cell>
          <cell r="D82" t="str">
            <v>Quyền phát hành</v>
          </cell>
          <cell r="E82">
            <v>0</v>
          </cell>
          <cell r="F82">
            <v>0</v>
          </cell>
          <cell r="I82">
            <v>0</v>
          </cell>
          <cell r="J82">
            <v>0</v>
          </cell>
        </row>
        <row r="83">
          <cell r="B83">
            <v>228</v>
          </cell>
          <cell r="C83" t="str">
            <v>2133</v>
          </cell>
          <cell r="D83" t="str">
            <v>Bản quyền, bằng sáng chế</v>
          </cell>
          <cell r="E83">
            <v>0</v>
          </cell>
          <cell r="F83">
            <v>0</v>
          </cell>
          <cell r="I83">
            <v>0</v>
          </cell>
          <cell r="J83">
            <v>0</v>
          </cell>
        </row>
        <row r="84">
          <cell r="B84">
            <v>228</v>
          </cell>
          <cell r="C84" t="str">
            <v>2134</v>
          </cell>
          <cell r="D84" t="str">
            <v>Nhãn hiệu, tên thương mại</v>
          </cell>
          <cell r="E84">
            <v>0</v>
          </cell>
          <cell r="F84">
            <v>0</v>
          </cell>
          <cell r="I84">
            <v>0</v>
          </cell>
          <cell r="J84">
            <v>0</v>
          </cell>
        </row>
        <row r="85">
          <cell r="B85">
            <v>228</v>
          </cell>
          <cell r="C85" t="str">
            <v>2135</v>
          </cell>
          <cell r="D85" t="str">
            <v>Chương trình phần mềm</v>
          </cell>
          <cell r="E85">
            <v>0</v>
          </cell>
          <cell r="F85">
            <v>0</v>
          </cell>
          <cell r="I85">
            <v>0</v>
          </cell>
          <cell r="J85">
            <v>0</v>
          </cell>
        </row>
        <row r="86">
          <cell r="B86">
            <v>228</v>
          </cell>
          <cell r="C86" t="str">
            <v>2136</v>
          </cell>
          <cell r="D86" t="str">
            <v>Giấy phép và giấy phép nhượng quyền</v>
          </cell>
          <cell r="E86">
            <v>0</v>
          </cell>
          <cell r="F86">
            <v>0</v>
          </cell>
          <cell r="I86">
            <v>0</v>
          </cell>
          <cell r="J86">
            <v>0</v>
          </cell>
        </row>
        <row r="87">
          <cell r="B87">
            <v>228</v>
          </cell>
          <cell r="C87" t="str">
            <v>2138</v>
          </cell>
          <cell r="D87" t="str">
            <v>TSCĐ vô hình khác</v>
          </cell>
          <cell r="E87">
            <v>0</v>
          </cell>
          <cell r="F87">
            <v>0</v>
          </cell>
          <cell r="I87">
            <v>0</v>
          </cell>
          <cell r="J87">
            <v>0</v>
          </cell>
        </row>
        <row r="88">
          <cell r="C88" t="str">
            <v>214</v>
          </cell>
          <cell r="D88" t="str">
            <v>Hao mòn tài sản cố định</v>
          </cell>
          <cell r="E88">
            <v>0</v>
          </cell>
          <cell r="F88">
            <v>0</v>
          </cell>
          <cell r="I88">
            <v>0</v>
          </cell>
          <cell r="J88">
            <v>77218040</v>
          </cell>
        </row>
        <row r="89">
          <cell r="B89">
            <v>223</v>
          </cell>
          <cell r="C89" t="str">
            <v>2141</v>
          </cell>
          <cell r="D89" t="str">
            <v>Hao mòn TSCĐ hữu hình</v>
          </cell>
          <cell r="E89">
            <v>0</v>
          </cell>
          <cell r="F89">
            <v>0</v>
          </cell>
          <cell r="I89">
            <v>0</v>
          </cell>
          <cell r="J89">
            <v>77218040</v>
          </cell>
        </row>
        <row r="90">
          <cell r="B90">
            <v>226</v>
          </cell>
          <cell r="C90" t="str">
            <v>2142</v>
          </cell>
          <cell r="D90" t="str">
            <v>Hao mòn TSCĐ thuê tài chính</v>
          </cell>
          <cell r="E90">
            <v>0</v>
          </cell>
          <cell r="F90">
            <v>0</v>
          </cell>
          <cell r="I90">
            <v>0</v>
          </cell>
          <cell r="J90">
            <v>0</v>
          </cell>
        </row>
        <row r="91">
          <cell r="B91">
            <v>229</v>
          </cell>
          <cell r="C91" t="str">
            <v>2143</v>
          </cell>
          <cell r="D91" t="str">
            <v xml:space="preserve">Hao mòn TSCĐ vô hình </v>
          </cell>
          <cell r="E91">
            <v>0</v>
          </cell>
          <cell r="F91">
            <v>0</v>
          </cell>
          <cell r="I91">
            <v>0</v>
          </cell>
          <cell r="J91">
            <v>0</v>
          </cell>
        </row>
        <row r="92">
          <cell r="B92" t="str">
            <v>232</v>
          </cell>
          <cell r="C92" t="str">
            <v>2147</v>
          </cell>
          <cell r="D92" t="str">
            <v>Hao mòn bất động sản đầu tư</v>
          </cell>
          <cell r="E92">
            <v>0</v>
          </cell>
          <cell r="F92">
            <v>0</v>
          </cell>
          <cell r="I92">
            <v>0</v>
          </cell>
          <cell r="J92">
            <v>0</v>
          </cell>
        </row>
        <row r="93">
          <cell r="B93" t="str">
            <v>231</v>
          </cell>
          <cell r="C93" t="str">
            <v>217</v>
          </cell>
          <cell r="D93" t="str">
            <v>Bất động sản đầu tư</v>
          </cell>
          <cell r="E93">
            <v>0</v>
          </cell>
          <cell r="F93">
            <v>0</v>
          </cell>
          <cell r="I93">
            <v>0</v>
          </cell>
          <cell r="J93">
            <v>0</v>
          </cell>
        </row>
        <row r="94">
          <cell r="B94">
            <v>251</v>
          </cell>
          <cell r="C94" t="str">
            <v>221</v>
          </cell>
          <cell r="D94" t="str">
            <v>Đầu tư vào công ty con</v>
          </cell>
          <cell r="E94">
            <v>0</v>
          </cell>
          <cell r="F94">
            <v>0</v>
          </cell>
          <cell r="I94">
            <v>0</v>
          </cell>
          <cell r="J94">
            <v>0</v>
          </cell>
        </row>
        <row r="95">
          <cell r="B95">
            <v>252</v>
          </cell>
          <cell r="C95" t="str">
            <v>222</v>
          </cell>
          <cell r="D95" t="str">
            <v>Đầu tư vào công ty liên doanh, liên kết</v>
          </cell>
          <cell r="E95">
            <v>0</v>
          </cell>
          <cell r="F95">
            <v>0</v>
          </cell>
          <cell r="I95">
            <v>0</v>
          </cell>
          <cell r="J95">
            <v>0</v>
          </cell>
        </row>
        <row r="96">
          <cell r="C96" t="str">
            <v>228</v>
          </cell>
          <cell r="D96" t="str">
            <v>Đầu tư khác</v>
          </cell>
          <cell r="E96">
            <v>0</v>
          </cell>
          <cell r="F96">
            <v>0</v>
          </cell>
          <cell r="I96">
            <v>0</v>
          </cell>
          <cell r="J96">
            <v>0</v>
          </cell>
        </row>
        <row r="97">
          <cell r="B97">
            <v>253</v>
          </cell>
          <cell r="C97" t="str">
            <v>2281</v>
          </cell>
          <cell r="D97" t="str">
            <v>Đầu tư góp vốn vào đơn vị khác</v>
          </cell>
          <cell r="E97">
            <v>0</v>
          </cell>
          <cell r="F97">
            <v>0</v>
          </cell>
          <cell r="I97">
            <v>0</v>
          </cell>
          <cell r="J97">
            <v>0</v>
          </cell>
        </row>
        <row r="98">
          <cell r="B98" t="str">
            <v>155</v>
          </cell>
          <cell r="C98" t="str">
            <v>2288</v>
          </cell>
          <cell r="D98" t="str">
            <v>Đầu tư khác</v>
          </cell>
          <cell r="E98">
            <v>0</v>
          </cell>
          <cell r="F98">
            <v>0</v>
          </cell>
          <cell r="I98">
            <v>0</v>
          </cell>
          <cell r="J98">
            <v>0</v>
          </cell>
        </row>
        <row r="99">
          <cell r="C99" t="str">
            <v>229</v>
          </cell>
          <cell r="D99" t="str">
            <v>Dự phòng tổn thất tài sản</v>
          </cell>
          <cell r="E99">
            <v>0</v>
          </cell>
          <cell r="F99">
            <v>0</v>
          </cell>
          <cell r="I99">
            <v>0</v>
          </cell>
          <cell r="J99">
            <v>0</v>
          </cell>
        </row>
        <row r="100">
          <cell r="B100">
            <v>122</v>
          </cell>
          <cell r="C100" t="str">
            <v>2291</v>
          </cell>
          <cell r="D100" t="str">
            <v>Dự phòng giảm giá chứng khoán kinh doanh</v>
          </cell>
          <cell r="E100">
            <v>0</v>
          </cell>
          <cell r="F100">
            <v>0</v>
          </cell>
          <cell r="I100">
            <v>0</v>
          </cell>
          <cell r="J100">
            <v>0</v>
          </cell>
        </row>
        <row r="101">
          <cell r="B101">
            <v>254</v>
          </cell>
          <cell r="C101" t="str">
            <v>2292</v>
          </cell>
          <cell r="D101" t="str">
            <v>Dự phòng tổn thất đầu tư vào đơn vị khác</v>
          </cell>
          <cell r="E101">
            <v>0</v>
          </cell>
          <cell r="F101">
            <v>0</v>
          </cell>
          <cell r="I101">
            <v>0</v>
          </cell>
          <cell r="J101">
            <v>0</v>
          </cell>
        </row>
        <row r="102">
          <cell r="B102">
            <v>139</v>
          </cell>
          <cell r="C102" t="str">
            <v>2293</v>
          </cell>
          <cell r="D102" t="str">
            <v>Dự phòng phải thu khó đòi</v>
          </cell>
          <cell r="E102">
            <v>0</v>
          </cell>
          <cell r="F102">
            <v>0</v>
          </cell>
          <cell r="I102">
            <v>0</v>
          </cell>
          <cell r="J102">
            <v>0</v>
          </cell>
        </row>
        <row r="103">
          <cell r="B103">
            <v>149</v>
          </cell>
          <cell r="C103" t="str">
            <v>2294</v>
          </cell>
          <cell r="D103" t="str">
            <v>Dự phòng giảm giá hàng tồn kho</v>
          </cell>
          <cell r="E103">
            <v>0</v>
          </cell>
          <cell r="F103">
            <v>0</v>
          </cell>
          <cell r="I103">
            <v>0</v>
          </cell>
          <cell r="J103">
            <v>0</v>
          </cell>
        </row>
        <row r="104">
          <cell r="C104" t="str">
            <v>241</v>
          </cell>
          <cell r="D104" t="str">
            <v xml:space="preserve">Xây dựng cơ bản dở dang </v>
          </cell>
          <cell r="E104">
            <v>0</v>
          </cell>
          <cell r="F104">
            <v>0</v>
          </cell>
          <cell r="I104">
            <v>0</v>
          </cell>
          <cell r="J104">
            <v>0</v>
          </cell>
        </row>
        <row r="105">
          <cell r="B105" t="str">
            <v>242</v>
          </cell>
          <cell r="C105" t="str">
            <v>2411</v>
          </cell>
          <cell r="D105" t="str">
            <v>Mua sắm TSCĐ</v>
          </cell>
          <cell r="E105">
            <v>0</v>
          </cell>
          <cell r="F105">
            <v>0</v>
          </cell>
          <cell r="I105">
            <v>0</v>
          </cell>
          <cell r="J105">
            <v>0</v>
          </cell>
        </row>
        <row r="106">
          <cell r="B106" t="str">
            <v>242</v>
          </cell>
          <cell r="C106" t="str">
            <v>2412</v>
          </cell>
          <cell r="D106" t="str">
            <v>Xây dựng cơ bản</v>
          </cell>
          <cell r="E106">
            <v>0</v>
          </cell>
          <cell r="F106">
            <v>0</v>
          </cell>
          <cell r="I106">
            <v>0</v>
          </cell>
          <cell r="J106">
            <v>0</v>
          </cell>
        </row>
        <row r="107">
          <cell r="B107" t="str">
            <v>242</v>
          </cell>
          <cell r="C107" t="str">
            <v>2413</v>
          </cell>
          <cell r="D107" t="str">
            <v>Sửa chữa lớn TSCĐ</v>
          </cell>
          <cell r="E107">
            <v>0</v>
          </cell>
          <cell r="F107">
            <v>0</v>
          </cell>
          <cell r="I107">
            <v>0</v>
          </cell>
          <cell r="J107">
            <v>0</v>
          </cell>
        </row>
        <row r="108">
          <cell r="C108" t="str">
            <v>242</v>
          </cell>
          <cell r="D108" t="str">
            <v>Chi phí trả trước</v>
          </cell>
          <cell r="E108">
            <v>120000000</v>
          </cell>
          <cell r="F108">
            <v>0</v>
          </cell>
          <cell r="I108">
            <v>893498046</v>
          </cell>
          <cell r="J108">
            <v>0</v>
          </cell>
        </row>
        <row r="109">
          <cell r="B109">
            <v>151</v>
          </cell>
          <cell r="C109" t="str">
            <v>24201</v>
          </cell>
          <cell r="D109" t="str">
            <v>Chi phí trả trước ngắn hạn &lt; 12 tháng</v>
          </cell>
          <cell r="E109">
            <v>120000000</v>
          </cell>
          <cell r="F109">
            <v>0</v>
          </cell>
          <cell r="I109">
            <v>893498046</v>
          </cell>
          <cell r="J109">
            <v>0</v>
          </cell>
        </row>
        <row r="110">
          <cell r="B110">
            <v>261</v>
          </cell>
          <cell r="C110" t="str">
            <v>24202</v>
          </cell>
          <cell r="D110" t="str">
            <v>Chi phí trả trước dài hạn &gt; 12 tháng</v>
          </cell>
          <cell r="F110">
            <v>0</v>
          </cell>
          <cell r="I110">
            <v>0</v>
          </cell>
          <cell r="J110">
            <v>0</v>
          </cell>
        </row>
        <row r="111">
          <cell r="B111">
            <v>262</v>
          </cell>
          <cell r="C111" t="str">
            <v>243</v>
          </cell>
          <cell r="D111" t="str">
            <v>Tài sản thuế thu nhập hoãn lại</v>
          </cell>
          <cell r="E111">
            <v>0</v>
          </cell>
          <cell r="F111">
            <v>0</v>
          </cell>
          <cell r="I111">
            <v>0</v>
          </cell>
          <cell r="J111">
            <v>0</v>
          </cell>
        </row>
        <row r="112">
          <cell r="B112">
            <v>216</v>
          </cell>
          <cell r="C112" t="str">
            <v>244</v>
          </cell>
          <cell r="D112" t="str">
            <v>Cầm cố, thế chấp, ký quỹ, ký cược</v>
          </cell>
          <cell r="F112">
            <v>0</v>
          </cell>
          <cell r="I112">
            <v>195000000</v>
          </cell>
          <cell r="J112">
            <v>0</v>
          </cell>
        </row>
        <row r="113">
          <cell r="B113">
            <v>311</v>
          </cell>
          <cell r="C113" t="str">
            <v>331</v>
          </cell>
          <cell r="D113" t="str">
            <v>Phải trả cho người bán</v>
          </cell>
          <cell r="E113">
            <v>22000</v>
          </cell>
          <cell r="F113">
            <v>3361925</v>
          </cell>
          <cell r="I113">
            <v>278324467</v>
          </cell>
          <cell r="J113">
            <v>419952608</v>
          </cell>
        </row>
        <row r="114">
          <cell r="C114" t="str">
            <v>333</v>
          </cell>
          <cell r="D114" t="str">
            <v>Thuế và các khoản phải nộp Nhà nước</v>
          </cell>
          <cell r="E114">
            <v>114376352</v>
          </cell>
          <cell r="F114">
            <v>15412375</v>
          </cell>
          <cell r="I114">
            <v>668284345</v>
          </cell>
          <cell r="J114">
            <v>14899875</v>
          </cell>
        </row>
        <row r="115">
          <cell r="B115" t="str">
            <v>313</v>
          </cell>
          <cell r="C115" t="str">
            <v>33311</v>
          </cell>
          <cell r="D115" t="str">
            <v>Thuế GTGT đầu ra</v>
          </cell>
          <cell r="E115">
            <v>114376352</v>
          </cell>
          <cell r="I115">
            <v>668284345</v>
          </cell>
          <cell r="J115">
            <v>0</v>
          </cell>
        </row>
        <row r="116">
          <cell r="B116" t="str">
            <v>313</v>
          </cell>
          <cell r="C116" t="str">
            <v>33312</v>
          </cell>
          <cell r="D116" t="str">
            <v>Thuế GTGT hàng nhập khẩu</v>
          </cell>
          <cell r="E116">
            <v>0</v>
          </cell>
          <cell r="F116">
            <v>0</v>
          </cell>
          <cell r="I116">
            <v>0</v>
          </cell>
          <cell r="J116">
            <v>0</v>
          </cell>
        </row>
        <row r="117">
          <cell r="B117" t="str">
            <v>313</v>
          </cell>
          <cell r="C117" t="str">
            <v>3332</v>
          </cell>
          <cell r="D117" t="str">
            <v xml:space="preserve">Thuế tiêu thụ đặc biệt </v>
          </cell>
          <cell r="E117">
            <v>0</v>
          </cell>
          <cell r="F117">
            <v>0</v>
          </cell>
          <cell r="I117">
            <v>0</v>
          </cell>
          <cell r="J117">
            <v>0</v>
          </cell>
        </row>
        <row r="118">
          <cell r="B118" t="str">
            <v>313</v>
          </cell>
          <cell r="C118" t="str">
            <v>3333</v>
          </cell>
          <cell r="D118" t="str">
            <v>Thuế xuất, nhập khẩu</v>
          </cell>
          <cell r="E118">
            <v>0</v>
          </cell>
          <cell r="F118">
            <v>0</v>
          </cell>
          <cell r="I118">
            <v>0</v>
          </cell>
          <cell r="J118">
            <v>0</v>
          </cell>
        </row>
        <row r="119">
          <cell r="B119" t="str">
            <v>313</v>
          </cell>
          <cell r="C119" t="str">
            <v>3334</v>
          </cell>
          <cell r="D119" t="str">
            <v xml:space="preserve">Thuế thu nhập doanh nghiệp </v>
          </cell>
          <cell r="E119">
            <v>0</v>
          </cell>
          <cell r="F119">
            <v>0</v>
          </cell>
          <cell r="I119">
            <v>0</v>
          </cell>
          <cell r="J119">
            <v>0</v>
          </cell>
        </row>
        <row r="120">
          <cell r="B120" t="str">
            <v>313</v>
          </cell>
          <cell r="C120" t="str">
            <v>3335</v>
          </cell>
          <cell r="D120" t="str">
            <v>Thuế thu nhập cá nhân</v>
          </cell>
          <cell r="F120">
            <v>15412375</v>
          </cell>
          <cell r="I120">
            <v>0</v>
          </cell>
          <cell r="J120">
            <v>14899875</v>
          </cell>
        </row>
        <row r="121">
          <cell r="B121" t="str">
            <v>313</v>
          </cell>
          <cell r="C121" t="str">
            <v>3336</v>
          </cell>
          <cell r="D121" t="str">
            <v>Thuế tài nguyên</v>
          </cell>
          <cell r="F121">
            <v>0</v>
          </cell>
          <cell r="I121">
            <v>0</v>
          </cell>
          <cell r="J121">
            <v>0</v>
          </cell>
        </row>
        <row r="122">
          <cell r="B122" t="str">
            <v>313</v>
          </cell>
          <cell r="C122" t="str">
            <v>3337</v>
          </cell>
          <cell r="D122" t="str">
            <v>Thuế nhà đất, tiền thuê đất</v>
          </cell>
          <cell r="F122">
            <v>0</v>
          </cell>
          <cell r="I122">
            <v>0</v>
          </cell>
          <cell r="J122">
            <v>0</v>
          </cell>
        </row>
        <row r="123">
          <cell r="B123" t="str">
            <v>313</v>
          </cell>
          <cell r="C123" t="str">
            <v>3338</v>
          </cell>
          <cell r="D123" t="str">
            <v>Thuế bảo vệ môi trường và các loại thuế khác</v>
          </cell>
          <cell r="F123">
            <v>0</v>
          </cell>
          <cell r="I123">
            <v>0</v>
          </cell>
          <cell r="J123">
            <v>0</v>
          </cell>
        </row>
        <row r="124">
          <cell r="B124" t="str">
            <v>313</v>
          </cell>
          <cell r="C124" t="str">
            <v>3339</v>
          </cell>
          <cell r="D124" t="str">
            <v>Phí, lệ phí và các khoản phải nộp khác</v>
          </cell>
          <cell r="F124">
            <v>0</v>
          </cell>
          <cell r="I124">
            <v>0</v>
          </cell>
          <cell r="J124">
            <v>0</v>
          </cell>
        </row>
        <row r="125">
          <cell r="C125" t="str">
            <v>334</v>
          </cell>
          <cell r="D125" t="str">
            <v>Phải trả người lao động</v>
          </cell>
          <cell r="E125">
            <v>0</v>
          </cell>
          <cell r="F125">
            <v>175595875</v>
          </cell>
          <cell r="I125">
            <v>0</v>
          </cell>
          <cell r="J125">
            <v>443742731</v>
          </cell>
        </row>
        <row r="126">
          <cell r="B126" t="str">
            <v>314</v>
          </cell>
          <cell r="C126" t="str">
            <v>3341</v>
          </cell>
          <cell r="D126" t="str">
            <v>Phải trả công nhân viên</v>
          </cell>
          <cell r="E126">
            <v>0</v>
          </cell>
          <cell r="F126">
            <v>175595875</v>
          </cell>
          <cell r="I126">
            <v>0</v>
          </cell>
          <cell r="J126">
            <v>443742731</v>
          </cell>
        </row>
        <row r="127">
          <cell r="B127" t="str">
            <v>314</v>
          </cell>
          <cell r="C127" t="str">
            <v>3348</v>
          </cell>
          <cell r="D127" t="str">
            <v>Phải trả người lao động khác</v>
          </cell>
          <cell r="E127">
            <v>0</v>
          </cell>
          <cell r="F127">
            <v>0</v>
          </cell>
          <cell r="I127">
            <v>0</v>
          </cell>
          <cell r="J127">
            <v>0</v>
          </cell>
        </row>
        <row r="128">
          <cell r="B128" t="str">
            <v>315</v>
          </cell>
          <cell r="C128" t="str">
            <v>335</v>
          </cell>
          <cell r="D128" t="str">
            <v>Chi phí phải trả</v>
          </cell>
          <cell r="E128">
            <v>0</v>
          </cell>
          <cell r="F128">
            <v>0</v>
          </cell>
          <cell r="I128">
            <v>0</v>
          </cell>
          <cell r="J128">
            <v>7166712163</v>
          </cell>
        </row>
        <row r="129">
          <cell r="C129" t="str">
            <v>336</v>
          </cell>
          <cell r="D129" t="str">
            <v>Phải trả nội bộ</v>
          </cell>
          <cell r="E129">
            <v>0</v>
          </cell>
          <cell r="F129">
            <v>0</v>
          </cell>
          <cell r="I129">
            <v>0</v>
          </cell>
          <cell r="J129">
            <v>0</v>
          </cell>
        </row>
        <row r="130">
          <cell r="B130" t="str">
            <v>334</v>
          </cell>
          <cell r="C130" t="str">
            <v>3361</v>
          </cell>
          <cell r="D130" t="str">
            <v>Phải trả nội bộ về vốn kinh doanh</v>
          </cell>
          <cell r="I130">
            <v>0</v>
          </cell>
          <cell r="J130">
            <v>0</v>
          </cell>
        </row>
        <row r="131">
          <cell r="B131" t="str">
            <v>316</v>
          </cell>
          <cell r="C131" t="str">
            <v>3362</v>
          </cell>
          <cell r="D131" t="str">
            <v>Phải trả nội bộ về chênh lệch tỷ giá</v>
          </cell>
          <cell r="I131">
            <v>0</v>
          </cell>
          <cell r="J131">
            <v>0</v>
          </cell>
        </row>
        <row r="132">
          <cell r="B132" t="str">
            <v>316</v>
          </cell>
          <cell r="C132" t="str">
            <v>3363</v>
          </cell>
          <cell r="D132" t="str">
            <v>Phải trả nội bộ về chi phí đi vay đủ điều kiện được vốn hoá</v>
          </cell>
          <cell r="I132">
            <v>0</v>
          </cell>
          <cell r="J132">
            <v>0</v>
          </cell>
        </row>
        <row r="133">
          <cell r="B133" t="str">
            <v>316</v>
          </cell>
          <cell r="C133" t="str">
            <v>3368</v>
          </cell>
          <cell r="D133" t="str">
            <v>Phải trả nội bộ khác</v>
          </cell>
          <cell r="I133">
            <v>0</v>
          </cell>
          <cell r="J133">
            <v>0</v>
          </cell>
        </row>
        <row r="134">
          <cell r="B134" t="str">
            <v>317</v>
          </cell>
          <cell r="C134" t="str">
            <v>337</v>
          </cell>
          <cell r="D134" t="str">
            <v>Thanh toán theo tiến độ kế hoạch hợp đồng xây dựng</v>
          </cell>
          <cell r="I134">
            <v>0</v>
          </cell>
          <cell r="J134">
            <v>0</v>
          </cell>
        </row>
        <row r="135">
          <cell r="C135" t="str">
            <v>338</v>
          </cell>
          <cell r="D135" t="str">
            <v>Phải trả, phải nộp khác</v>
          </cell>
          <cell r="E135">
            <v>5140528550</v>
          </cell>
          <cell r="F135">
            <v>0</v>
          </cell>
          <cell r="I135">
            <v>7220000</v>
          </cell>
          <cell r="J135">
            <v>66436957</v>
          </cell>
        </row>
        <row r="136">
          <cell r="B136" t="str">
            <v>319</v>
          </cell>
          <cell r="C136" t="str">
            <v>3381</v>
          </cell>
          <cell r="D136" t="str">
            <v>Tài sản thừa chờ giải quyết</v>
          </cell>
          <cell r="I136">
            <v>0</v>
          </cell>
          <cell r="J136">
            <v>0</v>
          </cell>
        </row>
        <row r="137">
          <cell r="B137" t="str">
            <v>319</v>
          </cell>
          <cell r="C137" t="str">
            <v>3382</v>
          </cell>
          <cell r="D137" t="str">
            <v>Kinh phí công đoàn</v>
          </cell>
          <cell r="I137">
            <v>0</v>
          </cell>
          <cell r="J137">
            <v>0</v>
          </cell>
        </row>
        <row r="138">
          <cell r="B138" t="str">
            <v>319</v>
          </cell>
          <cell r="C138" t="str">
            <v>3383</v>
          </cell>
          <cell r="D138" t="str">
            <v>Bảo hiểm xã hội</v>
          </cell>
          <cell r="I138">
            <v>3825000</v>
          </cell>
          <cell r="J138">
            <v>0</v>
          </cell>
        </row>
        <row r="139">
          <cell r="B139" t="str">
            <v>319</v>
          </cell>
          <cell r="C139" t="str">
            <v>3384</v>
          </cell>
          <cell r="D139" t="str">
            <v>Bảo hiểm y tế</v>
          </cell>
          <cell r="I139">
            <v>3095000</v>
          </cell>
          <cell r="J139">
            <v>0</v>
          </cell>
        </row>
        <row r="140">
          <cell r="B140" t="str">
            <v>319</v>
          </cell>
          <cell r="C140" t="str">
            <v>3385</v>
          </cell>
          <cell r="D140" t="str">
            <v>Phải trả về cổ phần hoá</v>
          </cell>
          <cell r="I140">
            <v>0</v>
          </cell>
          <cell r="J140">
            <v>0</v>
          </cell>
        </row>
        <row r="141">
          <cell r="B141" t="str">
            <v>319</v>
          </cell>
          <cell r="C141" t="str">
            <v>3386</v>
          </cell>
          <cell r="D141" t="str">
            <v>Bảo hiểm thất nghiệp</v>
          </cell>
          <cell r="I141">
            <v>300000</v>
          </cell>
          <cell r="J141">
            <v>0</v>
          </cell>
        </row>
        <row r="142">
          <cell r="B142" t="str">
            <v>318</v>
          </cell>
          <cell r="C142" t="str">
            <v>3387</v>
          </cell>
          <cell r="D142" t="str">
            <v>Doanh thu chưa thực hiện</v>
          </cell>
          <cell r="I142">
            <v>0</v>
          </cell>
          <cell r="J142">
            <v>0</v>
          </cell>
        </row>
        <row r="143">
          <cell r="B143" t="str">
            <v>319</v>
          </cell>
          <cell r="C143" t="str">
            <v>3388</v>
          </cell>
          <cell r="D143" t="str">
            <v xml:space="preserve">Phải trả, phải nộp khác </v>
          </cell>
          <cell r="E143">
            <v>5140528550</v>
          </cell>
          <cell r="F143">
            <v>0</v>
          </cell>
          <cell r="I143">
            <v>0</v>
          </cell>
          <cell r="J143">
            <v>66436957</v>
          </cell>
        </row>
        <row r="144">
          <cell r="C144" t="str">
            <v>341</v>
          </cell>
          <cell r="D144" t="str">
            <v>Vay và nợ thuê tài chính</v>
          </cell>
          <cell r="E144">
            <v>0</v>
          </cell>
          <cell r="F144">
            <v>0</v>
          </cell>
          <cell r="I144">
            <v>0</v>
          </cell>
          <cell r="J144">
            <v>2652316315</v>
          </cell>
        </row>
        <row r="145">
          <cell r="B145" t="str">
            <v>320</v>
          </cell>
          <cell r="C145" t="str">
            <v>3411</v>
          </cell>
          <cell r="D145" t="str">
            <v>Các khoản đi vay</v>
          </cell>
          <cell r="I145">
            <v>0</v>
          </cell>
          <cell r="J145">
            <v>2652316315</v>
          </cell>
        </row>
        <row r="146">
          <cell r="B146" t="str">
            <v>320</v>
          </cell>
          <cell r="C146" t="str">
            <v>3412</v>
          </cell>
          <cell r="D146" t="str">
            <v>Nợ thuê tài chính</v>
          </cell>
          <cell r="I146">
            <v>0</v>
          </cell>
          <cell r="J146">
            <v>0</v>
          </cell>
        </row>
        <row r="147">
          <cell r="C147" t="str">
            <v>343</v>
          </cell>
          <cell r="D147" t="str">
            <v>Trái phiếu phát hành</v>
          </cell>
          <cell r="E147">
            <v>0</v>
          </cell>
          <cell r="F147">
            <v>0</v>
          </cell>
          <cell r="I147">
            <v>0</v>
          </cell>
          <cell r="J147">
            <v>0</v>
          </cell>
        </row>
        <row r="148">
          <cell r="B148" t="str">
            <v>320</v>
          </cell>
          <cell r="C148" t="str">
            <v>34311</v>
          </cell>
          <cell r="D148" t="str">
            <v>Mệnh giá trái phiếu</v>
          </cell>
          <cell r="I148">
            <v>0</v>
          </cell>
          <cell r="J148">
            <v>0</v>
          </cell>
        </row>
        <row r="149">
          <cell r="B149" t="str">
            <v>320</v>
          </cell>
          <cell r="C149" t="str">
            <v>34312</v>
          </cell>
          <cell r="D149" t="str">
            <v>Chiết khấu trái phiếu</v>
          </cell>
          <cell r="I149">
            <v>0</v>
          </cell>
          <cell r="J149">
            <v>0</v>
          </cell>
        </row>
        <row r="150">
          <cell r="B150" t="str">
            <v>338</v>
          </cell>
          <cell r="C150" t="str">
            <v>34313</v>
          </cell>
          <cell r="D150" t="str">
            <v>Phụ trội trái phiếu</v>
          </cell>
          <cell r="I150">
            <v>0</v>
          </cell>
          <cell r="J150">
            <v>0</v>
          </cell>
        </row>
        <row r="151">
          <cell r="B151" t="str">
            <v>339</v>
          </cell>
          <cell r="C151" t="str">
            <v>3432</v>
          </cell>
          <cell r="D151" t="str">
            <v>Trái phiếu chuyển đổi</v>
          </cell>
          <cell r="I151">
            <v>0</v>
          </cell>
          <cell r="J151">
            <v>0</v>
          </cell>
        </row>
        <row r="152">
          <cell r="B152" t="str">
            <v>319</v>
          </cell>
          <cell r="C152" t="str">
            <v>344</v>
          </cell>
          <cell r="D152" t="str">
            <v xml:space="preserve">Nhận ký quỹ, ký cược </v>
          </cell>
          <cell r="I152">
            <v>0</v>
          </cell>
          <cell r="J152">
            <v>0</v>
          </cell>
        </row>
        <row r="153">
          <cell r="B153" t="str">
            <v>341</v>
          </cell>
          <cell r="C153" t="str">
            <v>347</v>
          </cell>
          <cell r="D153" t="str">
            <v>Thuế thu nhập hoãn lại phải trả</v>
          </cell>
          <cell r="I153">
            <v>0</v>
          </cell>
          <cell r="J153">
            <v>0</v>
          </cell>
        </row>
        <row r="154">
          <cell r="C154" t="str">
            <v>352</v>
          </cell>
          <cell r="D154" t="str">
            <v>Dự phòng phải trả</v>
          </cell>
          <cell r="E154">
            <v>0</v>
          </cell>
          <cell r="F154">
            <v>0</v>
          </cell>
          <cell r="I154">
            <v>0</v>
          </cell>
          <cell r="J154">
            <v>0</v>
          </cell>
        </row>
        <row r="155">
          <cell r="B155" t="str">
            <v>321</v>
          </cell>
          <cell r="C155" t="str">
            <v>3521</v>
          </cell>
          <cell r="D155" t="str">
            <v>Dự phòng bảo hành sản phẩm hàng hóa</v>
          </cell>
          <cell r="I155">
            <v>0</v>
          </cell>
          <cell r="J155">
            <v>0</v>
          </cell>
        </row>
        <row r="156">
          <cell r="B156" t="str">
            <v>321</v>
          </cell>
          <cell r="C156" t="str">
            <v>3522</v>
          </cell>
          <cell r="D156" t="str">
            <v>Dự phòng bảo hành công trình xây dựng</v>
          </cell>
          <cell r="I156">
            <v>0</v>
          </cell>
          <cell r="J156">
            <v>0</v>
          </cell>
        </row>
        <row r="157">
          <cell r="B157" t="str">
            <v>321</v>
          </cell>
          <cell r="C157" t="str">
            <v>3523</v>
          </cell>
          <cell r="D157" t="str">
            <v>Dự phòng tái cơ cấu doanh nghiệp</v>
          </cell>
          <cell r="I157">
            <v>0</v>
          </cell>
          <cell r="J157">
            <v>0</v>
          </cell>
        </row>
        <row r="158">
          <cell r="B158" t="str">
            <v>321</v>
          </cell>
          <cell r="C158" t="str">
            <v>3524</v>
          </cell>
          <cell r="D158" t="str">
            <v>Dự phòng phải trả khác</v>
          </cell>
          <cell r="I158">
            <v>0</v>
          </cell>
          <cell r="J158">
            <v>0</v>
          </cell>
        </row>
        <row r="159">
          <cell r="C159" t="str">
            <v>353</v>
          </cell>
          <cell r="D159" t="str">
            <v>Quỹ khen thưởng phúc lợi</v>
          </cell>
          <cell r="E159">
            <v>0</v>
          </cell>
          <cell r="F159">
            <v>0</v>
          </cell>
          <cell r="I159">
            <v>0</v>
          </cell>
          <cell r="J159">
            <v>0</v>
          </cell>
        </row>
        <row r="160">
          <cell r="B160" t="str">
            <v>322</v>
          </cell>
          <cell r="C160" t="str">
            <v>3531</v>
          </cell>
          <cell r="D160" t="str">
            <v>Quỹ khen thưởng</v>
          </cell>
          <cell r="I160">
            <v>0</v>
          </cell>
          <cell r="J160">
            <v>0</v>
          </cell>
        </row>
        <row r="161">
          <cell r="B161" t="str">
            <v>322</v>
          </cell>
          <cell r="C161" t="str">
            <v>3532</v>
          </cell>
          <cell r="D161" t="str">
            <v>Quỹ phúc lợi</v>
          </cell>
          <cell r="I161">
            <v>0</v>
          </cell>
          <cell r="J161">
            <v>0</v>
          </cell>
        </row>
        <row r="162">
          <cell r="B162" t="str">
            <v>322</v>
          </cell>
          <cell r="C162" t="str">
            <v>3533</v>
          </cell>
          <cell r="D162" t="str">
            <v>Quỹ phúc lợi đã hình thành TSCĐ</v>
          </cell>
          <cell r="I162">
            <v>0</v>
          </cell>
          <cell r="J162">
            <v>0</v>
          </cell>
        </row>
        <row r="163">
          <cell r="B163" t="str">
            <v>322</v>
          </cell>
          <cell r="C163" t="str">
            <v>3534</v>
          </cell>
          <cell r="D163" t="str">
            <v>Quỹ thưởng ban quản lý điều hành công ty</v>
          </cell>
          <cell r="I163">
            <v>0</v>
          </cell>
          <cell r="J163">
            <v>0</v>
          </cell>
        </row>
        <row r="164">
          <cell r="C164" t="str">
            <v>356</v>
          </cell>
          <cell r="D164" t="str">
            <v>Quỹ phát triển khoa học và công nghệ</v>
          </cell>
          <cell r="E164">
            <v>0</v>
          </cell>
          <cell r="F164">
            <v>0</v>
          </cell>
          <cell r="I164">
            <v>0</v>
          </cell>
          <cell r="J164">
            <v>0</v>
          </cell>
        </row>
        <row r="165">
          <cell r="B165" t="str">
            <v>343</v>
          </cell>
          <cell r="C165" t="str">
            <v>3561</v>
          </cell>
          <cell r="D165" t="str">
            <v>Quỹ phát triển khoa học và công nghệ</v>
          </cell>
          <cell r="I165">
            <v>0</v>
          </cell>
          <cell r="J165">
            <v>0</v>
          </cell>
        </row>
        <row r="166">
          <cell r="B166" t="str">
            <v>343</v>
          </cell>
          <cell r="C166" t="str">
            <v>3562</v>
          </cell>
          <cell r="D166" t="str">
            <v>Quỹ phát triển khoa học và công nghệ đã hình thành TSCĐ</v>
          </cell>
          <cell r="I166">
            <v>0</v>
          </cell>
          <cell r="J166">
            <v>0</v>
          </cell>
        </row>
        <row r="167">
          <cell r="B167" t="str">
            <v>323</v>
          </cell>
          <cell r="C167" t="str">
            <v>357</v>
          </cell>
          <cell r="D167" t="str">
            <v>Quỹ bình ổn giá</v>
          </cell>
          <cell r="I167">
            <v>0</v>
          </cell>
          <cell r="J167">
            <v>0</v>
          </cell>
        </row>
        <row r="168">
          <cell r="C168" t="str">
            <v>411</v>
          </cell>
          <cell r="D168" t="str">
            <v>Vốn đầu tư của chủ sở hữu</v>
          </cell>
          <cell r="E168">
            <v>0</v>
          </cell>
          <cell r="F168">
            <v>13841645813</v>
          </cell>
          <cell r="I168">
            <v>0</v>
          </cell>
          <cell r="J168">
            <v>13841645813</v>
          </cell>
        </row>
        <row r="169">
          <cell r="B169">
            <v>411</v>
          </cell>
          <cell r="C169" t="str">
            <v>4111</v>
          </cell>
          <cell r="D169" t="str">
            <v>Vốn góp của chủ sở hữu</v>
          </cell>
          <cell r="E169">
            <v>0</v>
          </cell>
          <cell r="F169">
            <v>13841645813</v>
          </cell>
          <cell r="I169">
            <v>0</v>
          </cell>
          <cell r="J169">
            <v>13841645813</v>
          </cell>
        </row>
        <row r="170">
          <cell r="C170" t="str">
            <v>41111</v>
          </cell>
          <cell r="F170">
            <v>698079883</v>
          </cell>
          <cell r="I170">
            <v>0</v>
          </cell>
          <cell r="J170">
            <v>698079883</v>
          </cell>
        </row>
        <row r="171">
          <cell r="C171" t="str">
            <v>41112</v>
          </cell>
          <cell r="F171">
            <v>13143565930</v>
          </cell>
          <cell r="I171">
            <v>0</v>
          </cell>
          <cell r="J171">
            <v>13143565930</v>
          </cell>
        </row>
        <row r="172">
          <cell r="B172">
            <v>412</v>
          </cell>
          <cell r="C172" t="str">
            <v>4112</v>
          </cell>
          <cell r="D172" t="str">
            <v>Thặng dư vốn cổ phần</v>
          </cell>
          <cell r="I172">
            <v>0</v>
          </cell>
          <cell r="J172">
            <v>0</v>
          </cell>
        </row>
        <row r="173">
          <cell r="B173">
            <v>413</v>
          </cell>
          <cell r="C173" t="str">
            <v>4113</v>
          </cell>
          <cell r="D173" t="str">
            <v>Quyền chọn chuyển đổi trái phiếu</v>
          </cell>
          <cell r="I173">
            <v>0</v>
          </cell>
          <cell r="J173">
            <v>0</v>
          </cell>
        </row>
        <row r="174">
          <cell r="B174">
            <v>414</v>
          </cell>
          <cell r="C174" t="str">
            <v>4118</v>
          </cell>
          <cell r="D174" t="str">
            <v xml:space="preserve">Vốn khác </v>
          </cell>
          <cell r="I174">
            <v>0</v>
          </cell>
          <cell r="J174">
            <v>0</v>
          </cell>
        </row>
        <row r="175">
          <cell r="B175">
            <v>416</v>
          </cell>
          <cell r="C175" t="str">
            <v>412</v>
          </cell>
          <cell r="D175" t="str">
            <v>Chênh lệch đánh giá lại tài sản</v>
          </cell>
          <cell r="E175">
            <v>0</v>
          </cell>
          <cell r="F175">
            <v>0</v>
          </cell>
          <cell r="I175">
            <v>0</v>
          </cell>
          <cell r="J175">
            <v>0</v>
          </cell>
        </row>
        <row r="176">
          <cell r="C176" t="str">
            <v>413</v>
          </cell>
          <cell r="D176" t="str">
            <v>Chênh lệch tỷ giá hối đoái</v>
          </cell>
          <cell r="E176">
            <v>0</v>
          </cell>
          <cell r="F176">
            <v>0</v>
          </cell>
          <cell r="I176">
            <v>0</v>
          </cell>
          <cell r="J176">
            <v>0</v>
          </cell>
        </row>
        <row r="177">
          <cell r="B177">
            <v>417</v>
          </cell>
          <cell r="C177" t="str">
            <v>4131</v>
          </cell>
          <cell r="D177" t="str">
            <v>Chênh lệch tỷ giá do đánh giá lại các khoản mục tiền tệ có gốc ngoại tệ</v>
          </cell>
          <cell r="I177">
            <v>0</v>
          </cell>
          <cell r="J177">
            <v>0</v>
          </cell>
        </row>
        <row r="178">
          <cell r="B178">
            <v>417</v>
          </cell>
          <cell r="C178" t="str">
            <v>4132</v>
          </cell>
          <cell r="D178" t="str">
            <v>Chênh lệch tỷ giá hối đoái trong giai đoạn trước hoạt động</v>
          </cell>
          <cell r="I178">
            <v>0</v>
          </cell>
          <cell r="J178">
            <v>0</v>
          </cell>
        </row>
        <row r="179">
          <cell r="B179" t="str">
            <v>418</v>
          </cell>
          <cell r="C179" t="str">
            <v>414</v>
          </cell>
          <cell r="D179" t="str">
            <v>Quỹ đầu tư phát triển</v>
          </cell>
          <cell r="I179">
            <v>0</v>
          </cell>
          <cell r="J179">
            <v>0</v>
          </cell>
        </row>
        <row r="180">
          <cell r="B180">
            <v>419</v>
          </cell>
          <cell r="C180" t="str">
            <v>417</v>
          </cell>
          <cell r="D180" t="str">
            <v>Quỹ hỗ trợ sắp xếp doanh nghiệp</v>
          </cell>
          <cell r="I180">
            <v>7000000</v>
          </cell>
          <cell r="J180">
            <v>0</v>
          </cell>
        </row>
        <row r="181">
          <cell r="B181">
            <v>420</v>
          </cell>
          <cell r="C181" t="str">
            <v>418</v>
          </cell>
          <cell r="D181" t="str">
            <v>Các quỹ khác thuộc vốn chủ sở hữu</v>
          </cell>
          <cell r="I181">
            <v>0</v>
          </cell>
          <cell r="J181">
            <v>0</v>
          </cell>
        </row>
        <row r="182">
          <cell r="B182">
            <v>415</v>
          </cell>
          <cell r="C182" t="str">
            <v>419</v>
          </cell>
          <cell r="D182" t="str">
            <v>Cổ phiếu quỹ</v>
          </cell>
          <cell r="I182">
            <v>0</v>
          </cell>
          <cell r="J182">
            <v>0</v>
          </cell>
        </row>
        <row r="183">
          <cell r="C183" t="str">
            <v>421</v>
          </cell>
          <cell r="D183" t="str">
            <v>Lợi nhuận sau thuế chưa phân phối</v>
          </cell>
          <cell r="E183">
            <v>2289522190</v>
          </cell>
          <cell r="F183">
            <v>0</v>
          </cell>
          <cell r="I183">
            <v>5919090156</v>
          </cell>
          <cell r="J183">
            <v>0</v>
          </cell>
        </row>
        <row r="184">
          <cell r="B184" t="str">
            <v>421a</v>
          </cell>
          <cell r="C184" t="str">
            <v>4211</v>
          </cell>
          <cell r="D184" t="str">
            <v>Lợi nhuận sau thuế chưa phân phối năm trước</v>
          </cell>
          <cell r="E184">
            <v>2289522190</v>
          </cell>
          <cell r="I184">
            <v>2289522190</v>
          </cell>
          <cell r="J184">
            <v>0</v>
          </cell>
        </row>
        <row r="185">
          <cell r="B185" t="str">
            <v>421b</v>
          </cell>
          <cell r="C185" t="str">
            <v>4212</v>
          </cell>
          <cell r="D185" t="str">
            <v>Lợi nhuận sau thuế chưa phân phối năm nay</v>
          </cell>
          <cell r="I185">
            <v>3629567966</v>
          </cell>
          <cell r="J185">
            <v>0</v>
          </cell>
        </row>
        <row r="186">
          <cell r="B186">
            <v>422</v>
          </cell>
          <cell r="C186" t="str">
            <v>441</v>
          </cell>
          <cell r="D186" t="str">
            <v>Nguồn vốn đầu tư xây dựng cơ bản</v>
          </cell>
          <cell r="I186">
            <v>0</v>
          </cell>
          <cell r="J186">
            <v>0</v>
          </cell>
        </row>
        <row r="187">
          <cell r="C187" t="str">
            <v>511</v>
          </cell>
          <cell r="D187" t="str">
            <v>Doanh thu bán hàng và cung cấp dịch vụ</v>
          </cell>
          <cell r="E187">
            <v>0</v>
          </cell>
          <cell r="F187">
            <v>0</v>
          </cell>
          <cell r="I187">
            <v>0</v>
          </cell>
          <cell r="J187">
            <v>0</v>
          </cell>
        </row>
        <row r="188">
          <cell r="C188" t="str">
            <v>5111</v>
          </cell>
          <cell r="D188" t="str">
            <v>Doanh thu bán hàng hóa</v>
          </cell>
          <cell r="I188">
            <v>0</v>
          </cell>
          <cell r="J188">
            <v>0</v>
          </cell>
        </row>
        <row r="189">
          <cell r="C189" t="str">
            <v>5112</v>
          </cell>
          <cell r="D189" t="str">
            <v>Doanh thu bán các thành phẩm</v>
          </cell>
          <cell r="I189">
            <v>0</v>
          </cell>
          <cell r="J189">
            <v>0</v>
          </cell>
        </row>
        <row r="190">
          <cell r="C190" t="str">
            <v>5113</v>
          </cell>
          <cell r="D190" t="str">
            <v>Doanh thu cung cấp dịch vụ</v>
          </cell>
          <cell r="I190">
            <v>0</v>
          </cell>
          <cell r="J190">
            <v>0</v>
          </cell>
        </row>
        <row r="191">
          <cell r="C191" t="str">
            <v>5114</v>
          </cell>
          <cell r="D191" t="str">
            <v>Doanh thu trợ cấp, trợ giá</v>
          </cell>
          <cell r="I191">
            <v>0</v>
          </cell>
          <cell r="J191">
            <v>0</v>
          </cell>
        </row>
        <row r="192">
          <cell r="C192" t="str">
            <v>5117</v>
          </cell>
          <cell r="D192" t="str">
            <v>Doanh thu kinh doanh bất động sản đầu tư</v>
          </cell>
          <cell r="I192">
            <v>0</v>
          </cell>
          <cell r="J192">
            <v>0</v>
          </cell>
        </row>
        <row r="193">
          <cell r="C193" t="str">
            <v>5118</v>
          </cell>
          <cell r="D193" t="str">
            <v>Doanh thu khác</v>
          </cell>
          <cell r="I193">
            <v>0</v>
          </cell>
          <cell r="J193">
            <v>0</v>
          </cell>
        </row>
        <row r="194">
          <cell r="C194" t="str">
            <v>515</v>
          </cell>
          <cell r="D194" t="str">
            <v xml:space="preserve">Doanh thu hoạt động tài chính </v>
          </cell>
          <cell r="I194">
            <v>0</v>
          </cell>
          <cell r="J194">
            <v>0</v>
          </cell>
        </row>
        <row r="195">
          <cell r="C195" t="str">
            <v>521</v>
          </cell>
          <cell r="D195" t="str">
            <v>Các khoản giảm trừ doanh thu</v>
          </cell>
          <cell r="E195">
            <v>0</v>
          </cell>
          <cell r="F195">
            <v>0</v>
          </cell>
          <cell r="I195">
            <v>0</v>
          </cell>
          <cell r="J195">
            <v>0</v>
          </cell>
        </row>
        <row r="196">
          <cell r="C196" t="str">
            <v>5211</v>
          </cell>
          <cell r="D196" t="str">
            <v>Chiết khấu thương mại</v>
          </cell>
          <cell r="I196">
            <v>0</v>
          </cell>
          <cell r="J196">
            <v>0</v>
          </cell>
        </row>
        <row r="197">
          <cell r="C197" t="str">
            <v>5212</v>
          </cell>
          <cell r="D197" t="str">
            <v>Giảm giá hàng bán</v>
          </cell>
          <cell r="I197">
            <v>0</v>
          </cell>
          <cell r="J197">
            <v>0</v>
          </cell>
        </row>
        <row r="198">
          <cell r="C198" t="str">
            <v>5213</v>
          </cell>
          <cell r="D198" t="str">
            <v>Hàng bán bị trả lại</v>
          </cell>
          <cell r="I198">
            <v>0</v>
          </cell>
          <cell r="J198">
            <v>0</v>
          </cell>
        </row>
        <row r="199">
          <cell r="C199" t="str">
            <v>621</v>
          </cell>
          <cell r="D199" t="str">
            <v>Chi phí nguyên liệu, vật liệu trực tiếp</v>
          </cell>
          <cell r="I199">
            <v>0</v>
          </cell>
          <cell r="J199">
            <v>0</v>
          </cell>
        </row>
        <row r="200">
          <cell r="C200" t="str">
            <v>622</v>
          </cell>
          <cell r="D200" t="str">
            <v>Chi phí nhân công trực tiếp</v>
          </cell>
          <cell r="I200">
            <v>0</v>
          </cell>
          <cell r="J200">
            <v>0</v>
          </cell>
        </row>
        <row r="201">
          <cell r="C201" t="str">
            <v>623</v>
          </cell>
          <cell r="D201" t="str">
            <v>Chi phí sử dụng máy thi công</v>
          </cell>
          <cell r="E201">
            <v>0</v>
          </cell>
          <cell r="F201">
            <v>0</v>
          </cell>
          <cell r="I201">
            <v>0</v>
          </cell>
          <cell r="J201">
            <v>0</v>
          </cell>
        </row>
        <row r="202">
          <cell r="C202" t="str">
            <v>627</v>
          </cell>
          <cell r="D202" t="str">
            <v>Chi phí sản xuất chung</v>
          </cell>
          <cell r="I202">
            <v>0</v>
          </cell>
          <cell r="J202">
            <v>0</v>
          </cell>
        </row>
        <row r="203">
          <cell r="C203" t="str">
            <v>631</v>
          </cell>
          <cell r="D203" t="str">
            <v>Giá thành sản xuất</v>
          </cell>
          <cell r="I203">
            <v>0</v>
          </cell>
          <cell r="J203">
            <v>0</v>
          </cell>
        </row>
        <row r="204">
          <cell r="C204" t="str">
            <v>632</v>
          </cell>
          <cell r="D204" t="str">
            <v>Giá vốn hàng bán</v>
          </cell>
          <cell r="I204">
            <v>0</v>
          </cell>
          <cell r="J204">
            <v>0</v>
          </cell>
        </row>
        <row r="205">
          <cell r="C205" t="str">
            <v>635</v>
          </cell>
          <cell r="D205" t="str">
            <v>Chi phí tài chính</v>
          </cell>
          <cell r="I205">
            <v>0</v>
          </cell>
          <cell r="J205">
            <v>0</v>
          </cell>
        </row>
        <row r="206">
          <cell r="C206" t="str">
            <v>641</v>
          </cell>
          <cell r="D206" t="str">
            <v>Chi phí bán hàng</v>
          </cell>
          <cell r="E206">
            <v>0</v>
          </cell>
          <cell r="F206">
            <v>0</v>
          </cell>
          <cell r="I206">
            <v>0</v>
          </cell>
          <cell r="J206">
            <v>0</v>
          </cell>
        </row>
        <row r="207">
          <cell r="C207" t="str">
            <v>6411</v>
          </cell>
          <cell r="D207" t="str">
            <v xml:space="preserve">Chi phí nhân viên </v>
          </cell>
          <cell r="I207">
            <v>0</v>
          </cell>
          <cell r="J207">
            <v>0</v>
          </cell>
        </row>
        <row r="208">
          <cell r="C208" t="str">
            <v>6412</v>
          </cell>
          <cell r="D208" t="str">
            <v>Chi phí nguyên vật liệu, bao bì</v>
          </cell>
          <cell r="I208">
            <v>0</v>
          </cell>
          <cell r="J208">
            <v>0</v>
          </cell>
        </row>
        <row r="209">
          <cell r="C209" t="str">
            <v>6413</v>
          </cell>
          <cell r="D209" t="str">
            <v>Chi phí dụng cụ, đồ dùng</v>
          </cell>
          <cell r="I209">
            <v>0</v>
          </cell>
          <cell r="J209">
            <v>0</v>
          </cell>
        </row>
        <row r="210">
          <cell r="C210" t="str">
            <v>6414</v>
          </cell>
          <cell r="D210" t="str">
            <v>Chi phí khấu hao TSCĐ</v>
          </cell>
          <cell r="I210">
            <v>0</v>
          </cell>
          <cell r="J210">
            <v>0</v>
          </cell>
        </row>
        <row r="211">
          <cell r="C211" t="str">
            <v>6415</v>
          </cell>
          <cell r="D211" t="str">
            <v>Chi phí bảo hành</v>
          </cell>
          <cell r="I211">
            <v>0</v>
          </cell>
          <cell r="J211">
            <v>0</v>
          </cell>
        </row>
        <row r="212">
          <cell r="C212" t="str">
            <v>6417</v>
          </cell>
          <cell r="D212" t="str">
            <v>Chi phí dịch vụ mua ngoài</v>
          </cell>
          <cell r="I212">
            <v>0</v>
          </cell>
          <cell r="J212">
            <v>0</v>
          </cell>
        </row>
        <row r="213">
          <cell r="C213" t="str">
            <v>6418</v>
          </cell>
          <cell r="D213" t="str">
            <v>Chi phí bằng tiền khác</v>
          </cell>
          <cell r="I213">
            <v>0</v>
          </cell>
          <cell r="J213">
            <v>0</v>
          </cell>
        </row>
        <row r="214">
          <cell r="C214" t="str">
            <v>642</v>
          </cell>
          <cell r="D214" t="str">
            <v>Chi phí quản lý doanh nghiệp</v>
          </cell>
          <cell r="E214">
            <v>0</v>
          </cell>
          <cell r="F214">
            <v>0</v>
          </cell>
          <cell r="I214">
            <v>0</v>
          </cell>
          <cell r="J214">
            <v>0</v>
          </cell>
        </row>
        <row r="215">
          <cell r="C215" t="str">
            <v>6421</v>
          </cell>
          <cell r="D215" t="str">
            <v>Chi phí nhân viên quản lý</v>
          </cell>
          <cell r="I215">
            <v>0</v>
          </cell>
          <cell r="J215">
            <v>0</v>
          </cell>
        </row>
        <row r="216">
          <cell r="C216" t="str">
            <v>6422</v>
          </cell>
          <cell r="D216" t="str">
            <v>Chi phí vật liệu quản lý</v>
          </cell>
          <cell r="I216">
            <v>0</v>
          </cell>
          <cell r="J216">
            <v>0</v>
          </cell>
        </row>
        <row r="217">
          <cell r="C217" t="str">
            <v>6423</v>
          </cell>
          <cell r="D217" t="str">
            <v>Chi phí đồ dùng văn phòng</v>
          </cell>
          <cell r="I217">
            <v>0</v>
          </cell>
          <cell r="J217">
            <v>0</v>
          </cell>
        </row>
        <row r="218">
          <cell r="C218" t="str">
            <v>6424</v>
          </cell>
          <cell r="D218" t="str">
            <v>Chi phí khấu hao TSCĐ</v>
          </cell>
          <cell r="I218">
            <v>0</v>
          </cell>
          <cell r="J218">
            <v>0</v>
          </cell>
        </row>
        <row r="219">
          <cell r="C219" t="str">
            <v>6425</v>
          </cell>
          <cell r="D219" t="str">
            <v>Thuế, phí và lệ phí</v>
          </cell>
          <cell r="I219">
            <v>0</v>
          </cell>
          <cell r="J219">
            <v>0</v>
          </cell>
        </row>
        <row r="220">
          <cell r="C220" t="str">
            <v>6426</v>
          </cell>
          <cell r="D220" t="str">
            <v>Chi phí dự phòng</v>
          </cell>
          <cell r="I220">
            <v>0</v>
          </cell>
          <cell r="J220">
            <v>0</v>
          </cell>
        </row>
        <row r="221">
          <cell r="C221" t="str">
            <v>6427</v>
          </cell>
          <cell r="D221" t="str">
            <v>Chi phí dịch vụ mua ngoài</v>
          </cell>
          <cell r="I221">
            <v>0</v>
          </cell>
          <cell r="J221">
            <v>0</v>
          </cell>
        </row>
        <row r="222">
          <cell r="C222" t="str">
            <v>6428</v>
          </cell>
          <cell r="D222" t="str">
            <v>Chi phí bằng tiền khác</v>
          </cell>
          <cell r="I222">
            <v>0</v>
          </cell>
          <cell r="J222">
            <v>0</v>
          </cell>
        </row>
        <row r="223">
          <cell r="C223" t="str">
            <v>711</v>
          </cell>
          <cell r="D223" t="str">
            <v>Thu nhập khác</v>
          </cell>
          <cell r="I223">
            <v>0</v>
          </cell>
          <cell r="J223">
            <v>0</v>
          </cell>
        </row>
        <row r="224">
          <cell r="C224" t="str">
            <v>811</v>
          </cell>
          <cell r="D224" t="str">
            <v>Chi phí khác</v>
          </cell>
          <cell r="I224">
            <v>0</v>
          </cell>
          <cell r="J224">
            <v>0</v>
          </cell>
        </row>
        <row r="225">
          <cell r="C225" t="str">
            <v>821</v>
          </cell>
          <cell r="D225" t="str">
            <v>Chi phí thuế thu nhập doanh nghiệp</v>
          </cell>
          <cell r="E225">
            <v>0</v>
          </cell>
          <cell r="F225">
            <v>0</v>
          </cell>
          <cell r="I225">
            <v>0</v>
          </cell>
          <cell r="J225">
            <v>0</v>
          </cell>
        </row>
        <row r="226">
          <cell r="C226" t="str">
            <v>8211</v>
          </cell>
          <cell r="D226" t="str">
            <v>Chi phí thuế TNDN hiện hành</v>
          </cell>
          <cell r="E226">
            <v>0</v>
          </cell>
          <cell r="F226">
            <v>0</v>
          </cell>
          <cell r="I226">
            <v>0</v>
          </cell>
          <cell r="J226">
            <v>0</v>
          </cell>
        </row>
        <row r="227">
          <cell r="C227" t="str">
            <v>8212</v>
          </cell>
          <cell r="D227" t="str">
            <v>Chi phí thuế TNDN hoãn lại</v>
          </cell>
          <cell r="E227">
            <v>0</v>
          </cell>
          <cell r="F227">
            <v>0</v>
          </cell>
          <cell r="I227">
            <v>0</v>
          </cell>
          <cell r="J227">
            <v>0</v>
          </cell>
        </row>
        <row r="228">
          <cell r="C228" t="str">
            <v>911</v>
          </cell>
          <cell r="D228" t="str">
            <v>Xác định kết quả kinh doanh</v>
          </cell>
          <cell r="E228">
            <v>0</v>
          </cell>
          <cell r="F228">
            <v>0</v>
          </cell>
          <cell r="I228">
            <v>0</v>
          </cell>
          <cell r="J228">
            <v>0</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5">
          <cell r="A5" t="str">
            <v>1111</v>
          </cell>
        </row>
        <row r="6">
          <cell r="A6" t="str">
            <v>1112</v>
          </cell>
        </row>
        <row r="7">
          <cell r="A7" t="str">
            <v>1113</v>
          </cell>
        </row>
        <row r="8">
          <cell r="A8" t="str">
            <v>1121</v>
          </cell>
        </row>
        <row r="9">
          <cell r="A9" t="str">
            <v>1122</v>
          </cell>
        </row>
        <row r="10">
          <cell r="A10" t="str">
            <v>1123</v>
          </cell>
        </row>
        <row r="11">
          <cell r="A11" t="str">
            <v>1131</v>
          </cell>
        </row>
        <row r="12">
          <cell r="A12" t="str">
            <v>1132</v>
          </cell>
        </row>
        <row r="13">
          <cell r="A13" t="str">
            <v>1211</v>
          </cell>
        </row>
        <row r="14">
          <cell r="A14" t="str">
            <v>1212</v>
          </cell>
        </row>
        <row r="15">
          <cell r="A15" t="str">
            <v>1218</v>
          </cell>
        </row>
        <row r="16">
          <cell r="A16" t="str">
            <v>1281</v>
          </cell>
        </row>
        <row r="17">
          <cell r="A17" t="str">
            <v>1282</v>
          </cell>
        </row>
        <row r="18">
          <cell r="A18" t="str">
            <v>1283</v>
          </cell>
        </row>
        <row r="19">
          <cell r="A19" t="str">
            <v>1288</v>
          </cell>
        </row>
        <row r="20">
          <cell r="A20" t="str">
            <v>1331</v>
          </cell>
        </row>
        <row r="21">
          <cell r="A21" t="str">
            <v>1332</v>
          </cell>
        </row>
        <row r="22">
          <cell r="A22" t="str">
            <v>1361</v>
          </cell>
        </row>
        <row r="23">
          <cell r="A23" t="str">
            <v>1362</v>
          </cell>
        </row>
        <row r="24">
          <cell r="A24" t="str">
            <v>1363</v>
          </cell>
        </row>
        <row r="25">
          <cell r="A25" t="str">
            <v>1368</v>
          </cell>
        </row>
        <row r="26">
          <cell r="A26" t="str">
            <v>1381</v>
          </cell>
        </row>
        <row r="27">
          <cell r="A27" t="str">
            <v>1385</v>
          </cell>
        </row>
        <row r="28">
          <cell r="A28" t="str">
            <v>1388</v>
          </cell>
        </row>
        <row r="29">
          <cell r="A29" t="str">
            <v>141</v>
          </cell>
        </row>
        <row r="30">
          <cell r="A30" t="str">
            <v>151</v>
          </cell>
        </row>
        <row r="31">
          <cell r="A31" t="str">
            <v>152</v>
          </cell>
        </row>
        <row r="32">
          <cell r="A32" t="str">
            <v>1531</v>
          </cell>
        </row>
        <row r="33">
          <cell r="A33" t="str">
            <v>1532</v>
          </cell>
        </row>
        <row r="34">
          <cell r="A34" t="str">
            <v>1533</v>
          </cell>
        </row>
        <row r="35">
          <cell r="A35" t="str">
            <v>1534</v>
          </cell>
        </row>
        <row r="36">
          <cell r="A36" t="str">
            <v>154</v>
          </cell>
        </row>
        <row r="37">
          <cell r="A37" t="str">
            <v>1551</v>
          </cell>
        </row>
        <row r="38">
          <cell r="A38" t="str">
            <v>1557</v>
          </cell>
        </row>
        <row r="39">
          <cell r="A39" t="str">
            <v>1561</v>
          </cell>
        </row>
        <row r="40">
          <cell r="A40" t="str">
            <v>1562</v>
          </cell>
        </row>
        <row r="41">
          <cell r="A41" t="str">
            <v>1567</v>
          </cell>
        </row>
        <row r="42">
          <cell r="A42" t="str">
            <v>157</v>
          </cell>
        </row>
        <row r="43">
          <cell r="A43" t="str">
            <v>158</v>
          </cell>
        </row>
        <row r="44">
          <cell r="A44" t="str">
            <v>171</v>
          </cell>
        </row>
        <row r="45">
          <cell r="A45" t="str">
            <v>2111</v>
          </cell>
        </row>
        <row r="46">
          <cell r="A46" t="str">
            <v>2112</v>
          </cell>
        </row>
        <row r="47">
          <cell r="A47" t="str">
            <v>2113</v>
          </cell>
        </row>
        <row r="48">
          <cell r="A48" t="str">
            <v>2114</v>
          </cell>
        </row>
        <row r="49">
          <cell r="A49" t="str">
            <v>2115</v>
          </cell>
        </row>
        <row r="50">
          <cell r="A50" t="str">
            <v>2118</v>
          </cell>
        </row>
        <row r="51">
          <cell r="A51" t="str">
            <v>2121</v>
          </cell>
        </row>
        <row r="52">
          <cell r="A52" t="str">
            <v>2122</v>
          </cell>
        </row>
        <row r="53">
          <cell r="A53" t="str">
            <v>2131</v>
          </cell>
        </row>
        <row r="54">
          <cell r="A54" t="str">
            <v>2132</v>
          </cell>
        </row>
        <row r="55">
          <cell r="A55" t="str">
            <v>2133</v>
          </cell>
        </row>
        <row r="56">
          <cell r="A56" t="str">
            <v>2134</v>
          </cell>
        </row>
        <row r="57">
          <cell r="A57" t="str">
            <v>2135</v>
          </cell>
        </row>
        <row r="58">
          <cell r="A58" t="str">
            <v>2136</v>
          </cell>
        </row>
        <row r="59">
          <cell r="A59" t="str">
            <v>2138</v>
          </cell>
        </row>
        <row r="60">
          <cell r="A60" t="str">
            <v>2141</v>
          </cell>
        </row>
        <row r="61">
          <cell r="A61" t="str">
            <v>2142</v>
          </cell>
        </row>
        <row r="62">
          <cell r="A62" t="str">
            <v>2143</v>
          </cell>
        </row>
        <row r="63">
          <cell r="A63" t="str">
            <v>2147</v>
          </cell>
        </row>
        <row r="64">
          <cell r="A64" t="str">
            <v>217</v>
          </cell>
        </row>
        <row r="65">
          <cell r="A65" t="str">
            <v>221</v>
          </cell>
        </row>
        <row r="66">
          <cell r="A66" t="str">
            <v>222</v>
          </cell>
        </row>
        <row r="67">
          <cell r="A67" t="str">
            <v>2281</v>
          </cell>
        </row>
        <row r="68">
          <cell r="A68" t="str">
            <v>2288</v>
          </cell>
        </row>
        <row r="69">
          <cell r="A69" t="str">
            <v>2291</v>
          </cell>
        </row>
        <row r="70">
          <cell r="A70" t="str">
            <v>2292</v>
          </cell>
        </row>
        <row r="71">
          <cell r="A71" t="str">
            <v>2293</v>
          </cell>
        </row>
        <row r="72">
          <cell r="A72" t="str">
            <v>2294</v>
          </cell>
        </row>
        <row r="73">
          <cell r="A73" t="str">
            <v>2411</v>
          </cell>
        </row>
        <row r="74">
          <cell r="A74" t="str">
            <v>2412</v>
          </cell>
        </row>
        <row r="75">
          <cell r="A75" t="str">
            <v>2413</v>
          </cell>
        </row>
        <row r="76">
          <cell r="A76" t="str">
            <v>24201</v>
          </cell>
        </row>
        <row r="77">
          <cell r="A77" t="str">
            <v>24202</v>
          </cell>
        </row>
        <row r="78">
          <cell r="A78" t="str">
            <v>243</v>
          </cell>
        </row>
        <row r="79">
          <cell r="A79" t="str">
            <v>244</v>
          </cell>
        </row>
        <row r="80">
          <cell r="A80" t="str">
            <v>331</v>
          </cell>
        </row>
        <row r="81">
          <cell r="A81" t="str">
            <v>33311</v>
          </cell>
        </row>
        <row r="82">
          <cell r="A82" t="str">
            <v>33312</v>
          </cell>
        </row>
        <row r="83">
          <cell r="A83" t="str">
            <v>3332</v>
          </cell>
        </row>
        <row r="84">
          <cell r="A84" t="str">
            <v>3333</v>
          </cell>
        </row>
        <row r="85">
          <cell r="A85" t="str">
            <v>3334</v>
          </cell>
        </row>
        <row r="86">
          <cell r="A86" t="str">
            <v>3335</v>
          </cell>
        </row>
        <row r="87">
          <cell r="A87" t="str">
            <v>3336</v>
          </cell>
        </row>
        <row r="88">
          <cell r="A88" t="str">
            <v>3337</v>
          </cell>
        </row>
        <row r="89">
          <cell r="A89" t="str">
            <v>3338</v>
          </cell>
        </row>
        <row r="90">
          <cell r="A90" t="str">
            <v>3339</v>
          </cell>
        </row>
        <row r="91">
          <cell r="A91" t="str">
            <v>3341</v>
          </cell>
        </row>
        <row r="92">
          <cell r="A92" t="str">
            <v>3348</v>
          </cell>
        </row>
        <row r="93">
          <cell r="A93" t="str">
            <v>335</v>
          </cell>
        </row>
        <row r="94">
          <cell r="A94" t="str">
            <v>3361</v>
          </cell>
        </row>
        <row r="95">
          <cell r="A95" t="str">
            <v>3362</v>
          </cell>
        </row>
        <row r="96">
          <cell r="A96" t="str">
            <v>3363</v>
          </cell>
        </row>
        <row r="97">
          <cell r="A97" t="str">
            <v>3368</v>
          </cell>
        </row>
        <row r="98">
          <cell r="A98" t="str">
            <v>337</v>
          </cell>
        </row>
        <row r="99">
          <cell r="A99" t="str">
            <v>3381</v>
          </cell>
        </row>
        <row r="100">
          <cell r="A100" t="str">
            <v>3382</v>
          </cell>
        </row>
        <row r="101">
          <cell r="A101" t="str">
            <v>3383</v>
          </cell>
        </row>
        <row r="102">
          <cell r="A102" t="str">
            <v>3384</v>
          </cell>
        </row>
        <row r="103">
          <cell r="A103" t="str">
            <v>3385</v>
          </cell>
        </row>
        <row r="104">
          <cell r="A104" t="str">
            <v>3386</v>
          </cell>
        </row>
        <row r="105">
          <cell r="A105" t="str">
            <v>3387</v>
          </cell>
        </row>
        <row r="106">
          <cell r="A106" t="str">
            <v>3388</v>
          </cell>
        </row>
        <row r="107">
          <cell r="A107" t="str">
            <v>3411</v>
          </cell>
        </row>
        <row r="108">
          <cell r="A108" t="str">
            <v>3412</v>
          </cell>
        </row>
        <row r="109">
          <cell r="A109" t="str">
            <v>34311</v>
          </cell>
        </row>
        <row r="110">
          <cell r="A110" t="str">
            <v>34312</v>
          </cell>
        </row>
        <row r="111">
          <cell r="A111" t="str">
            <v>34313</v>
          </cell>
        </row>
        <row r="112">
          <cell r="A112" t="str">
            <v>3432</v>
          </cell>
        </row>
        <row r="113">
          <cell r="A113" t="str">
            <v>344</v>
          </cell>
        </row>
        <row r="114">
          <cell r="A114" t="str">
            <v>347</v>
          </cell>
        </row>
        <row r="115">
          <cell r="A115" t="str">
            <v>3521</v>
          </cell>
        </row>
        <row r="116">
          <cell r="A116" t="str">
            <v>3522</v>
          </cell>
        </row>
        <row r="117">
          <cell r="A117" t="str">
            <v>3523</v>
          </cell>
        </row>
        <row r="118">
          <cell r="A118" t="str">
            <v>3524</v>
          </cell>
        </row>
        <row r="119">
          <cell r="A119" t="str">
            <v>3531</v>
          </cell>
        </row>
        <row r="120">
          <cell r="A120" t="str">
            <v>3532</v>
          </cell>
        </row>
        <row r="121">
          <cell r="A121" t="str">
            <v>3533</v>
          </cell>
        </row>
        <row r="122">
          <cell r="A122" t="str">
            <v>3534</v>
          </cell>
        </row>
        <row r="123">
          <cell r="A123" t="str">
            <v>3561</v>
          </cell>
        </row>
        <row r="124">
          <cell r="A124" t="str">
            <v>3562</v>
          </cell>
        </row>
        <row r="125">
          <cell r="A125" t="str">
            <v>357</v>
          </cell>
        </row>
        <row r="126">
          <cell r="A126" t="str">
            <v>4111</v>
          </cell>
        </row>
        <row r="127">
          <cell r="A127" t="str">
            <v>4112</v>
          </cell>
        </row>
        <row r="128">
          <cell r="A128" t="str">
            <v>4113</v>
          </cell>
        </row>
        <row r="129">
          <cell r="A129" t="str">
            <v>4118</v>
          </cell>
        </row>
        <row r="130">
          <cell r="A130" t="str">
            <v>412</v>
          </cell>
        </row>
        <row r="131">
          <cell r="A131" t="str">
            <v>4131</v>
          </cell>
        </row>
        <row r="132">
          <cell r="A132" t="str">
            <v>4132</v>
          </cell>
        </row>
        <row r="133">
          <cell r="A133" t="str">
            <v>414</v>
          </cell>
        </row>
        <row r="134">
          <cell r="A134" t="str">
            <v>417</v>
          </cell>
        </row>
        <row r="135">
          <cell r="A135" t="str">
            <v>418</v>
          </cell>
        </row>
        <row r="136">
          <cell r="A136" t="str">
            <v>419</v>
          </cell>
        </row>
        <row r="137">
          <cell r="A137" t="str">
            <v>4211</v>
          </cell>
        </row>
        <row r="138">
          <cell r="A138" t="str">
            <v>4212</v>
          </cell>
        </row>
        <row r="139">
          <cell r="A139" t="str">
            <v>441</v>
          </cell>
        </row>
        <row r="140">
          <cell r="A140" t="str">
            <v>5111</v>
          </cell>
        </row>
        <row r="141">
          <cell r="A141" t="str">
            <v>5112</v>
          </cell>
        </row>
        <row r="142">
          <cell r="A142" t="str">
            <v>5113</v>
          </cell>
        </row>
        <row r="143">
          <cell r="A143" t="str">
            <v>5114</v>
          </cell>
        </row>
        <row r="144">
          <cell r="A144" t="str">
            <v>5117</v>
          </cell>
        </row>
        <row r="145">
          <cell r="A145" t="str">
            <v>5118</v>
          </cell>
        </row>
        <row r="146">
          <cell r="A146" t="str">
            <v>515</v>
          </cell>
        </row>
        <row r="147">
          <cell r="A147" t="str">
            <v>5211</v>
          </cell>
        </row>
        <row r="148">
          <cell r="A148" t="str">
            <v>5212</v>
          </cell>
        </row>
        <row r="149">
          <cell r="A149" t="str">
            <v>5213</v>
          </cell>
        </row>
        <row r="150">
          <cell r="A150" t="str">
            <v>621</v>
          </cell>
        </row>
        <row r="151">
          <cell r="A151" t="str">
            <v>622</v>
          </cell>
        </row>
        <row r="152">
          <cell r="A152" t="str">
            <v>623</v>
          </cell>
        </row>
        <row r="153">
          <cell r="A153" t="str">
            <v>627</v>
          </cell>
        </row>
        <row r="154">
          <cell r="A154" t="str">
            <v>631</v>
          </cell>
        </row>
        <row r="155">
          <cell r="A155" t="str">
            <v>632</v>
          </cell>
        </row>
        <row r="156">
          <cell r="A156" t="str">
            <v>635</v>
          </cell>
        </row>
        <row r="157">
          <cell r="A157" t="str">
            <v>6411</v>
          </cell>
        </row>
        <row r="158">
          <cell r="A158" t="str">
            <v>6412</v>
          </cell>
        </row>
        <row r="159">
          <cell r="A159" t="str">
            <v>6413</v>
          </cell>
        </row>
        <row r="160">
          <cell r="A160" t="str">
            <v>6414</v>
          </cell>
        </row>
        <row r="161">
          <cell r="A161" t="str">
            <v>6415</v>
          </cell>
        </row>
        <row r="162">
          <cell r="A162" t="str">
            <v>6417</v>
          </cell>
        </row>
        <row r="163">
          <cell r="A163" t="str">
            <v>6418</v>
          </cell>
        </row>
        <row r="164">
          <cell r="A164" t="str">
            <v>6421</v>
          </cell>
        </row>
        <row r="165">
          <cell r="A165" t="str">
            <v>6422</v>
          </cell>
        </row>
        <row r="166">
          <cell r="A166" t="str">
            <v>6423</v>
          </cell>
        </row>
        <row r="167">
          <cell r="A167" t="str">
            <v>6424</v>
          </cell>
        </row>
        <row r="168">
          <cell r="A168" t="str">
            <v>6425</v>
          </cell>
        </row>
        <row r="169">
          <cell r="A169" t="str">
            <v>6426</v>
          </cell>
        </row>
        <row r="170">
          <cell r="A170" t="str">
            <v>6427</v>
          </cell>
        </row>
        <row r="171">
          <cell r="A171" t="str">
            <v>6428</v>
          </cell>
        </row>
        <row r="172">
          <cell r="A172" t="str">
            <v>711</v>
          </cell>
        </row>
        <row r="173">
          <cell r="A173" t="str">
            <v>811</v>
          </cell>
        </row>
        <row r="174">
          <cell r="A174" t="str">
            <v>8211</v>
          </cell>
        </row>
        <row r="175">
          <cell r="A175" t="str">
            <v>8212</v>
          </cell>
        </row>
        <row r="176">
          <cell r="A176" t="str">
            <v>911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ẢNG SƠ ĐỒ"/>
      <sheetName val="DMTK"/>
      <sheetName val="DMHH"/>
      <sheetName val="PB CPMH"/>
      <sheetName val="BK PHIẾU NHẬP - XUẤT"/>
      <sheetName val="SỔ CT VT-HH"/>
      <sheetName val="BẢNG TH N-X-T"/>
      <sheetName val="PB CPTT - TK 242"/>
      <sheetName val="KH TSCĐ - TK 214"/>
      <sheetName val="BẢNG CHẤM CÔNG"/>
      <sheetName val="BẢNG TÍNH LƯƠNG"/>
      <sheetName val="BẢNG TÍNH THUẾ TNCN"/>
      <sheetName val="TH - PHẢI THU KH - TK 131"/>
      <sheetName val="TH - PHẢI TRẢ NB - TK 331"/>
      <sheetName val="TT THUẾ TNDN"/>
      <sheetName val="BẢNG KÊ CP KĐT"/>
      <sheetName val="NHẬT KÝ CHUNG"/>
      <sheetName val="CĐTK"/>
      <sheetName val="BC THTC B01a"/>
      <sheetName val="BC KQKD"/>
      <sheetName val="BC LCTT"/>
      <sheetName val="TM BCTC"/>
      <sheetName val="SỔ QUỸ TM"/>
      <sheetName val="SỔ TIỀN GỬI NH"/>
      <sheetName val="SỔ CÁI CÁC TK"/>
      <sheetName val="SỔ CHI TIẾT TK"/>
      <sheetName val="PHIẾU KẾ TOÁN"/>
      <sheetName val="DMCT"/>
      <sheetName val="PHIẾU NHẬP KHO"/>
      <sheetName val="PHIẾU XUẤT KHO"/>
      <sheetName val="PHIẾU THU"/>
      <sheetName val="PHIẾU CHI"/>
      <sheetName val="01b-LĐTL"/>
      <sheetName val="02-LĐTL"/>
      <sheetName val="03-LĐTL"/>
      <sheetName val="04-LĐTL"/>
      <sheetName val="05-LĐTL"/>
      <sheetName val="06-LĐTL"/>
      <sheetName val="07-LĐTL"/>
      <sheetName val="08-LĐTL"/>
      <sheetName val="09-LĐTL"/>
      <sheetName val="10-LĐTL"/>
      <sheetName val="11-LĐTL"/>
      <sheetName val="03-VT"/>
      <sheetName val="04-VT"/>
      <sheetName val="05-VT"/>
      <sheetName val="06-VT"/>
      <sheetName val="07-VT"/>
      <sheetName val="01-BH"/>
      <sheetName val="02-BH"/>
      <sheetName val="03-TT"/>
      <sheetName val="04-TT"/>
      <sheetName val="05-TT"/>
      <sheetName val="06-TT"/>
      <sheetName val="07-TT"/>
      <sheetName val="08a-TT"/>
      <sheetName val="08b-TT"/>
      <sheetName val="09-TT"/>
      <sheetName val="01-TSCĐ"/>
      <sheetName val="02-TSCĐ"/>
      <sheetName val="03-TSCĐ"/>
      <sheetName val="04-TSCĐ"/>
      <sheetName val="05-TSCĐ"/>
      <sheetName val="06-TSCĐ"/>
      <sheetName val="HĐLĐ"/>
      <sheetName val="HĐKT"/>
      <sheetName val="02 CK-TNCN"/>
    </sheetNames>
    <sheetDataSet>
      <sheetData sheetId="0">
        <row r="28">
          <cell r="G28" t="str">
            <v>Công Ty Cổ phần Tài Chính Công Nghệ Draco</v>
          </cell>
        </row>
      </sheetData>
      <sheetData sheetId="1">
        <row r="7">
          <cell r="A7" t="str">
            <v>111</v>
          </cell>
        </row>
        <row r="8">
          <cell r="A8">
            <v>1111</v>
          </cell>
        </row>
        <row r="9">
          <cell r="A9">
            <v>1112</v>
          </cell>
        </row>
        <row r="10">
          <cell r="A10">
            <v>112</v>
          </cell>
        </row>
        <row r="11">
          <cell r="A11">
            <v>1121</v>
          </cell>
        </row>
        <row r="12">
          <cell r="A12">
            <v>1122</v>
          </cell>
        </row>
        <row r="13">
          <cell r="A13">
            <v>121</v>
          </cell>
        </row>
        <row r="14">
          <cell r="A14">
            <v>128</v>
          </cell>
        </row>
        <row r="15">
          <cell r="A15">
            <v>1281</v>
          </cell>
        </row>
        <row r="16">
          <cell r="A16">
            <v>1288</v>
          </cell>
        </row>
        <row r="17">
          <cell r="A17">
            <v>131</v>
          </cell>
        </row>
        <row r="18">
          <cell r="A18" t="str">
            <v>131DA</v>
          </cell>
        </row>
        <row r="19">
          <cell r="A19" t="str">
            <v>131DH</v>
          </cell>
        </row>
        <row r="20">
          <cell r="A20" t="str">
            <v>131HN</v>
          </cell>
        </row>
        <row r="21">
          <cell r="A21" t="str">
            <v>131HD</v>
          </cell>
        </row>
        <row r="22">
          <cell r="A22" t="str">
            <v>131HY</v>
          </cell>
        </row>
        <row r="23">
          <cell r="A23" t="str">
            <v>131MC</v>
          </cell>
        </row>
        <row r="25">
          <cell r="A25">
            <v>133</v>
          </cell>
        </row>
        <row r="26">
          <cell r="A26">
            <v>1331</v>
          </cell>
        </row>
        <row r="27">
          <cell r="A27">
            <v>1332</v>
          </cell>
        </row>
        <row r="28">
          <cell r="A28">
            <v>136</v>
          </cell>
        </row>
        <row r="29">
          <cell r="A29">
            <v>1361</v>
          </cell>
        </row>
        <row r="30">
          <cell r="A30">
            <v>1368</v>
          </cell>
        </row>
        <row r="31">
          <cell r="A31">
            <v>138</v>
          </cell>
        </row>
        <row r="32">
          <cell r="A32">
            <v>1381</v>
          </cell>
        </row>
        <row r="33">
          <cell r="A33">
            <v>1386</v>
          </cell>
        </row>
        <row r="34">
          <cell r="A34">
            <v>1388</v>
          </cell>
        </row>
        <row r="35">
          <cell r="A35">
            <v>141</v>
          </cell>
        </row>
        <row r="36">
          <cell r="A36">
            <v>151</v>
          </cell>
        </row>
        <row r="37">
          <cell r="A37">
            <v>152</v>
          </cell>
        </row>
        <row r="38">
          <cell r="A38">
            <v>153</v>
          </cell>
        </row>
        <row r="39">
          <cell r="A39">
            <v>154</v>
          </cell>
        </row>
        <row r="40">
          <cell r="A40">
            <v>1541</v>
          </cell>
        </row>
        <row r="41">
          <cell r="A41">
            <v>1542</v>
          </cell>
        </row>
        <row r="42">
          <cell r="A42">
            <v>1547</v>
          </cell>
        </row>
        <row r="43">
          <cell r="A43">
            <v>155</v>
          </cell>
        </row>
        <row r="44">
          <cell r="A44">
            <v>156</v>
          </cell>
        </row>
        <row r="45">
          <cell r="A45">
            <v>157</v>
          </cell>
        </row>
        <row r="46">
          <cell r="A46">
            <v>211</v>
          </cell>
        </row>
        <row r="47">
          <cell r="A47">
            <v>2111</v>
          </cell>
        </row>
        <row r="48">
          <cell r="A48">
            <v>2112</v>
          </cell>
        </row>
        <row r="49">
          <cell r="A49">
            <v>2113</v>
          </cell>
        </row>
        <row r="50">
          <cell r="A50">
            <v>214</v>
          </cell>
        </row>
        <row r="51">
          <cell r="A51">
            <v>2141</v>
          </cell>
        </row>
        <row r="52">
          <cell r="A52">
            <v>2142</v>
          </cell>
        </row>
        <row r="53">
          <cell r="A53">
            <v>2143</v>
          </cell>
        </row>
        <row r="54">
          <cell r="A54">
            <v>2147</v>
          </cell>
        </row>
        <row r="55">
          <cell r="A55">
            <v>217</v>
          </cell>
        </row>
        <row r="56">
          <cell r="A56">
            <v>228</v>
          </cell>
        </row>
        <row r="57">
          <cell r="A57">
            <v>2281</v>
          </cell>
        </row>
        <row r="58">
          <cell r="A58">
            <v>2288</v>
          </cell>
        </row>
        <row r="59">
          <cell r="A59">
            <v>229</v>
          </cell>
        </row>
        <row r="60">
          <cell r="A60">
            <v>2291</v>
          </cell>
        </row>
        <row r="61">
          <cell r="A61">
            <v>2292</v>
          </cell>
        </row>
        <row r="62">
          <cell r="A62">
            <v>2293</v>
          </cell>
        </row>
        <row r="63">
          <cell r="A63">
            <v>2294</v>
          </cell>
        </row>
        <row r="64">
          <cell r="A64">
            <v>241</v>
          </cell>
        </row>
        <row r="65">
          <cell r="A65">
            <v>2411</v>
          </cell>
        </row>
        <row r="66">
          <cell r="A66">
            <v>2412</v>
          </cell>
        </row>
        <row r="67">
          <cell r="A67">
            <v>2413</v>
          </cell>
        </row>
        <row r="68">
          <cell r="A68">
            <v>242</v>
          </cell>
        </row>
        <row r="69">
          <cell r="A69">
            <v>331</v>
          </cell>
        </row>
        <row r="70">
          <cell r="A70" t="str">
            <v>331NNT</v>
          </cell>
        </row>
        <row r="71">
          <cell r="A71" t="str">
            <v>331TQ</v>
          </cell>
        </row>
        <row r="72">
          <cell r="A72" t="str">
            <v>331LG</v>
          </cell>
        </row>
        <row r="73">
          <cell r="A73" t="str">
            <v>331NV</v>
          </cell>
        </row>
        <row r="74">
          <cell r="A74" t="str">
            <v>331JSC</v>
          </cell>
        </row>
        <row r="75">
          <cell r="A75" t="str">
            <v>331NC</v>
          </cell>
        </row>
        <row r="76">
          <cell r="A76" t="str">
            <v>331TA</v>
          </cell>
        </row>
        <row r="77">
          <cell r="A77" t="str">
            <v>331HM</v>
          </cell>
        </row>
        <row r="78">
          <cell r="A78" t="str">
            <v>331HN</v>
          </cell>
        </row>
        <row r="79">
          <cell r="A79" t="str">
            <v>331DHT</v>
          </cell>
        </row>
        <row r="80">
          <cell r="A80" t="str">
            <v>331LGE</v>
          </cell>
        </row>
        <row r="81">
          <cell r="A81">
            <v>333</v>
          </cell>
        </row>
        <row r="82">
          <cell r="A82">
            <v>3331</v>
          </cell>
        </row>
        <row r="83">
          <cell r="A83">
            <v>33311</v>
          </cell>
        </row>
        <row r="84">
          <cell r="A84">
            <v>33312</v>
          </cell>
        </row>
        <row r="85">
          <cell r="A85">
            <v>3332</v>
          </cell>
        </row>
        <row r="86">
          <cell r="A86">
            <v>3333</v>
          </cell>
        </row>
        <row r="87">
          <cell r="A87">
            <v>3334</v>
          </cell>
        </row>
        <row r="88">
          <cell r="A88">
            <v>3335</v>
          </cell>
        </row>
        <row r="89">
          <cell r="A89">
            <v>3336</v>
          </cell>
        </row>
        <row r="90">
          <cell r="A90">
            <v>3337</v>
          </cell>
        </row>
        <row r="91">
          <cell r="A91">
            <v>3338</v>
          </cell>
        </row>
        <row r="92">
          <cell r="A92">
            <v>33381</v>
          </cell>
        </row>
        <row r="93">
          <cell r="A93">
            <v>33382</v>
          </cell>
        </row>
        <row r="94">
          <cell r="A94">
            <v>3339</v>
          </cell>
        </row>
        <row r="95">
          <cell r="A95">
            <v>334</v>
          </cell>
        </row>
        <row r="96">
          <cell r="A96">
            <v>335</v>
          </cell>
        </row>
        <row r="97">
          <cell r="A97">
            <v>336</v>
          </cell>
        </row>
        <row r="98">
          <cell r="A98">
            <v>3361</v>
          </cell>
        </row>
        <row r="99">
          <cell r="A99">
            <v>3368</v>
          </cell>
        </row>
        <row r="100">
          <cell r="A100">
            <v>338</v>
          </cell>
        </row>
        <row r="101">
          <cell r="A101">
            <v>3381</v>
          </cell>
        </row>
        <row r="102">
          <cell r="A102">
            <v>3382</v>
          </cell>
        </row>
        <row r="103">
          <cell r="A103">
            <v>3383</v>
          </cell>
        </row>
        <row r="104">
          <cell r="A104">
            <v>3384</v>
          </cell>
        </row>
        <row r="105">
          <cell r="A105">
            <v>3385</v>
          </cell>
        </row>
        <row r="106">
          <cell r="A106">
            <v>3386</v>
          </cell>
        </row>
        <row r="107">
          <cell r="A107">
            <v>3387</v>
          </cell>
        </row>
        <row r="108">
          <cell r="A108">
            <v>3388</v>
          </cell>
        </row>
        <row r="109">
          <cell r="A109">
            <v>341</v>
          </cell>
        </row>
        <row r="110">
          <cell r="A110">
            <v>3411</v>
          </cell>
        </row>
        <row r="111">
          <cell r="A111">
            <v>3412</v>
          </cell>
        </row>
        <row r="112">
          <cell r="A112">
            <v>352</v>
          </cell>
        </row>
        <row r="113">
          <cell r="A113">
            <v>3521</v>
          </cell>
        </row>
        <row r="114">
          <cell r="A114">
            <v>3522</v>
          </cell>
        </row>
        <row r="115">
          <cell r="A115">
            <v>3524</v>
          </cell>
        </row>
        <row r="116">
          <cell r="A116">
            <v>353</v>
          </cell>
        </row>
        <row r="117">
          <cell r="A117">
            <v>3531</v>
          </cell>
        </row>
        <row r="118">
          <cell r="A118">
            <v>3532</v>
          </cell>
        </row>
        <row r="119">
          <cell r="A119">
            <v>3533</v>
          </cell>
        </row>
        <row r="120">
          <cell r="A120">
            <v>3534</v>
          </cell>
        </row>
        <row r="121">
          <cell r="A121">
            <v>356</v>
          </cell>
        </row>
        <row r="122">
          <cell r="A122">
            <v>3561</v>
          </cell>
        </row>
        <row r="123">
          <cell r="A123">
            <v>3562</v>
          </cell>
        </row>
        <row r="124">
          <cell r="A124">
            <v>411</v>
          </cell>
        </row>
        <row r="125">
          <cell r="A125">
            <v>4111</v>
          </cell>
        </row>
        <row r="126">
          <cell r="A126">
            <v>4112</v>
          </cell>
        </row>
        <row r="127">
          <cell r="A127">
            <v>4118</v>
          </cell>
        </row>
        <row r="128">
          <cell r="A128">
            <v>413</v>
          </cell>
        </row>
        <row r="129">
          <cell r="A129">
            <v>418</v>
          </cell>
        </row>
        <row r="130">
          <cell r="A130">
            <v>419</v>
          </cell>
        </row>
        <row r="131">
          <cell r="A131">
            <v>421</v>
          </cell>
        </row>
        <row r="132">
          <cell r="A132">
            <v>4211</v>
          </cell>
        </row>
        <row r="133">
          <cell r="A133">
            <v>4212</v>
          </cell>
        </row>
        <row r="134">
          <cell r="A134">
            <v>511</v>
          </cell>
        </row>
        <row r="135">
          <cell r="A135">
            <v>5111</v>
          </cell>
        </row>
        <row r="136">
          <cell r="A136">
            <v>5112</v>
          </cell>
        </row>
        <row r="137">
          <cell r="A137">
            <v>5113</v>
          </cell>
        </row>
        <row r="138">
          <cell r="A138">
            <v>5118</v>
          </cell>
        </row>
        <row r="139">
          <cell r="A139">
            <v>515</v>
          </cell>
        </row>
        <row r="140">
          <cell r="A140">
            <v>611</v>
          </cell>
        </row>
        <row r="141">
          <cell r="A141">
            <v>631</v>
          </cell>
        </row>
        <row r="142">
          <cell r="A142">
            <v>632</v>
          </cell>
        </row>
        <row r="143">
          <cell r="A143">
            <v>635</v>
          </cell>
        </row>
        <row r="144">
          <cell r="A144">
            <v>642</v>
          </cell>
        </row>
        <row r="145">
          <cell r="A145">
            <v>6421</v>
          </cell>
        </row>
        <row r="146">
          <cell r="A146">
            <v>6422</v>
          </cell>
        </row>
        <row r="147">
          <cell r="A147">
            <v>711</v>
          </cell>
        </row>
        <row r="148">
          <cell r="A148">
            <v>811</v>
          </cell>
        </row>
        <row r="149">
          <cell r="A149">
            <v>821</v>
          </cell>
        </row>
        <row r="150">
          <cell r="A150">
            <v>911</v>
          </cell>
        </row>
      </sheetData>
      <sheetData sheetId="2">
        <row r="7">
          <cell r="C7" t="str">
            <v>ĐH-P24-2C</v>
          </cell>
        </row>
        <row r="8">
          <cell r="C8" t="str">
            <v>ĐH-D24-2C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30837-15F1-46FA-A13F-8D344C14C2CB}">
  <sheetPr filterMode="1"/>
  <dimension ref="A1:O5054"/>
  <sheetViews>
    <sheetView showGridLines="0" tabSelected="1" workbookViewId="0">
      <pane xSplit="4" ySplit="11" topLeftCell="E927" activePane="bottomRight" state="frozen"/>
      <selection pane="topRight" activeCell="E1" sqref="E1"/>
      <selection pane="bottomLeft" activeCell="A12" sqref="A12"/>
      <selection pane="bottomRight" activeCell="G934" sqref="G934"/>
    </sheetView>
  </sheetViews>
  <sheetFormatPr defaultRowHeight="12.75"/>
  <cols>
    <col min="1" max="1" width="11.7109375" style="4" customWidth="1"/>
    <col min="2" max="2" width="16.42578125" style="2" customWidth="1"/>
    <col min="3" max="3" width="47.140625" style="3" customWidth="1"/>
    <col min="4" max="4" width="10.85546875" style="2" customWidth="1"/>
    <col min="5" max="6" width="16.85546875" style="3" bestFit="1" customWidth="1"/>
    <col min="7" max="7" width="18.28515625" style="3" bestFit="1" customWidth="1"/>
    <col min="8" max="8" width="9.140625" style="2"/>
    <col min="9" max="9" width="19.85546875" style="3" bestFit="1" customWidth="1"/>
    <col min="10" max="10" width="16.42578125" style="3" bestFit="1" customWidth="1"/>
    <col min="11" max="11" width="9.85546875" style="3" bestFit="1" customWidth="1"/>
    <col min="12" max="256" width="9.140625" style="3"/>
    <col min="257" max="257" width="11.7109375" style="3" customWidth="1"/>
    <col min="258" max="258" width="16.42578125" style="3" customWidth="1"/>
    <col min="259" max="259" width="47.140625" style="3" customWidth="1"/>
    <col min="260" max="260" width="10.85546875" style="3" customWidth="1"/>
    <col min="261" max="262" width="16.85546875" style="3" bestFit="1" customWidth="1"/>
    <col min="263" max="263" width="18.28515625" style="3" bestFit="1" customWidth="1"/>
    <col min="264" max="264" width="9.140625" style="3"/>
    <col min="265" max="265" width="19.85546875" style="3" bestFit="1" customWidth="1"/>
    <col min="266" max="266" width="16.42578125" style="3" bestFit="1" customWidth="1"/>
    <col min="267" max="267" width="9.85546875" style="3" bestFit="1" customWidth="1"/>
    <col min="268" max="512" width="9.140625" style="3"/>
    <col min="513" max="513" width="11.7109375" style="3" customWidth="1"/>
    <col min="514" max="514" width="16.42578125" style="3" customWidth="1"/>
    <col min="515" max="515" width="47.140625" style="3" customWidth="1"/>
    <col min="516" max="516" width="10.85546875" style="3" customWidth="1"/>
    <col min="517" max="518" width="16.85546875" style="3" bestFit="1" customWidth="1"/>
    <col min="519" max="519" width="18.28515625" style="3" bestFit="1" customWidth="1"/>
    <col min="520" max="520" width="9.140625" style="3"/>
    <col min="521" max="521" width="19.85546875" style="3" bestFit="1" customWidth="1"/>
    <col min="522" max="522" width="16.42578125" style="3" bestFit="1" customWidth="1"/>
    <col min="523" max="523" width="9.85546875" style="3" bestFit="1" customWidth="1"/>
    <col min="524" max="768" width="9.140625" style="3"/>
    <col min="769" max="769" width="11.7109375" style="3" customWidth="1"/>
    <col min="770" max="770" width="16.42578125" style="3" customWidth="1"/>
    <col min="771" max="771" width="47.140625" style="3" customWidth="1"/>
    <col min="772" max="772" width="10.85546875" style="3" customWidth="1"/>
    <col min="773" max="774" width="16.85546875" style="3" bestFit="1" customWidth="1"/>
    <col min="775" max="775" width="18.28515625" style="3" bestFit="1" customWidth="1"/>
    <col min="776" max="776" width="9.140625" style="3"/>
    <col min="777" max="777" width="19.85546875" style="3" bestFit="1" customWidth="1"/>
    <col min="778" max="778" width="16.42578125" style="3" bestFit="1" customWidth="1"/>
    <col min="779" max="779" width="9.85546875" style="3" bestFit="1" customWidth="1"/>
    <col min="780" max="1024" width="9.140625" style="3"/>
    <col min="1025" max="1025" width="11.7109375" style="3" customWidth="1"/>
    <col min="1026" max="1026" width="16.42578125" style="3" customWidth="1"/>
    <col min="1027" max="1027" width="47.140625" style="3" customWidth="1"/>
    <col min="1028" max="1028" width="10.85546875" style="3" customWidth="1"/>
    <col min="1029" max="1030" width="16.85546875" style="3" bestFit="1" customWidth="1"/>
    <col min="1031" max="1031" width="18.28515625" style="3" bestFit="1" customWidth="1"/>
    <col min="1032" max="1032" width="9.140625" style="3"/>
    <col min="1033" max="1033" width="19.85546875" style="3" bestFit="1" customWidth="1"/>
    <col min="1034" max="1034" width="16.42578125" style="3" bestFit="1" customWidth="1"/>
    <col min="1035" max="1035" width="9.85546875" style="3" bestFit="1" customWidth="1"/>
    <col min="1036" max="1280" width="9.140625" style="3"/>
    <col min="1281" max="1281" width="11.7109375" style="3" customWidth="1"/>
    <col min="1282" max="1282" width="16.42578125" style="3" customWidth="1"/>
    <col min="1283" max="1283" width="47.140625" style="3" customWidth="1"/>
    <col min="1284" max="1284" width="10.85546875" style="3" customWidth="1"/>
    <col min="1285" max="1286" width="16.85546875" style="3" bestFit="1" customWidth="1"/>
    <col min="1287" max="1287" width="18.28515625" style="3" bestFit="1" customWidth="1"/>
    <col min="1288" max="1288" width="9.140625" style="3"/>
    <col min="1289" max="1289" width="19.85546875" style="3" bestFit="1" customWidth="1"/>
    <col min="1290" max="1290" width="16.42578125" style="3" bestFit="1" customWidth="1"/>
    <col min="1291" max="1291" width="9.85546875" style="3" bestFit="1" customWidth="1"/>
    <col min="1292" max="1536" width="9.140625" style="3"/>
    <col min="1537" max="1537" width="11.7109375" style="3" customWidth="1"/>
    <col min="1538" max="1538" width="16.42578125" style="3" customWidth="1"/>
    <col min="1539" max="1539" width="47.140625" style="3" customWidth="1"/>
    <col min="1540" max="1540" width="10.85546875" style="3" customWidth="1"/>
    <col min="1541" max="1542" width="16.85546875" style="3" bestFit="1" customWidth="1"/>
    <col min="1543" max="1543" width="18.28515625" style="3" bestFit="1" customWidth="1"/>
    <col min="1544" max="1544" width="9.140625" style="3"/>
    <col min="1545" max="1545" width="19.85546875" style="3" bestFit="1" customWidth="1"/>
    <col min="1546" max="1546" width="16.42578125" style="3" bestFit="1" customWidth="1"/>
    <col min="1547" max="1547" width="9.85546875" style="3" bestFit="1" customWidth="1"/>
    <col min="1548" max="1792" width="9.140625" style="3"/>
    <col min="1793" max="1793" width="11.7109375" style="3" customWidth="1"/>
    <col min="1794" max="1794" width="16.42578125" style="3" customWidth="1"/>
    <col min="1795" max="1795" width="47.140625" style="3" customWidth="1"/>
    <col min="1796" max="1796" width="10.85546875" style="3" customWidth="1"/>
    <col min="1797" max="1798" width="16.85546875" style="3" bestFit="1" customWidth="1"/>
    <col min="1799" max="1799" width="18.28515625" style="3" bestFit="1" customWidth="1"/>
    <col min="1800" max="1800" width="9.140625" style="3"/>
    <col min="1801" max="1801" width="19.85546875" style="3" bestFit="1" customWidth="1"/>
    <col min="1802" max="1802" width="16.42578125" style="3" bestFit="1" customWidth="1"/>
    <col min="1803" max="1803" width="9.85546875" style="3" bestFit="1" customWidth="1"/>
    <col min="1804" max="2048" width="9.140625" style="3"/>
    <col min="2049" max="2049" width="11.7109375" style="3" customWidth="1"/>
    <col min="2050" max="2050" width="16.42578125" style="3" customWidth="1"/>
    <col min="2051" max="2051" width="47.140625" style="3" customWidth="1"/>
    <col min="2052" max="2052" width="10.85546875" style="3" customWidth="1"/>
    <col min="2053" max="2054" width="16.85546875" style="3" bestFit="1" customWidth="1"/>
    <col min="2055" max="2055" width="18.28515625" style="3" bestFit="1" customWidth="1"/>
    <col min="2056" max="2056" width="9.140625" style="3"/>
    <col min="2057" max="2057" width="19.85546875" style="3" bestFit="1" customWidth="1"/>
    <col min="2058" max="2058" width="16.42578125" style="3" bestFit="1" customWidth="1"/>
    <col min="2059" max="2059" width="9.85546875" style="3" bestFit="1" customWidth="1"/>
    <col min="2060" max="2304" width="9.140625" style="3"/>
    <col min="2305" max="2305" width="11.7109375" style="3" customWidth="1"/>
    <col min="2306" max="2306" width="16.42578125" style="3" customWidth="1"/>
    <col min="2307" max="2307" width="47.140625" style="3" customWidth="1"/>
    <col min="2308" max="2308" width="10.85546875" style="3" customWidth="1"/>
    <col min="2309" max="2310" width="16.85546875" style="3" bestFit="1" customWidth="1"/>
    <col min="2311" max="2311" width="18.28515625" style="3" bestFit="1" customWidth="1"/>
    <col min="2312" max="2312" width="9.140625" style="3"/>
    <col min="2313" max="2313" width="19.85546875" style="3" bestFit="1" customWidth="1"/>
    <col min="2314" max="2314" width="16.42578125" style="3" bestFit="1" customWidth="1"/>
    <col min="2315" max="2315" width="9.85546875" style="3" bestFit="1" customWidth="1"/>
    <col min="2316" max="2560" width="9.140625" style="3"/>
    <col min="2561" max="2561" width="11.7109375" style="3" customWidth="1"/>
    <col min="2562" max="2562" width="16.42578125" style="3" customWidth="1"/>
    <col min="2563" max="2563" width="47.140625" style="3" customWidth="1"/>
    <col min="2564" max="2564" width="10.85546875" style="3" customWidth="1"/>
    <col min="2565" max="2566" width="16.85546875" style="3" bestFit="1" customWidth="1"/>
    <col min="2567" max="2567" width="18.28515625" style="3" bestFit="1" customWidth="1"/>
    <col min="2568" max="2568" width="9.140625" style="3"/>
    <col min="2569" max="2569" width="19.85546875" style="3" bestFit="1" customWidth="1"/>
    <col min="2570" max="2570" width="16.42578125" style="3" bestFit="1" customWidth="1"/>
    <col min="2571" max="2571" width="9.85546875" style="3" bestFit="1" customWidth="1"/>
    <col min="2572" max="2816" width="9.140625" style="3"/>
    <col min="2817" max="2817" width="11.7109375" style="3" customWidth="1"/>
    <col min="2818" max="2818" width="16.42578125" style="3" customWidth="1"/>
    <col min="2819" max="2819" width="47.140625" style="3" customWidth="1"/>
    <col min="2820" max="2820" width="10.85546875" style="3" customWidth="1"/>
    <col min="2821" max="2822" width="16.85546875" style="3" bestFit="1" customWidth="1"/>
    <col min="2823" max="2823" width="18.28515625" style="3" bestFit="1" customWidth="1"/>
    <col min="2824" max="2824" width="9.140625" style="3"/>
    <col min="2825" max="2825" width="19.85546875" style="3" bestFit="1" customWidth="1"/>
    <col min="2826" max="2826" width="16.42578125" style="3" bestFit="1" customWidth="1"/>
    <col min="2827" max="2827" width="9.85546875" style="3" bestFit="1" customWidth="1"/>
    <col min="2828" max="3072" width="9.140625" style="3"/>
    <col min="3073" max="3073" width="11.7109375" style="3" customWidth="1"/>
    <col min="3074" max="3074" width="16.42578125" style="3" customWidth="1"/>
    <col min="3075" max="3075" width="47.140625" style="3" customWidth="1"/>
    <col min="3076" max="3076" width="10.85546875" style="3" customWidth="1"/>
    <col min="3077" max="3078" width="16.85546875" style="3" bestFit="1" customWidth="1"/>
    <col min="3079" max="3079" width="18.28515625" style="3" bestFit="1" customWidth="1"/>
    <col min="3080" max="3080" width="9.140625" style="3"/>
    <col min="3081" max="3081" width="19.85546875" style="3" bestFit="1" customWidth="1"/>
    <col min="3082" max="3082" width="16.42578125" style="3" bestFit="1" customWidth="1"/>
    <col min="3083" max="3083" width="9.85546875" style="3" bestFit="1" customWidth="1"/>
    <col min="3084" max="3328" width="9.140625" style="3"/>
    <col min="3329" max="3329" width="11.7109375" style="3" customWidth="1"/>
    <col min="3330" max="3330" width="16.42578125" style="3" customWidth="1"/>
    <col min="3331" max="3331" width="47.140625" style="3" customWidth="1"/>
    <col min="3332" max="3332" width="10.85546875" style="3" customWidth="1"/>
    <col min="3333" max="3334" width="16.85546875" style="3" bestFit="1" customWidth="1"/>
    <col min="3335" max="3335" width="18.28515625" style="3" bestFit="1" customWidth="1"/>
    <col min="3336" max="3336" width="9.140625" style="3"/>
    <col min="3337" max="3337" width="19.85546875" style="3" bestFit="1" customWidth="1"/>
    <col min="3338" max="3338" width="16.42578125" style="3" bestFit="1" customWidth="1"/>
    <col min="3339" max="3339" width="9.85546875" style="3" bestFit="1" customWidth="1"/>
    <col min="3340" max="3584" width="9.140625" style="3"/>
    <col min="3585" max="3585" width="11.7109375" style="3" customWidth="1"/>
    <col min="3586" max="3586" width="16.42578125" style="3" customWidth="1"/>
    <col min="3587" max="3587" width="47.140625" style="3" customWidth="1"/>
    <col min="3588" max="3588" width="10.85546875" style="3" customWidth="1"/>
    <col min="3589" max="3590" width="16.85546875" style="3" bestFit="1" customWidth="1"/>
    <col min="3591" max="3591" width="18.28515625" style="3" bestFit="1" customWidth="1"/>
    <col min="3592" max="3592" width="9.140625" style="3"/>
    <col min="3593" max="3593" width="19.85546875" style="3" bestFit="1" customWidth="1"/>
    <col min="3594" max="3594" width="16.42578125" style="3" bestFit="1" customWidth="1"/>
    <col min="3595" max="3595" width="9.85546875" style="3" bestFit="1" customWidth="1"/>
    <col min="3596" max="3840" width="9.140625" style="3"/>
    <col min="3841" max="3841" width="11.7109375" style="3" customWidth="1"/>
    <col min="3842" max="3842" width="16.42578125" style="3" customWidth="1"/>
    <col min="3843" max="3843" width="47.140625" style="3" customWidth="1"/>
    <col min="3844" max="3844" width="10.85546875" style="3" customWidth="1"/>
    <col min="3845" max="3846" width="16.85546875" style="3" bestFit="1" customWidth="1"/>
    <col min="3847" max="3847" width="18.28515625" style="3" bestFit="1" customWidth="1"/>
    <col min="3848" max="3848" width="9.140625" style="3"/>
    <col min="3849" max="3849" width="19.85546875" style="3" bestFit="1" customWidth="1"/>
    <col min="3850" max="3850" width="16.42578125" style="3" bestFit="1" customWidth="1"/>
    <col min="3851" max="3851" width="9.85546875" style="3" bestFit="1" customWidth="1"/>
    <col min="3852" max="4096" width="9.140625" style="3"/>
    <col min="4097" max="4097" width="11.7109375" style="3" customWidth="1"/>
    <col min="4098" max="4098" width="16.42578125" style="3" customWidth="1"/>
    <col min="4099" max="4099" width="47.140625" style="3" customWidth="1"/>
    <col min="4100" max="4100" width="10.85546875" style="3" customWidth="1"/>
    <col min="4101" max="4102" width="16.85546875" style="3" bestFit="1" customWidth="1"/>
    <col min="4103" max="4103" width="18.28515625" style="3" bestFit="1" customWidth="1"/>
    <col min="4104" max="4104" width="9.140625" style="3"/>
    <col min="4105" max="4105" width="19.85546875" style="3" bestFit="1" customWidth="1"/>
    <col min="4106" max="4106" width="16.42578125" style="3" bestFit="1" customWidth="1"/>
    <col min="4107" max="4107" width="9.85546875" style="3" bestFit="1" customWidth="1"/>
    <col min="4108" max="4352" width="9.140625" style="3"/>
    <col min="4353" max="4353" width="11.7109375" style="3" customWidth="1"/>
    <col min="4354" max="4354" width="16.42578125" style="3" customWidth="1"/>
    <col min="4355" max="4355" width="47.140625" style="3" customWidth="1"/>
    <col min="4356" max="4356" width="10.85546875" style="3" customWidth="1"/>
    <col min="4357" max="4358" width="16.85546875" style="3" bestFit="1" customWidth="1"/>
    <col min="4359" max="4359" width="18.28515625" style="3" bestFit="1" customWidth="1"/>
    <col min="4360" max="4360" width="9.140625" style="3"/>
    <col min="4361" max="4361" width="19.85546875" style="3" bestFit="1" customWidth="1"/>
    <col min="4362" max="4362" width="16.42578125" style="3" bestFit="1" customWidth="1"/>
    <col min="4363" max="4363" width="9.85546875" style="3" bestFit="1" customWidth="1"/>
    <col min="4364" max="4608" width="9.140625" style="3"/>
    <col min="4609" max="4609" width="11.7109375" style="3" customWidth="1"/>
    <col min="4610" max="4610" width="16.42578125" style="3" customWidth="1"/>
    <col min="4611" max="4611" width="47.140625" style="3" customWidth="1"/>
    <col min="4612" max="4612" width="10.85546875" style="3" customWidth="1"/>
    <col min="4613" max="4614" width="16.85546875" style="3" bestFit="1" customWidth="1"/>
    <col min="4615" max="4615" width="18.28515625" style="3" bestFit="1" customWidth="1"/>
    <col min="4616" max="4616" width="9.140625" style="3"/>
    <col min="4617" max="4617" width="19.85546875" style="3" bestFit="1" customWidth="1"/>
    <col min="4618" max="4618" width="16.42578125" style="3" bestFit="1" customWidth="1"/>
    <col min="4619" max="4619" width="9.85546875" style="3" bestFit="1" customWidth="1"/>
    <col min="4620" max="4864" width="9.140625" style="3"/>
    <col min="4865" max="4865" width="11.7109375" style="3" customWidth="1"/>
    <col min="4866" max="4866" width="16.42578125" style="3" customWidth="1"/>
    <col min="4867" max="4867" width="47.140625" style="3" customWidth="1"/>
    <col min="4868" max="4868" width="10.85546875" style="3" customWidth="1"/>
    <col min="4869" max="4870" width="16.85546875" style="3" bestFit="1" customWidth="1"/>
    <col min="4871" max="4871" width="18.28515625" style="3" bestFit="1" customWidth="1"/>
    <col min="4872" max="4872" width="9.140625" style="3"/>
    <col min="4873" max="4873" width="19.85546875" style="3" bestFit="1" customWidth="1"/>
    <col min="4874" max="4874" width="16.42578125" style="3" bestFit="1" customWidth="1"/>
    <col min="4875" max="4875" width="9.85546875" style="3" bestFit="1" customWidth="1"/>
    <col min="4876" max="5120" width="9.140625" style="3"/>
    <col min="5121" max="5121" width="11.7109375" style="3" customWidth="1"/>
    <col min="5122" max="5122" width="16.42578125" style="3" customWidth="1"/>
    <col min="5123" max="5123" width="47.140625" style="3" customWidth="1"/>
    <col min="5124" max="5124" width="10.85546875" style="3" customWidth="1"/>
    <col min="5125" max="5126" width="16.85546875" style="3" bestFit="1" customWidth="1"/>
    <col min="5127" max="5127" width="18.28515625" style="3" bestFit="1" customWidth="1"/>
    <col min="5128" max="5128" width="9.140625" style="3"/>
    <col min="5129" max="5129" width="19.85546875" style="3" bestFit="1" customWidth="1"/>
    <col min="5130" max="5130" width="16.42578125" style="3" bestFit="1" customWidth="1"/>
    <col min="5131" max="5131" width="9.85546875" style="3" bestFit="1" customWidth="1"/>
    <col min="5132" max="5376" width="9.140625" style="3"/>
    <col min="5377" max="5377" width="11.7109375" style="3" customWidth="1"/>
    <col min="5378" max="5378" width="16.42578125" style="3" customWidth="1"/>
    <col min="5379" max="5379" width="47.140625" style="3" customWidth="1"/>
    <col min="5380" max="5380" width="10.85546875" style="3" customWidth="1"/>
    <col min="5381" max="5382" width="16.85546875" style="3" bestFit="1" customWidth="1"/>
    <col min="5383" max="5383" width="18.28515625" style="3" bestFit="1" customWidth="1"/>
    <col min="5384" max="5384" width="9.140625" style="3"/>
    <col min="5385" max="5385" width="19.85546875" style="3" bestFit="1" customWidth="1"/>
    <col min="5386" max="5386" width="16.42578125" style="3" bestFit="1" customWidth="1"/>
    <col min="5387" max="5387" width="9.85546875" style="3" bestFit="1" customWidth="1"/>
    <col min="5388" max="5632" width="9.140625" style="3"/>
    <col min="5633" max="5633" width="11.7109375" style="3" customWidth="1"/>
    <col min="5634" max="5634" width="16.42578125" style="3" customWidth="1"/>
    <col min="5635" max="5635" width="47.140625" style="3" customWidth="1"/>
    <col min="5636" max="5636" width="10.85546875" style="3" customWidth="1"/>
    <col min="5637" max="5638" width="16.85546875" style="3" bestFit="1" customWidth="1"/>
    <col min="5639" max="5639" width="18.28515625" style="3" bestFit="1" customWidth="1"/>
    <col min="5640" max="5640" width="9.140625" style="3"/>
    <col min="5641" max="5641" width="19.85546875" style="3" bestFit="1" customWidth="1"/>
    <col min="5642" max="5642" width="16.42578125" style="3" bestFit="1" customWidth="1"/>
    <col min="5643" max="5643" width="9.85546875" style="3" bestFit="1" customWidth="1"/>
    <col min="5644" max="5888" width="9.140625" style="3"/>
    <col min="5889" max="5889" width="11.7109375" style="3" customWidth="1"/>
    <col min="5890" max="5890" width="16.42578125" style="3" customWidth="1"/>
    <col min="5891" max="5891" width="47.140625" style="3" customWidth="1"/>
    <col min="5892" max="5892" width="10.85546875" style="3" customWidth="1"/>
    <col min="5893" max="5894" width="16.85546875" style="3" bestFit="1" customWidth="1"/>
    <col min="5895" max="5895" width="18.28515625" style="3" bestFit="1" customWidth="1"/>
    <col min="5896" max="5896" width="9.140625" style="3"/>
    <col min="5897" max="5897" width="19.85546875" style="3" bestFit="1" customWidth="1"/>
    <col min="5898" max="5898" width="16.42578125" style="3" bestFit="1" customWidth="1"/>
    <col min="5899" max="5899" width="9.85546875" style="3" bestFit="1" customWidth="1"/>
    <col min="5900" max="6144" width="9.140625" style="3"/>
    <col min="6145" max="6145" width="11.7109375" style="3" customWidth="1"/>
    <col min="6146" max="6146" width="16.42578125" style="3" customWidth="1"/>
    <col min="6147" max="6147" width="47.140625" style="3" customWidth="1"/>
    <col min="6148" max="6148" width="10.85546875" style="3" customWidth="1"/>
    <col min="6149" max="6150" width="16.85546875" style="3" bestFit="1" customWidth="1"/>
    <col min="6151" max="6151" width="18.28515625" style="3" bestFit="1" customWidth="1"/>
    <col min="6152" max="6152" width="9.140625" style="3"/>
    <col min="6153" max="6153" width="19.85546875" style="3" bestFit="1" customWidth="1"/>
    <col min="6154" max="6154" width="16.42578125" style="3" bestFit="1" customWidth="1"/>
    <col min="6155" max="6155" width="9.85546875" style="3" bestFit="1" customWidth="1"/>
    <col min="6156" max="6400" width="9.140625" style="3"/>
    <col min="6401" max="6401" width="11.7109375" style="3" customWidth="1"/>
    <col min="6402" max="6402" width="16.42578125" style="3" customWidth="1"/>
    <col min="6403" max="6403" width="47.140625" style="3" customWidth="1"/>
    <col min="6404" max="6404" width="10.85546875" style="3" customWidth="1"/>
    <col min="6405" max="6406" width="16.85546875" style="3" bestFit="1" customWidth="1"/>
    <col min="6407" max="6407" width="18.28515625" style="3" bestFit="1" customWidth="1"/>
    <col min="6408" max="6408" width="9.140625" style="3"/>
    <col min="6409" max="6409" width="19.85546875" style="3" bestFit="1" customWidth="1"/>
    <col min="6410" max="6410" width="16.42578125" style="3" bestFit="1" customWidth="1"/>
    <col min="6411" max="6411" width="9.85546875" style="3" bestFit="1" customWidth="1"/>
    <col min="6412" max="6656" width="9.140625" style="3"/>
    <col min="6657" max="6657" width="11.7109375" style="3" customWidth="1"/>
    <col min="6658" max="6658" width="16.42578125" style="3" customWidth="1"/>
    <col min="6659" max="6659" width="47.140625" style="3" customWidth="1"/>
    <col min="6660" max="6660" width="10.85546875" style="3" customWidth="1"/>
    <col min="6661" max="6662" width="16.85546875" style="3" bestFit="1" customWidth="1"/>
    <col min="6663" max="6663" width="18.28515625" style="3" bestFit="1" customWidth="1"/>
    <col min="6664" max="6664" width="9.140625" style="3"/>
    <col min="6665" max="6665" width="19.85546875" style="3" bestFit="1" customWidth="1"/>
    <col min="6666" max="6666" width="16.42578125" style="3" bestFit="1" customWidth="1"/>
    <col min="6667" max="6667" width="9.85546875" style="3" bestFit="1" customWidth="1"/>
    <col min="6668" max="6912" width="9.140625" style="3"/>
    <col min="6913" max="6913" width="11.7109375" style="3" customWidth="1"/>
    <col min="6914" max="6914" width="16.42578125" style="3" customWidth="1"/>
    <col min="6915" max="6915" width="47.140625" style="3" customWidth="1"/>
    <col min="6916" max="6916" width="10.85546875" style="3" customWidth="1"/>
    <col min="6917" max="6918" width="16.85546875" style="3" bestFit="1" customWidth="1"/>
    <col min="6919" max="6919" width="18.28515625" style="3" bestFit="1" customWidth="1"/>
    <col min="6920" max="6920" width="9.140625" style="3"/>
    <col min="6921" max="6921" width="19.85546875" style="3" bestFit="1" customWidth="1"/>
    <col min="6922" max="6922" width="16.42578125" style="3" bestFit="1" customWidth="1"/>
    <col min="6923" max="6923" width="9.85546875" style="3" bestFit="1" customWidth="1"/>
    <col min="6924" max="7168" width="9.140625" style="3"/>
    <col min="7169" max="7169" width="11.7109375" style="3" customWidth="1"/>
    <col min="7170" max="7170" width="16.42578125" style="3" customWidth="1"/>
    <col min="7171" max="7171" width="47.140625" style="3" customWidth="1"/>
    <col min="7172" max="7172" width="10.85546875" style="3" customWidth="1"/>
    <col min="7173" max="7174" width="16.85546875" style="3" bestFit="1" customWidth="1"/>
    <col min="7175" max="7175" width="18.28515625" style="3" bestFit="1" customWidth="1"/>
    <col min="7176" max="7176" width="9.140625" style="3"/>
    <col min="7177" max="7177" width="19.85546875" style="3" bestFit="1" customWidth="1"/>
    <col min="7178" max="7178" width="16.42578125" style="3" bestFit="1" customWidth="1"/>
    <col min="7179" max="7179" width="9.85546875" style="3" bestFit="1" customWidth="1"/>
    <col min="7180" max="7424" width="9.140625" style="3"/>
    <col min="7425" max="7425" width="11.7109375" style="3" customWidth="1"/>
    <col min="7426" max="7426" width="16.42578125" style="3" customWidth="1"/>
    <col min="7427" max="7427" width="47.140625" style="3" customWidth="1"/>
    <col min="7428" max="7428" width="10.85546875" style="3" customWidth="1"/>
    <col min="7429" max="7430" width="16.85546875" style="3" bestFit="1" customWidth="1"/>
    <col min="7431" max="7431" width="18.28515625" style="3" bestFit="1" customWidth="1"/>
    <col min="7432" max="7432" width="9.140625" style="3"/>
    <col min="7433" max="7433" width="19.85546875" style="3" bestFit="1" customWidth="1"/>
    <col min="7434" max="7434" width="16.42578125" style="3" bestFit="1" customWidth="1"/>
    <col min="7435" max="7435" width="9.85546875" style="3" bestFit="1" customWidth="1"/>
    <col min="7436" max="7680" width="9.140625" style="3"/>
    <col min="7681" max="7681" width="11.7109375" style="3" customWidth="1"/>
    <col min="7682" max="7682" width="16.42578125" style="3" customWidth="1"/>
    <col min="7683" max="7683" width="47.140625" style="3" customWidth="1"/>
    <col min="7684" max="7684" width="10.85546875" style="3" customWidth="1"/>
    <col min="7685" max="7686" width="16.85546875" style="3" bestFit="1" customWidth="1"/>
    <col min="7687" max="7687" width="18.28515625" style="3" bestFit="1" customWidth="1"/>
    <col min="7688" max="7688" width="9.140625" style="3"/>
    <col min="7689" max="7689" width="19.85546875" style="3" bestFit="1" customWidth="1"/>
    <col min="7690" max="7690" width="16.42578125" style="3" bestFit="1" customWidth="1"/>
    <col min="7691" max="7691" width="9.85546875" style="3" bestFit="1" customWidth="1"/>
    <col min="7692" max="7936" width="9.140625" style="3"/>
    <col min="7937" max="7937" width="11.7109375" style="3" customWidth="1"/>
    <col min="7938" max="7938" width="16.42578125" style="3" customWidth="1"/>
    <col min="7939" max="7939" width="47.140625" style="3" customWidth="1"/>
    <col min="7940" max="7940" width="10.85546875" style="3" customWidth="1"/>
    <col min="7941" max="7942" width="16.85546875" style="3" bestFit="1" customWidth="1"/>
    <col min="7943" max="7943" width="18.28515625" style="3" bestFit="1" customWidth="1"/>
    <col min="7944" max="7944" width="9.140625" style="3"/>
    <col min="7945" max="7945" width="19.85546875" style="3" bestFit="1" customWidth="1"/>
    <col min="7946" max="7946" width="16.42578125" style="3" bestFit="1" customWidth="1"/>
    <col min="7947" max="7947" width="9.85546875" style="3" bestFit="1" customWidth="1"/>
    <col min="7948" max="8192" width="9.140625" style="3"/>
    <col min="8193" max="8193" width="11.7109375" style="3" customWidth="1"/>
    <col min="8194" max="8194" width="16.42578125" style="3" customWidth="1"/>
    <col min="8195" max="8195" width="47.140625" style="3" customWidth="1"/>
    <col min="8196" max="8196" width="10.85546875" style="3" customWidth="1"/>
    <col min="8197" max="8198" width="16.85546875" style="3" bestFit="1" customWidth="1"/>
    <col min="8199" max="8199" width="18.28515625" style="3" bestFit="1" customWidth="1"/>
    <col min="8200" max="8200" width="9.140625" style="3"/>
    <col min="8201" max="8201" width="19.85546875" style="3" bestFit="1" customWidth="1"/>
    <col min="8202" max="8202" width="16.42578125" style="3" bestFit="1" customWidth="1"/>
    <col min="8203" max="8203" width="9.85546875" style="3" bestFit="1" customWidth="1"/>
    <col min="8204" max="8448" width="9.140625" style="3"/>
    <col min="8449" max="8449" width="11.7109375" style="3" customWidth="1"/>
    <col min="8450" max="8450" width="16.42578125" style="3" customWidth="1"/>
    <col min="8451" max="8451" width="47.140625" style="3" customWidth="1"/>
    <col min="8452" max="8452" width="10.85546875" style="3" customWidth="1"/>
    <col min="8453" max="8454" width="16.85546875" style="3" bestFit="1" customWidth="1"/>
    <col min="8455" max="8455" width="18.28515625" style="3" bestFit="1" customWidth="1"/>
    <col min="8456" max="8456" width="9.140625" style="3"/>
    <col min="8457" max="8457" width="19.85546875" style="3" bestFit="1" customWidth="1"/>
    <col min="8458" max="8458" width="16.42578125" style="3" bestFit="1" customWidth="1"/>
    <col min="8459" max="8459" width="9.85546875" style="3" bestFit="1" customWidth="1"/>
    <col min="8460" max="8704" width="9.140625" style="3"/>
    <col min="8705" max="8705" width="11.7109375" style="3" customWidth="1"/>
    <col min="8706" max="8706" width="16.42578125" style="3" customWidth="1"/>
    <col min="8707" max="8707" width="47.140625" style="3" customWidth="1"/>
    <col min="8708" max="8708" width="10.85546875" style="3" customWidth="1"/>
    <col min="8709" max="8710" width="16.85546875" style="3" bestFit="1" customWidth="1"/>
    <col min="8711" max="8711" width="18.28515625" style="3" bestFit="1" customWidth="1"/>
    <col min="8712" max="8712" width="9.140625" style="3"/>
    <col min="8713" max="8713" width="19.85546875" style="3" bestFit="1" customWidth="1"/>
    <col min="8714" max="8714" width="16.42578125" style="3" bestFit="1" customWidth="1"/>
    <col min="8715" max="8715" width="9.85546875" style="3" bestFit="1" customWidth="1"/>
    <col min="8716" max="8960" width="9.140625" style="3"/>
    <col min="8961" max="8961" width="11.7109375" style="3" customWidth="1"/>
    <col min="8962" max="8962" width="16.42578125" style="3" customWidth="1"/>
    <col min="8963" max="8963" width="47.140625" style="3" customWidth="1"/>
    <col min="8964" max="8964" width="10.85546875" style="3" customWidth="1"/>
    <col min="8965" max="8966" width="16.85546875" style="3" bestFit="1" customWidth="1"/>
    <col min="8967" max="8967" width="18.28515625" style="3" bestFit="1" customWidth="1"/>
    <col min="8968" max="8968" width="9.140625" style="3"/>
    <col min="8969" max="8969" width="19.85546875" style="3" bestFit="1" customWidth="1"/>
    <col min="8970" max="8970" width="16.42578125" style="3" bestFit="1" customWidth="1"/>
    <col min="8971" max="8971" width="9.85546875" style="3" bestFit="1" customWidth="1"/>
    <col min="8972" max="9216" width="9.140625" style="3"/>
    <col min="9217" max="9217" width="11.7109375" style="3" customWidth="1"/>
    <col min="9218" max="9218" width="16.42578125" style="3" customWidth="1"/>
    <col min="9219" max="9219" width="47.140625" style="3" customWidth="1"/>
    <col min="9220" max="9220" width="10.85546875" style="3" customWidth="1"/>
    <col min="9221" max="9222" width="16.85546875" style="3" bestFit="1" customWidth="1"/>
    <col min="9223" max="9223" width="18.28515625" style="3" bestFit="1" customWidth="1"/>
    <col min="9224" max="9224" width="9.140625" style="3"/>
    <col min="9225" max="9225" width="19.85546875" style="3" bestFit="1" customWidth="1"/>
    <col min="9226" max="9226" width="16.42578125" style="3" bestFit="1" customWidth="1"/>
    <col min="9227" max="9227" width="9.85546875" style="3" bestFit="1" customWidth="1"/>
    <col min="9228" max="9472" width="9.140625" style="3"/>
    <col min="9473" max="9473" width="11.7109375" style="3" customWidth="1"/>
    <col min="9474" max="9474" width="16.42578125" style="3" customWidth="1"/>
    <col min="9475" max="9475" width="47.140625" style="3" customWidth="1"/>
    <col min="9476" max="9476" width="10.85546875" style="3" customWidth="1"/>
    <col min="9477" max="9478" width="16.85546875" style="3" bestFit="1" customWidth="1"/>
    <col min="9479" max="9479" width="18.28515625" style="3" bestFit="1" customWidth="1"/>
    <col min="9480" max="9480" width="9.140625" style="3"/>
    <col min="9481" max="9481" width="19.85546875" style="3" bestFit="1" customWidth="1"/>
    <col min="9482" max="9482" width="16.42578125" style="3" bestFit="1" customWidth="1"/>
    <col min="9483" max="9483" width="9.85546875" style="3" bestFit="1" customWidth="1"/>
    <col min="9484" max="9728" width="9.140625" style="3"/>
    <col min="9729" max="9729" width="11.7109375" style="3" customWidth="1"/>
    <col min="9730" max="9730" width="16.42578125" style="3" customWidth="1"/>
    <col min="9731" max="9731" width="47.140625" style="3" customWidth="1"/>
    <col min="9732" max="9732" width="10.85546875" style="3" customWidth="1"/>
    <col min="9733" max="9734" width="16.85546875" style="3" bestFit="1" customWidth="1"/>
    <col min="9735" max="9735" width="18.28515625" style="3" bestFit="1" customWidth="1"/>
    <col min="9736" max="9736" width="9.140625" style="3"/>
    <col min="9737" max="9737" width="19.85546875" style="3" bestFit="1" customWidth="1"/>
    <col min="9738" max="9738" width="16.42578125" style="3" bestFit="1" customWidth="1"/>
    <col min="9739" max="9739" width="9.85546875" style="3" bestFit="1" customWidth="1"/>
    <col min="9740" max="9984" width="9.140625" style="3"/>
    <col min="9985" max="9985" width="11.7109375" style="3" customWidth="1"/>
    <col min="9986" max="9986" width="16.42578125" style="3" customWidth="1"/>
    <col min="9987" max="9987" width="47.140625" style="3" customWidth="1"/>
    <col min="9988" max="9988" width="10.85546875" style="3" customWidth="1"/>
    <col min="9989" max="9990" width="16.85546875" style="3" bestFit="1" customWidth="1"/>
    <col min="9991" max="9991" width="18.28515625" style="3" bestFit="1" customWidth="1"/>
    <col min="9992" max="9992" width="9.140625" style="3"/>
    <col min="9993" max="9993" width="19.85546875" style="3" bestFit="1" customWidth="1"/>
    <col min="9994" max="9994" width="16.42578125" style="3" bestFit="1" customWidth="1"/>
    <col min="9995" max="9995" width="9.85546875" style="3" bestFit="1" customWidth="1"/>
    <col min="9996" max="10240" width="9.140625" style="3"/>
    <col min="10241" max="10241" width="11.7109375" style="3" customWidth="1"/>
    <col min="10242" max="10242" width="16.42578125" style="3" customWidth="1"/>
    <col min="10243" max="10243" width="47.140625" style="3" customWidth="1"/>
    <col min="10244" max="10244" width="10.85546875" style="3" customWidth="1"/>
    <col min="10245" max="10246" width="16.85546875" style="3" bestFit="1" customWidth="1"/>
    <col min="10247" max="10247" width="18.28515625" style="3" bestFit="1" customWidth="1"/>
    <col min="10248" max="10248" width="9.140625" style="3"/>
    <col min="10249" max="10249" width="19.85546875" style="3" bestFit="1" customWidth="1"/>
    <col min="10250" max="10250" width="16.42578125" style="3" bestFit="1" customWidth="1"/>
    <col min="10251" max="10251" width="9.85546875" style="3" bestFit="1" customWidth="1"/>
    <col min="10252" max="10496" width="9.140625" style="3"/>
    <col min="10497" max="10497" width="11.7109375" style="3" customWidth="1"/>
    <col min="10498" max="10498" width="16.42578125" style="3" customWidth="1"/>
    <col min="10499" max="10499" width="47.140625" style="3" customWidth="1"/>
    <col min="10500" max="10500" width="10.85546875" style="3" customWidth="1"/>
    <col min="10501" max="10502" width="16.85546875" style="3" bestFit="1" customWidth="1"/>
    <col min="10503" max="10503" width="18.28515625" style="3" bestFit="1" customWidth="1"/>
    <col min="10504" max="10504" width="9.140625" style="3"/>
    <col min="10505" max="10505" width="19.85546875" style="3" bestFit="1" customWidth="1"/>
    <col min="10506" max="10506" width="16.42578125" style="3" bestFit="1" customWidth="1"/>
    <col min="10507" max="10507" width="9.85546875" style="3" bestFit="1" customWidth="1"/>
    <col min="10508" max="10752" width="9.140625" style="3"/>
    <col min="10753" max="10753" width="11.7109375" style="3" customWidth="1"/>
    <col min="10754" max="10754" width="16.42578125" style="3" customWidth="1"/>
    <col min="10755" max="10755" width="47.140625" style="3" customWidth="1"/>
    <col min="10756" max="10756" width="10.85546875" style="3" customWidth="1"/>
    <col min="10757" max="10758" width="16.85546875" style="3" bestFit="1" customWidth="1"/>
    <col min="10759" max="10759" width="18.28515625" style="3" bestFit="1" customWidth="1"/>
    <col min="10760" max="10760" width="9.140625" style="3"/>
    <col min="10761" max="10761" width="19.85546875" style="3" bestFit="1" customWidth="1"/>
    <col min="10762" max="10762" width="16.42578125" style="3" bestFit="1" customWidth="1"/>
    <col min="10763" max="10763" width="9.85546875" style="3" bestFit="1" customWidth="1"/>
    <col min="10764" max="11008" width="9.140625" style="3"/>
    <col min="11009" max="11009" width="11.7109375" style="3" customWidth="1"/>
    <col min="11010" max="11010" width="16.42578125" style="3" customWidth="1"/>
    <col min="11011" max="11011" width="47.140625" style="3" customWidth="1"/>
    <col min="11012" max="11012" width="10.85546875" style="3" customWidth="1"/>
    <col min="11013" max="11014" width="16.85546875" style="3" bestFit="1" customWidth="1"/>
    <col min="11015" max="11015" width="18.28515625" style="3" bestFit="1" customWidth="1"/>
    <col min="11016" max="11016" width="9.140625" style="3"/>
    <col min="11017" max="11017" width="19.85546875" style="3" bestFit="1" customWidth="1"/>
    <col min="11018" max="11018" width="16.42578125" style="3" bestFit="1" customWidth="1"/>
    <col min="11019" max="11019" width="9.85546875" style="3" bestFit="1" customWidth="1"/>
    <col min="11020" max="11264" width="9.140625" style="3"/>
    <col min="11265" max="11265" width="11.7109375" style="3" customWidth="1"/>
    <col min="11266" max="11266" width="16.42578125" style="3" customWidth="1"/>
    <col min="11267" max="11267" width="47.140625" style="3" customWidth="1"/>
    <col min="11268" max="11268" width="10.85546875" style="3" customWidth="1"/>
    <col min="11269" max="11270" width="16.85546875" style="3" bestFit="1" customWidth="1"/>
    <col min="11271" max="11271" width="18.28515625" style="3" bestFit="1" customWidth="1"/>
    <col min="11272" max="11272" width="9.140625" style="3"/>
    <col min="11273" max="11273" width="19.85546875" style="3" bestFit="1" customWidth="1"/>
    <col min="11274" max="11274" width="16.42578125" style="3" bestFit="1" customWidth="1"/>
    <col min="11275" max="11275" width="9.85546875" style="3" bestFit="1" customWidth="1"/>
    <col min="11276" max="11520" width="9.140625" style="3"/>
    <col min="11521" max="11521" width="11.7109375" style="3" customWidth="1"/>
    <col min="11522" max="11522" width="16.42578125" style="3" customWidth="1"/>
    <col min="11523" max="11523" width="47.140625" style="3" customWidth="1"/>
    <col min="11524" max="11524" width="10.85546875" style="3" customWidth="1"/>
    <col min="11525" max="11526" width="16.85546875" style="3" bestFit="1" customWidth="1"/>
    <col min="11527" max="11527" width="18.28515625" style="3" bestFit="1" customWidth="1"/>
    <col min="11528" max="11528" width="9.140625" style="3"/>
    <col min="11529" max="11529" width="19.85546875" style="3" bestFit="1" customWidth="1"/>
    <col min="11530" max="11530" width="16.42578125" style="3" bestFit="1" customWidth="1"/>
    <col min="11531" max="11531" width="9.85546875" style="3" bestFit="1" customWidth="1"/>
    <col min="11532" max="11776" width="9.140625" style="3"/>
    <col min="11777" max="11777" width="11.7109375" style="3" customWidth="1"/>
    <col min="11778" max="11778" width="16.42578125" style="3" customWidth="1"/>
    <col min="11779" max="11779" width="47.140625" style="3" customWidth="1"/>
    <col min="11780" max="11780" width="10.85546875" style="3" customWidth="1"/>
    <col min="11781" max="11782" width="16.85546875" style="3" bestFit="1" customWidth="1"/>
    <col min="11783" max="11783" width="18.28515625" style="3" bestFit="1" customWidth="1"/>
    <col min="11784" max="11784" width="9.140625" style="3"/>
    <col min="11785" max="11785" width="19.85546875" style="3" bestFit="1" customWidth="1"/>
    <col min="11786" max="11786" width="16.42578125" style="3" bestFit="1" customWidth="1"/>
    <col min="11787" max="11787" width="9.85546875" style="3" bestFit="1" customWidth="1"/>
    <col min="11788" max="12032" width="9.140625" style="3"/>
    <col min="12033" max="12033" width="11.7109375" style="3" customWidth="1"/>
    <col min="12034" max="12034" width="16.42578125" style="3" customWidth="1"/>
    <col min="12035" max="12035" width="47.140625" style="3" customWidth="1"/>
    <col min="12036" max="12036" width="10.85546875" style="3" customWidth="1"/>
    <col min="12037" max="12038" width="16.85546875" style="3" bestFit="1" customWidth="1"/>
    <col min="12039" max="12039" width="18.28515625" style="3" bestFit="1" customWidth="1"/>
    <col min="12040" max="12040" width="9.140625" style="3"/>
    <col min="12041" max="12041" width="19.85546875" style="3" bestFit="1" customWidth="1"/>
    <col min="12042" max="12042" width="16.42578125" style="3" bestFit="1" customWidth="1"/>
    <col min="12043" max="12043" width="9.85546875" style="3" bestFit="1" customWidth="1"/>
    <col min="12044" max="12288" width="9.140625" style="3"/>
    <col min="12289" max="12289" width="11.7109375" style="3" customWidth="1"/>
    <col min="12290" max="12290" width="16.42578125" style="3" customWidth="1"/>
    <col min="12291" max="12291" width="47.140625" style="3" customWidth="1"/>
    <col min="12292" max="12292" width="10.85546875" style="3" customWidth="1"/>
    <col min="12293" max="12294" width="16.85546875" style="3" bestFit="1" customWidth="1"/>
    <col min="12295" max="12295" width="18.28515625" style="3" bestFit="1" customWidth="1"/>
    <col min="12296" max="12296" width="9.140625" style="3"/>
    <col min="12297" max="12297" width="19.85546875" style="3" bestFit="1" customWidth="1"/>
    <col min="12298" max="12298" width="16.42578125" style="3" bestFit="1" customWidth="1"/>
    <col min="12299" max="12299" width="9.85546875" style="3" bestFit="1" customWidth="1"/>
    <col min="12300" max="12544" width="9.140625" style="3"/>
    <col min="12545" max="12545" width="11.7109375" style="3" customWidth="1"/>
    <col min="12546" max="12546" width="16.42578125" style="3" customWidth="1"/>
    <col min="12547" max="12547" width="47.140625" style="3" customWidth="1"/>
    <col min="12548" max="12548" width="10.85546875" style="3" customWidth="1"/>
    <col min="12549" max="12550" width="16.85546875" style="3" bestFit="1" customWidth="1"/>
    <col min="12551" max="12551" width="18.28515625" style="3" bestFit="1" customWidth="1"/>
    <col min="12552" max="12552" width="9.140625" style="3"/>
    <col min="12553" max="12553" width="19.85546875" style="3" bestFit="1" customWidth="1"/>
    <col min="12554" max="12554" width="16.42578125" style="3" bestFit="1" customWidth="1"/>
    <col min="12555" max="12555" width="9.85546875" style="3" bestFit="1" customWidth="1"/>
    <col min="12556" max="12800" width="9.140625" style="3"/>
    <col min="12801" max="12801" width="11.7109375" style="3" customWidth="1"/>
    <col min="12802" max="12802" width="16.42578125" style="3" customWidth="1"/>
    <col min="12803" max="12803" width="47.140625" style="3" customWidth="1"/>
    <col min="12804" max="12804" width="10.85546875" style="3" customWidth="1"/>
    <col min="12805" max="12806" width="16.85546875" style="3" bestFit="1" customWidth="1"/>
    <col min="12807" max="12807" width="18.28515625" style="3" bestFit="1" customWidth="1"/>
    <col min="12808" max="12808" width="9.140625" style="3"/>
    <col min="12809" max="12809" width="19.85546875" style="3" bestFit="1" customWidth="1"/>
    <col min="12810" max="12810" width="16.42578125" style="3" bestFit="1" customWidth="1"/>
    <col min="12811" max="12811" width="9.85546875" style="3" bestFit="1" customWidth="1"/>
    <col min="12812" max="13056" width="9.140625" style="3"/>
    <col min="13057" max="13057" width="11.7109375" style="3" customWidth="1"/>
    <col min="13058" max="13058" width="16.42578125" style="3" customWidth="1"/>
    <col min="13059" max="13059" width="47.140625" style="3" customWidth="1"/>
    <col min="13060" max="13060" width="10.85546875" style="3" customWidth="1"/>
    <col min="13061" max="13062" width="16.85546875" style="3" bestFit="1" customWidth="1"/>
    <col min="13063" max="13063" width="18.28515625" style="3" bestFit="1" customWidth="1"/>
    <col min="13064" max="13064" width="9.140625" style="3"/>
    <col min="13065" max="13065" width="19.85546875" style="3" bestFit="1" customWidth="1"/>
    <col min="13066" max="13066" width="16.42578125" style="3" bestFit="1" customWidth="1"/>
    <col min="13067" max="13067" width="9.85546875" style="3" bestFit="1" customWidth="1"/>
    <col min="13068" max="13312" width="9.140625" style="3"/>
    <col min="13313" max="13313" width="11.7109375" style="3" customWidth="1"/>
    <col min="13314" max="13314" width="16.42578125" style="3" customWidth="1"/>
    <col min="13315" max="13315" width="47.140625" style="3" customWidth="1"/>
    <col min="13316" max="13316" width="10.85546875" style="3" customWidth="1"/>
    <col min="13317" max="13318" width="16.85546875" style="3" bestFit="1" customWidth="1"/>
    <col min="13319" max="13319" width="18.28515625" style="3" bestFit="1" customWidth="1"/>
    <col min="13320" max="13320" width="9.140625" style="3"/>
    <col min="13321" max="13321" width="19.85546875" style="3" bestFit="1" customWidth="1"/>
    <col min="13322" max="13322" width="16.42578125" style="3" bestFit="1" customWidth="1"/>
    <col min="13323" max="13323" width="9.85546875" style="3" bestFit="1" customWidth="1"/>
    <col min="13324" max="13568" width="9.140625" style="3"/>
    <col min="13569" max="13569" width="11.7109375" style="3" customWidth="1"/>
    <col min="13570" max="13570" width="16.42578125" style="3" customWidth="1"/>
    <col min="13571" max="13571" width="47.140625" style="3" customWidth="1"/>
    <col min="13572" max="13572" width="10.85546875" style="3" customWidth="1"/>
    <col min="13573" max="13574" width="16.85546875" style="3" bestFit="1" customWidth="1"/>
    <col min="13575" max="13575" width="18.28515625" style="3" bestFit="1" customWidth="1"/>
    <col min="13576" max="13576" width="9.140625" style="3"/>
    <col min="13577" max="13577" width="19.85546875" style="3" bestFit="1" customWidth="1"/>
    <col min="13578" max="13578" width="16.42578125" style="3" bestFit="1" customWidth="1"/>
    <col min="13579" max="13579" width="9.85546875" style="3" bestFit="1" customWidth="1"/>
    <col min="13580" max="13824" width="9.140625" style="3"/>
    <col min="13825" max="13825" width="11.7109375" style="3" customWidth="1"/>
    <col min="13826" max="13826" width="16.42578125" style="3" customWidth="1"/>
    <col min="13827" max="13827" width="47.140625" style="3" customWidth="1"/>
    <col min="13828" max="13828" width="10.85546875" style="3" customWidth="1"/>
    <col min="13829" max="13830" width="16.85546875" style="3" bestFit="1" customWidth="1"/>
    <col min="13831" max="13831" width="18.28515625" style="3" bestFit="1" customWidth="1"/>
    <col min="13832" max="13832" width="9.140625" style="3"/>
    <col min="13833" max="13833" width="19.85546875" style="3" bestFit="1" customWidth="1"/>
    <col min="13834" max="13834" width="16.42578125" style="3" bestFit="1" customWidth="1"/>
    <col min="13835" max="13835" width="9.85546875" style="3" bestFit="1" customWidth="1"/>
    <col min="13836" max="14080" width="9.140625" style="3"/>
    <col min="14081" max="14081" width="11.7109375" style="3" customWidth="1"/>
    <col min="14082" max="14082" width="16.42578125" style="3" customWidth="1"/>
    <col min="14083" max="14083" width="47.140625" style="3" customWidth="1"/>
    <col min="14084" max="14084" width="10.85546875" style="3" customWidth="1"/>
    <col min="14085" max="14086" width="16.85546875" style="3" bestFit="1" customWidth="1"/>
    <col min="14087" max="14087" width="18.28515625" style="3" bestFit="1" customWidth="1"/>
    <col min="14088" max="14088" width="9.140625" style="3"/>
    <col min="14089" max="14089" width="19.85546875" style="3" bestFit="1" customWidth="1"/>
    <col min="14090" max="14090" width="16.42578125" style="3" bestFit="1" customWidth="1"/>
    <col min="14091" max="14091" width="9.85546875" style="3" bestFit="1" customWidth="1"/>
    <col min="14092" max="14336" width="9.140625" style="3"/>
    <col min="14337" max="14337" width="11.7109375" style="3" customWidth="1"/>
    <col min="14338" max="14338" width="16.42578125" style="3" customWidth="1"/>
    <col min="14339" max="14339" width="47.140625" style="3" customWidth="1"/>
    <col min="14340" max="14340" width="10.85546875" style="3" customWidth="1"/>
    <col min="14341" max="14342" width="16.85546875" style="3" bestFit="1" customWidth="1"/>
    <col min="14343" max="14343" width="18.28515625" style="3" bestFit="1" customWidth="1"/>
    <col min="14344" max="14344" width="9.140625" style="3"/>
    <col min="14345" max="14345" width="19.85546875" style="3" bestFit="1" customWidth="1"/>
    <col min="14346" max="14346" width="16.42578125" style="3" bestFit="1" customWidth="1"/>
    <col min="14347" max="14347" width="9.85546875" style="3" bestFit="1" customWidth="1"/>
    <col min="14348" max="14592" width="9.140625" style="3"/>
    <col min="14593" max="14593" width="11.7109375" style="3" customWidth="1"/>
    <col min="14594" max="14594" width="16.42578125" style="3" customWidth="1"/>
    <col min="14595" max="14595" width="47.140625" style="3" customWidth="1"/>
    <col min="14596" max="14596" width="10.85546875" style="3" customWidth="1"/>
    <col min="14597" max="14598" width="16.85546875" style="3" bestFit="1" customWidth="1"/>
    <col min="14599" max="14599" width="18.28515625" style="3" bestFit="1" customWidth="1"/>
    <col min="14600" max="14600" width="9.140625" style="3"/>
    <col min="14601" max="14601" width="19.85546875" style="3" bestFit="1" customWidth="1"/>
    <col min="14602" max="14602" width="16.42578125" style="3" bestFit="1" customWidth="1"/>
    <col min="14603" max="14603" width="9.85546875" style="3" bestFit="1" customWidth="1"/>
    <col min="14604" max="14848" width="9.140625" style="3"/>
    <col min="14849" max="14849" width="11.7109375" style="3" customWidth="1"/>
    <col min="14850" max="14850" width="16.42578125" style="3" customWidth="1"/>
    <col min="14851" max="14851" width="47.140625" style="3" customWidth="1"/>
    <col min="14852" max="14852" width="10.85546875" style="3" customWidth="1"/>
    <col min="14853" max="14854" width="16.85546875" style="3" bestFit="1" customWidth="1"/>
    <col min="14855" max="14855" width="18.28515625" style="3" bestFit="1" customWidth="1"/>
    <col min="14856" max="14856" width="9.140625" style="3"/>
    <col min="14857" max="14857" width="19.85546875" style="3" bestFit="1" customWidth="1"/>
    <col min="14858" max="14858" width="16.42578125" style="3" bestFit="1" customWidth="1"/>
    <col min="14859" max="14859" width="9.85546875" style="3" bestFit="1" customWidth="1"/>
    <col min="14860" max="15104" width="9.140625" style="3"/>
    <col min="15105" max="15105" width="11.7109375" style="3" customWidth="1"/>
    <col min="15106" max="15106" width="16.42578125" style="3" customWidth="1"/>
    <col min="15107" max="15107" width="47.140625" style="3" customWidth="1"/>
    <col min="15108" max="15108" width="10.85546875" style="3" customWidth="1"/>
    <col min="15109" max="15110" width="16.85546875" style="3" bestFit="1" customWidth="1"/>
    <col min="15111" max="15111" width="18.28515625" style="3" bestFit="1" customWidth="1"/>
    <col min="15112" max="15112" width="9.140625" style="3"/>
    <col min="15113" max="15113" width="19.85546875" style="3" bestFit="1" customWidth="1"/>
    <col min="15114" max="15114" width="16.42578125" style="3" bestFit="1" customWidth="1"/>
    <col min="15115" max="15115" width="9.85546875" style="3" bestFit="1" customWidth="1"/>
    <col min="15116" max="15360" width="9.140625" style="3"/>
    <col min="15361" max="15361" width="11.7109375" style="3" customWidth="1"/>
    <col min="15362" max="15362" width="16.42578125" style="3" customWidth="1"/>
    <col min="15363" max="15363" width="47.140625" style="3" customWidth="1"/>
    <col min="15364" max="15364" width="10.85546875" style="3" customWidth="1"/>
    <col min="15365" max="15366" width="16.85546875" style="3" bestFit="1" customWidth="1"/>
    <col min="15367" max="15367" width="18.28515625" style="3" bestFit="1" customWidth="1"/>
    <col min="15368" max="15368" width="9.140625" style="3"/>
    <col min="15369" max="15369" width="19.85546875" style="3" bestFit="1" customWidth="1"/>
    <col min="15370" max="15370" width="16.42578125" style="3" bestFit="1" customWidth="1"/>
    <col min="15371" max="15371" width="9.85546875" style="3" bestFit="1" customWidth="1"/>
    <col min="15372" max="15616" width="9.140625" style="3"/>
    <col min="15617" max="15617" width="11.7109375" style="3" customWidth="1"/>
    <col min="15618" max="15618" width="16.42578125" style="3" customWidth="1"/>
    <col min="15619" max="15619" width="47.140625" style="3" customWidth="1"/>
    <col min="15620" max="15620" width="10.85546875" style="3" customWidth="1"/>
    <col min="15621" max="15622" width="16.85546875" style="3" bestFit="1" customWidth="1"/>
    <col min="15623" max="15623" width="18.28515625" style="3" bestFit="1" customWidth="1"/>
    <col min="15624" max="15624" width="9.140625" style="3"/>
    <col min="15625" max="15625" width="19.85546875" style="3" bestFit="1" customWidth="1"/>
    <col min="15626" max="15626" width="16.42578125" style="3" bestFit="1" customWidth="1"/>
    <col min="15627" max="15627" width="9.85546875" style="3" bestFit="1" customWidth="1"/>
    <col min="15628" max="15872" width="9.140625" style="3"/>
    <col min="15873" max="15873" width="11.7109375" style="3" customWidth="1"/>
    <col min="15874" max="15874" width="16.42578125" style="3" customWidth="1"/>
    <col min="15875" max="15875" width="47.140625" style="3" customWidth="1"/>
    <col min="15876" max="15876" width="10.85546875" style="3" customWidth="1"/>
    <col min="15877" max="15878" width="16.85546875" style="3" bestFit="1" customWidth="1"/>
    <col min="15879" max="15879" width="18.28515625" style="3" bestFit="1" customWidth="1"/>
    <col min="15880" max="15880" width="9.140625" style="3"/>
    <col min="15881" max="15881" width="19.85546875" style="3" bestFit="1" customWidth="1"/>
    <col min="15882" max="15882" width="16.42578125" style="3" bestFit="1" customWidth="1"/>
    <col min="15883" max="15883" width="9.85546875" style="3" bestFit="1" customWidth="1"/>
    <col min="15884" max="16128" width="9.140625" style="3"/>
    <col min="16129" max="16129" width="11.7109375" style="3" customWidth="1"/>
    <col min="16130" max="16130" width="16.42578125" style="3" customWidth="1"/>
    <col min="16131" max="16131" width="47.140625" style="3" customWidth="1"/>
    <col min="16132" max="16132" width="10.85546875" style="3" customWidth="1"/>
    <col min="16133" max="16134" width="16.85546875" style="3" bestFit="1" customWidth="1"/>
    <col min="16135" max="16135" width="18.28515625" style="3" bestFit="1" customWidth="1"/>
    <col min="16136" max="16136" width="9.140625" style="3"/>
    <col min="16137" max="16137" width="19.85546875" style="3" bestFit="1" customWidth="1"/>
    <col min="16138" max="16138" width="16.42578125" style="3" bestFit="1" customWidth="1"/>
    <col min="16139" max="16139" width="9.85546875" style="3" bestFit="1" customWidth="1"/>
    <col min="16140" max="16384" width="9.140625" style="3"/>
  </cols>
  <sheetData>
    <row r="1" spans="1:10" ht="15.75">
      <c r="A1" s="1" t="str">
        <f>[1]ThongtinDN!C5&amp;" "&amp;[1]ThongtinDN!D5</f>
        <v>Tên đơn vị:  Công Ty CP Tài Chính Công Nghệ Draco</v>
      </c>
    </row>
    <row r="2" spans="1:10" ht="15.75">
      <c r="A2" s="1" t="str">
        <f>[1]ThongtinDN!C6&amp;" "&amp;[1]ThongtinDN!D6</f>
        <v>Địa chỉ: 100B Đinh Tiên Hoàng, Phường 1, Q Bình Thạnh, TP HCM</v>
      </c>
    </row>
    <row r="3" spans="1:10" ht="15.75">
      <c r="A3" s="1" t="str">
        <f>[1]ThongtinDN!C7&amp;" "&amp;[1]ThongtinDN!D7</f>
        <v>MST:  0315669764</v>
      </c>
    </row>
    <row r="4" spans="1:10" ht="15.75">
      <c r="J4" s="5" t="s">
        <v>0</v>
      </c>
    </row>
    <row r="5" spans="1:10" ht="26.25">
      <c r="B5" s="6"/>
      <c r="C5" s="7" t="s">
        <v>1</v>
      </c>
      <c r="D5" s="6"/>
      <c r="E5" s="6"/>
      <c r="F5" s="6"/>
      <c r="G5" s="8"/>
    </row>
    <row r="6" spans="1:10" s="13" customFormat="1" ht="15.75">
      <c r="A6" s="9"/>
      <c r="B6" s="10"/>
      <c r="C6" s="11" t="str">
        <f>"Từ ngày " &amp; TEXT(ngay1,"dd/mm/yyyy") &amp; "   đến   " &amp; TEXT(ngay2,"dd/mm/yyyy")</f>
        <v>Từ ngày 01/01/2019   đến   31/12/2019</v>
      </c>
      <c r="D6" s="10"/>
      <c r="E6" s="12"/>
      <c r="G6" s="14"/>
      <c r="H6" s="15"/>
    </row>
    <row r="7" spans="1:10" s="13" customFormat="1" ht="15.75">
      <c r="A7" s="9"/>
      <c r="B7" s="16" t="s">
        <v>2</v>
      </c>
      <c r="C7" s="17" t="str">
        <f>"Tên tài khoản: "&amp;VLOOKUP(C8,[1]CDPS!$C$11:$D$228,2,0)</f>
        <v>Tên tài khoản: Tiền Việt Nam</v>
      </c>
      <c r="D7" s="18"/>
      <c r="G7" s="14"/>
      <c r="H7" s="19"/>
    </row>
    <row r="8" spans="1:10" s="13" customFormat="1" ht="15.75">
      <c r="A8" s="9"/>
      <c r="B8" s="20" t="s">
        <v>3</v>
      </c>
      <c r="C8" s="17" t="s">
        <v>4</v>
      </c>
      <c r="D8" s="21"/>
      <c r="G8" s="22" t="s">
        <v>5</v>
      </c>
      <c r="H8" s="19"/>
    </row>
    <row r="9" spans="1:10" s="29" customFormat="1" ht="35.25" customHeight="1">
      <c r="A9" s="23" t="s">
        <v>6</v>
      </c>
      <c r="B9" s="24"/>
      <c r="C9" s="25" t="s">
        <v>7</v>
      </c>
      <c r="D9" s="26" t="s">
        <v>8</v>
      </c>
      <c r="E9" s="27" t="s">
        <v>9</v>
      </c>
      <c r="F9" s="27"/>
      <c r="G9" s="27" t="s">
        <v>10</v>
      </c>
      <c r="H9" s="28" t="s">
        <v>11</v>
      </c>
    </row>
    <row r="10" spans="1:10" s="29" customFormat="1" ht="31.5">
      <c r="A10" s="30" t="s">
        <v>12</v>
      </c>
      <c r="B10" s="31" t="s">
        <v>13</v>
      </c>
      <c r="C10" s="32"/>
      <c r="D10" s="33"/>
      <c r="E10" s="34" t="s">
        <v>14</v>
      </c>
      <c r="F10" s="34" t="s">
        <v>15</v>
      </c>
      <c r="G10" s="27"/>
      <c r="H10" s="35"/>
    </row>
    <row r="11" spans="1:10" s="44" customFormat="1" ht="15.75">
      <c r="A11" s="36"/>
      <c r="B11" s="37"/>
      <c r="C11" s="38" t="s">
        <v>16</v>
      </c>
      <c r="D11" s="39"/>
      <c r="E11" s="40"/>
      <c r="F11" s="41"/>
      <c r="G11" s="42">
        <f>SUMIF([1]CDPS!$C$12:$C$228,$C$8&amp;"*",[1]CDPS!$E$12:$E$228)</f>
        <v>102270134</v>
      </c>
      <c r="H11" s="43"/>
    </row>
    <row r="12" spans="1:10" s="52" customFormat="1" ht="14.25">
      <c r="A12" s="45">
        <f>IF($H12="","",INDEX([1]NKC!$A$10:$A$5007,$H12))</f>
        <v>43467</v>
      </c>
      <c r="B12" s="46" t="str">
        <f>IF($H12="","",INDEX([1]NKC!$B$10:$B$5007,$H12))</f>
        <v>PC20190102-01</v>
      </c>
      <c r="C12" s="47" t="str">
        <f>IF($H12="","",INDEX([1]NKC!$C$10:$C$5007,$H12))</f>
        <v>TT mua giấy vệ sinh</v>
      </c>
      <c r="D12" s="48" t="str">
        <f>IF(IF($H12="","",INDEX([1]NKC!$D$10:$D$5007,$H12))=$C$8,IF($H12="","",INDEX([1]NKC!$E$10:$E$5007,$H12)),IF($H12="","",INDEX([1]NKC!$D$10:$D$5007,$H12)))</f>
        <v>6423</v>
      </c>
      <c r="E12" s="49" t="str">
        <f>IF(IF($H12="","",INDEX([1]NKC!$E$10:$E$5007,$H12))=$C$8,"",IF($H12="","",INDEX([1]NKC!$F$10:$F$5007,$H12)))</f>
        <v/>
      </c>
      <c r="F12" s="49">
        <f>IF(IF($H12="","",INDEX([1]NKC!$D$10:$D$5007,$H12))=$C$8,"",IF($H12="","",INDEX([1]NKC!$F$10:$F$5007,$H12)))</f>
        <v>473000</v>
      </c>
      <c r="G12" s="50">
        <f>IF(SUM(E12:F12)=0,0,$G$11+SUM(E$12:$E12)-SUM(F$12:$F12))</f>
        <v>101797134</v>
      </c>
      <c r="H12" s="51">
        <f>IF(IF(TYPE(MATCH($C$8,[1]NKC!$D$10:$D$5007,0))=16,"",MATCH($C$8,[1]NKC!$D$10:$D$5007,0))&lt;IF(TYPE(MATCH($C$8,[1]NKC!$E$10:$E$5007,0))=16,"",MATCH($C$8,[1]NKC!$E$10:$E$5007,0)),IF(TYPE(MATCH($C$8,[1]NKC!$D$10:$D$5007,0))=16,"",MATCH($C$8,[1]NKC!$D$10:$D$5007,0)),IF(TYPE(MATCH($C$8,[1]NKC!$E$10:$E$5007,0))=16,"",MATCH($C$8,[1]NKC!$E$10:$E$5007,0)))</f>
        <v>2</v>
      </c>
    </row>
    <row r="13" spans="1:10" s="52" customFormat="1" ht="14.25">
      <c r="A13" s="45">
        <f ca="1">IF($H13="","",INDEX([1]NKC!$A$10:$A$5007,$H13))</f>
        <v>43472</v>
      </c>
      <c r="B13" s="46" t="str">
        <f ca="1">IF($H13="","",INDEX([1]NKC!$B$10:$B$5007,$H13))</f>
        <v>PC20190107-01</v>
      </c>
      <c r="C13" s="47" t="str">
        <f ca="1">IF($H13="","",INDEX([1]NKC!$C$10:$C$5007,$H13))</f>
        <v>TT mua văn phòng phẩm</v>
      </c>
      <c r="D13" s="48" t="str">
        <f ca="1">IF(IF($H13="","",INDEX([1]NKC!$D$10:$D$5007,$H13))=$C$8,IF($H13="","",INDEX([1]NKC!$E$10:$E$5007,$H13)),IF($H13="","",INDEX([1]NKC!$D$10:$D$5007,$H13)))</f>
        <v>6423</v>
      </c>
      <c r="E13" s="49" t="str">
        <f ca="1">IF(IF($H13="","",INDEX([1]NKC!$E$10:$E$5007,$H13))=$C$8,"",IF($H13="","",INDEX([1]NKC!$F$10:$F$5007,$H13)))</f>
        <v/>
      </c>
      <c r="F13" s="49">
        <f ca="1">IF(IF($H13="","",INDEX([1]NKC!$D$10:$D$5007,$H13))=$C$8,"",IF($H13="","",INDEX([1]NKC!$F$10:$F$5007,$H13)))</f>
        <v>311600</v>
      </c>
      <c r="G13" s="50">
        <f ca="1">IF(SUM(E13:F13)=0,0,$G$11+SUM(E$12:$E13)-SUM(F$12:$F13))</f>
        <v>101485534</v>
      </c>
      <c r="H13" s="51">
        <f ca="1">IF(IF(TYPE(MATCH($C$8,OFFSET([1]NKC!$D$10,H12,0):'[1]NKC'!$D$5007,0)+H12)=16,"",MATCH($C$8,OFFSET([1]NKC!$D$10,H12,0):'[1]NKC'!$D$5007,0)+H12)&lt;IF(TYPE(MATCH($C$8,OFFSET([1]NKC!$E$10,H12,0):'[1]NKC'!$E$5007,0)+H12)=16,"",MATCH($C$8,OFFSET([1]NKC!$E$10,H12,0):'[1]NKC'!$E$5007,0)+H12),IF(TYPE(MATCH($C$8,OFFSET([1]NKC!$D$10,H12,0):'[1]NKC'!$D$5007,0)+H12)=16,"",MATCH($C$8,OFFSET([1]NKC!$D$10,H12,0):'[1]NKC'!$D$5007,0)+H12),IF(TYPE(MATCH($C$8,OFFSET([1]NKC!$E$10,H12,0):'[1]NKC'!$E$5007,0)+H12)=16,"",MATCH($C$8,OFFSET([1]NKC!$E$10,H12,0):'[1]NKC'!$E$5007,0)+H12))</f>
        <v>3</v>
      </c>
    </row>
    <row r="14" spans="1:10" s="52" customFormat="1" ht="14.25">
      <c r="A14" s="45">
        <f ca="1">IF($H14="","",INDEX([1]NKC!$A$10:$A$5007,$H14))</f>
        <v>43473</v>
      </c>
      <c r="B14" s="46" t="str">
        <f ca="1">IF($H14="","",INDEX([1]NKC!$B$10:$B$5007,$H14))</f>
        <v>PC20190108-01</v>
      </c>
      <c r="C14" s="47" t="str">
        <f ca="1">IF($H14="","",INDEX([1]NKC!$C$10:$C$5007,$H14))</f>
        <v>TT mua nước uống cho công ty</v>
      </c>
      <c r="D14" s="48" t="str">
        <f ca="1">IF(IF($H14="","",INDEX([1]NKC!$D$10:$D$5007,$H14))=$C$8,IF($H14="","",INDEX([1]NKC!$E$10:$E$5007,$H14)),IF($H14="","",INDEX([1]NKC!$D$10:$D$5007,$H14)))</f>
        <v>6428</v>
      </c>
      <c r="E14" s="49" t="str">
        <f ca="1">IF(IF($H14="","",INDEX([1]NKC!$E$10:$E$5007,$H14))=$C$8,"",IF($H14="","",INDEX([1]NKC!$F$10:$F$5007,$H14)))</f>
        <v/>
      </c>
      <c r="F14" s="49">
        <f ca="1">IF(IF($H14="","",INDEX([1]NKC!$D$10:$D$5007,$H14))=$C$8,"",IF($H14="","",INDEX([1]NKC!$F$10:$F$5007,$H14)))</f>
        <v>283000</v>
      </c>
      <c r="G14" s="50">
        <f ca="1">IF(SUM(E14:F14)=0,0,$G$11+SUM(E$12:$E14)-SUM(F$12:$F14))</f>
        <v>101202534</v>
      </c>
      <c r="H14" s="51">
        <f ca="1">IF(IF(TYPE(MATCH($C$8,OFFSET([1]NKC!$D$10,H13,0):'[1]NKC'!$D$5007,0)+H13)=16,"",MATCH($C$8,OFFSET([1]NKC!$D$10,H13,0):'[1]NKC'!$D$5007,0)+H13)&lt;IF(TYPE(MATCH($C$8,OFFSET([1]NKC!$E$10,H13,0):'[1]NKC'!$E$5007,0)+H13)=16,"",MATCH($C$8,OFFSET([1]NKC!$E$10,H13,0):'[1]NKC'!$E$5007,0)+H13),IF(TYPE(MATCH($C$8,OFFSET([1]NKC!$D$10,H13,0):'[1]NKC'!$D$5007,0)+H13)=16,"",MATCH($C$8,OFFSET([1]NKC!$D$10,H13,0):'[1]NKC'!$D$5007,0)+H13),IF(TYPE(MATCH($C$8,OFFSET([1]NKC!$E$10,H13,0):'[1]NKC'!$E$5007,0)+H13)=16,"",MATCH($C$8,OFFSET([1]NKC!$E$10,H13,0):'[1]NKC'!$E$5007,0)+H13))</f>
        <v>4</v>
      </c>
    </row>
    <row r="15" spans="1:10" s="52" customFormat="1" ht="14.25">
      <c r="A15" s="45">
        <f ca="1">IF($H15="","",INDEX([1]NKC!$A$10:$A$5007,$H15))</f>
        <v>43473</v>
      </c>
      <c r="B15" s="46" t="str">
        <f ca="1">IF($H15="","",INDEX([1]NKC!$B$10:$B$5007,$H15))</f>
        <v>PC20190108-02</v>
      </c>
      <c r="C15" s="47" t="str">
        <f ca="1">IF($H15="","",INDEX([1]NKC!$C$10:$C$5007,$H15))</f>
        <v>TT cước điện thoại bàn cho công ty</v>
      </c>
      <c r="D15" s="48" t="str">
        <f ca="1">IF(IF($H15="","",INDEX([1]NKC!$D$10:$D$5007,$H15))=$C$8,IF($H15="","",INDEX([1]NKC!$E$10:$E$5007,$H15)),IF($H15="","",INDEX([1]NKC!$D$10:$D$5007,$H15)))</f>
        <v>6428</v>
      </c>
      <c r="E15" s="49" t="str">
        <f ca="1">IF(IF($H15="","",INDEX([1]NKC!$E$10:$E$5007,$H15))=$C$8,"",IF($H15="","",INDEX([1]NKC!$F$10:$F$5007,$H15)))</f>
        <v/>
      </c>
      <c r="F15" s="49">
        <f ca="1">IF(IF($H15="","",INDEX([1]NKC!$D$10:$D$5007,$H15))=$C$8,"",IF($H15="","",INDEX([1]NKC!$F$10:$F$5007,$H15)))</f>
        <v>203161</v>
      </c>
      <c r="G15" s="50">
        <f ca="1">IF(SUM(E15:F15)=0,0,$G$11+SUM(E$12:$E15)-SUM(F$12:$F15))</f>
        <v>100999373</v>
      </c>
      <c r="H15" s="51">
        <f ca="1">IF(IF(TYPE(MATCH($C$8,OFFSET([1]NKC!$D$10,H14,0):'[1]NKC'!$D$5007,0)+H14)=16,"",MATCH($C$8,OFFSET([1]NKC!$D$10,H14,0):'[1]NKC'!$D$5007,0)+H14)&lt;IF(TYPE(MATCH($C$8,OFFSET([1]NKC!$E$10,H14,0):'[1]NKC'!$E$5007,0)+H14)=16,"",MATCH($C$8,OFFSET([1]NKC!$E$10,H14,0):'[1]NKC'!$E$5007,0)+H14),IF(TYPE(MATCH($C$8,OFFSET([1]NKC!$D$10,H14,0):'[1]NKC'!$D$5007,0)+H14)=16,"",MATCH($C$8,OFFSET([1]NKC!$D$10,H14,0):'[1]NKC'!$D$5007,0)+H14),IF(TYPE(MATCH($C$8,OFFSET([1]NKC!$E$10,H14,0):'[1]NKC'!$E$5007,0)+H14)=16,"",MATCH($C$8,OFFSET([1]NKC!$E$10,H14,0):'[1]NKC'!$E$5007,0)+H14))</f>
        <v>5</v>
      </c>
    </row>
    <row r="16" spans="1:10" s="52" customFormat="1" ht="14.25">
      <c r="A16" s="45">
        <f ca="1">IF($H16="","",INDEX([1]NKC!$A$10:$A$5007,$H16))</f>
        <v>43473</v>
      </c>
      <c r="B16" s="46" t="str">
        <f ca="1">IF($H16="","",INDEX([1]NKC!$B$10:$B$5007,$H16))</f>
        <v>PC20190108-02</v>
      </c>
      <c r="C16" s="47" t="str">
        <f ca="1">IF($H16="","",INDEX([1]NKC!$C$10:$C$5007,$H16))</f>
        <v>Thuế GTGT được khấu trừ</v>
      </c>
      <c r="D16" s="48" t="str">
        <f ca="1">IF(IF($H16="","",INDEX([1]NKC!$D$10:$D$5007,$H16))=$C$8,IF($H16="","",INDEX([1]NKC!$E$10:$E$5007,$H16)),IF($H16="","",INDEX([1]NKC!$D$10:$D$5007,$H16)))</f>
        <v>1331</v>
      </c>
      <c r="E16" s="49" t="str">
        <f ca="1">IF(IF($H16="","",INDEX([1]NKC!$E$10:$E$5007,$H16))=$C$8,"",IF($H16="","",INDEX([1]NKC!$F$10:$F$5007,$H16)))</f>
        <v/>
      </c>
      <c r="F16" s="49">
        <f ca="1">IF(IF($H16="","",INDEX([1]NKC!$D$10:$D$5007,$H16))=$C$8,"",IF($H16="","",INDEX([1]NKC!$F$10:$F$5007,$H16)))</f>
        <v>20316</v>
      </c>
      <c r="G16" s="50">
        <f ca="1">IF(SUM(E16:F16)=0,0,$G$11+SUM(E$12:$E16)-SUM(F$12:$F16))</f>
        <v>100979057</v>
      </c>
      <c r="H16" s="51">
        <f ca="1">IF(IF(TYPE(MATCH($C$8,OFFSET([1]NKC!$D$10,H15,0):'[1]NKC'!$D$5007,0)+H15)=16,"",MATCH($C$8,OFFSET([1]NKC!$D$10,H15,0):'[1]NKC'!$D$5007,0)+H15)&lt;IF(TYPE(MATCH($C$8,OFFSET([1]NKC!$E$10,H15,0):'[1]NKC'!$E$5007,0)+H15)=16,"",MATCH($C$8,OFFSET([1]NKC!$E$10,H15,0):'[1]NKC'!$E$5007,0)+H15),IF(TYPE(MATCH($C$8,OFFSET([1]NKC!$D$10,H15,0):'[1]NKC'!$D$5007,0)+H15)=16,"",MATCH($C$8,OFFSET([1]NKC!$D$10,H15,0):'[1]NKC'!$D$5007,0)+H15),IF(TYPE(MATCH($C$8,OFFSET([1]NKC!$E$10,H15,0):'[1]NKC'!$E$5007,0)+H15)=16,"",MATCH($C$8,OFFSET([1]NKC!$E$10,H15,0):'[1]NKC'!$E$5007,0)+H15))</f>
        <v>6</v>
      </c>
    </row>
    <row r="17" spans="1:8" s="52" customFormat="1" ht="14.25">
      <c r="A17" s="45">
        <f ca="1">IF($H17="","",INDEX([1]NKC!$A$10:$A$5007,$H17))</f>
        <v>43473</v>
      </c>
      <c r="B17" s="46" t="str">
        <f ca="1">IF($H17="","",INDEX([1]NKC!$B$10:$B$5007,$H17))</f>
        <v>PC20190108-02</v>
      </c>
      <c r="C17" s="47" t="str">
        <f ca="1">IF($H17="","",INDEX([1]NKC!$C$10:$C$5007,$H17))</f>
        <v>TT cước internet cho công ty</v>
      </c>
      <c r="D17" s="48" t="str">
        <f ca="1">IF(IF($H17="","",INDEX([1]NKC!$D$10:$D$5007,$H17))=$C$8,IF($H17="","",INDEX([1]NKC!$E$10:$E$5007,$H17)),IF($H17="","",INDEX([1]NKC!$D$10:$D$5007,$H17)))</f>
        <v>6428</v>
      </c>
      <c r="E17" s="49" t="str">
        <f ca="1">IF(IF($H17="","",INDEX([1]NKC!$E$10:$E$5007,$H17))=$C$8,"",IF($H17="","",INDEX([1]NKC!$F$10:$F$5007,$H17)))</f>
        <v/>
      </c>
      <c r="F17" s="49">
        <f ca="1">IF(IF($H17="","",INDEX([1]NKC!$D$10:$D$5007,$H17))=$C$8,"",IF($H17="","",INDEX([1]NKC!$F$10:$F$5007,$H17)))</f>
        <v>1050000</v>
      </c>
      <c r="G17" s="50">
        <f ca="1">IF(SUM(E17:F17)=0,0,$G$11+SUM(E$12:$E17)-SUM(F$12:$F17))</f>
        <v>99929057</v>
      </c>
      <c r="H17" s="51">
        <f ca="1">IF(IF(TYPE(MATCH($C$8,OFFSET([1]NKC!$D$10,H16,0):'[1]NKC'!$D$5007,0)+H16)=16,"",MATCH($C$8,OFFSET([1]NKC!$D$10,H16,0):'[1]NKC'!$D$5007,0)+H16)&lt;IF(TYPE(MATCH($C$8,OFFSET([1]NKC!$E$10,H16,0):'[1]NKC'!$E$5007,0)+H16)=16,"",MATCH($C$8,OFFSET([1]NKC!$E$10,H16,0):'[1]NKC'!$E$5007,0)+H16),IF(TYPE(MATCH($C$8,OFFSET([1]NKC!$D$10,H16,0):'[1]NKC'!$D$5007,0)+H16)=16,"",MATCH($C$8,OFFSET([1]NKC!$D$10,H16,0):'[1]NKC'!$D$5007,0)+H16),IF(TYPE(MATCH($C$8,OFFSET([1]NKC!$E$10,H16,0):'[1]NKC'!$E$5007,0)+H16)=16,"",MATCH($C$8,OFFSET([1]NKC!$E$10,H16,0):'[1]NKC'!$E$5007,0)+H16))</f>
        <v>7</v>
      </c>
    </row>
    <row r="18" spans="1:8" s="52" customFormat="1" ht="14.25">
      <c r="A18" s="45">
        <f ca="1">IF($H18="","",INDEX([1]NKC!$A$10:$A$5007,$H18))</f>
        <v>43473</v>
      </c>
      <c r="B18" s="46" t="str">
        <f ca="1">IF($H18="","",INDEX([1]NKC!$B$10:$B$5007,$H18))</f>
        <v>PC20190108-02</v>
      </c>
      <c r="C18" s="47" t="str">
        <f ca="1">IF($H18="","",INDEX([1]NKC!$C$10:$C$5007,$H18))</f>
        <v>Thuế GTGT được khấu trừ</v>
      </c>
      <c r="D18" s="48" t="str">
        <f ca="1">IF(IF($H18="","",INDEX([1]NKC!$D$10:$D$5007,$H18))=$C$8,IF($H18="","",INDEX([1]NKC!$E$10:$E$5007,$H18)),IF($H18="","",INDEX([1]NKC!$D$10:$D$5007,$H18)))</f>
        <v>1331</v>
      </c>
      <c r="E18" s="49" t="str">
        <f ca="1">IF(IF($H18="","",INDEX([1]NKC!$E$10:$E$5007,$H18))=$C$8,"",IF($H18="","",INDEX([1]NKC!$F$10:$F$5007,$H18)))</f>
        <v/>
      </c>
      <c r="F18" s="49">
        <f ca="1">IF(IF($H18="","",INDEX([1]NKC!$D$10:$D$5007,$H18))=$C$8,"",IF($H18="","",INDEX([1]NKC!$F$10:$F$5007,$H18)))</f>
        <v>105000</v>
      </c>
      <c r="G18" s="50">
        <f ca="1">IF(SUM(E18:F18)=0,0,$G$11+SUM(E$12:$E18)-SUM(F$12:$F18))</f>
        <v>99824057</v>
      </c>
      <c r="H18" s="51">
        <f ca="1">IF(IF(TYPE(MATCH($C$8,OFFSET([1]NKC!$D$10,H17,0):'[1]NKC'!$D$5007,0)+H17)=16,"",MATCH($C$8,OFFSET([1]NKC!$D$10,H17,0):'[1]NKC'!$D$5007,0)+H17)&lt;IF(TYPE(MATCH($C$8,OFFSET([1]NKC!$E$10,H17,0):'[1]NKC'!$E$5007,0)+H17)=16,"",MATCH($C$8,OFFSET([1]NKC!$E$10,H17,0):'[1]NKC'!$E$5007,0)+H17),IF(TYPE(MATCH($C$8,OFFSET([1]NKC!$D$10,H17,0):'[1]NKC'!$D$5007,0)+H17)=16,"",MATCH($C$8,OFFSET([1]NKC!$D$10,H17,0):'[1]NKC'!$D$5007,0)+H17),IF(TYPE(MATCH($C$8,OFFSET([1]NKC!$E$10,H17,0):'[1]NKC'!$E$5007,0)+H17)=16,"",MATCH($C$8,OFFSET([1]NKC!$E$10,H17,0):'[1]NKC'!$E$5007,0)+H17))</f>
        <v>8</v>
      </c>
    </row>
    <row r="19" spans="1:8" s="52" customFormat="1" ht="14.25">
      <c r="A19" s="45">
        <f ca="1">IF($H19="","",INDEX([1]NKC!$A$10:$A$5007,$H19))</f>
        <v>43474</v>
      </c>
      <c r="B19" s="46" t="str">
        <f ca="1">IF($H19="","",INDEX([1]NKC!$B$10:$B$5007,$H19))</f>
        <v>PT20190109-01</v>
      </c>
      <c r="C19" s="47" t="str">
        <f ca="1">IF($H19="","",INDEX([1]NKC!$C$10:$C$5007,$H19))</f>
        <v>Rút tiền gửi NH BIDV nhập quỹ tiền mặt</v>
      </c>
      <c r="D19" s="48" t="str">
        <f ca="1">IF(IF($H19="","",INDEX([1]NKC!$D$10:$D$5007,$H19))=$C$8,IF($H19="","",INDEX([1]NKC!$E$10:$E$5007,$H19)),IF($H19="","",INDEX([1]NKC!$D$10:$D$5007,$H19)))</f>
        <v>1121bidv</v>
      </c>
      <c r="E19" s="49">
        <f ca="1">IF(IF($H19="","",INDEX([1]NKC!$E$10:$E$5007,$H19))=$C$8,"",IF($H19="","",INDEX([1]NKC!$F$10:$F$5007,$H19)))</f>
        <v>0</v>
      </c>
      <c r="F19" s="49" t="str">
        <f ca="1">IF(IF($H19="","",INDEX([1]NKC!$D$10:$D$5007,$H19))=$C$8,"",IF($H19="","",INDEX([1]NKC!$F$10:$F$5007,$H19)))</f>
        <v/>
      </c>
      <c r="G19" s="50">
        <f ca="1">IF(SUM(E19:F19)=0,0,$G$11+SUM(E$12:$E19)-SUM(F$12:$F19))</f>
        <v>0</v>
      </c>
      <c r="H19" s="51">
        <f ca="1">IF(IF(TYPE(MATCH($C$8,OFFSET([1]NKC!$D$10,H18,0):'[1]NKC'!$D$5007,0)+H18)=16,"",MATCH($C$8,OFFSET([1]NKC!$D$10,H18,0):'[1]NKC'!$D$5007,0)+H18)&lt;IF(TYPE(MATCH($C$8,OFFSET([1]NKC!$E$10,H18,0):'[1]NKC'!$E$5007,0)+H18)=16,"",MATCH($C$8,OFFSET([1]NKC!$E$10,H18,0):'[1]NKC'!$E$5007,0)+H18),IF(TYPE(MATCH($C$8,OFFSET([1]NKC!$D$10,H18,0):'[1]NKC'!$D$5007,0)+H18)=16,"",MATCH($C$8,OFFSET([1]NKC!$D$10,H18,0):'[1]NKC'!$D$5007,0)+H18),IF(TYPE(MATCH($C$8,OFFSET([1]NKC!$E$10,H18,0):'[1]NKC'!$E$5007,0)+H18)=16,"",MATCH($C$8,OFFSET([1]NKC!$E$10,H18,0):'[1]NKC'!$E$5007,0)+H18))</f>
        <v>14</v>
      </c>
    </row>
    <row r="20" spans="1:8" s="52" customFormat="1" ht="14.25">
      <c r="A20" s="45">
        <f ca="1">IF($H20="","",INDEX([1]NKC!$A$10:$A$5007,$H20))</f>
        <v>43474</v>
      </c>
      <c r="B20" s="46" t="str">
        <f ca="1">IF($H20="","",INDEX([1]NKC!$B$10:$B$5007,$H20))</f>
        <v>PT20190109-02</v>
      </c>
      <c r="C20" s="47" t="str">
        <f ca="1">IF($H20="","",INDEX([1]NKC!$C$10:$C$5007,$H20))</f>
        <v>Rút tiền gửi NH BIDV nhập quỹ tiền mặt</v>
      </c>
      <c r="D20" s="48" t="str">
        <f ca="1">IF(IF($H20="","",INDEX([1]NKC!$D$10:$D$5007,$H20))=$C$8,IF($H20="","",INDEX([1]NKC!$E$10:$E$5007,$H20)),IF($H20="","",INDEX([1]NKC!$D$10:$D$5007,$H20)))</f>
        <v>1121bidv</v>
      </c>
      <c r="E20" s="49">
        <f ca="1">IF(IF($H20="","",INDEX([1]NKC!$E$10:$E$5007,$H20))=$C$8,"",IF($H20="","",INDEX([1]NKC!$F$10:$F$5007,$H20)))</f>
        <v>0</v>
      </c>
      <c r="F20" s="49" t="str">
        <f ca="1">IF(IF($H20="","",INDEX([1]NKC!$D$10:$D$5007,$H20))=$C$8,"",IF($H20="","",INDEX([1]NKC!$F$10:$F$5007,$H20)))</f>
        <v/>
      </c>
      <c r="G20" s="50">
        <f ca="1">IF(SUM(E20:F20)=0,0,$G$11+SUM(E$12:$E20)-SUM(F$12:$F20))</f>
        <v>0</v>
      </c>
      <c r="H20" s="51">
        <f ca="1">IF(IF(TYPE(MATCH($C$8,OFFSET([1]NKC!$D$10,H19,0):'[1]NKC'!$D$5007,0)+H19)=16,"",MATCH($C$8,OFFSET([1]NKC!$D$10,H19,0):'[1]NKC'!$D$5007,0)+H19)&lt;IF(TYPE(MATCH($C$8,OFFSET([1]NKC!$E$10,H19,0):'[1]NKC'!$E$5007,0)+H19)=16,"",MATCH($C$8,OFFSET([1]NKC!$E$10,H19,0):'[1]NKC'!$E$5007,0)+H19),IF(TYPE(MATCH($C$8,OFFSET([1]NKC!$D$10,H19,0):'[1]NKC'!$D$5007,0)+H19)=16,"",MATCH($C$8,OFFSET([1]NKC!$D$10,H19,0):'[1]NKC'!$D$5007,0)+H19),IF(TYPE(MATCH($C$8,OFFSET([1]NKC!$E$10,H19,0):'[1]NKC'!$E$5007,0)+H19)=16,"",MATCH($C$8,OFFSET([1]NKC!$E$10,H19,0):'[1]NKC'!$E$5007,0)+H19))</f>
        <v>15</v>
      </c>
    </row>
    <row r="21" spans="1:8" s="52" customFormat="1" ht="14.25">
      <c r="A21" s="45">
        <f ca="1">IF($H21="","",INDEX([1]NKC!$A$10:$A$5007,$H21))</f>
        <v>43474</v>
      </c>
      <c r="B21" s="46" t="str">
        <f ca="1">IF($H21="","",INDEX([1]NKC!$B$10:$B$5007,$H21))</f>
        <v>PC20190109-01</v>
      </c>
      <c r="C21" s="47" t="str">
        <f ca="1">IF($H21="","",INDEX([1]NKC!$C$10:$C$5007,$H21))</f>
        <v>TT cước điện thoại cho sale tháng 12/2018</v>
      </c>
      <c r="D21" s="48" t="str">
        <f ca="1">IF(IF($H21="","",INDEX([1]NKC!$D$10:$D$5007,$H21))=$C$8,IF($H21="","",INDEX([1]NKC!$E$10:$E$5007,$H21)),IF($H21="","",INDEX([1]NKC!$D$10:$D$5007,$H21)))</f>
        <v>6418</v>
      </c>
      <c r="E21" s="49" t="str">
        <f ca="1">IF(IF($H21="","",INDEX([1]NKC!$E$10:$E$5007,$H21))=$C$8,"",IF($H21="","",INDEX([1]NKC!$F$10:$F$5007,$H21)))</f>
        <v/>
      </c>
      <c r="F21" s="49">
        <f ca="1">IF(IF($H21="","",INDEX([1]NKC!$D$10:$D$5007,$H21))=$C$8,"",IF($H21="","",INDEX([1]NKC!$F$10:$F$5007,$H21)))</f>
        <v>1216709</v>
      </c>
      <c r="G21" s="50">
        <f ca="1">IF(SUM(E21:F21)=0,0,$G$11+SUM(E$12:$E21)-SUM(F$12:$F21))</f>
        <v>98607348</v>
      </c>
      <c r="H21" s="51">
        <f ca="1">IF(IF(TYPE(MATCH($C$8,OFFSET([1]NKC!$D$10,H20,0):'[1]NKC'!$D$5007,0)+H20)=16,"",MATCH($C$8,OFFSET([1]NKC!$D$10,H20,0):'[1]NKC'!$D$5007,0)+H20)&lt;IF(TYPE(MATCH($C$8,OFFSET([1]NKC!$E$10,H20,0):'[1]NKC'!$E$5007,0)+H20)=16,"",MATCH($C$8,OFFSET([1]NKC!$E$10,H20,0):'[1]NKC'!$E$5007,0)+H20),IF(TYPE(MATCH($C$8,OFFSET([1]NKC!$D$10,H20,0):'[1]NKC'!$D$5007,0)+H20)=16,"",MATCH($C$8,OFFSET([1]NKC!$D$10,H20,0):'[1]NKC'!$D$5007,0)+H20),IF(TYPE(MATCH($C$8,OFFSET([1]NKC!$E$10,H20,0):'[1]NKC'!$E$5007,0)+H20)=16,"",MATCH($C$8,OFFSET([1]NKC!$E$10,H20,0):'[1]NKC'!$E$5007,0)+H20))</f>
        <v>16</v>
      </c>
    </row>
    <row r="22" spans="1:8" s="52" customFormat="1" ht="14.25">
      <c r="A22" s="45">
        <f ca="1">IF($H22="","",INDEX([1]NKC!$A$10:$A$5007,$H22))</f>
        <v>43474</v>
      </c>
      <c r="B22" s="46" t="str">
        <f ca="1">IF($H22="","",INDEX([1]NKC!$B$10:$B$5007,$H22))</f>
        <v>PC20190109-01</v>
      </c>
      <c r="C22" s="47" t="str">
        <f ca="1">IF($H22="","",INDEX([1]NKC!$C$10:$C$5007,$H22))</f>
        <v>Thuế GTGT được khấu trừ</v>
      </c>
      <c r="D22" s="48" t="str">
        <f ca="1">IF(IF($H22="","",INDEX([1]NKC!$D$10:$D$5007,$H22))=$C$8,IF($H22="","",INDEX([1]NKC!$E$10:$E$5007,$H22)),IF($H22="","",INDEX([1]NKC!$D$10:$D$5007,$H22)))</f>
        <v>1331</v>
      </c>
      <c r="E22" s="49" t="str">
        <f ca="1">IF(IF($H22="","",INDEX([1]NKC!$E$10:$E$5007,$H22))=$C$8,"",IF($H22="","",INDEX([1]NKC!$F$10:$F$5007,$H22)))</f>
        <v/>
      </c>
      <c r="F22" s="49">
        <f ca="1">IF(IF($H22="","",INDEX([1]NKC!$D$10:$D$5007,$H22))=$C$8,"",IF($H22="","",INDEX([1]NKC!$F$10:$F$5007,$H22)))</f>
        <v>121671</v>
      </c>
      <c r="G22" s="50">
        <f ca="1">IF(SUM(E22:F22)=0,0,$G$11+SUM(E$12:$E22)-SUM(F$12:$F22))</f>
        <v>98485677</v>
      </c>
      <c r="H22" s="51">
        <f ca="1">IF(IF(TYPE(MATCH($C$8,OFFSET([1]NKC!$D$10,H21,0):'[1]NKC'!$D$5007,0)+H21)=16,"",MATCH($C$8,OFFSET([1]NKC!$D$10,H21,0):'[1]NKC'!$D$5007,0)+H21)&lt;IF(TYPE(MATCH($C$8,OFFSET([1]NKC!$E$10,H21,0):'[1]NKC'!$E$5007,0)+H21)=16,"",MATCH($C$8,OFFSET([1]NKC!$E$10,H21,0):'[1]NKC'!$E$5007,0)+H21),IF(TYPE(MATCH($C$8,OFFSET([1]NKC!$D$10,H21,0):'[1]NKC'!$D$5007,0)+H21)=16,"",MATCH($C$8,OFFSET([1]NKC!$D$10,H21,0):'[1]NKC'!$D$5007,0)+H21),IF(TYPE(MATCH($C$8,OFFSET([1]NKC!$E$10,H21,0):'[1]NKC'!$E$5007,0)+H21)=16,"",MATCH($C$8,OFFSET([1]NKC!$E$10,H21,0):'[1]NKC'!$E$5007,0)+H21))</f>
        <v>17</v>
      </c>
    </row>
    <row r="23" spans="1:8" s="52" customFormat="1" ht="14.25">
      <c r="A23" s="45">
        <f ca="1">IF($H23="","",INDEX([1]NKC!$A$10:$A$5007,$H23))</f>
        <v>43474</v>
      </c>
      <c r="B23" s="46" t="str">
        <f ca="1">IF($H23="","",INDEX([1]NKC!$B$10:$B$5007,$H23))</f>
        <v>PC20190109-02</v>
      </c>
      <c r="C23" s="47" t="str">
        <f ca="1">IF($H23="","",INDEX([1]NKC!$C$10:$C$5007,$H23))</f>
        <v>Tạm ứng công tác Tây Nguyên</v>
      </c>
      <c r="D23" s="48" t="str">
        <f ca="1">IF(IF($H23="","",INDEX([1]NKC!$D$10:$D$5007,$H23))=$C$8,IF($H23="","",INDEX([1]NKC!$E$10:$E$5007,$H23)),IF($H23="","",INDEX([1]NKC!$D$10:$D$5007,$H23)))</f>
        <v>141</v>
      </c>
      <c r="E23" s="49" t="str">
        <f ca="1">IF(IF($H23="","",INDEX([1]NKC!$E$10:$E$5007,$H23))=$C$8,"",IF($H23="","",INDEX([1]NKC!$F$10:$F$5007,$H23)))</f>
        <v/>
      </c>
      <c r="F23" s="49">
        <f ca="1">IF(IF($H23="","",INDEX([1]NKC!$D$10:$D$5007,$H23))=$C$8,"",IF($H23="","",INDEX([1]NKC!$F$10:$F$5007,$H23)))</f>
        <v>10000000</v>
      </c>
      <c r="G23" s="50">
        <f ca="1">IF(SUM(E23:F23)=0,0,$G$11+SUM(E$12:$E23)-SUM(F$12:$F23))</f>
        <v>88485677</v>
      </c>
      <c r="H23" s="51">
        <f ca="1">IF(IF(TYPE(MATCH($C$8,OFFSET([1]NKC!$D$10,H22,0):'[1]NKC'!$D$5007,0)+H22)=16,"",MATCH($C$8,OFFSET([1]NKC!$D$10,H22,0):'[1]NKC'!$D$5007,0)+H22)&lt;IF(TYPE(MATCH($C$8,OFFSET([1]NKC!$E$10,H22,0):'[1]NKC'!$E$5007,0)+H22)=16,"",MATCH($C$8,OFFSET([1]NKC!$E$10,H22,0):'[1]NKC'!$E$5007,0)+H22),IF(TYPE(MATCH($C$8,OFFSET([1]NKC!$D$10,H22,0):'[1]NKC'!$D$5007,0)+H22)=16,"",MATCH($C$8,OFFSET([1]NKC!$D$10,H22,0):'[1]NKC'!$D$5007,0)+H22),IF(TYPE(MATCH($C$8,OFFSET([1]NKC!$E$10,H22,0):'[1]NKC'!$E$5007,0)+H22)=16,"",MATCH($C$8,OFFSET([1]NKC!$E$10,H22,0):'[1]NKC'!$E$5007,0)+H22))</f>
        <v>18</v>
      </c>
    </row>
    <row r="24" spans="1:8" s="52" customFormat="1" ht="14.25">
      <c r="A24" s="45">
        <f ca="1">IF($H24="","",INDEX([1]NKC!$A$10:$A$5007,$H24))</f>
        <v>43474</v>
      </c>
      <c r="B24" s="46" t="str">
        <f ca="1">IF($H24="","",INDEX([1]NKC!$B$10:$B$5007,$H24))</f>
        <v>PC20190109-03</v>
      </c>
      <c r="C24" s="47" t="str">
        <f ca="1">IF($H24="","",INDEX([1]NKC!$C$10:$C$5007,$H24))</f>
        <v>TT phí lấy mới 6 sim ĐTDD cho sale</v>
      </c>
      <c r="D24" s="48" t="str">
        <f ca="1">IF(IF($H24="","",INDEX([1]NKC!$D$10:$D$5007,$H24))=$C$8,IF($H24="","",INDEX([1]NKC!$E$10:$E$5007,$H24)),IF($H24="","",INDEX([1]NKC!$D$10:$D$5007,$H24)))</f>
        <v>6418</v>
      </c>
      <c r="E24" s="49" t="str">
        <f ca="1">IF(IF($H24="","",INDEX([1]NKC!$E$10:$E$5007,$H24))=$C$8,"",IF($H24="","",INDEX([1]NKC!$F$10:$F$5007,$H24)))</f>
        <v/>
      </c>
      <c r="F24" s="49">
        <f ca="1">IF(IF($H24="","",INDEX([1]NKC!$D$10:$D$5007,$H24))=$C$8,"",IF($H24="","",INDEX([1]NKC!$F$10:$F$5007,$H24)))</f>
        <v>327270</v>
      </c>
      <c r="G24" s="50">
        <f ca="1">IF(SUM(E24:F24)=0,0,$G$11+SUM(E$12:$E24)-SUM(F$12:$F24))</f>
        <v>88158407</v>
      </c>
      <c r="H24" s="51">
        <f ca="1">IF(IF(TYPE(MATCH($C$8,OFFSET([1]NKC!$D$10,H23,0):'[1]NKC'!$D$5007,0)+H23)=16,"",MATCH($C$8,OFFSET([1]NKC!$D$10,H23,0):'[1]NKC'!$D$5007,0)+H23)&lt;IF(TYPE(MATCH($C$8,OFFSET([1]NKC!$E$10,H23,0):'[1]NKC'!$E$5007,0)+H23)=16,"",MATCH($C$8,OFFSET([1]NKC!$E$10,H23,0):'[1]NKC'!$E$5007,0)+H23),IF(TYPE(MATCH($C$8,OFFSET([1]NKC!$D$10,H23,0):'[1]NKC'!$D$5007,0)+H23)=16,"",MATCH($C$8,OFFSET([1]NKC!$D$10,H23,0):'[1]NKC'!$D$5007,0)+H23),IF(TYPE(MATCH($C$8,OFFSET([1]NKC!$E$10,H23,0):'[1]NKC'!$E$5007,0)+H23)=16,"",MATCH($C$8,OFFSET([1]NKC!$E$10,H23,0):'[1]NKC'!$E$5007,0)+H23))</f>
        <v>19</v>
      </c>
    </row>
    <row r="25" spans="1:8" s="52" customFormat="1" ht="14.25">
      <c r="A25" s="45">
        <f ca="1">IF($H25="","",INDEX([1]NKC!$A$10:$A$5007,$H25))</f>
        <v>43474</v>
      </c>
      <c r="B25" s="46" t="str">
        <f ca="1">IF($H25="","",INDEX([1]NKC!$B$10:$B$5007,$H25))</f>
        <v>PC20190109-03</v>
      </c>
      <c r="C25" s="47" t="str">
        <f ca="1">IF($H25="","",INDEX([1]NKC!$C$10:$C$5007,$H25))</f>
        <v>Thuế GTGT được khấu trừ</v>
      </c>
      <c r="D25" s="48" t="str">
        <f ca="1">IF(IF($H25="","",INDEX([1]NKC!$D$10:$D$5007,$H25))=$C$8,IF($H25="","",INDEX([1]NKC!$E$10:$E$5007,$H25)),IF($H25="","",INDEX([1]NKC!$D$10:$D$5007,$H25)))</f>
        <v>1331</v>
      </c>
      <c r="E25" s="49" t="str">
        <f ca="1">IF(IF($H25="","",INDEX([1]NKC!$E$10:$E$5007,$H25))=$C$8,"",IF($H25="","",INDEX([1]NKC!$F$10:$F$5007,$H25)))</f>
        <v/>
      </c>
      <c r="F25" s="49">
        <f ca="1">IF(IF($H25="","",INDEX([1]NKC!$D$10:$D$5007,$H25))=$C$8,"",IF($H25="","",INDEX([1]NKC!$F$10:$F$5007,$H25)))</f>
        <v>32730</v>
      </c>
      <c r="G25" s="50">
        <f ca="1">IF(SUM(E25:F25)=0,0,$G$11+SUM(E$12:$E25)-SUM(F$12:$F25))</f>
        <v>88125677</v>
      </c>
      <c r="H25" s="51">
        <f ca="1">IF(IF(TYPE(MATCH($C$8,OFFSET([1]NKC!$D$10,H24,0):'[1]NKC'!$D$5007,0)+H24)=16,"",MATCH($C$8,OFFSET([1]NKC!$D$10,H24,0):'[1]NKC'!$D$5007,0)+H24)&lt;IF(TYPE(MATCH($C$8,OFFSET([1]NKC!$E$10,H24,0):'[1]NKC'!$E$5007,0)+H24)=16,"",MATCH($C$8,OFFSET([1]NKC!$E$10,H24,0):'[1]NKC'!$E$5007,0)+H24),IF(TYPE(MATCH($C$8,OFFSET([1]NKC!$D$10,H24,0):'[1]NKC'!$D$5007,0)+H24)=16,"",MATCH($C$8,OFFSET([1]NKC!$D$10,H24,0):'[1]NKC'!$D$5007,0)+H24),IF(TYPE(MATCH($C$8,OFFSET([1]NKC!$E$10,H24,0):'[1]NKC'!$E$5007,0)+H24)=16,"",MATCH($C$8,OFFSET([1]NKC!$E$10,H24,0):'[1]NKC'!$E$5007,0)+H24))</f>
        <v>20</v>
      </c>
    </row>
    <row r="26" spans="1:8" s="52" customFormat="1" ht="14.25">
      <c r="A26" s="45">
        <f ca="1">IF($H26="","",INDEX([1]NKC!$A$10:$A$5007,$H26))</f>
        <v>43474</v>
      </c>
      <c r="B26" s="46" t="str">
        <f ca="1">IF($H26="","",INDEX([1]NKC!$B$10:$B$5007,$H26))</f>
        <v>PC20190109-04</v>
      </c>
      <c r="C26" s="47" t="str">
        <f ca="1">IF($H26="","",INDEX([1]NKC!$C$10:$C$5007,$H26))</f>
        <v>TT phí gửi hợp đồng cho Cty Kho Vận Miền Nam</v>
      </c>
      <c r="D26" s="48" t="str">
        <f ca="1">IF(IF($H26="","",INDEX([1]NKC!$D$10:$D$5007,$H26))=$C$8,IF($H26="","",INDEX([1]NKC!$E$10:$E$5007,$H26)),IF($H26="","",INDEX([1]NKC!$D$10:$D$5007,$H26)))</f>
        <v>6428</v>
      </c>
      <c r="E26" s="49" t="str">
        <f ca="1">IF(IF($H26="","",INDEX([1]NKC!$E$10:$E$5007,$H26))=$C$8,"",IF($H26="","",INDEX([1]NKC!$F$10:$F$5007,$H26)))</f>
        <v/>
      </c>
      <c r="F26" s="49">
        <f ca="1">IF(IF($H26="","",INDEX([1]NKC!$D$10:$D$5007,$H26))=$C$8,"",IF($H26="","",INDEX([1]NKC!$F$10:$F$5007,$H26)))</f>
        <v>28000</v>
      </c>
      <c r="G26" s="50">
        <f ca="1">IF(SUM(E26:F26)=0,0,$G$11+SUM(E$12:$E26)-SUM(F$12:$F26))</f>
        <v>88097677</v>
      </c>
      <c r="H26" s="51">
        <f ca="1">IF(IF(TYPE(MATCH($C$8,OFFSET([1]NKC!$D$10,H25,0):'[1]NKC'!$D$5007,0)+H25)=16,"",MATCH($C$8,OFFSET([1]NKC!$D$10,H25,0):'[1]NKC'!$D$5007,0)+H25)&lt;IF(TYPE(MATCH($C$8,OFFSET([1]NKC!$E$10,H25,0):'[1]NKC'!$E$5007,0)+H25)=16,"",MATCH($C$8,OFFSET([1]NKC!$E$10,H25,0):'[1]NKC'!$E$5007,0)+H25),IF(TYPE(MATCH($C$8,OFFSET([1]NKC!$D$10,H25,0):'[1]NKC'!$D$5007,0)+H25)=16,"",MATCH($C$8,OFFSET([1]NKC!$D$10,H25,0):'[1]NKC'!$D$5007,0)+H25),IF(TYPE(MATCH($C$8,OFFSET([1]NKC!$E$10,H25,0):'[1]NKC'!$E$5007,0)+H25)=16,"",MATCH($C$8,OFFSET([1]NKC!$E$10,H25,0):'[1]NKC'!$E$5007,0)+H25))</f>
        <v>21</v>
      </c>
    </row>
    <row r="27" spans="1:8" s="52" customFormat="1" ht="14.25">
      <c r="A27" s="45">
        <f ca="1">IF($H27="","",INDEX([1]NKC!$A$10:$A$5007,$H27))</f>
        <v>43474</v>
      </c>
      <c r="B27" s="46" t="str">
        <f ca="1">IF($H27="","",INDEX([1]NKC!$B$10:$B$5007,$H27))</f>
        <v>PC20190109-05</v>
      </c>
      <c r="C27" s="47" t="str">
        <f ca="1">IF($H27="","",INDEX([1]NKC!$C$10:$C$5007,$H27))</f>
        <v>TT mua túi rác văn phòng</v>
      </c>
      <c r="D27" s="48" t="str">
        <f ca="1">IF(IF($H27="","",INDEX([1]NKC!$D$10:$D$5007,$H27))=$C$8,IF($H27="","",INDEX([1]NKC!$E$10:$E$5007,$H27)),IF($H27="","",INDEX([1]NKC!$D$10:$D$5007,$H27)))</f>
        <v>6423</v>
      </c>
      <c r="E27" s="49" t="str">
        <f ca="1">IF(IF($H27="","",INDEX([1]NKC!$E$10:$E$5007,$H27))=$C$8,"",IF($H27="","",INDEX([1]NKC!$F$10:$F$5007,$H27)))</f>
        <v/>
      </c>
      <c r="F27" s="49">
        <f ca="1">IF(IF($H27="","",INDEX([1]NKC!$D$10:$D$5007,$H27))=$C$8,"",IF($H27="","",INDEX([1]NKC!$F$10:$F$5007,$H27)))</f>
        <v>355000</v>
      </c>
      <c r="G27" s="50">
        <f ca="1">IF(SUM(E27:F27)=0,0,$G$11+SUM(E$12:$E27)-SUM(F$12:$F27))</f>
        <v>87742677</v>
      </c>
      <c r="H27" s="51">
        <f ca="1">IF(IF(TYPE(MATCH($C$8,OFFSET([1]NKC!$D$10,H26,0):'[1]NKC'!$D$5007,0)+H26)=16,"",MATCH($C$8,OFFSET([1]NKC!$D$10,H26,0):'[1]NKC'!$D$5007,0)+H26)&lt;IF(TYPE(MATCH($C$8,OFFSET([1]NKC!$E$10,H26,0):'[1]NKC'!$E$5007,0)+H26)=16,"",MATCH($C$8,OFFSET([1]NKC!$E$10,H26,0):'[1]NKC'!$E$5007,0)+H26),IF(TYPE(MATCH($C$8,OFFSET([1]NKC!$D$10,H26,0):'[1]NKC'!$D$5007,0)+H26)=16,"",MATCH($C$8,OFFSET([1]NKC!$D$10,H26,0):'[1]NKC'!$D$5007,0)+H26),IF(TYPE(MATCH($C$8,OFFSET([1]NKC!$E$10,H26,0):'[1]NKC'!$E$5007,0)+H26)=16,"",MATCH($C$8,OFFSET([1]NKC!$E$10,H26,0):'[1]NKC'!$E$5007,0)+H26))</f>
        <v>22</v>
      </c>
    </row>
    <row r="28" spans="1:8" s="52" customFormat="1" ht="14.25">
      <c r="A28" s="45">
        <f ca="1">IF($H28="","",INDEX([1]NKC!$A$10:$A$5007,$H28))</f>
        <v>43474</v>
      </c>
      <c r="B28" s="46" t="str">
        <f ca="1">IF($H28="","",INDEX([1]NKC!$B$10:$B$5007,$H28))</f>
        <v>PC20190109-06</v>
      </c>
      <c r="C28" s="47" t="str">
        <f ca="1">IF($H28="","",INDEX([1]NKC!$C$10:$C$5007,$H28))</f>
        <v>Trả tiền mượn Ms.Luyến (đổi tiền cho Ms.Luyến)</v>
      </c>
      <c r="D28" s="48" t="str">
        <f ca="1">IF(IF($H28="","",INDEX([1]NKC!$D$10:$D$5007,$H28))=$C$8,IF($H28="","",INDEX([1]NKC!$E$10:$E$5007,$H28)),IF($H28="","",INDEX([1]NKC!$D$10:$D$5007,$H28)))</f>
        <v>3388</v>
      </c>
      <c r="E28" s="49" t="str">
        <f ca="1">IF(IF($H28="","",INDEX([1]NKC!$E$10:$E$5007,$H28))=$C$8,"",IF($H28="","",INDEX([1]NKC!$F$10:$F$5007,$H28)))</f>
        <v/>
      </c>
      <c r="F28" s="49">
        <f ca="1">IF(IF($H28="","",INDEX([1]NKC!$D$10:$D$5007,$H28))=$C$8,"",IF($H28="","",INDEX([1]NKC!$F$10:$F$5007,$H28)))</f>
        <v>106400000</v>
      </c>
      <c r="G28" s="50">
        <f ca="1">IF(SUM(E28:F28)=0,0,$G$11+SUM(E$12:$E28)-SUM(F$12:$F28))</f>
        <v>-18657323</v>
      </c>
      <c r="H28" s="51">
        <f ca="1">IF(IF(TYPE(MATCH($C$8,OFFSET([1]NKC!$D$10,H27,0):'[1]NKC'!$D$5007,0)+H27)=16,"",MATCH($C$8,OFFSET([1]NKC!$D$10,H27,0):'[1]NKC'!$D$5007,0)+H27)&lt;IF(TYPE(MATCH($C$8,OFFSET([1]NKC!$E$10,H27,0):'[1]NKC'!$E$5007,0)+H27)=16,"",MATCH($C$8,OFFSET([1]NKC!$E$10,H27,0):'[1]NKC'!$E$5007,0)+H27),IF(TYPE(MATCH($C$8,OFFSET([1]NKC!$D$10,H27,0):'[1]NKC'!$D$5007,0)+H27)=16,"",MATCH($C$8,OFFSET([1]NKC!$D$10,H27,0):'[1]NKC'!$D$5007,0)+H27),IF(TYPE(MATCH($C$8,OFFSET([1]NKC!$E$10,H27,0):'[1]NKC'!$E$5007,0)+H27)=16,"",MATCH($C$8,OFFSET([1]NKC!$E$10,H27,0):'[1]NKC'!$E$5007,0)+H27))</f>
        <v>23</v>
      </c>
    </row>
    <row r="29" spans="1:8" s="52" customFormat="1" ht="14.25">
      <c r="A29" s="45">
        <f ca="1">IF($H29="","",INDEX([1]NKC!$A$10:$A$5007,$H29))</f>
        <v>43474</v>
      </c>
      <c r="B29" s="46">
        <f ca="1">IF($H29="","",INDEX([1]NKC!$B$10:$B$5007,$H29))</f>
        <v>0</v>
      </c>
      <c r="C29" s="47" t="str">
        <f ca="1">IF($H29="","",INDEX([1]NKC!$C$10:$C$5007,$H29))</f>
        <v>Rút tiền gửi NH BIDV nhập quỹ tiền mặt</v>
      </c>
      <c r="D29" s="48" t="str">
        <f ca="1">IF(IF($H29="","",INDEX([1]NKC!$D$10:$D$5007,$H29))=$C$8,IF($H29="","",INDEX([1]NKC!$E$10:$E$5007,$H29)),IF($H29="","",INDEX([1]NKC!$D$10:$D$5007,$H29)))</f>
        <v>1121bidv</v>
      </c>
      <c r="E29" s="49">
        <f ca="1">IF(IF($H29="","",INDEX([1]NKC!$E$10:$E$5007,$H29))=$C$8,"",IF($H29="","",INDEX([1]NKC!$F$10:$F$5007,$H29)))</f>
        <v>20000000</v>
      </c>
      <c r="F29" s="49" t="str">
        <f ca="1">IF(IF($H29="","",INDEX([1]NKC!$D$10:$D$5007,$H29))=$C$8,"",IF($H29="","",INDEX([1]NKC!$F$10:$F$5007,$H29)))</f>
        <v/>
      </c>
      <c r="G29" s="50">
        <f ca="1">IF(SUM(E29:F29)=0,0,$G$11+SUM(E$12:$E29)-SUM(F$12:$F29))</f>
        <v>1342677</v>
      </c>
      <c r="H29" s="51">
        <f ca="1">IF(IF(TYPE(MATCH($C$8,OFFSET([1]NKC!$D$10,H28,0):'[1]NKC'!$D$5007,0)+H28)=16,"",MATCH($C$8,OFFSET([1]NKC!$D$10,H28,0):'[1]NKC'!$D$5007,0)+H28)&lt;IF(TYPE(MATCH($C$8,OFFSET([1]NKC!$E$10,H28,0):'[1]NKC'!$E$5007,0)+H28)=16,"",MATCH($C$8,OFFSET([1]NKC!$E$10,H28,0):'[1]NKC'!$E$5007,0)+H28),IF(TYPE(MATCH($C$8,OFFSET([1]NKC!$D$10,H28,0):'[1]NKC'!$D$5007,0)+H28)=16,"",MATCH($C$8,OFFSET([1]NKC!$D$10,H28,0):'[1]NKC'!$D$5007,0)+H28),IF(TYPE(MATCH($C$8,OFFSET([1]NKC!$E$10,H28,0):'[1]NKC'!$E$5007,0)+H28)=16,"",MATCH($C$8,OFFSET([1]NKC!$E$10,H28,0):'[1]NKC'!$E$5007,0)+H28))</f>
        <v>25</v>
      </c>
    </row>
    <row r="30" spans="1:8" s="52" customFormat="1" ht="14.25">
      <c r="A30" s="45">
        <f ca="1">IF($H30="","",INDEX([1]NKC!$A$10:$A$5007,$H30))</f>
        <v>43474</v>
      </c>
      <c r="B30" s="46">
        <f ca="1">IF($H30="","",INDEX([1]NKC!$B$10:$B$5007,$H30))</f>
        <v>0</v>
      </c>
      <c r="C30" s="47" t="str">
        <f ca="1">IF($H30="","",INDEX([1]NKC!$C$10:$C$5007,$H30))</f>
        <v>Rút tiền gửi NH BIDV nhập quỹ tiền mặt</v>
      </c>
      <c r="D30" s="48" t="str">
        <f ca="1">IF(IF($H30="","",INDEX([1]NKC!$D$10:$D$5007,$H30))=$C$8,IF($H30="","",INDEX([1]NKC!$E$10:$E$5007,$H30)),IF($H30="","",INDEX([1]NKC!$D$10:$D$5007,$H30)))</f>
        <v>1121bidv</v>
      </c>
      <c r="E30" s="49">
        <f ca="1">IF(IF($H30="","",INDEX([1]NKC!$E$10:$E$5007,$H30))=$C$8,"",IF($H30="","",INDEX([1]NKC!$F$10:$F$5007,$H30)))</f>
        <v>100000000</v>
      </c>
      <c r="F30" s="49" t="str">
        <f ca="1">IF(IF($H30="","",INDEX([1]NKC!$D$10:$D$5007,$H30))=$C$8,"",IF($H30="","",INDEX([1]NKC!$F$10:$F$5007,$H30)))</f>
        <v/>
      </c>
      <c r="G30" s="50">
        <f ca="1">IF(SUM(E30:F30)=0,0,$G$11+SUM(E$12:$E30)-SUM(F$12:$F30))</f>
        <v>101342677</v>
      </c>
      <c r="H30" s="51">
        <f ca="1">IF(IF(TYPE(MATCH($C$8,OFFSET([1]NKC!$D$10,H29,0):'[1]NKC'!$D$5007,0)+H29)=16,"",MATCH($C$8,OFFSET([1]NKC!$D$10,H29,0):'[1]NKC'!$D$5007,0)+H29)&lt;IF(TYPE(MATCH($C$8,OFFSET([1]NKC!$E$10,H29,0):'[1]NKC'!$E$5007,0)+H29)=16,"",MATCH($C$8,OFFSET([1]NKC!$E$10,H29,0):'[1]NKC'!$E$5007,0)+H29),IF(TYPE(MATCH($C$8,OFFSET([1]NKC!$D$10,H29,0):'[1]NKC'!$D$5007,0)+H29)=16,"",MATCH($C$8,OFFSET([1]NKC!$D$10,H29,0):'[1]NKC'!$D$5007,0)+H29),IF(TYPE(MATCH($C$8,OFFSET([1]NKC!$E$10,H29,0):'[1]NKC'!$E$5007,0)+H29)=16,"",MATCH($C$8,OFFSET([1]NKC!$E$10,H29,0):'[1]NKC'!$E$5007,0)+H29))</f>
        <v>27</v>
      </c>
    </row>
    <row r="31" spans="1:8" s="52" customFormat="1" ht="14.25">
      <c r="A31" s="45">
        <f ca="1">IF($H31="","",INDEX([1]NKC!$A$10:$A$5007,$H31))</f>
        <v>43475</v>
      </c>
      <c r="B31" s="46" t="str">
        <f ca="1">IF($H31="","",INDEX([1]NKC!$B$10:$B$5007,$H31))</f>
        <v>PC20190110-01</v>
      </c>
      <c r="C31" s="47" t="str">
        <f ca="1">IF($H31="","",INDEX([1]NKC!$C$10:$C$5007,$H31))</f>
        <v>TT mua văn phòng phẩm cho công ty</v>
      </c>
      <c r="D31" s="48" t="str">
        <f ca="1">IF(IF($H31="","",INDEX([1]NKC!$D$10:$D$5007,$H31))=$C$8,IF($H31="","",INDEX([1]NKC!$E$10:$E$5007,$H31)),IF($H31="","",INDEX([1]NKC!$D$10:$D$5007,$H31)))</f>
        <v>6423</v>
      </c>
      <c r="E31" s="49" t="str">
        <f ca="1">IF(IF($H31="","",INDEX([1]NKC!$E$10:$E$5007,$H31))=$C$8,"",IF($H31="","",INDEX([1]NKC!$F$10:$F$5007,$H31)))</f>
        <v/>
      </c>
      <c r="F31" s="49">
        <f ca="1">IF(IF($H31="","",INDEX([1]NKC!$D$10:$D$5007,$H31))=$C$8,"",IF($H31="","",INDEX([1]NKC!$F$10:$F$5007,$H31)))</f>
        <v>1992000</v>
      </c>
      <c r="G31" s="50">
        <f ca="1">IF(SUM(E31:F31)=0,0,$G$11+SUM(E$12:$E31)-SUM(F$12:$F31))</f>
        <v>99350677</v>
      </c>
      <c r="H31" s="51">
        <f ca="1">IF(IF(TYPE(MATCH($C$8,OFFSET([1]NKC!$D$10,H30,0):'[1]NKC'!$D$5007,0)+H30)=16,"",MATCH($C$8,OFFSET([1]NKC!$D$10,H30,0):'[1]NKC'!$D$5007,0)+H30)&lt;IF(TYPE(MATCH($C$8,OFFSET([1]NKC!$E$10,H30,0):'[1]NKC'!$E$5007,0)+H30)=16,"",MATCH($C$8,OFFSET([1]NKC!$E$10,H30,0):'[1]NKC'!$E$5007,0)+H30),IF(TYPE(MATCH($C$8,OFFSET([1]NKC!$D$10,H30,0):'[1]NKC'!$D$5007,0)+H30)=16,"",MATCH($C$8,OFFSET([1]NKC!$D$10,H30,0):'[1]NKC'!$D$5007,0)+H30),IF(TYPE(MATCH($C$8,OFFSET([1]NKC!$E$10,H30,0):'[1]NKC'!$E$5007,0)+H30)=16,"",MATCH($C$8,OFFSET([1]NKC!$E$10,H30,0):'[1]NKC'!$E$5007,0)+H30))</f>
        <v>29</v>
      </c>
    </row>
    <row r="32" spans="1:8" s="52" customFormat="1" ht="14.25">
      <c r="A32" s="45">
        <f ca="1">IF($H32="","",INDEX([1]NKC!$A$10:$A$5007,$H32))</f>
        <v>43475</v>
      </c>
      <c r="B32" s="46" t="str">
        <f ca="1">IF($H32="","",INDEX([1]NKC!$B$10:$B$5007,$H32))</f>
        <v>PC20190110-01</v>
      </c>
      <c r="C32" s="47" t="str">
        <f ca="1">IF($H32="","",INDEX([1]NKC!$C$10:$C$5007,$H32))</f>
        <v>Thuế GTGT được khấu trừ</v>
      </c>
      <c r="D32" s="48" t="str">
        <f ca="1">IF(IF($H32="","",INDEX([1]NKC!$D$10:$D$5007,$H32))=$C$8,IF($H32="","",INDEX([1]NKC!$E$10:$E$5007,$H32)),IF($H32="","",INDEX([1]NKC!$D$10:$D$5007,$H32)))</f>
        <v>1331</v>
      </c>
      <c r="E32" s="49" t="str">
        <f ca="1">IF(IF($H32="","",INDEX([1]NKC!$E$10:$E$5007,$H32))=$C$8,"",IF($H32="","",INDEX([1]NKC!$F$10:$F$5007,$H32)))</f>
        <v/>
      </c>
      <c r="F32" s="49">
        <f ca="1">IF(IF($H32="","",INDEX([1]NKC!$D$10:$D$5007,$H32))=$C$8,"",IF($H32="","",INDEX([1]NKC!$F$10:$F$5007,$H32)))</f>
        <v>199000</v>
      </c>
      <c r="G32" s="50">
        <f ca="1">IF(SUM(E32:F32)=0,0,$G$11+SUM(E$12:$E32)-SUM(F$12:$F32))</f>
        <v>99151677</v>
      </c>
      <c r="H32" s="51">
        <f ca="1">IF(IF(TYPE(MATCH($C$8,OFFSET([1]NKC!$D$10,H31,0):'[1]NKC'!$D$5007,0)+H31)=16,"",MATCH($C$8,OFFSET([1]NKC!$D$10,H31,0):'[1]NKC'!$D$5007,0)+H31)&lt;IF(TYPE(MATCH($C$8,OFFSET([1]NKC!$E$10,H31,0):'[1]NKC'!$E$5007,0)+H31)=16,"",MATCH($C$8,OFFSET([1]NKC!$E$10,H31,0):'[1]NKC'!$E$5007,0)+H31),IF(TYPE(MATCH($C$8,OFFSET([1]NKC!$D$10,H31,0):'[1]NKC'!$D$5007,0)+H31)=16,"",MATCH($C$8,OFFSET([1]NKC!$D$10,H31,0):'[1]NKC'!$D$5007,0)+H31),IF(TYPE(MATCH($C$8,OFFSET([1]NKC!$E$10,H31,0):'[1]NKC'!$E$5007,0)+H31)=16,"",MATCH($C$8,OFFSET([1]NKC!$E$10,H31,0):'[1]NKC'!$E$5007,0)+H31))</f>
        <v>30</v>
      </c>
    </row>
    <row r="33" spans="1:8" s="52" customFormat="1" ht="14.25">
      <c r="A33" s="45">
        <f ca="1">IF($H33="","",INDEX([1]NKC!$A$10:$A$5007,$H33))</f>
        <v>43475</v>
      </c>
      <c r="B33" s="46" t="str">
        <f ca="1">IF($H33="","",INDEX([1]NKC!$B$10:$B$5007,$H33))</f>
        <v>PC20190110-02</v>
      </c>
      <c r="C33" s="47" t="str">
        <f ca="1">IF($H33="","",INDEX([1]NKC!$C$10:$C$5007,$H33))</f>
        <v>TT phí kiểm tra máy tính, chuẩn đoán sự cố</v>
      </c>
      <c r="D33" s="48" t="str">
        <f ca="1">IF(IF($H33="","",INDEX([1]NKC!$D$10:$D$5007,$H33))=$C$8,IF($H33="","",INDEX([1]NKC!$E$10:$E$5007,$H33)),IF($H33="","",INDEX([1]NKC!$D$10:$D$5007,$H33)))</f>
        <v>6428</v>
      </c>
      <c r="E33" s="49" t="str">
        <f ca="1">IF(IF($H33="","",INDEX([1]NKC!$E$10:$E$5007,$H33))=$C$8,"",IF($H33="","",INDEX([1]NKC!$F$10:$F$5007,$H33)))</f>
        <v/>
      </c>
      <c r="F33" s="49">
        <f ca="1">IF(IF($H33="","",INDEX([1]NKC!$D$10:$D$5007,$H33))=$C$8,"",IF($H33="","",INDEX([1]NKC!$F$10:$F$5007,$H33)))</f>
        <v>100000</v>
      </c>
      <c r="G33" s="50">
        <f ca="1">IF(SUM(E33:F33)=0,0,$G$11+SUM(E$12:$E33)-SUM(F$12:$F33))</f>
        <v>99051677</v>
      </c>
      <c r="H33" s="51">
        <f ca="1">IF(IF(TYPE(MATCH($C$8,OFFSET([1]NKC!$D$10,H32,0):'[1]NKC'!$D$5007,0)+H32)=16,"",MATCH($C$8,OFFSET([1]NKC!$D$10,H32,0):'[1]NKC'!$D$5007,0)+H32)&lt;IF(TYPE(MATCH($C$8,OFFSET([1]NKC!$E$10,H32,0):'[1]NKC'!$E$5007,0)+H32)=16,"",MATCH($C$8,OFFSET([1]NKC!$E$10,H32,0):'[1]NKC'!$E$5007,0)+H32),IF(TYPE(MATCH($C$8,OFFSET([1]NKC!$D$10,H32,0):'[1]NKC'!$D$5007,0)+H32)=16,"",MATCH($C$8,OFFSET([1]NKC!$D$10,H32,0):'[1]NKC'!$D$5007,0)+H32),IF(TYPE(MATCH($C$8,OFFSET([1]NKC!$E$10,H32,0):'[1]NKC'!$E$5007,0)+H32)=16,"",MATCH($C$8,OFFSET([1]NKC!$E$10,H32,0):'[1]NKC'!$E$5007,0)+H32))</f>
        <v>31</v>
      </c>
    </row>
    <row r="34" spans="1:8" s="52" customFormat="1" ht="14.25">
      <c r="A34" s="45">
        <f ca="1">IF($H34="","",INDEX([1]NKC!$A$10:$A$5007,$H34))</f>
        <v>43476</v>
      </c>
      <c r="B34" s="46" t="str">
        <f ca="1">IF($H34="","",INDEX([1]NKC!$B$10:$B$5007,$H34))</f>
        <v>PC20190111-01</v>
      </c>
      <c r="C34" s="47" t="str">
        <f ca="1">IF($H34="","",INDEX([1]NKC!$C$10:$C$5007,$H34))</f>
        <v>TT cước chuyển phát nhanh tháng 12/2018</v>
      </c>
      <c r="D34" s="48" t="str">
        <f ca="1">IF(IF($H34="","",INDEX([1]NKC!$D$10:$D$5007,$H34))=$C$8,IF($H34="","",INDEX([1]NKC!$E$10:$E$5007,$H34)),IF($H34="","",INDEX([1]NKC!$D$10:$D$5007,$H34)))</f>
        <v>6428</v>
      </c>
      <c r="E34" s="49" t="str">
        <f ca="1">IF(IF($H34="","",INDEX([1]NKC!$E$10:$E$5007,$H34))=$C$8,"",IF($H34="","",INDEX([1]NKC!$F$10:$F$5007,$H34)))</f>
        <v/>
      </c>
      <c r="F34" s="49">
        <f ca="1">IF(IF($H34="","",INDEX([1]NKC!$D$10:$D$5007,$H34))=$C$8,"",IF($H34="","",INDEX([1]NKC!$F$10:$F$5007,$H34)))</f>
        <v>64545</v>
      </c>
      <c r="G34" s="50">
        <f ca="1">IF(SUM(E34:F34)=0,0,$G$11+SUM(E$12:$E34)-SUM(F$12:$F34))</f>
        <v>98987132</v>
      </c>
      <c r="H34" s="51">
        <f ca="1">IF(IF(TYPE(MATCH($C$8,OFFSET([1]NKC!$D$10,H33,0):'[1]NKC'!$D$5007,0)+H33)=16,"",MATCH($C$8,OFFSET([1]NKC!$D$10,H33,0):'[1]NKC'!$D$5007,0)+H33)&lt;IF(TYPE(MATCH($C$8,OFFSET([1]NKC!$E$10,H33,0):'[1]NKC'!$E$5007,0)+H33)=16,"",MATCH($C$8,OFFSET([1]NKC!$E$10,H33,0):'[1]NKC'!$E$5007,0)+H33),IF(TYPE(MATCH($C$8,OFFSET([1]NKC!$D$10,H33,0):'[1]NKC'!$D$5007,0)+H33)=16,"",MATCH($C$8,OFFSET([1]NKC!$D$10,H33,0):'[1]NKC'!$D$5007,0)+H33),IF(TYPE(MATCH($C$8,OFFSET([1]NKC!$E$10,H33,0):'[1]NKC'!$E$5007,0)+H33)=16,"",MATCH($C$8,OFFSET([1]NKC!$E$10,H33,0):'[1]NKC'!$E$5007,0)+H33))</f>
        <v>32</v>
      </c>
    </row>
    <row r="35" spans="1:8" s="52" customFormat="1" ht="14.25">
      <c r="A35" s="45">
        <f ca="1">IF($H35="","",INDEX([1]NKC!$A$10:$A$5007,$H35))</f>
        <v>43476</v>
      </c>
      <c r="B35" s="46" t="str">
        <f ca="1">IF($H35="","",INDEX([1]NKC!$B$10:$B$5007,$H35))</f>
        <v>PC20190111-01</v>
      </c>
      <c r="C35" s="47" t="str">
        <f ca="1">IF($H35="","",INDEX([1]NKC!$C$10:$C$5007,$H35))</f>
        <v>Thuế GTGT được khấu trừ</v>
      </c>
      <c r="D35" s="48" t="str">
        <f ca="1">IF(IF($H35="","",INDEX([1]NKC!$D$10:$D$5007,$H35))=$C$8,IF($H35="","",INDEX([1]NKC!$E$10:$E$5007,$H35)),IF($H35="","",INDEX([1]NKC!$D$10:$D$5007,$H35)))</f>
        <v>1331</v>
      </c>
      <c r="E35" s="49" t="str">
        <f ca="1">IF(IF($H35="","",INDEX([1]NKC!$E$10:$E$5007,$H35))=$C$8,"",IF($H35="","",INDEX([1]NKC!$F$10:$F$5007,$H35)))</f>
        <v/>
      </c>
      <c r="F35" s="49">
        <f ca="1">IF(IF($H35="","",INDEX([1]NKC!$D$10:$D$5007,$H35))=$C$8,"",IF($H35="","",INDEX([1]NKC!$F$10:$F$5007,$H35)))</f>
        <v>6455</v>
      </c>
      <c r="G35" s="50">
        <f ca="1">IF(SUM(E35:F35)=0,0,$G$11+SUM(E$12:$E35)-SUM(F$12:$F35))</f>
        <v>98980677</v>
      </c>
      <c r="H35" s="51">
        <f ca="1">IF(IF(TYPE(MATCH($C$8,OFFSET([1]NKC!$D$10,H34,0):'[1]NKC'!$D$5007,0)+H34)=16,"",MATCH($C$8,OFFSET([1]NKC!$D$10,H34,0):'[1]NKC'!$D$5007,0)+H34)&lt;IF(TYPE(MATCH($C$8,OFFSET([1]NKC!$E$10,H34,0):'[1]NKC'!$E$5007,0)+H34)=16,"",MATCH($C$8,OFFSET([1]NKC!$E$10,H34,0):'[1]NKC'!$E$5007,0)+H34),IF(TYPE(MATCH($C$8,OFFSET([1]NKC!$D$10,H34,0):'[1]NKC'!$D$5007,0)+H34)=16,"",MATCH($C$8,OFFSET([1]NKC!$D$10,H34,0):'[1]NKC'!$D$5007,0)+H34),IF(TYPE(MATCH($C$8,OFFSET([1]NKC!$E$10,H34,0):'[1]NKC'!$E$5007,0)+H34)=16,"",MATCH($C$8,OFFSET([1]NKC!$E$10,H34,0):'[1]NKC'!$E$5007,0)+H34))</f>
        <v>33</v>
      </c>
    </row>
    <row r="36" spans="1:8" s="52" customFormat="1" ht="14.25">
      <c r="A36" s="45">
        <f ca="1">IF($H36="","",INDEX([1]NKC!$A$10:$A$5007,$H36))</f>
        <v>43480</v>
      </c>
      <c r="B36" s="46">
        <f ca="1">IF($H36="","",INDEX([1]NKC!$B$10:$B$5007,$H36))</f>
        <v>0</v>
      </c>
      <c r="C36" s="47" t="str">
        <f ca="1">IF($H36="","",INDEX([1]NKC!$C$10:$C$5007,$H36))</f>
        <v>Rút tiền gửi NH BIDV nhập quỹ tiền mặt</v>
      </c>
      <c r="D36" s="48" t="str">
        <f ca="1">IF(IF($H36="","",INDEX([1]NKC!$D$10:$D$5007,$H36))=$C$8,IF($H36="","",INDEX([1]NKC!$E$10:$E$5007,$H36)),IF($H36="","",INDEX([1]NKC!$D$10:$D$5007,$H36)))</f>
        <v>1121bidv</v>
      </c>
      <c r="E36" s="49">
        <f ca="1">IF(IF($H36="","",INDEX([1]NKC!$E$10:$E$5007,$H36))=$C$8,"",IF($H36="","",INDEX([1]NKC!$F$10:$F$5007,$H36)))</f>
        <v>260000000</v>
      </c>
      <c r="F36" s="49" t="str">
        <f ca="1">IF(IF($H36="","",INDEX([1]NKC!$D$10:$D$5007,$H36))=$C$8,"",IF($H36="","",INDEX([1]NKC!$F$10:$F$5007,$H36)))</f>
        <v/>
      </c>
      <c r="G36" s="50">
        <f ca="1">IF(SUM(E36:F36)=0,0,$G$11+SUM(E$12:$E36)-SUM(F$12:$F36))</f>
        <v>358980677</v>
      </c>
      <c r="H36" s="51">
        <f ca="1">IF(IF(TYPE(MATCH($C$8,OFFSET([1]NKC!$D$10,H35,0):'[1]NKC'!$D$5007,0)+H35)=16,"",MATCH($C$8,OFFSET([1]NKC!$D$10,H35,0):'[1]NKC'!$D$5007,0)+H35)&lt;IF(TYPE(MATCH($C$8,OFFSET([1]NKC!$E$10,H35,0):'[1]NKC'!$E$5007,0)+H35)=16,"",MATCH($C$8,OFFSET([1]NKC!$E$10,H35,0):'[1]NKC'!$E$5007,0)+H35),IF(TYPE(MATCH($C$8,OFFSET([1]NKC!$D$10,H35,0):'[1]NKC'!$D$5007,0)+H35)=16,"",MATCH($C$8,OFFSET([1]NKC!$D$10,H35,0):'[1]NKC'!$D$5007,0)+H35),IF(TYPE(MATCH($C$8,OFFSET([1]NKC!$E$10,H35,0):'[1]NKC'!$E$5007,0)+H35)=16,"",MATCH($C$8,OFFSET([1]NKC!$E$10,H35,0):'[1]NKC'!$E$5007,0)+H35))</f>
        <v>37</v>
      </c>
    </row>
    <row r="37" spans="1:8" s="52" customFormat="1" ht="14.25">
      <c r="A37" s="45">
        <f ca="1">IF($H37="","",INDEX([1]NKC!$A$10:$A$5007,$H37))</f>
        <v>43481</v>
      </c>
      <c r="B37" s="46" t="str">
        <f ca="1">IF($H37="","",INDEX([1]NKC!$B$10:$B$5007,$H37))</f>
        <v>PT20190116-01</v>
      </c>
      <c r="C37" s="47" t="str">
        <f ca="1">IF($H37="","",INDEX([1]NKC!$C$10:$C$5007,$H37))</f>
        <v>Rút tiền gửi NH BIDV nhập quỹ tiền mặt</v>
      </c>
      <c r="D37" s="48" t="str">
        <f ca="1">IF(IF($H37="","",INDEX([1]NKC!$D$10:$D$5007,$H37))=$C$8,IF($H37="","",INDEX([1]NKC!$E$10:$E$5007,$H37)),IF($H37="","",INDEX([1]NKC!$D$10:$D$5007,$H37)))</f>
        <v>1121bidv</v>
      </c>
      <c r="E37" s="49">
        <f ca="1">IF(IF($H37="","",INDEX([1]NKC!$E$10:$E$5007,$H37))=$C$8,"",IF($H37="","",INDEX([1]NKC!$F$10:$F$5007,$H37)))</f>
        <v>0</v>
      </c>
      <c r="F37" s="49" t="str">
        <f ca="1">IF(IF($H37="","",INDEX([1]NKC!$D$10:$D$5007,$H37))=$C$8,"",IF($H37="","",INDEX([1]NKC!$F$10:$F$5007,$H37)))</f>
        <v/>
      </c>
      <c r="G37" s="50">
        <f ca="1">IF(SUM(E37:F37)=0,0,$G$11+SUM(E$12:$E37)-SUM(F$12:$F37))</f>
        <v>0</v>
      </c>
      <c r="H37" s="51">
        <f ca="1">IF(IF(TYPE(MATCH($C$8,OFFSET([1]NKC!$D$10,H36,0):'[1]NKC'!$D$5007,0)+H36)=16,"",MATCH($C$8,OFFSET([1]NKC!$D$10,H36,0):'[1]NKC'!$D$5007,0)+H36)&lt;IF(TYPE(MATCH($C$8,OFFSET([1]NKC!$E$10,H36,0):'[1]NKC'!$E$5007,0)+H36)=16,"",MATCH($C$8,OFFSET([1]NKC!$E$10,H36,0):'[1]NKC'!$E$5007,0)+H36),IF(TYPE(MATCH($C$8,OFFSET([1]NKC!$D$10,H36,0):'[1]NKC'!$D$5007,0)+H36)=16,"",MATCH($C$8,OFFSET([1]NKC!$D$10,H36,0):'[1]NKC'!$D$5007,0)+H36),IF(TYPE(MATCH($C$8,OFFSET([1]NKC!$E$10,H36,0):'[1]NKC'!$E$5007,0)+H36)=16,"",MATCH($C$8,OFFSET([1]NKC!$E$10,H36,0):'[1]NKC'!$E$5007,0)+H36))</f>
        <v>41</v>
      </c>
    </row>
    <row r="38" spans="1:8" s="52" customFormat="1" ht="25.5">
      <c r="A38" s="45">
        <f ca="1">IF($H38="","",INDEX([1]NKC!$A$10:$A$5007,$H38))</f>
        <v>43481</v>
      </c>
      <c r="B38" s="46" t="str">
        <f ca="1">IF($H38="","",INDEX([1]NKC!$B$10:$B$5007,$H38))</f>
        <v>PC20190116-01</v>
      </c>
      <c r="C38" s="47" t="str">
        <f ca="1">IF($H38="","",INDEX([1]NKC!$C$10:$C$5007,$H38))</f>
        <v>TT tiền số dư tiền nhà quý 1/2019 ((16500usd x …)-360.000.000 vnđ))</v>
      </c>
      <c r="D38" s="48">
        <f ca="1">IF(IF($H38="","",INDEX([1]NKC!$D$10:$D$5007,$H38))=$C$8,IF($H38="","",INDEX([1]NKC!$E$10:$E$5007,$H38)),IF($H38="","",INDEX([1]NKC!$D$10:$D$5007,$H38)))</f>
        <v>24201</v>
      </c>
      <c r="E38" s="49" t="str">
        <f ca="1">IF(IF($H38="","",INDEX([1]NKC!$E$10:$E$5007,$H38))=$C$8,"",IF($H38="","",INDEX([1]NKC!$F$10:$F$5007,$H38)))</f>
        <v/>
      </c>
      <c r="F38" s="49">
        <f ca="1">IF(IF($H38="","",INDEX([1]NKC!$D$10:$D$5007,$H38))=$C$8,"",IF($H38="","",INDEX([1]NKC!$F$10:$F$5007,$H38)))</f>
        <v>23542500</v>
      </c>
      <c r="G38" s="50">
        <f ca="1">IF(SUM(E38:F38)=0,0,$G$11+SUM(E$12:$E38)-SUM(F$12:$F38))</f>
        <v>335438177</v>
      </c>
      <c r="H38" s="51">
        <f ca="1">IF(IF(TYPE(MATCH($C$8,OFFSET([1]NKC!$D$10,H37,0):'[1]NKC'!$D$5007,0)+H37)=16,"",MATCH($C$8,OFFSET([1]NKC!$D$10,H37,0):'[1]NKC'!$D$5007,0)+H37)&lt;IF(TYPE(MATCH($C$8,OFFSET([1]NKC!$E$10,H37,0):'[1]NKC'!$E$5007,0)+H37)=16,"",MATCH($C$8,OFFSET([1]NKC!$E$10,H37,0):'[1]NKC'!$E$5007,0)+H37),IF(TYPE(MATCH($C$8,OFFSET([1]NKC!$D$10,H37,0):'[1]NKC'!$D$5007,0)+H37)=16,"",MATCH($C$8,OFFSET([1]NKC!$D$10,H37,0):'[1]NKC'!$D$5007,0)+H37),IF(TYPE(MATCH($C$8,OFFSET([1]NKC!$E$10,H37,0):'[1]NKC'!$E$5007,0)+H37)=16,"",MATCH($C$8,OFFSET([1]NKC!$E$10,H37,0):'[1]NKC'!$E$5007,0)+H37))</f>
        <v>42</v>
      </c>
    </row>
    <row r="39" spans="1:8" s="52" customFormat="1" ht="14.25">
      <c r="A39" s="45">
        <f ca="1">IF($H39="","",INDEX([1]NKC!$A$10:$A$5007,$H39))</f>
        <v>43481</v>
      </c>
      <c r="B39" s="46" t="str">
        <f ca="1">IF($H39="","",INDEX([1]NKC!$B$10:$B$5007,$H39))</f>
        <v>PC20190116-01</v>
      </c>
      <c r="C39" s="47" t="str">
        <f ca="1">IF($H39="","",INDEX([1]NKC!$C$10:$C$5007,$H39))</f>
        <v>Phí nộp tiền</v>
      </c>
      <c r="D39" s="48">
        <f ca="1">IF(IF($H39="","",INDEX([1]NKC!$D$10:$D$5007,$H39))=$C$8,IF($H39="","",INDEX([1]NKC!$E$10:$E$5007,$H39)),IF($H39="","",INDEX([1]NKC!$D$10:$D$5007,$H39)))</f>
        <v>6425</v>
      </c>
      <c r="E39" s="49" t="str">
        <f ca="1">IF(IF($H39="","",INDEX([1]NKC!$E$10:$E$5007,$H39))=$C$8,"",IF($H39="","",INDEX([1]NKC!$F$10:$F$5007,$H39)))</f>
        <v/>
      </c>
      <c r="F39" s="49">
        <f ca="1">IF(IF($H39="","",INDEX([1]NKC!$D$10:$D$5007,$H39))=$C$8,"",IF($H39="","",INDEX([1]NKC!$F$10:$F$5007,$H39)))</f>
        <v>22000</v>
      </c>
      <c r="G39" s="50">
        <f ca="1">IF(SUM(E39:F39)=0,0,$G$11+SUM(E$12:$E39)-SUM(F$12:$F39))</f>
        <v>335416177</v>
      </c>
      <c r="H39" s="51">
        <f ca="1">IF(IF(TYPE(MATCH($C$8,OFFSET([1]NKC!$D$10,H38,0):'[1]NKC'!$D$5007,0)+H38)=16,"",MATCH($C$8,OFFSET([1]NKC!$D$10,H38,0):'[1]NKC'!$D$5007,0)+H38)&lt;IF(TYPE(MATCH($C$8,OFFSET([1]NKC!$E$10,H38,0):'[1]NKC'!$E$5007,0)+H38)=16,"",MATCH($C$8,OFFSET([1]NKC!$E$10,H38,0):'[1]NKC'!$E$5007,0)+H38),IF(TYPE(MATCH($C$8,OFFSET([1]NKC!$D$10,H38,0):'[1]NKC'!$D$5007,0)+H38)=16,"",MATCH($C$8,OFFSET([1]NKC!$D$10,H38,0):'[1]NKC'!$D$5007,0)+H38),IF(TYPE(MATCH($C$8,OFFSET([1]NKC!$E$10,H38,0):'[1]NKC'!$E$5007,0)+H38)=16,"",MATCH($C$8,OFFSET([1]NKC!$E$10,H38,0):'[1]NKC'!$E$5007,0)+H38))</f>
        <v>43</v>
      </c>
    </row>
    <row r="40" spans="1:8" s="52" customFormat="1" ht="14.25">
      <c r="A40" s="45">
        <f ca="1">IF($H40="","",INDEX([1]NKC!$A$10:$A$5007,$H40))</f>
        <v>43481</v>
      </c>
      <c r="B40" s="46" t="str">
        <f ca="1">IF($H40="","",INDEX([1]NKC!$B$10:$B$5007,$H40))</f>
        <v>PC20190116-02</v>
      </c>
      <c r="C40" s="47" t="str">
        <f ca="1">IF($H40="","",INDEX([1]NKC!$C$10:$C$5007,$H40))</f>
        <v>Nộp thuế GTGT hàng nhập khẩu (Trung Quốc)</v>
      </c>
      <c r="D40" s="48" t="str">
        <f ca="1">IF(IF($H40="","",INDEX([1]NKC!$D$10:$D$5007,$H40))=$C$8,IF($H40="","",INDEX([1]NKC!$E$10:$E$5007,$H40)),IF($H40="","",INDEX([1]NKC!$D$10:$D$5007,$H40)))</f>
        <v>33312</v>
      </c>
      <c r="E40" s="49" t="str">
        <f ca="1">IF(IF($H40="","",INDEX([1]NKC!$E$10:$E$5007,$H40))=$C$8,"",IF($H40="","",INDEX([1]NKC!$F$10:$F$5007,$H40)))</f>
        <v/>
      </c>
      <c r="F40" s="49">
        <f ca="1">IF(IF($H40="","",INDEX([1]NKC!$D$10:$D$5007,$H40))=$C$8,"",IF($H40="","",INDEX([1]NKC!$F$10:$F$5007,$H40)))</f>
        <v>236343085</v>
      </c>
      <c r="G40" s="50">
        <f ca="1">IF(SUM(E40:F40)=0,0,$G$11+SUM(E$12:$E40)-SUM(F$12:$F40))</f>
        <v>99073092</v>
      </c>
      <c r="H40" s="51">
        <f ca="1">IF(IF(TYPE(MATCH($C$8,OFFSET([1]NKC!$D$10,H39,0):'[1]NKC'!$D$5007,0)+H39)=16,"",MATCH($C$8,OFFSET([1]NKC!$D$10,H39,0):'[1]NKC'!$D$5007,0)+H39)&lt;IF(TYPE(MATCH($C$8,OFFSET([1]NKC!$E$10,H39,0):'[1]NKC'!$E$5007,0)+H39)=16,"",MATCH($C$8,OFFSET([1]NKC!$E$10,H39,0):'[1]NKC'!$E$5007,0)+H39),IF(TYPE(MATCH($C$8,OFFSET([1]NKC!$D$10,H39,0):'[1]NKC'!$D$5007,0)+H39)=16,"",MATCH($C$8,OFFSET([1]NKC!$D$10,H39,0):'[1]NKC'!$D$5007,0)+H39),IF(TYPE(MATCH($C$8,OFFSET([1]NKC!$E$10,H39,0):'[1]NKC'!$E$5007,0)+H39)=16,"",MATCH($C$8,OFFSET([1]NKC!$E$10,H39,0):'[1]NKC'!$E$5007,0)+H39))</f>
        <v>44</v>
      </c>
    </row>
    <row r="41" spans="1:8" s="52" customFormat="1" ht="25.5">
      <c r="A41" s="45">
        <f ca="1">IF($H41="","",INDEX([1]NKC!$A$10:$A$5007,$H41))</f>
        <v>43482</v>
      </c>
      <c r="B41" s="46" t="str">
        <f ca="1">IF($H41="","",INDEX([1]NKC!$B$10:$B$5007,$H41))</f>
        <v>PT20190117-01</v>
      </c>
      <c r="C41" s="47" t="str">
        <f ca="1">IF($H41="","",INDEX([1]NKC!$C$10:$C$5007,$H41))</f>
        <v>Thu lại tạm ứng công tác Tây Nguyên ngày 09/01/2019</v>
      </c>
      <c r="D41" s="48" t="str">
        <f ca="1">IF(IF($H41="","",INDEX([1]NKC!$D$10:$D$5007,$H41))=$C$8,IF($H41="","",INDEX([1]NKC!$E$10:$E$5007,$H41)),IF($H41="","",INDEX([1]NKC!$D$10:$D$5007,$H41)))</f>
        <v>141</v>
      </c>
      <c r="E41" s="49">
        <f ca="1">IF(IF($H41="","",INDEX([1]NKC!$E$10:$E$5007,$H41))=$C$8,"",IF($H41="","",INDEX([1]NKC!$F$10:$F$5007,$H41)))</f>
        <v>10000000</v>
      </c>
      <c r="F41" s="49" t="str">
        <f ca="1">IF(IF($H41="","",INDEX([1]NKC!$D$10:$D$5007,$H41))=$C$8,"",IF($H41="","",INDEX([1]NKC!$F$10:$F$5007,$H41)))</f>
        <v/>
      </c>
      <c r="G41" s="50">
        <f ca="1">IF(SUM(E41:F41)=0,0,$G$11+SUM(E$12:$E41)-SUM(F$12:$F41))</f>
        <v>109073092</v>
      </c>
      <c r="H41" s="51">
        <f ca="1">IF(IF(TYPE(MATCH($C$8,OFFSET([1]NKC!$D$10,H40,0):'[1]NKC'!$D$5007,0)+H40)=16,"",MATCH($C$8,OFFSET([1]NKC!$D$10,H40,0):'[1]NKC'!$D$5007,0)+H40)&lt;IF(TYPE(MATCH($C$8,OFFSET([1]NKC!$E$10,H40,0):'[1]NKC'!$E$5007,0)+H40)=16,"",MATCH($C$8,OFFSET([1]NKC!$E$10,H40,0):'[1]NKC'!$E$5007,0)+H40),IF(TYPE(MATCH($C$8,OFFSET([1]NKC!$D$10,H40,0):'[1]NKC'!$D$5007,0)+H40)=16,"",MATCH($C$8,OFFSET([1]NKC!$D$10,H40,0):'[1]NKC'!$D$5007,0)+H40),IF(TYPE(MATCH($C$8,OFFSET([1]NKC!$E$10,H40,0):'[1]NKC'!$E$5007,0)+H40)=16,"",MATCH($C$8,OFFSET([1]NKC!$E$10,H40,0):'[1]NKC'!$E$5007,0)+H40))</f>
        <v>45</v>
      </c>
    </row>
    <row r="42" spans="1:8" s="52" customFormat="1" ht="14.25">
      <c r="A42" s="45">
        <f ca="1">IF($H42="","",INDEX([1]NKC!$A$10:$A$5007,$H42))</f>
        <v>43482</v>
      </c>
      <c r="B42" s="46" t="str">
        <f ca="1">IF($H42="","",INDEX([1]NKC!$B$10:$B$5007,$H42))</f>
        <v>PT20190117-02</v>
      </c>
      <c r="C42" s="47" t="str">
        <f ca="1">IF($H42="","",INDEX([1]NKC!$C$10:$C$5007,$H42))</f>
        <v>Rút tiền gửi NH BIDV nhập quỹ tiền mặt</v>
      </c>
      <c r="D42" s="48" t="str">
        <f ca="1">IF(IF($H42="","",INDEX([1]NKC!$D$10:$D$5007,$H42))=$C$8,IF($H42="","",INDEX([1]NKC!$E$10:$E$5007,$H42)),IF($H42="","",INDEX([1]NKC!$D$10:$D$5007,$H42)))</f>
        <v>1121bidv</v>
      </c>
      <c r="E42" s="49">
        <f ca="1">IF(IF($H42="","",INDEX([1]NKC!$E$10:$E$5007,$H42))=$C$8,"",IF($H42="","",INDEX([1]NKC!$F$10:$F$5007,$H42)))</f>
        <v>0</v>
      </c>
      <c r="F42" s="49" t="str">
        <f ca="1">IF(IF($H42="","",INDEX([1]NKC!$D$10:$D$5007,$H42))=$C$8,"",IF($H42="","",INDEX([1]NKC!$F$10:$F$5007,$H42)))</f>
        <v/>
      </c>
      <c r="G42" s="50">
        <f ca="1">IF(SUM(E42:F42)=0,0,$G$11+SUM(E$12:$E42)-SUM(F$12:$F42))</f>
        <v>0</v>
      </c>
      <c r="H42" s="51">
        <f ca="1">IF(IF(TYPE(MATCH($C$8,OFFSET([1]NKC!$D$10,H41,0):'[1]NKC'!$D$5007,0)+H41)=16,"",MATCH($C$8,OFFSET([1]NKC!$D$10,H41,0):'[1]NKC'!$D$5007,0)+H41)&lt;IF(TYPE(MATCH($C$8,OFFSET([1]NKC!$E$10,H41,0):'[1]NKC'!$E$5007,0)+H41)=16,"",MATCH($C$8,OFFSET([1]NKC!$E$10,H41,0):'[1]NKC'!$E$5007,0)+H41),IF(TYPE(MATCH($C$8,OFFSET([1]NKC!$D$10,H41,0):'[1]NKC'!$D$5007,0)+H41)=16,"",MATCH($C$8,OFFSET([1]NKC!$D$10,H41,0):'[1]NKC'!$D$5007,0)+H41),IF(TYPE(MATCH($C$8,OFFSET([1]NKC!$E$10,H41,0):'[1]NKC'!$E$5007,0)+H41)=16,"",MATCH($C$8,OFFSET([1]NKC!$E$10,H41,0):'[1]NKC'!$E$5007,0)+H41))</f>
        <v>46</v>
      </c>
    </row>
    <row r="43" spans="1:8" s="52" customFormat="1" ht="14.25">
      <c r="A43" s="45">
        <f ca="1">IF($H43="","",INDEX([1]NKC!$A$10:$A$5007,$H43))</f>
        <v>43482</v>
      </c>
      <c r="B43" s="46" t="str">
        <f ca="1">IF($H43="","",INDEX([1]NKC!$B$10:$B$5007,$H43))</f>
        <v>PT20190117-03</v>
      </c>
      <c r="C43" s="47" t="str">
        <f ca="1">IF($H43="","",INDEX([1]NKC!$C$10:$C$5007,$H43))</f>
        <v>Mượn tiền Ms.Luyến</v>
      </c>
      <c r="D43" s="48" t="str">
        <f ca="1">IF(IF($H43="","",INDEX([1]NKC!$D$10:$D$5007,$H43))=$C$8,IF($H43="","",INDEX([1]NKC!$E$10:$E$5007,$H43)),IF($H43="","",INDEX([1]NKC!$D$10:$D$5007,$H43)))</f>
        <v>3388</v>
      </c>
      <c r="E43" s="49">
        <f ca="1">IF(IF($H43="","",INDEX([1]NKC!$E$10:$E$5007,$H43))=$C$8,"",IF($H43="","",INDEX([1]NKC!$F$10:$F$5007,$H43)))</f>
        <v>20000000</v>
      </c>
      <c r="F43" s="49" t="str">
        <f ca="1">IF(IF($H43="","",INDEX([1]NKC!$D$10:$D$5007,$H43))=$C$8,"",IF($H43="","",INDEX([1]NKC!$F$10:$F$5007,$H43)))</f>
        <v/>
      </c>
      <c r="G43" s="50">
        <f ca="1">IF(SUM(E43:F43)=0,0,$G$11+SUM(E$12:$E43)-SUM(F$12:$F43))</f>
        <v>129073092</v>
      </c>
      <c r="H43" s="51">
        <f ca="1">IF(IF(TYPE(MATCH($C$8,OFFSET([1]NKC!$D$10,H42,0):'[1]NKC'!$D$5007,0)+H42)=16,"",MATCH($C$8,OFFSET([1]NKC!$D$10,H42,0):'[1]NKC'!$D$5007,0)+H42)&lt;IF(TYPE(MATCH($C$8,OFFSET([1]NKC!$E$10,H42,0):'[1]NKC'!$E$5007,0)+H42)=16,"",MATCH($C$8,OFFSET([1]NKC!$E$10,H42,0):'[1]NKC'!$E$5007,0)+H42),IF(TYPE(MATCH($C$8,OFFSET([1]NKC!$D$10,H42,0):'[1]NKC'!$D$5007,0)+H42)=16,"",MATCH($C$8,OFFSET([1]NKC!$D$10,H42,0):'[1]NKC'!$D$5007,0)+H42),IF(TYPE(MATCH($C$8,OFFSET([1]NKC!$E$10,H42,0):'[1]NKC'!$E$5007,0)+H42)=16,"",MATCH($C$8,OFFSET([1]NKC!$E$10,H42,0):'[1]NKC'!$E$5007,0)+H42))</f>
        <v>47</v>
      </c>
    </row>
    <row r="44" spans="1:8" s="52" customFormat="1" ht="25.5">
      <c r="A44" s="45">
        <f ca="1">IF($H44="","",INDEX([1]NKC!$A$10:$A$5007,$H44))</f>
        <v>43482</v>
      </c>
      <c r="B44" s="46" t="str">
        <f ca="1">IF($H44="","",INDEX([1]NKC!$B$10:$B$5007,$H44))</f>
        <v>PC20190117-01</v>
      </c>
      <c r="C44" s="47" t="str">
        <f ca="1">IF($H44="","",INDEX([1]NKC!$C$10:$C$5007,$H44))</f>
        <v>TT công tác phí thị trường Daknong, Lâm Đồng- đổ xăng</v>
      </c>
      <c r="D44" s="48" t="str">
        <f ca="1">IF(IF($H44="","",INDEX([1]NKC!$D$10:$D$5007,$H44))=$C$8,IF($H44="","",INDEX([1]NKC!$E$10:$E$5007,$H44)),IF($H44="","",INDEX([1]NKC!$D$10:$D$5007,$H44)))</f>
        <v>6418</v>
      </c>
      <c r="E44" s="49" t="str">
        <f ca="1">IF(IF($H44="","",INDEX([1]NKC!$E$10:$E$5007,$H44))=$C$8,"",IF($H44="","",INDEX([1]NKC!$F$10:$F$5007,$H44)))</f>
        <v/>
      </c>
      <c r="F44" s="49">
        <f ca="1">IF(IF($H44="","",INDEX([1]NKC!$D$10:$D$5007,$H44))=$C$8,"",IF($H44="","",INDEX([1]NKC!$F$10:$F$5007,$H44)))</f>
        <v>1090909</v>
      </c>
      <c r="G44" s="50">
        <f ca="1">IF(SUM(E44:F44)=0,0,$G$11+SUM(E$12:$E44)-SUM(F$12:$F44))</f>
        <v>127982183</v>
      </c>
      <c r="H44" s="51">
        <f ca="1">IF(IF(TYPE(MATCH($C$8,OFFSET([1]NKC!$D$10,H43,0):'[1]NKC'!$D$5007,0)+H43)=16,"",MATCH($C$8,OFFSET([1]NKC!$D$10,H43,0):'[1]NKC'!$D$5007,0)+H43)&lt;IF(TYPE(MATCH($C$8,OFFSET([1]NKC!$E$10,H43,0):'[1]NKC'!$E$5007,0)+H43)=16,"",MATCH($C$8,OFFSET([1]NKC!$E$10,H43,0):'[1]NKC'!$E$5007,0)+H43),IF(TYPE(MATCH($C$8,OFFSET([1]NKC!$D$10,H43,0):'[1]NKC'!$D$5007,0)+H43)=16,"",MATCH($C$8,OFFSET([1]NKC!$D$10,H43,0):'[1]NKC'!$D$5007,0)+H43),IF(TYPE(MATCH($C$8,OFFSET([1]NKC!$E$10,H43,0):'[1]NKC'!$E$5007,0)+H43)=16,"",MATCH($C$8,OFFSET([1]NKC!$E$10,H43,0):'[1]NKC'!$E$5007,0)+H43))</f>
        <v>48</v>
      </c>
    </row>
    <row r="45" spans="1:8" s="52" customFormat="1" ht="14.25">
      <c r="A45" s="45">
        <f ca="1">IF($H45="","",INDEX([1]NKC!$A$10:$A$5007,$H45))</f>
        <v>43482</v>
      </c>
      <c r="B45" s="46" t="str">
        <f ca="1">IF($H45="","",INDEX([1]NKC!$B$10:$B$5007,$H45))</f>
        <v>PC20190117-01</v>
      </c>
      <c r="C45" s="47" t="str">
        <f ca="1">IF($H45="","",INDEX([1]NKC!$C$10:$C$5007,$H45))</f>
        <v>Thuế GTGT được khấu trừ</v>
      </c>
      <c r="D45" s="48" t="str">
        <f ca="1">IF(IF($H45="","",INDEX([1]NKC!$D$10:$D$5007,$H45))=$C$8,IF($H45="","",INDEX([1]NKC!$E$10:$E$5007,$H45)),IF($H45="","",INDEX([1]NKC!$D$10:$D$5007,$H45)))</f>
        <v>1331</v>
      </c>
      <c r="E45" s="49" t="str">
        <f ca="1">IF(IF($H45="","",INDEX([1]NKC!$E$10:$E$5007,$H45))=$C$8,"",IF($H45="","",INDEX([1]NKC!$F$10:$F$5007,$H45)))</f>
        <v/>
      </c>
      <c r="F45" s="49">
        <f ca="1">IF(IF($H45="","",INDEX([1]NKC!$D$10:$D$5007,$H45))=$C$8,"",IF($H45="","",INDEX([1]NKC!$F$10:$F$5007,$H45)))</f>
        <v>109091</v>
      </c>
      <c r="G45" s="50">
        <f ca="1">IF(SUM(E45:F45)=0,0,$G$11+SUM(E$12:$E45)-SUM(F$12:$F45))</f>
        <v>127873092</v>
      </c>
      <c r="H45" s="51">
        <f ca="1">IF(IF(TYPE(MATCH($C$8,OFFSET([1]NKC!$D$10,H44,0):'[1]NKC'!$D$5007,0)+H44)=16,"",MATCH($C$8,OFFSET([1]NKC!$D$10,H44,0):'[1]NKC'!$D$5007,0)+H44)&lt;IF(TYPE(MATCH($C$8,OFFSET([1]NKC!$E$10,H44,0):'[1]NKC'!$E$5007,0)+H44)=16,"",MATCH($C$8,OFFSET([1]NKC!$E$10,H44,0):'[1]NKC'!$E$5007,0)+H44),IF(TYPE(MATCH($C$8,OFFSET([1]NKC!$D$10,H44,0):'[1]NKC'!$D$5007,0)+H44)=16,"",MATCH($C$8,OFFSET([1]NKC!$D$10,H44,0):'[1]NKC'!$D$5007,0)+H44),IF(TYPE(MATCH($C$8,OFFSET([1]NKC!$E$10,H44,0):'[1]NKC'!$E$5007,0)+H44)=16,"",MATCH($C$8,OFFSET([1]NKC!$E$10,H44,0):'[1]NKC'!$E$5007,0)+H44))</f>
        <v>49</v>
      </c>
    </row>
    <row r="46" spans="1:8" s="52" customFormat="1" ht="25.5">
      <c r="A46" s="45">
        <f ca="1">IF($H46="","",INDEX([1]NKC!$A$10:$A$5007,$H46))</f>
        <v>43482</v>
      </c>
      <c r="B46" s="46" t="str">
        <f ca="1">IF($H46="","",INDEX([1]NKC!$B$10:$B$5007,$H46))</f>
        <v>PC20190117-01</v>
      </c>
      <c r="C46" s="47" t="str">
        <f ca="1">IF($H46="","",INDEX([1]NKC!$C$10:$C$5007,$H46))</f>
        <v>TT công tác phí thị trường Daknong, Lâm Đồng- khách sạn</v>
      </c>
      <c r="D46" s="48" t="str">
        <f ca="1">IF(IF($H46="","",INDEX([1]NKC!$D$10:$D$5007,$H46))=$C$8,IF($H46="","",INDEX([1]NKC!$E$10:$E$5007,$H46)),IF($H46="","",INDEX([1]NKC!$D$10:$D$5007,$H46)))</f>
        <v>6418</v>
      </c>
      <c r="E46" s="49" t="str">
        <f ca="1">IF(IF($H46="","",INDEX([1]NKC!$E$10:$E$5007,$H46))=$C$8,"",IF($H46="","",INDEX([1]NKC!$F$10:$F$5007,$H46)))</f>
        <v/>
      </c>
      <c r="F46" s="49">
        <f ca="1">IF(IF($H46="","",INDEX([1]NKC!$D$10:$D$5007,$H46))=$C$8,"",IF($H46="","",INDEX([1]NKC!$F$10:$F$5007,$H46)))</f>
        <v>800000</v>
      </c>
      <c r="G46" s="50">
        <f ca="1">IF(SUM(E46:F46)=0,0,$G$11+SUM(E$12:$E46)-SUM(F$12:$F46))</f>
        <v>127073092</v>
      </c>
      <c r="H46" s="51">
        <f ca="1">IF(IF(TYPE(MATCH($C$8,OFFSET([1]NKC!$D$10,H45,0):'[1]NKC'!$D$5007,0)+H45)=16,"",MATCH($C$8,OFFSET([1]NKC!$D$10,H45,0):'[1]NKC'!$D$5007,0)+H45)&lt;IF(TYPE(MATCH($C$8,OFFSET([1]NKC!$E$10,H45,0):'[1]NKC'!$E$5007,0)+H45)=16,"",MATCH($C$8,OFFSET([1]NKC!$E$10,H45,0):'[1]NKC'!$E$5007,0)+H45),IF(TYPE(MATCH($C$8,OFFSET([1]NKC!$D$10,H45,0):'[1]NKC'!$D$5007,0)+H45)=16,"",MATCH($C$8,OFFSET([1]NKC!$D$10,H45,0):'[1]NKC'!$D$5007,0)+H45),IF(TYPE(MATCH($C$8,OFFSET([1]NKC!$E$10,H45,0):'[1]NKC'!$E$5007,0)+H45)=16,"",MATCH($C$8,OFFSET([1]NKC!$E$10,H45,0):'[1]NKC'!$E$5007,0)+H45))</f>
        <v>50</v>
      </c>
    </row>
    <row r="47" spans="1:8" s="52" customFormat="1" ht="25.5">
      <c r="A47" s="45">
        <f ca="1">IF($H47="","",INDEX([1]NKC!$A$10:$A$5007,$H47))</f>
        <v>43482</v>
      </c>
      <c r="B47" s="46" t="str">
        <f ca="1">IF($H47="","",INDEX([1]NKC!$B$10:$B$5007,$H47))</f>
        <v>PC20190117-01</v>
      </c>
      <c r="C47" s="47" t="str">
        <f ca="1">IF($H47="","",INDEX([1]NKC!$C$10:$C$5007,$H47))</f>
        <v>TT công tác phí thị trường Daknong, Lâm Đồng- ăn uống</v>
      </c>
      <c r="D47" s="48" t="str">
        <f ca="1">IF(IF($H47="","",INDEX([1]NKC!$D$10:$D$5007,$H47))=$C$8,IF($H47="","",INDEX([1]NKC!$E$10:$E$5007,$H47)),IF($H47="","",INDEX([1]NKC!$D$10:$D$5007,$H47)))</f>
        <v>6418</v>
      </c>
      <c r="E47" s="49" t="str">
        <f ca="1">IF(IF($H47="","",INDEX([1]NKC!$E$10:$E$5007,$H47))=$C$8,"",IF($H47="","",INDEX([1]NKC!$F$10:$F$5007,$H47)))</f>
        <v/>
      </c>
      <c r="F47" s="49">
        <f ca="1">IF(IF($H47="","",INDEX([1]NKC!$D$10:$D$5007,$H47))=$C$8,"",IF($H47="","",INDEX([1]NKC!$F$10:$F$5007,$H47)))</f>
        <v>996000</v>
      </c>
      <c r="G47" s="50">
        <f ca="1">IF(SUM(E47:F47)=0,0,$G$11+SUM(E$12:$E47)-SUM(F$12:$F47))</f>
        <v>126077092</v>
      </c>
      <c r="H47" s="51">
        <f ca="1">IF(IF(TYPE(MATCH($C$8,OFFSET([1]NKC!$D$10,H46,0):'[1]NKC'!$D$5007,0)+H46)=16,"",MATCH($C$8,OFFSET([1]NKC!$D$10,H46,0):'[1]NKC'!$D$5007,0)+H46)&lt;IF(TYPE(MATCH($C$8,OFFSET([1]NKC!$E$10,H46,0):'[1]NKC'!$E$5007,0)+H46)=16,"",MATCH($C$8,OFFSET([1]NKC!$E$10,H46,0):'[1]NKC'!$E$5007,0)+H46),IF(TYPE(MATCH($C$8,OFFSET([1]NKC!$D$10,H46,0):'[1]NKC'!$D$5007,0)+H46)=16,"",MATCH($C$8,OFFSET([1]NKC!$D$10,H46,0):'[1]NKC'!$D$5007,0)+H46),IF(TYPE(MATCH($C$8,OFFSET([1]NKC!$E$10,H46,0):'[1]NKC'!$E$5007,0)+H46)=16,"",MATCH($C$8,OFFSET([1]NKC!$E$10,H46,0):'[1]NKC'!$E$5007,0)+H46))</f>
        <v>51</v>
      </c>
    </row>
    <row r="48" spans="1:8" s="52" customFormat="1" ht="25.5">
      <c r="A48" s="45">
        <f ca="1">IF($H48="","",INDEX([1]NKC!$A$10:$A$5007,$H48))</f>
        <v>43482</v>
      </c>
      <c r="B48" s="46" t="str">
        <f ca="1">IF($H48="","",INDEX([1]NKC!$B$10:$B$5007,$H48))</f>
        <v>PC20190117-01</v>
      </c>
      <c r="C48" s="47" t="str">
        <f ca="1">IF($H48="","",INDEX([1]NKC!$C$10:$C$5007,$H48))</f>
        <v>TT công tác phí thị trường Daknong, Lâm Đồng- cầu đường</v>
      </c>
      <c r="D48" s="48" t="str">
        <f ca="1">IF(IF($H48="","",INDEX([1]NKC!$D$10:$D$5007,$H48))=$C$8,IF($H48="","",INDEX([1]NKC!$E$10:$E$5007,$H48)),IF($H48="","",INDEX([1]NKC!$D$10:$D$5007,$H48)))</f>
        <v>6418</v>
      </c>
      <c r="E48" s="49" t="str">
        <f ca="1">IF(IF($H48="","",INDEX([1]NKC!$E$10:$E$5007,$H48))=$C$8,"",IF($H48="","",INDEX([1]NKC!$F$10:$F$5007,$H48)))</f>
        <v/>
      </c>
      <c r="F48" s="49">
        <f ca="1">IF(IF($H48="","",INDEX([1]NKC!$D$10:$D$5007,$H48))=$C$8,"",IF($H48="","",INDEX([1]NKC!$F$10:$F$5007,$H48)))</f>
        <v>340909</v>
      </c>
      <c r="G48" s="50">
        <f ca="1">IF(SUM(E48:F48)=0,0,$G$11+SUM(E$12:$E48)-SUM(F$12:$F48))</f>
        <v>125736183</v>
      </c>
      <c r="H48" s="51">
        <f ca="1">IF(IF(TYPE(MATCH($C$8,OFFSET([1]NKC!$D$10,H47,0):'[1]NKC'!$D$5007,0)+H47)=16,"",MATCH($C$8,OFFSET([1]NKC!$D$10,H47,0):'[1]NKC'!$D$5007,0)+H47)&lt;IF(TYPE(MATCH($C$8,OFFSET([1]NKC!$E$10,H47,0):'[1]NKC'!$E$5007,0)+H47)=16,"",MATCH($C$8,OFFSET([1]NKC!$E$10,H47,0):'[1]NKC'!$E$5007,0)+H47),IF(TYPE(MATCH($C$8,OFFSET([1]NKC!$D$10,H47,0):'[1]NKC'!$D$5007,0)+H47)=16,"",MATCH($C$8,OFFSET([1]NKC!$D$10,H47,0):'[1]NKC'!$D$5007,0)+H47),IF(TYPE(MATCH($C$8,OFFSET([1]NKC!$E$10,H47,0):'[1]NKC'!$E$5007,0)+H47)=16,"",MATCH($C$8,OFFSET([1]NKC!$E$10,H47,0):'[1]NKC'!$E$5007,0)+H47))</f>
        <v>52</v>
      </c>
    </row>
    <row r="49" spans="1:8" s="52" customFormat="1" ht="14.25">
      <c r="A49" s="45">
        <f ca="1">IF($H49="","",INDEX([1]NKC!$A$10:$A$5007,$H49))</f>
        <v>43482</v>
      </c>
      <c r="B49" s="46" t="str">
        <f ca="1">IF($H49="","",INDEX([1]NKC!$B$10:$B$5007,$H49))</f>
        <v>PC20190117-01</v>
      </c>
      <c r="C49" s="47" t="str">
        <f ca="1">IF($H49="","",INDEX([1]NKC!$C$10:$C$5007,$H49))</f>
        <v>Thuế GTGT được khấu trừ</v>
      </c>
      <c r="D49" s="48" t="str">
        <f ca="1">IF(IF($H49="","",INDEX([1]NKC!$D$10:$D$5007,$H49))=$C$8,IF($H49="","",INDEX([1]NKC!$E$10:$E$5007,$H49)),IF($H49="","",INDEX([1]NKC!$D$10:$D$5007,$H49)))</f>
        <v>1331</v>
      </c>
      <c r="E49" s="49" t="str">
        <f ca="1">IF(IF($H49="","",INDEX([1]NKC!$E$10:$E$5007,$H49))=$C$8,"",IF($H49="","",INDEX([1]NKC!$F$10:$F$5007,$H49)))</f>
        <v/>
      </c>
      <c r="F49" s="49">
        <f ca="1">IF(IF($H49="","",INDEX([1]NKC!$D$10:$D$5007,$H49))=$C$8,"",IF($H49="","",INDEX([1]NKC!$F$10:$F$5007,$H49)))</f>
        <v>34091</v>
      </c>
      <c r="G49" s="50">
        <f ca="1">IF(SUM(E49:F49)=0,0,$G$11+SUM(E$12:$E49)-SUM(F$12:$F49))</f>
        <v>125702092</v>
      </c>
      <c r="H49" s="51">
        <f ca="1">IF(IF(TYPE(MATCH($C$8,OFFSET([1]NKC!$D$10,H48,0):'[1]NKC'!$D$5007,0)+H48)=16,"",MATCH($C$8,OFFSET([1]NKC!$D$10,H48,0):'[1]NKC'!$D$5007,0)+H48)&lt;IF(TYPE(MATCH($C$8,OFFSET([1]NKC!$E$10,H48,0):'[1]NKC'!$E$5007,0)+H48)=16,"",MATCH($C$8,OFFSET([1]NKC!$E$10,H48,0):'[1]NKC'!$E$5007,0)+H48),IF(TYPE(MATCH($C$8,OFFSET([1]NKC!$D$10,H48,0):'[1]NKC'!$D$5007,0)+H48)=16,"",MATCH($C$8,OFFSET([1]NKC!$D$10,H48,0):'[1]NKC'!$D$5007,0)+H48),IF(TYPE(MATCH($C$8,OFFSET([1]NKC!$E$10,H48,0):'[1]NKC'!$E$5007,0)+H48)=16,"",MATCH($C$8,OFFSET([1]NKC!$E$10,H48,0):'[1]NKC'!$E$5007,0)+H48))</f>
        <v>53</v>
      </c>
    </row>
    <row r="50" spans="1:8" s="52" customFormat="1" ht="14.25">
      <c r="A50" s="45">
        <f ca="1">IF($H50="","",INDEX([1]NKC!$A$10:$A$5007,$H50))</f>
        <v>43482</v>
      </c>
      <c r="B50" s="46" t="str">
        <f ca="1">IF($H50="","",INDEX([1]NKC!$B$10:$B$5007,$H50))</f>
        <v>PC20190117-02</v>
      </c>
      <c r="C50" s="47" t="str">
        <f ca="1">IF($H50="","",INDEX([1]NKC!$C$10:$C$5007,$H50))</f>
        <v>TT phí gửi chứng từ qua Panda</v>
      </c>
      <c r="D50" s="48" t="str">
        <f ca="1">IF(IF($H50="","",INDEX([1]NKC!$D$10:$D$5007,$H50))=$C$8,IF($H50="","",INDEX([1]NKC!$E$10:$E$5007,$H50)),IF($H50="","",INDEX([1]NKC!$D$10:$D$5007,$H50)))</f>
        <v>6428</v>
      </c>
      <c r="E50" s="49" t="str">
        <f ca="1">IF(IF($H50="","",INDEX([1]NKC!$E$10:$E$5007,$H50))=$C$8,"",IF($H50="","",INDEX([1]NKC!$F$10:$F$5007,$H50)))</f>
        <v/>
      </c>
      <c r="F50" s="49">
        <f ca="1">IF(IF($H50="","",INDEX([1]NKC!$D$10:$D$5007,$H50))=$C$8,"",IF($H50="","",INDEX([1]NKC!$F$10:$F$5007,$H50)))</f>
        <v>25000</v>
      </c>
      <c r="G50" s="50">
        <f ca="1">IF(SUM(E50:F50)=0,0,$G$11+SUM(E$12:$E50)-SUM(F$12:$F50))</f>
        <v>125677092</v>
      </c>
      <c r="H50" s="51">
        <f ca="1">IF(IF(TYPE(MATCH($C$8,OFFSET([1]NKC!$D$10,H49,0):'[1]NKC'!$D$5007,0)+H49)=16,"",MATCH($C$8,OFFSET([1]NKC!$D$10,H49,0):'[1]NKC'!$D$5007,0)+H49)&lt;IF(TYPE(MATCH($C$8,OFFSET([1]NKC!$E$10,H49,0):'[1]NKC'!$E$5007,0)+H49)=16,"",MATCH($C$8,OFFSET([1]NKC!$E$10,H49,0):'[1]NKC'!$E$5007,0)+H49),IF(TYPE(MATCH($C$8,OFFSET([1]NKC!$D$10,H49,0):'[1]NKC'!$D$5007,0)+H49)=16,"",MATCH($C$8,OFFSET([1]NKC!$D$10,H49,0):'[1]NKC'!$D$5007,0)+H49),IF(TYPE(MATCH($C$8,OFFSET([1]NKC!$E$10,H49,0):'[1]NKC'!$E$5007,0)+H49)=16,"",MATCH($C$8,OFFSET([1]NKC!$E$10,H49,0):'[1]NKC'!$E$5007,0)+H49))</f>
        <v>54</v>
      </c>
    </row>
    <row r="51" spans="1:8" s="52" customFormat="1" ht="14.25">
      <c r="A51" s="45">
        <f ca="1">IF($H51="","",INDEX([1]NKC!$A$10:$A$5007,$H51))</f>
        <v>43482</v>
      </c>
      <c r="B51" s="46" t="str">
        <f ca="1">IF($H51="","",INDEX([1]NKC!$B$10:$B$5007,$H51))</f>
        <v>PC20190117-03</v>
      </c>
      <c r="C51" s="47" t="str">
        <f ca="1">IF($H51="","",INDEX([1]NKC!$C$10:$C$5007,$H51))</f>
        <v>TT tiền nước sử dụng kỳ 01/2019</v>
      </c>
      <c r="D51" s="48" t="str">
        <f ca="1">IF(IF($H51="","",INDEX([1]NKC!$D$10:$D$5007,$H51))=$C$8,IF($H51="","",INDEX([1]NKC!$E$10:$E$5007,$H51)),IF($H51="","",INDEX([1]NKC!$D$10:$D$5007,$H51)))</f>
        <v>6428</v>
      </c>
      <c r="E51" s="49" t="str">
        <f ca="1">IF(IF($H51="","",INDEX([1]NKC!$E$10:$E$5007,$H51))=$C$8,"",IF($H51="","",INDEX([1]NKC!$F$10:$F$5007,$H51)))</f>
        <v/>
      </c>
      <c r="F51" s="49">
        <f ca="1">IF(IF($H51="","",INDEX([1]NKC!$D$10:$D$5007,$H51))=$C$8,"",IF($H51="","",INDEX([1]NKC!$F$10:$F$5007,$H51)))</f>
        <v>1933360</v>
      </c>
      <c r="G51" s="50">
        <f ca="1">IF(SUM(E51:F51)=0,0,$G$11+SUM(E$12:$E51)-SUM(F$12:$F51))</f>
        <v>123743732</v>
      </c>
      <c r="H51" s="51">
        <f ca="1">IF(IF(TYPE(MATCH($C$8,OFFSET([1]NKC!$D$10,H50,0):'[1]NKC'!$D$5007,0)+H50)=16,"",MATCH($C$8,OFFSET([1]NKC!$D$10,H50,0):'[1]NKC'!$D$5007,0)+H50)&lt;IF(TYPE(MATCH($C$8,OFFSET([1]NKC!$E$10,H50,0):'[1]NKC'!$E$5007,0)+H50)=16,"",MATCH($C$8,OFFSET([1]NKC!$E$10,H50,0):'[1]NKC'!$E$5007,0)+H50),IF(TYPE(MATCH($C$8,OFFSET([1]NKC!$D$10,H50,0):'[1]NKC'!$D$5007,0)+H50)=16,"",MATCH($C$8,OFFSET([1]NKC!$D$10,H50,0):'[1]NKC'!$D$5007,0)+H50),IF(TYPE(MATCH($C$8,OFFSET([1]NKC!$E$10,H50,0):'[1]NKC'!$E$5007,0)+H50)=16,"",MATCH($C$8,OFFSET([1]NKC!$E$10,H50,0):'[1]NKC'!$E$5007,0)+H50))</f>
        <v>55</v>
      </c>
    </row>
    <row r="52" spans="1:8" s="52" customFormat="1" ht="14.25">
      <c r="A52" s="45">
        <f ca="1">IF($H52="","",INDEX([1]NKC!$A$10:$A$5007,$H52))</f>
        <v>43482</v>
      </c>
      <c r="B52" s="46" t="str">
        <f ca="1">IF($H52="","",INDEX([1]NKC!$B$10:$B$5007,$H52))</f>
        <v>PC20190117-03</v>
      </c>
      <c r="C52" s="47" t="str">
        <f ca="1">IF($H52="","",INDEX([1]NKC!$C$10:$C$5007,$H52))</f>
        <v>Thuế GTGT được khấu trừ</v>
      </c>
      <c r="D52" s="48" t="str">
        <f ca="1">IF(IF($H52="","",INDEX([1]NKC!$D$10:$D$5007,$H52))=$C$8,IF($H52="","",INDEX([1]NKC!$E$10:$E$5007,$H52)),IF($H52="","",INDEX([1]NKC!$D$10:$D$5007,$H52)))</f>
        <v>1331</v>
      </c>
      <c r="E52" s="49" t="str">
        <f ca="1">IF(IF($H52="","",INDEX([1]NKC!$E$10:$E$5007,$H52))=$C$8,"",IF($H52="","",INDEX([1]NKC!$F$10:$F$5007,$H52)))</f>
        <v/>
      </c>
      <c r="F52" s="49">
        <f ca="1">IF(IF($H52="","",INDEX([1]NKC!$D$10:$D$5007,$H52))=$C$8,"",IF($H52="","",INDEX([1]NKC!$F$10:$F$5007,$H52)))</f>
        <v>87880</v>
      </c>
      <c r="G52" s="50">
        <f ca="1">IF(SUM(E52:F52)=0,0,$G$11+SUM(E$12:$E52)-SUM(F$12:$F52))</f>
        <v>123655852</v>
      </c>
      <c r="H52" s="51">
        <f ca="1">IF(IF(TYPE(MATCH($C$8,OFFSET([1]NKC!$D$10,H51,0):'[1]NKC'!$D$5007,0)+H51)=16,"",MATCH($C$8,OFFSET([1]NKC!$D$10,H51,0):'[1]NKC'!$D$5007,0)+H51)&lt;IF(TYPE(MATCH($C$8,OFFSET([1]NKC!$E$10,H51,0):'[1]NKC'!$E$5007,0)+H51)=16,"",MATCH($C$8,OFFSET([1]NKC!$E$10,H51,0):'[1]NKC'!$E$5007,0)+H51),IF(TYPE(MATCH($C$8,OFFSET([1]NKC!$D$10,H51,0):'[1]NKC'!$D$5007,0)+H51)=16,"",MATCH($C$8,OFFSET([1]NKC!$D$10,H51,0):'[1]NKC'!$D$5007,0)+H51),IF(TYPE(MATCH($C$8,OFFSET([1]NKC!$E$10,H51,0):'[1]NKC'!$E$5007,0)+H51)=16,"",MATCH($C$8,OFFSET([1]NKC!$E$10,H51,0):'[1]NKC'!$E$5007,0)+H51))</f>
        <v>56</v>
      </c>
    </row>
    <row r="53" spans="1:8" s="52" customFormat="1" ht="14.25">
      <c r="A53" s="45">
        <f ca="1">IF($H53="","",INDEX([1]NKC!$A$10:$A$5007,$H53))</f>
        <v>43482</v>
      </c>
      <c r="B53" s="46" t="str">
        <f ca="1">IF($H53="","",INDEX([1]NKC!$B$10:$B$5007,$H53))</f>
        <v>PC20190117-04</v>
      </c>
      <c r="C53" s="47" t="str">
        <f ca="1">IF($H53="","",INDEX([1]NKC!$C$10:$C$5007,$H53))</f>
        <v>Tạm ứng công tác miền Trung</v>
      </c>
      <c r="D53" s="48" t="str">
        <f ca="1">IF(IF($H53="","",INDEX([1]NKC!$D$10:$D$5007,$H53))=$C$8,IF($H53="","",INDEX([1]NKC!$E$10:$E$5007,$H53)),IF($H53="","",INDEX([1]NKC!$D$10:$D$5007,$H53)))</f>
        <v>141</v>
      </c>
      <c r="E53" s="49" t="str">
        <f ca="1">IF(IF($H53="","",INDEX([1]NKC!$E$10:$E$5007,$H53))=$C$8,"",IF($H53="","",INDEX([1]NKC!$F$10:$F$5007,$H53)))</f>
        <v/>
      </c>
      <c r="F53" s="49">
        <f ca="1">IF(IF($H53="","",INDEX([1]NKC!$D$10:$D$5007,$H53))=$C$8,"",IF($H53="","",INDEX([1]NKC!$F$10:$F$5007,$H53)))</f>
        <v>20000000</v>
      </c>
      <c r="G53" s="50">
        <f ca="1">IF(SUM(E53:F53)=0,0,$G$11+SUM(E$12:$E53)-SUM(F$12:$F53))</f>
        <v>103655852</v>
      </c>
      <c r="H53" s="51">
        <f ca="1">IF(IF(TYPE(MATCH($C$8,OFFSET([1]NKC!$D$10,H52,0):'[1]NKC'!$D$5007,0)+H52)=16,"",MATCH($C$8,OFFSET([1]NKC!$D$10,H52,0):'[1]NKC'!$D$5007,0)+H52)&lt;IF(TYPE(MATCH($C$8,OFFSET([1]NKC!$E$10,H52,0):'[1]NKC'!$E$5007,0)+H52)=16,"",MATCH($C$8,OFFSET([1]NKC!$E$10,H52,0):'[1]NKC'!$E$5007,0)+H52),IF(TYPE(MATCH($C$8,OFFSET([1]NKC!$D$10,H52,0):'[1]NKC'!$D$5007,0)+H52)=16,"",MATCH($C$8,OFFSET([1]NKC!$D$10,H52,0):'[1]NKC'!$D$5007,0)+H52),IF(TYPE(MATCH($C$8,OFFSET([1]NKC!$E$10,H52,0):'[1]NKC'!$E$5007,0)+H52)=16,"",MATCH($C$8,OFFSET([1]NKC!$E$10,H52,0):'[1]NKC'!$E$5007,0)+H52))</f>
        <v>57</v>
      </c>
    </row>
    <row r="54" spans="1:8" s="52" customFormat="1" ht="14.25">
      <c r="A54" s="45">
        <f ca="1">IF($H54="","",INDEX([1]NKC!$A$10:$A$5007,$H54))</f>
        <v>43482</v>
      </c>
      <c r="B54" s="46" t="str">
        <f ca="1">IF($H54="","",INDEX([1]NKC!$B$10:$B$5007,$H54))</f>
        <v>PC20190117-05</v>
      </c>
      <c r="C54" s="47" t="str">
        <f ca="1">IF($H54="","",INDEX([1]NKC!$C$10:$C$5007,$H54))</f>
        <v>Tạm ứng làm kệ trưng bày sản phẩm (Phát)</v>
      </c>
      <c r="D54" s="48" t="str">
        <f ca="1">IF(IF($H54="","",INDEX([1]NKC!$D$10:$D$5007,$H54))=$C$8,IF($H54="","",INDEX([1]NKC!$E$10:$E$5007,$H54)),IF($H54="","",INDEX([1]NKC!$D$10:$D$5007,$H54)))</f>
        <v>141</v>
      </c>
      <c r="E54" s="49" t="str">
        <f ca="1">IF(IF($H54="","",INDEX([1]NKC!$E$10:$E$5007,$H54))=$C$8,"",IF($H54="","",INDEX([1]NKC!$F$10:$F$5007,$H54)))</f>
        <v/>
      </c>
      <c r="F54" s="49">
        <f ca="1">IF(IF($H54="","",INDEX([1]NKC!$D$10:$D$5007,$H54))=$C$8,"",IF($H54="","",INDEX([1]NKC!$F$10:$F$5007,$H54)))</f>
        <v>20000000</v>
      </c>
      <c r="G54" s="50">
        <f ca="1">IF(SUM(E54:F54)=0,0,$G$11+SUM(E$12:$E54)-SUM(F$12:$F54))</f>
        <v>83655852</v>
      </c>
      <c r="H54" s="51">
        <f ca="1">IF(IF(TYPE(MATCH($C$8,OFFSET([1]NKC!$D$10,H53,0):'[1]NKC'!$D$5007,0)+H53)=16,"",MATCH($C$8,OFFSET([1]NKC!$D$10,H53,0):'[1]NKC'!$D$5007,0)+H53)&lt;IF(TYPE(MATCH($C$8,OFFSET([1]NKC!$E$10,H53,0):'[1]NKC'!$E$5007,0)+H53)=16,"",MATCH($C$8,OFFSET([1]NKC!$E$10,H53,0):'[1]NKC'!$E$5007,0)+H53),IF(TYPE(MATCH($C$8,OFFSET([1]NKC!$D$10,H53,0):'[1]NKC'!$D$5007,0)+H53)=16,"",MATCH($C$8,OFFSET([1]NKC!$D$10,H53,0):'[1]NKC'!$D$5007,0)+H53),IF(TYPE(MATCH($C$8,OFFSET([1]NKC!$E$10,H53,0):'[1]NKC'!$E$5007,0)+H53)=16,"",MATCH($C$8,OFFSET([1]NKC!$E$10,H53,0):'[1]NKC'!$E$5007,0)+H53))</f>
        <v>58</v>
      </c>
    </row>
    <row r="55" spans="1:8" s="52" customFormat="1" ht="14.25">
      <c r="A55" s="45">
        <f ca="1">IF($H55="","",INDEX([1]NKC!$A$10:$A$5007,$H55))</f>
        <v>43482</v>
      </c>
      <c r="B55" s="46" t="str">
        <f ca="1">IF($H55="","",INDEX([1]NKC!$B$10:$B$5007,$H55))</f>
        <v>PC20190117-06</v>
      </c>
      <c r="C55" s="47" t="str">
        <f ca="1">IF($H55="","",INDEX([1]NKC!$C$10:$C$5007,$H55))</f>
        <v>TT chứng thực bản sao giấy phép kinh doanh</v>
      </c>
      <c r="D55" s="48" t="str">
        <f ca="1">IF(IF($H55="","",INDEX([1]NKC!$D$10:$D$5007,$H55))=$C$8,IF($H55="","",INDEX([1]NKC!$E$10:$E$5007,$H55)),IF($H55="","",INDEX([1]NKC!$D$10:$D$5007,$H55)))</f>
        <v>6428</v>
      </c>
      <c r="E55" s="49" t="str">
        <f ca="1">IF(IF($H55="","",INDEX([1]NKC!$E$10:$E$5007,$H55))=$C$8,"",IF($H55="","",INDEX([1]NKC!$F$10:$F$5007,$H55)))</f>
        <v/>
      </c>
      <c r="F55" s="49">
        <f ca="1">IF(IF($H55="","",INDEX([1]NKC!$D$10:$D$5007,$H55))=$C$8,"",IF($H55="","",INDEX([1]NKC!$F$10:$F$5007,$H55)))</f>
        <v>100000</v>
      </c>
      <c r="G55" s="50">
        <f ca="1">IF(SUM(E55:F55)=0,0,$G$11+SUM(E$12:$E55)-SUM(F$12:$F55))</f>
        <v>83555852</v>
      </c>
      <c r="H55" s="51">
        <f ca="1">IF(IF(TYPE(MATCH($C$8,OFFSET([1]NKC!$D$10,H54,0):'[1]NKC'!$D$5007,0)+H54)=16,"",MATCH($C$8,OFFSET([1]NKC!$D$10,H54,0):'[1]NKC'!$D$5007,0)+H54)&lt;IF(TYPE(MATCH($C$8,OFFSET([1]NKC!$E$10,H54,0):'[1]NKC'!$E$5007,0)+H54)=16,"",MATCH($C$8,OFFSET([1]NKC!$E$10,H54,0):'[1]NKC'!$E$5007,0)+H54),IF(TYPE(MATCH($C$8,OFFSET([1]NKC!$D$10,H54,0):'[1]NKC'!$D$5007,0)+H54)=16,"",MATCH($C$8,OFFSET([1]NKC!$D$10,H54,0):'[1]NKC'!$D$5007,0)+H54),IF(TYPE(MATCH($C$8,OFFSET([1]NKC!$E$10,H54,0):'[1]NKC'!$E$5007,0)+H54)=16,"",MATCH($C$8,OFFSET([1]NKC!$E$10,H54,0):'[1]NKC'!$E$5007,0)+H54))</f>
        <v>59</v>
      </c>
    </row>
    <row r="56" spans="1:8" s="52" customFormat="1" ht="14.25">
      <c r="A56" s="45">
        <f ca="1">IF($H56="","",INDEX([1]NKC!$A$10:$A$5007,$H56))</f>
        <v>43482</v>
      </c>
      <c r="B56" s="46">
        <f ca="1">IF($H56="","",INDEX([1]NKC!$B$10:$B$5007,$H56))</f>
        <v>0</v>
      </c>
      <c r="C56" s="47" t="str">
        <f ca="1">IF($H56="","",INDEX([1]NKC!$C$10:$C$5007,$H56))</f>
        <v>Rút tiền gửi NH BIDV nhập quỹ tiền mặt</v>
      </c>
      <c r="D56" s="48" t="str">
        <f ca="1">IF(IF($H56="","",INDEX([1]NKC!$D$10:$D$5007,$H56))=$C$8,IF($H56="","",INDEX([1]NKC!$E$10:$E$5007,$H56)),IF($H56="","",INDEX([1]NKC!$D$10:$D$5007,$H56)))</f>
        <v>1121bidv</v>
      </c>
      <c r="E56" s="49">
        <f ca="1">IF(IF($H56="","",INDEX([1]NKC!$E$10:$E$5007,$H56))=$C$8,"",IF($H56="","",INDEX([1]NKC!$F$10:$F$5007,$H56)))</f>
        <v>30000000</v>
      </c>
      <c r="F56" s="49" t="str">
        <f ca="1">IF(IF($H56="","",INDEX([1]NKC!$D$10:$D$5007,$H56))=$C$8,"",IF($H56="","",INDEX([1]NKC!$F$10:$F$5007,$H56)))</f>
        <v/>
      </c>
      <c r="G56" s="50">
        <f ca="1">IF(SUM(E56:F56)=0,0,$G$11+SUM(E$12:$E56)-SUM(F$12:$F56))</f>
        <v>113555852</v>
      </c>
      <c r="H56" s="51">
        <f ca="1">IF(IF(TYPE(MATCH($C$8,OFFSET([1]NKC!$D$10,H55,0):'[1]NKC'!$D$5007,0)+H55)=16,"",MATCH($C$8,OFFSET([1]NKC!$D$10,H55,0):'[1]NKC'!$D$5007,0)+H55)&lt;IF(TYPE(MATCH($C$8,OFFSET([1]NKC!$E$10,H55,0):'[1]NKC'!$E$5007,0)+H55)=16,"",MATCH($C$8,OFFSET([1]NKC!$E$10,H55,0):'[1]NKC'!$E$5007,0)+H55),IF(TYPE(MATCH($C$8,OFFSET([1]NKC!$D$10,H55,0):'[1]NKC'!$D$5007,0)+H55)=16,"",MATCH($C$8,OFFSET([1]NKC!$D$10,H55,0):'[1]NKC'!$D$5007,0)+H55),IF(TYPE(MATCH($C$8,OFFSET([1]NKC!$E$10,H55,0):'[1]NKC'!$E$5007,0)+H55)=16,"",MATCH($C$8,OFFSET([1]NKC!$E$10,H55,0):'[1]NKC'!$E$5007,0)+H55))</f>
        <v>60</v>
      </c>
    </row>
    <row r="57" spans="1:8" s="52" customFormat="1" ht="14.25">
      <c r="A57" s="45">
        <f ca="1">IF($H57="","",INDEX([1]NKC!$A$10:$A$5007,$H57))</f>
        <v>43483</v>
      </c>
      <c r="B57" s="46" t="str">
        <f ca="1">IF($H57="","",INDEX([1]NKC!$B$10:$B$5007,$H57))</f>
        <v>PT20190118-01</v>
      </c>
      <c r="C57" s="47" t="str">
        <f ca="1">IF($H57="","",INDEX([1]NKC!$C$10:$C$5007,$H57))</f>
        <v>Ms.Luyến trả tiền mượn công ty</v>
      </c>
      <c r="D57" s="48" t="str">
        <f ca="1">IF(IF($H57="","",INDEX([1]NKC!$D$10:$D$5007,$H57))=$C$8,IF($H57="","",INDEX([1]NKC!$E$10:$E$5007,$H57)),IF($H57="","",INDEX([1]NKC!$D$10:$D$5007,$H57)))</f>
        <v>3388</v>
      </c>
      <c r="E57" s="49">
        <f ca="1">IF(IF($H57="","",INDEX([1]NKC!$E$10:$E$5007,$H57))=$C$8,"",IF($H57="","",INDEX([1]NKC!$F$10:$F$5007,$H57)))</f>
        <v>31900000</v>
      </c>
      <c r="F57" s="49" t="str">
        <f ca="1">IF(IF($H57="","",INDEX([1]NKC!$D$10:$D$5007,$H57))=$C$8,"",IF($H57="","",INDEX([1]NKC!$F$10:$F$5007,$H57)))</f>
        <v/>
      </c>
      <c r="G57" s="50">
        <f ca="1">IF(SUM(E57:F57)=0,0,$G$11+SUM(E$12:$E57)-SUM(F$12:$F57))</f>
        <v>145455852</v>
      </c>
      <c r="H57" s="51">
        <f ca="1">IF(IF(TYPE(MATCH($C$8,OFFSET([1]NKC!$D$10,H56,0):'[1]NKC'!$D$5007,0)+H56)=16,"",MATCH($C$8,OFFSET([1]NKC!$D$10,H56,0):'[1]NKC'!$D$5007,0)+H56)&lt;IF(TYPE(MATCH($C$8,OFFSET([1]NKC!$E$10,H56,0):'[1]NKC'!$E$5007,0)+H56)=16,"",MATCH($C$8,OFFSET([1]NKC!$E$10,H56,0):'[1]NKC'!$E$5007,0)+H56),IF(TYPE(MATCH($C$8,OFFSET([1]NKC!$D$10,H56,0):'[1]NKC'!$D$5007,0)+H56)=16,"",MATCH($C$8,OFFSET([1]NKC!$D$10,H56,0):'[1]NKC'!$D$5007,0)+H56),IF(TYPE(MATCH($C$8,OFFSET([1]NKC!$E$10,H56,0):'[1]NKC'!$E$5007,0)+H56)=16,"",MATCH($C$8,OFFSET([1]NKC!$E$10,H56,0):'[1]NKC'!$E$5007,0)+H56))</f>
        <v>62</v>
      </c>
    </row>
    <row r="58" spans="1:8" s="52" customFormat="1" ht="25.5">
      <c r="A58" s="45">
        <f ca="1">IF($H58="","",INDEX([1]NKC!$A$10:$A$5007,$H58))</f>
        <v>43483</v>
      </c>
      <c r="B58" s="46" t="str">
        <f ca="1">IF($H58="","",INDEX([1]NKC!$B$10:$B$5007,$H58))</f>
        <v>PC20190118-01</v>
      </c>
      <c r="C58" s="47" t="str">
        <f ca="1">IF($H58="","",INDEX([1]NKC!$C$10:$C$5007,$H58))</f>
        <v>Ms.Luyến mượn tiền công ty (nộp thuế môn bài năm 2019 cho 03 cty: Della, Luyến Hoàng, Apec)</v>
      </c>
      <c r="D58" s="48" t="str">
        <f ca="1">IF(IF($H58="","",INDEX([1]NKC!$D$10:$D$5007,$H58))=$C$8,IF($H58="","",INDEX([1]NKC!$E$10:$E$5007,$H58)),IF($H58="","",INDEX([1]NKC!$D$10:$D$5007,$H58)))</f>
        <v>3388</v>
      </c>
      <c r="E58" s="49" t="str">
        <f ca="1">IF(IF($H58="","",INDEX([1]NKC!$E$10:$E$5007,$H58))=$C$8,"",IF($H58="","",INDEX([1]NKC!$F$10:$F$5007,$H58)))</f>
        <v/>
      </c>
      <c r="F58" s="49">
        <f ca="1">IF(IF($H58="","",INDEX([1]NKC!$D$10:$D$5007,$H58))=$C$8,"",IF($H58="","",INDEX([1]NKC!$F$10:$F$5007,$H58)))</f>
        <v>8000000</v>
      </c>
      <c r="G58" s="50">
        <f ca="1">IF(SUM(E58:F58)=0,0,$G$11+SUM(E$12:$E58)-SUM(F$12:$F58))</f>
        <v>137455852</v>
      </c>
      <c r="H58" s="51">
        <f ca="1">IF(IF(TYPE(MATCH($C$8,OFFSET([1]NKC!$D$10,H57,0):'[1]NKC'!$D$5007,0)+H57)=16,"",MATCH($C$8,OFFSET([1]NKC!$D$10,H57,0):'[1]NKC'!$D$5007,0)+H57)&lt;IF(TYPE(MATCH($C$8,OFFSET([1]NKC!$E$10,H57,0):'[1]NKC'!$E$5007,0)+H57)=16,"",MATCH($C$8,OFFSET([1]NKC!$E$10,H57,0):'[1]NKC'!$E$5007,0)+H57),IF(TYPE(MATCH($C$8,OFFSET([1]NKC!$D$10,H57,0):'[1]NKC'!$D$5007,0)+H57)=16,"",MATCH($C$8,OFFSET([1]NKC!$D$10,H57,0):'[1]NKC'!$D$5007,0)+H57),IF(TYPE(MATCH($C$8,OFFSET([1]NKC!$E$10,H57,0):'[1]NKC'!$E$5007,0)+H57)=16,"",MATCH($C$8,OFFSET([1]NKC!$E$10,H57,0):'[1]NKC'!$E$5007,0)+H57))</f>
        <v>63</v>
      </c>
    </row>
    <row r="59" spans="1:8" s="52" customFormat="1" ht="14.25">
      <c r="A59" s="45">
        <f ca="1">IF($H59="","",INDEX([1]NKC!$A$10:$A$5007,$H59))</f>
        <v>43483</v>
      </c>
      <c r="B59" s="46" t="str">
        <f ca="1">IF($H59="","",INDEX([1]NKC!$B$10:$B$5007,$H59))</f>
        <v>PC20190118-02</v>
      </c>
      <c r="C59" s="47" t="str">
        <f ca="1">IF($H59="","",INDEX([1]NKC!$C$10:$C$5007,$H59))</f>
        <v>Nộp thuế môn bài năm 2019 cty Della Vietbuilders</v>
      </c>
      <c r="D59" s="48" t="str">
        <f ca="1">IF(IF($H59="","",INDEX([1]NKC!$D$10:$D$5007,$H59))=$C$8,IF($H59="","",INDEX([1]NKC!$E$10:$E$5007,$H59)),IF($H59="","",INDEX([1]NKC!$D$10:$D$5007,$H59)))</f>
        <v>811</v>
      </c>
      <c r="E59" s="49" t="str">
        <f ca="1">IF(IF($H59="","",INDEX([1]NKC!$E$10:$E$5007,$H59))=$C$8,"",IF($H59="","",INDEX([1]NKC!$F$10:$F$5007,$H59)))</f>
        <v/>
      </c>
      <c r="F59" s="49">
        <f ca="1">IF(IF($H59="","",INDEX([1]NKC!$D$10:$D$5007,$H59))=$C$8,"",IF($H59="","",INDEX([1]NKC!$F$10:$F$5007,$H59)))</f>
        <v>2000000</v>
      </c>
      <c r="G59" s="50">
        <f ca="1">IF(SUM(E59:F59)=0,0,$G$11+SUM(E$12:$E59)-SUM(F$12:$F59))</f>
        <v>135455852</v>
      </c>
      <c r="H59" s="51">
        <f ca="1">IF(IF(TYPE(MATCH($C$8,OFFSET([1]NKC!$D$10,H58,0):'[1]NKC'!$D$5007,0)+H58)=16,"",MATCH($C$8,OFFSET([1]NKC!$D$10,H58,0):'[1]NKC'!$D$5007,0)+H58)&lt;IF(TYPE(MATCH($C$8,OFFSET([1]NKC!$E$10,H58,0):'[1]NKC'!$E$5007,0)+H58)=16,"",MATCH($C$8,OFFSET([1]NKC!$E$10,H58,0):'[1]NKC'!$E$5007,0)+H58),IF(TYPE(MATCH($C$8,OFFSET([1]NKC!$D$10,H58,0):'[1]NKC'!$D$5007,0)+H58)=16,"",MATCH($C$8,OFFSET([1]NKC!$D$10,H58,0):'[1]NKC'!$D$5007,0)+H58),IF(TYPE(MATCH($C$8,OFFSET([1]NKC!$E$10,H58,0):'[1]NKC'!$E$5007,0)+H58)=16,"",MATCH($C$8,OFFSET([1]NKC!$E$10,H58,0):'[1]NKC'!$E$5007,0)+H58))</f>
        <v>64</v>
      </c>
    </row>
    <row r="60" spans="1:8" s="52" customFormat="1" ht="25.5">
      <c r="A60" s="45">
        <f ca="1">IF($H60="","",INDEX([1]NKC!$A$10:$A$5007,$H60))</f>
        <v>43483</v>
      </c>
      <c r="B60" s="46" t="str">
        <f ca="1">IF($H60="","",INDEX([1]NKC!$B$10:$B$5007,$H60))</f>
        <v>PC20190118-03</v>
      </c>
      <c r="C60" s="47" t="str">
        <f ca="1">IF($H60="","",INDEX([1]NKC!$C$10:$C$5007,$H60))</f>
        <v>TT gửi chứng từ: mở LC, thông báo thanh toán LC qua BIDV</v>
      </c>
      <c r="D60" s="48" t="str">
        <f ca="1">IF(IF($H60="","",INDEX([1]NKC!$D$10:$D$5007,$H60))=$C$8,IF($H60="","",INDEX([1]NKC!$E$10:$E$5007,$H60)),IF($H60="","",INDEX([1]NKC!$D$10:$D$5007,$H60)))</f>
        <v>6428</v>
      </c>
      <c r="E60" s="49" t="str">
        <f ca="1">IF(IF($H60="","",INDEX([1]NKC!$E$10:$E$5007,$H60))=$C$8,"",IF($H60="","",INDEX([1]NKC!$F$10:$F$5007,$H60)))</f>
        <v/>
      </c>
      <c r="F60" s="49">
        <f ca="1">IF(IF($H60="","",INDEX([1]NKC!$D$10:$D$5007,$H60))=$C$8,"",IF($H60="","",INDEX([1]NKC!$F$10:$F$5007,$H60)))</f>
        <v>216000</v>
      </c>
      <c r="G60" s="50">
        <f ca="1">IF(SUM(E60:F60)=0,0,$G$11+SUM(E$12:$E60)-SUM(F$12:$F60))</f>
        <v>135239852</v>
      </c>
      <c r="H60" s="51">
        <f ca="1">IF(IF(TYPE(MATCH($C$8,OFFSET([1]NKC!$D$10,H59,0):'[1]NKC'!$D$5007,0)+H59)=16,"",MATCH($C$8,OFFSET([1]NKC!$D$10,H59,0):'[1]NKC'!$D$5007,0)+H59)&lt;IF(TYPE(MATCH($C$8,OFFSET([1]NKC!$E$10,H59,0):'[1]NKC'!$E$5007,0)+H59)=16,"",MATCH($C$8,OFFSET([1]NKC!$E$10,H59,0):'[1]NKC'!$E$5007,0)+H59),IF(TYPE(MATCH($C$8,OFFSET([1]NKC!$D$10,H59,0):'[1]NKC'!$D$5007,0)+H59)=16,"",MATCH($C$8,OFFSET([1]NKC!$D$10,H59,0):'[1]NKC'!$D$5007,0)+H59),IF(TYPE(MATCH($C$8,OFFSET([1]NKC!$E$10,H59,0):'[1]NKC'!$E$5007,0)+H59)=16,"",MATCH($C$8,OFFSET([1]NKC!$E$10,H59,0):'[1]NKC'!$E$5007,0)+H59))</f>
        <v>65</v>
      </c>
    </row>
    <row r="61" spans="1:8" s="52" customFormat="1" ht="25.5">
      <c r="A61" s="45">
        <f ca="1">IF($H61="","",INDEX([1]NKC!$A$10:$A$5007,$H61))</f>
        <v>43483</v>
      </c>
      <c r="B61" s="46" t="str">
        <f ca="1">IF($H61="","",INDEX([1]NKC!$B$10:$B$5007,$H61))</f>
        <v>PC20190118-04</v>
      </c>
      <c r="C61" s="47" t="str">
        <f ca="1">IF($H61="","",INDEX([1]NKC!$C$10:$C$5007,$H61))</f>
        <v>Tạm ứng đặt kệ trưng bày sản phẩm khu vực miền Trung (đợt 1)</v>
      </c>
      <c r="D61" s="48" t="str">
        <f ca="1">IF(IF($H61="","",INDEX([1]NKC!$D$10:$D$5007,$H61))=$C$8,IF($H61="","",INDEX([1]NKC!$E$10:$E$5007,$H61)),IF($H61="","",INDEX([1]NKC!$D$10:$D$5007,$H61)))</f>
        <v>141</v>
      </c>
      <c r="E61" s="49" t="str">
        <f ca="1">IF(IF($H61="","",INDEX([1]NKC!$E$10:$E$5007,$H61))=$C$8,"",IF($H61="","",INDEX([1]NKC!$F$10:$F$5007,$H61)))</f>
        <v/>
      </c>
      <c r="F61" s="49">
        <f ca="1">IF(IF($H61="","",INDEX([1]NKC!$D$10:$D$5007,$H61))=$C$8,"",IF($H61="","",INDEX([1]NKC!$F$10:$F$5007,$H61)))</f>
        <v>31900000</v>
      </c>
      <c r="G61" s="50">
        <f ca="1">IF(SUM(E61:F61)=0,0,$G$11+SUM(E$12:$E61)-SUM(F$12:$F61))</f>
        <v>103339852</v>
      </c>
      <c r="H61" s="51">
        <f ca="1">IF(IF(TYPE(MATCH($C$8,OFFSET([1]NKC!$D$10,H60,0):'[1]NKC'!$D$5007,0)+H60)=16,"",MATCH($C$8,OFFSET([1]NKC!$D$10,H60,0):'[1]NKC'!$D$5007,0)+H60)&lt;IF(TYPE(MATCH($C$8,OFFSET([1]NKC!$E$10,H60,0):'[1]NKC'!$E$5007,0)+H60)=16,"",MATCH($C$8,OFFSET([1]NKC!$E$10,H60,0):'[1]NKC'!$E$5007,0)+H60),IF(TYPE(MATCH($C$8,OFFSET([1]NKC!$D$10,H60,0):'[1]NKC'!$D$5007,0)+H60)=16,"",MATCH($C$8,OFFSET([1]NKC!$D$10,H60,0):'[1]NKC'!$D$5007,0)+H60),IF(TYPE(MATCH($C$8,OFFSET([1]NKC!$E$10,H60,0):'[1]NKC'!$E$5007,0)+H60)=16,"",MATCH($C$8,OFFSET([1]NKC!$E$10,H60,0):'[1]NKC'!$E$5007,0)+H60))</f>
        <v>66</v>
      </c>
    </row>
    <row r="62" spans="1:8" s="52" customFormat="1" ht="14.25">
      <c r="A62" s="45">
        <f ca="1">IF($H62="","",INDEX([1]NKC!$A$10:$A$5007,$H62))</f>
        <v>43486</v>
      </c>
      <c r="B62" s="46" t="str">
        <f ca="1">IF($H62="","",INDEX([1]NKC!$B$10:$B$5007,$H62))</f>
        <v>PT20190121-01</v>
      </c>
      <c r="C62" s="47" t="str">
        <f ca="1">IF($H62="","",INDEX([1]NKC!$C$10:$C$5007,$H62))</f>
        <v>Ms.Luyến trả tiền mượn công ty</v>
      </c>
      <c r="D62" s="48" t="str">
        <f ca="1">IF(IF($H62="","",INDEX([1]NKC!$D$10:$D$5007,$H62))=$C$8,IF($H62="","",INDEX([1]NKC!$E$10:$E$5007,$H62)),IF($H62="","",INDEX([1]NKC!$D$10:$D$5007,$H62)))</f>
        <v>3388</v>
      </c>
      <c r="E62" s="49">
        <f ca="1">IF(IF($H62="","",INDEX([1]NKC!$E$10:$E$5007,$H62))=$C$8,"",IF($H62="","",INDEX([1]NKC!$F$10:$F$5007,$H62)))</f>
        <v>105700000</v>
      </c>
      <c r="F62" s="49" t="str">
        <f ca="1">IF(IF($H62="","",INDEX([1]NKC!$D$10:$D$5007,$H62))=$C$8,"",IF($H62="","",INDEX([1]NKC!$F$10:$F$5007,$H62)))</f>
        <v/>
      </c>
      <c r="G62" s="50">
        <f ca="1">IF(SUM(E62:F62)=0,0,$G$11+SUM(E$12:$E62)-SUM(F$12:$F62))</f>
        <v>209039852</v>
      </c>
      <c r="H62" s="51">
        <f ca="1">IF(IF(TYPE(MATCH($C$8,OFFSET([1]NKC!$D$10,H61,0):'[1]NKC'!$D$5007,0)+H61)=16,"",MATCH($C$8,OFFSET([1]NKC!$D$10,H61,0):'[1]NKC'!$D$5007,0)+H61)&lt;IF(TYPE(MATCH($C$8,OFFSET([1]NKC!$E$10,H61,0):'[1]NKC'!$E$5007,0)+H61)=16,"",MATCH($C$8,OFFSET([1]NKC!$E$10,H61,0):'[1]NKC'!$E$5007,0)+H61),IF(TYPE(MATCH($C$8,OFFSET([1]NKC!$D$10,H61,0):'[1]NKC'!$D$5007,0)+H61)=16,"",MATCH($C$8,OFFSET([1]NKC!$D$10,H61,0):'[1]NKC'!$D$5007,0)+H61),IF(TYPE(MATCH($C$8,OFFSET([1]NKC!$E$10,H61,0):'[1]NKC'!$E$5007,0)+H61)=16,"",MATCH($C$8,OFFSET([1]NKC!$E$10,H61,0):'[1]NKC'!$E$5007,0)+H61))</f>
        <v>69</v>
      </c>
    </row>
    <row r="63" spans="1:8" s="52" customFormat="1" ht="25.5">
      <c r="A63" s="45">
        <f ca="1">IF($H63="","",INDEX([1]NKC!$A$10:$A$5007,$H63))</f>
        <v>43486</v>
      </c>
      <c r="B63" s="46" t="str">
        <f ca="1">IF($H63="","",INDEX([1]NKC!$B$10:$B$5007,$H63))</f>
        <v>TU</v>
      </c>
      <c r="C63" s="47" t="str">
        <f ca="1">IF($H63="","",INDEX([1]NKC!$C$10:$C$5007,$H63))</f>
        <v>Tạm ứng đặt kệ trưng bày sản phẩm khu vực miền Trung (đợt 2)</v>
      </c>
      <c r="D63" s="48" t="str">
        <f ca="1">IF(IF($H63="","",INDEX([1]NKC!$D$10:$D$5007,$H63))=$C$8,IF($H63="","",INDEX([1]NKC!$E$10:$E$5007,$H63)),IF($H63="","",INDEX([1]NKC!$D$10:$D$5007,$H63)))</f>
        <v>141</v>
      </c>
      <c r="E63" s="49" t="str">
        <f ca="1">IF(IF($H63="","",INDEX([1]NKC!$E$10:$E$5007,$H63))=$C$8,"",IF($H63="","",INDEX([1]NKC!$F$10:$F$5007,$H63)))</f>
        <v/>
      </c>
      <c r="F63" s="49">
        <f ca="1">IF(IF($H63="","",INDEX([1]NKC!$D$10:$D$5007,$H63))=$C$8,"",IF($H63="","",INDEX([1]NKC!$F$10:$F$5007,$H63)))</f>
        <v>95700000</v>
      </c>
      <c r="G63" s="50">
        <f ca="1">IF(SUM(E63:F63)=0,0,$G$11+SUM(E$12:$E63)-SUM(F$12:$F63))</f>
        <v>113339852</v>
      </c>
      <c r="H63" s="51">
        <f ca="1">IF(IF(TYPE(MATCH($C$8,OFFSET([1]NKC!$D$10,H62,0):'[1]NKC'!$D$5007,0)+H62)=16,"",MATCH($C$8,OFFSET([1]NKC!$D$10,H62,0):'[1]NKC'!$D$5007,0)+H62)&lt;IF(TYPE(MATCH($C$8,OFFSET([1]NKC!$E$10,H62,0):'[1]NKC'!$E$5007,0)+H62)=16,"",MATCH($C$8,OFFSET([1]NKC!$E$10,H62,0):'[1]NKC'!$E$5007,0)+H62),IF(TYPE(MATCH($C$8,OFFSET([1]NKC!$D$10,H62,0):'[1]NKC'!$D$5007,0)+H62)=16,"",MATCH($C$8,OFFSET([1]NKC!$D$10,H62,0):'[1]NKC'!$D$5007,0)+H62),IF(TYPE(MATCH($C$8,OFFSET([1]NKC!$E$10,H62,0):'[1]NKC'!$E$5007,0)+H62)=16,"",MATCH($C$8,OFFSET([1]NKC!$E$10,H62,0):'[1]NKC'!$E$5007,0)+H62))</f>
        <v>70</v>
      </c>
    </row>
    <row r="64" spans="1:8" s="52" customFormat="1" ht="14.25">
      <c r="A64" s="45">
        <f ca="1">IF($H64="","",INDEX([1]NKC!$A$10:$A$5007,$H64))</f>
        <v>43486</v>
      </c>
      <c r="B64" s="46" t="str">
        <f ca="1">IF($H64="","",INDEX([1]NKC!$B$10:$B$5007,$H64))</f>
        <v>PC20190121-02</v>
      </c>
      <c r="C64" s="47" t="str">
        <f ca="1">IF($H64="","",INDEX([1]NKC!$C$10:$C$5007,$H64))</f>
        <v>TT phí vận chuyển 4 cont 20' từ cảng về kho</v>
      </c>
      <c r="D64" s="48" t="str">
        <f ca="1">IF(IF($H64="","",INDEX([1]NKC!$D$10:$D$5007,$H64))=$C$8,IF($H64="","",INDEX([1]NKC!$E$10:$E$5007,$H64)),IF($H64="","",INDEX([1]NKC!$D$10:$D$5007,$H64)))</f>
        <v>632</v>
      </c>
      <c r="E64" s="49" t="str">
        <f ca="1">IF(IF($H64="","",INDEX([1]NKC!$E$10:$E$5007,$H64))=$C$8,"",IF($H64="","",INDEX([1]NKC!$F$10:$F$5007,$H64)))</f>
        <v/>
      </c>
      <c r="F64" s="49">
        <f ca="1">IF(IF($H64="","",INDEX([1]NKC!$D$10:$D$5007,$H64))=$C$8,"",IF($H64="","",INDEX([1]NKC!$F$10:$F$5007,$H64)))</f>
        <v>7200000</v>
      </c>
      <c r="G64" s="50">
        <f ca="1">IF(SUM(E64:F64)=0,0,$G$11+SUM(E$12:$E64)-SUM(F$12:$F64))</f>
        <v>106139852</v>
      </c>
      <c r="H64" s="51">
        <f ca="1">IF(IF(TYPE(MATCH($C$8,OFFSET([1]NKC!$D$10,H63,0):'[1]NKC'!$D$5007,0)+H63)=16,"",MATCH($C$8,OFFSET([1]NKC!$D$10,H63,0):'[1]NKC'!$D$5007,0)+H63)&lt;IF(TYPE(MATCH($C$8,OFFSET([1]NKC!$E$10,H63,0):'[1]NKC'!$E$5007,0)+H63)=16,"",MATCH($C$8,OFFSET([1]NKC!$E$10,H63,0):'[1]NKC'!$E$5007,0)+H63),IF(TYPE(MATCH($C$8,OFFSET([1]NKC!$D$10,H63,0):'[1]NKC'!$D$5007,0)+H63)=16,"",MATCH($C$8,OFFSET([1]NKC!$D$10,H63,0):'[1]NKC'!$D$5007,0)+H63),IF(TYPE(MATCH($C$8,OFFSET([1]NKC!$E$10,H63,0):'[1]NKC'!$E$5007,0)+H63)=16,"",MATCH($C$8,OFFSET([1]NKC!$E$10,H63,0):'[1]NKC'!$E$5007,0)+H63))</f>
        <v>71</v>
      </c>
    </row>
    <row r="65" spans="1:8" s="52" customFormat="1" ht="14.25">
      <c r="A65" s="45">
        <f ca="1">IF($H65="","",INDEX([1]NKC!$A$10:$A$5007,$H65))</f>
        <v>43486</v>
      </c>
      <c r="B65" s="46" t="str">
        <f ca="1">IF($H65="","",INDEX([1]NKC!$B$10:$B$5007,$H65))</f>
        <v>PC20190121-02</v>
      </c>
      <c r="C65" s="47" t="str">
        <f ca="1">IF($H65="","",INDEX([1]NKC!$C$10:$C$5007,$H65))</f>
        <v>Thuế GTGT được khấu trừ</v>
      </c>
      <c r="D65" s="48" t="str">
        <f ca="1">IF(IF($H65="","",INDEX([1]NKC!$D$10:$D$5007,$H65))=$C$8,IF($H65="","",INDEX([1]NKC!$E$10:$E$5007,$H65)),IF($H65="","",INDEX([1]NKC!$D$10:$D$5007,$H65)))</f>
        <v>1331</v>
      </c>
      <c r="E65" s="49" t="str">
        <f ca="1">IF(IF($H65="","",INDEX([1]NKC!$E$10:$E$5007,$H65))=$C$8,"",IF($H65="","",INDEX([1]NKC!$F$10:$F$5007,$H65)))</f>
        <v/>
      </c>
      <c r="F65" s="49">
        <f ca="1">IF(IF($H65="","",INDEX([1]NKC!$D$10:$D$5007,$H65))=$C$8,"",IF($H65="","",INDEX([1]NKC!$F$10:$F$5007,$H65)))</f>
        <v>720000</v>
      </c>
      <c r="G65" s="50">
        <f ca="1">IF(SUM(E65:F65)=0,0,$G$11+SUM(E$12:$E65)-SUM(F$12:$F65))</f>
        <v>105419852</v>
      </c>
      <c r="H65" s="51">
        <f ca="1">IF(IF(TYPE(MATCH($C$8,OFFSET([1]NKC!$D$10,H64,0):'[1]NKC'!$D$5007,0)+H64)=16,"",MATCH($C$8,OFFSET([1]NKC!$D$10,H64,0):'[1]NKC'!$D$5007,0)+H64)&lt;IF(TYPE(MATCH($C$8,OFFSET([1]NKC!$E$10,H64,0):'[1]NKC'!$E$5007,0)+H64)=16,"",MATCH($C$8,OFFSET([1]NKC!$E$10,H64,0):'[1]NKC'!$E$5007,0)+H64),IF(TYPE(MATCH($C$8,OFFSET([1]NKC!$D$10,H64,0):'[1]NKC'!$D$5007,0)+H64)=16,"",MATCH($C$8,OFFSET([1]NKC!$D$10,H64,0):'[1]NKC'!$D$5007,0)+H64),IF(TYPE(MATCH($C$8,OFFSET([1]NKC!$E$10,H64,0):'[1]NKC'!$E$5007,0)+H64)=16,"",MATCH($C$8,OFFSET([1]NKC!$E$10,H64,0):'[1]NKC'!$E$5007,0)+H64))</f>
        <v>72</v>
      </c>
    </row>
    <row r="66" spans="1:8" s="52" customFormat="1" ht="14.25">
      <c r="A66" s="45">
        <f ca="1">IF($H66="","",INDEX([1]NKC!$A$10:$A$5007,$H66))</f>
        <v>43486</v>
      </c>
      <c r="B66" s="46" t="str">
        <f ca="1">IF($H66="","",INDEX([1]NKC!$B$10:$B$5007,$H66))</f>
        <v>PC20190121-02</v>
      </c>
      <c r="C66" s="47" t="str">
        <f ca="1">IF($H66="","",INDEX([1]NKC!$C$10:$C$5007,$H66))</f>
        <v xml:space="preserve">TT phí hạ cont 20' </v>
      </c>
      <c r="D66" s="48" t="str">
        <f ca="1">IF(IF($H66="","",INDEX([1]NKC!$D$10:$D$5007,$H66))=$C$8,IF($H66="","",INDEX([1]NKC!$E$10:$E$5007,$H66)),IF($H66="","",INDEX([1]NKC!$D$10:$D$5007,$H66)))</f>
        <v>632</v>
      </c>
      <c r="E66" s="49" t="str">
        <f ca="1">IF(IF($H66="","",INDEX([1]NKC!$E$10:$E$5007,$H66))=$C$8,"",IF($H66="","",INDEX([1]NKC!$F$10:$F$5007,$H66)))</f>
        <v/>
      </c>
      <c r="F66" s="49">
        <f ca="1">IF(IF($H66="","",INDEX([1]NKC!$D$10:$D$5007,$H66))=$C$8,"",IF($H66="","",INDEX([1]NKC!$F$10:$F$5007,$H66)))</f>
        <v>709091</v>
      </c>
      <c r="G66" s="50">
        <f ca="1">IF(SUM(E66:F66)=0,0,$G$11+SUM(E$12:$E66)-SUM(F$12:$F66))</f>
        <v>104710761</v>
      </c>
      <c r="H66" s="51">
        <f ca="1">IF(IF(TYPE(MATCH($C$8,OFFSET([1]NKC!$D$10,H65,0):'[1]NKC'!$D$5007,0)+H65)=16,"",MATCH($C$8,OFFSET([1]NKC!$D$10,H65,0):'[1]NKC'!$D$5007,0)+H65)&lt;IF(TYPE(MATCH($C$8,OFFSET([1]NKC!$E$10,H65,0):'[1]NKC'!$E$5007,0)+H65)=16,"",MATCH($C$8,OFFSET([1]NKC!$E$10,H65,0):'[1]NKC'!$E$5007,0)+H65),IF(TYPE(MATCH($C$8,OFFSET([1]NKC!$D$10,H65,0):'[1]NKC'!$D$5007,0)+H65)=16,"",MATCH($C$8,OFFSET([1]NKC!$D$10,H65,0):'[1]NKC'!$D$5007,0)+H65),IF(TYPE(MATCH($C$8,OFFSET([1]NKC!$E$10,H65,0):'[1]NKC'!$E$5007,0)+H65)=16,"",MATCH($C$8,OFFSET([1]NKC!$E$10,H65,0):'[1]NKC'!$E$5007,0)+H65))</f>
        <v>73</v>
      </c>
    </row>
    <row r="67" spans="1:8" s="52" customFormat="1" ht="14.25">
      <c r="A67" s="45">
        <f ca="1">IF($H67="","",INDEX([1]NKC!$A$10:$A$5007,$H67))</f>
        <v>43486</v>
      </c>
      <c r="B67" s="46" t="str">
        <f ca="1">IF($H67="","",INDEX([1]NKC!$B$10:$B$5007,$H67))</f>
        <v>PC20190121-02</v>
      </c>
      <c r="C67" s="47" t="str">
        <f ca="1">IF($H67="","",INDEX([1]NKC!$C$10:$C$5007,$H67))</f>
        <v>Thuế GTGT được khấu trừ</v>
      </c>
      <c r="D67" s="48" t="str">
        <f ca="1">IF(IF($H67="","",INDEX([1]NKC!$D$10:$D$5007,$H67))=$C$8,IF($H67="","",INDEX([1]NKC!$E$10:$E$5007,$H67)),IF($H67="","",INDEX([1]NKC!$D$10:$D$5007,$H67)))</f>
        <v>1331</v>
      </c>
      <c r="E67" s="49" t="str">
        <f ca="1">IF(IF($H67="","",INDEX([1]NKC!$E$10:$E$5007,$H67))=$C$8,"",IF($H67="","",INDEX([1]NKC!$F$10:$F$5007,$H67)))</f>
        <v/>
      </c>
      <c r="F67" s="49">
        <f ca="1">IF(IF($H67="","",INDEX([1]NKC!$D$10:$D$5007,$H67))=$C$8,"",IF($H67="","",INDEX([1]NKC!$F$10:$F$5007,$H67)))</f>
        <v>70909</v>
      </c>
      <c r="G67" s="50">
        <f ca="1">IF(SUM(E67:F67)=0,0,$G$11+SUM(E$12:$E67)-SUM(F$12:$F67))</f>
        <v>104639852</v>
      </c>
      <c r="H67" s="51">
        <f ca="1">IF(IF(TYPE(MATCH($C$8,OFFSET([1]NKC!$D$10,H66,0):'[1]NKC'!$D$5007,0)+H66)=16,"",MATCH($C$8,OFFSET([1]NKC!$D$10,H66,0):'[1]NKC'!$D$5007,0)+H66)&lt;IF(TYPE(MATCH($C$8,OFFSET([1]NKC!$E$10,H66,0):'[1]NKC'!$E$5007,0)+H66)=16,"",MATCH($C$8,OFFSET([1]NKC!$E$10,H66,0):'[1]NKC'!$E$5007,0)+H66),IF(TYPE(MATCH($C$8,OFFSET([1]NKC!$D$10,H66,0):'[1]NKC'!$D$5007,0)+H66)=16,"",MATCH($C$8,OFFSET([1]NKC!$D$10,H66,0):'[1]NKC'!$D$5007,0)+H66),IF(TYPE(MATCH($C$8,OFFSET([1]NKC!$E$10,H66,0):'[1]NKC'!$E$5007,0)+H66)=16,"",MATCH($C$8,OFFSET([1]NKC!$E$10,H66,0):'[1]NKC'!$E$5007,0)+H66))</f>
        <v>74</v>
      </c>
    </row>
    <row r="68" spans="1:8" s="52" customFormat="1" ht="14.25">
      <c r="A68" s="45">
        <f ca="1">IF($H68="","",INDEX([1]NKC!$A$10:$A$5007,$H68))</f>
        <v>43486</v>
      </c>
      <c r="B68" s="46" t="str">
        <f ca="1">IF($H68="","",INDEX([1]NKC!$B$10:$B$5007,$H68))</f>
        <v>PC20190121-02</v>
      </c>
      <c r="C68" s="47" t="str">
        <f ca="1">IF($H68="","",INDEX([1]NKC!$C$10:$C$5007,$H68))</f>
        <v>TT phí hạ cont rỗng từ xe xuống bãi</v>
      </c>
      <c r="D68" s="48" t="str">
        <f ca="1">IF(IF($H68="","",INDEX([1]NKC!$D$10:$D$5007,$H68))=$C$8,IF($H68="","",INDEX([1]NKC!$E$10:$E$5007,$H68)),IF($H68="","",INDEX([1]NKC!$D$10:$D$5007,$H68)))</f>
        <v>632</v>
      </c>
      <c r="E68" s="49" t="str">
        <f ca="1">IF(IF($H68="","",INDEX([1]NKC!$E$10:$E$5007,$H68))=$C$8,"",IF($H68="","",INDEX([1]NKC!$F$10:$F$5007,$H68)))</f>
        <v/>
      </c>
      <c r="F68" s="49">
        <f ca="1">IF(IF($H68="","",INDEX([1]NKC!$D$10:$D$5007,$H68))=$C$8,"",IF($H68="","",INDEX([1]NKC!$F$10:$F$5007,$H68)))</f>
        <v>681818</v>
      </c>
      <c r="G68" s="50">
        <f ca="1">IF(SUM(E68:F68)=0,0,$G$11+SUM(E$12:$E68)-SUM(F$12:$F68))</f>
        <v>103958034</v>
      </c>
      <c r="H68" s="51">
        <f ca="1">IF(IF(TYPE(MATCH($C$8,OFFSET([1]NKC!$D$10,H67,0):'[1]NKC'!$D$5007,0)+H67)=16,"",MATCH($C$8,OFFSET([1]NKC!$D$10,H67,0):'[1]NKC'!$D$5007,0)+H67)&lt;IF(TYPE(MATCH($C$8,OFFSET([1]NKC!$E$10,H67,0):'[1]NKC'!$E$5007,0)+H67)=16,"",MATCH($C$8,OFFSET([1]NKC!$E$10,H67,0):'[1]NKC'!$E$5007,0)+H67),IF(TYPE(MATCH($C$8,OFFSET([1]NKC!$D$10,H67,0):'[1]NKC'!$D$5007,0)+H67)=16,"",MATCH($C$8,OFFSET([1]NKC!$D$10,H67,0):'[1]NKC'!$D$5007,0)+H67),IF(TYPE(MATCH($C$8,OFFSET([1]NKC!$E$10,H67,0):'[1]NKC'!$E$5007,0)+H67)=16,"",MATCH($C$8,OFFSET([1]NKC!$E$10,H67,0):'[1]NKC'!$E$5007,0)+H67))</f>
        <v>75</v>
      </c>
    </row>
    <row r="69" spans="1:8" s="52" customFormat="1" ht="14.25">
      <c r="A69" s="45">
        <f ca="1">IF($H69="","",INDEX([1]NKC!$A$10:$A$5007,$H69))</f>
        <v>43486</v>
      </c>
      <c r="B69" s="46" t="str">
        <f ca="1">IF($H69="","",INDEX([1]NKC!$B$10:$B$5007,$H69))</f>
        <v>PC20190121-02</v>
      </c>
      <c r="C69" s="47" t="str">
        <f ca="1">IF($H69="","",INDEX([1]NKC!$C$10:$C$5007,$H69))</f>
        <v>Thuế GTGT được khấu trừ</v>
      </c>
      <c r="D69" s="48" t="str">
        <f ca="1">IF(IF($H69="","",INDEX([1]NKC!$D$10:$D$5007,$H69))=$C$8,IF($H69="","",INDEX([1]NKC!$E$10:$E$5007,$H69)),IF($H69="","",INDEX([1]NKC!$D$10:$D$5007,$H69)))</f>
        <v>1331</v>
      </c>
      <c r="E69" s="49" t="str">
        <f ca="1">IF(IF($H69="","",INDEX([1]NKC!$E$10:$E$5007,$H69))=$C$8,"",IF($H69="","",INDEX([1]NKC!$F$10:$F$5007,$H69)))</f>
        <v/>
      </c>
      <c r="F69" s="49">
        <f ca="1">IF(IF($H69="","",INDEX([1]NKC!$D$10:$D$5007,$H69))=$C$8,"",IF($H69="","",INDEX([1]NKC!$F$10:$F$5007,$H69)))</f>
        <v>68182</v>
      </c>
      <c r="G69" s="50">
        <f ca="1">IF(SUM(E69:F69)=0,0,$G$11+SUM(E$12:$E69)-SUM(F$12:$F69))</f>
        <v>103889852</v>
      </c>
      <c r="H69" s="51">
        <f ca="1">IF(IF(TYPE(MATCH($C$8,OFFSET([1]NKC!$D$10,H68,0):'[1]NKC'!$D$5007,0)+H68)=16,"",MATCH($C$8,OFFSET([1]NKC!$D$10,H68,0):'[1]NKC'!$D$5007,0)+H68)&lt;IF(TYPE(MATCH($C$8,OFFSET([1]NKC!$E$10,H68,0):'[1]NKC'!$E$5007,0)+H68)=16,"",MATCH($C$8,OFFSET([1]NKC!$E$10,H68,0):'[1]NKC'!$E$5007,0)+H68),IF(TYPE(MATCH($C$8,OFFSET([1]NKC!$D$10,H68,0):'[1]NKC'!$D$5007,0)+H68)=16,"",MATCH($C$8,OFFSET([1]NKC!$D$10,H68,0):'[1]NKC'!$D$5007,0)+H68),IF(TYPE(MATCH($C$8,OFFSET([1]NKC!$E$10,H68,0):'[1]NKC'!$E$5007,0)+H68)=16,"",MATCH($C$8,OFFSET([1]NKC!$E$10,H68,0):'[1]NKC'!$E$5007,0)+H68))</f>
        <v>76</v>
      </c>
    </row>
    <row r="70" spans="1:8" s="52" customFormat="1" ht="14.25">
      <c r="A70" s="45">
        <f ca="1">IF($H70="","",INDEX([1]NKC!$A$10:$A$5007,$H70))</f>
        <v>43487</v>
      </c>
      <c r="B70" s="46" t="str">
        <f ca="1">IF($H70="","",INDEX([1]NKC!$B$10:$B$5007,$H70))</f>
        <v>PC20190122-01</v>
      </c>
      <c r="C70" s="47" t="str">
        <f ca="1">IF($H70="","",INDEX([1]NKC!$C$10:$C$5007,$H70))</f>
        <v>TT phí gửi xe sân bay</v>
      </c>
      <c r="D70" s="48" t="str">
        <f ca="1">IF(IF($H70="","",INDEX([1]NKC!$D$10:$D$5007,$H70))=$C$8,IF($H70="","",INDEX([1]NKC!$E$10:$E$5007,$H70)),IF($H70="","",INDEX([1]NKC!$D$10:$D$5007,$H70)))</f>
        <v>6428</v>
      </c>
      <c r="E70" s="49" t="str">
        <f ca="1">IF(IF($H70="","",INDEX([1]NKC!$E$10:$E$5007,$H70))=$C$8,"",IF($H70="","",INDEX([1]NKC!$F$10:$F$5007,$H70)))</f>
        <v/>
      </c>
      <c r="F70" s="49">
        <f ca="1">IF(IF($H70="","",INDEX([1]NKC!$D$10:$D$5007,$H70))=$C$8,"",IF($H70="","",INDEX([1]NKC!$F$10:$F$5007,$H70)))</f>
        <v>300000</v>
      </c>
      <c r="G70" s="50">
        <f ca="1">IF(SUM(E70:F70)=0,0,$G$11+SUM(E$12:$E70)-SUM(F$12:$F70))</f>
        <v>103589852</v>
      </c>
      <c r="H70" s="51">
        <f ca="1">IF(IF(TYPE(MATCH($C$8,OFFSET([1]NKC!$D$10,H69,0):'[1]NKC'!$D$5007,0)+H69)=16,"",MATCH($C$8,OFFSET([1]NKC!$D$10,H69,0):'[1]NKC'!$D$5007,0)+H69)&lt;IF(TYPE(MATCH($C$8,OFFSET([1]NKC!$E$10,H69,0):'[1]NKC'!$E$5007,0)+H69)=16,"",MATCH($C$8,OFFSET([1]NKC!$E$10,H69,0):'[1]NKC'!$E$5007,0)+H69),IF(TYPE(MATCH($C$8,OFFSET([1]NKC!$D$10,H69,0):'[1]NKC'!$D$5007,0)+H69)=16,"",MATCH($C$8,OFFSET([1]NKC!$D$10,H69,0):'[1]NKC'!$D$5007,0)+H69),IF(TYPE(MATCH($C$8,OFFSET([1]NKC!$E$10,H69,0):'[1]NKC'!$E$5007,0)+H69)=16,"",MATCH($C$8,OFFSET([1]NKC!$E$10,H69,0):'[1]NKC'!$E$5007,0)+H69))</f>
        <v>77</v>
      </c>
    </row>
    <row r="71" spans="1:8" s="52" customFormat="1" ht="14.25">
      <c r="A71" s="45">
        <f ca="1">IF($H71="","",INDEX([1]NKC!$A$10:$A$5007,$H71))</f>
        <v>43487</v>
      </c>
      <c r="B71" s="46" t="str">
        <f ca="1">IF($H71="","",INDEX([1]NKC!$B$10:$B$5007,$H71))</f>
        <v>PC20190122-01</v>
      </c>
      <c r="C71" s="47" t="str">
        <f ca="1">IF($H71="","",INDEX([1]NKC!$C$10:$C$5007,$H71))</f>
        <v>Thuế GTGT được khấu trừ</v>
      </c>
      <c r="D71" s="48" t="str">
        <f ca="1">IF(IF($H71="","",INDEX([1]NKC!$D$10:$D$5007,$H71))=$C$8,IF($H71="","",INDEX([1]NKC!$E$10:$E$5007,$H71)),IF($H71="","",INDEX([1]NKC!$D$10:$D$5007,$H71)))</f>
        <v>1331</v>
      </c>
      <c r="E71" s="49" t="str">
        <f ca="1">IF(IF($H71="","",INDEX([1]NKC!$E$10:$E$5007,$H71))=$C$8,"",IF($H71="","",INDEX([1]NKC!$F$10:$F$5007,$H71)))</f>
        <v/>
      </c>
      <c r="F71" s="49">
        <f ca="1">IF(IF($H71="","",INDEX([1]NKC!$D$10:$D$5007,$H71))=$C$8,"",IF($H71="","",INDEX([1]NKC!$F$10:$F$5007,$H71)))</f>
        <v>30000</v>
      </c>
      <c r="G71" s="50">
        <f ca="1">IF(SUM(E71:F71)=0,0,$G$11+SUM(E$12:$E71)-SUM(F$12:$F71))</f>
        <v>103559852</v>
      </c>
      <c r="H71" s="51">
        <f ca="1">IF(IF(TYPE(MATCH($C$8,OFFSET([1]NKC!$D$10,H70,0):'[1]NKC'!$D$5007,0)+H70)=16,"",MATCH($C$8,OFFSET([1]NKC!$D$10,H70,0):'[1]NKC'!$D$5007,0)+H70)&lt;IF(TYPE(MATCH($C$8,OFFSET([1]NKC!$E$10,H70,0):'[1]NKC'!$E$5007,0)+H70)=16,"",MATCH($C$8,OFFSET([1]NKC!$E$10,H70,0):'[1]NKC'!$E$5007,0)+H70),IF(TYPE(MATCH($C$8,OFFSET([1]NKC!$D$10,H70,0):'[1]NKC'!$D$5007,0)+H70)=16,"",MATCH($C$8,OFFSET([1]NKC!$D$10,H70,0):'[1]NKC'!$D$5007,0)+H70),IF(TYPE(MATCH($C$8,OFFSET([1]NKC!$E$10,H70,0):'[1]NKC'!$E$5007,0)+H70)=16,"",MATCH($C$8,OFFSET([1]NKC!$E$10,H70,0):'[1]NKC'!$E$5007,0)+H70))</f>
        <v>78</v>
      </c>
    </row>
    <row r="72" spans="1:8" s="52" customFormat="1" ht="14.25">
      <c r="A72" s="45">
        <f ca="1">IF($H72="","",INDEX([1]NKC!$A$10:$A$5007,$H72))</f>
        <v>43488</v>
      </c>
      <c r="B72" s="46" t="str">
        <f ca="1">IF($H72="","",INDEX([1]NKC!$B$10:$B$5007,$H72))</f>
        <v>PT20190123-01</v>
      </c>
      <c r="C72" s="47" t="str">
        <f ca="1">IF($H72="","",INDEX([1]NKC!$C$10:$C$5007,$H72))</f>
        <v>Ms.Luyến trả tiền mượn công ty</v>
      </c>
      <c r="D72" s="48" t="str">
        <f ca="1">IF(IF($H72="","",INDEX([1]NKC!$D$10:$D$5007,$H72))=$C$8,IF($H72="","",INDEX([1]NKC!$E$10:$E$5007,$H72)),IF($H72="","",INDEX([1]NKC!$D$10:$D$5007,$H72)))</f>
        <v>3388</v>
      </c>
      <c r="E72" s="49">
        <f ca="1">IF(IF($H72="","",INDEX([1]NKC!$E$10:$E$5007,$H72))=$C$8,"",IF($H72="","",INDEX([1]NKC!$F$10:$F$5007,$H72)))</f>
        <v>157900000</v>
      </c>
      <c r="F72" s="49" t="str">
        <f ca="1">IF(IF($H72="","",INDEX([1]NKC!$D$10:$D$5007,$H72))=$C$8,"",IF($H72="","",INDEX([1]NKC!$F$10:$F$5007,$H72)))</f>
        <v/>
      </c>
      <c r="G72" s="50">
        <f ca="1">IF(SUM(E72:F72)=0,0,$G$11+SUM(E$12:$E72)-SUM(F$12:$F72))</f>
        <v>261459852</v>
      </c>
      <c r="H72" s="51">
        <f ca="1">IF(IF(TYPE(MATCH($C$8,OFFSET([1]NKC!$D$10,H71,0):'[1]NKC'!$D$5007,0)+H71)=16,"",MATCH($C$8,OFFSET([1]NKC!$D$10,H71,0):'[1]NKC'!$D$5007,0)+H71)&lt;IF(TYPE(MATCH($C$8,OFFSET([1]NKC!$E$10,H71,0):'[1]NKC'!$E$5007,0)+H71)=16,"",MATCH($C$8,OFFSET([1]NKC!$E$10,H71,0):'[1]NKC'!$E$5007,0)+H71),IF(TYPE(MATCH($C$8,OFFSET([1]NKC!$D$10,H71,0):'[1]NKC'!$D$5007,0)+H71)=16,"",MATCH($C$8,OFFSET([1]NKC!$D$10,H71,0):'[1]NKC'!$D$5007,0)+H71),IF(TYPE(MATCH($C$8,OFFSET([1]NKC!$E$10,H71,0):'[1]NKC'!$E$5007,0)+H71)=16,"",MATCH($C$8,OFFSET([1]NKC!$E$10,H71,0):'[1]NKC'!$E$5007,0)+H71))</f>
        <v>79</v>
      </c>
    </row>
    <row r="73" spans="1:8" s="52" customFormat="1" ht="14.25">
      <c r="A73" s="45">
        <f ca="1">IF($H73="","",INDEX([1]NKC!$A$10:$A$5007,$H73))</f>
        <v>43488</v>
      </c>
      <c r="B73" s="46" t="str">
        <f ca="1">IF($H73="","",INDEX([1]NKC!$B$10:$B$5007,$H73))</f>
        <v>PT20190123-02</v>
      </c>
      <c r="C73" s="47" t="str">
        <f ca="1">IF($H73="","",INDEX([1]NKC!$C$10:$C$5007,$H73))</f>
        <v>Ms.Luyến trả tiền mượn công ty</v>
      </c>
      <c r="D73" s="48" t="str">
        <f ca="1">IF(IF($H73="","",INDEX([1]NKC!$D$10:$D$5007,$H73))=$C$8,IF($H73="","",INDEX([1]NKC!$E$10:$E$5007,$H73)),IF($H73="","",INDEX([1]NKC!$D$10:$D$5007,$H73)))</f>
        <v>3388</v>
      </c>
      <c r="E73" s="49">
        <f ca="1">IF(IF($H73="","",INDEX([1]NKC!$E$10:$E$5007,$H73))=$C$8,"",IF($H73="","",INDEX([1]NKC!$F$10:$F$5007,$H73)))</f>
        <v>33652000</v>
      </c>
      <c r="F73" s="49" t="str">
        <f ca="1">IF(IF($H73="","",INDEX([1]NKC!$D$10:$D$5007,$H73))=$C$8,"",IF($H73="","",INDEX([1]NKC!$F$10:$F$5007,$H73)))</f>
        <v/>
      </c>
      <c r="G73" s="50">
        <f ca="1">IF(SUM(E73:F73)=0,0,$G$11+SUM(E$12:$E73)-SUM(F$12:$F73))</f>
        <v>295111852</v>
      </c>
      <c r="H73" s="51">
        <f ca="1">IF(IF(TYPE(MATCH($C$8,OFFSET([1]NKC!$D$10,H72,0):'[1]NKC'!$D$5007,0)+H72)=16,"",MATCH($C$8,OFFSET([1]NKC!$D$10,H72,0):'[1]NKC'!$D$5007,0)+H72)&lt;IF(TYPE(MATCH($C$8,OFFSET([1]NKC!$E$10,H72,0):'[1]NKC'!$E$5007,0)+H72)=16,"",MATCH($C$8,OFFSET([1]NKC!$E$10,H72,0):'[1]NKC'!$E$5007,0)+H72),IF(TYPE(MATCH($C$8,OFFSET([1]NKC!$D$10,H72,0):'[1]NKC'!$D$5007,0)+H72)=16,"",MATCH($C$8,OFFSET([1]NKC!$D$10,H72,0):'[1]NKC'!$D$5007,0)+H72),IF(TYPE(MATCH($C$8,OFFSET([1]NKC!$E$10,H72,0):'[1]NKC'!$E$5007,0)+H72)=16,"",MATCH($C$8,OFFSET([1]NKC!$E$10,H72,0):'[1]NKC'!$E$5007,0)+H72))</f>
        <v>80</v>
      </c>
    </row>
    <row r="74" spans="1:8" s="52" customFormat="1" ht="25.5">
      <c r="A74" s="45">
        <f ca="1">IF($H74="","",INDEX([1]NKC!$A$10:$A$5007,$H74))</f>
        <v>43488</v>
      </c>
      <c r="B74" s="46" t="str">
        <f ca="1">IF($H74="","",INDEX([1]NKC!$B$10:$B$5007,$H74))</f>
        <v>TU</v>
      </c>
      <c r="C74" s="47" t="str">
        <f ca="1">IF($H74="","",INDEX([1]NKC!$C$10:$C$5007,$H74))</f>
        <v>Tạm ứng đặt kệ trưng bày sản phẩm khu vực miền Trung (đợt 3)</v>
      </c>
      <c r="D74" s="48" t="str">
        <f ca="1">IF(IF($H74="","",INDEX([1]NKC!$D$10:$D$5007,$H74))=$C$8,IF($H74="","",INDEX([1]NKC!$E$10:$E$5007,$H74)),IF($H74="","",INDEX([1]NKC!$D$10:$D$5007,$H74)))</f>
        <v>141</v>
      </c>
      <c r="E74" s="49" t="str">
        <f ca="1">IF(IF($H74="","",INDEX([1]NKC!$E$10:$E$5007,$H74))=$C$8,"",IF($H74="","",INDEX([1]NKC!$F$10:$F$5007,$H74)))</f>
        <v/>
      </c>
      <c r="F74" s="49">
        <f ca="1">IF(IF($H74="","",INDEX([1]NKC!$D$10:$D$5007,$H74))=$C$8,"",IF($H74="","",INDEX([1]NKC!$F$10:$F$5007,$H74)))</f>
        <v>127600000</v>
      </c>
      <c r="G74" s="50">
        <f ca="1">IF(SUM(E74:F74)=0,0,$G$11+SUM(E$12:$E74)-SUM(F$12:$F74))</f>
        <v>167511852</v>
      </c>
      <c r="H74" s="51">
        <f ca="1">IF(IF(TYPE(MATCH($C$8,OFFSET([1]NKC!$D$10,H73,0):'[1]NKC'!$D$5007,0)+H73)=16,"",MATCH($C$8,OFFSET([1]NKC!$D$10,H73,0):'[1]NKC'!$D$5007,0)+H73)&lt;IF(TYPE(MATCH($C$8,OFFSET([1]NKC!$E$10,H73,0):'[1]NKC'!$E$5007,0)+H73)=16,"",MATCH($C$8,OFFSET([1]NKC!$E$10,H73,0):'[1]NKC'!$E$5007,0)+H73),IF(TYPE(MATCH($C$8,OFFSET([1]NKC!$D$10,H73,0):'[1]NKC'!$D$5007,0)+H73)=16,"",MATCH($C$8,OFFSET([1]NKC!$D$10,H73,0):'[1]NKC'!$D$5007,0)+H73),IF(TYPE(MATCH($C$8,OFFSET([1]NKC!$E$10,H73,0):'[1]NKC'!$E$5007,0)+H73)=16,"",MATCH($C$8,OFFSET([1]NKC!$E$10,H73,0):'[1]NKC'!$E$5007,0)+H73))</f>
        <v>81</v>
      </c>
    </row>
    <row r="75" spans="1:8" s="52" customFormat="1" ht="14.25">
      <c r="A75" s="45">
        <f ca="1">IF($H75="","",INDEX([1]NKC!$A$10:$A$5007,$H75))</f>
        <v>43488</v>
      </c>
      <c r="B75" s="46" t="str">
        <f ca="1">IF($H75="","",INDEX([1]NKC!$B$10:$B$5007,$H75))</f>
        <v>TU</v>
      </c>
      <c r="C75" s="47" t="str">
        <f ca="1">IF($H75="","",INDEX([1]NKC!$C$10:$C$5007,$H75))</f>
        <v>Tạm ứng công tác khu vực miền Trung</v>
      </c>
      <c r="D75" s="48" t="str">
        <f ca="1">IF(IF($H75="","",INDEX([1]NKC!$D$10:$D$5007,$H75))=$C$8,IF($H75="","",INDEX([1]NKC!$E$10:$E$5007,$H75)),IF($H75="","",INDEX([1]NKC!$D$10:$D$5007,$H75)))</f>
        <v>141</v>
      </c>
      <c r="E75" s="49" t="str">
        <f ca="1">IF(IF($H75="","",INDEX([1]NKC!$E$10:$E$5007,$H75))=$C$8,"",IF($H75="","",INDEX([1]NKC!$F$10:$F$5007,$H75)))</f>
        <v/>
      </c>
      <c r="F75" s="49">
        <f ca="1">IF(IF($H75="","",INDEX([1]NKC!$D$10:$D$5007,$H75))=$C$8,"",IF($H75="","",INDEX([1]NKC!$F$10:$F$5007,$H75)))</f>
        <v>20000000</v>
      </c>
      <c r="G75" s="50">
        <f ca="1">IF(SUM(E75:F75)=0,0,$G$11+SUM(E$12:$E75)-SUM(F$12:$F75))</f>
        <v>147511852</v>
      </c>
      <c r="H75" s="51">
        <f ca="1">IF(IF(TYPE(MATCH($C$8,OFFSET([1]NKC!$D$10,H74,0):'[1]NKC'!$D$5007,0)+H74)=16,"",MATCH($C$8,OFFSET([1]NKC!$D$10,H74,0):'[1]NKC'!$D$5007,0)+H74)&lt;IF(TYPE(MATCH($C$8,OFFSET([1]NKC!$E$10,H74,0):'[1]NKC'!$E$5007,0)+H74)=16,"",MATCH($C$8,OFFSET([1]NKC!$E$10,H74,0):'[1]NKC'!$E$5007,0)+H74),IF(TYPE(MATCH($C$8,OFFSET([1]NKC!$D$10,H74,0):'[1]NKC'!$D$5007,0)+H74)=16,"",MATCH($C$8,OFFSET([1]NKC!$D$10,H74,0):'[1]NKC'!$D$5007,0)+H74),IF(TYPE(MATCH($C$8,OFFSET([1]NKC!$E$10,H74,0):'[1]NKC'!$E$5007,0)+H74)=16,"",MATCH($C$8,OFFSET([1]NKC!$E$10,H74,0):'[1]NKC'!$E$5007,0)+H74))</f>
        <v>82</v>
      </c>
    </row>
    <row r="76" spans="1:8" s="52" customFormat="1" ht="14.25">
      <c r="A76" s="45">
        <f ca="1">IF($H76="","",INDEX([1]NKC!$A$10:$A$5007,$H76))</f>
        <v>43488</v>
      </c>
      <c r="B76" s="46" t="str">
        <f ca="1">IF($H76="","",INDEX([1]NKC!$B$10:$B$5007,$H76))</f>
        <v>PC20190123-01</v>
      </c>
      <c r="C76" s="47" t="str">
        <f ca="1">IF($H76="","",INDEX([1]NKC!$C$10:$C$5007,$H76))</f>
        <v>Tạm ứng in sticker cho sản phẩm trưng bày</v>
      </c>
      <c r="D76" s="48" t="str">
        <f ca="1">IF(IF($H76="","",INDEX([1]NKC!$D$10:$D$5007,$H76))=$C$8,IF($H76="","",INDEX([1]NKC!$E$10:$E$5007,$H76)),IF($H76="","",INDEX([1]NKC!$D$10:$D$5007,$H76)))</f>
        <v>141</v>
      </c>
      <c r="E76" s="49" t="str">
        <f ca="1">IF(IF($H76="","",INDEX([1]NKC!$E$10:$E$5007,$H76))=$C$8,"",IF($H76="","",INDEX([1]NKC!$F$10:$F$5007,$H76)))</f>
        <v/>
      </c>
      <c r="F76" s="49">
        <f ca="1">IF(IF($H76="","",INDEX([1]NKC!$D$10:$D$5007,$H76))=$C$8,"",IF($H76="","",INDEX([1]NKC!$F$10:$F$5007,$H76)))</f>
        <v>25300000</v>
      </c>
      <c r="G76" s="50">
        <f ca="1">IF(SUM(E76:F76)=0,0,$G$11+SUM(E$12:$E76)-SUM(F$12:$F76))</f>
        <v>122211852</v>
      </c>
      <c r="H76" s="51">
        <f ca="1">IF(IF(TYPE(MATCH($C$8,OFFSET([1]NKC!$D$10,H75,0):'[1]NKC'!$D$5007,0)+H75)=16,"",MATCH($C$8,OFFSET([1]NKC!$D$10,H75,0):'[1]NKC'!$D$5007,0)+H75)&lt;IF(TYPE(MATCH($C$8,OFFSET([1]NKC!$E$10,H75,0):'[1]NKC'!$E$5007,0)+H75)=16,"",MATCH($C$8,OFFSET([1]NKC!$E$10,H75,0):'[1]NKC'!$E$5007,0)+H75),IF(TYPE(MATCH($C$8,OFFSET([1]NKC!$D$10,H75,0):'[1]NKC'!$D$5007,0)+H75)=16,"",MATCH($C$8,OFFSET([1]NKC!$D$10,H75,0):'[1]NKC'!$D$5007,0)+H75),IF(TYPE(MATCH($C$8,OFFSET([1]NKC!$E$10,H75,0):'[1]NKC'!$E$5007,0)+H75)=16,"",MATCH($C$8,OFFSET([1]NKC!$E$10,H75,0):'[1]NKC'!$E$5007,0)+H75))</f>
        <v>83</v>
      </c>
    </row>
    <row r="77" spans="1:8" s="52" customFormat="1" ht="14.25">
      <c r="A77" s="45">
        <f ca="1">IF($H77="","",INDEX([1]NKC!$A$10:$A$5007,$H77))</f>
        <v>43488</v>
      </c>
      <c r="B77" s="46" t="str">
        <f ca="1">IF($H77="","",INDEX([1]NKC!$B$10:$B$5007,$H77))</f>
        <v>PC20190123-03</v>
      </c>
      <c r="C77" s="47" t="str">
        <f ca="1">IF($H77="","",INDEX([1]NKC!$C$10:$C$5007,$H77))</f>
        <v>Tạm ứng mua máy bắn đinh, máy cắt tôn</v>
      </c>
      <c r="D77" s="48" t="str">
        <f ca="1">IF(IF($H77="","",INDEX([1]NKC!$D$10:$D$5007,$H77))=$C$8,IF($H77="","",INDEX([1]NKC!$E$10:$E$5007,$H77)),IF($H77="","",INDEX([1]NKC!$D$10:$D$5007,$H77)))</f>
        <v>141</v>
      </c>
      <c r="E77" s="49" t="str">
        <f ca="1">IF(IF($H77="","",INDEX([1]NKC!$E$10:$E$5007,$H77))=$C$8,"",IF($H77="","",INDEX([1]NKC!$F$10:$F$5007,$H77)))</f>
        <v/>
      </c>
      <c r="F77" s="49">
        <f ca="1">IF(IF($H77="","",INDEX([1]NKC!$D$10:$D$5007,$H77))=$C$8,"",IF($H77="","",INDEX([1]NKC!$F$10:$F$5007,$H77)))</f>
        <v>5000000</v>
      </c>
      <c r="G77" s="50">
        <f ca="1">IF(SUM(E77:F77)=0,0,$G$11+SUM(E$12:$E77)-SUM(F$12:$F77))</f>
        <v>117211852</v>
      </c>
      <c r="H77" s="51">
        <f ca="1">IF(IF(TYPE(MATCH($C$8,OFFSET([1]NKC!$D$10,H76,0):'[1]NKC'!$D$5007,0)+H76)=16,"",MATCH($C$8,OFFSET([1]NKC!$D$10,H76,0):'[1]NKC'!$D$5007,0)+H76)&lt;IF(TYPE(MATCH($C$8,OFFSET([1]NKC!$E$10,H76,0):'[1]NKC'!$E$5007,0)+H76)=16,"",MATCH($C$8,OFFSET([1]NKC!$E$10,H76,0):'[1]NKC'!$E$5007,0)+H76),IF(TYPE(MATCH($C$8,OFFSET([1]NKC!$D$10,H76,0):'[1]NKC'!$D$5007,0)+H76)=16,"",MATCH($C$8,OFFSET([1]NKC!$D$10,H76,0):'[1]NKC'!$D$5007,0)+H76),IF(TYPE(MATCH($C$8,OFFSET([1]NKC!$E$10,H76,0):'[1]NKC'!$E$5007,0)+H76)=16,"",MATCH($C$8,OFFSET([1]NKC!$E$10,H76,0):'[1]NKC'!$E$5007,0)+H76))</f>
        <v>84</v>
      </c>
    </row>
    <row r="78" spans="1:8" s="52" customFormat="1" ht="14.25">
      <c r="A78" s="45">
        <f ca="1">IF($H78="","",INDEX([1]NKC!$A$10:$A$5007,$H78))</f>
        <v>43488</v>
      </c>
      <c r="B78" s="46" t="str">
        <f ca="1">IF($H78="","",INDEX([1]NKC!$B$10:$B$5007,$H78))</f>
        <v>PC20190123-04</v>
      </c>
      <c r="C78" s="47" t="str">
        <f ca="1">IF($H78="","",INDEX([1]NKC!$C$10:$C$5007,$H78))</f>
        <v>Tạm ứng công tác Bình Dương</v>
      </c>
      <c r="D78" s="48" t="str">
        <f ca="1">IF(IF($H78="","",INDEX([1]NKC!$D$10:$D$5007,$H78))=$C$8,IF($H78="","",INDEX([1]NKC!$E$10:$E$5007,$H78)),IF($H78="","",INDEX([1]NKC!$D$10:$D$5007,$H78)))</f>
        <v>141</v>
      </c>
      <c r="E78" s="49" t="str">
        <f ca="1">IF(IF($H78="","",INDEX([1]NKC!$E$10:$E$5007,$H78))=$C$8,"",IF($H78="","",INDEX([1]NKC!$F$10:$F$5007,$H78)))</f>
        <v/>
      </c>
      <c r="F78" s="49">
        <f ca="1">IF(IF($H78="","",INDEX([1]NKC!$D$10:$D$5007,$H78))=$C$8,"",IF($H78="","",INDEX([1]NKC!$F$10:$F$5007,$H78)))</f>
        <v>2000000</v>
      </c>
      <c r="G78" s="50">
        <f ca="1">IF(SUM(E78:F78)=0,0,$G$11+SUM(E$12:$E78)-SUM(F$12:$F78))</f>
        <v>115211852</v>
      </c>
      <c r="H78" s="51">
        <f ca="1">IF(IF(TYPE(MATCH($C$8,OFFSET([1]NKC!$D$10,H77,0):'[1]NKC'!$D$5007,0)+H77)=16,"",MATCH($C$8,OFFSET([1]NKC!$D$10,H77,0):'[1]NKC'!$D$5007,0)+H77)&lt;IF(TYPE(MATCH($C$8,OFFSET([1]NKC!$E$10,H77,0):'[1]NKC'!$E$5007,0)+H77)=16,"",MATCH($C$8,OFFSET([1]NKC!$E$10,H77,0):'[1]NKC'!$E$5007,0)+H77),IF(TYPE(MATCH($C$8,OFFSET([1]NKC!$D$10,H77,0):'[1]NKC'!$D$5007,0)+H77)=16,"",MATCH($C$8,OFFSET([1]NKC!$D$10,H77,0):'[1]NKC'!$D$5007,0)+H77),IF(TYPE(MATCH($C$8,OFFSET([1]NKC!$E$10,H77,0):'[1]NKC'!$E$5007,0)+H77)=16,"",MATCH($C$8,OFFSET([1]NKC!$E$10,H77,0):'[1]NKC'!$E$5007,0)+H77))</f>
        <v>85</v>
      </c>
    </row>
    <row r="79" spans="1:8" s="52" customFormat="1" ht="14.25">
      <c r="A79" s="45">
        <f ca="1">IF($H79="","",INDEX([1]NKC!$A$10:$A$5007,$H79))</f>
        <v>43488</v>
      </c>
      <c r="B79" s="46" t="str">
        <f ca="1">IF($H79="","",INDEX([1]NKC!$B$10:$B$5007,$H79))</f>
        <v>PC20190123-06</v>
      </c>
      <c r="C79" s="47" t="str">
        <f ca="1">IF($H79="","",INDEX([1]NKC!$C$10:$C$5007,$H79))</f>
        <v>TT phí tiếp khách</v>
      </c>
      <c r="D79" s="48" t="str">
        <f ca="1">IF(IF($H79="","",INDEX([1]NKC!$D$10:$D$5007,$H79))=$C$8,IF($H79="","",INDEX([1]NKC!$E$10:$E$5007,$H79)),IF($H79="","",INDEX([1]NKC!$D$10:$D$5007,$H79)))</f>
        <v>6418</v>
      </c>
      <c r="E79" s="49" t="str">
        <f ca="1">IF(IF($H79="","",INDEX([1]NKC!$E$10:$E$5007,$H79))=$C$8,"",IF($H79="","",INDEX([1]NKC!$F$10:$F$5007,$H79)))</f>
        <v/>
      </c>
      <c r="F79" s="49">
        <f ca="1">IF(IF($H79="","",INDEX([1]NKC!$D$10:$D$5007,$H79))=$C$8,"",IF($H79="","",INDEX([1]NKC!$F$10:$F$5007,$H79)))</f>
        <v>2810909</v>
      </c>
      <c r="G79" s="50">
        <f ca="1">IF(SUM(E79:F79)=0,0,$G$11+SUM(E$12:$E79)-SUM(F$12:$F79))</f>
        <v>112400943</v>
      </c>
      <c r="H79" s="51">
        <f ca="1">IF(IF(TYPE(MATCH($C$8,OFFSET([1]NKC!$D$10,H78,0):'[1]NKC'!$D$5007,0)+H78)=16,"",MATCH($C$8,OFFSET([1]NKC!$D$10,H78,0):'[1]NKC'!$D$5007,0)+H78)&lt;IF(TYPE(MATCH($C$8,OFFSET([1]NKC!$E$10,H78,0):'[1]NKC'!$E$5007,0)+H78)=16,"",MATCH($C$8,OFFSET([1]NKC!$E$10,H78,0):'[1]NKC'!$E$5007,0)+H78),IF(TYPE(MATCH($C$8,OFFSET([1]NKC!$D$10,H78,0):'[1]NKC'!$D$5007,0)+H78)=16,"",MATCH($C$8,OFFSET([1]NKC!$D$10,H78,0):'[1]NKC'!$D$5007,0)+H78),IF(TYPE(MATCH($C$8,OFFSET([1]NKC!$E$10,H78,0):'[1]NKC'!$E$5007,0)+H78)=16,"",MATCH($C$8,OFFSET([1]NKC!$E$10,H78,0):'[1]NKC'!$E$5007,0)+H78))</f>
        <v>86</v>
      </c>
    </row>
    <row r="80" spans="1:8" s="52" customFormat="1" ht="14.25">
      <c r="A80" s="45">
        <f ca="1">IF($H80="","",INDEX([1]NKC!$A$10:$A$5007,$H80))</f>
        <v>43488</v>
      </c>
      <c r="B80" s="46" t="str">
        <f ca="1">IF($H80="","",INDEX([1]NKC!$B$10:$B$5007,$H80))</f>
        <v>PC20190123-06</v>
      </c>
      <c r="C80" s="47" t="str">
        <f ca="1">IF($H80="","",INDEX([1]NKC!$C$10:$C$5007,$H80))</f>
        <v>Thuế GTGT được khấu trừ</v>
      </c>
      <c r="D80" s="48" t="str">
        <f ca="1">IF(IF($H80="","",INDEX([1]NKC!$D$10:$D$5007,$H80))=$C$8,IF($H80="","",INDEX([1]NKC!$E$10:$E$5007,$H80)),IF($H80="","",INDEX([1]NKC!$D$10:$D$5007,$H80)))</f>
        <v>1331</v>
      </c>
      <c r="E80" s="49" t="str">
        <f ca="1">IF(IF($H80="","",INDEX([1]NKC!$E$10:$E$5007,$H80))=$C$8,"",IF($H80="","",INDEX([1]NKC!$F$10:$F$5007,$H80)))</f>
        <v/>
      </c>
      <c r="F80" s="49">
        <f ca="1">IF(IF($H80="","",INDEX([1]NKC!$D$10:$D$5007,$H80))=$C$8,"",IF($H80="","",INDEX([1]NKC!$F$10:$F$5007,$H80)))</f>
        <v>281091</v>
      </c>
      <c r="G80" s="50">
        <f ca="1">IF(SUM(E80:F80)=0,0,$G$11+SUM(E$12:$E80)-SUM(F$12:$F80))</f>
        <v>112119852</v>
      </c>
      <c r="H80" s="51">
        <f ca="1">IF(IF(TYPE(MATCH($C$8,OFFSET([1]NKC!$D$10,H79,0):'[1]NKC'!$D$5007,0)+H79)=16,"",MATCH($C$8,OFFSET([1]NKC!$D$10,H79,0):'[1]NKC'!$D$5007,0)+H79)&lt;IF(TYPE(MATCH($C$8,OFFSET([1]NKC!$E$10,H79,0):'[1]NKC'!$E$5007,0)+H79)=16,"",MATCH($C$8,OFFSET([1]NKC!$E$10,H79,0):'[1]NKC'!$E$5007,0)+H79),IF(TYPE(MATCH($C$8,OFFSET([1]NKC!$D$10,H79,0):'[1]NKC'!$D$5007,0)+H79)=16,"",MATCH($C$8,OFFSET([1]NKC!$D$10,H79,0):'[1]NKC'!$D$5007,0)+H79),IF(TYPE(MATCH($C$8,OFFSET([1]NKC!$E$10,H79,0):'[1]NKC'!$E$5007,0)+H79)=16,"",MATCH($C$8,OFFSET([1]NKC!$E$10,H79,0):'[1]NKC'!$E$5007,0)+H79))</f>
        <v>87</v>
      </c>
    </row>
    <row r="81" spans="1:8" s="52" customFormat="1" ht="14.25">
      <c r="A81" s="45">
        <f ca="1">IF($H81="","",INDEX([1]NKC!$A$10:$A$5007,$H81))</f>
        <v>43488</v>
      </c>
      <c r="B81" s="46" t="str">
        <f ca="1">IF($H81="","",INDEX([1]NKC!$B$10:$B$5007,$H81))</f>
        <v>PC20190123-06</v>
      </c>
      <c r="C81" s="47" t="str">
        <f ca="1">IF($H81="","",INDEX([1]NKC!$C$10:$C$5007,$H81))</f>
        <v>TT phí dịch vụ khách sạn</v>
      </c>
      <c r="D81" s="48" t="str">
        <f ca="1">IF(IF($H81="","",INDEX([1]NKC!$D$10:$D$5007,$H81))=$C$8,IF($H81="","",INDEX([1]NKC!$E$10:$E$5007,$H81)),IF($H81="","",INDEX([1]NKC!$D$10:$D$5007,$H81)))</f>
        <v>6418</v>
      </c>
      <c r="E81" s="49" t="str">
        <f ca="1">IF(IF($H81="","",INDEX([1]NKC!$E$10:$E$5007,$H81))=$C$8,"",IF($H81="","",INDEX([1]NKC!$F$10:$F$5007,$H81)))</f>
        <v/>
      </c>
      <c r="F81" s="49">
        <f ca="1">IF(IF($H81="","",INDEX([1]NKC!$D$10:$D$5007,$H81))=$C$8,"",IF($H81="","",INDEX([1]NKC!$F$10:$F$5007,$H81)))</f>
        <v>3272728</v>
      </c>
      <c r="G81" s="50">
        <f ca="1">IF(SUM(E81:F81)=0,0,$G$11+SUM(E$12:$E81)-SUM(F$12:$F81))</f>
        <v>108847124</v>
      </c>
      <c r="H81" s="51">
        <f ca="1">IF(IF(TYPE(MATCH($C$8,OFFSET([1]NKC!$D$10,H80,0):'[1]NKC'!$D$5007,0)+H80)=16,"",MATCH($C$8,OFFSET([1]NKC!$D$10,H80,0):'[1]NKC'!$D$5007,0)+H80)&lt;IF(TYPE(MATCH($C$8,OFFSET([1]NKC!$E$10,H80,0):'[1]NKC'!$E$5007,0)+H80)=16,"",MATCH($C$8,OFFSET([1]NKC!$E$10,H80,0):'[1]NKC'!$E$5007,0)+H80),IF(TYPE(MATCH($C$8,OFFSET([1]NKC!$D$10,H80,0):'[1]NKC'!$D$5007,0)+H80)=16,"",MATCH($C$8,OFFSET([1]NKC!$D$10,H80,0):'[1]NKC'!$D$5007,0)+H80),IF(TYPE(MATCH($C$8,OFFSET([1]NKC!$E$10,H80,0):'[1]NKC'!$E$5007,0)+H80)=16,"",MATCH($C$8,OFFSET([1]NKC!$E$10,H80,0):'[1]NKC'!$E$5007,0)+H80))</f>
        <v>88</v>
      </c>
    </row>
    <row r="82" spans="1:8" s="52" customFormat="1" ht="14.25">
      <c r="A82" s="45">
        <f ca="1">IF($H82="","",INDEX([1]NKC!$A$10:$A$5007,$H82))</f>
        <v>43488</v>
      </c>
      <c r="B82" s="46" t="str">
        <f ca="1">IF($H82="","",INDEX([1]NKC!$B$10:$B$5007,$H82))</f>
        <v>PC20190123-06</v>
      </c>
      <c r="C82" s="47" t="str">
        <f ca="1">IF($H82="","",INDEX([1]NKC!$C$10:$C$5007,$H82))</f>
        <v>Thuế GTGT được khấu trừ</v>
      </c>
      <c r="D82" s="48" t="str">
        <f ca="1">IF(IF($H82="","",INDEX([1]NKC!$D$10:$D$5007,$H82))=$C$8,IF($H82="","",INDEX([1]NKC!$E$10:$E$5007,$H82)),IF($H82="","",INDEX([1]NKC!$D$10:$D$5007,$H82)))</f>
        <v>1331</v>
      </c>
      <c r="E82" s="49" t="str">
        <f ca="1">IF(IF($H82="","",INDEX([1]NKC!$E$10:$E$5007,$H82))=$C$8,"",IF($H82="","",INDEX([1]NKC!$F$10:$F$5007,$H82)))</f>
        <v/>
      </c>
      <c r="F82" s="49">
        <f ca="1">IF(IF($H82="","",INDEX([1]NKC!$D$10:$D$5007,$H82))=$C$8,"",IF($H82="","",INDEX([1]NKC!$F$10:$F$5007,$H82)))</f>
        <v>327272</v>
      </c>
      <c r="G82" s="50">
        <f ca="1">IF(SUM(E82:F82)=0,0,$G$11+SUM(E$12:$E82)-SUM(F$12:$F82))</f>
        <v>108519852</v>
      </c>
      <c r="H82" s="51">
        <f ca="1">IF(IF(TYPE(MATCH($C$8,OFFSET([1]NKC!$D$10,H81,0):'[1]NKC'!$D$5007,0)+H81)=16,"",MATCH($C$8,OFFSET([1]NKC!$D$10,H81,0):'[1]NKC'!$D$5007,0)+H81)&lt;IF(TYPE(MATCH($C$8,OFFSET([1]NKC!$E$10,H81,0):'[1]NKC'!$E$5007,0)+H81)=16,"",MATCH($C$8,OFFSET([1]NKC!$E$10,H81,0):'[1]NKC'!$E$5007,0)+H81),IF(TYPE(MATCH($C$8,OFFSET([1]NKC!$D$10,H81,0):'[1]NKC'!$D$5007,0)+H81)=16,"",MATCH($C$8,OFFSET([1]NKC!$D$10,H81,0):'[1]NKC'!$D$5007,0)+H81),IF(TYPE(MATCH($C$8,OFFSET([1]NKC!$E$10,H81,0):'[1]NKC'!$E$5007,0)+H81)=16,"",MATCH($C$8,OFFSET([1]NKC!$E$10,H81,0):'[1]NKC'!$E$5007,0)+H81))</f>
        <v>89</v>
      </c>
    </row>
    <row r="83" spans="1:8" s="52" customFormat="1" ht="14.25">
      <c r="A83" s="45">
        <f ca="1">IF($H83="","",INDEX([1]NKC!$A$10:$A$5007,$H83))</f>
        <v>43488</v>
      </c>
      <c r="B83" s="46" t="str">
        <f ca="1">IF($H83="","",INDEX([1]NKC!$B$10:$B$5007,$H83))</f>
        <v>PC20190123-06</v>
      </c>
      <c r="C83" s="47" t="str">
        <f ca="1">IF($H83="","",INDEX([1]NKC!$C$10:$C$5007,$H83))</f>
        <v>TT phí tiếp khách (ăn uống)</v>
      </c>
      <c r="D83" s="48" t="str">
        <f ca="1">IF(IF($H83="","",INDEX([1]NKC!$D$10:$D$5007,$H83))=$C$8,IF($H83="","",INDEX([1]NKC!$E$10:$E$5007,$H83)),IF($H83="","",INDEX([1]NKC!$D$10:$D$5007,$H83)))</f>
        <v>6418</v>
      </c>
      <c r="E83" s="49" t="str">
        <f ca="1">IF(IF($H83="","",INDEX([1]NKC!$E$10:$E$5007,$H83))=$C$8,"",IF($H83="","",INDEX([1]NKC!$F$10:$F$5007,$H83)))</f>
        <v/>
      </c>
      <c r="F83" s="49">
        <f ca="1">IF(IF($H83="","",INDEX([1]NKC!$D$10:$D$5007,$H83))=$C$8,"",IF($H83="","",INDEX([1]NKC!$F$10:$F$5007,$H83)))</f>
        <v>6327273</v>
      </c>
      <c r="G83" s="50">
        <f ca="1">IF(SUM(E83:F83)=0,0,$G$11+SUM(E$12:$E83)-SUM(F$12:$F83))</f>
        <v>102192579</v>
      </c>
      <c r="H83" s="51">
        <f ca="1">IF(IF(TYPE(MATCH($C$8,OFFSET([1]NKC!$D$10,H82,0):'[1]NKC'!$D$5007,0)+H82)=16,"",MATCH($C$8,OFFSET([1]NKC!$D$10,H82,0):'[1]NKC'!$D$5007,0)+H82)&lt;IF(TYPE(MATCH($C$8,OFFSET([1]NKC!$E$10,H82,0):'[1]NKC'!$E$5007,0)+H82)=16,"",MATCH($C$8,OFFSET([1]NKC!$E$10,H82,0):'[1]NKC'!$E$5007,0)+H82),IF(TYPE(MATCH($C$8,OFFSET([1]NKC!$D$10,H82,0):'[1]NKC'!$D$5007,0)+H82)=16,"",MATCH($C$8,OFFSET([1]NKC!$D$10,H82,0):'[1]NKC'!$D$5007,0)+H82),IF(TYPE(MATCH($C$8,OFFSET([1]NKC!$E$10,H82,0):'[1]NKC'!$E$5007,0)+H82)=16,"",MATCH($C$8,OFFSET([1]NKC!$E$10,H82,0):'[1]NKC'!$E$5007,0)+H82))</f>
        <v>90</v>
      </c>
    </row>
    <row r="84" spans="1:8" s="52" customFormat="1" ht="14.25">
      <c r="A84" s="45">
        <f ca="1">IF($H84="","",INDEX([1]NKC!$A$10:$A$5007,$H84))</f>
        <v>43488</v>
      </c>
      <c r="B84" s="46" t="str">
        <f ca="1">IF($H84="","",INDEX([1]NKC!$B$10:$B$5007,$H84))</f>
        <v>PC20190123-06</v>
      </c>
      <c r="C84" s="47" t="str">
        <f ca="1">IF($H84="","",INDEX([1]NKC!$C$10:$C$5007,$H84))</f>
        <v>Thuế GTGT được khấu trừ</v>
      </c>
      <c r="D84" s="48" t="str">
        <f ca="1">IF(IF($H84="","",INDEX([1]NKC!$D$10:$D$5007,$H84))=$C$8,IF($H84="","",INDEX([1]NKC!$E$10:$E$5007,$H84)),IF($H84="","",INDEX([1]NKC!$D$10:$D$5007,$H84)))</f>
        <v>1331</v>
      </c>
      <c r="E84" s="49" t="str">
        <f ca="1">IF(IF($H84="","",INDEX([1]NKC!$E$10:$E$5007,$H84))=$C$8,"",IF($H84="","",INDEX([1]NKC!$F$10:$F$5007,$H84)))</f>
        <v/>
      </c>
      <c r="F84" s="49">
        <f ca="1">IF(IF($H84="","",INDEX([1]NKC!$D$10:$D$5007,$H84))=$C$8,"",IF($H84="","",INDEX([1]NKC!$F$10:$F$5007,$H84)))</f>
        <v>632727</v>
      </c>
      <c r="G84" s="50">
        <f ca="1">IF(SUM(E84:F84)=0,0,$G$11+SUM(E$12:$E84)-SUM(F$12:$F84))</f>
        <v>101559852</v>
      </c>
      <c r="H84" s="51">
        <f ca="1">IF(IF(TYPE(MATCH($C$8,OFFSET([1]NKC!$D$10,H83,0):'[1]NKC'!$D$5007,0)+H83)=16,"",MATCH($C$8,OFFSET([1]NKC!$D$10,H83,0):'[1]NKC'!$D$5007,0)+H83)&lt;IF(TYPE(MATCH($C$8,OFFSET([1]NKC!$E$10,H83,0):'[1]NKC'!$E$5007,0)+H83)=16,"",MATCH($C$8,OFFSET([1]NKC!$E$10,H83,0):'[1]NKC'!$E$5007,0)+H83),IF(TYPE(MATCH($C$8,OFFSET([1]NKC!$D$10,H83,0):'[1]NKC'!$D$5007,0)+H83)=16,"",MATCH($C$8,OFFSET([1]NKC!$D$10,H83,0):'[1]NKC'!$D$5007,0)+H83),IF(TYPE(MATCH($C$8,OFFSET([1]NKC!$E$10,H83,0):'[1]NKC'!$E$5007,0)+H83)=16,"",MATCH($C$8,OFFSET([1]NKC!$E$10,H83,0):'[1]NKC'!$E$5007,0)+H83))</f>
        <v>91</v>
      </c>
    </row>
    <row r="85" spans="1:8" s="52" customFormat="1" ht="25.5">
      <c r="A85" s="45">
        <f ca="1">IF($H85="","",INDEX([1]NKC!$A$10:$A$5007,$H85))</f>
        <v>43490</v>
      </c>
      <c r="B85" s="46" t="str">
        <f ca="1">IF($H85="","",INDEX([1]NKC!$B$10:$B$5007,$H85))</f>
        <v>PT20190125-01</v>
      </c>
      <c r="C85" s="47" t="str">
        <f ca="1">IF($H85="","",INDEX([1]NKC!$C$10:$C$5007,$H85))</f>
        <v>Ms.Luyến trả tiền mượn công ty (Dương trả tạm ứng T09/2018)</v>
      </c>
      <c r="D85" s="48" t="str">
        <f ca="1">IF(IF($H85="","",INDEX([1]NKC!$D$10:$D$5007,$H85))=$C$8,IF($H85="","",INDEX([1]NKC!$E$10:$E$5007,$H85)),IF($H85="","",INDEX([1]NKC!$D$10:$D$5007,$H85)))</f>
        <v>3388</v>
      </c>
      <c r="E85" s="49">
        <f ca="1">IF(IF($H85="","",INDEX([1]NKC!$E$10:$E$5007,$H85))=$C$8,"",IF($H85="","",INDEX([1]NKC!$F$10:$F$5007,$H85)))</f>
        <v>5000000</v>
      </c>
      <c r="F85" s="49" t="str">
        <f ca="1">IF(IF($H85="","",INDEX([1]NKC!$D$10:$D$5007,$H85))=$C$8,"",IF($H85="","",INDEX([1]NKC!$F$10:$F$5007,$H85)))</f>
        <v/>
      </c>
      <c r="G85" s="50">
        <f ca="1">IF(SUM(E85:F85)=0,0,$G$11+SUM(E$12:$E85)-SUM(F$12:$F85))</f>
        <v>106559852</v>
      </c>
      <c r="H85" s="51">
        <f ca="1">IF(IF(TYPE(MATCH($C$8,OFFSET([1]NKC!$D$10,H84,0):'[1]NKC'!$D$5007,0)+H84)=16,"",MATCH($C$8,OFFSET([1]NKC!$D$10,H84,0):'[1]NKC'!$D$5007,0)+H84)&lt;IF(TYPE(MATCH($C$8,OFFSET([1]NKC!$E$10,H84,0):'[1]NKC'!$E$5007,0)+H84)=16,"",MATCH($C$8,OFFSET([1]NKC!$E$10,H84,0):'[1]NKC'!$E$5007,0)+H84),IF(TYPE(MATCH($C$8,OFFSET([1]NKC!$D$10,H84,0):'[1]NKC'!$D$5007,0)+H84)=16,"",MATCH($C$8,OFFSET([1]NKC!$D$10,H84,0):'[1]NKC'!$D$5007,0)+H84),IF(TYPE(MATCH($C$8,OFFSET([1]NKC!$E$10,H84,0):'[1]NKC'!$E$5007,0)+H84)=16,"",MATCH($C$8,OFFSET([1]NKC!$E$10,H84,0):'[1]NKC'!$E$5007,0)+H84))</f>
        <v>96</v>
      </c>
    </row>
    <row r="86" spans="1:8" s="52" customFormat="1" ht="14.25">
      <c r="A86" s="45">
        <f ca="1">IF($H86="","",INDEX([1]NKC!$A$10:$A$5007,$H86))</f>
        <v>43490</v>
      </c>
      <c r="B86" s="46" t="str">
        <f ca="1">IF($H86="","",INDEX([1]NKC!$B$10:$B$5007,$H86))</f>
        <v>PT20190125-02</v>
      </c>
      <c r="C86" s="47" t="str">
        <f ca="1">IF($H86="","",INDEX([1]NKC!$C$10:$C$5007,$H86))</f>
        <v>Rút tiền gửi NH BIDV nhập quỹ tiền mặt</v>
      </c>
      <c r="D86" s="48" t="str">
        <f ca="1">IF(IF($H86="","",INDEX([1]NKC!$D$10:$D$5007,$H86))=$C$8,IF($H86="","",INDEX([1]NKC!$E$10:$E$5007,$H86)),IF($H86="","",INDEX([1]NKC!$D$10:$D$5007,$H86)))</f>
        <v>1121bidv</v>
      </c>
      <c r="E86" s="49">
        <f ca="1">IF(IF($H86="","",INDEX([1]NKC!$E$10:$E$5007,$H86))=$C$8,"",IF($H86="","",INDEX([1]NKC!$F$10:$F$5007,$H86)))</f>
        <v>0</v>
      </c>
      <c r="F86" s="49" t="str">
        <f ca="1">IF(IF($H86="","",INDEX([1]NKC!$D$10:$D$5007,$H86))=$C$8,"",IF($H86="","",INDEX([1]NKC!$F$10:$F$5007,$H86)))</f>
        <v/>
      </c>
      <c r="G86" s="50">
        <f ca="1">IF(SUM(E86:F86)=0,0,$G$11+SUM(E$12:$E86)-SUM(F$12:$F86))</f>
        <v>0</v>
      </c>
      <c r="H86" s="51">
        <f ca="1">IF(IF(TYPE(MATCH($C$8,OFFSET([1]NKC!$D$10,H85,0):'[1]NKC'!$D$5007,0)+H85)=16,"",MATCH($C$8,OFFSET([1]NKC!$D$10,H85,0):'[1]NKC'!$D$5007,0)+H85)&lt;IF(TYPE(MATCH($C$8,OFFSET([1]NKC!$E$10,H85,0):'[1]NKC'!$E$5007,0)+H85)=16,"",MATCH($C$8,OFFSET([1]NKC!$E$10,H85,0):'[1]NKC'!$E$5007,0)+H85),IF(TYPE(MATCH($C$8,OFFSET([1]NKC!$D$10,H85,0):'[1]NKC'!$D$5007,0)+H85)=16,"",MATCH($C$8,OFFSET([1]NKC!$D$10,H85,0):'[1]NKC'!$D$5007,0)+H85),IF(TYPE(MATCH($C$8,OFFSET([1]NKC!$E$10,H85,0):'[1]NKC'!$E$5007,0)+H85)=16,"",MATCH($C$8,OFFSET([1]NKC!$E$10,H85,0):'[1]NKC'!$E$5007,0)+H85))</f>
        <v>97</v>
      </c>
    </row>
    <row r="87" spans="1:8" s="52" customFormat="1" ht="14.25">
      <c r="A87" s="45">
        <f ca="1">IF($H87="","",INDEX([1]NKC!$A$10:$A$5007,$H87))</f>
        <v>43490</v>
      </c>
      <c r="B87" s="46" t="str">
        <f ca="1">IF($H87="","",INDEX([1]NKC!$B$10:$B$5007,$H87))</f>
        <v>PC20190125-01</v>
      </c>
      <c r="C87" s="47" t="str">
        <f ca="1">IF($H87="","",INDEX([1]NKC!$C$10:$C$5007,$H87))</f>
        <v>TT tiền điện sử dụng tháng 01/2019</v>
      </c>
      <c r="D87" s="48" t="str">
        <f ca="1">IF(IF($H87="","",INDEX([1]NKC!$D$10:$D$5007,$H87))=$C$8,IF($H87="","",INDEX([1]NKC!$E$10:$E$5007,$H87)),IF($H87="","",INDEX([1]NKC!$D$10:$D$5007,$H87)))</f>
        <v>6428</v>
      </c>
      <c r="E87" s="49" t="str">
        <f ca="1">IF(IF($H87="","",INDEX([1]NKC!$E$10:$E$5007,$H87))=$C$8,"",IF($H87="","",INDEX([1]NKC!$F$10:$F$5007,$H87)))</f>
        <v/>
      </c>
      <c r="F87" s="49">
        <f ca="1">IF(IF($H87="","",INDEX([1]NKC!$D$10:$D$5007,$H87))=$C$8,"",IF($H87="","",INDEX([1]NKC!$F$10:$F$5007,$H87)))</f>
        <v>5766123</v>
      </c>
      <c r="G87" s="50">
        <f ca="1">IF(SUM(E87:F87)=0,0,$G$11+SUM(E$12:$E87)-SUM(F$12:$F87))</f>
        <v>100793729</v>
      </c>
      <c r="H87" s="51">
        <f ca="1">IF(IF(TYPE(MATCH($C$8,OFFSET([1]NKC!$D$10,H86,0):'[1]NKC'!$D$5007,0)+H86)=16,"",MATCH($C$8,OFFSET([1]NKC!$D$10,H86,0):'[1]NKC'!$D$5007,0)+H86)&lt;IF(TYPE(MATCH($C$8,OFFSET([1]NKC!$E$10,H86,0):'[1]NKC'!$E$5007,0)+H86)=16,"",MATCH($C$8,OFFSET([1]NKC!$E$10,H86,0):'[1]NKC'!$E$5007,0)+H86),IF(TYPE(MATCH($C$8,OFFSET([1]NKC!$D$10,H86,0):'[1]NKC'!$D$5007,0)+H86)=16,"",MATCH($C$8,OFFSET([1]NKC!$D$10,H86,0):'[1]NKC'!$D$5007,0)+H86),IF(TYPE(MATCH($C$8,OFFSET([1]NKC!$E$10,H86,0):'[1]NKC'!$E$5007,0)+H86)=16,"",MATCH($C$8,OFFSET([1]NKC!$E$10,H86,0):'[1]NKC'!$E$5007,0)+H86))</f>
        <v>98</v>
      </c>
    </row>
    <row r="88" spans="1:8" s="52" customFormat="1" ht="14.25">
      <c r="A88" s="45">
        <f ca="1">IF($H88="","",INDEX([1]NKC!$A$10:$A$5007,$H88))</f>
        <v>43490</v>
      </c>
      <c r="B88" s="46" t="str">
        <f ca="1">IF($H88="","",INDEX([1]NKC!$B$10:$B$5007,$H88))</f>
        <v>PC20190125-01</v>
      </c>
      <c r="C88" s="47" t="str">
        <f ca="1">IF($H88="","",INDEX([1]NKC!$C$10:$C$5007,$H88))</f>
        <v>Thuế GTGT được khấu trừ</v>
      </c>
      <c r="D88" s="48" t="str">
        <f ca="1">IF(IF($H88="","",INDEX([1]NKC!$D$10:$D$5007,$H88))=$C$8,IF($H88="","",INDEX([1]NKC!$E$10:$E$5007,$H88)),IF($H88="","",INDEX([1]NKC!$D$10:$D$5007,$H88)))</f>
        <v>1331</v>
      </c>
      <c r="E88" s="49" t="str">
        <f ca="1">IF(IF($H88="","",INDEX([1]NKC!$E$10:$E$5007,$H88))=$C$8,"",IF($H88="","",INDEX([1]NKC!$F$10:$F$5007,$H88)))</f>
        <v/>
      </c>
      <c r="F88" s="49">
        <f ca="1">IF(IF($H88="","",INDEX([1]NKC!$D$10:$D$5007,$H88))=$C$8,"",IF($H88="","",INDEX([1]NKC!$F$10:$F$5007,$H88)))</f>
        <v>576612</v>
      </c>
      <c r="G88" s="50">
        <f ca="1">IF(SUM(E88:F88)=0,0,$G$11+SUM(E$12:$E88)-SUM(F$12:$F88))</f>
        <v>100217117</v>
      </c>
      <c r="H88" s="51">
        <f ca="1">IF(IF(TYPE(MATCH($C$8,OFFSET([1]NKC!$D$10,H87,0):'[1]NKC'!$D$5007,0)+H87)=16,"",MATCH($C$8,OFFSET([1]NKC!$D$10,H87,0):'[1]NKC'!$D$5007,0)+H87)&lt;IF(TYPE(MATCH($C$8,OFFSET([1]NKC!$E$10,H87,0):'[1]NKC'!$E$5007,0)+H87)=16,"",MATCH($C$8,OFFSET([1]NKC!$E$10,H87,0):'[1]NKC'!$E$5007,0)+H87),IF(TYPE(MATCH($C$8,OFFSET([1]NKC!$D$10,H87,0):'[1]NKC'!$D$5007,0)+H87)=16,"",MATCH($C$8,OFFSET([1]NKC!$D$10,H87,0):'[1]NKC'!$D$5007,0)+H87),IF(TYPE(MATCH($C$8,OFFSET([1]NKC!$E$10,H87,0):'[1]NKC'!$E$5007,0)+H87)=16,"",MATCH($C$8,OFFSET([1]NKC!$E$10,H87,0):'[1]NKC'!$E$5007,0)+H87))</f>
        <v>99</v>
      </c>
    </row>
    <row r="89" spans="1:8" s="52" customFormat="1" ht="14.25">
      <c r="A89" s="45">
        <f ca="1">IF($H89="","",INDEX([1]NKC!$A$10:$A$5007,$H89))</f>
        <v>43490</v>
      </c>
      <c r="B89" s="46" t="str">
        <f ca="1">IF($H89="","",INDEX([1]NKC!$B$10:$B$5007,$H89))</f>
        <v>PC20190125-02</v>
      </c>
      <c r="C89" s="47" t="str">
        <f ca="1">IF($H89="","",INDEX([1]NKC!$C$10:$C$5007,$H89))</f>
        <v>Tạm ứng công tác thị trường Tây Nguyên</v>
      </c>
      <c r="D89" s="48" t="str">
        <f ca="1">IF(IF($H89="","",INDEX([1]NKC!$D$10:$D$5007,$H89))=$C$8,IF($H89="","",INDEX([1]NKC!$E$10:$E$5007,$H89)),IF($H89="","",INDEX([1]NKC!$D$10:$D$5007,$H89)))</f>
        <v>141</v>
      </c>
      <c r="E89" s="49" t="str">
        <f ca="1">IF(IF($H89="","",INDEX([1]NKC!$E$10:$E$5007,$H89))=$C$8,"",IF($H89="","",INDEX([1]NKC!$F$10:$F$5007,$H89)))</f>
        <v/>
      </c>
      <c r="F89" s="49">
        <f ca="1">IF(IF($H89="","",INDEX([1]NKC!$D$10:$D$5007,$H89))=$C$8,"",IF($H89="","",INDEX([1]NKC!$F$10:$F$5007,$H89)))</f>
        <v>10000000</v>
      </c>
      <c r="G89" s="50">
        <f ca="1">IF(SUM(E89:F89)=0,0,$G$11+SUM(E$12:$E89)-SUM(F$12:$F89))</f>
        <v>90217117</v>
      </c>
      <c r="H89" s="51">
        <f ca="1">IF(IF(TYPE(MATCH($C$8,OFFSET([1]NKC!$D$10,H88,0):'[1]NKC'!$D$5007,0)+H88)=16,"",MATCH($C$8,OFFSET([1]NKC!$D$10,H88,0):'[1]NKC'!$D$5007,0)+H88)&lt;IF(TYPE(MATCH($C$8,OFFSET([1]NKC!$E$10,H88,0):'[1]NKC'!$E$5007,0)+H88)=16,"",MATCH($C$8,OFFSET([1]NKC!$E$10,H88,0):'[1]NKC'!$E$5007,0)+H88),IF(TYPE(MATCH($C$8,OFFSET([1]NKC!$D$10,H88,0):'[1]NKC'!$D$5007,0)+H88)=16,"",MATCH($C$8,OFFSET([1]NKC!$D$10,H88,0):'[1]NKC'!$D$5007,0)+H88),IF(TYPE(MATCH($C$8,OFFSET([1]NKC!$E$10,H88,0):'[1]NKC'!$E$5007,0)+H88)=16,"",MATCH($C$8,OFFSET([1]NKC!$E$10,H88,0):'[1]NKC'!$E$5007,0)+H88))</f>
        <v>100</v>
      </c>
    </row>
    <row r="90" spans="1:8" s="52" customFormat="1" ht="14.25">
      <c r="A90" s="45">
        <f ca="1">IF($H90="","",INDEX([1]NKC!$A$10:$A$5007,$H90))</f>
        <v>43490</v>
      </c>
      <c r="B90" s="46" t="str">
        <f ca="1">IF($H90="","",INDEX([1]NKC!$B$10:$B$5007,$H90))</f>
        <v>PC20190125-03</v>
      </c>
      <c r="C90" s="47" t="str">
        <f ca="1">IF($H90="","",INDEX([1]NKC!$C$10:$C$5007,$H90))</f>
        <v>Tạm ứng bốc xếp xuất kho hàng</v>
      </c>
      <c r="D90" s="48" t="str">
        <f ca="1">IF(IF($H90="","",INDEX([1]NKC!$D$10:$D$5007,$H90))=$C$8,IF($H90="","",INDEX([1]NKC!$E$10:$E$5007,$H90)),IF($H90="","",INDEX([1]NKC!$D$10:$D$5007,$H90)))</f>
        <v>141</v>
      </c>
      <c r="E90" s="49" t="str">
        <f ca="1">IF(IF($H90="","",INDEX([1]NKC!$E$10:$E$5007,$H90))=$C$8,"",IF($H90="","",INDEX([1]NKC!$F$10:$F$5007,$H90)))</f>
        <v/>
      </c>
      <c r="F90" s="49">
        <f ca="1">IF(IF($H90="","",INDEX([1]NKC!$D$10:$D$5007,$H90))=$C$8,"",IF($H90="","",INDEX([1]NKC!$F$10:$F$5007,$H90)))</f>
        <v>2000000</v>
      </c>
      <c r="G90" s="50">
        <f ca="1">IF(SUM(E90:F90)=0,0,$G$11+SUM(E$12:$E90)-SUM(F$12:$F90))</f>
        <v>88217117</v>
      </c>
      <c r="H90" s="51">
        <f ca="1">IF(IF(TYPE(MATCH($C$8,OFFSET([1]NKC!$D$10,H89,0):'[1]NKC'!$D$5007,0)+H89)=16,"",MATCH($C$8,OFFSET([1]NKC!$D$10,H89,0):'[1]NKC'!$D$5007,0)+H89)&lt;IF(TYPE(MATCH($C$8,OFFSET([1]NKC!$E$10,H89,0):'[1]NKC'!$E$5007,0)+H89)=16,"",MATCH($C$8,OFFSET([1]NKC!$E$10,H89,0):'[1]NKC'!$E$5007,0)+H89),IF(TYPE(MATCH($C$8,OFFSET([1]NKC!$D$10,H89,0):'[1]NKC'!$D$5007,0)+H89)=16,"",MATCH($C$8,OFFSET([1]NKC!$D$10,H89,0):'[1]NKC'!$D$5007,0)+H89),IF(TYPE(MATCH($C$8,OFFSET([1]NKC!$E$10,H89,0):'[1]NKC'!$E$5007,0)+H89)=16,"",MATCH($C$8,OFFSET([1]NKC!$E$10,H89,0):'[1]NKC'!$E$5007,0)+H89))</f>
        <v>101</v>
      </c>
    </row>
    <row r="91" spans="1:8" s="52" customFormat="1" ht="14.25">
      <c r="A91" s="45">
        <f ca="1">IF($H91="","",INDEX([1]NKC!$A$10:$A$5007,$H91))</f>
        <v>43490</v>
      </c>
      <c r="B91" s="46" t="str">
        <f ca="1">IF($H91="","",INDEX([1]NKC!$B$10:$B$5007,$H91))</f>
        <v>PC20190125-04</v>
      </c>
      <c r="C91" s="47" t="str">
        <f ca="1">IF($H91="","",INDEX([1]NKC!$C$10:$C$5007,$H91))</f>
        <v>TT mua đồ cúng cho công ty</v>
      </c>
      <c r="D91" s="48" t="str">
        <f ca="1">IF(IF($H91="","",INDEX([1]NKC!$D$10:$D$5007,$H91))=$C$8,IF($H91="","",INDEX([1]NKC!$E$10:$E$5007,$H91)),IF($H91="","",INDEX([1]NKC!$D$10:$D$5007,$H91)))</f>
        <v>6428</v>
      </c>
      <c r="E91" s="49" t="str">
        <f ca="1">IF(IF($H91="","",INDEX([1]NKC!$E$10:$E$5007,$H91))=$C$8,"",IF($H91="","",INDEX([1]NKC!$F$10:$F$5007,$H91)))</f>
        <v/>
      </c>
      <c r="F91" s="49">
        <f ca="1">IF(IF($H91="","",INDEX([1]NKC!$D$10:$D$5007,$H91))=$C$8,"",IF($H91="","",INDEX([1]NKC!$F$10:$F$5007,$H91)))</f>
        <v>197000</v>
      </c>
      <c r="G91" s="50">
        <f ca="1">IF(SUM(E91:F91)=0,0,$G$11+SUM(E$12:$E91)-SUM(F$12:$F91))</f>
        <v>88020117</v>
      </c>
      <c r="H91" s="51">
        <f ca="1">IF(IF(TYPE(MATCH($C$8,OFFSET([1]NKC!$D$10,H90,0):'[1]NKC'!$D$5007,0)+H90)=16,"",MATCH($C$8,OFFSET([1]NKC!$D$10,H90,0):'[1]NKC'!$D$5007,0)+H90)&lt;IF(TYPE(MATCH($C$8,OFFSET([1]NKC!$E$10,H90,0):'[1]NKC'!$E$5007,0)+H90)=16,"",MATCH($C$8,OFFSET([1]NKC!$E$10,H90,0):'[1]NKC'!$E$5007,0)+H90),IF(TYPE(MATCH($C$8,OFFSET([1]NKC!$D$10,H90,0):'[1]NKC'!$D$5007,0)+H90)=16,"",MATCH($C$8,OFFSET([1]NKC!$D$10,H90,0):'[1]NKC'!$D$5007,0)+H90),IF(TYPE(MATCH($C$8,OFFSET([1]NKC!$E$10,H90,0):'[1]NKC'!$E$5007,0)+H90)=16,"",MATCH($C$8,OFFSET([1]NKC!$E$10,H90,0):'[1]NKC'!$E$5007,0)+H90))</f>
        <v>102</v>
      </c>
    </row>
    <row r="92" spans="1:8" s="52" customFormat="1" ht="25.5">
      <c r="A92" s="45">
        <f ca="1">IF($H92="","",INDEX([1]NKC!$A$10:$A$5007,$H92))</f>
        <v>43490</v>
      </c>
      <c r="B92" s="46" t="str">
        <f ca="1">IF($H92="","",INDEX([1]NKC!$B$10:$B$5007,$H92))</f>
        <v>PC20190125-05</v>
      </c>
      <c r="C92" s="47" t="str">
        <f ca="1">IF($H92="","",INDEX([1]NKC!$C$10:$C$5007,$H92))</f>
        <v>TT phí công tác Vũng Tàu (28-30/12/2018), Bình Dương- cầu đường</v>
      </c>
      <c r="D92" s="48" t="str">
        <f ca="1">IF(IF($H92="","",INDEX([1]NKC!$D$10:$D$5007,$H92))=$C$8,IF($H92="","",INDEX([1]NKC!$E$10:$E$5007,$H92)),IF($H92="","",INDEX([1]NKC!$D$10:$D$5007,$H92)))</f>
        <v>6418</v>
      </c>
      <c r="E92" s="49" t="str">
        <f ca="1">IF(IF($H92="","",INDEX([1]NKC!$E$10:$E$5007,$H92))=$C$8,"",IF($H92="","",INDEX([1]NKC!$F$10:$F$5007,$H92)))</f>
        <v/>
      </c>
      <c r="F92" s="49">
        <f ca="1">IF(IF($H92="","",INDEX([1]NKC!$D$10:$D$5007,$H92))=$C$8,"",IF($H92="","",INDEX([1]NKC!$F$10:$F$5007,$H92)))</f>
        <v>68182</v>
      </c>
      <c r="G92" s="50">
        <f ca="1">IF(SUM(E92:F92)=0,0,$G$11+SUM(E$12:$E92)-SUM(F$12:$F92))</f>
        <v>87951935</v>
      </c>
      <c r="H92" s="51">
        <f ca="1">IF(IF(TYPE(MATCH($C$8,OFFSET([1]NKC!$D$10,H91,0):'[1]NKC'!$D$5007,0)+H91)=16,"",MATCH($C$8,OFFSET([1]NKC!$D$10,H91,0):'[1]NKC'!$D$5007,0)+H91)&lt;IF(TYPE(MATCH($C$8,OFFSET([1]NKC!$E$10,H91,0):'[1]NKC'!$E$5007,0)+H91)=16,"",MATCH($C$8,OFFSET([1]NKC!$E$10,H91,0):'[1]NKC'!$E$5007,0)+H91),IF(TYPE(MATCH($C$8,OFFSET([1]NKC!$D$10,H91,0):'[1]NKC'!$D$5007,0)+H91)=16,"",MATCH($C$8,OFFSET([1]NKC!$D$10,H91,0):'[1]NKC'!$D$5007,0)+H91),IF(TYPE(MATCH($C$8,OFFSET([1]NKC!$E$10,H91,0):'[1]NKC'!$E$5007,0)+H91)=16,"",MATCH($C$8,OFFSET([1]NKC!$E$10,H91,0):'[1]NKC'!$E$5007,0)+H91))</f>
        <v>103</v>
      </c>
    </row>
    <row r="93" spans="1:8" s="52" customFormat="1" ht="14.25">
      <c r="A93" s="45">
        <f ca="1">IF($H93="","",INDEX([1]NKC!$A$10:$A$5007,$H93))</f>
        <v>43490</v>
      </c>
      <c r="B93" s="46" t="str">
        <f ca="1">IF($H93="","",INDEX([1]NKC!$B$10:$B$5007,$H93))</f>
        <v>PC20190125-05</v>
      </c>
      <c r="C93" s="47" t="str">
        <f ca="1">IF($H93="","",INDEX([1]NKC!$C$10:$C$5007,$H93))</f>
        <v>Thuế GTGT được khấu trừ</v>
      </c>
      <c r="D93" s="48" t="str">
        <f ca="1">IF(IF($H93="","",INDEX([1]NKC!$D$10:$D$5007,$H93))=$C$8,IF($H93="","",INDEX([1]NKC!$E$10:$E$5007,$H93)),IF($H93="","",INDEX([1]NKC!$D$10:$D$5007,$H93)))</f>
        <v>1331</v>
      </c>
      <c r="E93" s="49" t="str">
        <f ca="1">IF(IF($H93="","",INDEX([1]NKC!$E$10:$E$5007,$H93))=$C$8,"",IF($H93="","",INDEX([1]NKC!$F$10:$F$5007,$H93)))</f>
        <v/>
      </c>
      <c r="F93" s="49">
        <f ca="1">IF(IF($H93="","",INDEX([1]NKC!$D$10:$D$5007,$H93))=$C$8,"",IF($H93="","",INDEX([1]NKC!$F$10:$F$5007,$H93)))</f>
        <v>6818</v>
      </c>
      <c r="G93" s="50">
        <f ca="1">IF(SUM(E93:F93)=0,0,$G$11+SUM(E$12:$E93)-SUM(F$12:$F93))</f>
        <v>87945117</v>
      </c>
      <c r="H93" s="51">
        <f ca="1">IF(IF(TYPE(MATCH($C$8,OFFSET([1]NKC!$D$10,H92,0):'[1]NKC'!$D$5007,0)+H92)=16,"",MATCH($C$8,OFFSET([1]NKC!$D$10,H92,0):'[1]NKC'!$D$5007,0)+H92)&lt;IF(TYPE(MATCH($C$8,OFFSET([1]NKC!$E$10,H92,0):'[1]NKC'!$E$5007,0)+H92)=16,"",MATCH($C$8,OFFSET([1]NKC!$E$10,H92,0):'[1]NKC'!$E$5007,0)+H92),IF(TYPE(MATCH($C$8,OFFSET([1]NKC!$D$10,H92,0):'[1]NKC'!$D$5007,0)+H92)=16,"",MATCH($C$8,OFFSET([1]NKC!$D$10,H92,0):'[1]NKC'!$D$5007,0)+H92),IF(TYPE(MATCH($C$8,OFFSET([1]NKC!$E$10,H92,0):'[1]NKC'!$E$5007,0)+H92)=16,"",MATCH($C$8,OFFSET([1]NKC!$E$10,H92,0):'[1]NKC'!$E$5007,0)+H92))</f>
        <v>104</v>
      </c>
    </row>
    <row r="94" spans="1:8" s="52" customFormat="1" ht="25.5">
      <c r="A94" s="45">
        <f ca="1">IF($H94="","",INDEX([1]NKC!$A$10:$A$5007,$H94))</f>
        <v>43490</v>
      </c>
      <c r="B94" s="46" t="str">
        <f ca="1">IF($H94="","",INDEX([1]NKC!$B$10:$B$5007,$H94))</f>
        <v>PC20190125-05</v>
      </c>
      <c r="C94" s="47" t="str">
        <f ca="1">IF($H94="","",INDEX([1]NKC!$C$10:$C$5007,$H94))</f>
        <v>TT phí công tác Vũng Tàu (28-30/12/2018), Bình Dương- đổ xăng</v>
      </c>
      <c r="D94" s="48" t="str">
        <f ca="1">IF(IF($H94="","",INDEX([1]NKC!$D$10:$D$5007,$H94))=$C$8,IF($H94="","",INDEX([1]NKC!$E$10:$E$5007,$H94)),IF($H94="","",INDEX([1]NKC!$D$10:$D$5007,$H94)))</f>
        <v>6418</v>
      </c>
      <c r="E94" s="49" t="str">
        <f ca="1">IF(IF($H94="","",INDEX([1]NKC!$E$10:$E$5007,$H94))=$C$8,"",IF($H94="","",INDEX([1]NKC!$F$10:$F$5007,$H94)))</f>
        <v/>
      </c>
      <c r="F94" s="49">
        <f ca="1">IF(IF($H94="","",INDEX([1]NKC!$D$10:$D$5007,$H94))=$C$8,"",IF($H94="","",INDEX([1]NKC!$F$10:$F$5007,$H94)))</f>
        <v>454545</v>
      </c>
      <c r="G94" s="50">
        <f ca="1">IF(SUM(E94:F94)=0,0,$G$11+SUM(E$12:$E94)-SUM(F$12:$F94))</f>
        <v>87490572</v>
      </c>
      <c r="H94" s="51">
        <f ca="1">IF(IF(TYPE(MATCH($C$8,OFFSET([1]NKC!$D$10,H93,0):'[1]NKC'!$D$5007,0)+H93)=16,"",MATCH($C$8,OFFSET([1]NKC!$D$10,H93,0):'[1]NKC'!$D$5007,0)+H93)&lt;IF(TYPE(MATCH($C$8,OFFSET([1]NKC!$E$10,H93,0):'[1]NKC'!$E$5007,0)+H93)=16,"",MATCH($C$8,OFFSET([1]NKC!$E$10,H93,0):'[1]NKC'!$E$5007,0)+H93),IF(TYPE(MATCH($C$8,OFFSET([1]NKC!$D$10,H93,0):'[1]NKC'!$D$5007,0)+H93)=16,"",MATCH($C$8,OFFSET([1]NKC!$D$10,H93,0):'[1]NKC'!$D$5007,0)+H93),IF(TYPE(MATCH($C$8,OFFSET([1]NKC!$E$10,H93,0):'[1]NKC'!$E$5007,0)+H93)=16,"",MATCH($C$8,OFFSET([1]NKC!$E$10,H93,0):'[1]NKC'!$E$5007,0)+H93))</f>
        <v>105</v>
      </c>
    </row>
    <row r="95" spans="1:8" s="52" customFormat="1" ht="14.25">
      <c r="A95" s="45">
        <f ca="1">IF($H95="","",INDEX([1]NKC!$A$10:$A$5007,$H95))</f>
        <v>43490</v>
      </c>
      <c r="B95" s="46" t="str">
        <f ca="1">IF($H95="","",INDEX([1]NKC!$B$10:$B$5007,$H95))</f>
        <v>PC20190125-05</v>
      </c>
      <c r="C95" s="47" t="str">
        <f ca="1">IF($H95="","",INDEX([1]NKC!$C$10:$C$5007,$H95))</f>
        <v>Thuế GTGT được khấu trừ</v>
      </c>
      <c r="D95" s="48" t="str">
        <f ca="1">IF(IF($H95="","",INDEX([1]NKC!$D$10:$D$5007,$H95))=$C$8,IF($H95="","",INDEX([1]NKC!$E$10:$E$5007,$H95)),IF($H95="","",INDEX([1]NKC!$D$10:$D$5007,$H95)))</f>
        <v>1331</v>
      </c>
      <c r="E95" s="49" t="str">
        <f ca="1">IF(IF($H95="","",INDEX([1]NKC!$E$10:$E$5007,$H95))=$C$8,"",IF($H95="","",INDEX([1]NKC!$F$10:$F$5007,$H95)))</f>
        <v/>
      </c>
      <c r="F95" s="49">
        <f ca="1">IF(IF($H95="","",INDEX([1]NKC!$D$10:$D$5007,$H95))=$C$8,"",IF($H95="","",INDEX([1]NKC!$F$10:$F$5007,$H95)))</f>
        <v>45455</v>
      </c>
      <c r="G95" s="50">
        <f ca="1">IF(SUM(E95:F95)=0,0,$G$11+SUM(E$12:$E95)-SUM(F$12:$F95))</f>
        <v>87445117</v>
      </c>
      <c r="H95" s="51">
        <f ca="1">IF(IF(TYPE(MATCH($C$8,OFFSET([1]NKC!$D$10,H94,0):'[1]NKC'!$D$5007,0)+H94)=16,"",MATCH($C$8,OFFSET([1]NKC!$D$10,H94,0):'[1]NKC'!$D$5007,0)+H94)&lt;IF(TYPE(MATCH($C$8,OFFSET([1]NKC!$E$10,H94,0):'[1]NKC'!$E$5007,0)+H94)=16,"",MATCH($C$8,OFFSET([1]NKC!$E$10,H94,0):'[1]NKC'!$E$5007,0)+H94),IF(TYPE(MATCH($C$8,OFFSET([1]NKC!$D$10,H94,0):'[1]NKC'!$D$5007,0)+H94)=16,"",MATCH($C$8,OFFSET([1]NKC!$D$10,H94,0):'[1]NKC'!$D$5007,0)+H94),IF(TYPE(MATCH($C$8,OFFSET([1]NKC!$E$10,H94,0):'[1]NKC'!$E$5007,0)+H94)=16,"",MATCH($C$8,OFFSET([1]NKC!$E$10,H94,0):'[1]NKC'!$E$5007,0)+H94))</f>
        <v>106</v>
      </c>
    </row>
    <row r="96" spans="1:8" s="52" customFormat="1" ht="25.5">
      <c r="A96" s="45">
        <f ca="1">IF($H96="","",INDEX([1]NKC!$A$10:$A$5007,$H96))</f>
        <v>43490</v>
      </c>
      <c r="B96" s="46" t="str">
        <f ca="1">IF($H96="","",INDEX([1]NKC!$B$10:$B$5007,$H96))</f>
        <v>PC20190125-05</v>
      </c>
      <c r="C96" s="47" t="str">
        <f ca="1">IF($H96="","",INDEX([1]NKC!$C$10:$C$5007,$H96))</f>
        <v>TT phí công tác Vũng Tàu (28-30/12/2018), Bình Dương- đổ xăng</v>
      </c>
      <c r="D96" s="48" t="str">
        <f ca="1">IF(IF($H96="","",INDEX([1]NKC!$D$10:$D$5007,$H96))=$C$8,IF($H96="","",INDEX([1]NKC!$E$10:$E$5007,$H96)),IF($H96="","",INDEX([1]NKC!$D$10:$D$5007,$H96)))</f>
        <v>6418</v>
      </c>
      <c r="E96" s="49" t="str">
        <f ca="1">IF(IF($H96="","",INDEX([1]NKC!$E$10:$E$5007,$H96))=$C$8,"",IF($H96="","",INDEX([1]NKC!$F$10:$F$5007,$H96)))</f>
        <v/>
      </c>
      <c r="F96" s="49">
        <f ca="1">IF(IF($H96="","",INDEX([1]NKC!$D$10:$D$5007,$H96))=$C$8,"",IF($H96="","",INDEX([1]NKC!$F$10:$F$5007,$H96)))</f>
        <v>1824000</v>
      </c>
      <c r="G96" s="50">
        <f ca="1">IF(SUM(E96:F96)=0,0,$G$11+SUM(E$12:$E96)-SUM(F$12:$F96))</f>
        <v>85621117</v>
      </c>
      <c r="H96" s="51">
        <f ca="1">IF(IF(TYPE(MATCH($C$8,OFFSET([1]NKC!$D$10,H95,0):'[1]NKC'!$D$5007,0)+H95)=16,"",MATCH($C$8,OFFSET([1]NKC!$D$10,H95,0):'[1]NKC'!$D$5007,0)+H95)&lt;IF(TYPE(MATCH($C$8,OFFSET([1]NKC!$E$10,H95,0):'[1]NKC'!$E$5007,0)+H95)=16,"",MATCH($C$8,OFFSET([1]NKC!$E$10,H95,0):'[1]NKC'!$E$5007,0)+H95),IF(TYPE(MATCH($C$8,OFFSET([1]NKC!$D$10,H95,0):'[1]NKC'!$D$5007,0)+H95)=16,"",MATCH($C$8,OFFSET([1]NKC!$D$10,H95,0):'[1]NKC'!$D$5007,0)+H95),IF(TYPE(MATCH($C$8,OFFSET([1]NKC!$E$10,H95,0):'[1]NKC'!$E$5007,0)+H95)=16,"",MATCH($C$8,OFFSET([1]NKC!$E$10,H95,0):'[1]NKC'!$E$5007,0)+H95))</f>
        <v>107</v>
      </c>
    </row>
    <row r="97" spans="1:8" s="52" customFormat="1" ht="14.25">
      <c r="A97" s="45">
        <f ca="1">IF($H97="","",INDEX([1]NKC!$A$10:$A$5007,$H97))</f>
        <v>43490</v>
      </c>
      <c r="B97" s="46" t="str">
        <f ca="1">IF($H97="","",INDEX([1]NKC!$B$10:$B$5007,$H97))</f>
        <v>PC20190125-05</v>
      </c>
      <c r="C97" s="47" t="str">
        <f ca="1">IF($H97="","",INDEX([1]NKC!$C$10:$C$5007,$H97))</f>
        <v>Thuế GTGT được khấu trừ</v>
      </c>
      <c r="D97" s="48" t="str">
        <f ca="1">IF(IF($H97="","",INDEX([1]NKC!$D$10:$D$5007,$H97))=$C$8,IF($H97="","",INDEX([1]NKC!$E$10:$E$5007,$H97)),IF($H97="","",INDEX([1]NKC!$D$10:$D$5007,$H97)))</f>
        <v>1331</v>
      </c>
      <c r="E97" s="49" t="str">
        <f ca="1">IF(IF($H97="","",INDEX([1]NKC!$E$10:$E$5007,$H97))=$C$8,"",IF($H97="","",INDEX([1]NKC!$F$10:$F$5007,$H97)))</f>
        <v/>
      </c>
      <c r="F97" s="49">
        <f ca="1">IF(IF($H97="","",INDEX([1]NKC!$D$10:$D$5007,$H97))=$C$8,"",IF($H97="","",INDEX([1]NKC!$F$10:$F$5007,$H97)))</f>
        <v>182400</v>
      </c>
      <c r="G97" s="50">
        <f ca="1">IF(SUM(E97:F97)=0,0,$G$11+SUM(E$12:$E97)-SUM(F$12:$F97))</f>
        <v>85438717</v>
      </c>
      <c r="H97" s="51">
        <f ca="1">IF(IF(TYPE(MATCH($C$8,OFFSET([1]NKC!$D$10,H96,0):'[1]NKC'!$D$5007,0)+H96)=16,"",MATCH($C$8,OFFSET([1]NKC!$D$10,H96,0):'[1]NKC'!$D$5007,0)+H96)&lt;IF(TYPE(MATCH($C$8,OFFSET([1]NKC!$E$10,H96,0):'[1]NKC'!$E$5007,0)+H96)=16,"",MATCH($C$8,OFFSET([1]NKC!$E$10,H96,0):'[1]NKC'!$E$5007,0)+H96),IF(TYPE(MATCH($C$8,OFFSET([1]NKC!$D$10,H96,0):'[1]NKC'!$D$5007,0)+H96)=16,"",MATCH($C$8,OFFSET([1]NKC!$D$10,H96,0):'[1]NKC'!$D$5007,0)+H96),IF(TYPE(MATCH($C$8,OFFSET([1]NKC!$E$10,H96,0):'[1]NKC'!$E$5007,0)+H96)=16,"",MATCH($C$8,OFFSET([1]NKC!$E$10,H96,0):'[1]NKC'!$E$5007,0)+H96))</f>
        <v>108</v>
      </c>
    </row>
    <row r="98" spans="1:8" s="52" customFormat="1" ht="25.5">
      <c r="A98" s="45">
        <f ca="1">IF($H98="","",INDEX([1]NKC!$A$10:$A$5007,$H98))</f>
        <v>43490</v>
      </c>
      <c r="B98" s="46" t="str">
        <f ca="1">IF($H98="","",INDEX([1]NKC!$B$10:$B$5007,$H98))</f>
        <v>PC20190125-05</v>
      </c>
      <c r="C98" s="47" t="str">
        <f ca="1">IF($H98="","",INDEX([1]NKC!$C$10:$C$5007,$H98))</f>
        <v>TT phí công tác Vũng Tàu (28-30/12/2018), Bình Dương- ăn uống</v>
      </c>
      <c r="D98" s="48" t="str">
        <f ca="1">IF(IF($H98="","",INDEX([1]NKC!$D$10:$D$5007,$H98))=$C$8,IF($H98="","",INDEX([1]NKC!$E$10:$E$5007,$H98)),IF($H98="","",INDEX([1]NKC!$D$10:$D$5007,$H98)))</f>
        <v>6418</v>
      </c>
      <c r="E98" s="49" t="str">
        <f ca="1">IF(IF($H98="","",INDEX([1]NKC!$E$10:$E$5007,$H98))=$C$8,"",IF($H98="","",INDEX([1]NKC!$F$10:$F$5007,$H98)))</f>
        <v/>
      </c>
      <c r="F98" s="49">
        <f ca="1">IF(IF($H98="","",INDEX([1]NKC!$D$10:$D$5007,$H98))=$C$8,"",IF($H98="","",INDEX([1]NKC!$F$10:$F$5007,$H98)))</f>
        <v>941818</v>
      </c>
      <c r="G98" s="50">
        <f ca="1">IF(SUM(E98:F98)=0,0,$G$11+SUM(E$12:$E98)-SUM(F$12:$F98))</f>
        <v>84496899</v>
      </c>
      <c r="H98" s="51">
        <f ca="1">IF(IF(TYPE(MATCH($C$8,OFFSET([1]NKC!$D$10,H97,0):'[1]NKC'!$D$5007,0)+H97)=16,"",MATCH($C$8,OFFSET([1]NKC!$D$10,H97,0):'[1]NKC'!$D$5007,0)+H97)&lt;IF(TYPE(MATCH($C$8,OFFSET([1]NKC!$E$10,H97,0):'[1]NKC'!$E$5007,0)+H97)=16,"",MATCH($C$8,OFFSET([1]NKC!$E$10,H97,0):'[1]NKC'!$E$5007,0)+H97),IF(TYPE(MATCH($C$8,OFFSET([1]NKC!$D$10,H97,0):'[1]NKC'!$D$5007,0)+H97)=16,"",MATCH($C$8,OFFSET([1]NKC!$D$10,H97,0):'[1]NKC'!$D$5007,0)+H97),IF(TYPE(MATCH($C$8,OFFSET([1]NKC!$E$10,H97,0):'[1]NKC'!$E$5007,0)+H97)=16,"",MATCH($C$8,OFFSET([1]NKC!$E$10,H97,0):'[1]NKC'!$E$5007,0)+H97))</f>
        <v>109</v>
      </c>
    </row>
    <row r="99" spans="1:8" s="52" customFormat="1" ht="14.25">
      <c r="A99" s="45">
        <f ca="1">IF($H99="","",INDEX([1]NKC!$A$10:$A$5007,$H99))</f>
        <v>43490</v>
      </c>
      <c r="B99" s="46" t="str">
        <f ca="1">IF($H99="","",INDEX([1]NKC!$B$10:$B$5007,$H99))</f>
        <v>PC20190125-05</v>
      </c>
      <c r="C99" s="47" t="str">
        <f ca="1">IF($H99="","",INDEX([1]NKC!$C$10:$C$5007,$H99))</f>
        <v>Thuế GTGT được khấu trừ</v>
      </c>
      <c r="D99" s="48" t="str">
        <f ca="1">IF(IF($H99="","",INDEX([1]NKC!$D$10:$D$5007,$H99))=$C$8,IF($H99="","",INDEX([1]NKC!$E$10:$E$5007,$H99)),IF($H99="","",INDEX([1]NKC!$D$10:$D$5007,$H99)))</f>
        <v>1331</v>
      </c>
      <c r="E99" s="49" t="str">
        <f ca="1">IF(IF($H99="","",INDEX([1]NKC!$E$10:$E$5007,$H99))=$C$8,"",IF($H99="","",INDEX([1]NKC!$F$10:$F$5007,$H99)))</f>
        <v/>
      </c>
      <c r="F99" s="49">
        <f ca="1">IF(IF($H99="","",INDEX([1]NKC!$D$10:$D$5007,$H99))=$C$8,"",IF($H99="","",INDEX([1]NKC!$F$10:$F$5007,$H99)))</f>
        <v>94182</v>
      </c>
      <c r="G99" s="50">
        <f ca="1">IF(SUM(E99:F99)=0,0,$G$11+SUM(E$12:$E99)-SUM(F$12:$F99))</f>
        <v>84402717</v>
      </c>
      <c r="H99" s="51">
        <f ca="1">IF(IF(TYPE(MATCH($C$8,OFFSET([1]NKC!$D$10,H98,0):'[1]NKC'!$D$5007,0)+H98)=16,"",MATCH($C$8,OFFSET([1]NKC!$D$10,H98,0):'[1]NKC'!$D$5007,0)+H98)&lt;IF(TYPE(MATCH($C$8,OFFSET([1]NKC!$E$10,H98,0):'[1]NKC'!$E$5007,0)+H98)=16,"",MATCH($C$8,OFFSET([1]NKC!$E$10,H98,0):'[1]NKC'!$E$5007,0)+H98),IF(TYPE(MATCH($C$8,OFFSET([1]NKC!$D$10,H98,0):'[1]NKC'!$D$5007,0)+H98)=16,"",MATCH($C$8,OFFSET([1]NKC!$D$10,H98,0):'[1]NKC'!$D$5007,0)+H98),IF(TYPE(MATCH($C$8,OFFSET([1]NKC!$E$10,H98,0):'[1]NKC'!$E$5007,0)+H98)=16,"",MATCH($C$8,OFFSET([1]NKC!$E$10,H98,0):'[1]NKC'!$E$5007,0)+H98))</f>
        <v>110</v>
      </c>
    </row>
    <row r="100" spans="1:8" s="52" customFormat="1" ht="25.5">
      <c r="A100" s="45">
        <f ca="1">IF($H100="","",INDEX([1]NKC!$A$10:$A$5007,$H100))</f>
        <v>43490</v>
      </c>
      <c r="B100" s="46" t="str">
        <f ca="1">IF($H100="","",INDEX([1]NKC!$B$10:$B$5007,$H100))</f>
        <v>PC20190125-05</v>
      </c>
      <c r="C100" s="47" t="str">
        <f ca="1">IF($H100="","",INDEX([1]NKC!$C$10:$C$5007,$H100))</f>
        <v>TT phí công tác Vũng Tàu (28-30/12/2018), Bình Dương- ăn uống</v>
      </c>
      <c r="D100" s="48" t="str">
        <f ca="1">IF(IF($H100="","",INDEX([1]NKC!$D$10:$D$5007,$H100))=$C$8,IF($H100="","",INDEX([1]NKC!$E$10:$E$5007,$H100)),IF($H100="","",INDEX([1]NKC!$D$10:$D$5007,$H100)))</f>
        <v>6418</v>
      </c>
      <c r="E100" s="49" t="str">
        <f ca="1">IF(IF($H100="","",INDEX([1]NKC!$E$10:$E$5007,$H100))=$C$8,"",IF($H100="","",INDEX([1]NKC!$F$10:$F$5007,$H100)))</f>
        <v/>
      </c>
      <c r="F100" s="49">
        <f ca="1">IF(IF($H100="","",INDEX([1]NKC!$D$10:$D$5007,$H100))=$C$8,"",IF($H100="","",INDEX([1]NKC!$F$10:$F$5007,$H100)))</f>
        <v>1703636</v>
      </c>
      <c r="G100" s="50">
        <f ca="1">IF(SUM(E100:F100)=0,0,$G$11+SUM(E$12:$E100)-SUM(F$12:$F100))</f>
        <v>82699081</v>
      </c>
      <c r="H100" s="51">
        <f ca="1">IF(IF(TYPE(MATCH($C$8,OFFSET([1]NKC!$D$10,H99,0):'[1]NKC'!$D$5007,0)+H99)=16,"",MATCH($C$8,OFFSET([1]NKC!$D$10,H99,0):'[1]NKC'!$D$5007,0)+H99)&lt;IF(TYPE(MATCH($C$8,OFFSET([1]NKC!$E$10,H99,0):'[1]NKC'!$E$5007,0)+H99)=16,"",MATCH($C$8,OFFSET([1]NKC!$E$10,H99,0):'[1]NKC'!$E$5007,0)+H99),IF(TYPE(MATCH($C$8,OFFSET([1]NKC!$D$10,H99,0):'[1]NKC'!$D$5007,0)+H99)=16,"",MATCH($C$8,OFFSET([1]NKC!$D$10,H99,0):'[1]NKC'!$D$5007,0)+H99),IF(TYPE(MATCH($C$8,OFFSET([1]NKC!$E$10,H99,0):'[1]NKC'!$E$5007,0)+H99)=16,"",MATCH($C$8,OFFSET([1]NKC!$E$10,H99,0):'[1]NKC'!$E$5007,0)+H99))</f>
        <v>111</v>
      </c>
    </row>
    <row r="101" spans="1:8" s="52" customFormat="1" ht="14.25">
      <c r="A101" s="45">
        <f ca="1">IF($H101="","",INDEX([1]NKC!$A$10:$A$5007,$H101))</f>
        <v>43490</v>
      </c>
      <c r="B101" s="46" t="str">
        <f ca="1">IF($H101="","",INDEX([1]NKC!$B$10:$B$5007,$H101))</f>
        <v>PC20190125-05</v>
      </c>
      <c r="C101" s="47" t="str">
        <f ca="1">IF($H101="","",INDEX([1]NKC!$C$10:$C$5007,$H101))</f>
        <v>Thuế GTGT được khấu trừ</v>
      </c>
      <c r="D101" s="48" t="str">
        <f ca="1">IF(IF($H101="","",INDEX([1]NKC!$D$10:$D$5007,$H101))=$C$8,IF($H101="","",INDEX([1]NKC!$E$10:$E$5007,$H101)),IF($H101="","",INDEX([1]NKC!$D$10:$D$5007,$H101)))</f>
        <v>1331</v>
      </c>
      <c r="E101" s="49" t="str">
        <f ca="1">IF(IF($H101="","",INDEX([1]NKC!$E$10:$E$5007,$H101))=$C$8,"",IF($H101="","",INDEX([1]NKC!$F$10:$F$5007,$H101)))</f>
        <v/>
      </c>
      <c r="F101" s="49">
        <f ca="1">IF(IF($H101="","",INDEX([1]NKC!$D$10:$D$5007,$H101))=$C$8,"",IF($H101="","",INDEX([1]NKC!$F$10:$F$5007,$H101)))</f>
        <v>170364</v>
      </c>
      <c r="G101" s="50">
        <f ca="1">IF(SUM(E101:F101)=0,0,$G$11+SUM(E$12:$E101)-SUM(F$12:$F101))</f>
        <v>82528717</v>
      </c>
      <c r="H101" s="51">
        <f ca="1">IF(IF(TYPE(MATCH($C$8,OFFSET([1]NKC!$D$10,H100,0):'[1]NKC'!$D$5007,0)+H100)=16,"",MATCH($C$8,OFFSET([1]NKC!$D$10,H100,0):'[1]NKC'!$D$5007,0)+H100)&lt;IF(TYPE(MATCH($C$8,OFFSET([1]NKC!$E$10,H100,0):'[1]NKC'!$E$5007,0)+H100)=16,"",MATCH($C$8,OFFSET([1]NKC!$E$10,H100,0):'[1]NKC'!$E$5007,0)+H100),IF(TYPE(MATCH($C$8,OFFSET([1]NKC!$D$10,H100,0):'[1]NKC'!$D$5007,0)+H100)=16,"",MATCH($C$8,OFFSET([1]NKC!$D$10,H100,0):'[1]NKC'!$D$5007,0)+H100),IF(TYPE(MATCH($C$8,OFFSET([1]NKC!$E$10,H100,0):'[1]NKC'!$E$5007,0)+H100)=16,"",MATCH($C$8,OFFSET([1]NKC!$E$10,H100,0):'[1]NKC'!$E$5007,0)+H100))</f>
        <v>112</v>
      </c>
    </row>
    <row r="102" spans="1:8" s="52" customFormat="1" ht="25.5">
      <c r="A102" s="45">
        <f ca="1">IF($H102="","",INDEX([1]NKC!$A$10:$A$5007,$H102))</f>
        <v>43490</v>
      </c>
      <c r="B102" s="46" t="str">
        <f ca="1">IF($H102="","",INDEX([1]NKC!$B$10:$B$5007,$H102))</f>
        <v>PC20190125-05</v>
      </c>
      <c r="C102" s="47" t="str">
        <f ca="1">IF($H102="","",INDEX([1]NKC!$C$10:$C$5007,$H102))</f>
        <v>TT phí công tác Vũng Tàu (28-30/12/2018), Bình Dương- phòng nghỉ</v>
      </c>
      <c r="D102" s="48" t="str">
        <f ca="1">IF(IF($H102="","",INDEX([1]NKC!$D$10:$D$5007,$H102))=$C$8,IF($H102="","",INDEX([1]NKC!$E$10:$E$5007,$H102)),IF($H102="","",INDEX([1]NKC!$D$10:$D$5007,$H102)))</f>
        <v>6418</v>
      </c>
      <c r="E102" s="49" t="str">
        <f ca="1">IF(IF($H102="","",INDEX([1]NKC!$E$10:$E$5007,$H102))=$C$8,"",IF($H102="","",INDEX([1]NKC!$F$10:$F$5007,$H102)))</f>
        <v/>
      </c>
      <c r="F102" s="49">
        <f ca="1">IF(IF($H102="","",INDEX([1]NKC!$D$10:$D$5007,$H102))=$C$8,"",IF($H102="","",INDEX([1]NKC!$F$10:$F$5007,$H102)))</f>
        <v>2500000</v>
      </c>
      <c r="G102" s="50">
        <f ca="1">IF(SUM(E102:F102)=0,0,$G$11+SUM(E$12:$E102)-SUM(F$12:$F102))</f>
        <v>80028717</v>
      </c>
      <c r="H102" s="51">
        <f ca="1">IF(IF(TYPE(MATCH($C$8,OFFSET([1]NKC!$D$10,H101,0):'[1]NKC'!$D$5007,0)+H101)=16,"",MATCH($C$8,OFFSET([1]NKC!$D$10,H101,0):'[1]NKC'!$D$5007,0)+H101)&lt;IF(TYPE(MATCH($C$8,OFFSET([1]NKC!$E$10,H101,0):'[1]NKC'!$E$5007,0)+H101)=16,"",MATCH($C$8,OFFSET([1]NKC!$E$10,H101,0):'[1]NKC'!$E$5007,0)+H101),IF(TYPE(MATCH($C$8,OFFSET([1]NKC!$D$10,H101,0):'[1]NKC'!$D$5007,0)+H101)=16,"",MATCH($C$8,OFFSET([1]NKC!$D$10,H101,0):'[1]NKC'!$D$5007,0)+H101),IF(TYPE(MATCH($C$8,OFFSET([1]NKC!$E$10,H101,0):'[1]NKC'!$E$5007,0)+H101)=16,"",MATCH($C$8,OFFSET([1]NKC!$E$10,H101,0):'[1]NKC'!$E$5007,0)+H101))</f>
        <v>113</v>
      </c>
    </row>
    <row r="103" spans="1:8" s="52" customFormat="1" ht="14.25">
      <c r="A103" s="45">
        <f ca="1">IF($H103="","",INDEX([1]NKC!$A$10:$A$5007,$H103))</f>
        <v>43490</v>
      </c>
      <c r="B103" s="46" t="str">
        <f ca="1">IF($H103="","",INDEX([1]NKC!$B$10:$B$5007,$H103))</f>
        <v>PC20190125-05</v>
      </c>
      <c r="C103" s="47" t="str">
        <f ca="1">IF($H103="","",INDEX([1]NKC!$C$10:$C$5007,$H103))</f>
        <v>Thuế GTGT được khấu trừ</v>
      </c>
      <c r="D103" s="48" t="str">
        <f ca="1">IF(IF($H103="","",INDEX([1]NKC!$D$10:$D$5007,$H103))=$C$8,IF($H103="","",INDEX([1]NKC!$E$10:$E$5007,$H103)),IF($H103="","",INDEX([1]NKC!$D$10:$D$5007,$H103)))</f>
        <v>1331</v>
      </c>
      <c r="E103" s="49" t="str">
        <f ca="1">IF(IF($H103="","",INDEX([1]NKC!$E$10:$E$5007,$H103))=$C$8,"",IF($H103="","",INDEX([1]NKC!$F$10:$F$5007,$H103)))</f>
        <v/>
      </c>
      <c r="F103" s="49">
        <f ca="1">IF(IF($H103="","",INDEX([1]NKC!$D$10:$D$5007,$H103))=$C$8,"",IF($H103="","",INDEX([1]NKC!$F$10:$F$5007,$H103)))</f>
        <v>250000</v>
      </c>
      <c r="G103" s="50">
        <f ca="1">IF(SUM(E103:F103)=0,0,$G$11+SUM(E$12:$E103)-SUM(F$12:$F103))</f>
        <v>79778717</v>
      </c>
      <c r="H103" s="51">
        <f ca="1">IF(IF(TYPE(MATCH($C$8,OFFSET([1]NKC!$D$10,H102,0):'[1]NKC'!$D$5007,0)+H102)=16,"",MATCH($C$8,OFFSET([1]NKC!$D$10,H102,0):'[1]NKC'!$D$5007,0)+H102)&lt;IF(TYPE(MATCH($C$8,OFFSET([1]NKC!$E$10,H102,0):'[1]NKC'!$E$5007,0)+H102)=16,"",MATCH($C$8,OFFSET([1]NKC!$E$10,H102,0):'[1]NKC'!$E$5007,0)+H102),IF(TYPE(MATCH($C$8,OFFSET([1]NKC!$D$10,H102,0):'[1]NKC'!$D$5007,0)+H102)=16,"",MATCH($C$8,OFFSET([1]NKC!$D$10,H102,0):'[1]NKC'!$D$5007,0)+H102),IF(TYPE(MATCH($C$8,OFFSET([1]NKC!$E$10,H102,0):'[1]NKC'!$E$5007,0)+H102)=16,"",MATCH($C$8,OFFSET([1]NKC!$E$10,H102,0):'[1]NKC'!$E$5007,0)+H102))</f>
        <v>114</v>
      </c>
    </row>
    <row r="104" spans="1:8" s="52" customFormat="1" ht="14.25">
      <c r="A104" s="45">
        <f ca="1">IF($H104="","",INDEX([1]NKC!$A$10:$A$5007,$H104))</f>
        <v>43490</v>
      </c>
      <c r="B104" s="46" t="str">
        <f ca="1">IF($H104="","",INDEX([1]NKC!$B$10:$B$5007,$H104))</f>
        <v>PC20190125-06</v>
      </c>
      <c r="C104" s="47" t="str">
        <f ca="1">IF($H104="","",INDEX([1]NKC!$C$10:$C$5007,$H104))</f>
        <v>TT phí grab lấy namecard</v>
      </c>
      <c r="D104" s="48" t="str">
        <f ca="1">IF(IF($H104="","",INDEX([1]NKC!$D$10:$D$5007,$H104))=$C$8,IF($H104="","",INDEX([1]NKC!$E$10:$E$5007,$H104)),IF($H104="","",INDEX([1]NKC!$D$10:$D$5007,$H104)))</f>
        <v>6418</v>
      </c>
      <c r="E104" s="49" t="str">
        <f ca="1">IF(IF($H104="","",INDEX([1]NKC!$E$10:$E$5007,$H104))=$C$8,"",IF($H104="","",INDEX([1]NKC!$F$10:$F$5007,$H104)))</f>
        <v/>
      </c>
      <c r="F104" s="49">
        <f ca="1">IF(IF($H104="","",INDEX([1]NKC!$D$10:$D$5007,$H104))=$C$8,"",IF($H104="","",INDEX([1]NKC!$F$10:$F$5007,$H104)))</f>
        <v>50000</v>
      </c>
      <c r="G104" s="50">
        <f ca="1">IF(SUM(E104:F104)=0,0,$G$11+SUM(E$12:$E104)-SUM(F$12:$F104))</f>
        <v>79728717</v>
      </c>
      <c r="H104" s="51">
        <f ca="1">IF(IF(TYPE(MATCH($C$8,OFFSET([1]NKC!$D$10,H103,0):'[1]NKC'!$D$5007,0)+H103)=16,"",MATCH($C$8,OFFSET([1]NKC!$D$10,H103,0):'[1]NKC'!$D$5007,0)+H103)&lt;IF(TYPE(MATCH($C$8,OFFSET([1]NKC!$E$10,H103,0):'[1]NKC'!$E$5007,0)+H103)=16,"",MATCH($C$8,OFFSET([1]NKC!$E$10,H103,0):'[1]NKC'!$E$5007,0)+H103),IF(TYPE(MATCH($C$8,OFFSET([1]NKC!$D$10,H103,0):'[1]NKC'!$D$5007,0)+H103)=16,"",MATCH($C$8,OFFSET([1]NKC!$D$10,H103,0):'[1]NKC'!$D$5007,0)+H103),IF(TYPE(MATCH($C$8,OFFSET([1]NKC!$E$10,H103,0):'[1]NKC'!$E$5007,0)+H103)=16,"",MATCH($C$8,OFFSET([1]NKC!$E$10,H103,0):'[1]NKC'!$E$5007,0)+H103))</f>
        <v>115</v>
      </c>
    </row>
    <row r="105" spans="1:8" s="52" customFormat="1" ht="14.25">
      <c r="A105" s="45">
        <f ca="1">IF($H105="","",INDEX([1]NKC!$A$10:$A$5007,$H105))</f>
        <v>43490</v>
      </c>
      <c r="B105" s="46">
        <f ca="1">IF($H105="","",INDEX([1]NKC!$B$10:$B$5007,$H105))</f>
        <v>0</v>
      </c>
      <c r="C105" s="47" t="str">
        <f ca="1">IF($H105="","",INDEX([1]NKC!$C$10:$C$5007,$H105))</f>
        <v>Rút tiền gửi NH BIDV nhập quỹ tiền mặt</v>
      </c>
      <c r="D105" s="48" t="str">
        <f ca="1">IF(IF($H105="","",INDEX([1]NKC!$D$10:$D$5007,$H105))=$C$8,IF($H105="","",INDEX([1]NKC!$E$10:$E$5007,$H105)),IF($H105="","",INDEX([1]NKC!$D$10:$D$5007,$H105)))</f>
        <v>1121bidv</v>
      </c>
      <c r="E105" s="49">
        <f ca="1">IF(IF($H105="","",INDEX([1]NKC!$E$10:$E$5007,$H105))=$C$8,"",IF($H105="","",INDEX([1]NKC!$F$10:$F$5007,$H105)))</f>
        <v>50000000</v>
      </c>
      <c r="F105" s="49" t="str">
        <f ca="1">IF(IF($H105="","",INDEX([1]NKC!$D$10:$D$5007,$H105))=$C$8,"",IF($H105="","",INDEX([1]NKC!$F$10:$F$5007,$H105)))</f>
        <v/>
      </c>
      <c r="G105" s="50">
        <f ca="1">IF(SUM(E105:F105)=0,0,$G$11+SUM(E$12:$E105)-SUM(F$12:$F105))</f>
        <v>129728717</v>
      </c>
      <c r="H105" s="51">
        <f ca="1">IF(IF(TYPE(MATCH($C$8,OFFSET([1]NKC!$D$10,H104,0):'[1]NKC'!$D$5007,0)+H104)=16,"",MATCH($C$8,OFFSET([1]NKC!$D$10,H104,0):'[1]NKC'!$D$5007,0)+H104)&lt;IF(TYPE(MATCH($C$8,OFFSET([1]NKC!$E$10,H104,0):'[1]NKC'!$E$5007,0)+H104)=16,"",MATCH($C$8,OFFSET([1]NKC!$E$10,H104,0):'[1]NKC'!$E$5007,0)+H104),IF(TYPE(MATCH($C$8,OFFSET([1]NKC!$D$10,H104,0):'[1]NKC'!$D$5007,0)+H104)=16,"",MATCH($C$8,OFFSET([1]NKC!$D$10,H104,0):'[1]NKC'!$D$5007,0)+H104),IF(TYPE(MATCH($C$8,OFFSET([1]NKC!$E$10,H104,0):'[1]NKC'!$E$5007,0)+H104)=16,"",MATCH($C$8,OFFSET([1]NKC!$E$10,H104,0):'[1]NKC'!$E$5007,0)+H104))</f>
        <v>119</v>
      </c>
    </row>
    <row r="106" spans="1:8" s="52" customFormat="1" ht="25.5">
      <c r="A106" s="45">
        <f ca="1">IF($H106="","",INDEX([1]NKC!$A$10:$A$5007,$H106))</f>
        <v>43494</v>
      </c>
      <c r="B106" s="46" t="str">
        <f ca="1">IF($H106="","",INDEX([1]NKC!$B$10:$B$5007,$H106))</f>
        <v>PT20190129-01</v>
      </c>
      <c r="C106" s="47" t="str">
        <f ca="1">IF($H106="","",INDEX([1]NKC!$C$10:$C$5007,$H106))</f>
        <v xml:space="preserve">Thu lại tạm ứng làm kệ trưng bày ngày 17/01/2019 (Phát) </v>
      </c>
      <c r="D106" s="48" t="str">
        <f ca="1">IF(IF($H106="","",INDEX([1]NKC!$D$10:$D$5007,$H106))=$C$8,IF($H106="","",INDEX([1]NKC!$E$10:$E$5007,$H106)),IF($H106="","",INDEX([1]NKC!$D$10:$D$5007,$H106)))</f>
        <v>141</v>
      </c>
      <c r="E106" s="49">
        <f ca="1">IF(IF($H106="","",INDEX([1]NKC!$E$10:$E$5007,$H106))=$C$8,"",IF($H106="","",INDEX([1]NKC!$F$10:$F$5007,$H106)))</f>
        <v>20000000</v>
      </c>
      <c r="F106" s="49" t="str">
        <f ca="1">IF(IF($H106="","",INDEX([1]NKC!$D$10:$D$5007,$H106))=$C$8,"",IF($H106="","",INDEX([1]NKC!$F$10:$F$5007,$H106)))</f>
        <v/>
      </c>
      <c r="G106" s="50">
        <f ca="1">IF(SUM(E106:F106)=0,0,$G$11+SUM(E$12:$E106)-SUM(F$12:$F106))</f>
        <v>149728717</v>
      </c>
      <c r="H106" s="51">
        <f ca="1">IF(IF(TYPE(MATCH($C$8,OFFSET([1]NKC!$D$10,H105,0):'[1]NKC'!$D$5007,0)+H105)=16,"",MATCH($C$8,OFFSET([1]NKC!$D$10,H105,0):'[1]NKC'!$D$5007,0)+H105)&lt;IF(TYPE(MATCH($C$8,OFFSET([1]NKC!$E$10,H105,0):'[1]NKC'!$E$5007,0)+H105)=16,"",MATCH($C$8,OFFSET([1]NKC!$E$10,H105,0):'[1]NKC'!$E$5007,0)+H105),IF(TYPE(MATCH($C$8,OFFSET([1]NKC!$D$10,H105,0):'[1]NKC'!$D$5007,0)+H105)=16,"",MATCH($C$8,OFFSET([1]NKC!$D$10,H105,0):'[1]NKC'!$D$5007,0)+H105),IF(TYPE(MATCH($C$8,OFFSET([1]NKC!$E$10,H105,0):'[1]NKC'!$E$5007,0)+H105)=16,"",MATCH($C$8,OFFSET([1]NKC!$E$10,H105,0):'[1]NKC'!$E$5007,0)+H105))</f>
        <v>125</v>
      </c>
    </row>
    <row r="107" spans="1:8" s="52" customFormat="1" ht="14.25">
      <c r="A107" s="45">
        <f ca="1">IF($H107="","",INDEX([1]NKC!$A$10:$A$5007,$H107))</f>
        <v>43494</v>
      </c>
      <c r="B107" s="46" t="str">
        <f ca="1">IF($H107="","",INDEX([1]NKC!$B$10:$B$5007,$H107))</f>
        <v>PT20190129-01</v>
      </c>
      <c r="C107" s="47" t="str">
        <f ca="1">IF($H107="","",INDEX([1]NKC!$C$10:$C$5007,$H107))</f>
        <v>Ms.Luyến trả tiền mượn công ty</v>
      </c>
      <c r="D107" s="48" t="str">
        <f ca="1">IF(IF($H107="","",INDEX([1]NKC!$D$10:$D$5007,$H107))=$C$8,IF($H107="","",INDEX([1]NKC!$E$10:$E$5007,$H107)),IF($H107="","",INDEX([1]NKC!$D$10:$D$5007,$H107)))</f>
        <v>3388</v>
      </c>
      <c r="E107" s="49">
        <f ca="1">IF(IF($H107="","",INDEX([1]NKC!$E$10:$E$5007,$H107))=$C$8,"",IF($H107="","",INDEX([1]NKC!$F$10:$F$5007,$H107)))</f>
        <v>180000000</v>
      </c>
      <c r="F107" s="49" t="str">
        <f ca="1">IF(IF($H107="","",INDEX([1]NKC!$D$10:$D$5007,$H107))=$C$8,"",IF($H107="","",INDEX([1]NKC!$F$10:$F$5007,$H107)))</f>
        <v/>
      </c>
      <c r="G107" s="50">
        <f ca="1">IF(SUM(E107:F107)=0,0,$G$11+SUM(E$12:$E107)-SUM(F$12:$F107))</f>
        <v>329728717</v>
      </c>
      <c r="H107" s="51">
        <f ca="1">IF(IF(TYPE(MATCH($C$8,OFFSET([1]NKC!$D$10,H106,0):'[1]NKC'!$D$5007,0)+H106)=16,"",MATCH($C$8,OFFSET([1]NKC!$D$10,H106,0):'[1]NKC'!$D$5007,0)+H106)&lt;IF(TYPE(MATCH($C$8,OFFSET([1]NKC!$E$10,H106,0):'[1]NKC'!$E$5007,0)+H106)=16,"",MATCH($C$8,OFFSET([1]NKC!$E$10,H106,0):'[1]NKC'!$E$5007,0)+H106),IF(TYPE(MATCH($C$8,OFFSET([1]NKC!$D$10,H106,0):'[1]NKC'!$D$5007,0)+H106)=16,"",MATCH($C$8,OFFSET([1]NKC!$D$10,H106,0):'[1]NKC'!$D$5007,0)+H106),IF(TYPE(MATCH($C$8,OFFSET([1]NKC!$E$10,H106,0):'[1]NKC'!$E$5007,0)+H106)=16,"",MATCH($C$8,OFFSET([1]NKC!$E$10,H106,0):'[1]NKC'!$E$5007,0)+H106))</f>
        <v>126</v>
      </c>
    </row>
    <row r="108" spans="1:8" s="52" customFormat="1" ht="25.5">
      <c r="A108" s="45">
        <f ca="1">IF($H108="","",INDEX([1]NKC!$A$10:$A$5007,$H108))</f>
        <v>43494</v>
      </c>
      <c r="B108" s="46" t="str">
        <f ca="1">IF($H108="","",INDEX([1]NKC!$B$10:$B$5007,$H108))</f>
        <v>PT20190129-03</v>
      </c>
      <c r="C108" s="47" t="str">
        <f ca="1">IF($H108="","",INDEX([1]NKC!$C$10:$C$5007,$H108))</f>
        <v>Thu lại tạm ứng công tác Bình Dương  ngày 23/01/2019</v>
      </c>
      <c r="D108" s="48" t="str">
        <f ca="1">IF(IF($H108="","",INDEX([1]NKC!$D$10:$D$5007,$H108))=$C$8,IF($H108="","",INDEX([1]NKC!$E$10:$E$5007,$H108)),IF($H108="","",INDEX([1]NKC!$D$10:$D$5007,$H108)))</f>
        <v>141</v>
      </c>
      <c r="E108" s="49">
        <f ca="1">IF(IF($H108="","",INDEX([1]NKC!$E$10:$E$5007,$H108))=$C$8,"",IF($H108="","",INDEX([1]NKC!$F$10:$F$5007,$H108)))</f>
        <v>2000000</v>
      </c>
      <c r="F108" s="49" t="str">
        <f ca="1">IF(IF($H108="","",INDEX([1]NKC!$D$10:$D$5007,$H108))=$C$8,"",IF($H108="","",INDEX([1]NKC!$F$10:$F$5007,$H108)))</f>
        <v/>
      </c>
      <c r="G108" s="50">
        <f ca="1">IF(SUM(E108:F108)=0,0,$G$11+SUM(E$12:$E108)-SUM(F$12:$F108))</f>
        <v>331728717</v>
      </c>
      <c r="H108" s="51">
        <f ca="1">IF(IF(TYPE(MATCH($C$8,OFFSET([1]NKC!$D$10,H107,0):'[1]NKC'!$D$5007,0)+H107)=16,"",MATCH($C$8,OFFSET([1]NKC!$D$10,H107,0):'[1]NKC'!$D$5007,0)+H107)&lt;IF(TYPE(MATCH($C$8,OFFSET([1]NKC!$E$10,H107,0):'[1]NKC'!$E$5007,0)+H107)=16,"",MATCH($C$8,OFFSET([1]NKC!$E$10,H107,0):'[1]NKC'!$E$5007,0)+H107),IF(TYPE(MATCH($C$8,OFFSET([1]NKC!$D$10,H107,0):'[1]NKC'!$D$5007,0)+H107)=16,"",MATCH($C$8,OFFSET([1]NKC!$D$10,H107,0):'[1]NKC'!$D$5007,0)+H107),IF(TYPE(MATCH($C$8,OFFSET([1]NKC!$E$10,H107,0):'[1]NKC'!$E$5007,0)+H107)=16,"",MATCH($C$8,OFFSET([1]NKC!$E$10,H107,0):'[1]NKC'!$E$5007,0)+H107))</f>
        <v>127</v>
      </c>
    </row>
    <row r="109" spans="1:8" s="52" customFormat="1" ht="14.25">
      <c r="A109" s="45">
        <f ca="1">IF($H109="","",INDEX([1]NKC!$A$10:$A$5007,$H109))</f>
        <v>43494</v>
      </c>
      <c r="B109" s="46" t="str">
        <f ca="1">IF($H109="","",INDEX([1]NKC!$B$10:$B$5007,$H109))</f>
        <v>PC20190129-01</v>
      </c>
      <c r="C109" s="47" t="str">
        <f ca="1">IF($H109="","",INDEX([1]NKC!$C$10:$C$5007,$H109))</f>
        <v>Nộp thuế GTGT hàng nhập khẩu (Palmex)</v>
      </c>
      <c r="D109" s="48" t="str">
        <f ca="1">IF(IF($H109="","",INDEX([1]NKC!$D$10:$D$5007,$H109))=$C$8,IF($H109="","",INDEX([1]NKC!$E$10:$E$5007,$H109)),IF($H109="","",INDEX([1]NKC!$D$10:$D$5007,$H109)))</f>
        <v>33312</v>
      </c>
      <c r="E109" s="49" t="str">
        <f ca="1">IF(IF($H109="","",INDEX([1]NKC!$E$10:$E$5007,$H109))=$C$8,"",IF($H109="","",INDEX([1]NKC!$F$10:$F$5007,$H109)))</f>
        <v/>
      </c>
      <c r="F109" s="49">
        <f ca="1">IF(IF($H109="","",INDEX([1]NKC!$D$10:$D$5007,$H109))=$C$8,"",IF($H109="","",INDEX([1]NKC!$F$10:$F$5007,$H109)))</f>
        <v>181070745</v>
      </c>
      <c r="G109" s="50">
        <f ca="1">IF(SUM(E109:F109)=0,0,$G$11+SUM(E$12:$E109)-SUM(F$12:$F109))</f>
        <v>150657972</v>
      </c>
      <c r="H109" s="51">
        <f ca="1">IF(IF(TYPE(MATCH($C$8,OFFSET([1]NKC!$D$10,H108,0):'[1]NKC'!$D$5007,0)+H108)=16,"",MATCH($C$8,OFFSET([1]NKC!$D$10,H108,0):'[1]NKC'!$D$5007,0)+H108)&lt;IF(TYPE(MATCH($C$8,OFFSET([1]NKC!$E$10,H108,0):'[1]NKC'!$E$5007,0)+H108)=16,"",MATCH($C$8,OFFSET([1]NKC!$E$10,H108,0):'[1]NKC'!$E$5007,0)+H108),IF(TYPE(MATCH($C$8,OFFSET([1]NKC!$D$10,H108,0):'[1]NKC'!$D$5007,0)+H108)=16,"",MATCH($C$8,OFFSET([1]NKC!$D$10,H108,0):'[1]NKC'!$D$5007,0)+H108),IF(TYPE(MATCH($C$8,OFFSET([1]NKC!$E$10,H108,0):'[1]NKC'!$E$5007,0)+H108)=16,"",MATCH($C$8,OFFSET([1]NKC!$E$10,H108,0):'[1]NKC'!$E$5007,0)+H108))</f>
        <v>128</v>
      </c>
    </row>
    <row r="110" spans="1:8" s="52" customFormat="1" ht="14.25">
      <c r="A110" s="45">
        <f ca="1">IF($H110="","",INDEX([1]NKC!$A$10:$A$5007,$H110))</f>
        <v>43494</v>
      </c>
      <c r="B110" s="46" t="str">
        <f ca="1">IF($H110="","",INDEX([1]NKC!$B$10:$B$5007,$H110))</f>
        <v>PC20190129-02</v>
      </c>
      <c r="C110" s="47" t="str">
        <f ca="1">IF($H110="","",INDEX([1]NKC!$C$10:$C$5007,$H110))</f>
        <v>TT phí vận chuyển kệ mẫu khu vực TPHCM, miền tây</v>
      </c>
      <c r="D110" s="48" t="str">
        <f ca="1">IF(IF($H110="","",INDEX([1]NKC!$D$10:$D$5007,$H110))=$C$8,IF($H110="","",INDEX([1]NKC!$E$10:$E$5007,$H110)),IF($H110="","",INDEX([1]NKC!$D$10:$D$5007,$H110)))</f>
        <v>6418</v>
      </c>
      <c r="E110" s="49" t="str">
        <f ca="1">IF(IF($H110="","",INDEX([1]NKC!$E$10:$E$5007,$H110))=$C$8,"",IF($H110="","",INDEX([1]NKC!$F$10:$F$5007,$H110)))</f>
        <v/>
      </c>
      <c r="F110" s="49">
        <f ca="1">IF(IF($H110="","",INDEX([1]NKC!$D$10:$D$5007,$H110))=$C$8,"",IF($H110="","",INDEX([1]NKC!$F$10:$F$5007,$H110)))</f>
        <v>5700000</v>
      </c>
      <c r="G110" s="50">
        <f ca="1">IF(SUM(E110:F110)=0,0,$G$11+SUM(E$12:$E110)-SUM(F$12:$F110))</f>
        <v>144957972</v>
      </c>
      <c r="H110" s="51">
        <f ca="1">IF(IF(TYPE(MATCH($C$8,OFFSET([1]NKC!$D$10,H109,0):'[1]NKC'!$D$5007,0)+H109)=16,"",MATCH($C$8,OFFSET([1]NKC!$D$10,H109,0):'[1]NKC'!$D$5007,0)+H109)&lt;IF(TYPE(MATCH($C$8,OFFSET([1]NKC!$E$10,H109,0):'[1]NKC'!$E$5007,0)+H109)=16,"",MATCH($C$8,OFFSET([1]NKC!$E$10,H109,0):'[1]NKC'!$E$5007,0)+H109),IF(TYPE(MATCH($C$8,OFFSET([1]NKC!$D$10,H109,0):'[1]NKC'!$D$5007,0)+H109)=16,"",MATCH($C$8,OFFSET([1]NKC!$D$10,H109,0):'[1]NKC'!$D$5007,0)+H109),IF(TYPE(MATCH($C$8,OFFSET([1]NKC!$E$10,H109,0):'[1]NKC'!$E$5007,0)+H109)=16,"",MATCH($C$8,OFFSET([1]NKC!$E$10,H109,0):'[1]NKC'!$E$5007,0)+H109))</f>
        <v>129</v>
      </c>
    </row>
    <row r="111" spans="1:8" s="52" customFormat="1" ht="14.25">
      <c r="A111" s="45">
        <f ca="1">IF($H111="","",INDEX([1]NKC!$A$10:$A$5007,$H111))</f>
        <v>43494</v>
      </c>
      <c r="B111" s="46" t="str">
        <f ca="1">IF($H111="","",INDEX([1]NKC!$B$10:$B$5007,$H111))</f>
        <v>PC20190129-02</v>
      </c>
      <c r="C111" s="47" t="str">
        <f ca="1">IF($H111="","",INDEX([1]NKC!$C$10:$C$5007,$H111))</f>
        <v>Thuế GTGT được khấu trừ</v>
      </c>
      <c r="D111" s="48" t="str">
        <f ca="1">IF(IF($H111="","",INDEX([1]NKC!$D$10:$D$5007,$H111))=$C$8,IF($H111="","",INDEX([1]NKC!$E$10:$E$5007,$H111)),IF($H111="","",INDEX([1]NKC!$D$10:$D$5007,$H111)))</f>
        <v>1331</v>
      </c>
      <c r="E111" s="49" t="str">
        <f ca="1">IF(IF($H111="","",INDEX([1]NKC!$E$10:$E$5007,$H111))=$C$8,"",IF($H111="","",INDEX([1]NKC!$F$10:$F$5007,$H111)))</f>
        <v/>
      </c>
      <c r="F111" s="49">
        <f ca="1">IF(IF($H111="","",INDEX([1]NKC!$D$10:$D$5007,$H111))=$C$8,"",IF($H111="","",INDEX([1]NKC!$F$10:$F$5007,$H111)))</f>
        <v>570000</v>
      </c>
      <c r="G111" s="50">
        <f ca="1">IF(SUM(E111:F111)=0,0,$G$11+SUM(E$12:$E111)-SUM(F$12:$F111))</f>
        <v>144387972</v>
      </c>
      <c r="H111" s="51">
        <f ca="1">IF(IF(TYPE(MATCH($C$8,OFFSET([1]NKC!$D$10,H110,0):'[1]NKC'!$D$5007,0)+H110)=16,"",MATCH($C$8,OFFSET([1]NKC!$D$10,H110,0):'[1]NKC'!$D$5007,0)+H110)&lt;IF(TYPE(MATCH($C$8,OFFSET([1]NKC!$E$10,H110,0):'[1]NKC'!$E$5007,0)+H110)=16,"",MATCH($C$8,OFFSET([1]NKC!$E$10,H110,0):'[1]NKC'!$E$5007,0)+H110),IF(TYPE(MATCH($C$8,OFFSET([1]NKC!$D$10,H110,0):'[1]NKC'!$D$5007,0)+H110)=16,"",MATCH($C$8,OFFSET([1]NKC!$D$10,H110,0):'[1]NKC'!$D$5007,0)+H110),IF(TYPE(MATCH($C$8,OFFSET([1]NKC!$E$10,H110,0):'[1]NKC'!$E$5007,0)+H110)=16,"",MATCH($C$8,OFFSET([1]NKC!$E$10,H110,0):'[1]NKC'!$E$5007,0)+H110))</f>
        <v>130</v>
      </c>
    </row>
    <row r="112" spans="1:8" s="52" customFormat="1" ht="14.25">
      <c r="A112" s="45">
        <f ca="1">IF($H112="","",INDEX([1]NKC!$A$10:$A$5007,$H112))</f>
        <v>43494</v>
      </c>
      <c r="B112" s="46" t="str">
        <f ca="1">IF($H112="","",INDEX([1]NKC!$B$10:$B$5007,$H112))</f>
        <v>PC20190129-03</v>
      </c>
      <c r="C112" s="47" t="str">
        <f ca="1">IF($H112="","",INDEX([1]NKC!$C$10:$C$5007,$H112))</f>
        <v>TT phí vận chuyển kệ mẫu khu vực Bình Dương</v>
      </c>
      <c r="D112" s="48" t="str">
        <f ca="1">IF(IF($H112="","",INDEX([1]NKC!$D$10:$D$5007,$H112))=$C$8,IF($H112="","",INDEX([1]NKC!$E$10:$E$5007,$H112)),IF($H112="","",INDEX([1]NKC!$D$10:$D$5007,$H112)))</f>
        <v>6418</v>
      </c>
      <c r="E112" s="49" t="str">
        <f ca="1">IF(IF($H112="","",INDEX([1]NKC!$E$10:$E$5007,$H112))=$C$8,"",IF($H112="","",INDEX([1]NKC!$F$10:$F$5007,$H112)))</f>
        <v/>
      </c>
      <c r="F112" s="49">
        <f ca="1">IF(IF($H112="","",INDEX([1]NKC!$D$10:$D$5007,$H112))=$C$8,"",IF($H112="","",INDEX([1]NKC!$F$10:$F$5007,$H112)))</f>
        <v>3800000</v>
      </c>
      <c r="G112" s="50">
        <f ca="1">IF(SUM(E112:F112)=0,0,$G$11+SUM(E$12:$E112)-SUM(F$12:$F112))</f>
        <v>140587972</v>
      </c>
      <c r="H112" s="51">
        <f ca="1">IF(IF(TYPE(MATCH($C$8,OFFSET([1]NKC!$D$10,H111,0):'[1]NKC'!$D$5007,0)+H111)=16,"",MATCH($C$8,OFFSET([1]NKC!$D$10,H111,0):'[1]NKC'!$D$5007,0)+H111)&lt;IF(TYPE(MATCH($C$8,OFFSET([1]NKC!$E$10,H111,0):'[1]NKC'!$E$5007,0)+H111)=16,"",MATCH($C$8,OFFSET([1]NKC!$E$10,H111,0):'[1]NKC'!$E$5007,0)+H111),IF(TYPE(MATCH($C$8,OFFSET([1]NKC!$D$10,H111,0):'[1]NKC'!$D$5007,0)+H111)=16,"",MATCH($C$8,OFFSET([1]NKC!$D$10,H111,0):'[1]NKC'!$D$5007,0)+H111),IF(TYPE(MATCH($C$8,OFFSET([1]NKC!$E$10,H111,0):'[1]NKC'!$E$5007,0)+H111)=16,"",MATCH($C$8,OFFSET([1]NKC!$E$10,H111,0):'[1]NKC'!$E$5007,0)+H111))</f>
        <v>131</v>
      </c>
    </row>
    <row r="113" spans="1:8" s="52" customFormat="1" ht="14.25">
      <c r="A113" s="45">
        <f ca="1">IF($H113="","",INDEX([1]NKC!$A$10:$A$5007,$H113))</f>
        <v>43494</v>
      </c>
      <c r="B113" s="46" t="str">
        <f ca="1">IF($H113="","",INDEX([1]NKC!$B$10:$B$5007,$H113))</f>
        <v>PC20190129-03</v>
      </c>
      <c r="C113" s="47" t="str">
        <f ca="1">IF($H113="","",INDEX([1]NKC!$C$10:$C$5007,$H113))</f>
        <v>Thuế GTGT được khấu trừ</v>
      </c>
      <c r="D113" s="48" t="str">
        <f ca="1">IF(IF($H113="","",INDEX([1]NKC!$D$10:$D$5007,$H113))=$C$8,IF($H113="","",INDEX([1]NKC!$E$10:$E$5007,$H113)),IF($H113="","",INDEX([1]NKC!$D$10:$D$5007,$H113)))</f>
        <v>1331</v>
      </c>
      <c r="E113" s="49" t="str">
        <f ca="1">IF(IF($H113="","",INDEX([1]NKC!$E$10:$E$5007,$H113))=$C$8,"",IF($H113="","",INDEX([1]NKC!$F$10:$F$5007,$H113)))</f>
        <v/>
      </c>
      <c r="F113" s="49">
        <f ca="1">IF(IF($H113="","",INDEX([1]NKC!$D$10:$D$5007,$H113))=$C$8,"",IF($H113="","",INDEX([1]NKC!$F$10:$F$5007,$H113)))</f>
        <v>380000</v>
      </c>
      <c r="G113" s="50">
        <f ca="1">IF(SUM(E113:F113)=0,0,$G$11+SUM(E$12:$E113)-SUM(F$12:$F113))</f>
        <v>140207972</v>
      </c>
      <c r="H113" s="51">
        <f ca="1">IF(IF(TYPE(MATCH($C$8,OFFSET([1]NKC!$D$10,H112,0):'[1]NKC'!$D$5007,0)+H112)=16,"",MATCH($C$8,OFFSET([1]NKC!$D$10,H112,0):'[1]NKC'!$D$5007,0)+H112)&lt;IF(TYPE(MATCH($C$8,OFFSET([1]NKC!$E$10,H112,0):'[1]NKC'!$E$5007,0)+H112)=16,"",MATCH($C$8,OFFSET([1]NKC!$E$10,H112,0):'[1]NKC'!$E$5007,0)+H112),IF(TYPE(MATCH($C$8,OFFSET([1]NKC!$D$10,H112,0):'[1]NKC'!$D$5007,0)+H112)=16,"",MATCH($C$8,OFFSET([1]NKC!$D$10,H112,0):'[1]NKC'!$D$5007,0)+H112),IF(TYPE(MATCH($C$8,OFFSET([1]NKC!$E$10,H112,0):'[1]NKC'!$E$5007,0)+H112)=16,"",MATCH($C$8,OFFSET([1]NKC!$E$10,H112,0):'[1]NKC'!$E$5007,0)+H112))</f>
        <v>132</v>
      </c>
    </row>
    <row r="114" spans="1:8" s="52" customFormat="1" ht="25.5">
      <c r="A114" s="45">
        <f ca="1">IF($H114="","",INDEX([1]NKC!$A$10:$A$5007,$H114))</f>
        <v>43494</v>
      </c>
      <c r="B114" s="46" t="str">
        <f ca="1">IF($H114="","",INDEX([1]NKC!$B$10:$B$5007,$H114))</f>
        <v>PC20190129-04</v>
      </c>
      <c r="C114" s="47" t="str">
        <f ca="1">IF($H114="","",INDEX([1]NKC!$C$10:$C$5007,$H114))</f>
        <v>Ms.Luyến mượn tiền công ty (trả tiền vay mua xe T01/2019)</v>
      </c>
      <c r="D114" s="48" t="str">
        <f ca="1">IF(IF($H114="","",INDEX([1]NKC!$D$10:$D$5007,$H114))=$C$8,IF($H114="","",INDEX([1]NKC!$E$10:$E$5007,$H114)),IF($H114="","",INDEX([1]NKC!$D$10:$D$5007,$H114)))</f>
        <v>3388</v>
      </c>
      <c r="E114" s="49" t="str">
        <f ca="1">IF(IF($H114="","",INDEX([1]NKC!$E$10:$E$5007,$H114))=$C$8,"",IF($H114="","",INDEX([1]NKC!$F$10:$F$5007,$H114)))</f>
        <v/>
      </c>
      <c r="F114" s="49">
        <f ca="1">IF(IF($H114="","",INDEX([1]NKC!$D$10:$D$5007,$H114))=$C$8,"",IF($H114="","",INDEX([1]NKC!$F$10:$F$5007,$H114)))</f>
        <v>10322000</v>
      </c>
      <c r="G114" s="50">
        <f ca="1">IF(SUM(E114:F114)=0,0,$G$11+SUM(E$12:$E114)-SUM(F$12:$F114))</f>
        <v>129885972</v>
      </c>
      <c r="H114" s="51">
        <f ca="1">IF(IF(TYPE(MATCH($C$8,OFFSET([1]NKC!$D$10,H113,0):'[1]NKC'!$D$5007,0)+H113)=16,"",MATCH($C$8,OFFSET([1]NKC!$D$10,H113,0):'[1]NKC'!$D$5007,0)+H113)&lt;IF(TYPE(MATCH($C$8,OFFSET([1]NKC!$E$10,H113,0):'[1]NKC'!$E$5007,0)+H113)=16,"",MATCH($C$8,OFFSET([1]NKC!$E$10,H113,0):'[1]NKC'!$E$5007,0)+H113),IF(TYPE(MATCH($C$8,OFFSET([1]NKC!$D$10,H113,0):'[1]NKC'!$D$5007,0)+H113)=16,"",MATCH($C$8,OFFSET([1]NKC!$D$10,H113,0):'[1]NKC'!$D$5007,0)+H113),IF(TYPE(MATCH($C$8,OFFSET([1]NKC!$E$10,H113,0):'[1]NKC'!$E$5007,0)+H113)=16,"",MATCH($C$8,OFFSET([1]NKC!$E$10,H113,0):'[1]NKC'!$E$5007,0)+H113))</f>
        <v>133</v>
      </c>
    </row>
    <row r="115" spans="1:8" s="52" customFormat="1" ht="14.25">
      <c r="A115" s="45">
        <f ca="1">IF($H115="","",INDEX([1]NKC!$A$10:$A$5007,$H115))</f>
        <v>43494</v>
      </c>
      <c r="B115" s="46" t="str">
        <f ca="1">IF($H115="","",INDEX([1]NKC!$B$10:$B$5007,$H115))</f>
        <v>PC20190129-05</v>
      </c>
      <c r="C115" s="47" t="str">
        <f ca="1">IF($H115="","",INDEX([1]NKC!$C$10:$C$5007,$H115))</f>
        <v>Nộp thuế TNCN Quí 4/2018</v>
      </c>
      <c r="D115" s="48" t="str">
        <f ca="1">IF(IF($H115="","",INDEX([1]NKC!$D$10:$D$5007,$H115))=$C$8,IF($H115="","",INDEX([1]NKC!$E$10:$E$5007,$H115)),IF($H115="","",INDEX([1]NKC!$D$10:$D$5007,$H115)))</f>
        <v>3335</v>
      </c>
      <c r="E115" s="49" t="str">
        <f ca="1">IF(IF($H115="","",INDEX([1]NKC!$E$10:$E$5007,$H115))=$C$8,"",IF($H115="","",INDEX([1]NKC!$F$10:$F$5007,$H115)))</f>
        <v/>
      </c>
      <c r="F115" s="49">
        <f ca="1">IF(IF($H115="","",INDEX([1]NKC!$D$10:$D$5007,$H115))=$C$8,"",IF($H115="","",INDEX([1]NKC!$F$10:$F$5007,$H115)))</f>
        <v>15412500</v>
      </c>
      <c r="G115" s="50">
        <f ca="1">IF(SUM(E115:F115)=0,0,$G$11+SUM(E$12:$E115)-SUM(F$12:$F115))</f>
        <v>114473472</v>
      </c>
      <c r="H115" s="51">
        <f ca="1">IF(IF(TYPE(MATCH($C$8,OFFSET([1]NKC!$D$10,H114,0):'[1]NKC'!$D$5007,0)+H114)=16,"",MATCH($C$8,OFFSET([1]NKC!$D$10,H114,0):'[1]NKC'!$D$5007,0)+H114)&lt;IF(TYPE(MATCH($C$8,OFFSET([1]NKC!$E$10,H114,0):'[1]NKC'!$E$5007,0)+H114)=16,"",MATCH($C$8,OFFSET([1]NKC!$E$10,H114,0):'[1]NKC'!$E$5007,0)+H114),IF(TYPE(MATCH($C$8,OFFSET([1]NKC!$D$10,H114,0):'[1]NKC'!$D$5007,0)+H114)=16,"",MATCH($C$8,OFFSET([1]NKC!$D$10,H114,0):'[1]NKC'!$D$5007,0)+H114),IF(TYPE(MATCH($C$8,OFFSET([1]NKC!$E$10,H114,0):'[1]NKC'!$E$5007,0)+H114)=16,"",MATCH($C$8,OFFSET([1]NKC!$E$10,H114,0):'[1]NKC'!$E$5007,0)+H114))</f>
        <v>134</v>
      </c>
    </row>
    <row r="116" spans="1:8" s="52" customFormat="1" ht="25.5">
      <c r="A116" s="45">
        <f ca="1">IF($H116="","",INDEX([1]NKC!$A$10:$A$5007,$H116))</f>
        <v>43494</v>
      </c>
      <c r="B116" s="46" t="str">
        <f ca="1">IF($H116="","",INDEX([1]NKC!$B$10:$B$5007,$H116))</f>
        <v>PC20190129-06</v>
      </c>
      <c r="C116" s="47" t="str">
        <f ca="1">IF($H116="","",INDEX([1]NKC!$C$10:$C$5007,$H116))</f>
        <v>TT cước vận chuyển mẫu từ TPHCM đến Phan Thiết, Nha Trang, Huế</v>
      </c>
      <c r="D116" s="48" t="str">
        <f ca="1">IF(IF($H116="","",INDEX([1]NKC!$D$10:$D$5007,$H116))=$C$8,IF($H116="","",INDEX([1]NKC!$E$10:$E$5007,$H116)),IF($H116="","",INDEX([1]NKC!$D$10:$D$5007,$H116)))</f>
        <v>6418</v>
      </c>
      <c r="E116" s="49" t="str">
        <f ca="1">IF(IF($H116="","",INDEX([1]NKC!$E$10:$E$5007,$H116))=$C$8,"",IF($H116="","",INDEX([1]NKC!$F$10:$F$5007,$H116)))</f>
        <v/>
      </c>
      <c r="F116" s="49">
        <f ca="1">IF(IF($H116="","",INDEX([1]NKC!$D$10:$D$5007,$H116))=$C$8,"",IF($H116="","",INDEX([1]NKC!$F$10:$F$5007,$H116)))</f>
        <v>5800000</v>
      </c>
      <c r="G116" s="50">
        <f ca="1">IF(SUM(E116:F116)=0,0,$G$11+SUM(E$12:$E116)-SUM(F$12:$F116))</f>
        <v>108673472</v>
      </c>
      <c r="H116" s="51">
        <f ca="1">IF(IF(TYPE(MATCH($C$8,OFFSET([1]NKC!$D$10,H115,0):'[1]NKC'!$D$5007,0)+H115)=16,"",MATCH($C$8,OFFSET([1]NKC!$D$10,H115,0):'[1]NKC'!$D$5007,0)+H115)&lt;IF(TYPE(MATCH($C$8,OFFSET([1]NKC!$E$10,H115,0):'[1]NKC'!$E$5007,0)+H115)=16,"",MATCH($C$8,OFFSET([1]NKC!$E$10,H115,0):'[1]NKC'!$E$5007,0)+H115),IF(TYPE(MATCH($C$8,OFFSET([1]NKC!$D$10,H115,0):'[1]NKC'!$D$5007,0)+H115)=16,"",MATCH($C$8,OFFSET([1]NKC!$D$10,H115,0):'[1]NKC'!$D$5007,0)+H115),IF(TYPE(MATCH($C$8,OFFSET([1]NKC!$E$10,H115,0):'[1]NKC'!$E$5007,0)+H115)=16,"",MATCH($C$8,OFFSET([1]NKC!$E$10,H115,0):'[1]NKC'!$E$5007,0)+H115))</f>
        <v>135</v>
      </c>
    </row>
    <row r="117" spans="1:8" s="52" customFormat="1" ht="14.25">
      <c r="A117" s="45">
        <f ca="1">IF($H117="","",INDEX([1]NKC!$A$10:$A$5007,$H117))</f>
        <v>43494</v>
      </c>
      <c r="B117" s="46" t="str">
        <f ca="1">IF($H117="","",INDEX([1]NKC!$B$10:$B$5007,$H117))</f>
        <v>PC20190129-06</v>
      </c>
      <c r="C117" s="47" t="str">
        <f ca="1">IF($H117="","",INDEX([1]NKC!$C$10:$C$5007,$H117))</f>
        <v>Thuế GTGT được khấu trừ</v>
      </c>
      <c r="D117" s="48" t="str">
        <f ca="1">IF(IF($H117="","",INDEX([1]NKC!$D$10:$D$5007,$H117))=$C$8,IF($H117="","",INDEX([1]NKC!$E$10:$E$5007,$H117)),IF($H117="","",INDEX([1]NKC!$D$10:$D$5007,$H117)))</f>
        <v>1331</v>
      </c>
      <c r="E117" s="49" t="str">
        <f ca="1">IF(IF($H117="","",INDEX([1]NKC!$E$10:$E$5007,$H117))=$C$8,"",IF($H117="","",INDEX([1]NKC!$F$10:$F$5007,$H117)))</f>
        <v/>
      </c>
      <c r="F117" s="49">
        <f ca="1">IF(IF($H117="","",INDEX([1]NKC!$D$10:$D$5007,$H117))=$C$8,"",IF($H117="","",INDEX([1]NKC!$F$10:$F$5007,$H117)))</f>
        <v>580000</v>
      </c>
      <c r="G117" s="50">
        <f ca="1">IF(SUM(E117:F117)=0,0,$G$11+SUM(E$12:$E117)-SUM(F$12:$F117))</f>
        <v>108093472</v>
      </c>
      <c r="H117" s="51">
        <f ca="1">IF(IF(TYPE(MATCH($C$8,OFFSET([1]NKC!$D$10,H116,0):'[1]NKC'!$D$5007,0)+H116)=16,"",MATCH($C$8,OFFSET([1]NKC!$D$10,H116,0):'[1]NKC'!$D$5007,0)+H116)&lt;IF(TYPE(MATCH($C$8,OFFSET([1]NKC!$E$10,H116,0):'[1]NKC'!$E$5007,0)+H116)=16,"",MATCH($C$8,OFFSET([1]NKC!$E$10,H116,0):'[1]NKC'!$E$5007,0)+H116),IF(TYPE(MATCH($C$8,OFFSET([1]NKC!$D$10,H116,0):'[1]NKC'!$D$5007,0)+H116)=16,"",MATCH($C$8,OFFSET([1]NKC!$D$10,H116,0):'[1]NKC'!$D$5007,0)+H116),IF(TYPE(MATCH($C$8,OFFSET([1]NKC!$E$10,H116,0):'[1]NKC'!$E$5007,0)+H116)=16,"",MATCH($C$8,OFFSET([1]NKC!$E$10,H116,0):'[1]NKC'!$E$5007,0)+H116))</f>
        <v>136</v>
      </c>
    </row>
    <row r="118" spans="1:8" s="52" customFormat="1" ht="14.25">
      <c r="A118" s="45">
        <f ca="1">IF($H118="","",INDEX([1]NKC!$A$10:$A$5007,$H118))</f>
        <v>43494</v>
      </c>
      <c r="B118" s="46" t="str">
        <f ca="1">IF($H118="","",INDEX([1]NKC!$B$10:$B$5007,$H118))</f>
        <v>PC20190129-07</v>
      </c>
      <c r="C118" s="47" t="str">
        <f ca="1">IF($H118="","",INDEX([1]NKC!$C$10:$C$5007,$H118))</f>
        <v>TT phí công tác tại Bình Dương- đỗ dầu</v>
      </c>
      <c r="D118" s="48" t="str">
        <f ca="1">IF(IF($H118="","",INDEX([1]NKC!$D$10:$D$5007,$H118))=$C$8,IF($H118="","",INDEX([1]NKC!$E$10:$E$5007,$H118)),IF($H118="","",INDEX([1]NKC!$D$10:$D$5007,$H118)))</f>
        <v>6418</v>
      </c>
      <c r="E118" s="49" t="str">
        <f ca="1">IF(IF($H118="","",INDEX([1]NKC!$E$10:$E$5007,$H118))=$C$8,"",IF($H118="","",INDEX([1]NKC!$F$10:$F$5007,$H118)))</f>
        <v/>
      </c>
      <c r="F118" s="49">
        <f ca="1">IF(IF($H118="","",INDEX([1]NKC!$D$10:$D$5007,$H118))=$C$8,"",IF($H118="","",INDEX([1]NKC!$F$10:$F$5007,$H118)))</f>
        <v>731454</v>
      </c>
      <c r="G118" s="50">
        <f ca="1">IF(SUM(E118:F118)=0,0,$G$11+SUM(E$12:$E118)-SUM(F$12:$F118))</f>
        <v>107362018</v>
      </c>
      <c r="H118" s="51">
        <f ca="1">IF(IF(TYPE(MATCH($C$8,OFFSET([1]NKC!$D$10,H117,0):'[1]NKC'!$D$5007,0)+H117)=16,"",MATCH($C$8,OFFSET([1]NKC!$D$10,H117,0):'[1]NKC'!$D$5007,0)+H117)&lt;IF(TYPE(MATCH($C$8,OFFSET([1]NKC!$E$10,H117,0):'[1]NKC'!$E$5007,0)+H117)=16,"",MATCH($C$8,OFFSET([1]NKC!$E$10,H117,0):'[1]NKC'!$E$5007,0)+H117),IF(TYPE(MATCH($C$8,OFFSET([1]NKC!$D$10,H117,0):'[1]NKC'!$D$5007,0)+H117)=16,"",MATCH($C$8,OFFSET([1]NKC!$D$10,H117,0):'[1]NKC'!$D$5007,0)+H117),IF(TYPE(MATCH($C$8,OFFSET([1]NKC!$E$10,H117,0):'[1]NKC'!$E$5007,0)+H117)=16,"",MATCH($C$8,OFFSET([1]NKC!$E$10,H117,0):'[1]NKC'!$E$5007,0)+H117))</f>
        <v>137</v>
      </c>
    </row>
    <row r="119" spans="1:8" s="52" customFormat="1" ht="14.25">
      <c r="A119" s="45">
        <f ca="1">IF($H119="","",INDEX([1]NKC!$A$10:$A$5007,$H119))</f>
        <v>43494</v>
      </c>
      <c r="B119" s="46" t="str">
        <f ca="1">IF($H119="","",INDEX([1]NKC!$B$10:$B$5007,$H119))</f>
        <v>PC20190129-07</v>
      </c>
      <c r="C119" s="47" t="str">
        <f ca="1">IF($H119="","",INDEX([1]NKC!$C$10:$C$5007,$H119))</f>
        <v>Thuế GTGT được khấu trừ</v>
      </c>
      <c r="D119" s="48" t="str">
        <f ca="1">IF(IF($H119="","",INDEX([1]NKC!$D$10:$D$5007,$H119))=$C$8,IF($H119="","",INDEX([1]NKC!$E$10:$E$5007,$H119)),IF($H119="","",INDEX([1]NKC!$D$10:$D$5007,$H119)))</f>
        <v>1331</v>
      </c>
      <c r="E119" s="49" t="str">
        <f ca="1">IF(IF($H119="","",INDEX([1]NKC!$E$10:$E$5007,$H119))=$C$8,"",IF($H119="","",INDEX([1]NKC!$F$10:$F$5007,$H119)))</f>
        <v/>
      </c>
      <c r="F119" s="49">
        <f ca="1">IF(IF($H119="","",INDEX([1]NKC!$D$10:$D$5007,$H119))=$C$8,"",IF($H119="","",INDEX([1]NKC!$F$10:$F$5007,$H119)))</f>
        <v>73145</v>
      </c>
      <c r="G119" s="50">
        <f ca="1">IF(SUM(E119:F119)=0,0,$G$11+SUM(E$12:$E119)-SUM(F$12:$F119))</f>
        <v>107288873</v>
      </c>
      <c r="H119" s="51">
        <f ca="1">IF(IF(TYPE(MATCH($C$8,OFFSET([1]NKC!$D$10,H118,0):'[1]NKC'!$D$5007,0)+H118)=16,"",MATCH($C$8,OFFSET([1]NKC!$D$10,H118,0):'[1]NKC'!$D$5007,0)+H118)&lt;IF(TYPE(MATCH($C$8,OFFSET([1]NKC!$E$10,H118,0):'[1]NKC'!$E$5007,0)+H118)=16,"",MATCH($C$8,OFFSET([1]NKC!$E$10,H118,0):'[1]NKC'!$E$5007,0)+H118),IF(TYPE(MATCH($C$8,OFFSET([1]NKC!$D$10,H118,0):'[1]NKC'!$D$5007,0)+H118)=16,"",MATCH($C$8,OFFSET([1]NKC!$D$10,H118,0):'[1]NKC'!$D$5007,0)+H118),IF(TYPE(MATCH($C$8,OFFSET([1]NKC!$E$10,H118,0):'[1]NKC'!$E$5007,0)+H118)=16,"",MATCH($C$8,OFFSET([1]NKC!$E$10,H118,0):'[1]NKC'!$E$5007,0)+H118))</f>
        <v>138</v>
      </c>
    </row>
    <row r="120" spans="1:8" s="52" customFormat="1" ht="14.25">
      <c r="A120" s="45">
        <f ca="1">IF($H120="","",INDEX([1]NKC!$A$10:$A$5007,$H120))</f>
        <v>43494</v>
      </c>
      <c r="B120" s="46" t="str">
        <f ca="1">IF($H120="","",INDEX([1]NKC!$B$10:$B$5007,$H120))</f>
        <v>PC20190129-07</v>
      </c>
      <c r="C120" s="47" t="str">
        <f ca="1">IF($H120="","",INDEX([1]NKC!$C$10:$C$5007,$H120))</f>
        <v>TT phí công tác tại Bình Dương- cầu đường</v>
      </c>
      <c r="D120" s="48" t="str">
        <f ca="1">IF(IF($H120="","",INDEX([1]NKC!$D$10:$D$5007,$H120))=$C$8,IF($H120="","",INDEX([1]NKC!$E$10:$E$5007,$H120)),IF($H120="","",INDEX([1]NKC!$D$10:$D$5007,$H120)))</f>
        <v>6418</v>
      </c>
      <c r="E120" s="49" t="str">
        <f ca="1">IF(IF($H120="","",INDEX([1]NKC!$E$10:$E$5007,$H120))=$C$8,"",IF($H120="","",INDEX([1]NKC!$F$10:$F$5007,$H120)))</f>
        <v/>
      </c>
      <c r="F120" s="49">
        <f ca="1">IF(IF($H120="","",INDEX([1]NKC!$D$10:$D$5007,$H120))=$C$8,"",IF($H120="","",INDEX([1]NKC!$F$10:$F$5007,$H120)))</f>
        <v>231818</v>
      </c>
      <c r="G120" s="50">
        <f ca="1">IF(SUM(E120:F120)=0,0,$G$11+SUM(E$12:$E120)-SUM(F$12:$F120))</f>
        <v>107057055</v>
      </c>
      <c r="H120" s="51">
        <f ca="1">IF(IF(TYPE(MATCH($C$8,OFFSET([1]NKC!$D$10,H119,0):'[1]NKC'!$D$5007,0)+H119)=16,"",MATCH($C$8,OFFSET([1]NKC!$D$10,H119,0):'[1]NKC'!$D$5007,0)+H119)&lt;IF(TYPE(MATCH($C$8,OFFSET([1]NKC!$E$10,H119,0):'[1]NKC'!$E$5007,0)+H119)=16,"",MATCH($C$8,OFFSET([1]NKC!$E$10,H119,0):'[1]NKC'!$E$5007,0)+H119),IF(TYPE(MATCH($C$8,OFFSET([1]NKC!$D$10,H119,0):'[1]NKC'!$D$5007,0)+H119)=16,"",MATCH($C$8,OFFSET([1]NKC!$D$10,H119,0):'[1]NKC'!$D$5007,0)+H119),IF(TYPE(MATCH($C$8,OFFSET([1]NKC!$E$10,H119,0):'[1]NKC'!$E$5007,0)+H119)=16,"",MATCH($C$8,OFFSET([1]NKC!$E$10,H119,0):'[1]NKC'!$E$5007,0)+H119))</f>
        <v>139</v>
      </c>
    </row>
    <row r="121" spans="1:8" s="52" customFormat="1" ht="14.25">
      <c r="A121" s="45">
        <f ca="1">IF($H121="","",INDEX([1]NKC!$A$10:$A$5007,$H121))</f>
        <v>43494</v>
      </c>
      <c r="B121" s="46" t="str">
        <f ca="1">IF($H121="","",INDEX([1]NKC!$B$10:$B$5007,$H121))</f>
        <v>PC20190129-07</v>
      </c>
      <c r="C121" s="47" t="str">
        <f ca="1">IF($H121="","",INDEX([1]NKC!$C$10:$C$5007,$H121))</f>
        <v>Thuế GTGT được khấu trừ</v>
      </c>
      <c r="D121" s="48" t="str">
        <f ca="1">IF(IF($H121="","",INDEX([1]NKC!$D$10:$D$5007,$H121))=$C$8,IF($H121="","",INDEX([1]NKC!$E$10:$E$5007,$H121)),IF($H121="","",INDEX([1]NKC!$D$10:$D$5007,$H121)))</f>
        <v>1331</v>
      </c>
      <c r="E121" s="49" t="str">
        <f ca="1">IF(IF($H121="","",INDEX([1]NKC!$E$10:$E$5007,$H121))=$C$8,"",IF($H121="","",INDEX([1]NKC!$F$10:$F$5007,$H121)))</f>
        <v/>
      </c>
      <c r="F121" s="49">
        <f ca="1">IF(IF($H121="","",INDEX([1]NKC!$D$10:$D$5007,$H121))=$C$8,"",IF($H121="","",INDEX([1]NKC!$F$10:$F$5007,$H121)))</f>
        <v>23182</v>
      </c>
      <c r="G121" s="50">
        <f ca="1">IF(SUM(E121:F121)=0,0,$G$11+SUM(E$12:$E121)-SUM(F$12:$F121))</f>
        <v>107033873</v>
      </c>
      <c r="H121" s="51">
        <f ca="1">IF(IF(TYPE(MATCH($C$8,OFFSET([1]NKC!$D$10,H120,0):'[1]NKC'!$D$5007,0)+H120)=16,"",MATCH($C$8,OFFSET([1]NKC!$D$10,H120,0):'[1]NKC'!$D$5007,0)+H120)&lt;IF(TYPE(MATCH($C$8,OFFSET([1]NKC!$E$10,H120,0):'[1]NKC'!$E$5007,0)+H120)=16,"",MATCH($C$8,OFFSET([1]NKC!$E$10,H120,0):'[1]NKC'!$E$5007,0)+H120),IF(TYPE(MATCH($C$8,OFFSET([1]NKC!$D$10,H120,0):'[1]NKC'!$D$5007,0)+H120)=16,"",MATCH($C$8,OFFSET([1]NKC!$D$10,H120,0):'[1]NKC'!$D$5007,0)+H120),IF(TYPE(MATCH($C$8,OFFSET([1]NKC!$E$10,H120,0):'[1]NKC'!$E$5007,0)+H120)=16,"",MATCH($C$8,OFFSET([1]NKC!$E$10,H120,0):'[1]NKC'!$E$5007,0)+H120))</f>
        <v>140</v>
      </c>
    </row>
    <row r="122" spans="1:8" s="52" customFormat="1" ht="14.25">
      <c r="A122" s="45">
        <f ca="1">IF($H122="","",INDEX([1]NKC!$A$10:$A$5007,$H122))</f>
        <v>43494</v>
      </c>
      <c r="B122" s="46" t="str">
        <f ca="1">IF($H122="","",INDEX([1]NKC!$B$10:$B$5007,$H122))</f>
        <v>PC20190129-07</v>
      </c>
      <c r="C122" s="47" t="str">
        <f ca="1">IF($H122="","",INDEX([1]NKC!$C$10:$C$5007,$H122))</f>
        <v>TT phí công tác tại Bình Dương- cơm</v>
      </c>
      <c r="D122" s="48" t="str">
        <f ca="1">IF(IF($H122="","",INDEX([1]NKC!$D$10:$D$5007,$H122))=$C$8,IF($H122="","",INDEX([1]NKC!$E$10:$E$5007,$H122)),IF($H122="","",INDEX([1]NKC!$D$10:$D$5007,$H122)))</f>
        <v>6418</v>
      </c>
      <c r="E122" s="49" t="str">
        <f ca="1">IF(IF($H122="","",INDEX([1]NKC!$E$10:$E$5007,$H122))=$C$8,"",IF($H122="","",INDEX([1]NKC!$F$10:$F$5007,$H122)))</f>
        <v/>
      </c>
      <c r="F122" s="49">
        <f ca="1">IF(IF($H122="","",INDEX([1]NKC!$D$10:$D$5007,$H122))=$C$8,"",IF($H122="","",INDEX([1]NKC!$F$10:$F$5007,$H122)))</f>
        <v>190401</v>
      </c>
      <c r="G122" s="50">
        <f ca="1">IF(SUM(E122:F122)=0,0,$G$11+SUM(E$12:$E122)-SUM(F$12:$F122))</f>
        <v>106843472</v>
      </c>
      <c r="H122" s="51">
        <f ca="1">IF(IF(TYPE(MATCH($C$8,OFFSET([1]NKC!$D$10,H121,0):'[1]NKC'!$D$5007,0)+H121)=16,"",MATCH($C$8,OFFSET([1]NKC!$D$10,H121,0):'[1]NKC'!$D$5007,0)+H121)&lt;IF(TYPE(MATCH($C$8,OFFSET([1]NKC!$E$10,H121,0):'[1]NKC'!$E$5007,0)+H121)=16,"",MATCH($C$8,OFFSET([1]NKC!$E$10,H121,0):'[1]NKC'!$E$5007,0)+H121),IF(TYPE(MATCH($C$8,OFFSET([1]NKC!$D$10,H121,0):'[1]NKC'!$D$5007,0)+H121)=16,"",MATCH($C$8,OFFSET([1]NKC!$D$10,H121,0):'[1]NKC'!$D$5007,0)+H121),IF(TYPE(MATCH($C$8,OFFSET([1]NKC!$E$10,H121,0):'[1]NKC'!$E$5007,0)+H121)=16,"",MATCH($C$8,OFFSET([1]NKC!$E$10,H121,0):'[1]NKC'!$E$5007,0)+H121))</f>
        <v>141</v>
      </c>
    </row>
    <row r="123" spans="1:8" s="52" customFormat="1" ht="14.25">
      <c r="A123" s="45">
        <f ca="1">IF($H123="","",INDEX([1]NKC!$A$10:$A$5007,$H123))</f>
        <v>43494</v>
      </c>
      <c r="B123" s="46" t="str">
        <f ca="1">IF($H123="","",INDEX([1]NKC!$B$10:$B$5007,$H123))</f>
        <v>PC20190129-07</v>
      </c>
      <c r="C123" s="47" t="str">
        <f ca="1">IF($H123="","",INDEX([1]NKC!$C$10:$C$5007,$H123))</f>
        <v>TT phí công tác tại Bình Dương- rửa xe</v>
      </c>
      <c r="D123" s="48" t="str">
        <f ca="1">IF(IF($H123="","",INDEX([1]NKC!$D$10:$D$5007,$H123))=$C$8,IF($H123="","",INDEX([1]NKC!$E$10:$E$5007,$H123)),IF($H123="","",INDEX([1]NKC!$D$10:$D$5007,$H123)))</f>
        <v>6418</v>
      </c>
      <c r="E123" s="49" t="str">
        <f ca="1">IF(IF($H123="","",INDEX([1]NKC!$E$10:$E$5007,$H123))=$C$8,"",IF($H123="","",INDEX([1]NKC!$F$10:$F$5007,$H123)))</f>
        <v/>
      </c>
      <c r="F123" s="49">
        <f ca="1">IF(IF($H123="","",INDEX([1]NKC!$D$10:$D$5007,$H123))=$C$8,"",IF($H123="","",INDEX([1]NKC!$F$10:$F$5007,$H123)))</f>
        <v>90000</v>
      </c>
      <c r="G123" s="50">
        <f ca="1">IF(SUM(E123:F123)=0,0,$G$11+SUM(E$12:$E123)-SUM(F$12:$F123))</f>
        <v>106753472</v>
      </c>
      <c r="H123" s="51">
        <f ca="1">IF(IF(TYPE(MATCH($C$8,OFFSET([1]NKC!$D$10,H122,0):'[1]NKC'!$D$5007,0)+H122)=16,"",MATCH($C$8,OFFSET([1]NKC!$D$10,H122,0):'[1]NKC'!$D$5007,0)+H122)&lt;IF(TYPE(MATCH($C$8,OFFSET([1]NKC!$E$10,H122,0):'[1]NKC'!$E$5007,0)+H122)=16,"",MATCH($C$8,OFFSET([1]NKC!$E$10,H122,0):'[1]NKC'!$E$5007,0)+H122),IF(TYPE(MATCH($C$8,OFFSET([1]NKC!$D$10,H122,0):'[1]NKC'!$D$5007,0)+H122)=16,"",MATCH($C$8,OFFSET([1]NKC!$D$10,H122,0):'[1]NKC'!$D$5007,0)+H122),IF(TYPE(MATCH($C$8,OFFSET([1]NKC!$E$10,H122,0):'[1]NKC'!$E$5007,0)+H122)=16,"",MATCH($C$8,OFFSET([1]NKC!$E$10,H122,0):'[1]NKC'!$E$5007,0)+H122))</f>
        <v>142</v>
      </c>
    </row>
    <row r="124" spans="1:8" s="52" customFormat="1" ht="25.5">
      <c r="A124" s="45">
        <f ca="1">IF($H124="","",INDEX([1]NKC!$A$10:$A$5007,$H124))</f>
        <v>43494</v>
      </c>
      <c r="B124" s="46" t="str">
        <f ca="1">IF($H124="","",INDEX([1]NKC!$B$10:$B$5007,$H124))</f>
        <v>PC20190129-07</v>
      </c>
      <c r="C124" s="47" t="str">
        <f ca="1">IF($H124="","",INDEX([1]NKC!$C$10:$C$5007,$H124))</f>
        <v>TT phí công tác tại Bình Dương- cắt formex cử sơn mẫu tấm lợp</v>
      </c>
      <c r="D124" s="48" t="str">
        <f ca="1">IF(IF($H124="","",INDEX([1]NKC!$D$10:$D$5007,$H124))=$C$8,IF($H124="","",INDEX([1]NKC!$E$10:$E$5007,$H124)),IF($H124="","",INDEX([1]NKC!$D$10:$D$5007,$H124)))</f>
        <v>6418</v>
      </c>
      <c r="E124" s="49" t="str">
        <f ca="1">IF(IF($H124="","",INDEX([1]NKC!$E$10:$E$5007,$H124))=$C$8,"",IF($H124="","",INDEX([1]NKC!$F$10:$F$5007,$H124)))</f>
        <v/>
      </c>
      <c r="F124" s="49">
        <f ca="1">IF(IF($H124="","",INDEX([1]NKC!$D$10:$D$5007,$H124))=$C$8,"",IF($H124="","",INDEX([1]NKC!$F$10:$F$5007,$H124)))</f>
        <v>240000</v>
      </c>
      <c r="G124" s="50">
        <f ca="1">IF(SUM(E124:F124)=0,0,$G$11+SUM(E$12:$E124)-SUM(F$12:$F124))</f>
        <v>106513472</v>
      </c>
      <c r="H124" s="51">
        <f ca="1">IF(IF(TYPE(MATCH($C$8,OFFSET([1]NKC!$D$10,H123,0):'[1]NKC'!$D$5007,0)+H123)=16,"",MATCH($C$8,OFFSET([1]NKC!$D$10,H123,0):'[1]NKC'!$D$5007,0)+H123)&lt;IF(TYPE(MATCH($C$8,OFFSET([1]NKC!$E$10,H123,0):'[1]NKC'!$E$5007,0)+H123)=16,"",MATCH($C$8,OFFSET([1]NKC!$E$10,H123,0):'[1]NKC'!$E$5007,0)+H123),IF(TYPE(MATCH($C$8,OFFSET([1]NKC!$D$10,H123,0):'[1]NKC'!$D$5007,0)+H123)=16,"",MATCH($C$8,OFFSET([1]NKC!$D$10,H123,0):'[1]NKC'!$D$5007,0)+H123),IF(TYPE(MATCH($C$8,OFFSET([1]NKC!$E$10,H123,0):'[1]NKC'!$E$5007,0)+H123)=16,"",MATCH($C$8,OFFSET([1]NKC!$E$10,H123,0):'[1]NKC'!$E$5007,0)+H123))</f>
        <v>143</v>
      </c>
    </row>
    <row r="125" spans="1:8" s="52" customFormat="1" ht="14.25">
      <c r="A125" s="45">
        <f ca="1">IF($H125="","",INDEX([1]NKC!$A$10:$A$5007,$H125))</f>
        <v>43494</v>
      </c>
      <c r="B125" s="46" t="str">
        <f ca="1">IF($H125="","",INDEX([1]NKC!$B$10:$B$5007,$H125))</f>
        <v>PC20190129-08</v>
      </c>
      <c r="C125" s="47" t="str">
        <f ca="1">IF($H125="","",INDEX([1]NKC!$C$10:$C$5007,$H125))</f>
        <v>TT mua clo axit cho hồ bơi, băng keo</v>
      </c>
      <c r="D125" s="48" t="str">
        <f ca="1">IF(IF($H125="","",INDEX([1]NKC!$D$10:$D$5007,$H125))=$C$8,IF($H125="","",INDEX([1]NKC!$E$10:$E$5007,$H125)),IF($H125="","",INDEX([1]NKC!$D$10:$D$5007,$H125)))</f>
        <v>6423</v>
      </c>
      <c r="E125" s="49" t="str">
        <f ca="1">IF(IF($H125="","",INDEX([1]NKC!$E$10:$E$5007,$H125))=$C$8,"",IF($H125="","",INDEX([1]NKC!$F$10:$F$5007,$H125)))</f>
        <v/>
      </c>
      <c r="F125" s="49">
        <f ca="1">IF(IF($H125="","",INDEX([1]NKC!$D$10:$D$5007,$H125))=$C$8,"",IF($H125="","",INDEX([1]NKC!$F$10:$F$5007,$H125)))</f>
        <v>4400000</v>
      </c>
      <c r="G125" s="50">
        <f ca="1">IF(SUM(E125:F125)=0,0,$G$11+SUM(E$12:$E125)-SUM(F$12:$F125))</f>
        <v>102113472</v>
      </c>
      <c r="H125" s="51">
        <f ca="1">IF(IF(TYPE(MATCH($C$8,OFFSET([1]NKC!$D$10,H124,0):'[1]NKC'!$D$5007,0)+H124)=16,"",MATCH($C$8,OFFSET([1]NKC!$D$10,H124,0):'[1]NKC'!$D$5007,0)+H124)&lt;IF(TYPE(MATCH($C$8,OFFSET([1]NKC!$E$10,H124,0):'[1]NKC'!$E$5007,0)+H124)=16,"",MATCH($C$8,OFFSET([1]NKC!$E$10,H124,0):'[1]NKC'!$E$5007,0)+H124),IF(TYPE(MATCH($C$8,OFFSET([1]NKC!$D$10,H124,0):'[1]NKC'!$D$5007,0)+H124)=16,"",MATCH($C$8,OFFSET([1]NKC!$D$10,H124,0):'[1]NKC'!$D$5007,0)+H124),IF(TYPE(MATCH($C$8,OFFSET([1]NKC!$E$10,H124,0):'[1]NKC'!$E$5007,0)+H124)=16,"",MATCH($C$8,OFFSET([1]NKC!$E$10,H124,0):'[1]NKC'!$E$5007,0)+H124))</f>
        <v>144</v>
      </c>
    </row>
    <row r="126" spans="1:8" s="52" customFormat="1" ht="14.25">
      <c r="A126" s="45">
        <f ca="1">IF($H126="","",INDEX([1]NKC!$A$10:$A$5007,$H126))</f>
        <v>43494</v>
      </c>
      <c r="B126" s="46" t="str">
        <f ca="1">IF($H126="","",INDEX([1]NKC!$B$10:$B$5007,$H126))</f>
        <v>PC20190129-08</v>
      </c>
      <c r="C126" s="47" t="str">
        <f ca="1">IF($H126="","",INDEX([1]NKC!$C$10:$C$5007,$H126))</f>
        <v>Thuế GTGT được khấu trừ</v>
      </c>
      <c r="D126" s="48" t="str">
        <f ca="1">IF(IF($H126="","",INDEX([1]NKC!$D$10:$D$5007,$H126))=$C$8,IF($H126="","",INDEX([1]NKC!$E$10:$E$5007,$H126)),IF($H126="","",INDEX([1]NKC!$D$10:$D$5007,$H126)))</f>
        <v>1331</v>
      </c>
      <c r="E126" s="49" t="str">
        <f ca="1">IF(IF($H126="","",INDEX([1]NKC!$E$10:$E$5007,$H126))=$C$8,"",IF($H126="","",INDEX([1]NKC!$F$10:$F$5007,$H126)))</f>
        <v/>
      </c>
      <c r="F126" s="49">
        <f ca="1">IF(IF($H126="","",INDEX([1]NKC!$D$10:$D$5007,$H126))=$C$8,"",IF($H126="","",INDEX([1]NKC!$F$10:$F$5007,$H126)))</f>
        <v>440000</v>
      </c>
      <c r="G126" s="50">
        <f ca="1">IF(SUM(E126:F126)=0,0,$G$11+SUM(E$12:$E126)-SUM(F$12:$F126))</f>
        <v>101673472</v>
      </c>
      <c r="H126" s="51">
        <f ca="1">IF(IF(TYPE(MATCH($C$8,OFFSET([1]NKC!$D$10,H125,0):'[1]NKC'!$D$5007,0)+H125)=16,"",MATCH($C$8,OFFSET([1]NKC!$D$10,H125,0):'[1]NKC'!$D$5007,0)+H125)&lt;IF(TYPE(MATCH($C$8,OFFSET([1]NKC!$E$10,H125,0):'[1]NKC'!$E$5007,0)+H125)=16,"",MATCH($C$8,OFFSET([1]NKC!$E$10,H125,0):'[1]NKC'!$E$5007,0)+H125),IF(TYPE(MATCH($C$8,OFFSET([1]NKC!$D$10,H125,0):'[1]NKC'!$D$5007,0)+H125)=16,"",MATCH($C$8,OFFSET([1]NKC!$D$10,H125,0):'[1]NKC'!$D$5007,0)+H125),IF(TYPE(MATCH($C$8,OFFSET([1]NKC!$E$10,H125,0):'[1]NKC'!$E$5007,0)+H125)=16,"",MATCH($C$8,OFFSET([1]NKC!$E$10,H125,0):'[1]NKC'!$E$5007,0)+H125))</f>
        <v>145</v>
      </c>
    </row>
    <row r="127" spans="1:8" s="52" customFormat="1" ht="14.25">
      <c r="A127" s="45">
        <f ca="1">IF($H127="","",INDEX([1]NKC!$A$10:$A$5007,$H127))</f>
        <v>43496</v>
      </c>
      <c r="B127" s="46">
        <f ca="1">IF($H127="","",INDEX([1]NKC!$B$10:$B$5007,$H127))</f>
        <v>0</v>
      </c>
      <c r="C127" s="47" t="str">
        <f ca="1">IF($H127="","",INDEX([1]NKC!$C$10:$C$5007,$H127))</f>
        <v>Rút tiền gửi NH BIDV nhập quỹ tiền mặt</v>
      </c>
      <c r="D127" s="48" t="str">
        <f ca="1">IF(IF($H127="","",INDEX([1]NKC!$D$10:$D$5007,$H127))=$C$8,IF($H127="","",INDEX([1]NKC!$E$10:$E$5007,$H127)),IF($H127="","",INDEX([1]NKC!$D$10:$D$5007,$H127)))</f>
        <v>1121bidv</v>
      </c>
      <c r="E127" s="49">
        <f ca="1">IF(IF($H127="","",INDEX([1]NKC!$E$10:$E$5007,$H127))=$C$8,"",IF($H127="","",INDEX([1]NKC!$F$10:$F$5007,$H127)))</f>
        <v>20000000</v>
      </c>
      <c r="F127" s="49" t="str">
        <f ca="1">IF(IF($H127="","",INDEX([1]NKC!$D$10:$D$5007,$H127))=$C$8,"",IF($H127="","",INDEX([1]NKC!$F$10:$F$5007,$H127)))</f>
        <v/>
      </c>
      <c r="G127" s="50">
        <f ca="1">IF(SUM(E127:F127)=0,0,$G$11+SUM(E$12:$E127)-SUM(F$12:$F127))</f>
        <v>121673472</v>
      </c>
      <c r="H127" s="51">
        <f ca="1">IF(IF(TYPE(MATCH($C$8,OFFSET([1]NKC!$D$10,H126,0):'[1]NKC'!$D$5007,0)+H126)=16,"",MATCH($C$8,OFFSET([1]NKC!$D$10,H126,0):'[1]NKC'!$D$5007,0)+H126)&lt;IF(TYPE(MATCH($C$8,OFFSET([1]NKC!$E$10,H126,0):'[1]NKC'!$E$5007,0)+H126)=16,"",MATCH($C$8,OFFSET([1]NKC!$E$10,H126,0):'[1]NKC'!$E$5007,0)+H126),IF(TYPE(MATCH($C$8,OFFSET([1]NKC!$D$10,H126,0):'[1]NKC'!$D$5007,0)+H126)=16,"",MATCH($C$8,OFFSET([1]NKC!$D$10,H126,0):'[1]NKC'!$D$5007,0)+H126),IF(TYPE(MATCH($C$8,OFFSET([1]NKC!$E$10,H126,0):'[1]NKC'!$E$5007,0)+H126)=16,"",MATCH($C$8,OFFSET([1]NKC!$E$10,H126,0):'[1]NKC'!$E$5007,0)+H126))</f>
        <v>152</v>
      </c>
    </row>
    <row r="128" spans="1:8" s="52" customFormat="1" ht="14.25">
      <c r="A128" s="45">
        <f ca="1">IF($H128="","",INDEX([1]NKC!$A$10:$A$5007,$H128))</f>
        <v>43497</v>
      </c>
      <c r="B128" s="46" t="str">
        <f ca="1">IF($H128="","",INDEX([1]NKC!$B$10:$B$5007,$H128))</f>
        <v>PT20190201-01</v>
      </c>
      <c r="C128" s="47" t="str">
        <f ca="1">IF($H128="","",INDEX([1]NKC!$C$10:$C$5007,$H128))</f>
        <v>Rút TGNH BIDV nhập quỹ tiền mặt</v>
      </c>
      <c r="D128" s="48" t="str">
        <f ca="1">IF(IF($H128="","",INDEX([1]NKC!$D$10:$D$5007,$H128))=$C$8,IF($H128="","",INDEX([1]NKC!$E$10:$E$5007,$H128)),IF($H128="","",INDEX([1]NKC!$D$10:$D$5007,$H128)))</f>
        <v>1121bidv</v>
      </c>
      <c r="E128" s="49">
        <f ca="1">IF(IF($H128="","",INDEX([1]NKC!$E$10:$E$5007,$H128))=$C$8,"",IF($H128="","",INDEX([1]NKC!$F$10:$F$5007,$H128)))</f>
        <v>0</v>
      </c>
      <c r="F128" s="49" t="str">
        <f ca="1">IF(IF($H128="","",INDEX([1]NKC!$D$10:$D$5007,$H128))=$C$8,"",IF($H128="","",INDEX([1]NKC!$F$10:$F$5007,$H128)))</f>
        <v/>
      </c>
      <c r="G128" s="50">
        <f ca="1">IF(SUM(E128:F128)=0,0,$G$11+SUM(E$12:$E128)-SUM(F$12:$F128))</f>
        <v>0</v>
      </c>
      <c r="H128" s="51">
        <f ca="1">IF(IF(TYPE(MATCH($C$8,OFFSET([1]NKC!$D$10,H127,0):'[1]NKC'!$D$5007,0)+H127)=16,"",MATCH($C$8,OFFSET([1]NKC!$D$10,H127,0):'[1]NKC'!$D$5007,0)+H127)&lt;IF(TYPE(MATCH($C$8,OFFSET([1]NKC!$E$10,H127,0):'[1]NKC'!$E$5007,0)+H127)=16,"",MATCH($C$8,OFFSET([1]NKC!$E$10,H127,0):'[1]NKC'!$E$5007,0)+H127),IF(TYPE(MATCH($C$8,OFFSET([1]NKC!$D$10,H127,0):'[1]NKC'!$D$5007,0)+H127)=16,"",MATCH($C$8,OFFSET([1]NKC!$D$10,H127,0):'[1]NKC'!$D$5007,0)+H127),IF(TYPE(MATCH($C$8,OFFSET([1]NKC!$E$10,H127,0):'[1]NKC'!$E$5007,0)+H127)=16,"",MATCH($C$8,OFFSET([1]NKC!$E$10,H127,0):'[1]NKC'!$E$5007,0)+H127))</f>
        <v>171</v>
      </c>
    </row>
    <row r="129" spans="1:8" s="52" customFormat="1" ht="14.25">
      <c r="A129" s="45">
        <f ca="1">IF($H129="","",INDEX([1]NKC!$A$10:$A$5007,$H129))</f>
        <v>43497</v>
      </c>
      <c r="B129" s="46" t="str">
        <f ca="1">IF($H129="","",INDEX([1]NKC!$B$10:$B$5007,$H129))</f>
        <v>PT20190201-02</v>
      </c>
      <c r="C129" s="47" t="str">
        <f ca="1">IF($H129="","",INDEX([1]NKC!$C$10:$C$5007,$H129))</f>
        <v>Thu lại tạm ứng ngày 23/01/2019</v>
      </c>
      <c r="D129" s="48" t="str">
        <f ca="1">IF(IF($H129="","",INDEX([1]NKC!$D$10:$D$5007,$H129))=$C$8,IF($H129="","",INDEX([1]NKC!$E$10:$E$5007,$H129)),IF($H129="","",INDEX([1]NKC!$D$10:$D$5007,$H129)))</f>
        <v>141</v>
      </c>
      <c r="E129" s="49">
        <f ca="1">IF(IF($H129="","",INDEX([1]NKC!$E$10:$E$5007,$H129))=$C$8,"",IF($H129="","",INDEX([1]NKC!$F$10:$F$5007,$H129)))</f>
        <v>5000000</v>
      </c>
      <c r="F129" s="49" t="str">
        <f ca="1">IF(IF($H129="","",INDEX([1]NKC!$D$10:$D$5007,$H129))=$C$8,"",IF($H129="","",INDEX([1]NKC!$F$10:$F$5007,$H129)))</f>
        <v/>
      </c>
      <c r="G129" s="50">
        <f ca="1">IF(SUM(E129:F129)=0,0,$G$11+SUM(E$12:$E129)-SUM(F$12:$F129))</f>
        <v>126673472</v>
      </c>
      <c r="H129" s="51">
        <f ca="1">IF(IF(TYPE(MATCH($C$8,OFFSET([1]NKC!$D$10,H128,0):'[1]NKC'!$D$5007,0)+H128)=16,"",MATCH($C$8,OFFSET([1]NKC!$D$10,H128,0):'[1]NKC'!$D$5007,0)+H128)&lt;IF(TYPE(MATCH($C$8,OFFSET([1]NKC!$E$10,H128,0):'[1]NKC'!$E$5007,0)+H128)=16,"",MATCH($C$8,OFFSET([1]NKC!$E$10,H128,0):'[1]NKC'!$E$5007,0)+H128),IF(TYPE(MATCH($C$8,OFFSET([1]NKC!$D$10,H128,0):'[1]NKC'!$D$5007,0)+H128)=16,"",MATCH($C$8,OFFSET([1]NKC!$D$10,H128,0):'[1]NKC'!$D$5007,0)+H128),IF(TYPE(MATCH($C$8,OFFSET([1]NKC!$E$10,H128,0):'[1]NKC'!$E$5007,0)+H128)=16,"",MATCH($C$8,OFFSET([1]NKC!$E$10,H128,0):'[1]NKC'!$E$5007,0)+H128))</f>
        <v>172</v>
      </c>
    </row>
    <row r="130" spans="1:8" s="52" customFormat="1" ht="14.25">
      <c r="A130" s="45">
        <f ca="1">IF($H130="","",INDEX([1]NKC!$A$10:$A$5007,$H130))</f>
        <v>43497</v>
      </c>
      <c r="B130" s="46" t="str">
        <f ca="1">IF($H130="","",INDEX([1]NKC!$B$10:$B$5007,$H130))</f>
        <v>PC20190201-01</v>
      </c>
      <c r="C130" s="47" t="str">
        <f ca="1">IF($H130="","",INDEX([1]NKC!$C$10:$C$5007,$H130))</f>
        <v>TT phí tiếp khách- ăn uống</v>
      </c>
      <c r="D130" s="48" t="str">
        <f ca="1">IF(IF($H130="","",INDEX([1]NKC!$D$10:$D$5007,$H130))=$C$8,IF($H130="","",INDEX([1]NKC!$E$10:$E$5007,$H130)),IF($H130="","",INDEX([1]NKC!$D$10:$D$5007,$H130)))</f>
        <v>6418</v>
      </c>
      <c r="E130" s="49" t="str">
        <f ca="1">IF(IF($H130="","",INDEX([1]NKC!$E$10:$E$5007,$H130))=$C$8,"",IF($H130="","",INDEX([1]NKC!$F$10:$F$5007,$H130)))</f>
        <v/>
      </c>
      <c r="F130" s="49">
        <f ca="1">IF(IF($H130="","",INDEX([1]NKC!$D$10:$D$5007,$H130))=$C$8,"",IF($H130="","",INDEX([1]NKC!$F$10:$F$5007,$H130)))</f>
        <v>2328900</v>
      </c>
      <c r="G130" s="50">
        <f ca="1">IF(SUM(E130:F130)=0,0,$G$11+SUM(E$12:$E130)-SUM(F$12:$F130))</f>
        <v>124344572</v>
      </c>
      <c r="H130" s="51">
        <f ca="1">IF(IF(TYPE(MATCH($C$8,OFFSET([1]NKC!$D$10,H129,0):'[1]NKC'!$D$5007,0)+H129)=16,"",MATCH($C$8,OFFSET([1]NKC!$D$10,H129,0):'[1]NKC'!$D$5007,0)+H129)&lt;IF(TYPE(MATCH($C$8,OFFSET([1]NKC!$E$10,H129,0):'[1]NKC'!$E$5007,0)+H129)=16,"",MATCH($C$8,OFFSET([1]NKC!$E$10,H129,0):'[1]NKC'!$E$5007,0)+H129),IF(TYPE(MATCH($C$8,OFFSET([1]NKC!$D$10,H129,0):'[1]NKC'!$D$5007,0)+H129)=16,"",MATCH($C$8,OFFSET([1]NKC!$D$10,H129,0):'[1]NKC'!$D$5007,0)+H129),IF(TYPE(MATCH($C$8,OFFSET([1]NKC!$E$10,H129,0):'[1]NKC'!$E$5007,0)+H129)=16,"",MATCH($C$8,OFFSET([1]NKC!$E$10,H129,0):'[1]NKC'!$E$5007,0)+H129))</f>
        <v>173</v>
      </c>
    </row>
    <row r="131" spans="1:8" s="52" customFormat="1" ht="14.25">
      <c r="A131" s="45">
        <f ca="1">IF($H131="","",INDEX([1]NKC!$A$10:$A$5007,$H131))</f>
        <v>43497</v>
      </c>
      <c r="B131" s="46" t="str">
        <f ca="1">IF($H131="","",INDEX([1]NKC!$B$10:$B$5007,$H131))</f>
        <v>PC20190201-01</v>
      </c>
      <c r="C131" s="47" t="str">
        <f ca="1">IF($H131="","",INDEX([1]NKC!$C$10:$C$5007,$H131))</f>
        <v>Thuế GTGT được khấu trừ</v>
      </c>
      <c r="D131" s="48" t="str">
        <f ca="1">IF(IF($H131="","",INDEX([1]NKC!$D$10:$D$5007,$H131))=$C$8,IF($H131="","",INDEX([1]NKC!$E$10:$E$5007,$H131)),IF($H131="","",INDEX([1]NKC!$D$10:$D$5007,$H131)))</f>
        <v>1331</v>
      </c>
      <c r="E131" s="49" t="str">
        <f ca="1">IF(IF($H131="","",INDEX([1]NKC!$E$10:$E$5007,$H131))=$C$8,"",IF($H131="","",INDEX([1]NKC!$F$10:$F$5007,$H131)))</f>
        <v/>
      </c>
      <c r="F131" s="49">
        <f ca="1">IF(IF($H131="","",INDEX([1]NKC!$D$10:$D$5007,$H131))=$C$8,"",IF($H131="","",INDEX([1]NKC!$F$10:$F$5007,$H131)))</f>
        <v>232890</v>
      </c>
      <c r="G131" s="50">
        <f ca="1">IF(SUM(E131:F131)=0,0,$G$11+SUM(E$12:$E131)-SUM(F$12:$F131))</f>
        <v>124111682</v>
      </c>
      <c r="H131" s="51">
        <f ca="1">IF(IF(TYPE(MATCH($C$8,OFFSET([1]NKC!$D$10,H130,0):'[1]NKC'!$D$5007,0)+H130)=16,"",MATCH($C$8,OFFSET([1]NKC!$D$10,H130,0):'[1]NKC'!$D$5007,0)+H130)&lt;IF(TYPE(MATCH($C$8,OFFSET([1]NKC!$E$10,H130,0):'[1]NKC'!$E$5007,0)+H130)=16,"",MATCH($C$8,OFFSET([1]NKC!$E$10,H130,0):'[1]NKC'!$E$5007,0)+H130),IF(TYPE(MATCH($C$8,OFFSET([1]NKC!$D$10,H130,0):'[1]NKC'!$D$5007,0)+H130)=16,"",MATCH($C$8,OFFSET([1]NKC!$D$10,H130,0):'[1]NKC'!$D$5007,0)+H130),IF(TYPE(MATCH($C$8,OFFSET([1]NKC!$E$10,H130,0):'[1]NKC'!$E$5007,0)+H130)=16,"",MATCH($C$8,OFFSET([1]NKC!$E$10,H130,0):'[1]NKC'!$E$5007,0)+H130))</f>
        <v>174</v>
      </c>
    </row>
    <row r="132" spans="1:8" s="52" customFormat="1" ht="14.25">
      <c r="A132" s="45">
        <f ca="1">IF($H132="","",INDEX([1]NKC!$A$10:$A$5007,$H132))</f>
        <v>43497</v>
      </c>
      <c r="B132" s="46" t="str">
        <f ca="1">IF($H132="","",INDEX([1]NKC!$B$10:$B$5007,$H132))</f>
        <v>PC20190201-01</v>
      </c>
      <c r="C132" s="47" t="str">
        <f ca="1">IF($H132="","",INDEX([1]NKC!$C$10:$C$5007,$H132))</f>
        <v>TT phí tiếp khách- ăn uống</v>
      </c>
      <c r="D132" s="48" t="str">
        <f ca="1">IF(IF($H132="","",INDEX([1]NKC!$D$10:$D$5007,$H132))=$C$8,IF($H132="","",INDEX([1]NKC!$E$10:$E$5007,$H132)),IF($H132="","",INDEX([1]NKC!$D$10:$D$5007,$H132)))</f>
        <v>6418</v>
      </c>
      <c r="E132" s="49" t="str">
        <f ca="1">IF(IF($H132="","",INDEX([1]NKC!$E$10:$E$5007,$H132))=$C$8,"",IF($H132="","",INDEX([1]NKC!$F$10:$F$5007,$H132)))</f>
        <v/>
      </c>
      <c r="F132" s="49">
        <f ca="1">IF(IF($H132="","",INDEX([1]NKC!$D$10:$D$5007,$H132))=$C$8,"",IF($H132="","",INDEX([1]NKC!$F$10:$F$5007,$H132)))</f>
        <v>3271867</v>
      </c>
      <c r="G132" s="50">
        <f ca="1">IF(SUM(E132:F132)=0,0,$G$11+SUM(E$12:$E132)-SUM(F$12:$F132))</f>
        <v>120839815</v>
      </c>
      <c r="H132" s="51">
        <f ca="1">IF(IF(TYPE(MATCH($C$8,OFFSET([1]NKC!$D$10,H131,0):'[1]NKC'!$D$5007,0)+H131)=16,"",MATCH($C$8,OFFSET([1]NKC!$D$10,H131,0):'[1]NKC'!$D$5007,0)+H131)&lt;IF(TYPE(MATCH($C$8,OFFSET([1]NKC!$E$10,H131,0):'[1]NKC'!$E$5007,0)+H131)=16,"",MATCH($C$8,OFFSET([1]NKC!$E$10,H131,0):'[1]NKC'!$E$5007,0)+H131),IF(TYPE(MATCH($C$8,OFFSET([1]NKC!$D$10,H131,0):'[1]NKC'!$D$5007,0)+H131)=16,"",MATCH($C$8,OFFSET([1]NKC!$D$10,H131,0):'[1]NKC'!$D$5007,0)+H131),IF(TYPE(MATCH($C$8,OFFSET([1]NKC!$E$10,H131,0):'[1]NKC'!$E$5007,0)+H131)=16,"",MATCH($C$8,OFFSET([1]NKC!$E$10,H131,0):'[1]NKC'!$E$5007,0)+H131))</f>
        <v>175</v>
      </c>
    </row>
    <row r="133" spans="1:8" s="52" customFormat="1" ht="14.25">
      <c r="A133" s="45">
        <f ca="1">IF($H133="","",INDEX([1]NKC!$A$10:$A$5007,$H133))</f>
        <v>43497</v>
      </c>
      <c r="B133" s="46" t="str">
        <f ca="1">IF($H133="","",INDEX([1]NKC!$B$10:$B$5007,$H133))</f>
        <v>PC20190201-01</v>
      </c>
      <c r="C133" s="47" t="str">
        <f ca="1">IF($H133="","",INDEX([1]NKC!$C$10:$C$5007,$H133))</f>
        <v>Thuế GTGT được khấu trừ</v>
      </c>
      <c r="D133" s="48" t="str">
        <f ca="1">IF(IF($H133="","",INDEX([1]NKC!$D$10:$D$5007,$H133))=$C$8,IF($H133="","",INDEX([1]NKC!$E$10:$E$5007,$H133)),IF($H133="","",INDEX([1]NKC!$D$10:$D$5007,$H133)))</f>
        <v>1331</v>
      </c>
      <c r="E133" s="49" t="str">
        <f ca="1">IF(IF($H133="","",INDEX([1]NKC!$E$10:$E$5007,$H133))=$C$8,"",IF($H133="","",INDEX([1]NKC!$F$10:$F$5007,$H133)))</f>
        <v/>
      </c>
      <c r="F133" s="49">
        <f ca="1">IF(IF($H133="","",INDEX([1]NKC!$D$10:$D$5007,$H133))=$C$8,"",IF($H133="","",INDEX([1]NKC!$F$10:$F$5007,$H133)))</f>
        <v>327187</v>
      </c>
      <c r="G133" s="50">
        <f ca="1">IF(SUM(E133:F133)=0,0,$G$11+SUM(E$12:$E133)-SUM(F$12:$F133))</f>
        <v>120512628</v>
      </c>
      <c r="H133" s="51">
        <f ca="1">IF(IF(TYPE(MATCH($C$8,OFFSET([1]NKC!$D$10,H132,0):'[1]NKC'!$D$5007,0)+H132)=16,"",MATCH($C$8,OFFSET([1]NKC!$D$10,H132,0):'[1]NKC'!$D$5007,0)+H132)&lt;IF(TYPE(MATCH($C$8,OFFSET([1]NKC!$E$10,H132,0):'[1]NKC'!$E$5007,0)+H132)=16,"",MATCH($C$8,OFFSET([1]NKC!$E$10,H132,0):'[1]NKC'!$E$5007,0)+H132),IF(TYPE(MATCH($C$8,OFFSET([1]NKC!$D$10,H132,0):'[1]NKC'!$D$5007,0)+H132)=16,"",MATCH($C$8,OFFSET([1]NKC!$D$10,H132,0):'[1]NKC'!$D$5007,0)+H132),IF(TYPE(MATCH($C$8,OFFSET([1]NKC!$E$10,H132,0):'[1]NKC'!$E$5007,0)+H132)=16,"",MATCH($C$8,OFFSET([1]NKC!$E$10,H132,0):'[1]NKC'!$E$5007,0)+H132))</f>
        <v>176</v>
      </c>
    </row>
    <row r="134" spans="1:8" s="52" customFormat="1" ht="14.25">
      <c r="A134" s="45">
        <f ca="1">IF($H134="","",INDEX([1]NKC!$A$10:$A$5007,$H134))</f>
        <v>43497</v>
      </c>
      <c r="B134" s="46" t="str">
        <f ca="1">IF($H134="","",INDEX([1]NKC!$B$10:$B$5007,$H134))</f>
        <v>PC20190201-02</v>
      </c>
      <c r="C134" s="47" t="str">
        <f ca="1">IF($H134="","",INDEX([1]NKC!$C$10:$C$5007,$H134))</f>
        <v>TT phí vận chuyển bốc xếp</v>
      </c>
      <c r="D134" s="48" t="str">
        <f ca="1">IF(IF($H134="","",INDEX([1]NKC!$D$10:$D$5007,$H134))=$C$8,IF($H134="","",INDEX([1]NKC!$E$10:$E$5007,$H134)),IF($H134="","",INDEX([1]NKC!$D$10:$D$5007,$H134)))</f>
        <v>6418</v>
      </c>
      <c r="E134" s="49" t="str">
        <f ca="1">IF(IF($H134="","",INDEX([1]NKC!$E$10:$E$5007,$H134))=$C$8,"",IF($H134="","",INDEX([1]NKC!$F$10:$F$5007,$H134)))</f>
        <v/>
      </c>
      <c r="F134" s="49">
        <f ca="1">IF(IF($H134="","",INDEX([1]NKC!$D$10:$D$5007,$H134))=$C$8,"",IF($H134="","",INDEX([1]NKC!$F$10:$F$5007,$H134)))</f>
        <v>2000000</v>
      </c>
      <c r="G134" s="50">
        <f ca="1">IF(SUM(E134:F134)=0,0,$G$11+SUM(E$12:$E134)-SUM(F$12:$F134))</f>
        <v>118512628</v>
      </c>
      <c r="H134" s="51">
        <f ca="1">IF(IF(TYPE(MATCH($C$8,OFFSET([1]NKC!$D$10,H133,0):'[1]NKC'!$D$5007,0)+H133)=16,"",MATCH($C$8,OFFSET([1]NKC!$D$10,H133,0):'[1]NKC'!$D$5007,0)+H133)&lt;IF(TYPE(MATCH($C$8,OFFSET([1]NKC!$E$10,H133,0):'[1]NKC'!$E$5007,0)+H133)=16,"",MATCH($C$8,OFFSET([1]NKC!$E$10,H133,0):'[1]NKC'!$E$5007,0)+H133),IF(TYPE(MATCH($C$8,OFFSET([1]NKC!$D$10,H133,0):'[1]NKC'!$D$5007,0)+H133)=16,"",MATCH($C$8,OFFSET([1]NKC!$D$10,H133,0):'[1]NKC'!$D$5007,0)+H133),IF(TYPE(MATCH($C$8,OFFSET([1]NKC!$E$10,H133,0):'[1]NKC'!$E$5007,0)+H133)=16,"",MATCH($C$8,OFFSET([1]NKC!$E$10,H133,0):'[1]NKC'!$E$5007,0)+H133))</f>
        <v>177</v>
      </c>
    </row>
    <row r="135" spans="1:8" s="52" customFormat="1" ht="14.25">
      <c r="A135" s="45">
        <f ca="1">IF($H135="","",INDEX([1]NKC!$A$10:$A$5007,$H135))</f>
        <v>43497</v>
      </c>
      <c r="B135" s="46" t="str">
        <f ca="1">IF($H135="","",INDEX([1]NKC!$B$10:$B$5007,$H135))</f>
        <v>PC20190201-02</v>
      </c>
      <c r="C135" s="47" t="str">
        <f ca="1">IF($H135="","",INDEX([1]NKC!$C$10:$C$5007,$H135))</f>
        <v>Thuế GTGT được khấu trừ</v>
      </c>
      <c r="D135" s="48" t="str">
        <f ca="1">IF(IF($H135="","",INDEX([1]NKC!$D$10:$D$5007,$H135))=$C$8,IF($H135="","",INDEX([1]NKC!$E$10:$E$5007,$H135)),IF($H135="","",INDEX([1]NKC!$D$10:$D$5007,$H135)))</f>
        <v>1331</v>
      </c>
      <c r="E135" s="49" t="str">
        <f ca="1">IF(IF($H135="","",INDEX([1]NKC!$E$10:$E$5007,$H135))=$C$8,"",IF($H135="","",INDEX([1]NKC!$F$10:$F$5007,$H135)))</f>
        <v/>
      </c>
      <c r="F135" s="49">
        <f ca="1">IF(IF($H135="","",INDEX([1]NKC!$D$10:$D$5007,$H135))=$C$8,"",IF($H135="","",INDEX([1]NKC!$F$10:$F$5007,$H135)))</f>
        <v>200000</v>
      </c>
      <c r="G135" s="50">
        <f ca="1">IF(SUM(E135:F135)=0,0,$G$11+SUM(E$12:$E135)-SUM(F$12:$F135))</f>
        <v>118312628</v>
      </c>
      <c r="H135" s="51">
        <f ca="1">IF(IF(TYPE(MATCH($C$8,OFFSET([1]NKC!$D$10,H134,0):'[1]NKC'!$D$5007,0)+H134)=16,"",MATCH($C$8,OFFSET([1]NKC!$D$10,H134,0):'[1]NKC'!$D$5007,0)+H134)&lt;IF(TYPE(MATCH($C$8,OFFSET([1]NKC!$E$10,H134,0):'[1]NKC'!$E$5007,0)+H134)=16,"",MATCH($C$8,OFFSET([1]NKC!$E$10,H134,0):'[1]NKC'!$E$5007,0)+H134),IF(TYPE(MATCH($C$8,OFFSET([1]NKC!$D$10,H134,0):'[1]NKC'!$D$5007,0)+H134)=16,"",MATCH($C$8,OFFSET([1]NKC!$D$10,H134,0):'[1]NKC'!$D$5007,0)+H134),IF(TYPE(MATCH($C$8,OFFSET([1]NKC!$E$10,H134,0):'[1]NKC'!$E$5007,0)+H134)=16,"",MATCH($C$8,OFFSET([1]NKC!$E$10,H134,0):'[1]NKC'!$E$5007,0)+H134))</f>
        <v>178</v>
      </c>
    </row>
    <row r="136" spans="1:8" s="52" customFormat="1" ht="14.25">
      <c r="A136" s="45">
        <f ca="1">IF($H136="","",INDEX([1]NKC!$A$10:$A$5007,$H136))</f>
        <v>43497</v>
      </c>
      <c r="B136" s="46" t="str">
        <f ca="1">IF($H136="","",INDEX([1]NKC!$B$10:$B$5007,$H136))</f>
        <v>PC20190201-03</v>
      </c>
      <c r="C136" s="47" t="str">
        <f ca="1">IF($H136="","",INDEX([1]NKC!$C$10:$C$5007,$H136))</f>
        <v>TT phí thay vỏ xe ô tô</v>
      </c>
      <c r="D136" s="48" t="str">
        <f ca="1">IF(IF($H136="","",INDEX([1]NKC!$D$10:$D$5007,$H136))=$C$8,IF($H136="","",INDEX([1]NKC!$E$10:$E$5007,$H136)),IF($H136="","",INDEX([1]NKC!$D$10:$D$5007,$H136)))</f>
        <v>6418</v>
      </c>
      <c r="E136" s="49" t="str">
        <f ca="1">IF(IF($H136="","",INDEX([1]NKC!$E$10:$E$5007,$H136))=$C$8,"",IF($H136="","",INDEX([1]NKC!$F$10:$F$5007,$H136)))</f>
        <v/>
      </c>
      <c r="F136" s="49">
        <f ca="1">IF(IF($H136="","",INDEX([1]NKC!$D$10:$D$5007,$H136))=$C$8,"",IF($H136="","",INDEX([1]NKC!$F$10:$F$5007,$H136)))</f>
        <v>6727272</v>
      </c>
      <c r="G136" s="50">
        <f ca="1">IF(SUM(E136:F136)=0,0,$G$11+SUM(E$12:$E136)-SUM(F$12:$F136))</f>
        <v>111585356</v>
      </c>
      <c r="H136" s="51">
        <f ca="1">IF(IF(TYPE(MATCH($C$8,OFFSET([1]NKC!$D$10,H135,0):'[1]NKC'!$D$5007,0)+H135)=16,"",MATCH($C$8,OFFSET([1]NKC!$D$10,H135,0):'[1]NKC'!$D$5007,0)+H135)&lt;IF(TYPE(MATCH($C$8,OFFSET([1]NKC!$E$10,H135,0):'[1]NKC'!$E$5007,0)+H135)=16,"",MATCH($C$8,OFFSET([1]NKC!$E$10,H135,0):'[1]NKC'!$E$5007,0)+H135),IF(TYPE(MATCH($C$8,OFFSET([1]NKC!$D$10,H135,0):'[1]NKC'!$D$5007,0)+H135)=16,"",MATCH($C$8,OFFSET([1]NKC!$D$10,H135,0):'[1]NKC'!$D$5007,0)+H135),IF(TYPE(MATCH($C$8,OFFSET([1]NKC!$E$10,H135,0):'[1]NKC'!$E$5007,0)+H135)=16,"",MATCH($C$8,OFFSET([1]NKC!$E$10,H135,0):'[1]NKC'!$E$5007,0)+H135))</f>
        <v>179</v>
      </c>
    </row>
    <row r="137" spans="1:8" s="52" customFormat="1" ht="14.25">
      <c r="A137" s="45">
        <f ca="1">IF($H137="","",INDEX([1]NKC!$A$10:$A$5007,$H137))</f>
        <v>43497</v>
      </c>
      <c r="B137" s="46" t="str">
        <f ca="1">IF($H137="","",INDEX([1]NKC!$B$10:$B$5007,$H137))</f>
        <v>PC20190201-03</v>
      </c>
      <c r="C137" s="47" t="str">
        <f ca="1">IF($H137="","",INDEX([1]NKC!$C$10:$C$5007,$H137))</f>
        <v>Thuế GTGT được khấu trừ</v>
      </c>
      <c r="D137" s="48" t="str">
        <f ca="1">IF(IF($H137="","",INDEX([1]NKC!$D$10:$D$5007,$H137))=$C$8,IF($H137="","",INDEX([1]NKC!$E$10:$E$5007,$H137)),IF($H137="","",INDEX([1]NKC!$D$10:$D$5007,$H137)))</f>
        <v>1331</v>
      </c>
      <c r="E137" s="49" t="str">
        <f ca="1">IF(IF($H137="","",INDEX([1]NKC!$E$10:$E$5007,$H137))=$C$8,"",IF($H137="","",INDEX([1]NKC!$F$10:$F$5007,$H137)))</f>
        <v/>
      </c>
      <c r="F137" s="49">
        <f ca="1">IF(IF($H137="","",INDEX([1]NKC!$D$10:$D$5007,$H137))=$C$8,"",IF($H137="","",INDEX([1]NKC!$F$10:$F$5007,$H137)))</f>
        <v>672728</v>
      </c>
      <c r="G137" s="50">
        <f ca="1">IF(SUM(E137:F137)=0,0,$G$11+SUM(E$12:$E137)-SUM(F$12:$F137))</f>
        <v>110912628</v>
      </c>
      <c r="H137" s="51">
        <f ca="1">IF(IF(TYPE(MATCH($C$8,OFFSET([1]NKC!$D$10,H136,0):'[1]NKC'!$D$5007,0)+H136)=16,"",MATCH($C$8,OFFSET([1]NKC!$D$10,H136,0):'[1]NKC'!$D$5007,0)+H136)&lt;IF(TYPE(MATCH($C$8,OFFSET([1]NKC!$E$10,H136,0):'[1]NKC'!$E$5007,0)+H136)=16,"",MATCH($C$8,OFFSET([1]NKC!$E$10,H136,0):'[1]NKC'!$E$5007,0)+H136),IF(TYPE(MATCH($C$8,OFFSET([1]NKC!$D$10,H136,0):'[1]NKC'!$D$5007,0)+H136)=16,"",MATCH($C$8,OFFSET([1]NKC!$D$10,H136,0):'[1]NKC'!$D$5007,0)+H136),IF(TYPE(MATCH($C$8,OFFSET([1]NKC!$E$10,H136,0):'[1]NKC'!$E$5007,0)+H136)=16,"",MATCH($C$8,OFFSET([1]NKC!$E$10,H136,0):'[1]NKC'!$E$5007,0)+H136))</f>
        <v>180</v>
      </c>
    </row>
    <row r="138" spans="1:8" s="52" customFormat="1" ht="14.25">
      <c r="A138" s="45">
        <f ca="1">IF($H138="","",INDEX([1]NKC!$A$10:$A$5007,$H138))</f>
        <v>43497</v>
      </c>
      <c r="B138" s="46" t="str">
        <f ca="1">IF($H138="","",INDEX([1]NKC!$B$10:$B$5007,$H138))</f>
        <v>PC20190201-04</v>
      </c>
      <c r="C138" s="47" t="str">
        <f ca="1">IF($H138="","",INDEX([1]NKC!$C$10:$C$5007,$H138))</f>
        <v>TT mua sơn xịt</v>
      </c>
      <c r="D138" s="48" t="str">
        <f ca="1">IF(IF($H138="","",INDEX([1]NKC!$D$10:$D$5007,$H138))=$C$8,IF($H138="","",INDEX([1]NKC!$E$10:$E$5007,$H138)),IF($H138="","",INDEX([1]NKC!$D$10:$D$5007,$H138)))</f>
        <v>6413</v>
      </c>
      <c r="E138" s="49" t="str">
        <f ca="1">IF(IF($H138="","",INDEX([1]NKC!$E$10:$E$5007,$H138))=$C$8,"",IF($H138="","",INDEX([1]NKC!$F$10:$F$5007,$H138)))</f>
        <v/>
      </c>
      <c r="F138" s="49">
        <f ca="1">IF(IF($H138="","",INDEX([1]NKC!$D$10:$D$5007,$H138))=$C$8,"",IF($H138="","",INDEX([1]NKC!$F$10:$F$5007,$H138)))</f>
        <v>140000</v>
      </c>
      <c r="G138" s="50">
        <f ca="1">IF(SUM(E138:F138)=0,0,$G$11+SUM(E$12:$E138)-SUM(F$12:$F138))</f>
        <v>110772628</v>
      </c>
      <c r="H138" s="51">
        <f ca="1">IF(IF(TYPE(MATCH($C$8,OFFSET([1]NKC!$D$10,H137,0):'[1]NKC'!$D$5007,0)+H137)=16,"",MATCH($C$8,OFFSET([1]NKC!$D$10,H137,0):'[1]NKC'!$D$5007,0)+H137)&lt;IF(TYPE(MATCH($C$8,OFFSET([1]NKC!$E$10,H137,0):'[1]NKC'!$E$5007,0)+H137)=16,"",MATCH($C$8,OFFSET([1]NKC!$E$10,H137,0):'[1]NKC'!$E$5007,0)+H137),IF(TYPE(MATCH($C$8,OFFSET([1]NKC!$D$10,H137,0):'[1]NKC'!$D$5007,0)+H137)=16,"",MATCH($C$8,OFFSET([1]NKC!$D$10,H137,0):'[1]NKC'!$D$5007,0)+H137),IF(TYPE(MATCH($C$8,OFFSET([1]NKC!$E$10,H137,0):'[1]NKC'!$E$5007,0)+H137)=16,"",MATCH($C$8,OFFSET([1]NKC!$E$10,H137,0):'[1]NKC'!$E$5007,0)+H137))</f>
        <v>181</v>
      </c>
    </row>
    <row r="139" spans="1:8" s="52" customFormat="1" ht="14.25">
      <c r="A139" s="45">
        <f ca="1">IF($H139="","",INDEX([1]NKC!$A$10:$A$5007,$H139))</f>
        <v>43497</v>
      </c>
      <c r="B139" s="46" t="str">
        <f ca="1">IF($H139="","",INDEX([1]NKC!$B$10:$B$5007,$H139))</f>
        <v>PC20190201-04</v>
      </c>
      <c r="C139" s="47" t="str">
        <f ca="1">IF($H139="","",INDEX([1]NKC!$C$10:$C$5007,$H139))</f>
        <v>TT phí grab, vận chuyển kệ</v>
      </c>
      <c r="D139" s="48" t="str">
        <f ca="1">IF(IF($H139="","",INDEX([1]NKC!$D$10:$D$5007,$H139))=$C$8,IF($H139="","",INDEX([1]NKC!$E$10:$E$5007,$H139)),IF($H139="","",INDEX([1]NKC!$D$10:$D$5007,$H139)))</f>
        <v>6418</v>
      </c>
      <c r="E139" s="49" t="str">
        <f ca="1">IF(IF($H139="","",INDEX([1]NKC!$E$10:$E$5007,$H139))=$C$8,"",IF($H139="","",INDEX([1]NKC!$F$10:$F$5007,$H139)))</f>
        <v/>
      </c>
      <c r="F139" s="49">
        <f ca="1">IF(IF($H139="","",INDEX([1]NKC!$D$10:$D$5007,$H139))=$C$8,"",IF($H139="","",INDEX([1]NKC!$F$10:$F$5007,$H139)))</f>
        <v>241000</v>
      </c>
      <c r="G139" s="50">
        <f ca="1">IF(SUM(E139:F139)=0,0,$G$11+SUM(E$12:$E139)-SUM(F$12:$F139))</f>
        <v>110531628</v>
      </c>
      <c r="H139" s="51">
        <f ca="1">IF(IF(TYPE(MATCH($C$8,OFFSET([1]NKC!$D$10,H138,0):'[1]NKC'!$D$5007,0)+H138)=16,"",MATCH($C$8,OFFSET([1]NKC!$D$10,H138,0):'[1]NKC'!$D$5007,0)+H138)&lt;IF(TYPE(MATCH($C$8,OFFSET([1]NKC!$E$10,H138,0):'[1]NKC'!$E$5007,0)+H138)=16,"",MATCH($C$8,OFFSET([1]NKC!$E$10,H138,0):'[1]NKC'!$E$5007,0)+H138),IF(TYPE(MATCH($C$8,OFFSET([1]NKC!$D$10,H138,0):'[1]NKC'!$D$5007,0)+H138)=16,"",MATCH($C$8,OFFSET([1]NKC!$D$10,H138,0):'[1]NKC'!$D$5007,0)+H138),IF(TYPE(MATCH($C$8,OFFSET([1]NKC!$E$10,H138,0):'[1]NKC'!$E$5007,0)+H138)=16,"",MATCH($C$8,OFFSET([1]NKC!$E$10,H138,0):'[1]NKC'!$E$5007,0)+H138))</f>
        <v>182</v>
      </c>
    </row>
    <row r="140" spans="1:8" s="52" customFormat="1" ht="14.25">
      <c r="A140" s="45">
        <f ca="1">IF($H140="","",INDEX([1]NKC!$A$10:$A$5007,$H140))</f>
        <v>43497</v>
      </c>
      <c r="B140" s="46" t="str">
        <f ca="1">IF($H140="","",INDEX([1]NKC!$B$10:$B$5007,$H140))</f>
        <v>PC20190201-04</v>
      </c>
      <c r="C140" s="47" t="str">
        <f ca="1">IF($H140="","",INDEX([1]NKC!$C$10:$C$5007,$H140))</f>
        <v>TT phí kéo tol, thước</v>
      </c>
      <c r="D140" s="48" t="str">
        <f ca="1">IF(IF($H140="","",INDEX([1]NKC!$D$10:$D$5007,$H140))=$C$8,IF($H140="","",INDEX([1]NKC!$E$10:$E$5007,$H140)),IF($H140="","",INDEX([1]NKC!$D$10:$D$5007,$H140)))</f>
        <v>6418</v>
      </c>
      <c r="E140" s="49" t="str">
        <f ca="1">IF(IF($H140="","",INDEX([1]NKC!$E$10:$E$5007,$H140))=$C$8,"",IF($H140="","",INDEX([1]NKC!$F$10:$F$5007,$H140)))</f>
        <v/>
      </c>
      <c r="F140" s="49">
        <f ca="1">IF(IF($H140="","",INDEX([1]NKC!$D$10:$D$5007,$H140))=$C$8,"",IF($H140="","",INDEX([1]NKC!$F$10:$F$5007,$H140)))</f>
        <v>410000</v>
      </c>
      <c r="G140" s="50">
        <f ca="1">IF(SUM(E140:F140)=0,0,$G$11+SUM(E$12:$E140)-SUM(F$12:$F140))</f>
        <v>110121628</v>
      </c>
      <c r="H140" s="51">
        <f ca="1">IF(IF(TYPE(MATCH($C$8,OFFSET([1]NKC!$D$10,H139,0):'[1]NKC'!$D$5007,0)+H139)=16,"",MATCH($C$8,OFFSET([1]NKC!$D$10,H139,0):'[1]NKC'!$D$5007,0)+H139)&lt;IF(TYPE(MATCH($C$8,OFFSET([1]NKC!$E$10,H139,0):'[1]NKC'!$E$5007,0)+H139)=16,"",MATCH($C$8,OFFSET([1]NKC!$E$10,H139,0):'[1]NKC'!$E$5007,0)+H139),IF(TYPE(MATCH($C$8,OFFSET([1]NKC!$D$10,H139,0):'[1]NKC'!$D$5007,0)+H139)=16,"",MATCH($C$8,OFFSET([1]NKC!$D$10,H139,0):'[1]NKC'!$D$5007,0)+H139),IF(TYPE(MATCH($C$8,OFFSET([1]NKC!$E$10,H139,0):'[1]NKC'!$E$5007,0)+H139)=16,"",MATCH($C$8,OFFSET([1]NKC!$E$10,H139,0):'[1]NKC'!$E$5007,0)+H139))</f>
        <v>183</v>
      </c>
    </row>
    <row r="141" spans="1:8" s="52" customFormat="1" ht="14.25">
      <c r="A141" s="45">
        <f ca="1">IF($H141="","",INDEX([1]NKC!$A$10:$A$5007,$H141))</f>
        <v>43497</v>
      </c>
      <c r="B141" s="46" t="str">
        <f ca="1">IF($H141="","",INDEX([1]NKC!$B$10:$B$5007,$H141))</f>
        <v>PC20190201-04</v>
      </c>
      <c r="C141" s="47" t="str">
        <f ca="1">IF($H141="","",INDEX([1]NKC!$C$10:$C$5007,$H141))</f>
        <v>TT mua máy khoan pin</v>
      </c>
      <c r="D141" s="48">
        <f ca="1">IF(IF($H141="","",INDEX([1]NKC!$D$10:$D$5007,$H141))=$C$8,IF($H141="","",INDEX([1]NKC!$E$10:$E$5007,$H141)),IF($H141="","",INDEX([1]NKC!$D$10:$D$5007,$H141)))</f>
        <v>24201</v>
      </c>
      <c r="E141" s="49" t="str">
        <f ca="1">IF(IF($H141="","",INDEX([1]NKC!$E$10:$E$5007,$H141))=$C$8,"",IF($H141="","",INDEX([1]NKC!$F$10:$F$5007,$H141)))</f>
        <v/>
      </c>
      <c r="F141" s="49">
        <f ca="1">IF(IF($H141="","",INDEX([1]NKC!$D$10:$D$5007,$H141))=$C$8,"",IF($H141="","",INDEX([1]NKC!$F$10:$F$5007,$H141)))</f>
        <v>3818182</v>
      </c>
      <c r="G141" s="50">
        <f ca="1">IF(SUM(E141:F141)=0,0,$G$11+SUM(E$12:$E141)-SUM(F$12:$F141))</f>
        <v>106303446</v>
      </c>
      <c r="H141" s="51">
        <f ca="1">IF(IF(TYPE(MATCH($C$8,OFFSET([1]NKC!$D$10,H140,0):'[1]NKC'!$D$5007,0)+H140)=16,"",MATCH($C$8,OFFSET([1]NKC!$D$10,H140,0):'[1]NKC'!$D$5007,0)+H140)&lt;IF(TYPE(MATCH($C$8,OFFSET([1]NKC!$E$10,H140,0):'[1]NKC'!$E$5007,0)+H140)=16,"",MATCH($C$8,OFFSET([1]NKC!$E$10,H140,0):'[1]NKC'!$E$5007,0)+H140),IF(TYPE(MATCH($C$8,OFFSET([1]NKC!$D$10,H140,0):'[1]NKC'!$D$5007,0)+H140)=16,"",MATCH($C$8,OFFSET([1]NKC!$D$10,H140,0):'[1]NKC'!$D$5007,0)+H140),IF(TYPE(MATCH($C$8,OFFSET([1]NKC!$E$10,H140,0):'[1]NKC'!$E$5007,0)+H140)=16,"",MATCH($C$8,OFFSET([1]NKC!$E$10,H140,0):'[1]NKC'!$E$5007,0)+H140))</f>
        <v>184</v>
      </c>
    </row>
    <row r="142" spans="1:8" s="52" customFormat="1" ht="14.25">
      <c r="A142" s="45">
        <f ca="1">IF($H142="","",INDEX([1]NKC!$A$10:$A$5007,$H142))</f>
        <v>43497</v>
      </c>
      <c r="B142" s="46" t="str">
        <f ca="1">IF($H142="","",INDEX([1]NKC!$B$10:$B$5007,$H142))</f>
        <v>PC20190201-04</v>
      </c>
      <c r="C142" s="47" t="str">
        <f ca="1">IF($H142="","",INDEX([1]NKC!$C$10:$C$5007,$H142))</f>
        <v>Thuế GTGT được khấu trừ</v>
      </c>
      <c r="D142" s="48" t="str">
        <f ca="1">IF(IF($H142="","",INDEX([1]NKC!$D$10:$D$5007,$H142))=$C$8,IF($H142="","",INDEX([1]NKC!$E$10:$E$5007,$H142)),IF($H142="","",INDEX([1]NKC!$D$10:$D$5007,$H142)))</f>
        <v>1331</v>
      </c>
      <c r="E142" s="49" t="str">
        <f ca="1">IF(IF($H142="","",INDEX([1]NKC!$E$10:$E$5007,$H142))=$C$8,"",IF($H142="","",INDEX([1]NKC!$F$10:$F$5007,$H142)))</f>
        <v/>
      </c>
      <c r="F142" s="49">
        <f ca="1">IF(IF($H142="","",INDEX([1]NKC!$D$10:$D$5007,$H142))=$C$8,"",IF($H142="","",INDEX([1]NKC!$F$10:$F$5007,$H142)))</f>
        <v>381818</v>
      </c>
      <c r="G142" s="50">
        <f ca="1">IF(SUM(E142:F142)=0,0,$G$11+SUM(E$12:$E142)-SUM(F$12:$F142))</f>
        <v>105921628</v>
      </c>
      <c r="H142" s="51">
        <f ca="1">IF(IF(TYPE(MATCH($C$8,OFFSET([1]NKC!$D$10,H141,0):'[1]NKC'!$D$5007,0)+H141)=16,"",MATCH($C$8,OFFSET([1]NKC!$D$10,H141,0):'[1]NKC'!$D$5007,0)+H141)&lt;IF(TYPE(MATCH($C$8,OFFSET([1]NKC!$E$10,H141,0):'[1]NKC'!$E$5007,0)+H141)=16,"",MATCH($C$8,OFFSET([1]NKC!$E$10,H141,0):'[1]NKC'!$E$5007,0)+H141),IF(TYPE(MATCH($C$8,OFFSET([1]NKC!$D$10,H141,0):'[1]NKC'!$D$5007,0)+H141)=16,"",MATCH($C$8,OFFSET([1]NKC!$D$10,H141,0):'[1]NKC'!$D$5007,0)+H141),IF(TYPE(MATCH($C$8,OFFSET([1]NKC!$E$10,H141,0):'[1]NKC'!$E$5007,0)+H141)=16,"",MATCH($C$8,OFFSET([1]NKC!$E$10,H141,0):'[1]NKC'!$E$5007,0)+H141))</f>
        <v>185</v>
      </c>
    </row>
    <row r="143" spans="1:8" s="52" customFormat="1" ht="14.25">
      <c r="A143" s="45">
        <f ca="1">IF($H143="","",INDEX([1]NKC!$A$10:$A$5007,$H143))</f>
        <v>43497</v>
      </c>
      <c r="B143" s="46" t="str">
        <f ca="1">IF($H143="","",INDEX([1]NKC!$B$10:$B$5007,$H143))</f>
        <v>PC20190201-05</v>
      </c>
      <c r="C143" s="47" t="str">
        <f ca="1">IF($H143="","",INDEX([1]NKC!$C$10:$C$5007,$H143))</f>
        <v>TT mua màng PE và băng keo niêm phong kho</v>
      </c>
      <c r="D143" s="48" t="str">
        <f ca="1">IF(IF($H143="","",INDEX([1]NKC!$D$10:$D$5007,$H143))=$C$8,IF($H143="","",INDEX([1]NKC!$E$10:$E$5007,$H143)),IF($H143="","",INDEX([1]NKC!$D$10:$D$5007,$H143)))</f>
        <v>6418</v>
      </c>
      <c r="E143" s="49" t="str">
        <f ca="1">IF(IF($H143="","",INDEX([1]NKC!$E$10:$E$5007,$H143))=$C$8,"",IF($H143="","",INDEX([1]NKC!$F$10:$F$5007,$H143)))</f>
        <v/>
      </c>
      <c r="F143" s="49">
        <f ca="1">IF(IF($H143="","",INDEX([1]NKC!$D$10:$D$5007,$H143))=$C$8,"",IF($H143="","",INDEX([1]NKC!$F$10:$F$5007,$H143)))</f>
        <v>210000</v>
      </c>
      <c r="G143" s="50">
        <f ca="1">IF(SUM(E143:F143)=0,0,$G$11+SUM(E$12:$E143)-SUM(F$12:$F143))</f>
        <v>105711628</v>
      </c>
      <c r="H143" s="51">
        <f ca="1">IF(IF(TYPE(MATCH($C$8,OFFSET([1]NKC!$D$10,H142,0):'[1]NKC'!$D$5007,0)+H142)=16,"",MATCH($C$8,OFFSET([1]NKC!$D$10,H142,0):'[1]NKC'!$D$5007,0)+H142)&lt;IF(TYPE(MATCH($C$8,OFFSET([1]NKC!$E$10,H142,0):'[1]NKC'!$E$5007,0)+H142)=16,"",MATCH($C$8,OFFSET([1]NKC!$E$10,H142,0):'[1]NKC'!$E$5007,0)+H142),IF(TYPE(MATCH($C$8,OFFSET([1]NKC!$D$10,H142,0):'[1]NKC'!$D$5007,0)+H142)=16,"",MATCH($C$8,OFFSET([1]NKC!$D$10,H142,0):'[1]NKC'!$D$5007,0)+H142),IF(TYPE(MATCH($C$8,OFFSET([1]NKC!$E$10,H142,0):'[1]NKC'!$E$5007,0)+H142)=16,"",MATCH($C$8,OFFSET([1]NKC!$E$10,H142,0):'[1]NKC'!$E$5007,0)+H142))</f>
        <v>186</v>
      </c>
    </row>
    <row r="144" spans="1:8" s="52" customFormat="1" ht="14.25">
      <c r="A144" s="45">
        <f ca="1">IF($H144="","",INDEX([1]NKC!$A$10:$A$5007,$H144))</f>
        <v>43510</v>
      </c>
      <c r="B144" s="46" t="str">
        <f ca="1">IF($H144="","",INDEX([1]NKC!$B$10:$B$5007,$H144))</f>
        <v>PC20190214-01</v>
      </c>
      <c r="C144" s="47" t="str">
        <f ca="1">IF($H144="","",INDEX([1]NKC!$C$10:$C$5007,$H144))</f>
        <v>TT mua đồ cúng ông táo, khai trương và ngày thần tài</v>
      </c>
      <c r="D144" s="48" t="str">
        <f ca="1">IF(IF($H144="","",INDEX([1]NKC!$D$10:$D$5007,$H144))=$C$8,IF($H144="","",INDEX([1]NKC!$E$10:$E$5007,$H144)),IF($H144="","",INDEX([1]NKC!$D$10:$D$5007,$H144)))</f>
        <v>6428</v>
      </c>
      <c r="E144" s="49" t="str">
        <f ca="1">IF(IF($H144="","",INDEX([1]NKC!$E$10:$E$5007,$H144))=$C$8,"",IF($H144="","",INDEX([1]NKC!$F$10:$F$5007,$H144)))</f>
        <v/>
      </c>
      <c r="F144" s="49">
        <f ca="1">IF(IF($H144="","",INDEX([1]NKC!$D$10:$D$5007,$H144))=$C$8,"",IF($H144="","",INDEX([1]NKC!$F$10:$F$5007,$H144)))</f>
        <v>1375000</v>
      </c>
      <c r="G144" s="50">
        <f ca="1">IF(SUM(E144:F144)=0,0,$G$11+SUM(E$12:$E144)-SUM(F$12:$F144))</f>
        <v>104336628</v>
      </c>
      <c r="H144" s="51">
        <f ca="1">IF(IF(TYPE(MATCH($C$8,OFFSET([1]NKC!$D$10,H143,0):'[1]NKC'!$D$5007,0)+H143)=16,"",MATCH($C$8,OFFSET([1]NKC!$D$10,H143,0):'[1]NKC'!$D$5007,0)+H143)&lt;IF(TYPE(MATCH($C$8,OFFSET([1]NKC!$E$10,H143,0):'[1]NKC'!$E$5007,0)+H143)=16,"",MATCH($C$8,OFFSET([1]NKC!$E$10,H143,0):'[1]NKC'!$E$5007,0)+H143),IF(TYPE(MATCH($C$8,OFFSET([1]NKC!$D$10,H143,0):'[1]NKC'!$D$5007,0)+H143)=16,"",MATCH($C$8,OFFSET([1]NKC!$D$10,H143,0):'[1]NKC'!$D$5007,0)+H143),IF(TYPE(MATCH($C$8,OFFSET([1]NKC!$E$10,H143,0):'[1]NKC'!$E$5007,0)+H143)=16,"",MATCH($C$8,OFFSET([1]NKC!$E$10,H143,0):'[1]NKC'!$E$5007,0)+H143))</f>
        <v>187</v>
      </c>
    </row>
    <row r="145" spans="1:8" s="52" customFormat="1" ht="14.25">
      <c r="A145" s="45">
        <f ca="1">IF($H145="","",INDEX([1]NKC!$A$10:$A$5007,$H145))</f>
        <v>43510</v>
      </c>
      <c r="B145" s="46" t="str">
        <f ca="1">IF($H145="","",INDEX([1]NKC!$B$10:$B$5007,$H145))</f>
        <v>PC20190214-02</v>
      </c>
      <c r="C145" s="47" t="str">
        <f ca="1">IF($H145="","",INDEX([1]NKC!$C$10:$C$5007,$H145))</f>
        <v>TT phí điện thoại cho công ty</v>
      </c>
      <c r="D145" s="48" t="str">
        <f ca="1">IF(IF($H145="","",INDEX([1]NKC!$D$10:$D$5007,$H145))=$C$8,IF($H145="","",INDEX([1]NKC!$E$10:$E$5007,$H145)),IF($H145="","",INDEX([1]NKC!$D$10:$D$5007,$H145)))</f>
        <v>6428</v>
      </c>
      <c r="E145" s="49" t="str">
        <f ca="1">IF(IF($H145="","",INDEX([1]NKC!$E$10:$E$5007,$H145))=$C$8,"",IF($H145="","",INDEX([1]NKC!$F$10:$F$5007,$H145)))</f>
        <v/>
      </c>
      <c r="F145" s="49">
        <f ca="1">IF(IF($H145="","",INDEX([1]NKC!$D$10:$D$5007,$H145))=$C$8,"",IF($H145="","",INDEX([1]NKC!$F$10:$F$5007,$H145)))</f>
        <v>217408</v>
      </c>
      <c r="G145" s="50">
        <f ca="1">IF(SUM(E145:F145)=0,0,$G$11+SUM(E$12:$E145)-SUM(F$12:$F145))</f>
        <v>104119220</v>
      </c>
      <c r="H145" s="51">
        <f ca="1">IF(IF(TYPE(MATCH($C$8,OFFSET([1]NKC!$D$10,H144,0):'[1]NKC'!$D$5007,0)+H144)=16,"",MATCH($C$8,OFFSET([1]NKC!$D$10,H144,0):'[1]NKC'!$D$5007,0)+H144)&lt;IF(TYPE(MATCH($C$8,OFFSET([1]NKC!$E$10,H144,0):'[1]NKC'!$E$5007,0)+H144)=16,"",MATCH($C$8,OFFSET([1]NKC!$E$10,H144,0):'[1]NKC'!$E$5007,0)+H144),IF(TYPE(MATCH($C$8,OFFSET([1]NKC!$D$10,H144,0):'[1]NKC'!$D$5007,0)+H144)=16,"",MATCH($C$8,OFFSET([1]NKC!$D$10,H144,0):'[1]NKC'!$D$5007,0)+H144),IF(TYPE(MATCH($C$8,OFFSET([1]NKC!$E$10,H144,0):'[1]NKC'!$E$5007,0)+H144)=16,"",MATCH($C$8,OFFSET([1]NKC!$E$10,H144,0):'[1]NKC'!$E$5007,0)+H144))</f>
        <v>188</v>
      </c>
    </row>
    <row r="146" spans="1:8" s="52" customFormat="1" ht="14.25">
      <c r="A146" s="45">
        <f ca="1">IF($H146="","",INDEX([1]NKC!$A$10:$A$5007,$H146))</f>
        <v>43510</v>
      </c>
      <c r="B146" s="46" t="str">
        <f ca="1">IF($H146="","",INDEX([1]NKC!$B$10:$B$5007,$H146))</f>
        <v>PC20190214-02</v>
      </c>
      <c r="C146" s="47" t="str">
        <f ca="1">IF($H146="","",INDEX([1]NKC!$C$10:$C$5007,$H146))</f>
        <v>Thuế GTGT được khấu trừ</v>
      </c>
      <c r="D146" s="48" t="str">
        <f ca="1">IF(IF($H146="","",INDEX([1]NKC!$D$10:$D$5007,$H146))=$C$8,IF($H146="","",INDEX([1]NKC!$E$10:$E$5007,$H146)),IF($H146="","",INDEX([1]NKC!$D$10:$D$5007,$H146)))</f>
        <v>1331</v>
      </c>
      <c r="E146" s="49" t="str">
        <f ca="1">IF(IF($H146="","",INDEX([1]NKC!$E$10:$E$5007,$H146))=$C$8,"",IF($H146="","",INDEX([1]NKC!$F$10:$F$5007,$H146)))</f>
        <v/>
      </c>
      <c r="F146" s="49">
        <f ca="1">IF(IF($H146="","",INDEX([1]NKC!$D$10:$D$5007,$H146))=$C$8,"",IF($H146="","",INDEX([1]NKC!$F$10:$F$5007,$H146)))</f>
        <v>21741</v>
      </c>
      <c r="G146" s="50">
        <f ca="1">IF(SUM(E146:F146)=0,0,$G$11+SUM(E$12:$E146)-SUM(F$12:$F146))</f>
        <v>104097479</v>
      </c>
      <c r="H146" s="51">
        <f ca="1">IF(IF(TYPE(MATCH($C$8,OFFSET([1]NKC!$D$10,H145,0):'[1]NKC'!$D$5007,0)+H145)=16,"",MATCH($C$8,OFFSET([1]NKC!$D$10,H145,0):'[1]NKC'!$D$5007,0)+H145)&lt;IF(TYPE(MATCH($C$8,OFFSET([1]NKC!$E$10,H145,0):'[1]NKC'!$E$5007,0)+H145)=16,"",MATCH($C$8,OFFSET([1]NKC!$E$10,H145,0):'[1]NKC'!$E$5007,0)+H145),IF(TYPE(MATCH($C$8,OFFSET([1]NKC!$D$10,H145,0):'[1]NKC'!$D$5007,0)+H145)=16,"",MATCH($C$8,OFFSET([1]NKC!$D$10,H145,0):'[1]NKC'!$D$5007,0)+H145),IF(TYPE(MATCH($C$8,OFFSET([1]NKC!$E$10,H145,0):'[1]NKC'!$E$5007,0)+H145)=16,"",MATCH($C$8,OFFSET([1]NKC!$E$10,H145,0):'[1]NKC'!$E$5007,0)+H145))</f>
        <v>189</v>
      </c>
    </row>
    <row r="147" spans="1:8" s="52" customFormat="1" ht="14.25">
      <c r="A147" s="45">
        <f ca="1">IF($H147="","",INDEX([1]NKC!$A$10:$A$5007,$H147))</f>
        <v>43510</v>
      </c>
      <c r="B147" s="46" t="str">
        <f ca="1">IF($H147="","",INDEX([1]NKC!$B$10:$B$5007,$H147))</f>
        <v>PC20190214-02</v>
      </c>
      <c r="C147" s="47" t="str">
        <f ca="1">IF($H147="","",INDEX([1]NKC!$C$10:$C$5007,$H147))</f>
        <v>TT phí internet cho công ty</v>
      </c>
      <c r="D147" s="48" t="str">
        <f ca="1">IF(IF($H147="","",INDEX([1]NKC!$D$10:$D$5007,$H147))=$C$8,IF($H147="","",INDEX([1]NKC!$E$10:$E$5007,$H147)),IF($H147="","",INDEX([1]NKC!$D$10:$D$5007,$H147)))</f>
        <v>6428</v>
      </c>
      <c r="E147" s="49" t="str">
        <f ca="1">IF(IF($H147="","",INDEX([1]NKC!$E$10:$E$5007,$H147))=$C$8,"",IF($H147="","",INDEX([1]NKC!$F$10:$F$5007,$H147)))</f>
        <v/>
      </c>
      <c r="F147" s="49">
        <f ca="1">IF(IF($H147="","",INDEX([1]NKC!$D$10:$D$5007,$H147))=$C$8,"",IF($H147="","",INDEX([1]NKC!$F$10:$F$5007,$H147)))</f>
        <v>1050000</v>
      </c>
      <c r="G147" s="50">
        <f ca="1">IF(SUM(E147:F147)=0,0,$G$11+SUM(E$12:$E147)-SUM(F$12:$F147))</f>
        <v>103047479</v>
      </c>
      <c r="H147" s="51">
        <f ca="1">IF(IF(TYPE(MATCH($C$8,OFFSET([1]NKC!$D$10,H146,0):'[1]NKC'!$D$5007,0)+H146)=16,"",MATCH($C$8,OFFSET([1]NKC!$D$10,H146,0):'[1]NKC'!$D$5007,0)+H146)&lt;IF(TYPE(MATCH($C$8,OFFSET([1]NKC!$E$10,H146,0):'[1]NKC'!$E$5007,0)+H146)=16,"",MATCH($C$8,OFFSET([1]NKC!$E$10,H146,0):'[1]NKC'!$E$5007,0)+H146),IF(TYPE(MATCH($C$8,OFFSET([1]NKC!$D$10,H146,0):'[1]NKC'!$D$5007,0)+H146)=16,"",MATCH($C$8,OFFSET([1]NKC!$D$10,H146,0):'[1]NKC'!$D$5007,0)+H146),IF(TYPE(MATCH($C$8,OFFSET([1]NKC!$E$10,H146,0):'[1]NKC'!$E$5007,0)+H146)=16,"",MATCH($C$8,OFFSET([1]NKC!$E$10,H146,0):'[1]NKC'!$E$5007,0)+H146))</f>
        <v>190</v>
      </c>
    </row>
    <row r="148" spans="1:8" s="52" customFormat="1" ht="14.25">
      <c r="A148" s="45">
        <f ca="1">IF($H148="","",INDEX([1]NKC!$A$10:$A$5007,$H148))</f>
        <v>43510</v>
      </c>
      <c r="B148" s="46" t="str">
        <f ca="1">IF($H148="","",INDEX([1]NKC!$B$10:$B$5007,$H148))</f>
        <v>PC20190214-02</v>
      </c>
      <c r="C148" s="47" t="str">
        <f ca="1">IF($H148="","",INDEX([1]NKC!$C$10:$C$5007,$H148))</f>
        <v>Thuế GTGT được khấu trừ</v>
      </c>
      <c r="D148" s="48" t="str">
        <f ca="1">IF(IF($H148="","",INDEX([1]NKC!$D$10:$D$5007,$H148))=$C$8,IF($H148="","",INDEX([1]NKC!$E$10:$E$5007,$H148)),IF($H148="","",INDEX([1]NKC!$D$10:$D$5007,$H148)))</f>
        <v>1331</v>
      </c>
      <c r="E148" s="49" t="str">
        <f ca="1">IF(IF($H148="","",INDEX([1]NKC!$E$10:$E$5007,$H148))=$C$8,"",IF($H148="","",INDEX([1]NKC!$F$10:$F$5007,$H148)))</f>
        <v/>
      </c>
      <c r="F148" s="49">
        <f ca="1">IF(IF($H148="","",INDEX([1]NKC!$D$10:$D$5007,$H148))=$C$8,"",IF($H148="","",INDEX([1]NKC!$F$10:$F$5007,$H148)))</f>
        <v>105000</v>
      </c>
      <c r="G148" s="50">
        <f ca="1">IF(SUM(E148:F148)=0,0,$G$11+SUM(E$12:$E148)-SUM(F$12:$F148))</f>
        <v>102942479</v>
      </c>
      <c r="H148" s="51">
        <f ca="1">IF(IF(TYPE(MATCH($C$8,OFFSET([1]NKC!$D$10,H147,0):'[1]NKC'!$D$5007,0)+H147)=16,"",MATCH($C$8,OFFSET([1]NKC!$D$10,H147,0):'[1]NKC'!$D$5007,0)+H147)&lt;IF(TYPE(MATCH($C$8,OFFSET([1]NKC!$E$10,H147,0):'[1]NKC'!$E$5007,0)+H147)=16,"",MATCH($C$8,OFFSET([1]NKC!$E$10,H147,0):'[1]NKC'!$E$5007,0)+H147),IF(TYPE(MATCH($C$8,OFFSET([1]NKC!$D$10,H147,0):'[1]NKC'!$D$5007,0)+H147)=16,"",MATCH($C$8,OFFSET([1]NKC!$D$10,H147,0):'[1]NKC'!$D$5007,0)+H147),IF(TYPE(MATCH($C$8,OFFSET([1]NKC!$E$10,H147,0):'[1]NKC'!$E$5007,0)+H147)=16,"",MATCH($C$8,OFFSET([1]NKC!$E$10,H147,0):'[1]NKC'!$E$5007,0)+H147))</f>
        <v>191</v>
      </c>
    </row>
    <row r="149" spans="1:8" s="52" customFormat="1" ht="14.25">
      <c r="A149" s="45">
        <f ca="1">IF($H149="","",INDEX([1]NKC!$A$10:$A$5007,$H149))</f>
        <v>43511</v>
      </c>
      <c r="B149" s="46" t="str">
        <f ca="1">IF($H149="","",INDEX([1]NKC!$B$10:$B$5007,$H149))</f>
        <v>PC20190215-01</v>
      </c>
      <c r="C149" s="47" t="str">
        <f ca="1">IF($H149="","",INDEX([1]NKC!$C$10:$C$5007,$H149))</f>
        <v>TT phí cước chuyển phát nhanh tháng 01/2019</v>
      </c>
      <c r="D149" s="48" t="str">
        <f ca="1">IF(IF($H149="","",INDEX([1]NKC!$D$10:$D$5007,$H149))=$C$8,IF($H149="","",INDEX([1]NKC!$E$10:$E$5007,$H149)),IF($H149="","",INDEX([1]NKC!$D$10:$D$5007,$H149)))</f>
        <v>6418</v>
      </c>
      <c r="E149" s="49" t="str">
        <f ca="1">IF(IF($H149="","",INDEX([1]NKC!$E$10:$E$5007,$H149))=$C$8,"",IF($H149="","",INDEX([1]NKC!$F$10:$F$5007,$H149)))</f>
        <v/>
      </c>
      <c r="F149" s="49">
        <f ca="1">IF(IF($H149="","",INDEX([1]NKC!$D$10:$D$5007,$H149))=$C$8,"",IF($H149="","",INDEX([1]NKC!$F$10:$F$5007,$H149)))</f>
        <v>37751</v>
      </c>
      <c r="G149" s="50">
        <f ca="1">IF(SUM(E149:F149)=0,0,$G$11+SUM(E$12:$E149)-SUM(F$12:$F149))</f>
        <v>102904728</v>
      </c>
      <c r="H149" s="51">
        <f ca="1">IF(IF(TYPE(MATCH($C$8,OFFSET([1]NKC!$D$10,H148,0):'[1]NKC'!$D$5007,0)+H148)=16,"",MATCH($C$8,OFFSET([1]NKC!$D$10,H148,0):'[1]NKC'!$D$5007,0)+H148)&lt;IF(TYPE(MATCH($C$8,OFFSET([1]NKC!$E$10,H148,0):'[1]NKC'!$E$5007,0)+H148)=16,"",MATCH($C$8,OFFSET([1]NKC!$E$10,H148,0):'[1]NKC'!$E$5007,0)+H148),IF(TYPE(MATCH($C$8,OFFSET([1]NKC!$D$10,H148,0):'[1]NKC'!$D$5007,0)+H148)=16,"",MATCH($C$8,OFFSET([1]NKC!$D$10,H148,0):'[1]NKC'!$D$5007,0)+H148),IF(TYPE(MATCH($C$8,OFFSET([1]NKC!$E$10,H148,0):'[1]NKC'!$E$5007,0)+H148)=16,"",MATCH($C$8,OFFSET([1]NKC!$E$10,H148,0):'[1]NKC'!$E$5007,0)+H148))</f>
        <v>192</v>
      </c>
    </row>
    <row r="150" spans="1:8" s="52" customFormat="1" ht="14.25">
      <c r="A150" s="45">
        <f ca="1">IF($H150="","",INDEX([1]NKC!$A$10:$A$5007,$H150))</f>
        <v>43511</v>
      </c>
      <c r="B150" s="46" t="str">
        <f ca="1">IF($H150="","",INDEX([1]NKC!$B$10:$B$5007,$H150))</f>
        <v>PC20190215-01</v>
      </c>
      <c r="C150" s="47" t="str">
        <f ca="1">IF($H150="","",INDEX([1]NKC!$C$10:$C$5007,$H150))</f>
        <v>Thuế GTGT được khấu trừ</v>
      </c>
      <c r="D150" s="48" t="str">
        <f ca="1">IF(IF($H150="","",INDEX([1]NKC!$D$10:$D$5007,$H150))=$C$8,IF($H150="","",INDEX([1]NKC!$E$10:$E$5007,$H150)),IF($H150="","",INDEX([1]NKC!$D$10:$D$5007,$H150)))</f>
        <v>1331</v>
      </c>
      <c r="E150" s="49" t="str">
        <f ca="1">IF(IF($H150="","",INDEX([1]NKC!$E$10:$E$5007,$H150))=$C$8,"",IF($H150="","",INDEX([1]NKC!$F$10:$F$5007,$H150)))</f>
        <v/>
      </c>
      <c r="F150" s="49">
        <f ca="1">IF(IF($H150="","",INDEX([1]NKC!$D$10:$D$5007,$H150))=$C$8,"",IF($H150="","",INDEX([1]NKC!$F$10:$F$5007,$H150)))</f>
        <v>3775</v>
      </c>
      <c r="G150" s="50">
        <f ca="1">IF(SUM(E150:F150)=0,0,$G$11+SUM(E$12:$E150)-SUM(F$12:$F150))</f>
        <v>102900953</v>
      </c>
      <c r="H150" s="51">
        <f ca="1">IF(IF(TYPE(MATCH($C$8,OFFSET([1]NKC!$D$10,H149,0):'[1]NKC'!$D$5007,0)+H149)=16,"",MATCH($C$8,OFFSET([1]NKC!$D$10,H149,0):'[1]NKC'!$D$5007,0)+H149)&lt;IF(TYPE(MATCH($C$8,OFFSET([1]NKC!$E$10,H149,0):'[1]NKC'!$E$5007,0)+H149)=16,"",MATCH($C$8,OFFSET([1]NKC!$E$10,H149,0):'[1]NKC'!$E$5007,0)+H149),IF(TYPE(MATCH($C$8,OFFSET([1]NKC!$D$10,H149,0):'[1]NKC'!$D$5007,0)+H149)=16,"",MATCH($C$8,OFFSET([1]NKC!$D$10,H149,0):'[1]NKC'!$D$5007,0)+H149),IF(TYPE(MATCH($C$8,OFFSET([1]NKC!$E$10,H149,0):'[1]NKC'!$E$5007,0)+H149)=16,"",MATCH($C$8,OFFSET([1]NKC!$E$10,H149,0):'[1]NKC'!$E$5007,0)+H149))</f>
        <v>193</v>
      </c>
    </row>
    <row r="151" spans="1:8" s="52" customFormat="1" ht="14.25">
      <c r="A151" s="45">
        <f ca="1">IF($H151="","",INDEX([1]NKC!$A$10:$A$5007,$H151))</f>
        <v>43511</v>
      </c>
      <c r="B151" s="46" t="str">
        <f ca="1">IF($H151="","",INDEX([1]NKC!$B$10:$B$5007,$H151))</f>
        <v>PC20190215-02</v>
      </c>
      <c r="C151" s="47" t="str">
        <f ca="1">IF($H151="","",INDEX([1]NKC!$C$10:$C$5007,$H151))</f>
        <v>TT tiền nước sử dụng tháng 02/2019</v>
      </c>
      <c r="D151" s="48" t="str">
        <f ca="1">IF(IF($H151="","",INDEX([1]NKC!$D$10:$D$5007,$H151))=$C$8,IF($H151="","",INDEX([1]NKC!$E$10:$E$5007,$H151)),IF($H151="","",INDEX([1]NKC!$D$10:$D$5007,$H151)))</f>
        <v>6428</v>
      </c>
      <c r="E151" s="49" t="str">
        <f ca="1">IF(IF($H151="","",INDEX([1]NKC!$E$10:$E$5007,$H151))=$C$8,"",IF($H151="","",INDEX([1]NKC!$F$10:$F$5007,$H151)))</f>
        <v/>
      </c>
      <c r="F151" s="49">
        <f ca="1">IF(IF($H151="","",INDEX([1]NKC!$D$10:$D$5007,$H151))=$C$8,"",IF($H151="","",INDEX([1]NKC!$F$10:$F$5007,$H151)))</f>
        <v>1840410</v>
      </c>
      <c r="G151" s="50">
        <f ca="1">IF(SUM(E151:F151)=0,0,$G$11+SUM(E$12:$E151)-SUM(F$12:$F151))</f>
        <v>101060543</v>
      </c>
      <c r="H151" s="51">
        <f ca="1">IF(IF(TYPE(MATCH($C$8,OFFSET([1]NKC!$D$10,H150,0):'[1]NKC'!$D$5007,0)+H150)=16,"",MATCH($C$8,OFFSET([1]NKC!$D$10,H150,0):'[1]NKC'!$D$5007,0)+H150)&lt;IF(TYPE(MATCH($C$8,OFFSET([1]NKC!$E$10,H150,0):'[1]NKC'!$E$5007,0)+H150)=16,"",MATCH($C$8,OFFSET([1]NKC!$E$10,H150,0):'[1]NKC'!$E$5007,0)+H150),IF(TYPE(MATCH($C$8,OFFSET([1]NKC!$D$10,H150,0):'[1]NKC'!$D$5007,0)+H150)=16,"",MATCH($C$8,OFFSET([1]NKC!$D$10,H150,0):'[1]NKC'!$D$5007,0)+H150),IF(TYPE(MATCH($C$8,OFFSET([1]NKC!$E$10,H150,0):'[1]NKC'!$E$5007,0)+H150)=16,"",MATCH($C$8,OFFSET([1]NKC!$E$10,H150,0):'[1]NKC'!$E$5007,0)+H150))</f>
        <v>194</v>
      </c>
    </row>
    <row r="152" spans="1:8" s="52" customFormat="1" ht="14.25">
      <c r="A152" s="45">
        <f ca="1">IF($H152="","",INDEX([1]NKC!$A$10:$A$5007,$H152))</f>
        <v>43511</v>
      </c>
      <c r="B152" s="46" t="str">
        <f ca="1">IF($H152="","",INDEX([1]NKC!$B$10:$B$5007,$H152))</f>
        <v>PC20190215-02</v>
      </c>
      <c r="C152" s="47" t="str">
        <f ca="1">IF($H152="","",INDEX([1]NKC!$C$10:$C$5007,$H152))</f>
        <v>Thuế GTGT được khấu trừ</v>
      </c>
      <c r="D152" s="48" t="str">
        <f ca="1">IF(IF($H152="","",INDEX([1]NKC!$D$10:$D$5007,$H152))=$C$8,IF($H152="","",INDEX([1]NKC!$E$10:$E$5007,$H152)),IF($H152="","",INDEX([1]NKC!$D$10:$D$5007,$H152)))</f>
        <v>1331</v>
      </c>
      <c r="E152" s="49" t="str">
        <f ca="1">IF(IF($H152="","",INDEX([1]NKC!$E$10:$E$5007,$H152))=$C$8,"",IF($H152="","",INDEX([1]NKC!$F$10:$F$5007,$H152)))</f>
        <v/>
      </c>
      <c r="F152" s="49">
        <f ca="1">IF(IF($H152="","",INDEX([1]NKC!$D$10:$D$5007,$H152))=$C$8,"",IF($H152="","",INDEX([1]NKC!$F$10:$F$5007,$H152)))</f>
        <v>83655</v>
      </c>
      <c r="G152" s="50">
        <f ca="1">IF(SUM(E152:F152)=0,0,$G$11+SUM(E$12:$E152)-SUM(F$12:$F152))</f>
        <v>100976888</v>
      </c>
      <c r="H152" s="51">
        <f ca="1">IF(IF(TYPE(MATCH($C$8,OFFSET([1]NKC!$D$10,H151,0):'[1]NKC'!$D$5007,0)+H151)=16,"",MATCH($C$8,OFFSET([1]NKC!$D$10,H151,0):'[1]NKC'!$D$5007,0)+H151)&lt;IF(TYPE(MATCH($C$8,OFFSET([1]NKC!$E$10,H151,0):'[1]NKC'!$E$5007,0)+H151)=16,"",MATCH($C$8,OFFSET([1]NKC!$E$10,H151,0):'[1]NKC'!$E$5007,0)+H151),IF(TYPE(MATCH($C$8,OFFSET([1]NKC!$D$10,H151,0):'[1]NKC'!$D$5007,0)+H151)=16,"",MATCH($C$8,OFFSET([1]NKC!$D$10,H151,0):'[1]NKC'!$D$5007,0)+H151),IF(TYPE(MATCH($C$8,OFFSET([1]NKC!$E$10,H151,0):'[1]NKC'!$E$5007,0)+H151)=16,"",MATCH($C$8,OFFSET([1]NKC!$E$10,H151,0):'[1]NKC'!$E$5007,0)+H151))</f>
        <v>195</v>
      </c>
    </row>
    <row r="153" spans="1:8" s="52" customFormat="1" ht="14.25">
      <c r="A153" s="45">
        <f ca="1">IF($H153="","",INDEX([1]NKC!$A$10:$A$5007,$H153))</f>
        <v>43515</v>
      </c>
      <c r="B153" s="46" t="str">
        <f ca="1">IF($H153="","",INDEX([1]NKC!$B$10:$B$5007,$H153))</f>
        <v>PT20190219-01</v>
      </c>
      <c r="C153" s="47" t="str">
        <f ca="1">IF($H153="","",INDEX([1]NKC!$C$10:$C$5007,$H153))</f>
        <v>Thu tiền Ms.Luyến trả tiền mượn công ty</v>
      </c>
      <c r="D153" s="48" t="str">
        <f ca="1">IF(IF($H153="","",INDEX([1]NKC!$D$10:$D$5007,$H153))=$C$8,IF($H153="","",INDEX([1]NKC!$E$10:$E$5007,$H153)),IF($H153="","",INDEX([1]NKC!$D$10:$D$5007,$H153)))</f>
        <v>3388</v>
      </c>
      <c r="E153" s="49">
        <f ca="1">IF(IF($H153="","",INDEX([1]NKC!$E$10:$E$5007,$H153))=$C$8,"",IF($H153="","",INDEX([1]NKC!$F$10:$F$5007,$H153)))</f>
        <v>20000000</v>
      </c>
      <c r="F153" s="49" t="str">
        <f ca="1">IF(IF($H153="","",INDEX([1]NKC!$D$10:$D$5007,$H153))=$C$8,"",IF($H153="","",INDEX([1]NKC!$F$10:$F$5007,$H153)))</f>
        <v/>
      </c>
      <c r="G153" s="50">
        <f ca="1">IF(SUM(E153:F153)=0,0,$G$11+SUM(E$12:$E153)-SUM(F$12:$F153))</f>
        <v>120976888</v>
      </c>
      <c r="H153" s="51">
        <f ca="1">IF(IF(TYPE(MATCH($C$8,OFFSET([1]NKC!$D$10,H152,0):'[1]NKC'!$D$5007,0)+H152)=16,"",MATCH($C$8,OFFSET([1]NKC!$D$10,H152,0):'[1]NKC'!$D$5007,0)+H152)&lt;IF(TYPE(MATCH($C$8,OFFSET([1]NKC!$E$10,H152,0):'[1]NKC'!$E$5007,0)+H152)=16,"",MATCH($C$8,OFFSET([1]NKC!$E$10,H152,0):'[1]NKC'!$E$5007,0)+H152),IF(TYPE(MATCH($C$8,OFFSET([1]NKC!$D$10,H152,0):'[1]NKC'!$D$5007,0)+H152)=16,"",MATCH($C$8,OFFSET([1]NKC!$D$10,H152,0):'[1]NKC'!$D$5007,0)+H152),IF(TYPE(MATCH($C$8,OFFSET([1]NKC!$E$10,H152,0):'[1]NKC'!$E$5007,0)+H152)=16,"",MATCH($C$8,OFFSET([1]NKC!$E$10,H152,0):'[1]NKC'!$E$5007,0)+H152))</f>
        <v>200</v>
      </c>
    </row>
    <row r="154" spans="1:8" s="52" customFormat="1" ht="14.25">
      <c r="A154" s="45">
        <f ca="1">IF($H154="","",INDEX([1]NKC!$A$10:$A$5007,$H154))</f>
        <v>43515</v>
      </c>
      <c r="B154" s="46" t="str">
        <f ca="1">IF($H154="","",INDEX([1]NKC!$B$10:$B$5007,$H154))</f>
        <v>PC20190219-01</v>
      </c>
      <c r="C154" s="47" t="str">
        <f ca="1">IF($H154="","",INDEX([1]NKC!$C$10:$C$5007,$H154))</f>
        <v>TT cước điện thoại di động tháng 01/2019</v>
      </c>
      <c r="D154" s="48" t="str">
        <f ca="1">IF(IF($H154="","",INDEX([1]NKC!$D$10:$D$5007,$H154))=$C$8,IF($H154="","",INDEX([1]NKC!$E$10:$E$5007,$H154)),IF($H154="","",INDEX([1]NKC!$D$10:$D$5007,$H154)))</f>
        <v>6428</v>
      </c>
      <c r="E154" s="49" t="str">
        <f ca="1">IF(IF($H154="","",INDEX([1]NKC!$E$10:$E$5007,$H154))=$C$8,"",IF($H154="","",INDEX([1]NKC!$F$10:$F$5007,$H154)))</f>
        <v/>
      </c>
      <c r="F154" s="49">
        <f ca="1">IF(IF($H154="","",INDEX([1]NKC!$D$10:$D$5007,$H154))=$C$8,"",IF($H154="","",INDEX([1]NKC!$F$10:$F$5007,$H154)))</f>
        <v>2045366</v>
      </c>
      <c r="G154" s="50">
        <f ca="1">IF(SUM(E154:F154)=0,0,$G$11+SUM(E$12:$E154)-SUM(F$12:$F154))</f>
        <v>118931522</v>
      </c>
      <c r="H154" s="51">
        <f ca="1">IF(IF(TYPE(MATCH($C$8,OFFSET([1]NKC!$D$10,H153,0):'[1]NKC'!$D$5007,0)+H153)=16,"",MATCH($C$8,OFFSET([1]NKC!$D$10,H153,0):'[1]NKC'!$D$5007,0)+H153)&lt;IF(TYPE(MATCH($C$8,OFFSET([1]NKC!$E$10,H153,0):'[1]NKC'!$E$5007,0)+H153)=16,"",MATCH($C$8,OFFSET([1]NKC!$E$10,H153,0):'[1]NKC'!$E$5007,0)+H153),IF(TYPE(MATCH($C$8,OFFSET([1]NKC!$D$10,H153,0):'[1]NKC'!$D$5007,0)+H153)=16,"",MATCH($C$8,OFFSET([1]NKC!$D$10,H153,0):'[1]NKC'!$D$5007,0)+H153),IF(TYPE(MATCH($C$8,OFFSET([1]NKC!$E$10,H153,0):'[1]NKC'!$E$5007,0)+H153)=16,"",MATCH($C$8,OFFSET([1]NKC!$E$10,H153,0):'[1]NKC'!$E$5007,0)+H153))</f>
        <v>201</v>
      </c>
    </row>
    <row r="155" spans="1:8" s="52" customFormat="1" ht="14.25">
      <c r="A155" s="45">
        <f ca="1">IF($H155="","",INDEX([1]NKC!$A$10:$A$5007,$H155))</f>
        <v>43516</v>
      </c>
      <c r="B155" s="46" t="str">
        <f ca="1">IF($H155="","",INDEX([1]NKC!$B$10:$B$5007,$H155))</f>
        <v>PC20190220-01</v>
      </c>
      <c r="C155" s="47" t="str">
        <f ca="1">IF($H155="","",INDEX([1]NKC!$C$10:$C$5007,$H155))</f>
        <v>TT phí vận chuyển kéo công hàng Palmex</v>
      </c>
      <c r="D155" s="48" t="str">
        <f ca="1">IF(IF($H155="","",INDEX([1]NKC!$D$10:$D$5007,$H155))=$C$8,IF($H155="","",INDEX([1]NKC!$E$10:$E$5007,$H155)),IF($H155="","",INDEX([1]NKC!$D$10:$D$5007,$H155)))</f>
        <v>632</v>
      </c>
      <c r="E155" s="49" t="str">
        <f ca="1">IF(IF($H155="","",INDEX([1]NKC!$E$10:$E$5007,$H155))=$C$8,"",IF($H155="","",INDEX([1]NKC!$F$10:$F$5007,$H155)))</f>
        <v/>
      </c>
      <c r="F155" s="49">
        <f ca="1">IF(IF($H155="","",INDEX([1]NKC!$D$10:$D$5007,$H155))=$C$8,"",IF($H155="","",INDEX([1]NKC!$F$10:$F$5007,$H155)))</f>
        <v>2300000</v>
      </c>
      <c r="G155" s="50">
        <f ca="1">IF(SUM(E155:F155)=0,0,$G$11+SUM(E$12:$E155)-SUM(F$12:$F155))</f>
        <v>116631522</v>
      </c>
      <c r="H155" s="51">
        <f ca="1">IF(IF(TYPE(MATCH($C$8,OFFSET([1]NKC!$D$10,H154,0):'[1]NKC'!$D$5007,0)+H154)=16,"",MATCH($C$8,OFFSET([1]NKC!$D$10,H154,0):'[1]NKC'!$D$5007,0)+H154)&lt;IF(TYPE(MATCH($C$8,OFFSET([1]NKC!$E$10,H154,0):'[1]NKC'!$E$5007,0)+H154)=16,"",MATCH($C$8,OFFSET([1]NKC!$E$10,H154,0):'[1]NKC'!$E$5007,0)+H154),IF(TYPE(MATCH($C$8,OFFSET([1]NKC!$D$10,H154,0):'[1]NKC'!$D$5007,0)+H154)=16,"",MATCH($C$8,OFFSET([1]NKC!$D$10,H154,0):'[1]NKC'!$D$5007,0)+H154),IF(TYPE(MATCH($C$8,OFFSET([1]NKC!$E$10,H154,0):'[1]NKC'!$E$5007,0)+H154)=16,"",MATCH($C$8,OFFSET([1]NKC!$E$10,H154,0):'[1]NKC'!$E$5007,0)+H154))</f>
        <v>202</v>
      </c>
    </row>
    <row r="156" spans="1:8" s="52" customFormat="1" ht="14.25">
      <c r="A156" s="45">
        <f ca="1">IF($H156="","",INDEX([1]NKC!$A$10:$A$5007,$H156))</f>
        <v>43516</v>
      </c>
      <c r="B156" s="46" t="str">
        <f ca="1">IF($H156="","",INDEX([1]NKC!$B$10:$B$5007,$H156))</f>
        <v>PC20190220-01</v>
      </c>
      <c r="C156" s="47" t="str">
        <f ca="1">IF($H156="","",INDEX([1]NKC!$C$10:$C$5007,$H156))</f>
        <v>Thuế GTGT được khấu trừ</v>
      </c>
      <c r="D156" s="48" t="str">
        <f ca="1">IF(IF($H156="","",INDEX([1]NKC!$D$10:$D$5007,$H156))=$C$8,IF($H156="","",INDEX([1]NKC!$E$10:$E$5007,$H156)),IF($H156="","",INDEX([1]NKC!$D$10:$D$5007,$H156)))</f>
        <v>1331</v>
      </c>
      <c r="E156" s="49" t="str">
        <f ca="1">IF(IF($H156="","",INDEX([1]NKC!$E$10:$E$5007,$H156))=$C$8,"",IF($H156="","",INDEX([1]NKC!$F$10:$F$5007,$H156)))</f>
        <v/>
      </c>
      <c r="F156" s="49">
        <f ca="1">IF(IF($H156="","",INDEX([1]NKC!$D$10:$D$5007,$H156))=$C$8,"",IF($H156="","",INDEX([1]NKC!$F$10:$F$5007,$H156)))</f>
        <v>230000</v>
      </c>
      <c r="G156" s="50">
        <f ca="1">IF(SUM(E156:F156)=0,0,$G$11+SUM(E$12:$E156)-SUM(F$12:$F156))</f>
        <v>116401522</v>
      </c>
      <c r="H156" s="51">
        <f ca="1">IF(IF(TYPE(MATCH($C$8,OFFSET([1]NKC!$D$10,H155,0):'[1]NKC'!$D$5007,0)+H155)=16,"",MATCH($C$8,OFFSET([1]NKC!$D$10,H155,0):'[1]NKC'!$D$5007,0)+H155)&lt;IF(TYPE(MATCH($C$8,OFFSET([1]NKC!$E$10,H155,0):'[1]NKC'!$E$5007,0)+H155)=16,"",MATCH($C$8,OFFSET([1]NKC!$E$10,H155,0):'[1]NKC'!$E$5007,0)+H155),IF(TYPE(MATCH($C$8,OFFSET([1]NKC!$D$10,H155,0):'[1]NKC'!$D$5007,0)+H155)=16,"",MATCH($C$8,OFFSET([1]NKC!$D$10,H155,0):'[1]NKC'!$D$5007,0)+H155),IF(TYPE(MATCH($C$8,OFFSET([1]NKC!$E$10,H155,0):'[1]NKC'!$E$5007,0)+H155)=16,"",MATCH($C$8,OFFSET([1]NKC!$E$10,H155,0):'[1]NKC'!$E$5007,0)+H155))</f>
        <v>203</v>
      </c>
    </row>
    <row r="157" spans="1:8" s="52" customFormat="1" ht="14.25">
      <c r="A157" s="45">
        <f ca="1">IF($H157="","",INDEX([1]NKC!$A$10:$A$5007,$H157))</f>
        <v>43516</v>
      </c>
      <c r="B157" s="46" t="str">
        <f ca="1">IF($H157="","",INDEX([1]NKC!$B$10:$B$5007,$H157))</f>
        <v>PC20190220-01</v>
      </c>
      <c r="C157" s="47" t="str">
        <f ca="1">IF($H157="","",INDEX([1]NKC!$C$10:$C$5007,$H157))</f>
        <v>TT phí hạ công rỗng hàng Palmex</v>
      </c>
      <c r="D157" s="48" t="str">
        <f ca="1">IF(IF($H157="","",INDEX([1]NKC!$D$10:$D$5007,$H157))=$C$8,IF($H157="","",INDEX([1]NKC!$E$10:$E$5007,$H157)),IF($H157="","",INDEX([1]NKC!$D$10:$D$5007,$H157)))</f>
        <v>632</v>
      </c>
      <c r="E157" s="49" t="str">
        <f ca="1">IF(IF($H157="","",INDEX([1]NKC!$E$10:$E$5007,$H157))=$C$8,"",IF($H157="","",INDEX([1]NKC!$F$10:$F$5007,$H157)))</f>
        <v/>
      </c>
      <c r="F157" s="49">
        <f ca="1">IF(IF($H157="","",INDEX([1]NKC!$D$10:$D$5007,$H157))=$C$8,"",IF($H157="","",INDEX([1]NKC!$F$10:$F$5007,$H157)))</f>
        <v>263636</v>
      </c>
      <c r="G157" s="50">
        <f ca="1">IF(SUM(E157:F157)=0,0,$G$11+SUM(E$12:$E157)-SUM(F$12:$F157))</f>
        <v>116137886</v>
      </c>
      <c r="H157" s="51">
        <f ca="1">IF(IF(TYPE(MATCH($C$8,OFFSET([1]NKC!$D$10,H156,0):'[1]NKC'!$D$5007,0)+H156)=16,"",MATCH($C$8,OFFSET([1]NKC!$D$10,H156,0):'[1]NKC'!$D$5007,0)+H156)&lt;IF(TYPE(MATCH($C$8,OFFSET([1]NKC!$E$10,H156,0):'[1]NKC'!$E$5007,0)+H156)=16,"",MATCH($C$8,OFFSET([1]NKC!$E$10,H156,0):'[1]NKC'!$E$5007,0)+H156),IF(TYPE(MATCH($C$8,OFFSET([1]NKC!$D$10,H156,0):'[1]NKC'!$D$5007,0)+H156)=16,"",MATCH($C$8,OFFSET([1]NKC!$D$10,H156,0):'[1]NKC'!$D$5007,0)+H156),IF(TYPE(MATCH($C$8,OFFSET([1]NKC!$E$10,H156,0):'[1]NKC'!$E$5007,0)+H156)=16,"",MATCH($C$8,OFFSET([1]NKC!$E$10,H156,0):'[1]NKC'!$E$5007,0)+H156))</f>
        <v>204</v>
      </c>
    </row>
    <row r="158" spans="1:8" s="52" customFormat="1" ht="14.25">
      <c r="A158" s="45">
        <f ca="1">IF($H158="","",INDEX([1]NKC!$A$10:$A$5007,$H158))</f>
        <v>43516</v>
      </c>
      <c r="B158" s="46" t="str">
        <f ca="1">IF($H158="","",INDEX([1]NKC!$B$10:$B$5007,$H158))</f>
        <v>PC20190220-01</v>
      </c>
      <c r="C158" s="47" t="str">
        <f ca="1">IF($H158="","",INDEX([1]NKC!$C$10:$C$5007,$H158))</f>
        <v>Thuế GTGT được khấu trừ</v>
      </c>
      <c r="D158" s="48" t="str">
        <f ca="1">IF(IF($H158="","",INDEX([1]NKC!$D$10:$D$5007,$H158))=$C$8,IF($H158="","",INDEX([1]NKC!$E$10:$E$5007,$H158)),IF($H158="","",INDEX([1]NKC!$D$10:$D$5007,$H158)))</f>
        <v>1331</v>
      </c>
      <c r="E158" s="49" t="str">
        <f ca="1">IF(IF($H158="","",INDEX([1]NKC!$E$10:$E$5007,$H158))=$C$8,"",IF($H158="","",INDEX([1]NKC!$F$10:$F$5007,$H158)))</f>
        <v/>
      </c>
      <c r="F158" s="49">
        <f ca="1">IF(IF($H158="","",INDEX([1]NKC!$D$10:$D$5007,$H158))=$C$8,"",IF($H158="","",INDEX([1]NKC!$F$10:$F$5007,$H158)))</f>
        <v>26364</v>
      </c>
      <c r="G158" s="50">
        <f ca="1">IF(SUM(E158:F158)=0,0,$G$11+SUM(E$12:$E158)-SUM(F$12:$F158))</f>
        <v>116111522</v>
      </c>
      <c r="H158" s="51">
        <f ca="1">IF(IF(TYPE(MATCH($C$8,OFFSET([1]NKC!$D$10,H157,0):'[1]NKC'!$D$5007,0)+H157)=16,"",MATCH($C$8,OFFSET([1]NKC!$D$10,H157,0):'[1]NKC'!$D$5007,0)+H157)&lt;IF(TYPE(MATCH($C$8,OFFSET([1]NKC!$E$10,H157,0):'[1]NKC'!$E$5007,0)+H157)=16,"",MATCH($C$8,OFFSET([1]NKC!$E$10,H157,0):'[1]NKC'!$E$5007,0)+H157),IF(TYPE(MATCH($C$8,OFFSET([1]NKC!$D$10,H157,0):'[1]NKC'!$D$5007,0)+H157)=16,"",MATCH($C$8,OFFSET([1]NKC!$D$10,H157,0):'[1]NKC'!$D$5007,0)+H157),IF(TYPE(MATCH($C$8,OFFSET([1]NKC!$E$10,H157,0):'[1]NKC'!$E$5007,0)+H157)=16,"",MATCH($C$8,OFFSET([1]NKC!$E$10,H157,0):'[1]NKC'!$E$5007,0)+H157))</f>
        <v>205</v>
      </c>
    </row>
    <row r="159" spans="1:8" s="52" customFormat="1" ht="14.25">
      <c r="A159" s="45">
        <f ca="1">IF($H159="","",INDEX([1]NKC!$A$10:$A$5007,$H159))</f>
        <v>43516</v>
      </c>
      <c r="B159" s="46" t="str">
        <f ca="1">IF($H159="","",INDEX([1]NKC!$B$10:$B$5007,$H159))</f>
        <v>PC20190220-02</v>
      </c>
      <c r="C159" s="47" t="str">
        <f ca="1">IF($H159="","",INDEX([1]NKC!$C$10:$C$5007,$H159))</f>
        <v>Tạm ứng công tác phí Biên Hòa, Đồng Nai</v>
      </c>
      <c r="D159" s="48" t="str">
        <f ca="1">IF(IF($H159="","",INDEX([1]NKC!$D$10:$D$5007,$H159))=$C$8,IF($H159="","",INDEX([1]NKC!$E$10:$E$5007,$H159)),IF($H159="","",INDEX([1]NKC!$D$10:$D$5007,$H159)))</f>
        <v>141</v>
      </c>
      <c r="E159" s="49" t="str">
        <f ca="1">IF(IF($H159="","",INDEX([1]NKC!$E$10:$E$5007,$H159))=$C$8,"",IF($H159="","",INDEX([1]NKC!$F$10:$F$5007,$H159)))</f>
        <v/>
      </c>
      <c r="F159" s="49">
        <f ca="1">IF(IF($H159="","",INDEX([1]NKC!$D$10:$D$5007,$H159))=$C$8,"",IF($H159="","",INDEX([1]NKC!$F$10:$F$5007,$H159)))</f>
        <v>3000000</v>
      </c>
      <c r="G159" s="50">
        <f ca="1">IF(SUM(E159:F159)=0,0,$G$11+SUM(E$12:$E159)-SUM(F$12:$F159))</f>
        <v>113111522</v>
      </c>
      <c r="H159" s="51">
        <f ca="1">IF(IF(TYPE(MATCH($C$8,OFFSET([1]NKC!$D$10,H158,0):'[1]NKC'!$D$5007,0)+H158)=16,"",MATCH($C$8,OFFSET([1]NKC!$D$10,H158,0):'[1]NKC'!$D$5007,0)+H158)&lt;IF(TYPE(MATCH($C$8,OFFSET([1]NKC!$E$10,H158,0):'[1]NKC'!$E$5007,0)+H158)=16,"",MATCH($C$8,OFFSET([1]NKC!$E$10,H158,0):'[1]NKC'!$E$5007,0)+H158),IF(TYPE(MATCH($C$8,OFFSET([1]NKC!$D$10,H158,0):'[1]NKC'!$D$5007,0)+H158)=16,"",MATCH($C$8,OFFSET([1]NKC!$D$10,H158,0):'[1]NKC'!$D$5007,0)+H158),IF(TYPE(MATCH($C$8,OFFSET([1]NKC!$E$10,H158,0):'[1]NKC'!$E$5007,0)+H158)=16,"",MATCH($C$8,OFFSET([1]NKC!$E$10,H158,0):'[1]NKC'!$E$5007,0)+H158))</f>
        <v>206</v>
      </c>
    </row>
    <row r="160" spans="1:8" s="52" customFormat="1" ht="14.25">
      <c r="A160" s="45">
        <f ca="1">IF($H160="","",INDEX([1]NKC!$A$10:$A$5007,$H160))</f>
        <v>43517</v>
      </c>
      <c r="B160" s="46" t="str">
        <f ca="1">IF($H160="","",INDEX([1]NKC!$B$10:$B$5007,$H160))</f>
        <v>PC20190221-01</v>
      </c>
      <c r="C160" s="47" t="str">
        <f ca="1">IF($H160="","",INDEX([1]NKC!$C$10:$C$5007,$H160))</f>
        <v>Tạm ứng công tác phí Tây Nguyên</v>
      </c>
      <c r="D160" s="48" t="str">
        <f ca="1">IF(IF($H160="","",INDEX([1]NKC!$D$10:$D$5007,$H160))=$C$8,IF($H160="","",INDEX([1]NKC!$E$10:$E$5007,$H160)),IF($H160="","",INDEX([1]NKC!$D$10:$D$5007,$H160)))</f>
        <v>141</v>
      </c>
      <c r="E160" s="49" t="str">
        <f ca="1">IF(IF($H160="","",INDEX([1]NKC!$E$10:$E$5007,$H160))=$C$8,"",IF($H160="","",INDEX([1]NKC!$F$10:$F$5007,$H160)))</f>
        <v/>
      </c>
      <c r="F160" s="49">
        <f ca="1">IF(IF($H160="","",INDEX([1]NKC!$D$10:$D$5007,$H160))=$C$8,"",IF($H160="","",INDEX([1]NKC!$F$10:$F$5007,$H160)))</f>
        <v>5000000</v>
      </c>
      <c r="G160" s="50">
        <f ca="1">IF(SUM(E160:F160)=0,0,$G$11+SUM(E$12:$E160)-SUM(F$12:$F160))</f>
        <v>108111522</v>
      </c>
      <c r="H160" s="51">
        <f ca="1">IF(IF(TYPE(MATCH($C$8,OFFSET([1]NKC!$D$10,H159,0):'[1]NKC'!$D$5007,0)+H159)=16,"",MATCH($C$8,OFFSET([1]NKC!$D$10,H159,0):'[1]NKC'!$D$5007,0)+H159)&lt;IF(TYPE(MATCH($C$8,OFFSET([1]NKC!$E$10,H159,0):'[1]NKC'!$E$5007,0)+H159)=16,"",MATCH($C$8,OFFSET([1]NKC!$E$10,H159,0):'[1]NKC'!$E$5007,0)+H159),IF(TYPE(MATCH($C$8,OFFSET([1]NKC!$D$10,H159,0):'[1]NKC'!$D$5007,0)+H159)=16,"",MATCH($C$8,OFFSET([1]NKC!$D$10,H159,0):'[1]NKC'!$D$5007,0)+H159),IF(TYPE(MATCH($C$8,OFFSET([1]NKC!$E$10,H159,0):'[1]NKC'!$E$5007,0)+H159)=16,"",MATCH($C$8,OFFSET([1]NKC!$E$10,H159,0):'[1]NKC'!$E$5007,0)+H159))</f>
        <v>207</v>
      </c>
    </row>
    <row r="161" spans="1:8" s="52" customFormat="1" ht="14.25">
      <c r="A161" s="45">
        <f ca="1">IF($H161="","",INDEX([1]NKC!$A$10:$A$5007,$H161))</f>
        <v>43517</v>
      </c>
      <c r="B161" s="46" t="str">
        <f ca="1">IF($H161="","",INDEX([1]NKC!$B$10:$B$5007,$H161))</f>
        <v>PC20190221-02</v>
      </c>
      <c r="C161" s="47" t="str">
        <f ca="1">IF($H161="","",INDEX([1]NKC!$C$10:$C$5007,$H161))</f>
        <v>TT nước uống cho công ty</v>
      </c>
      <c r="D161" s="48" t="str">
        <f ca="1">IF(IF($H161="","",INDEX([1]NKC!$D$10:$D$5007,$H161))=$C$8,IF($H161="","",INDEX([1]NKC!$E$10:$E$5007,$H161)),IF($H161="","",INDEX([1]NKC!$D$10:$D$5007,$H161)))</f>
        <v>331</v>
      </c>
      <c r="E161" s="49" t="str">
        <f ca="1">IF(IF($H161="","",INDEX([1]NKC!$E$10:$E$5007,$H161))=$C$8,"",IF($H161="","",INDEX([1]NKC!$F$10:$F$5007,$H161)))</f>
        <v/>
      </c>
      <c r="F161" s="49">
        <f ca="1">IF(IF($H161="","",INDEX([1]NKC!$D$10:$D$5007,$H161))=$C$8,"",IF($H161="","",INDEX([1]NKC!$F$10:$F$5007,$H161)))</f>
        <v>407000</v>
      </c>
      <c r="G161" s="50">
        <f ca="1">IF(SUM(E161:F161)=0,0,$G$11+SUM(E$12:$E161)-SUM(F$12:$F161))</f>
        <v>107704522</v>
      </c>
      <c r="H161" s="51">
        <f ca="1">IF(IF(TYPE(MATCH($C$8,OFFSET([1]NKC!$D$10,H160,0):'[1]NKC'!$D$5007,0)+H160)=16,"",MATCH($C$8,OFFSET([1]NKC!$D$10,H160,0):'[1]NKC'!$D$5007,0)+H160)&lt;IF(TYPE(MATCH($C$8,OFFSET([1]NKC!$E$10,H160,0):'[1]NKC'!$E$5007,0)+H160)=16,"",MATCH($C$8,OFFSET([1]NKC!$E$10,H160,0):'[1]NKC'!$E$5007,0)+H160),IF(TYPE(MATCH($C$8,OFFSET([1]NKC!$D$10,H160,0):'[1]NKC'!$D$5007,0)+H160)=16,"",MATCH($C$8,OFFSET([1]NKC!$D$10,H160,0):'[1]NKC'!$D$5007,0)+H160),IF(TYPE(MATCH($C$8,OFFSET([1]NKC!$E$10,H160,0):'[1]NKC'!$E$5007,0)+H160)=16,"",MATCH($C$8,OFFSET([1]NKC!$E$10,H160,0):'[1]NKC'!$E$5007,0)+H160))</f>
        <v>208</v>
      </c>
    </row>
    <row r="162" spans="1:8" s="52" customFormat="1" ht="14.25">
      <c r="A162" s="45">
        <f ca="1">IF($H162="","",INDEX([1]NKC!$A$10:$A$5007,$H162))</f>
        <v>43521</v>
      </c>
      <c r="B162" s="46" t="str">
        <f ca="1">IF($H162="","",INDEX([1]NKC!$B$10:$B$5007,$H162))</f>
        <v>PT20190225-01</v>
      </c>
      <c r="C162" s="47" t="str">
        <f ca="1">IF($H162="","",INDEX([1]NKC!$C$10:$C$5007,$H162))</f>
        <v>Thu lại tiền Ms.Luyến trả nợ công ty</v>
      </c>
      <c r="D162" s="48" t="str">
        <f ca="1">IF(IF($H162="","",INDEX([1]NKC!$D$10:$D$5007,$H162))=$C$8,IF($H162="","",INDEX([1]NKC!$E$10:$E$5007,$H162)),IF($H162="","",INDEX([1]NKC!$D$10:$D$5007,$H162)))</f>
        <v>3388</v>
      </c>
      <c r="E162" s="49">
        <f ca="1">IF(IF($H162="","",INDEX([1]NKC!$E$10:$E$5007,$H162))=$C$8,"",IF($H162="","",INDEX([1]NKC!$F$10:$F$5007,$H162)))</f>
        <v>4000000</v>
      </c>
      <c r="F162" s="49" t="str">
        <f ca="1">IF(IF($H162="","",INDEX([1]NKC!$D$10:$D$5007,$H162))=$C$8,"",IF($H162="","",INDEX([1]NKC!$F$10:$F$5007,$H162)))</f>
        <v/>
      </c>
      <c r="G162" s="50">
        <f ca="1">IF(SUM(E162:F162)=0,0,$G$11+SUM(E$12:$E162)-SUM(F$12:$F162))</f>
        <v>111704522</v>
      </c>
      <c r="H162" s="51">
        <f ca="1">IF(IF(TYPE(MATCH($C$8,OFFSET([1]NKC!$D$10,H161,0):'[1]NKC'!$D$5007,0)+H161)=16,"",MATCH($C$8,OFFSET([1]NKC!$D$10,H161,0):'[1]NKC'!$D$5007,0)+H161)&lt;IF(TYPE(MATCH($C$8,OFFSET([1]NKC!$E$10,H161,0):'[1]NKC'!$E$5007,0)+H161)=16,"",MATCH($C$8,OFFSET([1]NKC!$E$10,H161,0):'[1]NKC'!$E$5007,0)+H161),IF(TYPE(MATCH($C$8,OFFSET([1]NKC!$D$10,H161,0):'[1]NKC'!$D$5007,0)+H161)=16,"",MATCH($C$8,OFFSET([1]NKC!$D$10,H161,0):'[1]NKC'!$D$5007,0)+H161),IF(TYPE(MATCH($C$8,OFFSET([1]NKC!$E$10,H161,0):'[1]NKC'!$E$5007,0)+H161)=16,"",MATCH($C$8,OFFSET([1]NKC!$E$10,H161,0):'[1]NKC'!$E$5007,0)+H161))</f>
        <v>211</v>
      </c>
    </row>
    <row r="163" spans="1:8" s="52" customFormat="1" ht="14.25">
      <c r="A163" s="45">
        <f ca="1">IF($H163="","",INDEX([1]NKC!$A$10:$A$5007,$H163))</f>
        <v>43521</v>
      </c>
      <c r="B163" s="46" t="str">
        <f ca="1">IF($H163="","",INDEX([1]NKC!$B$10:$B$5007,$H163))</f>
        <v>PC20190225-01</v>
      </c>
      <c r="C163" s="47" t="str">
        <f ca="1">IF($H163="","",INDEX([1]NKC!$C$10:$C$5007,$H163))</f>
        <v>Tạm ứng công tác miền Trung</v>
      </c>
      <c r="D163" s="48" t="str">
        <f ca="1">IF(IF($H163="","",INDEX([1]NKC!$D$10:$D$5007,$H163))=$C$8,IF($H163="","",INDEX([1]NKC!$E$10:$E$5007,$H163)),IF($H163="","",INDEX([1]NKC!$D$10:$D$5007,$H163)))</f>
        <v>141</v>
      </c>
      <c r="E163" s="49" t="str">
        <f ca="1">IF(IF($H163="","",INDEX([1]NKC!$E$10:$E$5007,$H163))=$C$8,"",IF($H163="","",INDEX([1]NKC!$F$10:$F$5007,$H163)))</f>
        <v/>
      </c>
      <c r="F163" s="49">
        <f ca="1">IF(IF($H163="","",INDEX([1]NKC!$D$10:$D$5007,$H163))=$C$8,"",IF($H163="","",INDEX([1]NKC!$F$10:$F$5007,$H163)))</f>
        <v>4000000</v>
      </c>
      <c r="G163" s="50">
        <f ca="1">IF(SUM(E163:F163)=0,0,$G$11+SUM(E$12:$E163)-SUM(F$12:$F163))</f>
        <v>107704522</v>
      </c>
      <c r="H163" s="51">
        <f ca="1">IF(IF(TYPE(MATCH($C$8,OFFSET([1]NKC!$D$10,H162,0):'[1]NKC'!$D$5007,0)+H162)=16,"",MATCH($C$8,OFFSET([1]NKC!$D$10,H162,0):'[1]NKC'!$D$5007,0)+H162)&lt;IF(TYPE(MATCH($C$8,OFFSET([1]NKC!$E$10,H162,0):'[1]NKC'!$E$5007,0)+H162)=16,"",MATCH($C$8,OFFSET([1]NKC!$E$10,H162,0):'[1]NKC'!$E$5007,0)+H162),IF(TYPE(MATCH($C$8,OFFSET([1]NKC!$D$10,H162,0):'[1]NKC'!$D$5007,0)+H162)=16,"",MATCH($C$8,OFFSET([1]NKC!$D$10,H162,0):'[1]NKC'!$D$5007,0)+H162),IF(TYPE(MATCH($C$8,OFFSET([1]NKC!$E$10,H162,0):'[1]NKC'!$E$5007,0)+H162)=16,"",MATCH($C$8,OFFSET([1]NKC!$E$10,H162,0):'[1]NKC'!$E$5007,0)+H162))</f>
        <v>212</v>
      </c>
    </row>
    <row r="164" spans="1:8" s="52" customFormat="1" ht="14.25">
      <c r="A164" s="45">
        <f ca="1">IF($H164="","",INDEX([1]NKC!$A$10:$A$5007,$H164))</f>
        <v>43521</v>
      </c>
      <c r="B164" s="46" t="str">
        <f ca="1">IF($H164="","",INDEX([1]NKC!$B$10:$B$5007,$H164))</f>
        <v>PC20190225-02</v>
      </c>
      <c r="C164" s="47" t="str">
        <f ca="1">IF($H164="","",INDEX([1]NKC!$C$10:$C$5007,$H164))</f>
        <v>TT tiền điện tháng 02/2019</v>
      </c>
      <c r="D164" s="48" t="str">
        <f ca="1">IF(IF($H164="","",INDEX([1]NKC!$D$10:$D$5007,$H164))=$C$8,IF($H164="","",INDEX([1]NKC!$E$10:$E$5007,$H164)),IF($H164="","",INDEX([1]NKC!$D$10:$D$5007,$H164)))</f>
        <v>6428</v>
      </c>
      <c r="E164" s="49" t="str">
        <f ca="1">IF(IF($H164="","",INDEX([1]NKC!$E$10:$E$5007,$H164))=$C$8,"",IF($H164="","",INDEX([1]NKC!$F$10:$F$5007,$H164)))</f>
        <v/>
      </c>
      <c r="F164" s="49">
        <f ca="1">IF(IF($H164="","",INDEX([1]NKC!$D$10:$D$5007,$H164))=$C$8,"",IF($H164="","",INDEX([1]NKC!$F$10:$F$5007,$H164)))</f>
        <v>4049822</v>
      </c>
      <c r="G164" s="50">
        <f ca="1">IF(SUM(E164:F164)=0,0,$G$11+SUM(E$12:$E164)-SUM(F$12:$F164))</f>
        <v>103654700</v>
      </c>
      <c r="H164" s="51">
        <f ca="1">IF(IF(TYPE(MATCH($C$8,OFFSET([1]NKC!$D$10,H163,0):'[1]NKC'!$D$5007,0)+H163)=16,"",MATCH($C$8,OFFSET([1]NKC!$D$10,H163,0):'[1]NKC'!$D$5007,0)+H163)&lt;IF(TYPE(MATCH($C$8,OFFSET([1]NKC!$E$10,H163,0):'[1]NKC'!$E$5007,0)+H163)=16,"",MATCH($C$8,OFFSET([1]NKC!$E$10,H163,0):'[1]NKC'!$E$5007,0)+H163),IF(TYPE(MATCH($C$8,OFFSET([1]NKC!$D$10,H163,0):'[1]NKC'!$D$5007,0)+H163)=16,"",MATCH($C$8,OFFSET([1]NKC!$D$10,H163,0):'[1]NKC'!$D$5007,0)+H163),IF(TYPE(MATCH($C$8,OFFSET([1]NKC!$E$10,H163,0):'[1]NKC'!$E$5007,0)+H163)=16,"",MATCH($C$8,OFFSET([1]NKC!$E$10,H163,0):'[1]NKC'!$E$5007,0)+H163))</f>
        <v>213</v>
      </c>
    </row>
    <row r="165" spans="1:8" s="52" customFormat="1" ht="14.25">
      <c r="A165" s="45">
        <f ca="1">IF($H165="","",INDEX([1]NKC!$A$10:$A$5007,$H165))</f>
        <v>43524</v>
      </c>
      <c r="B165" s="46" t="str">
        <f ca="1">IF($H165="","",INDEX([1]NKC!$B$10:$B$5007,$H165))</f>
        <v>PT20190228-01</v>
      </c>
      <c r="C165" s="47" t="str">
        <f ca="1">IF($H165="","",INDEX([1]NKC!$C$10:$C$5007,$H165))</f>
        <v>Thu lại tiền Ms.Luyến trả nợ công ty</v>
      </c>
      <c r="D165" s="48" t="str">
        <f ca="1">IF(IF($H165="","",INDEX([1]NKC!$D$10:$D$5007,$H165))=$C$8,IF($H165="","",INDEX([1]NKC!$E$10:$E$5007,$H165)),IF($H165="","",INDEX([1]NKC!$D$10:$D$5007,$H165)))</f>
        <v>3388</v>
      </c>
      <c r="E165" s="49">
        <f ca="1">IF(IF($H165="","",INDEX([1]NKC!$E$10:$E$5007,$H165))=$C$8,"",IF($H165="","",INDEX([1]NKC!$F$10:$F$5007,$H165)))</f>
        <v>10000000</v>
      </c>
      <c r="F165" s="49" t="str">
        <f ca="1">IF(IF($H165="","",INDEX([1]NKC!$D$10:$D$5007,$H165))=$C$8,"",IF($H165="","",INDEX([1]NKC!$F$10:$F$5007,$H165)))</f>
        <v/>
      </c>
      <c r="G165" s="50">
        <f ca="1">IF(SUM(E165:F165)=0,0,$G$11+SUM(E$12:$E165)-SUM(F$12:$F165))</f>
        <v>113654700</v>
      </c>
      <c r="H165" s="51">
        <f ca="1">IF(IF(TYPE(MATCH($C$8,OFFSET([1]NKC!$D$10,H164,0):'[1]NKC'!$D$5007,0)+H164)=16,"",MATCH($C$8,OFFSET([1]NKC!$D$10,H164,0):'[1]NKC'!$D$5007,0)+H164)&lt;IF(TYPE(MATCH($C$8,OFFSET([1]NKC!$E$10,H164,0):'[1]NKC'!$E$5007,0)+H164)=16,"",MATCH($C$8,OFFSET([1]NKC!$E$10,H164,0):'[1]NKC'!$E$5007,0)+H164),IF(TYPE(MATCH($C$8,OFFSET([1]NKC!$D$10,H164,0):'[1]NKC'!$D$5007,0)+H164)=16,"",MATCH($C$8,OFFSET([1]NKC!$D$10,H164,0):'[1]NKC'!$D$5007,0)+H164),IF(TYPE(MATCH($C$8,OFFSET([1]NKC!$E$10,H164,0):'[1]NKC'!$E$5007,0)+H164)=16,"",MATCH($C$8,OFFSET([1]NKC!$E$10,H164,0):'[1]NKC'!$E$5007,0)+H164))</f>
        <v>217</v>
      </c>
    </row>
    <row r="166" spans="1:8" s="52" customFormat="1" ht="14.25">
      <c r="A166" s="45">
        <f ca="1">IF($H166="","",INDEX([1]NKC!$A$10:$A$5007,$H166))</f>
        <v>43524</v>
      </c>
      <c r="B166" s="46" t="str">
        <f ca="1">IF($H166="","",INDEX([1]NKC!$B$10:$B$5007,$H166))</f>
        <v>PC20190228-01</v>
      </c>
      <c r="C166" s="47" t="str">
        <f ca="1">IF($H166="","",INDEX([1]NKC!$C$10:$C$5007,$H166))</f>
        <v>Tạm ứng công tác Tây Nguyên</v>
      </c>
      <c r="D166" s="48" t="str">
        <f ca="1">IF(IF($H166="","",INDEX([1]NKC!$D$10:$D$5007,$H166))=$C$8,IF($H166="","",INDEX([1]NKC!$E$10:$E$5007,$H166)),IF($H166="","",INDEX([1]NKC!$D$10:$D$5007,$H166)))</f>
        <v>141</v>
      </c>
      <c r="E166" s="49" t="str">
        <f ca="1">IF(IF($H166="","",INDEX([1]NKC!$E$10:$E$5007,$H166))=$C$8,"",IF($H166="","",INDEX([1]NKC!$F$10:$F$5007,$H166)))</f>
        <v/>
      </c>
      <c r="F166" s="49">
        <f ca="1">IF(IF($H166="","",INDEX([1]NKC!$D$10:$D$5007,$H166))=$C$8,"",IF($H166="","",INDEX([1]NKC!$F$10:$F$5007,$H166)))</f>
        <v>5000000</v>
      </c>
      <c r="G166" s="50">
        <f ca="1">IF(SUM(E166:F166)=0,0,$G$11+SUM(E$12:$E166)-SUM(F$12:$F166))</f>
        <v>108654700</v>
      </c>
      <c r="H166" s="51">
        <f ca="1">IF(IF(TYPE(MATCH($C$8,OFFSET([1]NKC!$D$10,H165,0):'[1]NKC'!$D$5007,0)+H165)=16,"",MATCH($C$8,OFFSET([1]NKC!$D$10,H165,0):'[1]NKC'!$D$5007,0)+H165)&lt;IF(TYPE(MATCH($C$8,OFFSET([1]NKC!$E$10,H165,0):'[1]NKC'!$E$5007,0)+H165)=16,"",MATCH($C$8,OFFSET([1]NKC!$E$10,H165,0):'[1]NKC'!$E$5007,0)+H165),IF(TYPE(MATCH($C$8,OFFSET([1]NKC!$D$10,H165,0):'[1]NKC'!$D$5007,0)+H165)=16,"",MATCH($C$8,OFFSET([1]NKC!$D$10,H165,0):'[1]NKC'!$D$5007,0)+H165),IF(TYPE(MATCH($C$8,OFFSET([1]NKC!$E$10,H165,0):'[1]NKC'!$E$5007,0)+H165)=16,"",MATCH($C$8,OFFSET([1]NKC!$E$10,H165,0):'[1]NKC'!$E$5007,0)+H165))</f>
        <v>218</v>
      </c>
    </row>
    <row r="167" spans="1:8" s="52" customFormat="1" ht="14.25">
      <c r="A167" s="45">
        <f ca="1">IF($H167="","",INDEX([1]NKC!$A$10:$A$5007,$H167))</f>
        <v>43524</v>
      </c>
      <c r="B167" s="46" t="str">
        <f ca="1">IF($H167="","",INDEX([1]NKC!$B$10:$B$5007,$H167))</f>
        <v>PC20190228-02</v>
      </c>
      <c r="C167" s="47" t="str">
        <f ca="1">IF($H167="","",INDEX([1]NKC!$C$10:$C$5007,$H167))</f>
        <v>Tạm ứng công tác miền Trung</v>
      </c>
      <c r="D167" s="48" t="str">
        <f ca="1">IF(IF($H167="","",INDEX([1]NKC!$D$10:$D$5007,$H167))=$C$8,IF($H167="","",INDEX([1]NKC!$E$10:$E$5007,$H167)),IF($H167="","",INDEX([1]NKC!$D$10:$D$5007,$H167)))</f>
        <v>141</v>
      </c>
      <c r="E167" s="49" t="str">
        <f ca="1">IF(IF($H167="","",INDEX([1]NKC!$E$10:$E$5007,$H167))=$C$8,"",IF($H167="","",INDEX([1]NKC!$F$10:$F$5007,$H167)))</f>
        <v/>
      </c>
      <c r="F167" s="49">
        <f ca="1">IF(IF($H167="","",INDEX([1]NKC!$D$10:$D$5007,$H167))=$C$8,"",IF($H167="","",INDEX([1]NKC!$F$10:$F$5007,$H167)))</f>
        <v>5000000</v>
      </c>
      <c r="G167" s="50">
        <f ca="1">IF(SUM(E167:F167)=0,0,$G$11+SUM(E$12:$E167)-SUM(F$12:$F167))</f>
        <v>103654700</v>
      </c>
      <c r="H167" s="51">
        <f ca="1">IF(IF(TYPE(MATCH($C$8,OFFSET([1]NKC!$D$10,H166,0):'[1]NKC'!$D$5007,0)+H166)=16,"",MATCH($C$8,OFFSET([1]NKC!$D$10,H166,0):'[1]NKC'!$D$5007,0)+H166)&lt;IF(TYPE(MATCH($C$8,OFFSET([1]NKC!$E$10,H166,0):'[1]NKC'!$E$5007,0)+H166)=16,"",MATCH($C$8,OFFSET([1]NKC!$E$10,H166,0):'[1]NKC'!$E$5007,0)+H166),IF(TYPE(MATCH($C$8,OFFSET([1]NKC!$D$10,H166,0):'[1]NKC'!$D$5007,0)+H166)=16,"",MATCH($C$8,OFFSET([1]NKC!$D$10,H166,0):'[1]NKC'!$D$5007,0)+H166),IF(TYPE(MATCH($C$8,OFFSET([1]NKC!$E$10,H166,0):'[1]NKC'!$E$5007,0)+H166)=16,"",MATCH($C$8,OFFSET([1]NKC!$E$10,H166,0):'[1]NKC'!$E$5007,0)+H166))</f>
        <v>219</v>
      </c>
    </row>
    <row r="168" spans="1:8" s="52" customFormat="1" ht="14.25">
      <c r="A168" s="45">
        <f ca="1">IF($H168="","",INDEX([1]NKC!$A$10:$A$5007,$H168))</f>
        <v>43525</v>
      </c>
      <c r="B168" s="46" t="str">
        <f ca="1">IF($H168="","",INDEX([1]NKC!$B$10:$B$5007,$H168))</f>
        <v>PC20190228-01</v>
      </c>
      <c r="C168" s="47" t="str">
        <f ca="1">IF($H168="","",INDEX([1]NKC!$C$10:$C$5007,$H168))</f>
        <v>TT mực in cho công ty</v>
      </c>
      <c r="D168" s="48" t="str">
        <f ca="1">IF(IF($H168="","",INDEX([1]NKC!$D$10:$D$5007,$H168))=$C$8,IF($H168="","",INDEX([1]NKC!$E$10:$E$5007,$H168)),IF($H168="","",INDEX([1]NKC!$D$10:$D$5007,$H168)))</f>
        <v>6423</v>
      </c>
      <c r="E168" s="49" t="str">
        <f ca="1">IF(IF($H168="","",INDEX([1]NKC!$E$10:$E$5007,$H168))=$C$8,"",IF($H168="","",INDEX([1]NKC!$F$10:$F$5007,$H168)))</f>
        <v/>
      </c>
      <c r="F168" s="49">
        <f ca="1">IF(IF($H168="","",INDEX([1]NKC!$D$10:$D$5007,$H168))=$C$8,"",IF($H168="","",INDEX([1]NKC!$F$10:$F$5007,$H168)))</f>
        <v>1500000</v>
      </c>
      <c r="G168" s="50">
        <f ca="1">IF(SUM(E168:F168)=0,0,$G$11+SUM(E$12:$E168)-SUM(F$12:$F168))</f>
        <v>102154700</v>
      </c>
      <c r="H168" s="51">
        <f ca="1">IF(IF(TYPE(MATCH($C$8,OFFSET([1]NKC!$D$10,H167,0):'[1]NKC'!$D$5007,0)+H167)=16,"",MATCH($C$8,OFFSET([1]NKC!$D$10,H167,0):'[1]NKC'!$D$5007,0)+H167)&lt;IF(TYPE(MATCH($C$8,OFFSET([1]NKC!$E$10,H167,0):'[1]NKC'!$E$5007,0)+H167)=16,"",MATCH($C$8,OFFSET([1]NKC!$E$10,H167,0):'[1]NKC'!$E$5007,0)+H167),IF(TYPE(MATCH($C$8,OFFSET([1]NKC!$D$10,H167,0):'[1]NKC'!$D$5007,0)+H167)=16,"",MATCH($C$8,OFFSET([1]NKC!$D$10,H167,0):'[1]NKC'!$D$5007,0)+H167),IF(TYPE(MATCH($C$8,OFFSET([1]NKC!$E$10,H167,0):'[1]NKC'!$E$5007,0)+H167)=16,"",MATCH($C$8,OFFSET([1]NKC!$E$10,H167,0):'[1]NKC'!$E$5007,0)+H167))</f>
        <v>244</v>
      </c>
    </row>
    <row r="169" spans="1:8" s="52" customFormat="1" ht="14.25">
      <c r="A169" s="45">
        <f ca="1">IF($H169="","",INDEX([1]NKC!$A$10:$A$5007,$H169))</f>
        <v>43525</v>
      </c>
      <c r="B169" s="46" t="str">
        <f ca="1">IF($H169="","",INDEX([1]NKC!$B$10:$B$5007,$H169))</f>
        <v>PC20190228-01</v>
      </c>
      <c r="C169" s="47" t="str">
        <f ca="1">IF($H169="","",INDEX([1]NKC!$C$10:$C$5007,$H169))</f>
        <v>Thuế GTGT được khấu trừ</v>
      </c>
      <c r="D169" s="48" t="str">
        <f ca="1">IF(IF($H169="","",INDEX([1]NKC!$D$10:$D$5007,$H169))=$C$8,IF($H169="","",INDEX([1]NKC!$E$10:$E$5007,$H169)),IF($H169="","",INDEX([1]NKC!$D$10:$D$5007,$H169)))</f>
        <v>1331</v>
      </c>
      <c r="E169" s="49" t="str">
        <f ca="1">IF(IF($H169="","",INDEX([1]NKC!$E$10:$E$5007,$H169))=$C$8,"",IF($H169="","",INDEX([1]NKC!$F$10:$F$5007,$H169)))</f>
        <v/>
      </c>
      <c r="F169" s="49">
        <f ca="1">IF(IF($H169="","",INDEX([1]NKC!$D$10:$D$5007,$H169))=$C$8,"",IF($H169="","",INDEX([1]NKC!$F$10:$F$5007,$H169)))</f>
        <v>150000</v>
      </c>
      <c r="G169" s="50">
        <f ca="1">IF(SUM(E169:F169)=0,0,$G$11+SUM(E$12:$E169)-SUM(F$12:$F169))</f>
        <v>102004700</v>
      </c>
      <c r="H169" s="51">
        <f ca="1">IF(IF(TYPE(MATCH($C$8,OFFSET([1]NKC!$D$10,H168,0):'[1]NKC'!$D$5007,0)+H168)=16,"",MATCH($C$8,OFFSET([1]NKC!$D$10,H168,0):'[1]NKC'!$D$5007,0)+H168)&lt;IF(TYPE(MATCH($C$8,OFFSET([1]NKC!$E$10,H168,0):'[1]NKC'!$E$5007,0)+H168)=16,"",MATCH($C$8,OFFSET([1]NKC!$E$10,H168,0):'[1]NKC'!$E$5007,0)+H168),IF(TYPE(MATCH($C$8,OFFSET([1]NKC!$D$10,H168,0):'[1]NKC'!$D$5007,0)+H168)=16,"",MATCH($C$8,OFFSET([1]NKC!$D$10,H168,0):'[1]NKC'!$D$5007,0)+H168),IF(TYPE(MATCH($C$8,OFFSET([1]NKC!$E$10,H168,0):'[1]NKC'!$E$5007,0)+H168)=16,"",MATCH($C$8,OFFSET([1]NKC!$E$10,H168,0):'[1]NKC'!$E$5007,0)+H168))</f>
        <v>245</v>
      </c>
    </row>
    <row r="170" spans="1:8" s="52" customFormat="1" ht="14.25">
      <c r="A170" s="45">
        <f ca="1">IF($H170="","",INDEX([1]NKC!$A$10:$A$5007,$H170))</f>
        <v>43525</v>
      </c>
      <c r="B170" s="46" t="str">
        <f ca="1">IF($H170="","",INDEX([1]NKC!$B$10:$B$5007,$H170))</f>
        <v>PC20190228-02</v>
      </c>
      <c r="C170" s="47" t="str">
        <f ca="1">IF($H170="","",INDEX([1]NKC!$C$10:$C$5007,$H170))</f>
        <v>TT phí rác tháng 01+02/2019</v>
      </c>
      <c r="D170" s="48" t="str">
        <f ca="1">IF(IF($H170="","",INDEX([1]NKC!$D$10:$D$5007,$H170))=$C$8,IF($H170="","",INDEX([1]NKC!$E$10:$E$5007,$H170)),IF($H170="","",INDEX([1]NKC!$D$10:$D$5007,$H170)))</f>
        <v>6428</v>
      </c>
      <c r="E170" s="49" t="str">
        <f ca="1">IF(IF($H170="","",INDEX([1]NKC!$E$10:$E$5007,$H170))=$C$8,"",IF($H170="","",INDEX([1]NKC!$F$10:$F$5007,$H170)))</f>
        <v/>
      </c>
      <c r="F170" s="49">
        <f ca="1">IF(IF($H170="","",INDEX([1]NKC!$D$10:$D$5007,$H170))=$C$8,"",IF($H170="","",INDEX([1]NKC!$F$10:$F$5007,$H170)))</f>
        <v>600000</v>
      </c>
      <c r="G170" s="50">
        <f ca="1">IF(SUM(E170:F170)=0,0,$G$11+SUM(E$12:$E170)-SUM(F$12:$F170))</f>
        <v>101404700</v>
      </c>
      <c r="H170" s="51">
        <f ca="1">IF(IF(TYPE(MATCH($C$8,OFFSET([1]NKC!$D$10,H169,0):'[1]NKC'!$D$5007,0)+H169)=16,"",MATCH($C$8,OFFSET([1]NKC!$D$10,H169,0):'[1]NKC'!$D$5007,0)+H169)&lt;IF(TYPE(MATCH($C$8,OFFSET([1]NKC!$E$10,H169,0):'[1]NKC'!$E$5007,0)+H169)=16,"",MATCH($C$8,OFFSET([1]NKC!$E$10,H169,0):'[1]NKC'!$E$5007,0)+H169),IF(TYPE(MATCH($C$8,OFFSET([1]NKC!$D$10,H169,0):'[1]NKC'!$D$5007,0)+H169)=16,"",MATCH($C$8,OFFSET([1]NKC!$D$10,H169,0):'[1]NKC'!$D$5007,0)+H169),IF(TYPE(MATCH($C$8,OFFSET([1]NKC!$E$10,H169,0):'[1]NKC'!$E$5007,0)+H169)=16,"",MATCH($C$8,OFFSET([1]NKC!$E$10,H169,0):'[1]NKC'!$E$5007,0)+H169))</f>
        <v>246</v>
      </c>
    </row>
    <row r="171" spans="1:8" s="52" customFormat="1" ht="14.25">
      <c r="A171" s="45">
        <f ca="1">IF($H171="","",INDEX([1]NKC!$A$10:$A$5007,$H171))</f>
        <v>43525</v>
      </c>
      <c r="B171" s="46" t="str">
        <f ca="1">IF($H171="","",INDEX([1]NKC!$B$10:$B$5007,$H171))</f>
        <v>PC20190228-02</v>
      </c>
      <c r="C171" s="47" t="str">
        <f ca="1">IF($H171="","",INDEX([1]NKC!$C$10:$C$5007,$H171))</f>
        <v>Thuế GTGT được khấu trừ</v>
      </c>
      <c r="D171" s="48" t="str">
        <f ca="1">IF(IF($H171="","",INDEX([1]NKC!$D$10:$D$5007,$H171))=$C$8,IF($H171="","",INDEX([1]NKC!$E$10:$E$5007,$H171)),IF($H171="","",INDEX([1]NKC!$D$10:$D$5007,$H171)))</f>
        <v>1331</v>
      </c>
      <c r="E171" s="49" t="str">
        <f ca="1">IF(IF($H171="","",INDEX([1]NKC!$E$10:$E$5007,$H171))=$C$8,"",IF($H171="","",INDEX([1]NKC!$F$10:$F$5007,$H171)))</f>
        <v/>
      </c>
      <c r="F171" s="49">
        <f ca="1">IF(IF($H171="","",INDEX([1]NKC!$D$10:$D$5007,$H171))=$C$8,"",IF($H171="","",INDEX([1]NKC!$F$10:$F$5007,$H171)))</f>
        <v>60000</v>
      </c>
      <c r="G171" s="50">
        <f ca="1">IF(SUM(E171:F171)=0,0,$G$11+SUM(E$12:$E171)-SUM(F$12:$F171))</f>
        <v>101344700</v>
      </c>
      <c r="H171" s="51">
        <f ca="1">IF(IF(TYPE(MATCH($C$8,OFFSET([1]NKC!$D$10,H170,0):'[1]NKC'!$D$5007,0)+H170)=16,"",MATCH($C$8,OFFSET([1]NKC!$D$10,H170,0):'[1]NKC'!$D$5007,0)+H170)&lt;IF(TYPE(MATCH($C$8,OFFSET([1]NKC!$E$10,H170,0):'[1]NKC'!$E$5007,0)+H170)=16,"",MATCH($C$8,OFFSET([1]NKC!$E$10,H170,0):'[1]NKC'!$E$5007,0)+H170),IF(TYPE(MATCH($C$8,OFFSET([1]NKC!$D$10,H170,0):'[1]NKC'!$D$5007,0)+H170)=16,"",MATCH($C$8,OFFSET([1]NKC!$D$10,H170,0):'[1]NKC'!$D$5007,0)+H170),IF(TYPE(MATCH($C$8,OFFSET([1]NKC!$E$10,H170,0):'[1]NKC'!$E$5007,0)+H170)=16,"",MATCH($C$8,OFFSET([1]NKC!$E$10,H170,0):'[1]NKC'!$E$5007,0)+H170))</f>
        <v>247</v>
      </c>
    </row>
    <row r="172" spans="1:8" s="52" customFormat="1" ht="14.25">
      <c r="A172" s="45">
        <f ca="1">IF($H172="","",INDEX([1]NKC!$A$10:$A$5007,$H172))</f>
        <v>43528</v>
      </c>
      <c r="B172" s="46" t="str">
        <f ca="1">IF($H172="","",INDEX([1]NKC!$B$10:$B$5007,$H172))</f>
        <v>PT20190304-01</v>
      </c>
      <c r="C172" s="47" t="str">
        <f ca="1">IF($H172="","",INDEX([1]NKC!$C$10:$C$5007,$H172))</f>
        <v>Thu tiền Ms.Luyến trả tiền mượn công ty</v>
      </c>
      <c r="D172" s="48" t="str">
        <f ca="1">IF(IF($H172="","",INDEX([1]NKC!$D$10:$D$5007,$H172))=$C$8,IF($H172="","",INDEX([1]NKC!$E$10:$E$5007,$H172)),IF($H172="","",INDEX([1]NKC!$D$10:$D$5007,$H172)))</f>
        <v>3388</v>
      </c>
      <c r="E172" s="49">
        <f ca="1">IF(IF($H172="","",INDEX([1]NKC!$E$10:$E$5007,$H172))=$C$8,"",IF($H172="","",INDEX([1]NKC!$F$10:$F$5007,$H172)))</f>
        <v>5000000</v>
      </c>
      <c r="F172" s="49" t="str">
        <f ca="1">IF(IF($H172="","",INDEX([1]NKC!$D$10:$D$5007,$H172))=$C$8,"",IF($H172="","",INDEX([1]NKC!$F$10:$F$5007,$H172)))</f>
        <v/>
      </c>
      <c r="G172" s="50">
        <f ca="1">IF(SUM(E172:F172)=0,0,$G$11+SUM(E$12:$E172)-SUM(F$12:$F172))</f>
        <v>106344700</v>
      </c>
      <c r="H172" s="51">
        <f ca="1">IF(IF(TYPE(MATCH($C$8,OFFSET([1]NKC!$D$10,H171,0):'[1]NKC'!$D$5007,0)+H171)=16,"",MATCH($C$8,OFFSET([1]NKC!$D$10,H171,0):'[1]NKC'!$D$5007,0)+H171)&lt;IF(TYPE(MATCH($C$8,OFFSET([1]NKC!$E$10,H171,0):'[1]NKC'!$E$5007,0)+H171)=16,"",MATCH($C$8,OFFSET([1]NKC!$E$10,H171,0):'[1]NKC'!$E$5007,0)+H171),IF(TYPE(MATCH($C$8,OFFSET([1]NKC!$D$10,H171,0):'[1]NKC'!$D$5007,0)+H171)=16,"",MATCH($C$8,OFFSET([1]NKC!$D$10,H171,0):'[1]NKC'!$D$5007,0)+H171),IF(TYPE(MATCH($C$8,OFFSET([1]NKC!$E$10,H171,0):'[1]NKC'!$E$5007,0)+H171)=16,"",MATCH($C$8,OFFSET([1]NKC!$E$10,H171,0):'[1]NKC'!$E$5007,0)+H171))</f>
        <v>250</v>
      </c>
    </row>
    <row r="173" spans="1:8" s="52" customFormat="1" ht="14.25">
      <c r="A173" s="45">
        <f ca="1">IF($H173="","",INDEX([1]NKC!$A$10:$A$5007,$H173))</f>
        <v>43528</v>
      </c>
      <c r="B173" s="46" t="str">
        <f ca="1">IF($H173="","",INDEX([1]NKC!$B$10:$B$5007,$H173))</f>
        <v>PC20190304-01</v>
      </c>
      <c r="C173" s="47" t="str">
        <f ca="1">IF($H173="","",INDEX([1]NKC!$C$10:$C$5007,$H173))</f>
        <v>Tạm ứng công tác miền Trung</v>
      </c>
      <c r="D173" s="48" t="str">
        <f ca="1">IF(IF($H173="","",INDEX([1]NKC!$D$10:$D$5007,$H173))=$C$8,IF($H173="","",INDEX([1]NKC!$E$10:$E$5007,$H173)),IF($H173="","",INDEX([1]NKC!$D$10:$D$5007,$H173)))</f>
        <v>141</v>
      </c>
      <c r="E173" s="49" t="str">
        <f ca="1">IF(IF($H173="","",INDEX([1]NKC!$E$10:$E$5007,$H173))=$C$8,"",IF($H173="","",INDEX([1]NKC!$F$10:$F$5007,$H173)))</f>
        <v/>
      </c>
      <c r="F173" s="49">
        <f ca="1">IF(IF($H173="","",INDEX([1]NKC!$D$10:$D$5007,$H173))=$C$8,"",IF($H173="","",INDEX([1]NKC!$F$10:$F$5007,$H173)))</f>
        <v>5000000</v>
      </c>
      <c r="G173" s="50">
        <f ca="1">IF(SUM(E173:F173)=0,0,$G$11+SUM(E$12:$E173)-SUM(F$12:$F173))</f>
        <v>101344700</v>
      </c>
      <c r="H173" s="51">
        <f ca="1">IF(IF(TYPE(MATCH($C$8,OFFSET([1]NKC!$D$10,H172,0):'[1]NKC'!$D$5007,0)+H172)=16,"",MATCH($C$8,OFFSET([1]NKC!$D$10,H172,0):'[1]NKC'!$D$5007,0)+H172)&lt;IF(TYPE(MATCH($C$8,OFFSET([1]NKC!$E$10,H172,0):'[1]NKC'!$E$5007,0)+H172)=16,"",MATCH($C$8,OFFSET([1]NKC!$E$10,H172,0):'[1]NKC'!$E$5007,0)+H172),IF(TYPE(MATCH($C$8,OFFSET([1]NKC!$D$10,H172,0):'[1]NKC'!$D$5007,0)+H172)=16,"",MATCH($C$8,OFFSET([1]NKC!$D$10,H172,0):'[1]NKC'!$D$5007,0)+H172),IF(TYPE(MATCH($C$8,OFFSET([1]NKC!$E$10,H172,0):'[1]NKC'!$E$5007,0)+H172)=16,"",MATCH($C$8,OFFSET([1]NKC!$E$10,H172,0):'[1]NKC'!$E$5007,0)+H172))</f>
        <v>251</v>
      </c>
    </row>
    <row r="174" spans="1:8" s="52" customFormat="1" ht="14.25">
      <c r="A174" s="45">
        <f ca="1">IF($H174="","",INDEX([1]NKC!$A$10:$A$5007,$H174))</f>
        <v>43530</v>
      </c>
      <c r="B174" s="46" t="str">
        <f ca="1">IF($H174="","",INDEX([1]NKC!$B$10:$B$5007,$H174))</f>
        <v>PT20190306-01</v>
      </c>
      <c r="C174" s="47" t="str">
        <f ca="1">IF($H174="","",INDEX([1]NKC!$C$10:$C$5007,$H174))</f>
        <v>Thu tiền Ms.Luyến trả tiền mượn công ty</v>
      </c>
      <c r="D174" s="48" t="str">
        <f ca="1">IF(IF($H174="","",INDEX([1]NKC!$D$10:$D$5007,$H174))=$C$8,IF($H174="","",INDEX([1]NKC!$E$10:$E$5007,$H174)),IF($H174="","",INDEX([1]NKC!$D$10:$D$5007,$H174)))</f>
        <v>3388</v>
      </c>
      <c r="E174" s="49">
        <f ca="1">IF(IF($H174="","",INDEX([1]NKC!$E$10:$E$5007,$H174))=$C$8,"",IF($H174="","",INDEX([1]NKC!$F$10:$F$5007,$H174)))</f>
        <v>25000000</v>
      </c>
      <c r="F174" s="49" t="str">
        <f ca="1">IF(IF($H174="","",INDEX([1]NKC!$D$10:$D$5007,$H174))=$C$8,"",IF($H174="","",INDEX([1]NKC!$F$10:$F$5007,$H174)))</f>
        <v/>
      </c>
      <c r="G174" s="50">
        <f ca="1">IF(SUM(E174:F174)=0,0,$G$11+SUM(E$12:$E174)-SUM(F$12:$F174))</f>
        <v>126344700</v>
      </c>
      <c r="H174" s="51">
        <f ca="1">IF(IF(TYPE(MATCH($C$8,OFFSET([1]NKC!$D$10,H173,0):'[1]NKC'!$D$5007,0)+H173)=16,"",MATCH($C$8,OFFSET([1]NKC!$D$10,H173,0):'[1]NKC'!$D$5007,0)+H173)&lt;IF(TYPE(MATCH($C$8,OFFSET([1]NKC!$E$10,H173,0):'[1]NKC'!$E$5007,0)+H173)=16,"",MATCH($C$8,OFFSET([1]NKC!$E$10,H173,0):'[1]NKC'!$E$5007,0)+H173),IF(TYPE(MATCH($C$8,OFFSET([1]NKC!$D$10,H173,0):'[1]NKC'!$D$5007,0)+H173)=16,"",MATCH($C$8,OFFSET([1]NKC!$D$10,H173,0):'[1]NKC'!$D$5007,0)+H173),IF(TYPE(MATCH($C$8,OFFSET([1]NKC!$E$10,H173,0):'[1]NKC'!$E$5007,0)+H173)=16,"",MATCH($C$8,OFFSET([1]NKC!$E$10,H173,0):'[1]NKC'!$E$5007,0)+H173))</f>
        <v>257</v>
      </c>
    </row>
    <row r="175" spans="1:8" s="52" customFormat="1" ht="14.25">
      <c r="A175" s="45">
        <f ca="1">IF($H175="","",INDEX([1]NKC!$A$10:$A$5007,$H175))</f>
        <v>43530</v>
      </c>
      <c r="B175" s="46" t="str">
        <f ca="1">IF($H175="","",INDEX([1]NKC!$B$10:$B$5007,$H175))</f>
        <v>PC20190306-01</v>
      </c>
      <c r="C175" s="47" t="str">
        <f ca="1">IF($H175="","",INDEX([1]NKC!$C$10:$C$5007,$H175))</f>
        <v>TT in Cataloge, thiết kế , in ấn tờ rơi</v>
      </c>
      <c r="D175" s="48">
        <f ca="1">IF(IF($H175="","",INDEX([1]NKC!$D$10:$D$5007,$H175))=$C$8,IF($H175="","",INDEX([1]NKC!$E$10:$E$5007,$H175)),IF($H175="","",INDEX([1]NKC!$D$10:$D$5007,$H175)))</f>
        <v>24201</v>
      </c>
      <c r="E175" s="49" t="str">
        <f ca="1">IF(IF($H175="","",INDEX([1]NKC!$E$10:$E$5007,$H175))=$C$8,"",IF($H175="","",INDEX([1]NKC!$F$10:$F$5007,$H175)))</f>
        <v/>
      </c>
      <c r="F175" s="49">
        <f ca="1">IF(IF($H175="","",INDEX([1]NKC!$D$10:$D$5007,$H175))=$C$8,"",IF($H175="","",INDEX([1]NKC!$F$10:$F$5007,$H175)))</f>
        <v>13090000</v>
      </c>
      <c r="G175" s="50">
        <f ca="1">IF(SUM(E175:F175)=0,0,$G$11+SUM(E$12:$E175)-SUM(F$12:$F175))</f>
        <v>113254700</v>
      </c>
      <c r="H175" s="51">
        <f ca="1">IF(IF(TYPE(MATCH($C$8,OFFSET([1]NKC!$D$10,H174,0):'[1]NKC'!$D$5007,0)+H174)=16,"",MATCH($C$8,OFFSET([1]NKC!$D$10,H174,0):'[1]NKC'!$D$5007,0)+H174)&lt;IF(TYPE(MATCH($C$8,OFFSET([1]NKC!$E$10,H174,0):'[1]NKC'!$E$5007,0)+H174)=16,"",MATCH($C$8,OFFSET([1]NKC!$E$10,H174,0):'[1]NKC'!$E$5007,0)+H174),IF(TYPE(MATCH($C$8,OFFSET([1]NKC!$D$10,H174,0):'[1]NKC'!$D$5007,0)+H174)=16,"",MATCH($C$8,OFFSET([1]NKC!$D$10,H174,0):'[1]NKC'!$D$5007,0)+H174),IF(TYPE(MATCH($C$8,OFFSET([1]NKC!$E$10,H174,0):'[1]NKC'!$E$5007,0)+H174)=16,"",MATCH($C$8,OFFSET([1]NKC!$E$10,H174,0):'[1]NKC'!$E$5007,0)+H174))</f>
        <v>258</v>
      </c>
    </row>
    <row r="176" spans="1:8" s="52" customFormat="1" ht="14.25">
      <c r="A176" s="45">
        <f ca="1">IF($H176="","",INDEX([1]NKC!$A$10:$A$5007,$H176))</f>
        <v>43530</v>
      </c>
      <c r="B176" s="46" t="str">
        <f ca="1">IF($H176="","",INDEX([1]NKC!$B$10:$B$5007,$H176))</f>
        <v>PC20190306-01</v>
      </c>
      <c r="C176" s="47" t="str">
        <f ca="1">IF($H176="","",INDEX([1]NKC!$C$10:$C$5007,$H176))</f>
        <v>Thuế GTGT được khấu trừ</v>
      </c>
      <c r="D176" s="48" t="str">
        <f ca="1">IF(IF($H176="","",INDEX([1]NKC!$D$10:$D$5007,$H176))=$C$8,IF($H176="","",INDEX([1]NKC!$E$10:$E$5007,$H176)),IF($H176="","",INDEX([1]NKC!$D$10:$D$5007,$H176)))</f>
        <v>1331</v>
      </c>
      <c r="E176" s="49" t="str">
        <f ca="1">IF(IF($H176="","",INDEX([1]NKC!$E$10:$E$5007,$H176))=$C$8,"",IF($H176="","",INDEX([1]NKC!$F$10:$F$5007,$H176)))</f>
        <v/>
      </c>
      <c r="F176" s="49">
        <f ca="1">IF(IF($H176="","",INDEX([1]NKC!$D$10:$D$5007,$H176))=$C$8,"",IF($H176="","",INDEX([1]NKC!$F$10:$F$5007,$H176)))</f>
        <v>1309000</v>
      </c>
      <c r="G176" s="50">
        <f ca="1">IF(SUM(E176:F176)=0,0,$G$11+SUM(E$12:$E176)-SUM(F$12:$F176))</f>
        <v>111945700</v>
      </c>
      <c r="H176" s="51">
        <f ca="1">IF(IF(TYPE(MATCH($C$8,OFFSET([1]NKC!$D$10,H175,0):'[1]NKC'!$D$5007,0)+H175)=16,"",MATCH($C$8,OFFSET([1]NKC!$D$10,H175,0):'[1]NKC'!$D$5007,0)+H175)&lt;IF(TYPE(MATCH($C$8,OFFSET([1]NKC!$E$10,H175,0):'[1]NKC'!$E$5007,0)+H175)=16,"",MATCH($C$8,OFFSET([1]NKC!$E$10,H175,0):'[1]NKC'!$E$5007,0)+H175),IF(TYPE(MATCH($C$8,OFFSET([1]NKC!$D$10,H175,0):'[1]NKC'!$D$5007,0)+H175)=16,"",MATCH($C$8,OFFSET([1]NKC!$D$10,H175,0):'[1]NKC'!$D$5007,0)+H175),IF(TYPE(MATCH($C$8,OFFSET([1]NKC!$E$10,H175,0):'[1]NKC'!$E$5007,0)+H175)=16,"",MATCH($C$8,OFFSET([1]NKC!$E$10,H175,0):'[1]NKC'!$E$5007,0)+H175))</f>
        <v>259</v>
      </c>
    </row>
    <row r="177" spans="1:8" s="52" customFormat="1" ht="25.5">
      <c r="A177" s="45">
        <f ca="1">IF($H177="","",INDEX([1]NKC!$A$10:$A$5007,$H177))</f>
        <v>43530</v>
      </c>
      <c r="B177" s="46" t="str">
        <f ca="1">IF($H177="","",INDEX([1]NKC!$B$10:$B$5007,$H177))</f>
        <v>PC20190306-02</v>
      </c>
      <c r="C177" s="47" t="str">
        <f ca="1">IF($H177="","",INDEX([1]NKC!$C$10:$C$5007,$H177))</f>
        <v>TT phí công tác Đà Nẵng, Nha Trang, Bình Dương, Đồng Nai - taxi, cầu đường</v>
      </c>
      <c r="D177" s="48" t="str">
        <f ca="1">IF(IF($H177="","",INDEX([1]NKC!$D$10:$D$5007,$H177))=$C$8,IF($H177="","",INDEX([1]NKC!$E$10:$E$5007,$H177)),IF($H177="","",INDEX([1]NKC!$D$10:$D$5007,$H177)))</f>
        <v>6418</v>
      </c>
      <c r="E177" s="49" t="str">
        <f ca="1">IF(IF($H177="","",INDEX([1]NKC!$E$10:$E$5007,$H177))=$C$8,"",IF($H177="","",INDEX([1]NKC!$F$10:$F$5007,$H177)))</f>
        <v/>
      </c>
      <c r="F177" s="49">
        <f ca="1">IF(IF($H177="","",INDEX([1]NKC!$D$10:$D$5007,$H177))=$C$8,"",IF($H177="","",INDEX([1]NKC!$F$10:$F$5007,$H177)))</f>
        <v>518182</v>
      </c>
      <c r="G177" s="50">
        <f ca="1">IF(SUM(E177:F177)=0,0,$G$11+SUM(E$12:$E177)-SUM(F$12:$F177))</f>
        <v>111427518</v>
      </c>
      <c r="H177" s="51">
        <f ca="1">IF(IF(TYPE(MATCH($C$8,OFFSET([1]NKC!$D$10,H176,0):'[1]NKC'!$D$5007,0)+H176)=16,"",MATCH($C$8,OFFSET([1]NKC!$D$10,H176,0):'[1]NKC'!$D$5007,0)+H176)&lt;IF(TYPE(MATCH($C$8,OFFSET([1]NKC!$E$10,H176,0):'[1]NKC'!$E$5007,0)+H176)=16,"",MATCH($C$8,OFFSET([1]NKC!$E$10,H176,0):'[1]NKC'!$E$5007,0)+H176),IF(TYPE(MATCH($C$8,OFFSET([1]NKC!$D$10,H176,0):'[1]NKC'!$D$5007,0)+H176)=16,"",MATCH($C$8,OFFSET([1]NKC!$D$10,H176,0):'[1]NKC'!$D$5007,0)+H176),IF(TYPE(MATCH($C$8,OFFSET([1]NKC!$E$10,H176,0):'[1]NKC'!$E$5007,0)+H176)=16,"",MATCH($C$8,OFFSET([1]NKC!$E$10,H176,0):'[1]NKC'!$E$5007,0)+H176))</f>
        <v>260</v>
      </c>
    </row>
    <row r="178" spans="1:8" s="52" customFormat="1" ht="14.25">
      <c r="A178" s="45">
        <f ca="1">IF($H178="","",INDEX([1]NKC!$A$10:$A$5007,$H178))</f>
        <v>43530</v>
      </c>
      <c r="B178" s="46" t="str">
        <f ca="1">IF($H178="","",INDEX([1]NKC!$B$10:$B$5007,$H178))</f>
        <v>PC20190306-02</v>
      </c>
      <c r="C178" s="47" t="str">
        <f ca="1">IF($H178="","",INDEX([1]NKC!$C$10:$C$5007,$H178))</f>
        <v>Thuế GTGT được khấu trừ</v>
      </c>
      <c r="D178" s="48" t="str">
        <f ca="1">IF(IF($H178="","",INDEX([1]NKC!$D$10:$D$5007,$H178))=$C$8,IF($H178="","",INDEX([1]NKC!$E$10:$E$5007,$H178)),IF($H178="","",INDEX([1]NKC!$D$10:$D$5007,$H178)))</f>
        <v>1331</v>
      </c>
      <c r="E178" s="49" t="str">
        <f ca="1">IF(IF($H178="","",INDEX([1]NKC!$E$10:$E$5007,$H178))=$C$8,"",IF($H178="","",INDEX([1]NKC!$F$10:$F$5007,$H178)))</f>
        <v/>
      </c>
      <c r="F178" s="49">
        <f ca="1">IF(IF($H178="","",INDEX([1]NKC!$D$10:$D$5007,$H178))=$C$8,"",IF($H178="","",INDEX([1]NKC!$F$10:$F$5007,$H178)))</f>
        <v>51818</v>
      </c>
      <c r="G178" s="50">
        <f ca="1">IF(SUM(E178:F178)=0,0,$G$11+SUM(E$12:$E178)-SUM(F$12:$F178))</f>
        <v>111375700</v>
      </c>
      <c r="H178" s="51">
        <f ca="1">IF(IF(TYPE(MATCH($C$8,OFFSET([1]NKC!$D$10,H177,0):'[1]NKC'!$D$5007,0)+H177)=16,"",MATCH($C$8,OFFSET([1]NKC!$D$10,H177,0):'[1]NKC'!$D$5007,0)+H177)&lt;IF(TYPE(MATCH($C$8,OFFSET([1]NKC!$E$10,H177,0):'[1]NKC'!$E$5007,0)+H177)=16,"",MATCH($C$8,OFFSET([1]NKC!$E$10,H177,0):'[1]NKC'!$E$5007,0)+H177),IF(TYPE(MATCH($C$8,OFFSET([1]NKC!$D$10,H177,0):'[1]NKC'!$D$5007,0)+H177)=16,"",MATCH($C$8,OFFSET([1]NKC!$D$10,H177,0):'[1]NKC'!$D$5007,0)+H177),IF(TYPE(MATCH($C$8,OFFSET([1]NKC!$E$10,H177,0):'[1]NKC'!$E$5007,0)+H177)=16,"",MATCH($C$8,OFFSET([1]NKC!$E$10,H177,0):'[1]NKC'!$E$5007,0)+H177))</f>
        <v>261</v>
      </c>
    </row>
    <row r="179" spans="1:8" s="52" customFormat="1" ht="25.5">
      <c r="A179" s="45">
        <f ca="1">IF($H179="","",INDEX([1]NKC!$A$10:$A$5007,$H179))</f>
        <v>43530</v>
      </c>
      <c r="B179" s="46" t="str">
        <f ca="1">IF($H179="","",INDEX([1]NKC!$B$10:$B$5007,$H179))</f>
        <v>PC20190306-02</v>
      </c>
      <c r="C179" s="47" t="str">
        <f ca="1">IF($H179="","",INDEX([1]NKC!$C$10:$C$5007,$H179))</f>
        <v>TT phí công tác Đà Nẵng, Nha Trang, Bình Dương, Đồng Nai - xăng xe</v>
      </c>
      <c r="D179" s="48" t="str">
        <f ca="1">IF(IF($H179="","",INDEX([1]NKC!$D$10:$D$5007,$H179))=$C$8,IF($H179="","",INDEX([1]NKC!$E$10:$E$5007,$H179)),IF($H179="","",INDEX([1]NKC!$D$10:$D$5007,$H179)))</f>
        <v>6418</v>
      </c>
      <c r="E179" s="49" t="str">
        <f ca="1">IF(IF($H179="","",INDEX([1]NKC!$E$10:$E$5007,$H179))=$C$8,"",IF($H179="","",INDEX([1]NKC!$F$10:$F$5007,$H179)))</f>
        <v/>
      </c>
      <c r="F179" s="49">
        <f ca="1">IF(IF($H179="","",INDEX([1]NKC!$D$10:$D$5007,$H179))=$C$8,"",IF($H179="","",INDEX([1]NKC!$F$10:$F$5007,$H179)))</f>
        <v>912000</v>
      </c>
      <c r="G179" s="50">
        <f ca="1">IF(SUM(E179:F179)=0,0,$G$11+SUM(E$12:$E179)-SUM(F$12:$F179))</f>
        <v>110463700</v>
      </c>
      <c r="H179" s="51">
        <f ca="1">IF(IF(TYPE(MATCH($C$8,OFFSET([1]NKC!$D$10,H178,0):'[1]NKC'!$D$5007,0)+H178)=16,"",MATCH($C$8,OFFSET([1]NKC!$D$10,H178,0):'[1]NKC'!$D$5007,0)+H178)&lt;IF(TYPE(MATCH($C$8,OFFSET([1]NKC!$E$10,H178,0):'[1]NKC'!$E$5007,0)+H178)=16,"",MATCH($C$8,OFFSET([1]NKC!$E$10,H178,0):'[1]NKC'!$E$5007,0)+H178),IF(TYPE(MATCH($C$8,OFFSET([1]NKC!$D$10,H178,0):'[1]NKC'!$D$5007,0)+H178)=16,"",MATCH($C$8,OFFSET([1]NKC!$D$10,H178,0):'[1]NKC'!$D$5007,0)+H178),IF(TYPE(MATCH($C$8,OFFSET([1]NKC!$E$10,H178,0):'[1]NKC'!$E$5007,0)+H178)=16,"",MATCH($C$8,OFFSET([1]NKC!$E$10,H178,0):'[1]NKC'!$E$5007,0)+H178))</f>
        <v>262</v>
      </c>
    </row>
    <row r="180" spans="1:8" s="52" customFormat="1" ht="14.25">
      <c r="A180" s="45">
        <f ca="1">IF($H180="","",INDEX([1]NKC!$A$10:$A$5007,$H180))</f>
        <v>43530</v>
      </c>
      <c r="B180" s="46" t="str">
        <f ca="1">IF($H180="","",INDEX([1]NKC!$B$10:$B$5007,$H180))</f>
        <v>PC20190306-02</v>
      </c>
      <c r="C180" s="47" t="str">
        <f ca="1">IF($H180="","",INDEX([1]NKC!$C$10:$C$5007,$H180))</f>
        <v>Thuế GTGT được khấu trừ</v>
      </c>
      <c r="D180" s="48" t="str">
        <f ca="1">IF(IF($H180="","",INDEX([1]NKC!$D$10:$D$5007,$H180))=$C$8,IF($H180="","",INDEX([1]NKC!$E$10:$E$5007,$H180)),IF($H180="","",INDEX([1]NKC!$D$10:$D$5007,$H180)))</f>
        <v>1331</v>
      </c>
      <c r="E180" s="49" t="str">
        <f ca="1">IF(IF($H180="","",INDEX([1]NKC!$E$10:$E$5007,$H180))=$C$8,"",IF($H180="","",INDEX([1]NKC!$F$10:$F$5007,$H180)))</f>
        <v/>
      </c>
      <c r="F180" s="49">
        <f ca="1">IF(IF($H180="","",INDEX([1]NKC!$D$10:$D$5007,$H180))=$C$8,"",IF($H180="","",INDEX([1]NKC!$F$10:$F$5007,$H180)))</f>
        <v>91200</v>
      </c>
      <c r="G180" s="50">
        <f ca="1">IF(SUM(E180:F180)=0,0,$G$11+SUM(E$12:$E180)-SUM(F$12:$F180))</f>
        <v>110372500</v>
      </c>
      <c r="H180" s="51">
        <f ca="1">IF(IF(TYPE(MATCH($C$8,OFFSET([1]NKC!$D$10,H179,0):'[1]NKC'!$D$5007,0)+H179)=16,"",MATCH($C$8,OFFSET([1]NKC!$D$10,H179,0):'[1]NKC'!$D$5007,0)+H179)&lt;IF(TYPE(MATCH($C$8,OFFSET([1]NKC!$E$10,H179,0):'[1]NKC'!$E$5007,0)+H179)=16,"",MATCH($C$8,OFFSET([1]NKC!$E$10,H179,0):'[1]NKC'!$E$5007,0)+H179),IF(TYPE(MATCH($C$8,OFFSET([1]NKC!$D$10,H179,0):'[1]NKC'!$D$5007,0)+H179)=16,"",MATCH($C$8,OFFSET([1]NKC!$D$10,H179,0):'[1]NKC'!$D$5007,0)+H179),IF(TYPE(MATCH($C$8,OFFSET([1]NKC!$E$10,H179,0):'[1]NKC'!$E$5007,0)+H179)=16,"",MATCH($C$8,OFFSET([1]NKC!$E$10,H179,0):'[1]NKC'!$E$5007,0)+H179))</f>
        <v>263</v>
      </c>
    </row>
    <row r="181" spans="1:8" s="52" customFormat="1" ht="25.5">
      <c r="A181" s="45">
        <f ca="1">IF($H181="","",INDEX([1]NKC!$A$10:$A$5007,$H181))</f>
        <v>43530</v>
      </c>
      <c r="B181" s="46" t="str">
        <f ca="1">IF($H181="","",INDEX([1]NKC!$B$10:$B$5007,$H181))</f>
        <v>PC20190306-02</v>
      </c>
      <c r="C181" s="47" t="str">
        <f ca="1">IF($H181="","",INDEX([1]NKC!$C$10:$C$5007,$H181))</f>
        <v>TT phí công tác Đà Nẵng, Nha Trang, Bình Dương, Đồng Nai - xăng xe</v>
      </c>
      <c r="D181" s="48" t="str">
        <f ca="1">IF(IF($H181="","",INDEX([1]NKC!$D$10:$D$5007,$H181))=$C$8,IF($H181="","",INDEX([1]NKC!$E$10:$E$5007,$H181)),IF($H181="","",INDEX([1]NKC!$D$10:$D$5007,$H181)))</f>
        <v>6418</v>
      </c>
      <c r="E181" s="49" t="str">
        <f ca="1">IF(IF($H181="","",INDEX([1]NKC!$E$10:$E$5007,$H181))=$C$8,"",IF($H181="","",INDEX([1]NKC!$F$10:$F$5007,$H181)))</f>
        <v/>
      </c>
      <c r="F181" s="49">
        <f ca="1">IF(IF($H181="","",INDEX([1]NKC!$D$10:$D$5007,$H181))=$C$8,"",IF($H181="","",INDEX([1]NKC!$F$10:$F$5007,$H181)))</f>
        <v>1840000</v>
      </c>
      <c r="G181" s="50">
        <f ca="1">IF(SUM(E181:F181)=0,0,$G$11+SUM(E$12:$E181)-SUM(F$12:$F181))</f>
        <v>108532500</v>
      </c>
      <c r="H181" s="51">
        <f ca="1">IF(IF(TYPE(MATCH($C$8,OFFSET([1]NKC!$D$10,H180,0):'[1]NKC'!$D$5007,0)+H180)=16,"",MATCH($C$8,OFFSET([1]NKC!$D$10,H180,0):'[1]NKC'!$D$5007,0)+H180)&lt;IF(TYPE(MATCH($C$8,OFFSET([1]NKC!$E$10,H180,0):'[1]NKC'!$E$5007,0)+H180)=16,"",MATCH($C$8,OFFSET([1]NKC!$E$10,H180,0):'[1]NKC'!$E$5007,0)+H180),IF(TYPE(MATCH($C$8,OFFSET([1]NKC!$D$10,H180,0):'[1]NKC'!$D$5007,0)+H180)=16,"",MATCH($C$8,OFFSET([1]NKC!$D$10,H180,0):'[1]NKC'!$D$5007,0)+H180),IF(TYPE(MATCH($C$8,OFFSET([1]NKC!$E$10,H180,0):'[1]NKC'!$E$5007,0)+H180)=16,"",MATCH($C$8,OFFSET([1]NKC!$E$10,H180,0):'[1]NKC'!$E$5007,0)+H180))</f>
        <v>264</v>
      </c>
    </row>
    <row r="182" spans="1:8" s="52" customFormat="1" ht="14.25">
      <c r="A182" s="45">
        <f ca="1">IF($H182="","",INDEX([1]NKC!$A$10:$A$5007,$H182))</f>
        <v>43530</v>
      </c>
      <c r="B182" s="46" t="str">
        <f ca="1">IF($H182="","",INDEX([1]NKC!$B$10:$B$5007,$H182))</f>
        <v>PC20190306-02</v>
      </c>
      <c r="C182" s="47" t="str">
        <f ca="1">IF($H182="","",INDEX([1]NKC!$C$10:$C$5007,$H182))</f>
        <v>Thuế GTGT được khấu trừ</v>
      </c>
      <c r="D182" s="48" t="str">
        <f ca="1">IF(IF($H182="","",INDEX([1]NKC!$D$10:$D$5007,$H182))=$C$8,IF($H182="","",INDEX([1]NKC!$E$10:$E$5007,$H182)),IF($H182="","",INDEX([1]NKC!$D$10:$D$5007,$H182)))</f>
        <v>1331</v>
      </c>
      <c r="E182" s="49" t="str">
        <f ca="1">IF(IF($H182="","",INDEX([1]NKC!$E$10:$E$5007,$H182))=$C$8,"",IF($H182="","",INDEX([1]NKC!$F$10:$F$5007,$H182)))</f>
        <v/>
      </c>
      <c r="F182" s="49">
        <f ca="1">IF(IF($H182="","",INDEX([1]NKC!$D$10:$D$5007,$H182))=$C$8,"",IF($H182="","",INDEX([1]NKC!$F$10:$F$5007,$H182)))</f>
        <v>184000</v>
      </c>
      <c r="G182" s="50">
        <f ca="1">IF(SUM(E182:F182)=0,0,$G$11+SUM(E$12:$E182)-SUM(F$12:$F182))</f>
        <v>108348500</v>
      </c>
      <c r="H182" s="51">
        <f ca="1">IF(IF(TYPE(MATCH($C$8,OFFSET([1]NKC!$D$10,H181,0):'[1]NKC'!$D$5007,0)+H181)=16,"",MATCH($C$8,OFFSET([1]NKC!$D$10,H181,0):'[1]NKC'!$D$5007,0)+H181)&lt;IF(TYPE(MATCH($C$8,OFFSET([1]NKC!$E$10,H181,0):'[1]NKC'!$E$5007,0)+H181)=16,"",MATCH($C$8,OFFSET([1]NKC!$E$10,H181,0):'[1]NKC'!$E$5007,0)+H181),IF(TYPE(MATCH($C$8,OFFSET([1]NKC!$D$10,H181,0):'[1]NKC'!$D$5007,0)+H181)=16,"",MATCH($C$8,OFFSET([1]NKC!$D$10,H181,0):'[1]NKC'!$D$5007,0)+H181),IF(TYPE(MATCH($C$8,OFFSET([1]NKC!$E$10,H181,0):'[1]NKC'!$E$5007,0)+H181)=16,"",MATCH($C$8,OFFSET([1]NKC!$E$10,H181,0):'[1]NKC'!$E$5007,0)+H181))</f>
        <v>265</v>
      </c>
    </row>
    <row r="183" spans="1:8" s="52" customFormat="1" ht="25.5">
      <c r="A183" s="45">
        <f ca="1">IF($H183="","",INDEX([1]NKC!$A$10:$A$5007,$H183))</f>
        <v>43530</v>
      </c>
      <c r="B183" s="46" t="str">
        <f ca="1">IF($H183="","",INDEX([1]NKC!$B$10:$B$5007,$H183))</f>
        <v>PC20190306-02</v>
      </c>
      <c r="C183" s="47" t="str">
        <f ca="1">IF($H183="","",INDEX([1]NKC!$C$10:$C$5007,$H183))</f>
        <v>TT phí công tác Đà Nẵng, Nha Trang, Bình Dương, Đồng Nai - xăng xe</v>
      </c>
      <c r="D183" s="48" t="str">
        <f ca="1">IF(IF($H183="","",INDEX([1]NKC!$D$10:$D$5007,$H183))=$C$8,IF($H183="","",INDEX([1]NKC!$E$10:$E$5007,$H183)),IF($H183="","",INDEX([1]NKC!$D$10:$D$5007,$H183)))</f>
        <v>6418</v>
      </c>
      <c r="E183" s="49" t="str">
        <f ca="1">IF(IF($H183="","",INDEX([1]NKC!$E$10:$E$5007,$H183))=$C$8,"",IF($H183="","",INDEX([1]NKC!$F$10:$F$5007,$H183)))</f>
        <v/>
      </c>
      <c r="F183" s="49">
        <f ca="1">IF(IF($H183="","",INDEX([1]NKC!$D$10:$D$5007,$H183))=$C$8,"",IF($H183="","",INDEX([1]NKC!$F$10:$F$5007,$H183)))</f>
        <v>979091</v>
      </c>
      <c r="G183" s="50">
        <f ca="1">IF(SUM(E183:F183)=0,0,$G$11+SUM(E$12:$E183)-SUM(F$12:$F183))</f>
        <v>107369409</v>
      </c>
      <c r="H183" s="51">
        <f ca="1">IF(IF(TYPE(MATCH($C$8,OFFSET([1]NKC!$D$10,H182,0):'[1]NKC'!$D$5007,0)+H182)=16,"",MATCH($C$8,OFFSET([1]NKC!$D$10,H182,0):'[1]NKC'!$D$5007,0)+H182)&lt;IF(TYPE(MATCH($C$8,OFFSET([1]NKC!$E$10,H182,0):'[1]NKC'!$E$5007,0)+H182)=16,"",MATCH($C$8,OFFSET([1]NKC!$E$10,H182,0):'[1]NKC'!$E$5007,0)+H182),IF(TYPE(MATCH($C$8,OFFSET([1]NKC!$D$10,H182,0):'[1]NKC'!$D$5007,0)+H182)=16,"",MATCH($C$8,OFFSET([1]NKC!$D$10,H182,0):'[1]NKC'!$D$5007,0)+H182),IF(TYPE(MATCH($C$8,OFFSET([1]NKC!$E$10,H182,0):'[1]NKC'!$E$5007,0)+H182)=16,"",MATCH($C$8,OFFSET([1]NKC!$E$10,H182,0):'[1]NKC'!$E$5007,0)+H182))</f>
        <v>266</v>
      </c>
    </row>
    <row r="184" spans="1:8" s="52" customFormat="1" ht="14.25">
      <c r="A184" s="45">
        <f ca="1">IF($H184="","",INDEX([1]NKC!$A$10:$A$5007,$H184))</f>
        <v>43530</v>
      </c>
      <c r="B184" s="46" t="str">
        <f ca="1">IF($H184="","",INDEX([1]NKC!$B$10:$B$5007,$H184))</f>
        <v>PC20190306-02</v>
      </c>
      <c r="C184" s="47" t="str">
        <f ca="1">IF($H184="","",INDEX([1]NKC!$C$10:$C$5007,$H184))</f>
        <v>Thuế GTGT được khấu trừ</v>
      </c>
      <c r="D184" s="48" t="str">
        <f ca="1">IF(IF($H184="","",INDEX([1]NKC!$D$10:$D$5007,$H184))=$C$8,IF($H184="","",INDEX([1]NKC!$E$10:$E$5007,$H184)),IF($H184="","",INDEX([1]NKC!$D$10:$D$5007,$H184)))</f>
        <v>1331</v>
      </c>
      <c r="E184" s="49" t="str">
        <f ca="1">IF(IF($H184="","",INDEX([1]NKC!$E$10:$E$5007,$H184))=$C$8,"",IF($H184="","",INDEX([1]NKC!$F$10:$F$5007,$H184)))</f>
        <v/>
      </c>
      <c r="F184" s="49">
        <f ca="1">IF(IF($H184="","",INDEX([1]NKC!$D$10:$D$5007,$H184))=$C$8,"",IF($H184="","",INDEX([1]NKC!$F$10:$F$5007,$H184)))</f>
        <v>97909</v>
      </c>
      <c r="G184" s="50">
        <f ca="1">IF(SUM(E184:F184)=0,0,$G$11+SUM(E$12:$E184)-SUM(F$12:$F184))</f>
        <v>107271500</v>
      </c>
      <c r="H184" s="51">
        <f ca="1">IF(IF(TYPE(MATCH($C$8,OFFSET([1]NKC!$D$10,H183,0):'[1]NKC'!$D$5007,0)+H183)=16,"",MATCH($C$8,OFFSET([1]NKC!$D$10,H183,0):'[1]NKC'!$D$5007,0)+H183)&lt;IF(TYPE(MATCH($C$8,OFFSET([1]NKC!$E$10,H183,0):'[1]NKC'!$E$5007,0)+H183)=16,"",MATCH($C$8,OFFSET([1]NKC!$E$10,H183,0):'[1]NKC'!$E$5007,0)+H183),IF(TYPE(MATCH($C$8,OFFSET([1]NKC!$D$10,H183,0):'[1]NKC'!$D$5007,0)+H183)=16,"",MATCH($C$8,OFFSET([1]NKC!$D$10,H183,0):'[1]NKC'!$D$5007,0)+H183),IF(TYPE(MATCH($C$8,OFFSET([1]NKC!$E$10,H183,0):'[1]NKC'!$E$5007,0)+H183)=16,"",MATCH($C$8,OFFSET([1]NKC!$E$10,H183,0):'[1]NKC'!$E$5007,0)+H183))</f>
        <v>267</v>
      </c>
    </row>
    <row r="185" spans="1:8" s="52" customFormat="1" ht="25.5">
      <c r="A185" s="45">
        <f ca="1">IF($H185="","",INDEX([1]NKC!$A$10:$A$5007,$H185))</f>
        <v>43530</v>
      </c>
      <c r="B185" s="46" t="str">
        <f ca="1">IF($H185="","",INDEX([1]NKC!$B$10:$B$5007,$H185))</f>
        <v>PC20190306-02</v>
      </c>
      <c r="C185" s="47" t="str">
        <f ca="1">IF($H185="","",INDEX([1]NKC!$C$10:$C$5007,$H185))</f>
        <v>TT phí công tác Đà Nẵng, Nha Trang, Bình Dương, Đồng Nai - tiếp khách</v>
      </c>
      <c r="D185" s="48" t="str">
        <f ca="1">IF(IF($H185="","",INDEX([1]NKC!$D$10:$D$5007,$H185))=$C$8,IF($H185="","",INDEX([1]NKC!$E$10:$E$5007,$H185)),IF($H185="","",INDEX([1]NKC!$D$10:$D$5007,$H185)))</f>
        <v>6418</v>
      </c>
      <c r="E185" s="49" t="str">
        <f ca="1">IF(IF($H185="","",INDEX([1]NKC!$E$10:$E$5007,$H185))=$C$8,"",IF($H185="","",INDEX([1]NKC!$F$10:$F$5007,$H185)))</f>
        <v/>
      </c>
      <c r="F185" s="49">
        <f ca="1">IF(IF($H185="","",INDEX([1]NKC!$D$10:$D$5007,$H185))=$C$8,"",IF($H185="","",INDEX([1]NKC!$F$10:$F$5007,$H185)))</f>
        <v>2415455</v>
      </c>
      <c r="G185" s="50">
        <f ca="1">IF(SUM(E185:F185)=0,0,$G$11+SUM(E$12:$E185)-SUM(F$12:$F185))</f>
        <v>104856045</v>
      </c>
      <c r="H185" s="51">
        <f ca="1">IF(IF(TYPE(MATCH($C$8,OFFSET([1]NKC!$D$10,H184,0):'[1]NKC'!$D$5007,0)+H184)=16,"",MATCH($C$8,OFFSET([1]NKC!$D$10,H184,0):'[1]NKC'!$D$5007,0)+H184)&lt;IF(TYPE(MATCH($C$8,OFFSET([1]NKC!$E$10,H184,0):'[1]NKC'!$E$5007,0)+H184)=16,"",MATCH($C$8,OFFSET([1]NKC!$E$10,H184,0):'[1]NKC'!$E$5007,0)+H184),IF(TYPE(MATCH($C$8,OFFSET([1]NKC!$D$10,H184,0):'[1]NKC'!$D$5007,0)+H184)=16,"",MATCH($C$8,OFFSET([1]NKC!$D$10,H184,0):'[1]NKC'!$D$5007,0)+H184),IF(TYPE(MATCH($C$8,OFFSET([1]NKC!$E$10,H184,0):'[1]NKC'!$E$5007,0)+H184)=16,"",MATCH($C$8,OFFSET([1]NKC!$E$10,H184,0):'[1]NKC'!$E$5007,0)+H184))</f>
        <v>268</v>
      </c>
    </row>
    <row r="186" spans="1:8" s="52" customFormat="1" ht="14.25">
      <c r="A186" s="45">
        <f ca="1">IF($H186="","",INDEX([1]NKC!$A$10:$A$5007,$H186))</f>
        <v>43530</v>
      </c>
      <c r="B186" s="46" t="str">
        <f ca="1">IF($H186="","",INDEX([1]NKC!$B$10:$B$5007,$H186))</f>
        <v>PC20190306-02</v>
      </c>
      <c r="C186" s="47" t="str">
        <f ca="1">IF($H186="","",INDEX([1]NKC!$C$10:$C$5007,$H186))</f>
        <v>Thuế GTGT được khấu trừ</v>
      </c>
      <c r="D186" s="48" t="str">
        <f ca="1">IF(IF($H186="","",INDEX([1]NKC!$D$10:$D$5007,$H186))=$C$8,IF($H186="","",INDEX([1]NKC!$E$10:$E$5007,$H186)),IF($H186="","",INDEX([1]NKC!$D$10:$D$5007,$H186)))</f>
        <v>1331</v>
      </c>
      <c r="E186" s="49" t="str">
        <f ca="1">IF(IF($H186="","",INDEX([1]NKC!$E$10:$E$5007,$H186))=$C$8,"",IF($H186="","",INDEX([1]NKC!$F$10:$F$5007,$H186)))</f>
        <v/>
      </c>
      <c r="F186" s="49">
        <f ca="1">IF(IF($H186="","",INDEX([1]NKC!$D$10:$D$5007,$H186))=$C$8,"",IF($H186="","",INDEX([1]NKC!$F$10:$F$5007,$H186)))</f>
        <v>241545</v>
      </c>
      <c r="G186" s="50">
        <f ca="1">IF(SUM(E186:F186)=0,0,$G$11+SUM(E$12:$E186)-SUM(F$12:$F186))</f>
        <v>104614500</v>
      </c>
      <c r="H186" s="51">
        <f ca="1">IF(IF(TYPE(MATCH($C$8,OFFSET([1]NKC!$D$10,H185,0):'[1]NKC'!$D$5007,0)+H185)=16,"",MATCH($C$8,OFFSET([1]NKC!$D$10,H185,0):'[1]NKC'!$D$5007,0)+H185)&lt;IF(TYPE(MATCH($C$8,OFFSET([1]NKC!$E$10,H185,0):'[1]NKC'!$E$5007,0)+H185)=16,"",MATCH($C$8,OFFSET([1]NKC!$E$10,H185,0):'[1]NKC'!$E$5007,0)+H185),IF(TYPE(MATCH($C$8,OFFSET([1]NKC!$D$10,H185,0):'[1]NKC'!$D$5007,0)+H185)=16,"",MATCH($C$8,OFFSET([1]NKC!$D$10,H185,0):'[1]NKC'!$D$5007,0)+H185),IF(TYPE(MATCH($C$8,OFFSET([1]NKC!$E$10,H185,0):'[1]NKC'!$E$5007,0)+H185)=16,"",MATCH($C$8,OFFSET([1]NKC!$E$10,H185,0):'[1]NKC'!$E$5007,0)+H185))</f>
        <v>269</v>
      </c>
    </row>
    <row r="187" spans="1:8" s="52" customFormat="1" ht="25.5">
      <c r="A187" s="45">
        <f ca="1">IF($H187="","",INDEX([1]NKC!$A$10:$A$5007,$H187))</f>
        <v>43530</v>
      </c>
      <c r="B187" s="46" t="str">
        <f ca="1">IF($H187="","",INDEX([1]NKC!$B$10:$B$5007,$H187))</f>
        <v>PC20190306-02</v>
      </c>
      <c r="C187" s="47" t="str">
        <f ca="1">IF($H187="","",INDEX([1]NKC!$C$10:$C$5007,$H187))</f>
        <v>TT phí công tác Đà Nẵng, Nha Trang, Bình Dương, Đồng Nai - dv thuê phòng</v>
      </c>
      <c r="D187" s="48" t="str">
        <f ca="1">IF(IF($H187="","",INDEX([1]NKC!$D$10:$D$5007,$H187))=$C$8,IF($H187="","",INDEX([1]NKC!$E$10:$E$5007,$H187)),IF($H187="","",INDEX([1]NKC!$D$10:$D$5007,$H187)))</f>
        <v>6418</v>
      </c>
      <c r="E187" s="49" t="str">
        <f ca="1">IF(IF($H187="","",INDEX([1]NKC!$E$10:$E$5007,$H187))=$C$8,"",IF($H187="","",INDEX([1]NKC!$F$10:$F$5007,$H187)))</f>
        <v/>
      </c>
      <c r="F187" s="49">
        <f ca="1">IF(IF($H187="","",INDEX([1]NKC!$D$10:$D$5007,$H187))=$C$8,"",IF($H187="","",INDEX([1]NKC!$F$10:$F$5007,$H187)))</f>
        <v>3454545</v>
      </c>
      <c r="G187" s="50">
        <f ca="1">IF(SUM(E187:F187)=0,0,$G$11+SUM(E$12:$E187)-SUM(F$12:$F187))</f>
        <v>101159955</v>
      </c>
      <c r="H187" s="51">
        <f ca="1">IF(IF(TYPE(MATCH($C$8,OFFSET([1]NKC!$D$10,H186,0):'[1]NKC'!$D$5007,0)+H186)=16,"",MATCH($C$8,OFFSET([1]NKC!$D$10,H186,0):'[1]NKC'!$D$5007,0)+H186)&lt;IF(TYPE(MATCH($C$8,OFFSET([1]NKC!$E$10,H186,0):'[1]NKC'!$E$5007,0)+H186)=16,"",MATCH($C$8,OFFSET([1]NKC!$E$10,H186,0):'[1]NKC'!$E$5007,0)+H186),IF(TYPE(MATCH($C$8,OFFSET([1]NKC!$D$10,H186,0):'[1]NKC'!$D$5007,0)+H186)=16,"",MATCH($C$8,OFFSET([1]NKC!$D$10,H186,0):'[1]NKC'!$D$5007,0)+H186),IF(TYPE(MATCH($C$8,OFFSET([1]NKC!$E$10,H186,0):'[1]NKC'!$E$5007,0)+H186)=16,"",MATCH($C$8,OFFSET([1]NKC!$E$10,H186,0):'[1]NKC'!$E$5007,0)+H186))</f>
        <v>270</v>
      </c>
    </row>
    <row r="188" spans="1:8" s="52" customFormat="1" ht="14.25">
      <c r="A188" s="45">
        <f ca="1">IF($H188="","",INDEX([1]NKC!$A$10:$A$5007,$H188))</f>
        <v>43530</v>
      </c>
      <c r="B188" s="46" t="str">
        <f ca="1">IF($H188="","",INDEX([1]NKC!$B$10:$B$5007,$H188))</f>
        <v>PC20190306-02</v>
      </c>
      <c r="C188" s="47" t="str">
        <f ca="1">IF($H188="","",INDEX([1]NKC!$C$10:$C$5007,$H188))</f>
        <v>Thuế GTGT được khấu trừ</v>
      </c>
      <c r="D188" s="48" t="str">
        <f ca="1">IF(IF($H188="","",INDEX([1]NKC!$D$10:$D$5007,$H188))=$C$8,IF($H188="","",INDEX([1]NKC!$E$10:$E$5007,$H188)),IF($H188="","",INDEX([1]NKC!$D$10:$D$5007,$H188)))</f>
        <v>1331</v>
      </c>
      <c r="E188" s="49" t="str">
        <f ca="1">IF(IF($H188="","",INDEX([1]NKC!$E$10:$E$5007,$H188))=$C$8,"",IF($H188="","",INDEX([1]NKC!$F$10:$F$5007,$H188)))</f>
        <v/>
      </c>
      <c r="F188" s="49">
        <f ca="1">IF(IF($H188="","",INDEX([1]NKC!$D$10:$D$5007,$H188))=$C$8,"",IF($H188="","",INDEX([1]NKC!$F$10:$F$5007,$H188)))</f>
        <v>345455</v>
      </c>
      <c r="G188" s="50">
        <f ca="1">IF(SUM(E188:F188)=0,0,$G$11+SUM(E$12:$E188)-SUM(F$12:$F188))</f>
        <v>100814500</v>
      </c>
      <c r="H188" s="51">
        <f ca="1">IF(IF(TYPE(MATCH($C$8,OFFSET([1]NKC!$D$10,H187,0):'[1]NKC'!$D$5007,0)+H187)=16,"",MATCH($C$8,OFFSET([1]NKC!$D$10,H187,0):'[1]NKC'!$D$5007,0)+H187)&lt;IF(TYPE(MATCH($C$8,OFFSET([1]NKC!$E$10,H187,0):'[1]NKC'!$E$5007,0)+H187)=16,"",MATCH($C$8,OFFSET([1]NKC!$E$10,H187,0):'[1]NKC'!$E$5007,0)+H187),IF(TYPE(MATCH($C$8,OFFSET([1]NKC!$D$10,H187,0):'[1]NKC'!$D$5007,0)+H187)=16,"",MATCH($C$8,OFFSET([1]NKC!$D$10,H187,0):'[1]NKC'!$D$5007,0)+H187),IF(TYPE(MATCH($C$8,OFFSET([1]NKC!$E$10,H187,0):'[1]NKC'!$E$5007,0)+H187)=16,"",MATCH($C$8,OFFSET([1]NKC!$E$10,H187,0):'[1]NKC'!$E$5007,0)+H187))</f>
        <v>271</v>
      </c>
    </row>
    <row r="189" spans="1:8" s="52" customFormat="1" ht="25.5">
      <c r="A189" s="45">
        <f ca="1">IF($H189="","",INDEX([1]NKC!$A$10:$A$5007,$H189))</f>
        <v>43530</v>
      </c>
      <c r="B189" s="46" t="str">
        <f ca="1">IF($H189="","",INDEX([1]NKC!$B$10:$B$5007,$H189))</f>
        <v>PC20190306-02</v>
      </c>
      <c r="C189" s="47" t="str">
        <f ca="1">IF($H189="","",INDEX([1]NKC!$C$10:$C$5007,$H189))</f>
        <v>TT phí công tác Đà Nẵng, Nha Trang, Bình Dương, Đồng Nai - ăn uống</v>
      </c>
      <c r="D189" s="48" t="str">
        <f ca="1">IF(IF($H189="","",INDEX([1]NKC!$D$10:$D$5007,$H189))=$C$8,IF($H189="","",INDEX([1]NKC!$E$10:$E$5007,$H189)),IF($H189="","",INDEX([1]NKC!$D$10:$D$5007,$H189)))</f>
        <v>6418</v>
      </c>
      <c r="E189" s="49" t="str">
        <f ca="1">IF(IF($H189="","",INDEX([1]NKC!$E$10:$E$5007,$H189))=$C$8,"",IF($H189="","",INDEX([1]NKC!$F$10:$F$5007,$H189)))</f>
        <v/>
      </c>
      <c r="F189" s="49">
        <f ca="1">IF(IF($H189="","",INDEX([1]NKC!$D$10:$D$5007,$H189))=$C$8,"",IF($H189="","",INDEX([1]NKC!$F$10:$F$5007,$H189)))</f>
        <v>208800</v>
      </c>
      <c r="G189" s="50">
        <f ca="1">IF(SUM(E189:F189)=0,0,$G$11+SUM(E$12:$E189)-SUM(F$12:$F189))</f>
        <v>100605700</v>
      </c>
      <c r="H189" s="51">
        <f ca="1">IF(IF(TYPE(MATCH($C$8,OFFSET([1]NKC!$D$10,H188,0):'[1]NKC'!$D$5007,0)+H188)=16,"",MATCH($C$8,OFFSET([1]NKC!$D$10,H188,0):'[1]NKC'!$D$5007,0)+H188)&lt;IF(TYPE(MATCH($C$8,OFFSET([1]NKC!$E$10,H188,0):'[1]NKC'!$E$5007,0)+H188)=16,"",MATCH($C$8,OFFSET([1]NKC!$E$10,H188,0):'[1]NKC'!$E$5007,0)+H188),IF(TYPE(MATCH($C$8,OFFSET([1]NKC!$D$10,H188,0):'[1]NKC'!$D$5007,0)+H188)=16,"",MATCH($C$8,OFFSET([1]NKC!$D$10,H188,0):'[1]NKC'!$D$5007,0)+H188),IF(TYPE(MATCH($C$8,OFFSET([1]NKC!$E$10,H188,0):'[1]NKC'!$E$5007,0)+H188)=16,"",MATCH($C$8,OFFSET([1]NKC!$E$10,H188,0):'[1]NKC'!$E$5007,0)+H188))</f>
        <v>272</v>
      </c>
    </row>
    <row r="190" spans="1:8" s="52" customFormat="1" ht="14.25">
      <c r="A190" s="45">
        <f ca="1">IF($H190="","",INDEX([1]NKC!$A$10:$A$5007,$H190))</f>
        <v>43531</v>
      </c>
      <c r="B190" s="46" t="str">
        <f ca="1">IF($H190="","",INDEX([1]NKC!$B$10:$B$5007,$H190))</f>
        <v>PT20190307-01</v>
      </c>
      <c r="C190" s="47" t="str">
        <f ca="1">IF($H190="","",INDEX([1]NKC!$C$10:$C$5007,$H190))</f>
        <v>Thu tiền Ms.Luyến trả tiền mượn công ty</v>
      </c>
      <c r="D190" s="48" t="str">
        <f ca="1">IF(IF($H190="","",INDEX([1]NKC!$D$10:$D$5007,$H190))=$C$8,IF($H190="","",INDEX([1]NKC!$E$10:$E$5007,$H190)),IF($H190="","",INDEX([1]NKC!$D$10:$D$5007,$H190)))</f>
        <v>3388</v>
      </c>
      <c r="E190" s="49">
        <f ca="1">IF(IF($H190="","",INDEX([1]NKC!$E$10:$E$5007,$H190))=$C$8,"",IF($H190="","",INDEX([1]NKC!$F$10:$F$5007,$H190)))</f>
        <v>5000000</v>
      </c>
      <c r="F190" s="49" t="str">
        <f ca="1">IF(IF($H190="","",INDEX([1]NKC!$D$10:$D$5007,$H190))=$C$8,"",IF($H190="","",INDEX([1]NKC!$F$10:$F$5007,$H190)))</f>
        <v/>
      </c>
      <c r="G190" s="50">
        <f ca="1">IF(SUM(E190:F190)=0,0,$G$11+SUM(E$12:$E190)-SUM(F$12:$F190))</f>
        <v>105605700</v>
      </c>
      <c r="H190" s="51">
        <f ca="1">IF(IF(TYPE(MATCH($C$8,OFFSET([1]NKC!$D$10,H189,0):'[1]NKC'!$D$5007,0)+H189)=16,"",MATCH($C$8,OFFSET([1]NKC!$D$10,H189,0):'[1]NKC'!$D$5007,0)+H189)&lt;IF(TYPE(MATCH($C$8,OFFSET([1]NKC!$E$10,H189,0):'[1]NKC'!$E$5007,0)+H189)=16,"",MATCH($C$8,OFFSET([1]NKC!$E$10,H189,0):'[1]NKC'!$E$5007,0)+H189),IF(TYPE(MATCH($C$8,OFFSET([1]NKC!$D$10,H189,0):'[1]NKC'!$D$5007,0)+H189)=16,"",MATCH($C$8,OFFSET([1]NKC!$D$10,H189,0):'[1]NKC'!$D$5007,0)+H189),IF(TYPE(MATCH($C$8,OFFSET([1]NKC!$E$10,H189,0):'[1]NKC'!$E$5007,0)+H189)=16,"",MATCH($C$8,OFFSET([1]NKC!$E$10,H189,0):'[1]NKC'!$E$5007,0)+H189))</f>
        <v>273</v>
      </c>
    </row>
    <row r="191" spans="1:8" s="52" customFormat="1" ht="14.25">
      <c r="A191" s="45">
        <f ca="1">IF($H191="","",INDEX([1]NKC!$A$10:$A$5007,$H191))</f>
        <v>43531</v>
      </c>
      <c r="B191" s="46" t="str">
        <f ca="1">IF($H191="","",INDEX([1]NKC!$B$10:$B$5007,$H191))</f>
        <v>PC20190307-01</v>
      </c>
      <c r="C191" s="47" t="str">
        <f ca="1">IF($H191="","",INDEX([1]NKC!$C$10:$C$5007,$H191))</f>
        <v>Nộp tiền mặt vào tài khoản công ty Della Vietbilder</v>
      </c>
      <c r="D191" s="48" t="str">
        <f ca="1">IF(IF($H191="","",INDEX([1]NKC!$D$10:$D$5007,$H191))=$C$8,IF($H191="","",INDEX([1]NKC!$E$10:$E$5007,$H191)),IF($H191="","",INDEX([1]NKC!$D$10:$D$5007,$H191)))</f>
        <v>1121bidv</v>
      </c>
      <c r="E191" s="49" t="str">
        <f ca="1">IF(IF($H191="","",INDEX([1]NKC!$E$10:$E$5007,$H191))=$C$8,"",IF($H191="","",INDEX([1]NKC!$F$10:$F$5007,$H191)))</f>
        <v/>
      </c>
      <c r="F191" s="49">
        <f ca="1">IF(IF($H191="","",INDEX([1]NKC!$D$10:$D$5007,$H191))=$C$8,"",IF($H191="","",INDEX([1]NKC!$F$10:$F$5007,$H191)))</f>
        <v>2000000</v>
      </c>
      <c r="G191" s="50">
        <f ca="1">IF(SUM(E191:F191)=0,0,$G$11+SUM(E$12:$E191)-SUM(F$12:$F191))</f>
        <v>103605700</v>
      </c>
      <c r="H191" s="51">
        <f ca="1">IF(IF(TYPE(MATCH($C$8,OFFSET([1]NKC!$D$10,H190,0):'[1]NKC'!$D$5007,0)+H190)=16,"",MATCH($C$8,OFFSET([1]NKC!$D$10,H190,0):'[1]NKC'!$D$5007,0)+H190)&lt;IF(TYPE(MATCH($C$8,OFFSET([1]NKC!$E$10,H190,0):'[1]NKC'!$E$5007,0)+H190)=16,"",MATCH($C$8,OFFSET([1]NKC!$E$10,H190,0):'[1]NKC'!$E$5007,0)+H190),IF(TYPE(MATCH($C$8,OFFSET([1]NKC!$D$10,H190,0):'[1]NKC'!$D$5007,0)+H190)=16,"",MATCH($C$8,OFFSET([1]NKC!$D$10,H190,0):'[1]NKC'!$D$5007,0)+H190),IF(TYPE(MATCH($C$8,OFFSET([1]NKC!$E$10,H190,0):'[1]NKC'!$E$5007,0)+H190)=16,"",MATCH($C$8,OFFSET([1]NKC!$E$10,H190,0):'[1]NKC'!$E$5007,0)+H190))</f>
        <v>274</v>
      </c>
    </row>
    <row r="192" spans="1:8" s="52" customFormat="1" ht="14.25">
      <c r="A192" s="45">
        <f ca="1">IF($H192="","",INDEX([1]NKC!$A$10:$A$5007,$H192))</f>
        <v>43535</v>
      </c>
      <c r="B192" s="46" t="str">
        <f ca="1">IF($H192="","",INDEX([1]NKC!$B$10:$B$5007,$H192))</f>
        <v>PT20190311-01</v>
      </c>
      <c r="C192" s="47" t="str">
        <f ca="1">IF($H192="","",INDEX([1]NKC!$C$10:$C$5007,$H192))</f>
        <v>Thu tiền Ms.Luyến trả tiền mượn công ty</v>
      </c>
      <c r="D192" s="48" t="str">
        <f ca="1">IF(IF($H192="","",INDEX([1]NKC!$D$10:$D$5007,$H192))=$C$8,IF($H192="","",INDEX([1]NKC!$E$10:$E$5007,$H192)),IF($H192="","",INDEX([1]NKC!$D$10:$D$5007,$H192)))</f>
        <v>3388</v>
      </c>
      <c r="E192" s="49">
        <f ca="1">IF(IF($H192="","",INDEX([1]NKC!$E$10:$E$5007,$H192))=$C$8,"",IF($H192="","",INDEX([1]NKC!$F$10:$F$5007,$H192)))</f>
        <v>6000000</v>
      </c>
      <c r="F192" s="49" t="str">
        <f ca="1">IF(IF($H192="","",INDEX([1]NKC!$D$10:$D$5007,$H192))=$C$8,"",IF($H192="","",INDEX([1]NKC!$F$10:$F$5007,$H192)))</f>
        <v/>
      </c>
      <c r="G192" s="50">
        <f ca="1">IF(SUM(E192:F192)=0,0,$G$11+SUM(E$12:$E192)-SUM(F$12:$F192))</f>
        <v>109605700</v>
      </c>
      <c r="H192" s="51">
        <f ca="1">IF(IF(TYPE(MATCH($C$8,OFFSET([1]NKC!$D$10,H191,0):'[1]NKC'!$D$5007,0)+H191)=16,"",MATCH($C$8,OFFSET([1]NKC!$D$10,H191,0):'[1]NKC'!$D$5007,0)+H191)&lt;IF(TYPE(MATCH($C$8,OFFSET([1]NKC!$E$10,H191,0):'[1]NKC'!$E$5007,0)+H191)=16,"",MATCH($C$8,OFFSET([1]NKC!$E$10,H191,0):'[1]NKC'!$E$5007,0)+H191),IF(TYPE(MATCH($C$8,OFFSET([1]NKC!$D$10,H191,0):'[1]NKC'!$D$5007,0)+H191)=16,"",MATCH($C$8,OFFSET([1]NKC!$D$10,H191,0):'[1]NKC'!$D$5007,0)+H191),IF(TYPE(MATCH($C$8,OFFSET([1]NKC!$E$10,H191,0):'[1]NKC'!$E$5007,0)+H191)=16,"",MATCH($C$8,OFFSET([1]NKC!$E$10,H191,0):'[1]NKC'!$E$5007,0)+H191))</f>
        <v>277</v>
      </c>
    </row>
    <row r="193" spans="1:8" s="52" customFormat="1" ht="14.25">
      <c r="A193" s="45">
        <f ca="1">IF($H193="","",INDEX([1]NKC!$A$10:$A$5007,$H193))</f>
        <v>43535</v>
      </c>
      <c r="B193" s="46" t="str">
        <f ca="1">IF($H193="","",INDEX([1]NKC!$B$10:$B$5007,$H193))</f>
        <v>PT20190311-02</v>
      </c>
      <c r="C193" s="47" t="str">
        <f ca="1">IF($H193="","",INDEX([1]NKC!$C$10:$C$5007,$H193))</f>
        <v>Thu lại tạm ứng công tác Tây Nguyên</v>
      </c>
      <c r="D193" s="48" t="str">
        <f ca="1">IF(IF($H193="","",INDEX([1]NKC!$D$10:$D$5007,$H193))=$C$8,IF($H193="","",INDEX([1]NKC!$E$10:$E$5007,$H193)),IF($H193="","",INDEX([1]NKC!$D$10:$D$5007,$H193)))</f>
        <v>141</v>
      </c>
      <c r="E193" s="49">
        <f ca="1">IF(IF($H193="","",INDEX([1]NKC!$E$10:$E$5007,$H193))=$C$8,"",IF($H193="","",INDEX([1]NKC!$F$10:$F$5007,$H193)))</f>
        <v>10000000</v>
      </c>
      <c r="F193" s="49" t="str">
        <f ca="1">IF(IF($H193="","",INDEX([1]NKC!$D$10:$D$5007,$H193))=$C$8,"",IF($H193="","",INDEX([1]NKC!$F$10:$F$5007,$H193)))</f>
        <v/>
      </c>
      <c r="G193" s="50">
        <f ca="1">IF(SUM(E193:F193)=0,0,$G$11+SUM(E$12:$E193)-SUM(F$12:$F193))</f>
        <v>119605700</v>
      </c>
      <c r="H193" s="51">
        <f ca="1">IF(IF(TYPE(MATCH($C$8,OFFSET([1]NKC!$D$10,H192,0):'[1]NKC'!$D$5007,0)+H192)=16,"",MATCH($C$8,OFFSET([1]NKC!$D$10,H192,0):'[1]NKC'!$D$5007,0)+H192)&lt;IF(TYPE(MATCH($C$8,OFFSET([1]NKC!$E$10,H192,0):'[1]NKC'!$E$5007,0)+H192)=16,"",MATCH($C$8,OFFSET([1]NKC!$E$10,H192,0):'[1]NKC'!$E$5007,0)+H192),IF(TYPE(MATCH($C$8,OFFSET([1]NKC!$D$10,H192,0):'[1]NKC'!$D$5007,0)+H192)=16,"",MATCH($C$8,OFFSET([1]NKC!$D$10,H192,0):'[1]NKC'!$D$5007,0)+H192),IF(TYPE(MATCH($C$8,OFFSET([1]NKC!$E$10,H192,0):'[1]NKC'!$E$5007,0)+H192)=16,"",MATCH($C$8,OFFSET([1]NKC!$E$10,H192,0):'[1]NKC'!$E$5007,0)+H192))</f>
        <v>278</v>
      </c>
    </row>
    <row r="194" spans="1:8" s="52" customFormat="1" ht="14.25">
      <c r="A194" s="45">
        <f ca="1">IF($H194="","",INDEX([1]NKC!$A$10:$A$5007,$H194))</f>
        <v>43535</v>
      </c>
      <c r="B194" s="46" t="str">
        <f ca="1">IF($H194="","",INDEX([1]NKC!$B$10:$B$5007,$H194))</f>
        <v>PT20190311-03</v>
      </c>
      <c r="C194" s="47" t="str">
        <f ca="1">IF($H194="","",INDEX([1]NKC!$C$10:$C$5007,$H194))</f>
        <v>Thu tiền Ms.Luyến trả tiền mượn công ty</v>
      </c>
      <c r="D194" s="48" t="str">
        <f ca="1">IF(IF($H194="","",INDEX([1]NKC!$D$10:$D$5007,$H194))=$C$8,IF($H194="","",INDEX([1]NKC!$E$10:$E$5007,$H194)),IF($H194="","",INDEX([1]NKC!$D$10:$D$5007,$H194)))</f>
        <v>3388</v>
      </c>
      <c r="E194" s="49">
        <f ca="1">IF(IF($H194="","",INDEX([1]NKC!$E$10:$E$5007,$H194))=$C$8,"",IF($H194="","",INDEX([1]NKC!$F$10:$F$5007,$H194)))</f>
        <v>20000000</v>
      </c>
      <c r="F194" s="49" t="str">
        <f ca="1">IF(IF($H194="","",INDEX([1]NKC!$D$10:$D$5007,$H194))=$C$8,"",IF($H194="","",INDEX([1]NKC!$F$10:$F$5007,$H194)))</f>
        <v/>
      </c>
      <c r="G194" s="50">
        <f ca="1">IF(SUM(E194:F194)=0,0,$G$11+SUM(E$12:$E194)-SUM(F$12:$F194))</f>
        <v>139605700</v>
      </c>
      <c r="H194" s="51">
        <f ca="1">IF(IF(TYPE(MATCH($C$8,OFFSET([1]NKC!$D$10,H193,0):'[1]NKC'!$D$5007,0)+H193)=16,"",MATCH($C$8,OFFSET([1]NKC!$D$10,H193,0):'[1]NKC'!$D$5007,0)+H193)&lt;IF(TYPE(MATCH($C$8,OFFSET([1]NKC!$E$10,H193,0):'[1]NKC'!$E$5007,0)+H193)=16,"",MATCH($C$8,OFFSET([1]NKC!$E$10,H193,0):'[1]NKC'!$E$5007,0)+H193),IF(TYPE(MATCH($C$8,OFFSET([1]NKC!$D$10,H193,0):'[1]NKC'!$D$5007,0)+H193)=16,"",MATCH($C$8,OFFSET([1]NKC!$D$10,H193,0):'[1]NKC'!$D$5007,0)+H193),IF(TYPE(MATCH($C$8,OFFSET([1]NKC!$E$10,H193,0):'[1]NKC'!$E$5007,0)+H193)=16,"",MATCH($C$8,OFFSET([1]NKC!$E$10,H193,0):'[1]NKC'!$E$5007,0)+H193))</f>
        <v>279</v>
      </c>
    </row>
    <row r="195" spans="1:8" s="52" customFormat="1" ht="14.25">
      <c r="A195" s="45">
        <f ca="1">IF($H195="","",INDEX([1]NKC!$A$10:$A$5007,$H195))</f>
        <v>43535</v>
      </c>
      <c r="B195" s="46" t="str">
        <f ca="1">IF($H195="","",INDEX([1]NKC!$B$10:$B$5007,$H195))</f>
        <v>PC20190311-01</v>
      </c>
      <c r="C195" s="47" t="str">
        <f ca="1">IF($H195="","",INDEX([1]NKC!$C$10:$C$5007,$H195))</f>
        <v>Tạm ứng phí công tác miền Trung</v>
      </c>
      <c r="D195" s="48" t="str">
        <f ca="1">IF(IF($H195="","",INDEX([1]NKC!$D$10:$D$5007,$H195))=$C$8,IF($H195="","",INDEX([1]NKC!$E$10:$E$5007,$H195)),IF($H195="","",INDEX([1]NKC!$D$10:$D$5007,$H195)))</f>
        <v>141</v>
      </c>
      <c r="E195" s="49" t="str">
        <f ca="1">IF(IF($H195="","",INDEX([1]NKC!$E$10:$E$5007,$H195))=$C$8,"",IF($H195="","",INDEX([1]NKC!$F$10:$F$5007,$H195)))</f>
        <v/>
      </c>
      <c r="F195" s="49">
        <f ca="1">IF(IF($H195="","",INDEX([1]NKC!$D$10:$D$5007,$H195))=$C$8,"",IF($H195="","",INDEX([1]NKC!$F$10:$F$5007,$H195)))</f>
        <v>6000000</v>
      </c>
      <c r="G195" s="50">
        <f ca="1">IF(SUM(E195:F195)=0,0,$G$11+SUM(E$12:$E195)-SUM(F$12:$F195))</f>
        <v>133605700</v>
      </c>
      <c r="H195" s="51">
        <f ca="1">IF(IF(TYPE(MATCH($C$8,OFFSET([1]NKC!$D$10,H194,0):'[1]NKC'!$D$5007,0)+H194)=16,"",MATCH($C$8,OFFSET([1]NKC!$D$10,H194,0):'[1]NKC'!$D$5007,0)+H194)&lt;IF(TYPE(MATCH($C$8,OFFSET([1]NKC!$E$10,H194,0):'[1]NKC'!$E$5007,0)+H194)=16,"",MATCH($C$8,OFFSET([1]NKC!$E$10,H194,0):'[1]NKC'!$E$5007,0)+H194),IF(TYPE(MATCH($C$8,OFFSET([1]NKC!$D$10,H194,0):'[1]NKC'!$D$5007,0)+H194)=16,"",MATCH($C$8,OFFSET([1]NKC!$D$10,H194,0):'[1]NKC'!$D$5007,0)+H194),IF(TYPE(MATCH($C$8,OFFSET([1]NKC!$E$10,H194,0):'[1]NKC'!$E$5007,0)+H194)=16,"",MATCH($C$8,OFFSET([1]NKC!$E$10,H194,0):'[1]NKC'!$E$5007,0)+H194))</f>
        <v>280</v>
      </c>
    </row>
    <row r="196" spans="1:8" s="52" customFormat="1" ht="14.25">
      <c r="A196" s="45">
        <f ca="1">IF($H196="","",INDEX([1]NKC!$A$10:$A$5007,$H196))</f>
        <v>43535</v>
      </c>
      <c r="B196" s="46" t="str">
        <f ca="1">IF($H196="","",INDEX([1]NKC!$B$10:$B$5007,$H196))</f>
        <v>PC20190311-02</v>
      </c>
      <c r="C196" s="47" t="str">
        <f ca="1">IF($H196="","",INDEX([1]NKC!$C$10:$C$5007,$H196))</f>
        <v>TT phí tiếp khách VLXD Hoàng Gia</v>
      </c>
      <c r="D196" s="48" t="str">
        <f ca="1">IF(IF($H196="","",INDEX([1]NKC!$D$10:$D$5007,$H196))=$C$8,IF($H196="","",INDEX([1]NKC!$E$10:$E$5007,$H196)),IF($H196="","",INDEX([1]NKC!$D$10:$D$5007,$H196)))</f>
        <v>6418</v>
      </c>
      <c r="E196" s="49" t="str">
        <f ca="1">IF(IF($H196="","",INDEX([1]NKC!$E$10:$E$5007,$H196))=$C$8,"",IF($H196="","",INDEX([1]NKC!$F$10:$F$5007,$H196)))</f>
        <v/>
      </c>
      <c r="F196" s="49">
        <f ca="1">IF(IF($H196="","",INDEX([1]NKC!$D$10:$D$5007,$H196))=$C$8,"",IF($H196="","",INDEX([1]NKC!$F$10:$F$5007,$H196)))</f>
        <v>1500000</v>
      </c>
      <c r="G196" s="50">
        <f ca="1">IF(SUM(E196:F196)=0,0,$G$11+SUM(E$12:$E196)-SUM(F$12:$F196))</f>
        <v>132105700</v>
      </c>
      <c r="H196" s="51">
        <f ca="1">IF(IF(TYPE(MATCH($C$8,OFFSET([1]NKC!$D$10,H195,0):'[1]NKC'!$D$5007,0)+H195)=16,"",MATCH($C$8,OFFSET([1]NKC!$D$10,H195,0):'[1]NKC'!$D$5007,0)+H195)&lt;IF(TYPE(MATCH($C$8,OFFSET([1]NKC!$E$10,H195,0):'[1]NKC'!$E$5007,0)+H195)=16,"",MATCH($C$8,OFFSET([1]NKC!$E$10,H195,0):'[1]NKC'!$E$5007,0)+H195),IF(TYPE(MATCH($C$8,OFFSET([1]NKC!$D$10,H195,0):'[1]NKC'!$D$5007,0)+H195)=16,"",MATCH($C$8,OFFSET([1]NKC!$D$10,H195,0):'[1]NKC'!$D$5007,0)+H195),IF(TYPE(MATCH($C$8,OFFSET([1]NKC!$E$10,H195,0):'[1]NKC'!$E$5007,0)+H195)=16,"",MATCH($C$8,OFFSET([1]NKC!$E$10,H195,0):'[1]NKC'!$E$5007,0)+H195))</f>
        <v>281</v>
      </c>
    </row>
    <row r="197" spans="1:8" s="52" customFormat="1" ht="14.25">
      <c r="A197" s="45">
        <f ca="1">IF($H197="","",INDEX([1]NKC!$A$10:$A$5007,$H197))</f>
        <v>43535</v>
      </c>
      <c r="B197" s="46" t="str">
        <f ca="1">IF($H197="","",INDEX([1]NKC!$B$10:$B$5007,$H197))</f>
        <v>PC20190311-02</v>
      </c>
      <c r="C197" s="47" t="str">
        <f ca="1">IF($H197="","",INDEX([1]NKC!$C$10:$C$5007,$H197))</f>
        <v>Thuế GTGT được khấu trừ</v>
      </c>
      <c r="D197" s="48" t="str">
        <f ca="1">IF(IF($H197="","",INDEX([1]NKC!$D$10:$D$5007,$H197))=$C$8,IF($H197="","",INDEX([1]NKC!$E$10:$E$5007,$H197)),IF($H197="","",INDEX([1]NKC!$D$10:$D$5007,$H197)))</f>
        <v>1331</v>
      </c>
      <c r="E197" s="49" t="str">
        <f ca="1">IF(IF($H197="","",INDEX([1]NKC!$E$10:$E$5007,$H197))=$C$8,"",IF($H197="","",INDEX([1]NKC!$F$10:$F$5007,$H197)))</f>
        <v/>
      </c>
      <c r="F197" s="49">
        <f ca="1">IF(IF($H197="","",INDEX([1]NKC!$D$10:$D$5007,$H197))=$C$8,"",IF($H197="","",INDEX([1]NKC!$F$10:$F$5007,$H197)))</f>
        <v>150000</v>
      </c>
      <c r="G197" s="50">
        <f ca="1">IF(SUM(E197:F197)=0,0,$G$11+SUM(E$12:$E197)-SUM(F$12:$F197))</f>
        <v>131955700</v>
      </c>
      <c r="H197" s="51">
        <f ca="1">IF(IF(TYPE(MATCH($C$8,OFFSET([1]NKC!$D$10,H196,0):'[1]NKC'!$D$5007,0)+H196)=16,"",MATCH($C$8,OFFSET([1]NKC!$D$10,H196,0):'[1]NKC'!$D$5007,0)+H196)&lt;IF(TYPE(MATCH($C$8,OFFSET([1]NKC!$E$10,H196,0):'[1]NKC'!$E$5007,0)+H196)=16,"",MATCH($C$8,OFFSET([1]NKC!$E$10,H196,0):'[1]NKC'!$E$5007,0)+H196),IF(TYPE(MATCH($C$8,OFFSET([1]NKC!$D$10,H196,0):'[1]NKC'!$D$5007,0)+H196)=16,"",MATCH($C$8,OFFSET([1]NKC!$D$10,H196,0):'[1]NKC'!$D$5007,0)+H196),IF(TYPE(MATCH($C$8,OFFSET([1]NKC!$E$10,H196,0):'[1]NKC'!$E$5007,0)+H196)=16,"",MATCH($C$8,OFFSET([1]NKC!$E$10,H196,0):'[1]NKC'!$E$5007,0)+H196))</f>
        <v>282</v>
      </c>
    </row>
    <row r="198" spans="1:8" s="52" customFormat="1" ht="14.25">
      <c r="A198" s="45">
        <f ca="1">IF($H198="","",INDEX([1]NKC!$A$10:$A$5007,$H198))</f>
        <v>43535</v>
      </c>
      <c r="B198" s="46" t="str">
        <f ca="1">IF($H198="","",INDEX([1]NKC!$B$10:$B$5007,$H198))</f>
        <v>PC20190311-03</v>
      </c>
      <c r="C198" s="47" t="str">
        <f ca="1">IF($H198="","",INDEX([1]NKC!$C$10:$C$5007,$H198))</f>
        <v>TT phí công tác Đồng Tháp- Vĩnh Long- dầu Do</v>
      </c>
      <c r="D198" s="48" t="str">
        <f ca="1">IF(IF($H198="","",INDEX([1]NKC!$D$10:$D$5007,$H198))=$C$8,IF($H198="","",INDEX([1]NKC!$E$10:$E$5007,$H198)),IF($H198="","",INDEX([1]NKC!$D$10:$D$5007,$H198)))</f>
        <v>6418</v>
      </c>
      <c r="E198" s="49" t="str">
        <f ca="1">IF(IF($H198="","",INDEX([1]NKC!$E$10:$E$5007,$H198))=$C$8,"",IF($H198="","",INDEX([1]NKC!$F$10:$F$5007,$H198)))</f>
        <v/>
      </c>
      <c r="F198" s="49">
        <f ca="1">IF(IF($H198="","",INDEX([1]NKC!$D$10:$D$5007,$H198))=$C$8,"",IF($H198="","",INDEX([1]NKC!$F$10:$F$5007,$H198)))</f>
        <v>727273</v>
      </c>
      <c r="G198" s="50">
        <f ca="1">IF(SUM(E198:F198)=0,0,$G$11+SUM(E$12:$E198)-SUM(F$12:$F198))</f>
        <v>131228427</v>
      </c>
      <c r="H198" s="51">
        <f ca="1">IF(IF(TYPE(MATCH($C$8,OFFSET([1]NKC!$D$10,H197,0):'[1]NKC'!$D$5007,0)+H197)=16,"",MATCH($C$8,OFFSET([1]NKC!$D$10,H197,0):'[1]NKC'!$D$5007,0)+H197)&lt;IF(TYPE(MATCH($C$8,OFFSET([1]NKC!$E$10,H197,0):'[1]NKC'!$E$5007,0)+H197)=16,"",MATCH($C$8,OFFSET([1]NKC!$E$10,H197,0):'[1]NKC'!$E$5007,0)+H197),IF(TYPE(MATCH($C$8,OFFSET([1]NKC!$D$10,H197,0):'[1]NKC'!$D$5007,0)+H197)=16,"",MATCH($C$8,OFFSET([1]NKC!$D$10,H197,0):'[1]NKC'!$D$5007,0)+H197),IF(TYPE(MATCH($C$8,OFFSET([1]NKC!$E$10,H197,0):'[1]NKC'!$E$5007,0)+H197)=16,"",MATCH($C$8,OFFSET([1]NKC!$E$10,H197,0):'[1]NKC'!$E$5007,0)+H197))</f>
        <v>283</v>
      </c>
    </row>
    <row r="199" spans="1:8" s="52" customFormat="1" ht="14.25">
      <c r="A199" s="45">
        <f ca="1">IF($H199="","",INDEX([1]NKC!$A$10:$A$5007,$H199))</f>
        <v>43535</v>
      </c>
      <c r="B199" s="46" t="str">
        <f ca="1">IF($H199="","",INDEX([1]NKC!$B$10:$B$5007,$H199))</f>
        <v>PC20190311-03</v>
      </c>
      <c r="C199" s="47" t="str">
        <f ca="1">IF($H199="","",INDEX([1]NKC!$C$10:$C$5007,$H199))</f>
        <v>Thuế GTGT được khấu trừ</v>
      </c>
      <c r="D199" s="48" t="str">
        <f ca="1">IF(IF($H199="","",INDEX([1]NKC!$D$10:$D$5007,$H199))=$C$8,IF($H199="","",INDEX([1]NKC!$E$10:$E$5007,$H199)),IF($H199="","",INDEX([1]NKC!$D$10:$D$5007,$H199)))</f>
        <v>1331</v>
      </c>
      <c r="E199" s="49" t="str">
        <f ca="1">IF(IF($H199="","",INDEX([1]NKC!$E$10:$E$5007,$H199))=$C$8,"",IF($H199="","",INDEX([1]NKC!$F$10:$F$5007,$H199)))</f>
        <v/>
      </c>
      <c r="F199" s="49">
        <f ca="1">IF(IF($H199="","",INDEX([1]NKC!$D$10:$D$5007,$H199))=$C$8,"",IF($H199="","",INDEX([1]NKC!$F$10:$F$5007,$H199)))</f>
        <v>72727</v>
      </c>
      <c r="G199" s="50">
        <f ca="1">IF(SUM(E199:F199)=0,0,$G$11+SUM(E$12:$E199)-SUM(F$12:$F199))</f>
        <v>131155700</v>
      </c>
      <c r="H199" s="51">
        <f ca="1">IF(IF(TYPE(MATCH($C$8,OFFSET([1]NKC!$D$10,H198,0):'[1]NKC'!$D$5007,0)+H198)=16,"",MATCH($C$8,OFFSET([1]NKC!$D$10,H198,0):'[1]NKC'!$D$5007,0)+H198)&lt;IF(TYPE(MATCH($C$8,OFFSET([1]NKC!$E$10,H198,0):'[1]NKC'!$E$5007,0)+H198)=16,"",MATCH($C$8,OFFSET([1]NKC!$E$10,H198,0):'[1]NKC'!$E$5007,0)+H198),IF(TYPE(MATCH($C$8,OFFSET([1]NKC!$D$10,H198,0):'[1]NKC'!$D$5007,0)+H198)=16,"",MATCH($C$8,OFFSET([1]NKC!$D$10,H198,0):'[1]NKC'!$D$5007,0)+H198),IF(TYPE(MATCH($C$8,OFFSET([1]NKC!$E$10,H198,0):'[1]NKC'!$E$5007,0)+H198)=16,"",MATCH($C$8,OFFSET([1]NKC!$E$10,H198,0):'[1]NKC'!$E$5007,0)+H198))</f>
        <v>284</v>
      </c>
    </row>
    <row r="200" spans="1:8" s="52" customFormat="1" ht="14.25">
      <c r="A200" s="45">
        <f ca="1">IF($H200="","",INDEX([1]NKC!$A$10:$A$5007,$H200))</f>
        <v>43535</v>
      </c>
      <c r="B200" s="46" t="str">
        <f ca="1">IF($H200="","",INDEX([1]NKC!$B$10:$B$5007,$H200))</f>
        <v>PC20190311-03</v>
      </c>
      <c r="C200" s="47" t="str">
        <f ca="1">IF($H200="","",INDEX([1]NKC!$C$10:$C$5007,$H200))</f>
        <v>TT phí công tác Đồng Tháp- Vĩnh Long- phòng nghỉ</v>
      </c>
      <c r="D200" s="48" t="str">
        <f ca="1">IF(IF($H200="","",INDEX([1]NKC!$D$10:$D$5007,$H200))=$C$8,IF($H200="","",INDEX([1]NKC!$E$10:$E$5007,$H200)),IF($H200="","",INDEX([1]NKC!$D$10:$D$5007,$H200)))</f>
        <v>6418</v>
      </c>
      <c r="E200" s="49" t="str">
        <f ca="1">IF(IF($H200="","",INDEX([1]NKC!$E$10:$E$5007,$H200))=$C$8,"",IF($H200="","",INDEX([1]NKC!$F$10:$F$5007,$H200)))</f>
        <v/>
      </c>
      <c r="F200" s="49">
        <f ca="1">IF(IF($H200="","",INDEX([1]NKC!$D$10:$D$5007,$H200))=$C$8,"",IF($H200="","",INDEX([1]NKC!$F$10:$F$5007,$H200)))</f>
        <v>360000</v>
      </c>
      <c r="G200" s="50">
        <f ca="1">IF(SUM(E200:F200)=0,0,$G$11+SUM(E$12:$E200)-SUM(F$12:$F200))</f>
        <v>130795700</v>
      </c>
      <c r="H200" s="51">
        <f ca="1">IF(IF(TYPE(MATCH($C$8,OFFSET([1]NKC!$D$10,H199,0):'[1]NKC'!$D$5007,0)+H199)=16,"",MATCH($C$8,OFFSET([1]NKC!$D$10,H199,0):'[1]NKC'!$D$5007,0)+H199)&lt;IF(TYPE(MATCH($C$8,OFFSET([1]NKC!$E$10,H199,0):'[1]NKC'!$E$5007,0)+H199)=16,"",MATCH($C$8,OFFSET([1]NKC!$E$10,H199,0):'[1]NKC'!$E$5007,0)+H199),IF(TYPE(MATCH($C$8,OFFSET([1]NKC!$D$10,H199,0):'[1]NKC'!$D$5007,0)+H199)=16,"",MATCH($C$8,OFFSET([1]NKC!$D$10,H199,0):'[1]NKC'!$D$5007,0)+H199),IF(TYPE(MATCH($C$8,OFFSET([1]NKC!$E$10,H199,0):'[1]NKC'!$E$5007,0)+H199)=16,"",MATCH($C$8,OFFSET([1]NKC!$E$10,H199,0):'[1]NKC'!$E$5007,0)+H199))</f>
        <v>285</v>
      </c>
    </row>
    <row r="201" spans="1:8" s="52" customFormat="1" ht="14.25">
      <c r="A201" s="45">
        <f ca="1">IF($H201="","",INDEX([1]NKC!$A$10:$A$5007,$H201))</f>
        <v>43535</v>
      </c>
      <c r="B201" s="46" t="str">
        <f ca="1">IF($H201="","",INDEX([1]NKC!$B$10:$B$5007,$H201))</f>
        <v>PC20190311-04</v>
      </c>
      <c r="C201" s="47" t="str">
        <f ca="1">IF($H201="","",INDEX([1]NKC!$C$10:$C$5007,$H201))</f>
        <v>TT phí công tác khu vực Tây Nguyên- cầu đường</v>
      </c>
      <c r="D201" s="48" t="str">
        <f ca="1">IF(IF($H201="","",INDEX([1]NKC!$D$10:$D$5007,$H201))=$C$8,IF($H201="","",INDEX([1]NKC!$E$10:$E$5007,$H201)),IF($H201="","",INDEX([1]NKC!$D$10:$D$5007,$H201)))</f>
        <v>6418</v>
      </c>
      <c r="E201" s="49" t="str">
        <f ca="1">IF(IF($H201="","",INDEX([1]NKC!$E$10:$E$5007,$H201))=$C$8,"",IF($H201="","",INDEX([1]NKC!$F$10:$F$5007,$H201)))</f>
        <v/>
      </c>
      <c r="F201" s="49">
        <f ca="1">IF(IF($H201="","",INDEX([1]NKC!$D$10:$D$5007,$H201))=$C$8,"",IF($H201="","",INDEX([1]NKC!$F$10:$F$5007,$H201)))</f>
        <v>566000</v>
      </c>
      <c r="G201" s="50">
        <f ca="1">IF(SUM(E201:F201)=0,0,$G$11+SUM(E$12:$E201)-SUM(F$12:$F201))</f>
        <v>130229700</v>
      </c>
      <c r="H201" s="51">
        <f ca="1">IF(IF(TYPE(MATCH($C$8,OFFSET([1]NKC!$D$10,H200,0):'[1]NKC'!$D$5007,0)+H200)=16,"",MATCH($C$8,OFFSET([1]NKC!$D$10,H200,0):'[1]NKC'!$D$5007,0)+H200)&lt;IF(TYPE(MATCH($C$8,OFFSET([1]NKC!$E$10,H200,0):'[1]NKC'!$E$5007,0)+H200)=16,"",MATCH($C$8,OFFSET([1]NKC!$E$10,H200,0):'[1]NKC'!$E$5007,0)+H200),IF(TYPE(MATCH($C$8,OFFSET([1]NKC!$D$10,H200,0):'[1]NKC'!$D$5007,0)+H200)=16,"",MATCH($C$8,OFFSET([1]NKC!$D$10,H200,0):'[1]NKC'!$D$5007,0)+H200),IF(TYPE(MATCH($C$8,OFFSET([1]NKC!$E$10,H200,0):'[1]NKC'!$E$5007,0)+H200)=16,"",MATCH($C$8,OFFSET([1]NKC!$E$10,H200,0):'[1]NKC'!$E$5007,0)+H200))</f>
        <v>286</v>
      </c>
    </row>
    <row r="202" spans="1:8" s="52" customFormat="1" ht="14.25">
      <c r="A202" s="45">
        <f ca="1">IF($H202="","",INDEX([1]NKC!$A$10:$A$5007,$H202))</f>
        <v>43535</v>
      </c>
      <c r="B202" s="46" t="str">
        <f ca="1">IF($H202="","",INDEX([1]NKC!$B$10:$B$5007,$H202))</f>
        <v>PC20190311-04</v>
      </c>
      <c r="C202" s="47" t="str">
        <f ca="1">IF($H202="","",INDEX([1]NKC!$C$10:$C$5007,$H202))</f>
        <v>TT phí công tác khu vực Tây Nguyên- phòng nghỉ</v>
      </c>
      <c r="D202" s="48" t="str">
        <f ca="1">IF(IF($H202="","",INDEX([1]NKC!$D$10:$D$5007,$H202))=$C$8,IF($H202="","",INDEX([1]NKC!$E$10:$E$5007,$H202)),IF($H202="","",INDEX([1]NKC!$D$10:$D$5007,$H202)))</f>
        <v>6418</v>
      </c>
      <c r="E202" s="49" t="str">
        <f ca="1">IF(IF($H202="","",INDEX([1]NKC!$E$10:$E$5007,$H202))=$C$8,"",IF($H202="","",INDEX([1]NKC!$F$10:$F$5007,$H202)))</f>
        <v/>
      </c>
      <c r="F202" s="49">
        <f ca="1">IF(IF($H202="","",INDEX([1]NKC!$D$10:$D$5007,$H202))=$C$8,"",IF($H202="","",INDEX([1]NKC!$F$10:$F$5007,$H202)))</f>
        <v>363636</v>
      </c>
      <c r="G202" s="50">
        <f ca="1">IF(SUM(E202:F202)=0,0,$G$11+SUM(E$12:$E202)-SUM(F$12:$F202))</f>
        <v>129866064</v>
      </c>
      <c r="H202" s="51">
        <f ca="1">IF(IF(TYPE(MATCH($C$8,OFFSET([1]NKC!$D$10,H201,0):'[1]NKC'!$D$5007,0)+H201)=16,"",MATCH($C$8,OFFSET([1]NKC!$D$10,H201,0):'[1]NKC'!$D$5007,0)+H201)&lt;IF(TYPE(MATCH($C$8,OFFSET([1]NKC!$E$10,H201,0):'[1]NKC'!$E$5007,0)+H201)=16,"",MATCH($C$8,OFFSET([1]NKC!$E$10,H201,0):'[1]NKC'!$E$5007,0)+H201),IF(TYPE(MATCH($C$8,OFFSET([1]NKC!$D$10,H201,0):'[1]NKC'!$D$5007,0)+H201)=16,"",MATCH($C$8,OFFSET([1]NKC!$D$10,H201,0):'[1]NKC'!$D$5007,0)+H201),IF(TYPE(MATCH($C$8,OFFSET([1]NKC!$E$10,H201,0):'[1]NKC'!$E$5007,0)+H201)=16,"",MATCH($C$8,OFFSET([1]NKC!$E$10,H201,0):'[1]NKC'!$E$5007,0)+H201))</f>
        <v>287</v>
      </c>
    </row>
    <row r="203" spans="1:8" s="52" customFormat="1" ht="14.25">
      <c r="A203" s="45">
        <f ca="1">IF($H203="","",INDEX([1]NKC!$A$10:$A$5007,$H203))</f>
        <v>43535</v>
      </c>
      <c r="B203" s="46" t="str">
        <f ca="1">IF($H203="","",INDEX([1]NKC!$B$10:$B$5007,$H203))</f>
        <v>PC20190311-04</v>
      </c>
      <c r="C203" s="47" t="str">
        <f ca="1">IF($H203="","",INDEX([1]NKC!$C$10:$C$5007,$H203))</f>
        <v>Thuế GTGT được khấu trừ</v>
      </c>
      <c r="D203" s="48" t="str">
        <f ca="1">IF(IF($H203="","",INDEX([1]NKC!$D$10:$D$5007,$H203))=$C$8,IF($H203="","",INDEX([1]NKC!$E$10:$E$5007,$H203)),IF($H203="","",INDEX([1]NKC!$D$10:$D$5007,$H203)))</f>
        <v>1331</v>
      </c>
      <c r="E203" s="49" t="str">
        <f ca="1">IF(IF($H203="","",INDEX([1]NKC!$E$10:$E$5007,$H203))=$C$8,"",IF($H203="","",INDEX([1]NKC!$F$10:$F$5007,$H203)))</f>
        <v/>
      </c>
      <c r="F203" s="49">
        <f ca="1">IF(IF($H203="","",INDEX([1]NKC!$D$10:$D$5007,$H203))=$C$8,"",IF($H203="","",INDEX([1]NKC!$F$10:$F$5007,$H203)))</f>
        <v>36364</v>
      </c>
      <c r="G203" s="50">
        <f ca="1">IF(SUM(E203:F203)=0,0,$G$11+SUM(E$12:$E203)-SUM(F$12:$F203))</f>
        <v>129829700</v>
      </c>
      <c r="H203" s="51">
        <f ca="1">IF(IF(TYPE(MATCH($C$8,OFFSET([1]NKC!$D$10,H202,0):'[1]NKC'!$D$5007,0)+H202)=16,"",MATCH($C$8,OFFSET([1]NKC!$D$10,H202,0):'[1]NKC'!$D$5007,0)+H202)&lt;IF(TYPE(MATCH($C$8,OFFSET([1]NKC!$E$10,H202,0):'[1]NKC'!$E$5007,0)+H202)=16,"",MATCH($C$8,OFFSET([1]NKC!$E$10,H202,0):'[1]NKC'!$E$5007,0)+H202),IF(TYPE(MATCH($C$8,OFFSET([1]NKC!$D$10,H202,0):'[1]NKC'!$D$5007,0)+H202)=16,"",MATCH($C$8,OFFSET([1]NKC!$D$10,H202,0):'[1]NKC'!$D$5007,0)+H202),IF(TYPE(MATCH($C$8,OFFSET([1]NKC!$E$10,H202,0):'[1]NKC'!$E$5007,0)+H202)=16,"",MATCH($C$8,OFFSET([1]NKC!$E$10,H202,0):'[1]NKC'!$E$5007,0)+H202))</f>
        <v>288</v>
      </c>
    </row>
    <row r="204" spans="1:8" s="52" customFormat="1" ht="14.25">
      <c r="A204" s="45">
        <f ca="1">IF($H204="","",INDEX([1]NKC!$A$10:$A$5007,$H204))</f>
        <v>43535</v>
      </c>
      <c r="B204" s="46" t="str">
        <f ca="1">IF($H204="","",INDEX([1]NKC!$B$10:$B$5007,$H204))</f>
        <v>PC20190311-04</v>
      </c>
      <c r="C204" s="47" t="str">
        <f ca="1">IF($H204="","",INDEX([1]NKC!$C$10:$C$5007,$H204))</f>
        <v>TT phí công tác khu vực Tây Nguyên- phòng nghỉ</v>
      </c>
      <c r="D204" s="48" t="str">
        <f ca="1">IF(IF($H204="","",INDEX([1]NKC!$D$10:$D$5007,$H204))=$C$8,IF($H204="","",INDEX([1]NKC!$E$10:$E$5007,$H204)),IF($H204="","",INDEX([1]NKC!$D$10:$D$5007,$H204)))</f>
        <v>6418</v>
      </c>
      <c r="E204" s="49" t="str">
        <f ca="1">IF(IF($H204="","",INDEX([1]NKC!$E$10:$E$5007,$H204))=$C$8,"",IF($H204="","",INDEX([1]NKC!$F$10:$F$5007,$H204)))</f>
        <v/>
      </c>
      <c r="F204" s="49">
        <f ca="1">IF(IF($H204="","",INDEX([1]NKC!$D$10:$D$5007,$H204))=$C$8,"",IF($H204="","",INDEX([1]NKC!$F$10:$F$5007,$H204)))</f>
        <v>1363635</v>
      </c>
      <c r="G204" s="50">
        <f ca="1">IF(SUM(E204:F204)=0,0,$G$11+SUM(E$12:$E204)-SUM(F$12:$F204))</f>
        <v>128466065</v>
      </c>
      <c r="H204" s="51">
        <f ca="1">IF(IF(TYPE(MATCH($C$8,OFFSET([1]NKC!$D$10,H203,0):'[1]NKC'!$D$5007,0)+H203)=16,"",MATCH($C$8,OFFSET([1]NKC!$D$10,H203,0):'[1]NKC'!$D$5007,0)+H203)&lt;IF(TYPE(MATCH($C$8,OFFSET([1]NKC!$E$10,H203,0):'[1]NKC'!$E$5007,0)+H203)=16,"",MATCH($C$8,OFFSET([1]NKC!$E$10,H203,0):'[1]NKC'!$E$5007,0)+H203),IF(TYPE(MATCH($C$8,OFFSET([1]NKC!$D$10,H203,0):'[1]NKC'!$D$5007,0)+H203)=16,"",MATCH($C$8,OFFSET([1]NKC!$D$10,H203,0):'[1]NKC'!$D$5007,0)+H203),IF(TYPE(MATCH($C$8,OFFSET([1]NKC!$E$10,H203,0):'[1]NKC'!$E$5007,0)+H203)=16,"",MATCH($C$8,OFFSET([1]NKC!$E$10,H203,0):'[1]NKC'!$E$5007,0)+H203))</f>
        <v>289</v>
      </c>
    </row>
    <row r="205" spans="1:8" s="52" customFormat="1" ht="14.25">
      <c r="A205" s="45">
        <f ca="1">IF($H205="","",INDEX([1]NKC!$A$10:$A$5007,$H205))</f>
        <v>43535</v>
      </c>
      <c r="B205" s="46" t="str">
        <f ca="1">IF($H205="","",INDEX([1]NKC!$B$10:$B$5007,$H205))</f>
        <v>PC20190311-04</v>
      </c>
      <c r="C205" s="47" t="str">
        <f ca="1">IF($H205="","",INDEX([1]NKC!$C$10:$C$5007,$H205))</f>
        <v>Thuế GTGT được khấu trừ</v>
      </c>
      <c r="D205" s="48" t="str">
        <f ca="1">IF(IF($H205="","",INDEX([1]NKC!$D$10:$D$5007,$H205))=$C$8,IF($H205="","",INDEX([1]NKC!$E$10:$E$5007,$H205)),IF($H205="","",INDEX([1]NKC!$D$10:$D$5007,$H205)))</f>
        <v>1331</v>
      </c>
      <c r="E205" s="49" t="str">
        <f ca="1">IF(IF($H205="","",INDEX([1]NKC!$E$10:$E$5007,$H205))=$C$8,"",IF($H205="","",INDEX([1]NKC!$F$10:$F$5007,$H205)))</f>
        <v/>
      </c>
      <c r="F205" s="49">
        <f ca="1">IF(IF($H205="","",INDEX([1]NKC!$D$10:$D$5007,$H205))=$C$8,"",IF($H205="","",INDEX([1]NKC!$F$10:$F$5007,$H205)))</f>
        <v>136365</v>
      </c>
      <c r="G205" s="50">
        <f ca="1">IF(SUM(E205:F205)=0,0,$G$11+SUM(E$12:$E205)-SUM(F$12:$F205))</f>
        <v>128329700</v>
      </c>
      <c r="H205" s="51">
        <f ca="1">IF(IF(TYPE(MATCH($C$8,OFFSET([1]NKC!$D$10,H204,0):'[1]NKC'!$D$5007,0)+H204)=16,"",MATCH($C$8,OFFSET([1]NKC!$D$10,H204,0):'[1]NKC'!$D$5007,0)+H204)&lt;IF(TYPE(MATCH($C$8,OFFSET([1]NKC!$E$10,H204,0):'[1]NKC'!$E$5007,0)+H204)=16,"",MATCH($C$8,OFFSET([1]NKC!$E$10,H204,0):'[1]NKC'!$E$5007,0)+H204),IF(TYPE(MATCH($C$8,OFFSET([1]NKC!$D$10,H204,0):'[1]NKC'!$D$5007,0)+H204)=16,"",MATCH($C$8,OFFSET([1]NKC!$D$10,H204,0):'[1]NKC'!$D$5007,0)+H204),IF(TYPE(MATCH($C$8,OFFSET([1]NKC!$E$10,H204,0):'[1]NKC'!$E$5007,0)+H204)=16,"",MATCH($C$8,OFFSET([1]NKC!$E$10,H204,0):'[1]NKC'!$E$5007,0)+H204))</f>
        <v>290</v>
      </c>
    </row>
    <row r="206" spans="1:8" s="52" customFormat="1" ht="14.25">
      <c r="A206" s="45">
        <f ca="1">IF($H206="","",INDEX([1]NKC!$A$10:$A$5007,$H206))</f>
        <v>43535</v>
      </c>
      <c r="B206" s="46" t="str">
        <f ca="1">IF($H206="","",INDEX([1]NKC!$B$10:$B$5007,$H206))</f>
        <v>PC20190311-04</v>
      </c>
      <c r="C206" s="47" t="str">
        <f ca="1">IF($H206="","",INDEX([1]NKC!$C$10:$C$5007,$H206))</f>
        <v>TT phí công tác khu vực Tây Nguyên- phòng nghỉ</v>
      </c>
      <c r="D206" s="48" t="str">
        <f ca="1">IF(IF($H206="","",INDEX([1]NKC!$D$10:$D$5007,$H206))=$C$8,IF($H206="","",INDEX([1]NKC!$E$10:$E$5007,$H206)),IF($H206="","",INDEX([1]NKC!$D$10:$D$5007,$H206)))</f>
        <v>6418</v>
      </c>
      <c r="E206" s="49" t="str">
        <f ca="1">IF(IF($H206="","",INDEX([1]NKC!$E$10:$E$5007,$H206))=$C$8,"",IF($H206="","",INDEX([1]NKC!$F$10:$F$5007,$H206)))</f>
        <v/>
      </c>
      <c r="F206" s="49">
        <f ca="1">IF(IF($H206="","",INDEX([1]NKC!$D$10:$D$5007,$H206))=$C$8,"",IF($H206="","",INDEX([1]NKC!$F$10:$F$5007,$H206)))</f>
        <v>400000</v>
      </c>
      <c r="G206" s="50">
        <f ca="1">IF(SUM(E206:F206)=0,0,$G$11+SUM(E$12:$E206)-SUM(F$12:$F206))</f>
        <v>127929700</v>
      </c>
      <c r="H206" s="51">
        <f ca="1">IF(IF(TYPE(MATCH($C$8,OFFSET([1]NKC!$D$10,H205,0):'[1]NKC'!$D$5007,0)+H205)=16,"",MATCH($C$8,OFFSET([1]NKC!$D$10,H205,0):'[1]NKC'!$D$5007,0)+H205)&lt;IF(TYPE(MATCH($C$8,OFFSET([1]NKC!$E$10,H205,0):'[1]NKC'!$E$5007,0)+H205)=16,"",MATCH($C$8,OFFSET([1]NKC!$E$10,H205,0):'[1]NKC'!$E$5007,0)+H205),IF(TYPE(MATCH($C$8,OFFSET([1]NKC!$D$10,H205,0):'[1]NKC'!$D$5007,0)+H205)=16,"",MATCH($C$8,OFFSET([1]NKC!$D$10,H205,0):'[1]NKC'!$D$5007,0)+H205),IF(TYPE(MATCH($C$8,OFFSET([1]NKC!$E$10,H205,0):'[1]NKC'!$E$5007,0)+H205)=16,"",MATCH($C$8,OFFSET([1]NKC!$E$10,H205,0):'[1]NKC'!$E$5007,0)+H205))</f>
        <v>291</v>
      </c>
    </row>
    <row r="207" spans="1:8" s="52" customFormat="1" ht="14.25">
      <c r="A207" s="45">
        <f ca="1">IF($H207="","",INDEX([1]NKC!$A$10:$A$5007,$H207))</f>
        <v>43535</v>
      </c>
      <c r="B207" s="46" t="str">
        <f ca="1">IF($H207="","",INDEX([1]NKC!$B$10:$B$5007,$H207))</f>
        <v>PC20190311-04</v>
      </c>
      <c r="C207" s="47" t="str">
        <f ca="1">IF($H207="","",INDEX([1]NKC!$C$10:$C$5007,$H207))</f>
        <v>TT phí công tác khu vực Tây Nguyên- phòng nghỉ</v>
      </c>
      <c r="D207" s="48" t="str">
        <f ca="1">IF(IF($H207="","",INDEX([1]NKC!$D$10:$D$5007,$H207))=$C$8,IF($H207="","",INDEX([1]NKC!$E$10:$E$5007,$H207)),IF($H207="","",INDEX([1]NKC!$D$10:$D$5007,$H207)))</f>
        <v>6418</v>
      </c>
      <c r="E207" s="49" t="str">
        <f ca="1">IF(IF($H207="","",INDEX([1]NKC!$E$10:$E$5007,$H207))=$C$8,"",IF($H207="","",INDEX([1]NKC!$F$10:$F$5007,$H207)))</f>
        <v/>
      </c>
      <c r="F207" s="49">
        <f ca="1">IF(IF($H207="","",INDEX([1]NKC!$D$10:$D$5007,$H207))=$C$8,"",IF($H207="","",INDEX([1]NKC!$F$10:$F$5007,$H207)))</f>
        <v>1000000</v>
      </c>
      <c r="G207" s="50">
        <f ca="1">IF(SUM(E207:F207)=0,0,$G$11+SUM(E$12:$E207)-SUM(F$12:$F207))</f>
        <v>126929700</v>
      </c>
      <c r="H207" s="51">
        <f ca="1">IF(IF(TYPE(MATCH($C$8,OFFSET([1]NKC!$D$10,H206,0):'[1]NKC'!$D$5007,0)+H206)=16,"",MATCH($C$8,OFFSET([1]NKC!$D$10,H206,0):'[1]NKC'!$D$5007,0)+H206)&lt;IF(TYPE(MATCH($C$8,OFFSET([1]NKC!$E$10,H206,0):'[1]NKC'!$E$5007,0)+H206)=16,"",MATCH($C$8,OFFSET([1]NKC!$E$10,H206,0):'[1]NKC'!$E$5007,0)+H206),IF(TYPE(MATCH($C$8,OFFSET([1]NKC!$D$10,H206,0):'[1]NKC'!$D$5007,0)+H206)=16,"",MATCH($C$8,OFFSET([1]NKC!$D$10,H206,0):'[1]NKC'!$D$5007,0)+H206),IF(TYPE(MATCH($C$8,OFFSET([1]NKC!$E$10,H206,0):'[1]NKC'!$E$5007,0)+H206)=16,"",MATCH($C$8,OFFSET([1]NKC!$E$10,H206,0):'[1]NKC'!$E$5007,0)+H206))</f>
        <v>292</v>
      </c>
    </row>
    <row r="208" spans="1:8" s="52" customFormat="1" ht="14.25">
      <c r="A208" s="45">
        <f ca="1">IF($H208="","",INDEX([1]NKC!$A$10:$A$5007,$H208))</f>
        <v>43535</v>
      </c>
      <c r="B208" s="46" t="str">
        <f ca="1">IF($H208="","",INDEX([1]NKC!$B$10:$B$5007,$H208))</f>
        <v>PC20190311-04</v>
      </c>
      <c r="C208" s="47" t="str">
        <f ca="1">IF($H208="","",INDEX([1]NKC!$C$10:$C$5007,$H208))</f>
        <v>Thuế GTGT được khấu trừ</v>
      </c>
      <c r="D208" s="48" t="str">
        <f ca="1">IF(IF($H208="","",INDEX([1]NKC!$D$10:$D$5007,$H208))=$C$8,IF($H208="","",INDEX([1]NKC!$E$10:$E$5007,$H208)),IF($H208="","",INDEX([1]NKC!$D$10:$D$5007,$H208)))</f>
        <v>1331</v>
      </c>
      <c r="E208" s="49" t="str">
        <f ca="1">IF(IF($H208="","",INDEX([1]NKC!$E$10:$E$5007,$H208))=$C$8,"",IF($H208="","",INDEX([1]NKC!$F$10:$F$5007,$H208)))</f>
        <v/>
      </c>
      <c r="F208" s="49">
        <f ca="1">IF(IF($H208="","",INDEX([1]NKC!$D$10:$D$5007,$H208))=$C$8,"",IF($H208="","",INDEX([1]NKC!$F$10:$F$5007,$H208)))</f>
        <v>100000</v>
      </c>
      <c r="G208" s="50">
        <f ca="1">IF(SUM(E208:F208)=0,0,$G$11+SUM(E$12:$E208)-SUM(F$12:$F208))</f>
        <v>126829700</v>
      </c>
      <c r="H208" s="51">
        <f ca="1">IF(IF(TYPE(MATCH($C$8,OFFSET([1]NKC!$D$10,H207,0):'[1]NKC'!$D$5007,0)+H207)=16,"",MATCH($C$8,OFFSET([1]NKC!$D$10,H207,0):'[1]NKC'!$D$5007,0)+H207)&lt;IF(TYPE(MATCH($C$8,OFFSET([1]NKC!$E$10,H207,0):'[1]NKC'!$E$5007,0)+H207)=16,"",MATCH($C$8,OFFSET([1]NKC!$E$10,H207,0):'[1]NKC'!$E$5007,0)+H207),IF(TYPE(MATCH($C$8,OFFSET([1]NKC!$D$10,H207,0):'[1]NKC'!$D$5007,0)+H207)=16,"",MATCH($C$8,OFFSET([1]NKC!$D$10,H207,0):'[1]NKC'!$D$5007,0)+H207),IF(TYPE(MATCH($C$8,OFFSET([1]NKC!$E$10,H207,0):'[1]NKC'!$E$5007,0)+H207)=16,"",MATCH($C$8,OFFSET([1]NKC!$E$10,H207,0):'[1]NKC'!$E$5007,0)+H207))</f>
        <v>293</v>
      </c>
    </row>
    <row r="209" spans="1:11" s="52" customFormat="1" ht="14.25">
      <c r="A209" s="45">
        <f ca="1">IF($H209="","",INDEX([1]NKC!$A$10:$A$5007,$H209))</f>
        <v>43535</v>
      </c>
      <c r="B209" s="46" t="str">
        <f ca="1">IF($H209="","",INDEX([1]NKC!$B$10:$B$5007,$H209))</f>
        <v>PC20190311-04</v>
      </c>
      <c r="C209" s="47" t="str">
        <f ca="1">IF($H209="","",INDEX([1]NKC!$C$10:$C$5007,$H209))</f>
        <v>TT phí công tác khu vực Tây Nguyên- phòng nghỉ</v>
      </c>
      <c r="D209" s="48" t="str">
        <f ca="1">IF(IF($H209="","",INDEX([1]NKC!$D$10:$D$5007,$H209))=$C$8,IF($H209="","",INDEX([1]NKC!$E$10:$E$5007,$H209)),IF($H209="","",INDEX([1]NKC!$D$10:$D$5007,$H209)))</f>
        <v>6418</v>
      </c>
      <c r="E209" s="49" t="str">
        <f ca="1">IF(IF($H209="","",INDEX([1]NKC!$E$10:$E$5007,$H209))=$C$8,"",IF($H209="","",INDEX([1]NKC!$F$10:$F$5007,$H209)))</f>
        <v/>
      </c>
      <c r="F209" s="49">
        <f ca="1">IF(IF($H209="","",INDEX([1]NKC!$D$10:$D$5007,$H209))=$C$8,"",IF($H209="","",INDEX([1]NKC!$F$10:$F$5007,$H209)))</f>
        <v>1200000</v>
      </c>
      <c r="G209" s="50">
        <f ca="1">IF(SUM(E209:F209)=0,0,$G$11+SUM(E$12:$E209)-SUM(F$12:$F209))</f>
        <v>125629700</v>
      </c>
      <c r="H209" s="51">
        <f ca="1">IF(IF(TYPE(MATCH($C$8,OFFSET([1]NKC!$D$10,H208,0):'[1]NKC'!$D$5007,0)+H208)=16,"",MATCH($C$8,OFFSET([1]NKC!$D$10,H208,0):'[1]NKC'!$D$5007,0)+H208)&lt;IF(TYPE(MATCH($C$8,OFFSET([1]NKC!$E$10,H208,0):'[1]NKC'!$E$5007,0)+H208)=16,"",MATCH($C$8,OFFSET([1]NKC!$E$10,H208,0):'[1]NKC'!$E$5007,0)+H208),IF(TYPE(MATCH($C$8,OFFSET([1]NKC!$D$10,H208,0):'[1]NKC'!$D$5007,0)+H208)=16,"",MATCH($C$8,OFFSET([1]NKC!$D$10,H208,0):'[1]NKC'!$D$5007,0)+H208),IF(TYPE(MATCH($C$8,OFFSET([1]NKC!$E$10,H208,0):'[1]NKC'!$E$5007,0)+H208)=16,"",MATCH($C$8,OFFSET([1]NKC!$E$10,H208,0):'[1]NKC'!$E$5007,0)+H208))</f>
        <v>294</v>
      </c>
    </row>
    <row r="210" spans="1:11" s="52" customFormat="1" ht="14.25">
      <c r="A210" s="45">
        <f ca="1">IF($H210="","",INDEX([1]NKC!$A$10:$A$5007,$H210))</f>
        <v>43535</v>
      </c>
      <c r="B210" s="46" t="str">
        <f ca="1">IF($H210="","",INDEX([1]NKC!$B$10:$B$5007,$H210))</f>
        <v>PC20190311-04</v>
      </c>
      <c r="C210" s="47" t="str">
        <f ca="1">IF($H210="","",INDEX([1]NKC!$C$10:$C$5007,$H210))</f>
        <v>Thuế GTGT được khấu trừ</v>
      </c>
      <c r="D210" s="48" t="str">
        <f ca="1">IF(IF($H210="","",INDEX([1]NKC!$D$10:$D$5007,$H210))=$C$8,IF($H210="","",INDEX([1]NKC!$E$10:$E$5007,$H210)),IF($H210="","",INDEX([1]NKC!$D$10:$D$5007,$H210)))</f>
        <v>1331</v>
      </c>
      <c r="E210" s="49" t="str">
        <f ca="1">IF(IF($H210="","",INDEX([1]NKC!$E$10:$E$5007,$H210))=$C$8,"",IF($H210="","",INDEX([1]NKC!$F$10:$F$5007,$H210)))</f>
        <v/>
      </c>
      <c r="F210" s="49">
        <f ca="1">IF(IF($H210="","",INDEX([1]NKC!$D$10:$D$5007,$H210))=$C$8,"",IF($H210="","",INDEX([1]NKC!$F$10:$F$5007,$H210)))</f>
        <v>120000</v>
      </c>
      <c r="G210" s="50">
        <f ca="1">IF(SUM(E210:F210)=0,0,$G$11+SUM(E$12:$E210)-SUM(F$12:$F210))</f>
        <v>125509700</v>
      </c>
      <c r="H210" s="51">
        <f ca="1">IF(IF(TYPE(MATCH($C$8,OFFSET([1]NKC!$D$10,H209,0):'[1]NKC'!$D$5007,0)+H209)=16,"",MATCH($C$8,OFFSET([1]NKC!$D$10,H209,0):'[1]NKC'!$D$5007,0)+H209)&lt;IF(TYPE(MATCH($C$8,OFFSET([1]NKC!$E$10,H209,0):'[1]NKC'!$E$5007,0)+H209)=16,"",MATCH($C$8,OFFSET([1]NKC!$E$10,H209,0):'[1]NKC'!$E$5007,0)+H209),IF(TYPE(MATCH($C$8,OFFSET([1]NKC!$D$10,H209,0):'[1]NKC'!$D$5007,0)+H209)=16,"",MATCH($C$8,OFFSET([1]NKC!$D$10,H209,0):'[1]NKC'!$D$5007,0)+H209),IF(TYPE(MATCH($C$8,OFFSET([1]NKC!$E$10,H209,0):'[1]NKC'!$E$5007,0)+H209)=16,"",MATCH($C$8,OFFSET([1]NKC!$E$10,H209,0):'[1]NKC'!$E$5007,0)+H209))</f>
        <v>295</v>
      </c>
    </row>
    <row r="211" spans="1:11" s="52" customFormat="1" ht="14.25">
      <c r="A211" s="45">
        <f ca="1">IF($H211="","",INDEX([1]NKC!$A$10:$A$5007,$H211))</f>
        <v>43535</v>
      </c>
      <c r="B211" s="46" t="str">
        <f ca="1">IF($H211="","",INDEX([1]NKC!$B$10:$B$5007,$H211))</f>
        <v>PC20190311-04</v>
      </c>
      <c r="C211" s="47" t="str">
        <f ca="1">IF($H211="","",INDEX([1]NKC!$C$10:$C$5007,$H211))</f>
        <v>TT phí công tác khu vực Tây Nguyên- phòng nghỉ</v>
      </c>
      <c r="D211" s="48" t="str">
        <f ca="1">IF(IF($H211="","",INDEX([1]NKC!$D$10:$D$5007,$H211))=$C$8,IF($H211="","",INDEX([1]NKC!$E$10:$E$5007,$H211)),IF($H211="","",INDEX([1]NKC!$D$10:$D$5007,$H211)))</f>
        <v>6418</v>
      </c>
      <c r="E211" s="49" t="str">
        <f ca="1">IF(IF($H211="","",INDEX([1]NKC!$E$10:$E$5007,$H211))=$C$8,"",IF($H211="","",INDEX([1]NKC!$F$10:$F$5007,$H211)))</f>
        <v/>
      </c>
      <c r="F211" s="49">
        <f ca="1">IF(IF($H211="","",INDEX([1]NKC!$D$10:$D$5007,$H211))=$C$8,"",IF($H211="","",INDEX([1]NKC!$F$10:$F$5007,$H211)))</f>
        <v>400000</v>
      </c>
      <c r="G211" s="50">
        <f ca="1">IF(SUM(E211:F211)=0,0,$G$11+SUM(E$12:$E211)-SUM(F$12:$F211))</f>
        <v>125109700</v>
      </c>
      <c r="H211" s="51">
        <f ca="1">IF(IF(TYPE(MATCH($C$8,OFFSET([1]NKC!$D$10,H210,0):'[1]NKC'!$D$5007,0)+H210)=16,"",MATCH($C$8,OFFSET([1]NKC!$D$10,H210,0):'[1]NKC'!$D$5007,0)+H210)&lt;IF(TYPE(MATCH($C$8,OFFSET([1]NKC!$E$10,H210,0):'[1]NKC'!$E$5007,0)+H210)=16,"",MATCH($C$8,OFFSET([1]NKC!$E$10,H210,0):'[1]NKC'!$E$5007,0)+H210),IF(TYPE(MATCH($C$8,OFFSET([1]NKC!$D$10,H210,0):'[1]NKC'!$D$5007,0)+H210)=16,"",MATCH($C$8,OFFSET([1]NKC!$D$10,H210,0):'[1]NKC'!$D$5007,0)+H210),IF(TYPE(MATCH($C$8,OFFSET([1]NKC!$E$10,H210,0):'[1]NKC'!$E$5007,0)+H210)=16,"",MATCH($C$8,OFFSET([1]NKC!$E$10,H210,0):'[1]NKC'!$E$5007,0)+H210))</f>
        <v>296</v>
      </c>
    </row>
    <row r="212" spans="1:11" s="52" customFormat="1" ht="14.25">
      <c r="A212" s="45">
        <f ca="1">IF($H212="","",INDEX([1]NKC!$A$10:$A$5007,$H212))</f>
        <v>43535</v>
      </c>
      <c r="B212" s="46" t="str">
        <f ca="1">IF($H212="","",INDEX([1]NKC!$B$10:$B$5007,$H212))</f>
        <v>PC20190311-04</v>
      </c>
      <c r="C212" s="47" t="str">
        <f ca="1">IF($H212="","",INDEX([1]NKC!$C$10:$C$5007,$H212))</f>
        <v>Thuế GTGT được khấu trừ</v>
      </c>
      <c r="D212" s="48" t="str">
        <f ca="1">IF(IF($H212="","",INDEX([1]NKC!$D$10:$D$5007,$H212))=$C$8,IF($H212="","",INDEX([1]NKC!$E$10:$E$5007,$H212)),IF($H212="","",INDEX([1]NKC!$D$10:$D$5007,$H212)))</f>
        <v>1331</v>
      </c>
      <c r="E212" s="49" t="str">
        <f ca="1">IF(IF($H212="","",INDEX([1]NKC!$E$10:$E$5007,$H212))=$C$8,"",IF($H212="","",INDEX([1]NKC!$F$10:$F$5007,$H212)))</f>
        <v/>
      </c>
      <c r="F212" s="49">
        <f ca="1">IF(IF($H212="","",INDEX([1]NKC!$D$10:$D$5007,$H212))=$C$8,"",IF($H212="","",INDEX([1]NKC!$F$10:$F$5007,$H212)))</f>
        <v>40000</v>
      </c>
      <c r="G212" s="50">
        <f ca="1">IF(SUM(E212:F212)=0,0,$G$11+SUM(E$12:$E212)-SUM(F$12:$F212))</f>
        <v>125069700</v>
      </c>
      <c r="H212" s="51">
        <f ca="1">IF(IF(TYPE(MATCH($C$8,OFFSET([1]NKC!$D$10,H211,0):'[1]NKC'!$D$5007,0)+H211)=16,"",MATCH($C$8,OFFSET([1]NKC!$D$10,H211,0):'[1]NKC'!$D$5007,0)+H211)&lt;IF(TYPE(MATCH($C$8,OFFSET([1]NKC!$E$10,H211,0):'[1]NKC'!$E$5007,0)+H211)=16,"",MATCH($C$8,OFFSET([1]NKC!$E$10,H211,0):'[1]NKC'!$E$5007,0)+H211),IF(TYPE(MATCH($C$8,OFFSET([1]NKC!$D$10,H211,0):'[1]NKC'!$D$5007,0)+H211)=16,"",MATCH($C$8,OFFSET([1]NKC!$D$10,H211,0):'[1]NKC'!$D$5007,0)+H211),IF(TYPE(MATCH($C$8,OFFSET([1]NKC!$E$10,H211,0):'[1]NKC'!$E$5007,0)+H211)=16,"",MATCH($C$8,OFFSET([1]NKC!$E$10,H211,0):'[1]NKC'!$E$5007,0)+H211))</f>
        <v>297</v>
      </c>
    </row>
    <row r="213" spans="1:11" s="52" customFormat="1" ht="14.25">
      <c r="A213" s="45">
        <f ca="1">IF($H213="","",INDEX([1]NKC!$A$10:$A$5007,$H213))</f>
        <v>43535</v>
      </c>
      <c r="B213" s="46" t="str">
        <f ca="1">IF($H213="","",INDEX([1]NKC!$B$10:$B$5007,$H213))</f>
        <v>PC20190311-04</v>
      </c>
      <c r="C213" s="47" t="str">
        <f ca="1">IF($H213="","",INDEX([1]NKC!$C$10:$C$5007,$H213))</f>
        <v>TT phí công tác khu vực Tây Nguyên- phòng nghỉ</v>
      </c>
      <c r="D213" s="48" t="str">
        <f ca="1">IF(IF($H213="","",INDEX([1]NKC!$D$10:$D$5007,$H213))=$C$8,IF($H213="","",INDEX([1]NKC!$E$10:$E$5007,$H213)),IF($H213="","",INDEX([1]NKC!$D$10:$D$5007,$H213)))</f>
        <v>6418</v>
      </c>
      <c r="E213" s="49" t="str">
        <f ca="1">IF(IF($H213="","",INDEX([1]NKC!$E$10:$E$5007,$H213))=$C$8,"",IF($H213="","",INDEX([1]NKC!$F$10:$F$5007,$H213)))</f>
        <v/>
      </c>
      <c r="F213" s="49">
        <f ca="1">IF(IF($H213="","",INDEX([1]NKC!$D$10:$D$5007,$H213))=$C$8,"",IF($H213="","",INDEX([1]NKC!$F$10:$F$5007,$H213)))</f>
        <v>450000</v>
      </c>
      <c r="G213" s="50">
        <f ca="1">IF(SUM(E213:F213)=0,0,$G$11+SUM(E$12:$E213)-SUM(F$12:$F213))</f>
        <v>124619700</v>
      </c>
      <c r="H213" s="51">
        <f ca="1">IF(IF(TYPE(MATCH($C$8,OFFSET([1]NKC!$D$10,H212,0):'[1]NKC'!$D$5007,0)+H212)=16,"",MATCH($C$8,OFFSET([1]NKC!$D$10,H212,0):'[1]NKC'!$D$5007,0)+H212)&lt;IF(TYPE(MATCH($C$8,OFFSET([1]NKC!$E$10,H212,0):'[1]NKC'!$E$5007,0)+H212)=16,"",MATCH($C$8,OFFSET([1]NKC!$E$10,H212,0):'[1]NKC'!$E$5007,0)+H212),IF(TYPE(MATCH($C$8,OFFSET([1]NKC!$D$10,H212,0):'[1]NKC'!$D$5007,0)+H212)=16,"",MATCH($C$8,OFFSET([1]NKC!$D$10,H212,0):'[1]NKC'!$D$5007,0)+H212),IF(TYPE(MATCH($C$8,OFFSET([1]NKC!$E$10,H212,0):'[1]NKC'!$E$5007,0)+H212)=16,"",MATCH($C$8,OFFSET([1]NKC!$E$10,H212,0):'[1]NKC'!$E$5007,0)+H212))</f>
        <v>298</v>
      </c>
    </row>
    <row r="214" spans="1:11" s="52" customFormat="1" ht="14.25">
      <c r="A214" s="45">
        <f ca="1">IF($H214="","",INDEX([1]NKC!$A$10:$A$5007,$H214))</f>
        <v>43535</v>
      </c>
      <c r="B214" s="46" t="str">
        <f ca="1">IF($H214="","",INDEX([1]NKC!$B$10:$B$5007,$H214))</f>
        <v>PC20190311-04</v>
      </c>
      <c r="C214" s="47" t="str">
        <f ca="1">IF($H214="","",INDEX([1]NKC!$C$10:$C$5007,$H214))</f>
        <v>Thuế GTGT được khấu trừ</v>
      </c>
      <c r="D214" s="48" t="str">
        <f ca="1">IF(IF($H214="","",INDEX([1]NKC!$D$10:$D$5007,$H214))=$C$8,IF($H214="","",INDEX([1]NKC!$E$10:$E$5007,$H214)),IF($H214="","",INDEX([1]NKC!$D$10:$D$5007,$H214)))</f>
        <v>1331</v>
      </c>
      <c r="E214" s="49" t="str">
        <f ca="1">IF(IF($H214="","",INDEX([1]NKC!$E$10:$E$5007,$H214))=$C$8,"",IF($H214="","",INDEX([1]NKC!$F$10:$F$5007,$H214)))</f>
        <v/>
      </c>
      <c r="F214" s="49">
        <f ca="1">IF(IF($H214="","",INDEX([1]NKC!$D$10:$D$5007,$H214))=$C$8,"",IF($H214="","",INDEX([1]NKC!$F$10:$F$5007,$H214)))</f>
        <v>45000</v>
      </c>
      <c r="G214" s="50">
        <f ca="1">IF(SUM(E214:F214)=0,0,$G$11+SUM(E$12:$E214)-SUM(F$12:$F214))</f>
        <v>124574700</v>
      </c>
      <c r="H214" s="51">
        <f ca="1">IF(IF(TYPE(MATCH($C$8,OFFSET([1]NKC!$D$10,H213,0):'[1]NKC'!$D$5007,0)+H213)=16,"",MATCH($C$8,OFFSET([1]NKC!$D$10,H213,0):'[1]NKC'!$D$5007,0)+H213)&lt;IF(TYPE(MATCH($C$8,OFFSET([1]NKC!$E$10,H213,0):'[1]NKC'!$E$5007,0)+H213)=16,"",MATCH($C$8,OFFSET([1]NKC!$E$10,H213,0):'[1]NKC'!$E$5007,0)+H213),IF(TYPE(MATCH($C$8,OFFSET([1]NKC!$D$10,H213,0):'[1]NKC'!$D$5007,0)+H213)=16,"",MATCH($C$8,OFFSET([1]NKC!$D$10,H213,0):'[1]NKC'!$D$5007,0)+H213),IF(TYPE(MATCH($C$8,OFFSET([1]NKC!$E$10,H213,0):'[1]NKC'!$E$5007,0)+H213)=16,"",MATCH($C$8,OFFSET([1]NKC!$E$10,H213,0):'[1]NKC'!$E$5007,0)+H213))</f>
        <v>299</v>
      </c>
    </row>
    <row r="215" spans="1:11" s="52" customFormat="1" ht="14.25">
      <c r="A215" s="45">
        <f ca="1">IF($H215="","",INDEX([1]NKC!$A$10:$A$5007,$H215))</f>
        <v>43535</v>
      </c>
      <c r="B215" s="46" t="str">
        <f ca="1">IF($H215="","",INDEX([1]NKC!$B$10:$B$5007,$H215))</f>
        <v>PC20190311-04</v>
      </c>
      <c r="C215" s="47" t="str">
        <f ca="1">IF($H215="","",INDEX([1]NKC!$C$10:$C$5007,$H215))</f>
        <v>TT phí công tác khu vực Tây Nguyên- Do</v>
      </c>
      <c r="D215" s="48" t="str">
        <f ca="1">IF(IF($H215="","",INDEX([1]NKC!$D$10:$D$5007,$H215))=$C$8,IF($H215="","",INDEX([1]NKC!$E$10:$E$5007,$H215)),IF($H215="","",INDEX([1]NKC!$D$10:$D$5007,$H215)))</f>
        <v>6418</v>
      </c>
      <c r="E215" s="49" t="str">
        <f ca="1">IF(IF($H215="","",INDEX([1]NKC!$E$10:$E$5007,$H215))=$C$8,"",IF($H215="","",INDEX([1]NKC!$F$10:$F$5007,$H215)))</f>
        <v/>
      </c>
      <c r="F215" s="49">
        <f ca="1">IF(IF($H215="","",INDEX([1]NKC!$D$10:$D$5007,$H215))=$C$8,"",IF($H215="","",INDEX([1]NKC!$F$10:$F$5007,$H215)))</f>
        <v>1090909</v>
      </c>
      <c r="G215" s="50">
        <f ca="1">IF(SUM(E215:F215)=0,0,$G$11+SUM(E$12:$E215)-SUM(F$12:$F215))</f>
        <v>123483791</v>
      </c>
      <c r="H215" s="51">
        <f ca="1">IF(IF(TYPE(MATCH($C$8,OFFSET([1]NKC!$D$10,H214,0):'[1]NKC'!$D$5007,0)+H214)=16,"",MATCH($C$8,OFFSET([1]NKC!$D$10,H214,0):'[1]NKC'!$D$5007,0)+H214)&lt;IF(TYPE(MATCH($C$8,OFFSET([1]NKC!$E$10,H214,0):'[1]NKC'!$E$5007,0)+H214)=16,"",MATCH($C$8,OFFSET([1]NKC!$E$10,H214,0):'[1]NKC'!$E$5007,0)+H214),IF(TYPE(MATCH($C$8,OFFSET([1]NKC!$D$10,H214,0):'[1]NKC'!$D$5007,0)+H214)=16,"",MATCH($C$8,OFFSET([1]NKC!$D$10,H214,0):'[1]NKC'!$D$5007,0)+H214),IF(TYPE(MATCH($C$8,OFFSET([1]NKC!$E$10,H214,0):'[1]NKC'!$E$5007,0)+H214)=16,"",MATCH($C$8,OFFSET([1]NKC!$E$10,H214,0):'[1]NKC'!$E$5007,0)+H214))</f>
        <v>300</v>
      </c>
    </row>
    <row r="216" spans="1:11" s="52" customFormat="1" ht="14.25">
      <c r="A216" s="45">
        <f ca="1">IF($H216="","",INDEX([1]NKC!$A$10:$A$5007,$H216))</f>
        <v>43535</v>
      </c>
      <c r="B216" s="46" t="str">
        <f ca="1">IF($H216="","",INDEX([1]NKC!$B$10:$B$5007,$H216))</f>
        <v>PC20190311-04</v>
      </c>
      <c r="C216" s="47" t="str">
        <f ca="1">IF($H216="","",INDEX([1]NKC!$C$10:$C$5007,$H216))</f>
        <v>Thuế GTGT được khấu trừ</v>
      </c>
      <c r="D216" s="48" t="str">
        <f ca="1">IF(IF($H216="","",INDEX([1]NKC!$D$10:$D$5007,$H216))=$C$8,IF($H216="","",INDEX([1]NKC!$E$10:$E$5007,$H216)),IF($H216="","",INDEX([1]NKC!$D$10:$D$5007,$H216)))</f>
        <v>1331</v>
      </c>
      <c r="E216" s="49" t="str">
        <f ca="1">IF(IF($H216="","",INDEX([1]NKC!$E$10:$E$5007,$H216))=$C$8,"",IF($H216="","",INDEX([1]NKC!$F$10:$F$5007,$H216)))</f>
        <v/>
      </c>
      <c r="F216" s="49">
        <f ca="1">IF(IF($H216="","",INDEX([1]NKC!$D$10:$D$5007,$H216))=$C$8,"",IF($H216="","",INDEX([1]NKC!$F$10:$F$5007,$H216)))</f>
        <v>109091</v>
      </c>
      <c r="G216" s="50">
        <f ca="1">IF(SUM(E216:F216)=0,0,$G$11+SUM(E$12:$E216)-SUM(F$12:$F216))</f>
        <v>123374700</v>
      </c>
      <c r="H216" s="51">
        <f ca="1">IF(IF(TYPE(MATCH($C$8,OFFSET([1]NKC!$D$10,H215,0):'[1]NKC'!$D$5007,0)+H215)=16,"",MATCH($C$8,OFFSET([1]NKC!$D$10,H215,0):'[1]NKC'!$D$5007,0)+H215)&lt;IF(TYPE(MATCH($C$8,OFFSET([1]NKC!$E$10,H215,0):'[1]NKC'!$E$5007,0)+H215)=16,"",MATCH($C$8,OFFSET([1]NKC!$E$10,H215,0):'[1]NKC'!$E$5007,0)+H215),IF(TYPE(MATCH($C$8,OFFSET([1]NKC!$D$10,H215,0):'[1]NKC'!$D$5007,0)+H215)=16,"",MATCH($C$8,OFFSET([1]NKC!$D$10,H215,0):'[1]NKC'!$D$5007,0)+H215),IF(TYPE(MATCH($C$8,OFFSET([1]NKC!$E$10,H215,0):'[1]NKC'!$E$5007,0)+H215)=16,"",MATCH($C$8,OFFSET([1]NKC!$E$10,H215,0):'[1]NKC'!$E$5007,0)+H215))</f>
        <v>301</v>
      </c>
      <c r="K216" s="53"/>
    </row>
    <row r="217" spans="1:11" s="52" customFormat="1" ht="14.25">
      <c r="A217" s="45">
        <f ca="1">IF($H217="","",INDEX([1]NKC!$A$10:$A$5007,$H217))</f>
        <v>43535</v>
      </c>
      <c r="B217" s="46" t="str">
        <f ca="1">IF($H217="","",INDEX([1]NKC!$B$10:$B$5007,$H217))</f>
        <v>PC20190311-04</v>
      </c>
      <c r="C217" s="47" t="str">
        <f ca="1">IF($H217="","",INDEX([1]NKC!$C$10:$C$5007,$H217))</f>
        <v>TT phí công tác khu vực Tây Nguyên- Do</v>
      </c>
      <c r="D217" s="48" t="str">
        <f ca="1">IF(IF($H217="","",INDEX([1]NKC!$D$10:$D$5007,$H217))=$C$8,IF($H217="","",INDEX([1]NKC!$E$10:$E$5007,$H217)),IF($H217="","",INDEX([1]NKC!$D$10:$D$5007,$H217)))</f>
        <v>6418</v>
      </c>
      <c r="E217" s="49" t="str">
        <f ca="1">IF(IF($H217="","",INDEX([1]NKC!$E$10:$E$5007,$H217))=$C$8,"",IF($H217="","",INDEX([1]NKC!$F$10:$F$5007,$H217)))</f>
        <v/>
      </c>
      <c r="F217" s="49">
        <f ca="1">IF(IF($H217="","",INDEX([1]NKC!$D$10:$D$5007,$H217))=$C$8,"",IF($H217="","",INDEX([1]NKC!$F$10:$F$5007,$H217)))</f>
        <v>1090909</v>
      </c>
      <c r="G217" s="50">
        <f ca="1">IF(SUM(E217:F217)=0,0,$G$11+SUM(E$12:$E217)-SUM(F$12:$F217))</f>
        <v>122283791</v>
      </c>
      <c r="H217" s="51">
        <f ca="1">IF(IF(TYPE(MATCH($C$8,OFFSET([1]NKC!$D$10,H216,0):'[1]NKC'!$D$5007,0)+H216)=16,"",MATCH($C$8,OFFSET([1]NKC!$D$10,H216,0):'[1]NKC'!$D$5007,0)+H216)&lt;IF(TYPE(MATCH($C$8,OFFSET([1]NKC!$E$10,H216,0):'[1]NKC'!$E$5007,0)+H216)=16,"",MATCH($C$8,OFFSET([1]NKC!$E$10,H216,0):'[1]NKC'!$E$5007,0)+H216),IF(TYPE(MATCH($C$8,OFFSET([1]NKC!$D$10,H216,0):'[1]NKC'!$D$5007,0)+H216)=16,"",MATCH($C$8,OFFSET([1]NKC!$D$10,H216,0):'[1]NKC'!$D$5007,0)+H216),IF(TYPE(MATCH($C$8,OFFSET([1]NKC!$E$10,H216,0):'[1]NKC'!$E$5007,0)+H216)=16,"",MATCH($C$8,OFFSET([1]NKC!$E$10,H216,0):'[1]NKC'!$E$5007,0)+H216))</f>
        <v>302</v>
      </c>
    </row>
    <row r="218" spans="1:11" s="52" customFormat="1" ht="14.25">
      <c r="A218" s="45">
        <f ca="1">IF($H218="","",INDEX([1]NKC!$A$10:$A$5007,$H218))</f>
        <v>43535</v>
      </c>
      <c r="B218" s="46" t="str">
        <f ca="1">IF($H218="","",INDEX([1]NKC!$B$10:$B$5007,$H218))</f>
        <v>PC20190311-04</v>
      </c>
      <c r="C218" s="47" t="str">
        <f ca="1">IF($H218="","",INDEX([1]NKC!$C$10:$C$5007,$H218))</f>
        <v>Thuế GTGT được khấu trừ</v>
      </c>
      <c r="D218" s="48" t="str">
        <f ca="1">IF(IF($H218="","",INDEX([1]NKC!$D$10:$D$5007,$H218))=$C$8,IF($H218="","",INDEX([1]NKC!$E$10:$E$5007,$H218)),IF($H218="","",INDEX([1]NKC!$D$10:$D$5007,$H218)))</f>
        <v>1331</v>
      </c>
      <c r="E218" s="49" t="str">
        <f ca="1">IF(IF($H218="","",INDEX([1]NKC!$E$10:$E$5007,$H218))=$C$8,"",IF($H218="","",INDEX([1]NKC!$F$10:$F$5007,$H218)))</f>
        <v/>
      </c>
      <c r="F218" s="49">
        <f ca="1">IF(IF($H218="","",INDEX([1]NKC!$D$10:$D$5007,$H218))=$C$8,"",IF($H218="","",INDEX([1]NKC!$F$10:$F$5007,$H218)))</f>
        <v>109091</v>
      </c>
      <c r="G218" s="50">
        <f ca="1">IF(SUM(E218:F218)=0,0,$G$11+SUM(E$12:$E218)-SUM(F$12:$F218))</f>
        <v>122174700</v>
      </c>
      <c r="H218" s="51">
        <f ca="1">IF(IF(TYPE(MATCH($C$8,OFFSET([1]NKC!$D$10,H217,0):'[1]NKC'!$D$5007,0)+H217)=16,"",MATCH($C$8,OFFSET([1]NKC!$D$10,H217,0):'[1]NKC'!$D$5007,0)+H217)&lt;IF(TYPE(MATCH($C$8,OFFSET([1]NKC!$E$10,H217,0):'[1]NKC'!$E$5007,0)+H217)=16,"",MATCH($C$8,OFFSET([1]NKC!$E$10,H217,0):'[1]NKC'!$E$5007,0)+H217),IF(TYPE(MATCH($C$8,OFFSET([1]NKC!$D$10,H217,0):'[1]NKC'!$D$5007,0)+H217)=16,"",MATCH($C$8,OFFSET([1]NKC!$D$10,H217,0):'[1]NKC'!$D$5007,0)+H217),IF(TYPE(MATCH($C$8,OFFSET([1]NKC!$E$10,H217,0):'[1]NKC'!$E$5007,0)+H217)=16,"",MATCH($C$8,OFFSET([1]NKC!$E$10,H217,0):'[1]NKC'!$E$5007,0)+H217))</f>
        <v>303</v>
      </c>
    </row>
    <row r="219" spans="1:11" s="52" customFormat="1" ht="14.25">
      <c r="A219" s="45">
        <f ca="1">IF($H219="","",INDEX([1]NKC!$A$10:$A$5007,$H219))</f>
        <v>43535</v>
      </c>
      <c r="B219" s="46" t="str">
        <f ca="1">IF($H219="","",INDEX([1]NKC!$B$10:$B$5007,$H219))</f>
        <v>PC20190311-04</v>
      </c>
      <c r="C219" s="47" t="str">
        <f ca="1">IF($H219="","",INDEX([1]NKC!$C$10:$C$5007,$H219))</f>
        <v>TT phí công tác khu vực Tây Nguyên- Do</v>
      </c>
      <c r="D219" s="48" t="str">
        <f ca="1">IF(IF($H219="","",INDEX([1]NKC!$D$10:$D$5007,$H219))=$C$8,IF($H219="","",INDEX([1]NKC!$E$10:$E$5007,$H219)),IF($H219="","",INDEX([1]NKC!$D$10:$D$5007,$H219)))</f>
        <v>6418</v>
      </c>
      <c r="E219" s="49" t="str">
        <f ca="1">IF(IF($H219="","",INDEX([1]NKC!$E$10:$E$5007,$H219))=$C$8,"",IF($H219="","",INDEX([1]NKC!$F$10:$F$5007,$H219)))</f>
        <v/>
      </c>
      <c r="F219" s="49">
        <f ca="1">IF(IF($H219="","",INDEX([1]NKC!$D$10:$D$5007,$H219))=$C$8,"",IF($H219="","",INDEX([1]NKC!$F$10:$F$5007,$H219)))</f>
        <v>1097182</v>
      </c>
      <c r="G219" s="50">
        <f ca="1">IF(SUM(E219:F219)=0,0,$G$11+SUM(E$12:$E219)-SUM(F$12:$F219))</f>
        <v>121077518</v>
      </c>
      <c r="H219" s="51">
        <f ca="1">IF(IF(TYPE(MATCH($C$8,OFFSET([1]NKC!$D$10,H218,0):'[1]NKC'!$D$5007,0)+H218)=16,"",MATCH($C$8,OFFSET([1]NKC!$D$10,H218,0):'[1]NKC'!$D$5007,0)+H218)&lt;IF(TYPE(MATCH($C$8,OFFSET([1]NKC!$E$10,H218,0):'[1]NKC'!$E$5007,0)+H218)=16,"",MATCH($C$8,OFFSET([1]NKC!$E$10,H218,0):'[1]NKC'!$E$5007,0)+H218),IF(TYPE(MATCH($C$8,OFFSET([1]NKC!$D$10,H218,0):'[1]NKC'!$D$5007,0)+H218)=16,"",MATCH($C$8,OFFSET([1]NKC!$D$10,H218,0):'[1]NKC'!$D$5007,0)+H218),IF(TYPE(MATCH($C$8,OFFSET([1]NKC!$E$10,H218,0):'[1]NKC'!$E$5007,0)+H218)=16,"",MATCH($C$8,OFFSET([1]NKC!$E$10,H218,0):'[1]NKC'!$E$5007,0)+H218))</f>
        <v>304</v>
      </c>
    </row>
    <row r="220" spans="1:11" s="52" customFormat="1" ht="14.25">
      <c r="A220" s="45">
        <f ca="1">IF($H220="","",INDEX([1]NKC!$A$10:$A$5007,$H220))</f>
        <v>43535</v>
      </c>
      <c r="B220" s="46" t="str">
        <f ca="1">IF($H220="","",INDEX([1]NKC!$B$10:$B$5007,$H220))</f>
        <v>PC20190311-04</v>
      </c>
      <c r="C220" s="47" t="str">
        <f ca="1">IF($H220="","",INDEX([1]NKC!$C$10:$C$5007,$H220))</f>
        <v>Thuế GTGT được khấu trừ</v>
      </c>
      <c r="D220" s="48" t="str">
        <f ca="1">IF(IF($H220="","",INDEX([1]NKC!$D$10:$D$5007,$H220))=$C$8,IF($H220="","",INDEX([1]NKC!$E$10:$E$5007,$H220)),IF($H220="","",INDEX([1]NKC!$D$10:$D$5007,$H220)))</f>
        <v>1331</v>
      </c>
      <c r="E220" s="49" t="str">
        <f ca="1">IF(IF($H220="","",INDEX([1]NKC!$E$10:$E$5007,$H220))=$C$8,"",IF($H220="","",INDEX([1]NKC!$F$10:$F$5007,$H220)))</f>
        <v/>
      </c>
      <c r="F220" s="49">
        <f ca="1">IF(IF($H220="","",INDEX([1]NKC!$D$10:$D$5007,$H220))=$C$8,"",IF($H220="","",INDEX([1]NKC!$F$10:$F$5007,$H220)))</f>
        <v>109718</v>
      </c>
      <c r="G220" s="50">
        <f ca="1">IF(SUM(E220:F220)=0,0,$G$11+SUM(E$12:$E220)-SUM(F$12:$F220))</f>
        <v>120967800</v>
      </c>
      <c r="H220" s="51">
        <f ca="1">IF(IF(TYPE(MATCH($C$8,OFFSET([1]NKC!$D$10,H219,0):'[1]NKC'!$D$5007,0)+H219)=16,"",MATCH($C$8,OFFSET([1]NKC!$D$10,H219,0):'[1]NKC'!$D$5007,0)+H219)&lt;IF(TYPE(MATCH($C$8,OFFSET([1]NKC!$E$10,H219,0):'[1]NKC'!$E$5007,0)+H219)=16,"",MATCH($C$8,OFFSET([1]NKC!$E$10,H219,0):'[1]NKC'!$E$5007,0)+H219),IF(TYPE(MATCH($C$8,OFFSET([1]NKC!$D$10,H219,0):'[1]NKC'!$D$5007,0)+H219)=16,"",MATCH($C$8,OFFSET([1]NKC!$D$10,H219,0):'[1]NKC'!$D$5007,0)+H219),IF(TYPE(MATCH($C$8,OFFSET([1]NKC!$E$10,H219,0):'[1]NKC'!$E$5007,0)+H219)=16,"",MATCH($C$8,OFFSET([1]NKC!$E$10,H219,0):'[1]NKC'!$E$5007,0)+H219))</f>
        <v>305</v>
      </c>
    </row>
    <row r="221" spans="1:11" s="52" customFormat="1" ht="14.25">
      <c r="A221" s="45">
        <f ca="1">IF($H221="","",INDEX([1]NKC!$A$10:$A$5007,$H221))</f>
        <v>43535</v>
      </c>
      <c r="B221" s="46" t="str">
        <f ca="1">IF($H221="","",INDEX([1]NKC!$B$10:$B$5007,$H221))</f>
        <v>PC20190311-04</v>
      </c>
      <c r="C221" s="47" t="str">
        <f ca="1">IF($H221="","",INDEX([1]NKC!$C$10:$C$5007,$H221))</f>
        <v>TT phí công tác khu vực Tây Nguyên- cầu đường</v>
      </c>
      <c r="D221" s="48" t="str">
        <f ca="1">IF(IF($H221="","",INDEX([1]NKC!$D$10:$D$5007,$H221))=$C$8,IF($H221="","",INDEX([1]NKC!$E$10:$E$5007,$H221)),IF($H221="","",INDEX([1]NKC!$D$10:$D$5007,$H221)))</f>
        <v>6418</v>
      </c>
      <c r="E221" s="49" t="str">
        <f ca="1">IF(IF($H221="","",INDEX([1]NKC!$E$10:$E$5007,$H221))=$C$8,"",IF($H221="","",INDEX([1]NKC!$F$10:$F$5007,$H221)))</f>
        <v/>
      </c>
      <c r="F221" s="49">
        <f ca="1">IF(IF($H221="","",INDEX([1]NKC!$D$10:$D$5007,$H221))=$C$8,"",IF($H221="","",INDEX([1]NKC!$F$10:$F$5007,$H221)))</f>
        <v>455827</v>
      </c>
      <c r="G221" s="50">
        <f ca="1">IF(SUM(E221:F221)=0,0,$G$11+SUM(E$12:$E221)-SUM(F$12:$F221))</f>
        <v>120511973</v>
      </c>
      <c r="H221" s="51">
        <f ca="1">IF(IF(TYPE(MATCH($C$8,OFFSET([1]NKC!$D$10,H220,0):'[1]NKC'!$D$5007,0)+H220)=16,"",MATCH($C$8,OFFSET([1]NKC!$D$10,H220,0):'[1]NKC'!$D$5007,0)+H220)&lt;IF(TYPE(MATCH($C$8,OFFSET([1]NKC!$E$10,H220,0):'[1]NKC'!$E$5007,0)+H220)=16,"",MATCH($C$8,OFFSET([1]NKC!$E$10,H220,0):'[1]NKC'!$E$5007,0)+H220),IF(TYPE(MATCH($C$8,OFFSET([1]NKC!$D$10,H220,0):'[1]NKC'!$D$5007,0)+H220)=16,"",MATCH($C$8,OFFSET([1]NKC!$D$10,H220,0):'[1]NKC'!$D$5007,0)+H220),IF(TYPE(MATCH($C$8,OFFSET([1]NKC!$E$10,H220,0):'[1]NKC'!$E$5007,0)+H220)=16,"",MATCH($C$8,OFFSET([1]NKC!$E$10,H220,0):'[1]NKC'!$E$5007,0)+H220))</f>
        <v>306</v>
      </c>
    </row>
    <row r="222" spans="1:11" s="52" customFormat="1" ht="14.25">
      <c r="A222" s="45">
        <f ca="1">IF($H222="","",INDEX([1]NKC!$A$10:$A$5007,$H222))</f>
        <v>43535</v>
      </c>
      <c r="B222" s="46" t="str">
        <f ca="1">IF($H222="","",INDEX([1]NKC!$B$10:$B$5007,$H222))</f>
        <v>PC20190311-04</v>
      </c>
      <c r="C222" s="47" t="str">
        <f ca="1">IF($H222="","",INDEX([1]NKC!$C$10:$C$5007,$H222))</f>
        <v>Thuế GTGT được khấu trừ</v>
      </c>
      <c r="D222" s="48" t="str">
        <f ca="1">IF(IF($H222="","",INDEX([1]NKC!$D$10:$D$5007,$H222))=$C$8,IF($H222="","",INDEX([1]NKC!$E$10:$E$5007,$H222)),IF($H222="","",INDEX([1]NKC!$D$10:$D$5007,$H222)))</f>
        <v>1331</v>
      </c>
      <c r="E222" s="49" t="str">
        <f ca="1">IF(IF($H222="","",INDEX([1]NKC!$E$10:$E$5007,$H222))=$C$8,"",IF($H222="","",INDEX([1]NKC!$F$10:$F$5007,$H222)))</f>
        <v/>
      </c>
      <c r="F222" s="49">
        <f ca="1">IF(IF($H222="","",INDEX([1]NKC!$D$10:$D$5007,$H222))=$C$8,"",IF($H222="","",INDEX([1]NKC!$F$10:$F$5007,$H222)))</f>
        <v>52273</v>
      </c>
      <c r="G222" s="50">
        <f ca="1">IF(SUM(E222:F222)=0,0,$G$11+SUM(E$12:$E222)-SUM(F$12:$F222))</f>
        <v>120459700</v>
      </c>
      <c r="H222" s="51">
        <f ca="1">IF(IF(TYPE(MATCH($C$8,OFFSET([1]NKC!$D$10,H221,0):'[1]NKC'!$D$5007,0)+H221)=16,"",MATCH($C$8,OFFSET([1]NKC!$D$10,H221,0):'[1]NKC'!$D$5007,0)+H221)&lt;IF(TYPE(MATCH($C$8,OFFSET([1]NKC!$E$10,H221,0):'[1]NKC'!$E$5007,0)+H221)=16,"",MATCH($C$8,OFFSET([1]NKC!$E$10,H221,0):'[1]NKC'!$E$5007,0)+H221),IF(TYPE(MATCH($C$8,OFFSET([1]NKC!$D$10,H221,0):'[1]NKC'!$D$5007,0)+H221)=16,"",MATCH($C$8,OFFSET([1]NKC!$D$10,H221,0):'[1]NKC'!$D$5007,0)+H221),IF(TYPE(MATCH($C$8,OFFSET([1]NKC!$E$10,H221,0):'[1]NKC'!$E$5007,0)+H221)=16,"",MATCH($C$8,OFFSET([1]NKC!$E$10,H221,0):'[1]NKC'!$E$5007,0)+H221))</f>
        <v>307</v>
      </c>
    </row>
    <row r="223" spans="1:11" s="52" customFormat="1" ht="14.25">
      <c r="A223" s="45">
        <f ca="1">IF($H223="","",INDEX([1]NKC!$A$10:$A$5007,$H223))</f>
        <v>43535</v>
      </c>
      <c r="B223" s="46" t="str">
        <f ca="1">IF($H223="","",INDEX([1]NKC!$B$10:$B$5007,$H223))</f>
        <v>PC20190311-05</v>
      </c>
      <c r="C223" s="47" t="str">
        <f ca="1">IF($H223="","",INDEX([1]NKC!$C$10:$C$5007,$H223))</f>
        <v>TT grab (xe tải công tác miền Tây)</v>
      </c>
      <c r="D223" s="48" t="str">
        <f ca="1">IF(IF($H223="","",INDEX([1]NKC!$D$10:$D$5007,$H223))=$C$8,IF($H223="","",INDEX([1]NKC!$E$10:$E$5007,$H223)),IF($H223="","",INDEX([1]NKC!$D$10:$D$5007,$H223)))</f>
        <v>6418</v>
      </c>
      <c r="E223" s="49" t="str">
        <f ca="1">IF(IF($H223="","",INDEX([1]NKC!$E$10:$E$5007,$H223))=$C$8,"",IF($H223="","",INDEX([1]NKC!$F$10:$F$5007,$H223)))</f>
        <v/>
      </c>
      <c r="F223" s="49">
        <f ca="1">IF(IF($H223="","",INDEX([1]NKC!$D$10:$D$5007,$H223))=$C$8,"",IF($H223="","",INDEX([1]NKC!$F$10:$F$5007,$H223)))</f>
        <v>225000</v>
      </c>
      <c r="G223" s="50">
        <f ca="1">IF(SUM(E223:F223)=0,0,$G$11+SUM(E$12:$E223)-SUM(F$12:$F223))</f>
        <v>120234700</v>
      </c>
      <c r="H223" s="51">
        <f ca="1">IF(IF(TYPE(MATCH($C$8,OFFSET([1]NKC!$D$10,H222,0):'[1]NKC'!$D$5007,0)+H222)=16,"",MATCH($C$8,OFFSET([1]NKC!$D$10,H222,0):'[1]NKC'!$D$5007,0)+H222)&lt;IF(TYPE(MATCH($C$8,OFFSET([1]NKC!$E$10,H222,0):'[1]NKC'!$E$5007,0)+H222)=16,"",MATCH($C$8,OFFSET([1]NKC!$E$10,H222,0):'[1]NKC'!$E$5007,0)+H222),IF(TYPE(MATCH($C$8,OFFSET([1]NKC!$D$10,H222,0):'[1]NKC'!$D$5007,0)+H222)=16,"",MATCH($C$8,OFFSET([1]NKC!$D$10,H222,0):'[1]NKC'!$D$5007,0)+H222),IF(TYPE(MATCH($C$8,OFFSET([1]NKC!$E$10,H222,0):'[1]NKC'!$E$5007,0)+H222)=16,"",MATCH($C$8,OFFSET([1]NKC!$E$10,H222,0):'[1]NKC'!$E$5007,0)+H222))</f>
        <v>308</v>
      </c>
    </row>
    <row r="224" spans="1:11" s="52" customFormat="1" ht="14.25">
      <c r="A224" s="45">
        <f ca="1">IF($H224="","",INDEX([1]NKC!$A$10:$A$5007,$H224))</f>
        <v>43537</v>
      </c>
      <c r="B224" s="46" t="str">
        <f ca="1">IF($H224="","",INDEX([1]NKC!$B$10:$B$5007,$H224))</f>
        <v>PC20190308-01</v>
      </c>
      <c r="C224" s="47" t="str">
        <f ca="1">IF($H224="","",INDEX([1]NKC!$C$10:$C$5007,$H224))</f>
        <v>TT in namecard</v>
      </c>
      <c r="D224" s="48" t="str">
        <f ca="1">IF(IF($H224="","",INDEX([1]NKC!$D$10:$D$5007,$H224))=$C$8,IF($H224="","",INDEX([1]NKC!$E$10:$E$5007,$H224)),IF($H224="","",INDEX([1]NKC!$D$10:$D$5007,$H224)))</f>
        <v>6418</v>
      </c>
      <c r="E224" s="49" t="str">
        <f ca="1">IF(IF($H224="","",INDEX([1]NKC!$E$10:$E$5007,$H224))=$C$8,"",IF($H224="","",INDEX([1]NKC!$F$10:$F$5007,$H224)))</f>
        <v/>
      </c>
      <c r="F224" s="49">
        <f ca="1">IF(IF($H224="","",INDEX([1]NKC!$D$10:$D$5007,$H224))=$C$8,"",IF($H224="","",INDEX([1]NKC!$F$10:$F$5007,$H224)))</f>
        <v>1020000</v>
      </c>
      <c r="G224" s="50">
        <f ca="1">IF(SUM(E224:F224)=0,0,$G$11+SUM(E$12:$E224)-SUM(F$12:$F224))</f>
        <v>119214700</v>
      </c>
      <c r="H224" s="51">
        <f ca="1">IF(IF(TYPE(MATCH($C$8,OFFSET([1]NKC!$D$10,H223,0):'[1]NKC'!$D$5007,0)+H223)=16,"",MATCH($C$8,OFFSET([1]NKC!$D$10,H223,0):'[1]NKC'!$D$5007,0)+H223)&lt;IF(TYPE(MATCH($C$8,OFFSET([1]NKC!$E$10,H223,0):'[1]NKC'!$E$5007,0)+H223)=16,"",MATCH($C$8,OFFSET([1]NKC!$E$10,H223,0):'[1]NKC'!$E$5007,0)+H223),IF(TYPE(MATCH($C$8,OFFSET([1]NKC!$D$10,H223,0):'[1]NKC'!$D$5007,0)+H223)=16,"",MATCH($C$8,OFFSET([1]NKC!$D$10,H223,0):'[1]NKC'!$D$5007,0)+H223),IF(TYPE(MATCH($C$8,OFFSET([1]NKC!$E$10,H223,0):'[1]NKC'!$E$5007,0)+H223)=16,"",MATCH($C$8,OFFSET([1]NKC!$E$10,H223,0):'[1]NKC'!$E$5007,0)+H223))</f>
        <v>309</v>
      </c>
    </row>
    <row r="225" spans="1:8" s="52" customFormat="1" ht="14.25">
      <c r="A225" s="45">
        <f ca="1">IF($H225="","",INDEX([1]NKC!$A$10:$A$5007,$H225))</f>
        <v>43537</v>
      </c>
      <c r="B225" s="46" t="str">
        <f ca="1">IF($H225="","",INDEX([1]NKC!$B$10:$B$5007,$H225))</f>
        <v>PC20190308-01</v>
      </c>
      <c r="C225" s="47" t="str">
        <f ca="1">IF($H225="","",INDEX([1]NKC!$C$10:$C$5007,$H225))</f>
        <v>Thuế GTGT được khấu trừ</v>
      </c>
      <c r="D225" s="48" t="str">
        <f ca="1">IF(IF($H225="","",INDEX([1]NKC!$D$10:$D$5007,$H225))=$C$8,IF($H225="","",INDEX([1]NKC!$E$10:$E$5007,$H225)),IF($H225="","",INDEX([1]NKC!$D$10:$D$5007,$H225)))</f>
        <v>1331</v>
      </c>
      <c r="E225" s="49" t="str">
        <f ca="1">IF(IF($H225="","",INDEX([1]NKC!$E$10:$E$5007,$H225))=$C$8,"",IF($H225="","",INDEX([1]NKC!$F$10:$F$5007,$H225)))</f>
        <v/>
      </c>
      <c r="F225" s="49">
        <f ca="1">IF(IF($H225="","",INDEX([1]NKC!$D$10:$D$5007,$H225))=$C$8,"",IF($H225="","",INDEX([1]NKC!$F$10:$F$5007,$H225)))</f>
        <v>102000</v>
      </c>
      <c r="G225" s="50">
        <f ca="1">IF(SUM(E225:F225)=0,0,$G$11+SUM(E$12:$E225)-SUM(F$12:$F225))</f>
        <v>119112700</v>
      </c>
      <c r="H225" s="51">
        <f ca="1">IF(IF(TYPE(MATCH($C$8,OFFSET([1]NKC!$D$10,H224,0):'[1]NKC'!$D$5007,0)+H224)=16,"",MATCH($C$8,OFFSET([1]NKC!$D$10,H224,0):'[1]NKC'!$D$5007,0)+H224)&lt;IF(TYPE(MATCH($C$8,OFFSET([1]NKC!$E$10,H224,0):'[1]NKC'!$E$5007,0)+H224)=16,"",MATCH($C$8,OFFSET([1]NKC!$E$10,H224,0):'[1]NKC'!$E$5007,0)+H224),IF(TYPE(MATCH($C$8,OFFSET([1]NKC!$D$10,H224,0):'[1]NKC'!$D$5007,0)+H224)=16,"",MATCH($C$8,OFFSET([1]NKC!$D$10,H224,0):'[1]NKC'!$D$5007,0)+H224),IF(TYPE(MATCH($C$8,OFFSET([1]NKC!$E$10,H224,0):'[1]NKC'!$E$5007,0)+H224)=16,"",MATCH($C$8,OFFSET([1]NKC!$E$10,H224,0):'[1]NKC'!$E$5007,0)+H224))</f>
        <v>310</v>
      </c>
    </row>
    <row r="226" spans="1:8" s="52" customFormat="1" ht="14.25">
      <c r="A226" s="45">
        <f ca="1">IF($H226="","",INDEX([1]NKC!$A$10:$A$5007,$H226))</f>
        <v>43537</v>
      </c>
      <c r="B226" s="46" t="str">
        <f ca="1">IF($H226="","",INDEX([1]NKC!$B$10:$B$5007,$H226))</f>
        <v>PC20190313-02</v>
      </c>
      <c r="C226" s="47" t="str">
        <f ca="1">IF($H226="","",INDEX([1]NKC!$C$10:$C$5007,$H226))</f>
        <v>TT cước điện thoại: 0965684798</v>
      </c>
      <c r="D226" s="48" t="str">
        <f ca="1">IF(IF($H226="","",INDEX([1]NKC!$D$10:$D$5007,$H226))=$C$8,IF($H226="","",INDEX([1]NKC!$E$10:$E$5007,$H226)),IF($H226="","",INDEX([1]NKC!$D$10:$D$5007,$H226)))</f>
        <v>6418</v>
      </c>
      <c r="E226" s="49" t="str">
        <f ca="1">IF(IF($H226="","",INDEX([1]NKC!$E$10:$E$5007,$H226))=$C$8,"",IF($H226="","",INDEX([1]NKC!$F$10:$F$5007,$H226)))</f>
        <v/>
      </c>
      <c r="F226" s="49">
        <f ca="1">IF(IF($H226="","",INDEX([1]NKC!$D$10:$D$5007,$H226))=$C$8,"",IF($H226="","",INDEX([1]NKC!$F$10:$F$5007,$H226)))</f>
        <v>90909</v>
      </c>
      <c r="G226" s="50">
        <f ca="1">IF(SUM(E226:F226)=0,0,$G$11+SUM(E$12:$E226)-SUM(F$12:$F226))</f>
        <v>119021791</v>
      </c>
      <c r="H226" s="51">
        <f ca="1">IF(IF(TYPE(MATCH($C$8,OFFSET([1]NKC!$D$10,H225,0):'[1]NKC'!$D$5007,0)+H225)=16,"",MATCH($C$8,OFFSET([1]NKC!$D$10,H225,0):'[1]NKC'!$D$5007,0)+H225)&lt;IF(TYPE(MATCH($C$8,OFFSET([1]NKC!$E$10,H225,0):'[1]NKC'!$E$5007,0)+H225)=16,"",MATCH($C$8,OFFSET([1]NKC!$E$10,H225,0):'[1]NKC'!$E$5007,0)+H225),IF(TYPE(MATCH($C$8,OFFSET([1]NKC!$D$10,H225,0):'[1]NKC'!$D$5007,0)+H225)=16,"",MATCH($C$8,OFFSET([1]NKC!$D$10,H225,0):'[1]NKC'!$D$5007,0)+H225),IF(TYPE(MATCH($C$8,OFFSET([1]NKC!$E$10,H225,0):'[1]NKC'!$E$5007,0)+H225)=16,"",MATCH($C$8,OFFSET([1]NKC!$E$10,H225,0):'[1]NKC'!$E$5007,0)+H225))</f>
        <v>311</v>
      </c>
    </row>
    <row r="227" spans="1:8" s="52" customFormat="1" ht="14.25">
      <c r="A227" s="45">
        <f ca="1">IF($H227="","",INDEX([1]NKC!$A$10:$A$5007,$H227))</f>
        <v>43537</v>
      </c>
      <c r="B227" s="46" t="str">
        <f ca="1">IF($H227="","",INDEX([1]NKC!$B$10:$B$5007,$H227))</f>
        <v>PC20190313-02</v>
      </c>
      <c r="C227" s="47" t="str">
        <f ca="1">IF($H227="","",INDEX([1]NKC!$C$10:$C$5007,$H227))</f>
        <v>Thuế GTGT được khấu trừ</v>
      </c>
      <c r="D227" s="48" t="str">
        <f ca="1">IF(IF($H227="","",INDEX([1]NKC!$D$10:$D$5007,$H227))=$C$8,IF($H227="","",INDEX([1]NKC!$E$10:$E$5007,$H227)),IF($H227="","",INDEX([1]NKC!$D$10:$D$5007,$H227)))</f>
        <v>1331</v>
      </c>
      <c r="E227" s="49" t="str">
        <f ca="1">IF(IF($H227="","",INDEX([1]NKC!$E$10:$E$5007,$H227))=$C$8,"",IF($H227="","",INDEX([1]NKC!$F$10:$F$5007,$H227)))</f>
        <v/>
      </c>
      <c r="F227" s="49">
        <f ca="1">IF(IF($H227="","",INDEX([1]NKC!$D$10:$D$5007,$H227))=$C$8,"",IF($H227="","",INDEX([1]NKC!$F$10:$F$5007,$H227)))</f>
        <v>9091</v>
      </c>
      <c r="G227" s="50">
        <f ca="1">IF(SUM(E227:F227)=0,0,$G$11+SUM(E$12:$E227)-SUM(F$12:$F227))</f>
        <v>119012700</v>
      </c>
      <c r="H227" s="51">
        <f ca="1">IF(IF(TYPE(MATCH($C$8,OFFSET([1]NKC!$D$10,H226,0):'[1]NKC'!$D$5007,0)+H226)=16,"",MATCH($C$8,OFFSET([1]NKC!$D$10,H226,0):'[1]NKC'!$D$5007,0)+H226)&lt;IF(TYPE(MATCH($C$8,OFFSET([1]NKC!$E$10,H226,0):'[1]NKC'!$E$5007,0)+H226)=16,"",MATCH($C$8,OFFSET([1]NKC!$E$10,H226,0):'[1]NKC'!$E$5007,0)+H226),IF(TYPE(MATCH($C$8,OFFSET([1]NKC!$D$10,H226,0):'[1]NKC'!$D$5007,0)+H226)=16,"",MATCH($C$8,OFFSET([1]NKC!$D$10,H226,0):'[1]NKC'!$D$5007,0)+H226),IF(TYPE(MATCH($C$8,OFFSET([1]NKC!$E$10,H226,0):'[1]NKC'!$E$5007,0)+H226)=16,"",MATCH($C$8,OFFSET([1]NKC!$E$10,H226,0):'[1]NKC'!$E$5007,0)+H226))</f>
        <v>312</v>
      </c>
    </row>
    <row r="228" spans="1:8" s="52" customFormat="1" ht="14.25">
      <c r="A228" s="45">
        <f ca="1">IF($H228="","",INDEX([1]NKC!$A$10:$A$5007,$H228))</f>
        <v>43537</v>
      </c>
      <c r="B228" s="46" t="str">
        <f ca="1">IF($H228="","",INDEX([1]NKC!$B$10:$B$5007,$H228))</f>
        <v>PC20190313-02</v>
      </c>
      <c r="C228" s="47" t="str">
        <f ca="1">IF($H228="","",INDEX([1]NKC!$C$10:$C$5007,$H228))</f>
        <v>TT cước điện thoại: 0868578797</v>
      </c>
      <c r="D228" s="48" t="str">
        <f ca="1">IF(IF($H228="","",INDEX([1]NKC!$D$10:$D$5007,$H228))=$C$8,IF($H228="","",INDEX([1]NKC!$E$10:$E$5007,$H228)),IF($H228="","",INDEX([1]NKC!$D$10:$D$5007,$H228)))</f>
        <v>6418</v>
      </c>
      <c r="E228" s="49" t="str">
        <f ca="1">IF(IF($H228="","",INDEX([1]NKC!$E$10:$E$5007,$H228))=$C$8,"",IF($H228="","",INDEX([1]NKC!$F$10:$F$5007,$H228)))</f>
        <v/>
      </c>
      <c r="F228" s="49">
        <f ca="1">IF(IF($H228="","",INDEX([1]NKC!$D$10:$D$5007,$H228))=$C$8,"",IF($H228="","",INDEX([1]NKC!$F$10:$F$5007,$H228)))</f>
        <v>221003</v>
      </c>
      <c r="G228" s="50">
        <f ca="1">IF(SUM(E228:F228)=0,0,$G$11+SUM(E$12:$E228)-SUM(F$12:$F228))</f>
        <v>118791697</v>
      </c>
      <c r="H228" s="51">
        <f ca="1">IF(IF(TYPE(MATCH($C$8,OFFSET([1]NKC!$D$10,H227,0):'[1]NKC'!$D$5007,0)+H227)=16,"",MATCH($C$8,OFFSET([1]NKC!$D$10,H227,0):'[1]NKC'!$D$5007,0)+H227)&lt;IF(TYPE(MATCH($C$8,OFFSET([1]NKC!$E$10,H227,0):'[1]NKC'!$E$5007,0)+H227)=16,"",MATCH($C$8,OFFSET([1]NKC!$E$10,H227,0):'[1]NKC'!$E$5007,0)+H227),IF(TYPE(MATCH($C$8,OFFSET([1]NKC!$D$10,H227,0):'[1]NKC'!$D$5007,0)+H227)=16,"",MATCH($C$8,OFFSET([1]NKC!$D$10,H227,0):'[1]NKC'!$D$5007,0)+H227),IF(TYPE(MATCH($C$8,OFFSET([1]NKC!$E$10,H227,0):'[1]NKC'!$E$5007,0)+H227)=16,"",MATCH($C$8,OFFSET([1]NKC!$E$10,H227,0):'[1]NKC'!$E$5007,0)+H227))</f>
        <v>313</v>
      </c>
    </row>
    <row r="229" spans="1:8" s="52" customFormat="1" ht="14.25">
      <c r="A229" s="45">
        <f ca="1">IF($H229="","",INDEX([1]NKC!$A$10:$A$5007,$H229))</f>
        <v>43537</v>
      </c>
      <c r="B229" s="46" t="str">
        <f ca="1">IF($H229="","",INDEX([1]NKC!$B$10:$B$5007,$H229))</f>
        <v>PC20190313-02</v>
      </c>
      <c r="C229" s="47" t="str">
        <f ca="1">IF($H229="","",INDEX([1]NKC!$C$10:$C$5007,$H229))</f>
        <v>Thuế GTGT được khấu trừ</v>
      </c>
      <c r="D229" s="48" t="str">
        <f ca="1">IF(IF($H229="","",INDEX([1]NKC!$D$10:$D$5007,$H229))=$C$8,IF($H229="","",INDEX([1]NKC!$E$10:$E$5007,$H229)),IF($H229="","",INDEX([1]NKC!$D$10:$D$5007,$H229)))</f>
        <v>1331</v>
      </c>
      <c r="E229" s="49" t="str">
        <f ca="1">IF(IF($H229="","",INDEX([1]NKC!$E$10:$E$5007,$H229))=$C$8,"",IF($H229="","",INDEX([1]NKC!$F$10:$F$5007,$H229)))</f>
        <v/>
      </c>
      <c r="F229" s="49">
        <f ca="1">IF(IF($H229="","",INDEX([1]NKC!$D$10:$D$5007,$H229))=$C$8,"",IF($H229="","",INDEX([1]NKC!$F$10:$F$5007,$H229)))</f>
        <v>22100</v>
      </c>
      <c r="G229" s="50">
        <f ca="1">IF(SUM(E229:F229)=0,0,$G$11+SUM(E$12:$E229)-SUM(F$12:$F229))</f>
        <v>118769597</v>
      </c>
      <c r="H229" s="51">
        <f ca="1">IF(IF(TYPE(MATCH($C$8,OFFSET([1]NKC!$D$10,H228,0):'[1]NKC'!$D$5007,0)+H228)=16,"",MATCH($C$8,OFFSET([1]NKC!$D$10,H228,0):'[1]NKC'!$D$5007,0)+H228)&lt;IF(TYPE(MATCH($C$8,OFFSET([1]NKC!$E$10,H228,0):'[1]NKC'!$E$5007,0)+H228)=16,"",MATCH($C$8,OFFSET([1]NKC!$E$10,H228,0):'[1]NKC'!$E$5007,0)+H228),IF(TYPE(MATCH($C$8,OFFSET([1]NKC!$D$10,H228,0):'[1]NKC'!$D$5007,0)+H228)=16,"",MATCH($C$8,OFFSET([1]NKC!$D$10,H228,0):'[1]NKC'!$D$5007,0)+H228),IF(TYPE(MATCH($C$8,OFFSET([1]NKC!$E$10,H228,0):'[1]NKC'!$E$5007,0)+H228)=16,"",MATCH($C$8,OFFSET([1]NKC!$E$10,H228,0):'[1]NKC'!$E$5007,0)+H228))</f>
        <v>314</v>
      </c>
    </row>
    <row r="230" spans="1:8" s="52" customFormat="1" ht="14.25">
      <c r="A230" s="45">
        <f ca="1">IF($H230="","",INDEX([1]NKC!$A$10:$A$5007,$H230))</f>
        <v>43537</v>
      </c>
      <c r="B230" s="46" t="str">
        <f ca="1">IF($H230="","",INDEX([1]NKC!$B$10:$B$5007,$H230))</f>
        <v>PC20190313-02</v>
      </c>
      <c r="C230" s="47" t="str">
        <f ca="1">IF($H230="","",INDEX([1]NKC!$C$10:$C$5007,$H230))</f>
        <v>TT cước điện thoại: 0965189449</v>
      </c>
      <c r="D230" s="48" t="str">
        <f ca="1">IF(IF($H230="","",INDEX([1]NKC!$D$10:$D$5007,$H230))=$C$8,IF($H230="","",INDEX([1]NKC!$E$10:$E$5007,$H230)),IF($H230="","",INDEX([1]NKC!$D$10:$D$5007,$H230)))</f>
        <v>6418</v>
      </c>
      <c r="E230" s="49" t="str">
        <f ca="1">IF(IF($H230="","",INDEX([1]NKC!$E$10:$E$5007,$H230))=$C$8,"",IF($H230="","",INDEX([1]NKC!$F$10:$F$5007,$H230)))</f>
        <v/>
      </c>
      <c r="F230" s="49">
        <f ca="1">IF(IF($H230="","",INDEX([1]NKC!$D$10:$D$5007,$H230))=$C$8,"",IF($H230="","",INDEX([1]NKC!$F$10:$F$5007,$H230)))</f>
        <v>263636</v>
      </c>
      <c r="G230" s="50">
        <f ca="1">IF(SUM(E230:F230)=0,0,$G$11+SUM(E$12:$E230)-SUM(F$12:$F230))</f>
        <v>118505961</v>
      </c>
      <c r="H230" s="51">
        <f ca="1">IF(IF(TYPE(MATCH($C$8,OFFSET([1]NKC!$D$10,H229,0):'[1]NKC'!$D$5007,0)+H229)=16,"",MATCH($C$8,OFFSET([1]NKC!$D$10,H229,0):'[1]NKC'!$D$5007,0)+H229)&lt;IF(TYPE(MATCH($C$8,OFFSET([1]NKC!$E$10,H229,0):'[1]NKC'!$E$5007,0)+H229)=16,"",MATCH($C$8,OFFSET([1]NKC!$E$10,H229,0):'[1]NKC'!$E$5007,0)+H229),IF(TYPE(MATCH($C$8,OFFSET([1]NKC!$D$10,H229,0):'[1]NKC'!$D$5007,0)+H229)=16,"",MATCH($C$8,OFFSET([1]NKC!$D$10,H229,0):'[1]NKC'!$D$5007,0)+H229),IF(TYPE(MATCH($C$8,OFFSET([1]NKC!$E$10,H229,0):'[1]NKC'!$E$5007,0)+H229)=16,"",MATCH($C$8,OFFSET([1]NKC!$E$10,H229,0):'[1]NKC'!$E$5007,0)+H229))</f>
        <v>315</v>
      </c>
    </row>
    <row r="231" spans="1:8" s="52" customFormat="1" ht="14.25">
      <c r="A231" s="45">
        <f ca="1">IF($H231="","",INDEX([1]NKC!$A$10:$A$5007,$H231))</f>
        <v>43537</v>
      </c>
      <c r="B231" s="46" t="str">
        <f ca="1">IF($H231="","",INDEX([1]NKC!$B$10:$B$5007,$H231))</f>
        <v>PC20190313-02</v>
      </c>
      <c r="C231" s="47" t="str">
        <f ca="1">IF($H231="","",INDEX([1]NKC!$C$10:$C$5007,$H231))</f>
        <v>Thuế GTGT được khấu trừ</v>
      </c>
      <c r="D231" s="48" t="str">
        <f ca="1">IF(IF($H231="","",INDEX([1]NKC!$D$10:$D$5007,$H231))=$C$8,IF($H231="","",INDEX([1]NKC!$E$10:$E$5007,$H231)),IF($H231="","",INDEX([1]NKC!$D$10:$D$5007,$H231)))</f>
        <v>1331</v>
      </c>
      <c r="E231" s="49" t="str">
        <f ca="1">IF(IF($H231="","",INDEX([1]NKC!$E$10:$E$5007,$H231))=$C$8,"",IF($H231="","",INDEX([1]NKC!$F$10:$F$5007,$H231)))</f>
        <v/>
      </c>
      <c r="F231" s="49">
        <f ca="1">IF(IF($H231="","",INDEX([1]NKC!$D$10:$D$5007,$H231))=$C$8,"",IF($H231="","",INDEX([1]NKC!$F$10:$F$5007,$H231)))</f>
        <v>26364</v>
      </c>
      <c r="G231" s="50">
        <f ca="1">IF(SUM(E231:F231)=0,0,$G$11+SUM(E$12:$E231)-SUM(F$12:$F231))</f>
        <v>118479597</v>
      </c>
      <c r="H231" s="51">
        <f ca="1">IF(IF(TYPE(MATCH($C$8,OFFSET([1]NKC!$D$10,H230,0):'[1]NKC'!$D$5007,0)+H230)=16,"",MATCH($C$8,OFFSET([1]NKC!$D$10,H230,0):'[1]NKC'!$D$5007,0)+H230)&lt;IF(TYPE(MATCH($C$8,OFFSET([1]NKC!$E$10,H230,0):'[1]NKC'!$E$5007,0)+H230)=16,"",MATCH($C$8,OFFSET([1]NKC!$E$10,H230,0):'[1]NKC'!$E$5007,0)+H230),IF(TYPE(MATCH($C$8,OFFSET([1]NKC!$D$10,H230,0):'[1]NKC'!$D$5007,0)+H230)=16,"",MATCH($C$8,OFFSET([1]NKC!$D$10,H230,0):'[1]NKC'!$D$5007,0)+H230),IF(TYPE(MATCH($C$8,OFFSET([1]NKC!$E$10,H230,0):'[1]NKC'!$E$5007,0)+H230)=16,"",MATCH($C$8,OFFSET([1]NKC!$E$10,H230,0):'[1]NKC'!$E$5007,0)+H230))</f>
        <v>316</v>
      </c>
    </row>
    <row r="232" spans="1:8" s="52" customFormat="1" ht="14.25">
      <c r="A232" s="45">
        <f ca="1">IF($H232="","",INDEX([1]NKC!$A$10:$A$5007,$H232))</f>
        <v>43537</v>
      </c>
      <c r="B232" s="46" t="str">
        <f ca="1">IF($H232="","",INDEX([1]NKC!$B$10:$B$5007,$H232))</f>
        <v>PC20190313-02</v>
      </c>
      <c r="C232" s="47" t="str">
        <f ca="1">IF($H232="","",INDEX([1]NKC!$C$10:$C$5007,$H232))</f>
        <v>TT cước điện thoại: 0965585794</v>
      </c>
      <c r="D232" s="48" t="str">
        <f ca="1">IF(IF($H232="","",INDEX([1]NKC!$D$10:$D$5007,$H232))=$C$8,IF($H232="","",INDEX([1]NKC!$E$10:$E$5007,$H232)),IF($H232="","",INDEX([1]NKC!$D$10:$D$5007,$H232)))</f>
        <v>6418</v>
      </c>
      <c r="E232" s="49" t="str">
        <f ca="1">IF(IF($H232="","",INDEX([1]NKC!$E$10:$E$5007,$H232))=$C$8,"",IF($H232="","",INDEX([1]NKC!$F$10:$F$5007,$H232)))</f>
        <v/>
      </c>
      <c r="F232" s="49">
        <f ca="1">IF(IF($H232="","",INDEX([1]NKC!$D$10:$D$5007,$H232))=$C$8,"",IF($H232="","",INDEX([1]NKC!$F$10:$F$5007,$H232)))</f>
        <v>91864</v>
      </c>
      <c r="G232" s="50">
        <f ca="1">IF(SUM(E232:F232)=0,0,$G$11+SUM(E$12:$E232)-SUM(F$12:$F232))</f>
        <v>118387733</v>
      </c>
      <c r="H232" s="51">
        <f ca="1">IF(IF(TYPE(MATCH($C$8,OFFSET([1]NKC!$D$10,H231,0):'[1]NKC'!$D$5007,0)+H231)=16,"",MATCH($C$8,OFFSET([1]NKC!$D$10,H231,0):'[1]NKC'!$D$5007,0)+H231)&lt;IF(TYPE(MATCH($C$8,OFFSET([1]NKC!$E$10,H231,0):'[1]NKC'!$E$5007,0)+H231)=16,"",MATCH($C$8,OFFSET([1]NKC!$E$10,H231,0):'[1]NKC'!$E$5007,0)+H231),IF(TYPE(MATCH($C$8,OFFSET([1]NKC!$D$10,H231,0):'[1]NKC'!$D$5007,0)+H231)=16,"",MATCH($C$8,OFFSET([1]NKC!$D$10,H231,0):'[1]NKC'!$D$5007,0)+H231),IF(TYPE(MATCH($C$8,OFFSET([1]NKC!$E$10,H231,0):'[1]NKC'!$E$5007,0)+H231)=16,"",MATCH($C$8,OFFSET([1]NKC!$E$10,H231,0):'[1]NKC'!$E$5007,0)+H231))</f>
        <v>317</v>
      </c>
    </row>
    <row r="233" spans="1:8" s="52" customFormat="1" ht="14.25">
      <c r="A233" s="45">
        <f ca="1">IF($H233="","",INDEX([1]NKC!$A$10:$A$5007,$H233))</f>
        <v>43537</v>
      </c>
      <c r="B233" s="46" t="str">
        <f ca="1">IF($H233="","",INDEX([1]NKC!$B$10:$B$5007,$H233))</f>
        <v>PC20190313-02</v>
      </c>
      <c r="C233" s="47" t="str">
        <f ca="1">IF($H233="","",INDEX([1]NKC!$C$10:$C$5007,$H233))</f>
        <v>Thuế GTGT được khấu trừ</v>
      </c>
      <c r="D233" s="48" t="str">
        <f ca="1">IF(IF($H233="","",INDEX([1]NKC!$D$10:$D$5007,$H233))=$C$8,IF($H233="","",INDEX([1]NKC!$E$10:$E$5007,$H233)),IF($H233="","",INDEX([1]NKC!$D$10:$D$5007,$H233)))</f>
        <v>1331</v>
      </c>
      <c r="E233" s="49" t="str">
        <f ca="1">IF(IF($H233="","",INDEX([1]NKC!$E$10:$E$5007,$H233))=$C$8,"",IF($H233="","",INDEX([1]NKC!$F$10:$F$5007,$H233)))</f>
        <v/>
      </c>
      <c r="F233" s="49">
        <f ca="1">IF(IF($H233="","",INDEX([1]NKC!$D$10:$D$5007,$H233))=$C$8,"",IF($H233="","",INDEX([1]NKC!$F$10:$F$5007,$H233)))</f>
        <v>9186</v>
      </c>
      <c r="G233" s="50">
        <f ca="1">IF(SUM(E233:F233)=0,0,$G$11+SUM(E$12:$E233)-SUM(F$12:$F233))</f>
        <v>118378547</v>
      </c>
      <c r="H233" s="51">
        <f ca="1">IF(IF(TYPE(MATCH($C$8,OFFSET([1]NKC!$D$10,H232,0):'[1]NKC'!$D$5007,0)+H232)=16,"",MATCH($C$8,OFFSET([1]NKC!$D$10,H232,0):'[1]NKC'!$D$5007,0)+H232)&lt;IF(TYPE(MATCH($C$8,OFFSET([1]NKC!$E$10,H232,0):'[1]NKC'!$E$5007,0)+H232)=16,"",MATCH($C$8,OFFSET([1]NKC!$E$10,H232,0):'[1]NKC'!$E$5007,0)+H232),IF(TYPE(MATCH($C$8,OFFSET([1]NKC!$D$10,H232,0):'[1]NKC'!$D$5007,0)+H232)=16,"",MATCH($C$8,OFFSET([1]NKC!$D$10,H232,0):'[1]NKC'!$D$5007,0)+H232),IF(TYPE(MATCH($C$8,OFFSET([1]NKC!$E$10,H232,0):'[1]NKC'!$E$5007,0)+H232)=16,"",MATCH($C$8,OFFSET([1]NKC!$E$10,H232,0):'[1]NKC'!$E$5007,0)+H232))</f>
        <v>318</v>
      </c>
    </row>
    <row r="234" spans="1:8" s="52" customFormat="1" ht="14.25">
      <c r="A234" s="45">
        <f ca="1">IF($H234="","",INDEX([1]NKC!$A$10:$A$5007,$H234))</f>
        <v>43537</v>
      </c>
      <c r="B234" s="46" t="str">
        <f ca="1">IF($H234="","",INDEX([1]NKC!$B$10:$B$5007,$H234))</f>
        <v>PC20190313-02</v>
      </c>
      <c r="C234" s="47" t="str">
        <f ca="1">IF($H234="","",INDEX([1]NKC!$C$10:$C$5007,$H234))</f>
        <v>TT cước điện thoại: 0965675793</v>
      </c>
      <c r="D234" s="48" t="str">
        <f ca="1">IF(IF($H234="","",INDEX([1]NKC!$D$10:$D$5007,$H234))=$C$8,IF($H234="","",INDEX([1]NKC!$E$10:$E$5007,$H234)),IF($H234="","",INDEX([1]NKC!$D$10:$D$5007,$H234)))</f>
        <v>6418</v>
      </c>
      <c r="E234" s="49" t="str">
        <f ca="1">IF(IF($H234="","",INDEX([1]NKC!$E$10:$E$5007,$H234))=$C$8,"",IF($H234="","",INDEX([1]NKC!$F$10:$F$5007,$H234)))</f>
        <v/>
      </c>
      <c r="F234" s="49">
        <f ca="1">IF(IF($H234="","",INDEX([1]NKC!$D$10:$D$5007,$H234))=$C$8,"",IF($H234="","",INDEX([1]NKC!$F$10:$F$5007,$H234)))</f>
        <v>147727</v>
      </c>
      <c r="G234" s="50">
        <f ca="1">IF(SUM(E234:F234)=0,0,$G$11+SUM(E$12:$E234)-SUM(F$12:$F234))</f>
        <v>118230820</v>
      </c>
      <c r="H234" s="51">
        <f ca="1">IF(IF(TYPE(MATCH($C$8,OFFSET([1]NKC!$D$10,H233,0):'[1]NKC'!$D$5007,0)+H233)=16,"",MATCH($C$8,OFFSET([1]NKC!$D$10,H233,0):'[1]NKC'!$D$5007,0)+H233)&lt;IF(TYPE(MATCH($C$8,OFFSET([1]NKC!$E$10,H233,0):'[1]NKC'!$E$5007,0)+H233)=16,"",MATCH($C$8,OFFSET([1]NKC!$E$10,H233,0):'[1]NKC'!$E$5007,0)+H233),IF(TYPE(MATCH($C$8,OFFSET([1]NKC!$D$10,H233,0):'[1]NKC'!$D$5007,0)+H233)=16,"",MATCH($C$8,OFFSET([1]NKC!$D$10,H233,0):'[1]NKC'!$D$5007,0)+H233),IF(TYPE(MATCH($C$8,OFFSET([1]NKC!$E$10,H233,0):'[1]NKC'!$E$5007,0)+H233)=16,"",MATCH($C$8,OFFSET([1]NKC!$E$10,H233,0):'[1]NKC'!$E$5007,0)+H233))</f>
        <v>319</v>
      </c>
    </row>
    <row r="235" spans="1:8" s="52" customFormat="1" ht="14.25">
      <c r="A235" s="45">
        <f ca="1">IF($H235="","",INDEX([1]NKC!$A$10:$A$5007,$H235))</f>
        <v>43537</v>
      </c>
      <c r="B235" s="46" t="str">
        <f ca="1">IF($H235="","",INDEX([1]NKC!$B$10:$B$5007,$H235))</f>
        <v>PC20190313-02</v>
      </c>
      <c r="C235" s="47" t="str">
        <f ca="1">IF($H235="","",INDEX([1]NKC!$C$10:$C$5007,$H235))</f>
        <v>Thuế GTGT được khấu trừ</v>
      </c>
      <c r="D235" s="48" t="str">
        <f ca="1">IF(IF($H235="","",INDEX([1]NKC!$D$10:$D$5007,$H235))=$C$8,IF($H235="","",INDEX([1]NKC!$E$10:$E$5007,$H235)),IF($H235="","",INDEX([1]NKC!$D$10:$D$5007,$H235)))</f>
        <v>1331</v>
      </c>
      <c r="E235" s="49" t="str">
        <f ca="1">IF(IF($H235="","",INDEX([1]NKC!$E$10:$E$5007,$H235))=$C$8,"",IF($H235="","",INDEX([1]NKC!$F$10:$F$5007,$H235)))</f>
        <v/>
      </c>
      <c r="F235" s="49">
        <f ca="1">IF(IF($H235="","",INDEX([1]NKC!$D$10:$D$5007,$H235))=$C$8,"",IF($H235="","",INDEX([1]NKC!$F$10:$F$5007,$H235)))</f>
        <v>14773</v>
      </c>
      <c r="G235" s="50">
        <f ca="1">IF(SUM(E235:F235)=0,0,$G$11+SUM(E$12:$E235)-SUM(F$12:$F235))</f>
        <v>118216047</v>
      </c>
      <c r="H235" s="51">
        <f ca="1">IF(IF(TYPE(MATCH($C$8,OFFSET([1]NKC!$D$10,H234,0):'[1]NKC'!$D$5007,0)+H234)=16,"",MATCH($C$8,OFFSET([1]NKC!$D$10,H234,0):'[1]NKC'!$D$5007,0)+H234)&lt;IF(TYPE(MATCH($C$8,OFFSET([1]NKC!$E$10,H234,0):'[1]NKC'!$E$5007,0)+H234)=16,"",MATCH($C$8,OFFSET([1]NKC!$E$10,H234,0):'[1]NKC'!$E$5007,0)+H234),IF(TYPE(MATCH($C$8,OFFSET([1]NKC!$D$10,H234,0):'[1]NKC'!$D$5007,0)+H234)=16,"",MATCH($C$8,OFFSET([1]NKC!$D$10,H234,0):'[1]NKC'!$D$5007,0)+H234),IF(TYPE(MATCH($C$8,OFFSET([1]NKC!$E$10,H234,0):'[1]NKC'!$E$5007,0)+H234)=16,"",MATCH($C$8,OFFSET([1]NKC!$E$10,H234,0):'[1]NKC'!$E$5007,0)+H234))</f>
        <v>320</v>
      </c>
    </row>
    <row r="236" spans="1:8" s="52" customFormat="1" ht="14.25">
      <c r="A236" s="45">
        <f ca="1">IF($H236="","",INDEX([1]NKC!$A$10:$A$5007,$H236))</f>
        <v>43537</v>
      </c>
      <c r="B236" s="46" t="str">
        <f ca="1">IF($H236="","",INDEX([1]NKC!$B$10:$B$5007,$H236))</f>
        <v>PC20190313-02</v>
      </c>
      <c r="C236" s="47" t="str">
        <f ca="1">IF($H236="","",INDEX([1]NKC!$C$10:$C$5007,$H236))</f>
        <v>TT cước điện thoại: 0965879791</v>
      </c>
      <c r="D236" s="48" t="str">
        <f ca="1">IF(IF($H236="","",INDEX([1]NKC!$D$10:$D$5007,$H236))=$C$8,IF($H236="","",INDEX([1]NKC!$E$10:$E$5007,$H236)),IF($H236="","",INDEX([1]NKC!$D$10:$D$5007,$H236)))</f>
        <v>6418</v>
      </c>
      <c r="E236" s="49" t="str">
        <f ca="1">IF(IF($H236="","",INDEX([1]NKC!$E$10:$E$5007,$H236))=$C$8,"",IF($H236="","",INDEX([1]NKC!$F$10:$F$5007,$H236)))</f>
        <v/>
      </c>
      <c r="F236" s="49">
        <f ca="1">IF(IF($H236="","",INDEX([1]NKC!$D$10:$D$5007,$H236))=$C$8,"",IF($H236="","",INDEX([1]NKC!$F$10:$F$5007,$H236)))</f>
        <v>92000</v>
      </c>
      <c r="G236" s="50">
        <f ca="1">IF(SUM(E236:F236)=0,0,$G$11+SUM(E$12:$E236)-SUM(F$12:$F236))</f>
        <v>118124047</v>
      </c>
      <c r="H236" s="51">
        <f ca="1">IF(IF(TYPE(MATCH($C$8,OFFSET([1]NKC!$D$10,H235,0):'[1]NKC'!$D$5007,0)+H235)=16,"",MATCH($C$8,OFFSET([1]NKC!$D$10,H235,0):'[1]NKC'!$D$5007,0)+H235)&lt;IF(TYPE(MATCH($C$8,OFFSET([1]NKC!$E$10,H235,0):'[1]NKC'!$E$5007,0)+H235)=16,"",MATCH($C$8,OFFSET([1]NKC!$E$10,H235,0):'[1]NKC'!$E$5007,0)+H235),IF(TYPE(MATCH($C$8,OFFSET([1]NKC!$D$10,H235,0):'[1]NKC'!$D$5007,0)+H235)=16,"",MATCH($C$8,OFFSET([1]NKC!$D$10,H235,0):'[1]NKC'!$D$5007,0)+H235),IF(TYPE(MATCH($C$8,OFFSET([1]NKC!$E$10,H235,0):'[1]NKC'!$E$5007,0)+H235)=16,"",MATCH($C$8,OFFSET([1]NKC!$E$10,H235,0):'[1]NKC'!$E$5007,0)+H235))</f>
        <v>321</v>
      </c>
    </row>
    <row r="237" spans="1:8" s="52" customFormat="1" ht="14.25">
      <c r="A237" s="45">
        <f ca="1">IF($H237="","",INDEX([1]NKC!$A$10:$A$5007,$H237))</f>
        <v>43537</v>
      </c>
      <c r="B237" s="46" t="str">
        <f ca="1">IF($H237="","",INDEX([1]NKC!$B$10:$B$5007,$H237))</f>
        <v>PC20190313-02</v>
      </c>
      <c r="C237" s="47" t="str">
        <f ca="1">IF($H237="","",INDEX([1]NKC!$C$10:$C$5007,$H237))</f>
        <v>Thuế GTGT được khấu trừ</v>
      </c>
      <c r="D237" s="48" t="str">
        <f ca="1">IF(IF($H237="","",INDEX([1]NKC!$D$10:$D$5007,$H237))=$C$8,IF($H237="","",INDEX([1]NKC!$E$10:$E$5007,$H237)),IF($H237="","",INDEX([1]NKC!$D$10:$D$5007,$H237)))</f>
        <v>1331</v>
      </c>
      <c r="E237" s="49" t="str">
        <f ca="1">IF(IF($H237="","",INDEX([1]NKC!$E$10:$E$5007,$H237))=$C$8,"",IF($H237="","",INDEX([1]NKC!$F$10:$F$5007,$H237)))</f>
        <v/>
      </c>
      <c r="F237" s="49">
        <f ca="1">IF(IF($H237="","",INDEX([1]NKC!$D$10:$D$5007,$H237))=$C$8,"",IF($H237="","",INDEX([1]NKC!$F$10:$F$5007,$H237)))</f>
        <v>9200</v>
      </c>
      <c r="G237" s="50">
        <f ca="1">IF(SUM(E237:F237)=0,0,$G$11+SUM(E$12:$E237)-SUM(F$12:$F237))</f>
        <v>118114847</v>
      </c>
      <c r="H237" s="51">
        <f ca="1">IF(IF(TYPE(MATCH($C$8,OFFSET([1]NKC!$D$10,H236,0):'[1]NKC'!$D$5007,0)+H236)=16,"",MATCH($C$8,OFFSET([1]NKC!$D$10,H236,0):'[1]NKC'!$D$5007,0)+H236)&lt;IF(TYPE(MATCH($C$8,OFFSET([1]NKC!$E$10,H236,0):'[1]NKC'!$E$5007,0)+H236)=16,"",MATCH($C$8,OFFSET([1]NKC!$E$10,H236,0):'[1]NKC'!$E$5007,0)+H236),IF(TYPE(MATCH($C$8,OFFSET([1]NKC!$D$10,H236,0):'[1]NKC'!$D$5007,0)+H236)=16,"",MATCH($C$8,OFFSET([1]NKC!$D$10,H236,0):'[1]NKC'!$D$5007,0)+H236),IF(TYPE(MATCH($C$8,OFFSET([1]NKC!$E$10,H236,0):'[1]NKC'!$E$5007,0)+H236)=16,"",MATCH($C$8,OFFSET([1]NKC!$E$10,H236,0):'[1]NKC'!$E$5007,0)+H236))</f>
        <v>322</v>
      </c>
    </row>
    <row r="238" spans="1:8" s="52" customFormat="1" ht="14.25">
      <c r="A238" s="45">
        <f ca="1">IF($H238="","",INDEX([1]NKC!$A$10:$A$5007,$H238))</f>
        <v>43537</v>
      </c>
      <c r="B238" s="46" t="str">
        <f ca="1">IF($H238="","",INDEX([1]NKC!$B$10:$B$5007,$H238))</f>
        <v>PC20190313-02</v>
      </c>
      <c r="C238" s="47" t="str">
        <f ca="1">IF($H238="","",INDEX([1]NKC!$C$10:$C$5007,$H238))</f>
        <v>TT cước điện thoại: 0868578796</v>
      </c>
      <c r="D238" s="48" t="str">
        <f ca="1">IF(IF($H238="","",INDEX([1]NKC!$D$10:$D$5007,$H238))=$C$8,IF($H238="","",INDEX([1]NKC!$E$10:$E$5007,$H238)),IF($H238="","",INDEX([1]NKC!$D$10:$D$5007,$H238)))</f>
        <v>6418</v>
      </c>
      <c r="E238" s="49" t="str">
        <f ca="1">IF(IF($H238="","",INDEX([1]NKC!$E$10:$E$5007,$H238))=$C$8,"",IF($H238="","",INDEX([1]NKC!$F$10:$F$5007,$H238)))</f>
        <v/>
      </c>
      <c r="F238" s="49">
        <f ca="1">IF(IF($H238="","",INDEX([1]NKC!$D$10:$D$5007,$H238))=$C$8,"",IF($H238="","",INDEX([1]NKC!$F$10:$F$5007,$H238)))</f>
        <v>189496</v>
      </c>
      <c r="G238" s="50">
        <f ca="1">IF(SUM(E238:F238)=0,0,$G$11+SUM(E$12:$E238)-SUM(F$12:$F238))</f>
        <v>117925351</v>
      </c>
      <c r="H238" s="51">
        <f ca="1">IF(IF(TYPE(MATCH($C$8,OFFSET([1]NKC!$D$10,H237,0):'[1]NKC'!$D$5007,0)+H237)=16,"",MATCH($C$8,OFFSET([1]NKC!$D$10,H237,0):'[1]NKC'!$D$5007,0)+H237)&lt;IF(TYPE(MATCH($C$8,OFFSET([1]NKC!$E$10,H237,0):'[1]NKC'!$E$5007,0)+H237)=16,"",MATCH($C$8,OFFSET([1]NKC!$E$10,H237,0):'[1]NKC'!$E$5007,0)+H237),IF(TYPE(MATCH($C$8,OFFSET([1]NKC!$D$10,H237,0):'[1]NKC'!$D$5007,0)+H237)=16,"",MATCH($C$8,OFFSET([1]NKC!$D$10,H237,0):'[1]NKC'!$D$5007,0)+H237),IF(TYPE(MATCH($C$8,OFFSET([1]NKC!$E$10,H237,0):'[1]NKC'!$E$5007,0)+H237)=16,"",MATCH($C$8,OFFSET([1]NKC!$E$10,H237,0):'[1]NKC'!$E$5007,0)+H237))</f>
        <v>323</v>
      </c>
    </row>
    <row r="239" spans="1:8" s="52" customFormat="1" ht="14.25">
      <c r="A239" s="45">
        <f ca="1">IF($H239="","",INDEX([1]NKC!$A$10:$A$5007,$H239))</f>
        <v>43537</v>
      </c>
      <c r="B239" s="46" t="str">
        <f ca="1">IF($H239="","",INDEX([1]NKC!$B$10:$B$5007,$H239))</f>
        <v>PC20190313-02</v>
      </c>
      <c r="C239" s="47" t="str">
        <f ca="1">IF($H239="","",INDEX([1]NKC!$C$10:$C$5007,$H239))</f>
        <v>Thuế GTGT được khấu trừ</v>
      </c>
      <c r="D239" s="48" t="str">
        <f ca="1">IF(IF($H239="","",INDEX([1]NKC!$D$10:$D$5007,$H239))=$C$8,IF($H239="","",INDEX([1]NKC!$E$10:$E$5007,$H239)),IF($H239="","",INDEX([1]NKC!$D$10:$D$5007,$H239)))</f>
        <v>1331</v>
      </c>
      <c r="E239" s="49" t="str">
        <f ca="1">IF(IF($H239="","",INDEX([1]NKC!$E$10:$E$5007,$H239))=$C$8,"",IF($H239="","",INDEX([1]NKC!$F$10:$F$5007,$H239)))</f>
        <v/>
      </c>
      <c r="F239" s="49">
        <f ca="1">IF(IF($H239="","",INDEX([1]NKC!$D$10:$D$5007,$H239))=$C$8,"",IF($H239="","",INDEX([1]NKC!$F$10:$F$5007,$H239)))</f>
        <v>18950</v>
      </c>
      <c r="G239" s="50">
        <f ca="1">IF(SUM(E239:F239)=0,0,$G$11+SUM(E$12:$E239)-SUM(F$12:$F239))</f>
        <v>117906401</v>
      </c>
      <c r="H239" s="51">
        <f ca="1">IF(IF(TYPE(MATCH($C$8,OFFSET([1]NKC!$D$10,H238,0):'[1]NKC'!$D$5007,0)+H238)=16,"",MATCH($C$8,OFFSET([1]NKC!$D$10,H238,0):'[1]NKC'!$D$5007,0)+H238)&lt;IF(TYPE(MATCH($C$8,OFFSET([1]NKC!$E$10,H238,0):'[1]NKC'!$E$5007,0)+H238)=16,"",MATCH($C$8,OFFSET([1]NKC!$E$10,H238,0):'[1]NKC'!$E$5007,0)+H238),IF(TYPE(MATCH($C$8,OFFSET([1]NKC!$D$10,H238,0):'[1]NKC'!$D$5007,0)+H238)=16,"",MATCH($C$8,OFFSET([1]NKC!$D$10,H238,0):'[1]NKC'!$D$5007,0)+H238),IF(TYPE(MATCH($C$8,OFFSET([1]NKC!$E$10,H238,0):'[1]NKC'!$E$5007,0)+H238)=16,"",MATCH($C$8,OFFSET([1]NKC!$E$10,H238,0):'[1]NKC'!$E$5007,0)+H238))</f>
        <v>324</v>
      </c>
    </row>
    <row r="240" spans="1:8" s="52" customFormat="1" ht="14.25">
      <c r="A240" s="45">
        <f ca="1">IF($H240="","",INDEX([1]NKC!$A$10:$A$5007,$H240))</f>
        <v>43537</v>
      </c>
      <c r="B240" s="46" t="str">
        <f ca="1">IF($H240="","",INDEX([1]NKC!$B$10:$B$5007,$H240))</f>
        <v>PC20190313-02</v>
      </c>
      <c r="C240" s="47" t="str">
        <f ca="1">IF($H240="","",INDEX([1]NKC!$C$10:$C$5007,$H240))</f>
        <v>TT cước điện thoại: 0868578795</v>
      </c>
      <c r="D240" s="48" t="str">
        <f ca="1">IF(IF($H240="","",INDEX([1]NKC!$D$10:$D$5007,$H240))=$C$8,IF($H240="","",INDEX([1]NKC!$E$10:$E$5007,$H240)),IF($H240="","",INDEX([1]NKC!$D$10:$D$5007,$H240)))</f>
        <v>6418</v>
      </c>
      <c r="E240" s="49" t="str">
        <f ca="1">IF(IF($H240="","",INDEX([1]NKC!$E$10:$E$5007,$H240))=$C$8,"",IF($H240="","",INDEX([1]NKC!$F$10:$F$5007,$H240)))</f>
        <v/>
      </c>
      <c r="F240" s="49">
        <f ca="1">IF(IF($H240="","",INDEX([1]NKC!$D$10:$D$5007,$H240))=$C$8,"",IF($H240="","",INDEX([1]NKC!$F$10:$F$5007,$H240)))</f>
        <v>90909</v>
      </c>
      <c r="G240" s="50">
        <f ca="1">IF(SUM(E240:F240)=0,0,$G$11+SUM(E$12:$E240)-SUM(F$12:$F240))</f>
        <v>117815492</v>
      </c>
      <c r="H240" s="51">
        <f ca="1">IF(IF(TYPE(MATCH($C$8,OFFSET([1]NKC!$D$10,H239,0):'[1]NKC'!$D$5007,0)+H239)=16,"",MATCH($C$8,OFFSET([1]NKC!$D$10,H239,0):'[1]NKC'!$D$5007,0)+H239)&lt;IF(TYPE(MATCH($C$8,OFFSET([1]NKC!$E$10,H239,0):'[1]NKC'!$E$5007,0)+H239)=16,"",MATCH($C$8,OFFSET([1]NKC!$E$10,H239,0):'[1]NKC'!$E$5007,0)+H239),IF(TYPE(MATCH($C$8,OFFSET([1]NKC!$D$10,H239,0):'[1]NKC'!$D$5007,0)+H239)=16,"",MATCH($C$8,OFFSET([1]NKC!$D$10,H239,0):'[1]NKC'!$D$5007,0)+H239),IF(TYPE(MATCH($C$8,OFFSET([1]NKC!$E$10,H239,0):'[1]NKC'!$E$5007,0)+H239)=16,"",MATCH($C$8,OFFSET([1]NKC!$E$10,H239,0):'[1]NKC'!$E$5007,0)+H239))</f>
        <v>325</v>
      </c>
    </row>
    <row r="241" spans="1:8" s="52" customFormat="1" ht="14.25">
      <c r="A241" s="45">
        <f ca="1">IF($H241="","",INDEX([1]NKC!$A$10:$A$5007,$H241))</f>
        <v>43537</v>
      </c>
      <c r="B241" s="46" t="str">
        <f ca="1">IF($H241="","",INDEX([1]NKC!$B$10:$B$5007,$H241))</f>
        <v>PC20190313-02</v>
      </c>
      <c r="C241" s="47" t="str">
        <f ca="1">IF($H241="","",INDEX([1]NKC!$C$10:$C$5007,$H241))</f>
        <v>Thuế GTGT được khấu trừ</v>
      </c>
      <c r="D241" s="48" t="str">
        <f ca="1">IF(IF($H241="","",INDEX([1]NKC!$D$10:$D$5007,$H241))=$C$8,IF($H241="","",INDEX([1]NKC!$E$10:$E$5007,$H241)),IF($H241="","",INDEX([1]NKC!$D$10:$D$5007,$H241)))</f>
        <v>1331</v>
      </c>
      <c r="E241" s="49" t="str">
        <f ca="1">IF(IF($H241="","",INDEX([1]NKC!$E$10:$E$5007,$H241))=$C$8,"",IF($H241="","",INDEX([1]NKC!$F$10:$F$5007,$H241)))</f>
        <v/>
      </c>
      <c r="F241" s="49">
        <f ca="1">IF(IF($H241="","",INDEX([1]NKC!$D$10:$D$5007,$H241))=$C$8,"",IF($H241="","",INDEX([1]NKC!$F$10:$F$5007,$H241)))</f>
        <v>9091</v>
      </c>
      <c r="G241" s="50">
        <f ca="1">IF(SUM(E241:F241)=0,0,$G$11+SUM(E$12:$E241)-SUM(F$12:$F241))</f>
        <v>117806401</v>
      </c>
      <c r="H241" s="51">
        <f ca="1">IF(IF(TYPE(MATCH($C$8,OFFSET([1]NKC!$D$10,H240,0):'[1]NKC'!$D$5007,0)+H240)=16,"",MATCH($C$8,OFFSET([1]NKC!$D$10,H240,0):'[1]NKC'!$D$5007,0)+H240)&lt;IF(TYPE(MATCH($C$8,OFFSET([1]NKC!$E$10,H240,0):'[1]NKC'!$E$5007,0)+H240)=16,"",MATCH($C$8,OFFSET([1]NKC!$E$10,H240,0):'[1]NKC'!$E$5007,0)+H240),IF(TYPE(MATCH($C$8,OFFSET([1]NKC!$D$10,H240,0):'[1]NKC'!$D$5007,0)+H240)=16,"",MATCH($C$8,OFFSET([1]NKC!$D$10,H240,0):'[1]NKC'!$D$5007,0)+H240),IF(TYPE(MATCH($C$8,OFFSET([1]NKC!$E$10,H240,0):'[1]NKC'!$E$5007,0)+H240)=16,"",MATCH($C$8,OFFSET([1]NKC!$E$10,H240,0):'[1]NKC'!$E$5007,0)+H240))</f>
        <v>326</v>
      </c>
    </row>
    <row r="242" spans="1:8" s="52" customFormat="1" ht="14.25">
      <c r="A242" s="45">
        <f ca="1">IF($H242="","",INDEX([1]NKC!$A$10:$A$5007,$H242))</f>
        <v>43537</v>
      </c>
      <c r="B242" s="46" t="str">
        <f ca="1">IF($H242="","",INDEX([1]NKC!$B$10:$B$5007,$H242))</f>
        <v>PC20190313-02</v>
      </c>
      <c r="C242" s="47" t="str">
        <f ca="1">IF($H242="","",INDEX([1]NKC!$C$10:$C$5007,$H242))</f>
        <v>TT cước điện thoại: 0868578798</v>
      </c>
      <c r="D242" s="48" t="str">
        <f ca="1">IF(IF($H242="","",INDEX([1]NKC!$D$10:$D$5007,$H242))=$C$8,IF($H242="","",INDEX([1]NKC!$E$10:$E$5007,$H242)),IF($H242="","",INDEX([1]NKC!$D$10:$D$5007,$H242)))</f>
        <v>6418</v>
      </c>
      <c r="E242" s="49" t="str">
        <f ca="1">IF(IF($H242="","",INDEX([1]NKC!$E$10:$E$5007,$H242))=$C$8,"",IF($H242="","",INDEX([1]NKC!$F$10:$F$5007,$H242)))</f>
        <v/>
      </c>
      <c r="F242" s="49">
        <f ca="1">IF(IF($H242="","",INDEX([1]NKC!$D$10:$D$5007,$H242))=$C$8,"",IF($H242="","",INDEX([1]NKC!$F$10:$F$5007,$H242)))</f>
        <v>91182</v>
      </c>
      <c r="G242" s="50">
        <f ca="1">IF(SUM(E242:F242)=0,0,$G$11+SUM(E$12:$E242)-SUM(F$12:$F242))</f>
        <v>117715219</v>
      </c>
      <c r="H242" s="51">
        <f ca="1">IF(IF(TYPE(MATCH($C$8,OFFSET([1]NKC!$D$10,H241,0):'[1]NKC'!$D$5007,0)+H241)=16,"",MATCH($C$8,OFFSET([1]NKC!$D$10,H241,0):'[1]NKC'!$D$5007,0)+H241)&lt;IF(TYPE(MATCH($C$8,OFFSET([1]NKC!$E$10,H241,0):'[1]NKC'!$E$5007,0)+H241)=16,"",MATCH($C$8,OFFSET([1]NKC!$E$10,H241,0):'[1]NKC'!$E$5007,0)+H241),IF(TYPE(MATCH($C$8,OFFSET([1]NKC!$D$10,H241,0):'[1]NKC'!$D$5007,0)+H241)=16,"",MATCH($C$8,OFFSET([1]NKC!$D$10,H241,0):'[1]NKC'!$D$5007,0)+H241),IF(TYPE(MATCH($C$8,OFFSET([1]NKC!$E$10,H241,0):'[1]NKC'!$E$5007,0)+H241)=16,"",MATCH($C$8,OFFSET([1]NKC!$E$10,H241,0):'[1]NKC'!$E$5007,0)+H241))</f>
        <v>327</v>
      </c>
    </row>
    <row r="243" spans="1:8" s="52" customFormat="1" ht="14.25">
      <c r="A243" s="45">
        <f ca="1">IF($H243="","",INDEX([1]NKC!$A$10:$A$5007,$H243))</f>
        <v>43537</v>
      </c>
      <c r="B243" s="46" t="str">
        <f ca="1">IF($H243="","",INDEX([1]NKC!$B$10:$B$5007,$H243))</f>
        <v>PC20190313-02</v>
      </c>
      <c r="C243" s="47" t="str">
        <f ca="1">IF($H243="","",INDEX([1]NKC!$C$10:$C$5007,$H243))</f>
        <v>Thuế GTGT được khấu trừ</v>
      </c>
      <c r="D243" s="48" t="str">
        <f ca="1">IF(IF($H243="","",INDEX([1]NKC!$D$10:$D$5007,$H243))=$C$8,IF($H243="","",INDEX([1]NKC!$E$10:$E$5007,$H243)),IF($H243="","",INDEX([1]NKC!$D$10:$D$5007,$H243)))</f>
        <v>1331</v>
      </c>
      <c r="E243" s="49" t="str">
        <f ca="1">IF(IF($H243="","",INDEX([1]NKC!$E$10:$E$5007,$H243))=$C$8,"",IF($H243="","",INDEX([1]NKC!$F$10:$F$5007,$H243)))</f>
        <v/>
      </c>
      <c r="F243" s="49">
        <f ca="1">IF(IF($H243="","",INDEX([1]NKC!$D$10:$D$5007,$H243))=$C$8,"",IF($H243="","",INDEX([1]NKC!$F$10:$F$5007,$H243)))</f>
        <v>9118</v>
      </c>
      <c r="G243" s="50">
        <f ca="1">IF(SUM(E243:F243)=0,0,$G$11+SUM(E$12:$E243)-SUM(F$12:$F243))</f>
        <v>117706101</v>
      </c>
      <c r="H243" s="51">
        <f ca="1">IF(IF(TYPE(MATCH($C$8,OFFSET([1]NKC!$D$10,H242,0):'[1]NKC'!$D$5007,0)+H242)=16,"",MATCH($C$8,OFFSET([1]NKC!$D$10,H242,0):'[1]NKC'!$D$5007,0)+H242)&lt;IF(TYPE(MATCH($C$8,OFFSET([1]NKC!$E$10,H242,0):'[1]NKC'!$E$5007,0)+H242)=16,"",MATCH($C$8,OFFSET([1]NKC!$E$10,H242,0):'[1]NKC'!$E$5007,0)+H242),IF(TYPE(MATCH($C$8,OFFSET([1]NKC!$D$10,H242,0):'[1]NKC'!$D$5007,0)+H242)=16,"",MATCH($C$8,OFFSET([1]NKC!$D$10,H242,0):'[1]NKC'!$D$5007,0)+H242),IF(TYPE(MATCH($C$8,OFFSET([1]NKC!$E$10,H242,0):'[1]NKC'!$E$5007,0)+H242)=16,"",MATCH($C$8,OFFSET([1]NKC!$E$10,H242,0):'[1]NKC'!$E$5007,0)+H242))</f>
        <v>328</v>
      </c>
    </row>
    <row r="244" spans="1:8" s="52" customFormat="1" ht="14.25">
      <c r="A244" s="45">
        <f ca="1">IF($H244="","",INDEX([1]NKC!$A$10:$A$5007,$H244))</f>
        <v>43537</v>
      </c>
      <c r="B244" s="46" t="str">
        <f ca="1">IF($H244="","",INDEX([1]NKC!$B$10:$B$5007,$H244))</f>
        <v>PC20190313-02</v>
      </c>
      <c r="C244" s="47" t="str">
        <f ca="1">IF($H244="","",INDEX([1]NKC!$C$10:$C$5007,$H244))</f>
        <v>TT cước điện thoại: 0965658795</v>
      </c>
      <c r="D244" s="48" t="str">
        <f ca="1">IF(IF($H244="","",INDEX([1]NKC!$D$10:$D$5007,$H244))=$C$8,IF($H244="","",INDEX([1]NKC!$E$10:$E$5007,$H244)),IF($H244="","",INDEX([1]NKC!$D$10:$D$5007,$H244)))</f>
        <v>6418</v>
      </c>
      <c r="E244" s="49" t="str">
        <f ca="1">IF(IF($H244="","",INDEX([1]NKC!$E$10:$E$5007,$H244))=$C$8,"",IF($H244="","",INDEX([1]NKC!$F$10:$F$5007,$H244)))</f>
        <v/>
      </c>
      <c r="F244" s="49">
        <f ca="1">IF(IF($H244="","",INDEX([1]NKC!$D$10:$D$5007,$H244))=$C$8,"",IF($H244="","",INDEX([1]NKC!$F$10:$F$5007,$H244)))</f>
        <v>94727</v>
      </c>
      <c r="G244" s="50">
        <f ca="1">IF(SUM(E244:F244)=0,0,$G$11+SUM(E$12:$E244)-SUM(F$12:$F244))</f>
        <v>117611374</v>
      </c>
      <c r="H244" s="51">
        <f ca="1">IF(IF(TYPE(MATCH($C$8,OFFSET([1]NKC!$D$10,H243,0):'[1]NKC'!$D$5007,0)+H243)=16,"",MATCH($C$8,OFFSET([1]NKC!$D$10,H243,0):'[1]NKC'!$D$5007,0)+H243)&lt;IF(TYPE(MATCH($C$8,OFFSET([1]NKC!$E$10,H243,0):'[1]NKC'!$E$5007,0)+H243)=16,"",MATCH($C$8,OFFSET([1]NKC!$E$10,H243,0):'[1]NKC'!$E$5007,0)+H243),IF(TYPE(MATCH($C$8,OFFSET([1]NKC!$D$10,H243,0):'[1]NKC'!$D$5007,0)+H243)=16,"",MATCH($C$8,OFFSET([1]NKC!$D$10,H243,0):'[1]NKC'!$D$5007,0)+H243),IF(TYPE(MATCH($C$8,OFFSET([1]NKC!$E$10,H243,0):'[1]NKC'!$E$5007,0)+H243)=16,"",MATCH($C$8,OFFSET([1]NKC!$E$10,H243,0):'[1]NKC'!$E$5007,0)+H243))</f>
        <v>329</v>
      </c>
    </row>
    <row r="245" spans="1:8" s="52" customFormat="1" ht="14.25">
      <c r="A245" s="45">
        <f ca="1">IF($H245="","",INDEX([1]NKC!$A$10:$A$5007,$H245))</f>
        <v>43537</v>
      </c>
      <c r="B245" s="46" t="str">
        <f ca="1">IF($H245="","",INDEX([1]NKC!$B$10:$B$5007,$H245))</f>
        <v>PC20190313-02</v>
      </c>
      <c r="C245" s="47" t="str">
        <f ca="1">IF($H245="","",INDEX([1]NKC!$C$10:$C$5007,$H245))</f>
        <v>Thuế GTGT được khấu trừ</v>
      </c>
      <c r="D245" s="48" t="str">
        <f ca="1">IF(IF($H245="","",INDEX([1]NKC!$D$10:$D$5007,$H245))=$C$8,IF($H245="","",INDEX([1]NKC!$E$10:$E$5007,$H245)),IF($H245="","",INDEX([1]NKC!$D$10:$D$5007,$H245)))</f>
        <v>1331</v>
      </c>
      <c r="E245" s="49" t="str">
        <f ca="1">IF(IF($H245="","",INDEX([1]NKC!$E$10:$E$5007,$H245))=$C$8,"",IF($H245="","",INDEX([1]NKC!$F$10:$F$5007,$H245)))</f>
        <v/>
      </c>
      <c r="F245" s="49">
        <f ca="1">IF(IF($H245="","",INDEX([1]NKC!$D$10:$D$5007,$H245))=$C$8,"",IF($H245="","",INDEX([1]NKC!$F$10:$F$5007,$H245)))</f>
        <v>9473</v>
      </c>
      <c r="G245" s="50">
        <f ca="1">IF(SUM(E245:F245)=0,0,$G$11+SUM(E$12:$E245)-SUM(F$12:$F245))</f>
        <v>117601901</v>
      </c>
      <c r="H245" s="51">
        <f ca="1">IF(IF(TYPE(MATCH($C$8,OFFSET([1]NKC!$D$10,H244,0):'[1]NKC'!$D$5007,0)+H244)=16,"",MATCH($C$8,OFFSET([1]NKC!$D$10,H244,0):'[1]NKC'!$D$5007,0)+H244)&lt;IF(TYPE(MATCH($C$8,OFFSET([1]NKC!$E$10,H244,0):'[1]NKC'!$E$5007,0)+H244)=16,"",MATCH($C$8,OFFSET([1]NKC!$E$10,H244,0):'[1]NKC'!$E$5007,0)+H244),IF(TYPE(MATCH($C$8,OFFSET([1]NKC!$D$10,H244,0):'[1]NKC'!$D$5007,0)+H244)=16,"",MATCH($C$8,OFFSET([1]NKC!$D$10,H244,0):'[1]NKC'!$D$5007,0)+H244),IF(TYPE(MATCH($C$8,OFFSET([1]NKC!$E$10,H244,0):'[1]NKC'!$E$5007,0)+H244)=16,"",MATCH($C$8,OFFSET([1]NKC!$E$10,H244,0):'[1]NKC'!$E$5007,0)+H244))</f>
        <v>330</v>
      </c>
    </row>
    <row r="246" spans="1:8" s="52" customFormat="1" ht="14.25">
      <c r="A246" s="45">
        <f ca="1">IF($H246="","",INDEX([1]NKC!$A$10:$A$5007,$H246))</f>
        <v>43537</v>
      </c>
      <c r="B246" s="46" t="str">
        <f ca="1">IF($H246="","",INDEX([1]NKC!$B$10:$B$5007,$H246))</f>
        <v>PC20190313-02</v>
      </c>
      <c r="C246" s="47" t="str">
        <f ca="1">IF($H246="","",INDEX([1]NKC!$C$10:$C$5007,$H246))</f>
        <v>TT cước điện thoại: 0868578799</v>
      </c>
      <c r="D246" s="48" t="str">
        <f ca="1">IF(IF($H246="","",INDEX([1]NKC!$D$10:$D$5007,$H246))=$C$8,IF($H246="","",INDEX([1]NKC!$E$10:$E$5007,$H246)),IF($H246="","",INDEX([1]NKC!$D$10:$D$5007,$H246)))</f>
        <v>6418</v>
      </c>
      <c r="E246" s="49" t="str">
        <f ca="1">IF(IF($H246="","",INDEX([1]NKC!$E$10:$E$5007,$H246))=$C$8,"",IF($H246="","",INDEX([1]NKC!$F$10:$F$5007,$H246)))</f>
        <v/>
      </c>
      <c r="F246" s="49">
        <f ca="1">IF(IF($H246="","",INDEX([1]NKC!$D$10:$D$5007,$H246))=$C$8,"",IF($H246="","",INDEX([1]NKC!$F$10:$F$5007,$H246)))</f>
        <v>155820</v>
      </c>
      <c r="G246" s="50">
        <f ca="1">IF(SUM(E246:F246)=0,0,$G$11+SUM(E$12:$E246)-SUM(F$12:$F246))</f>
        <v>117446081</v>
      </c>
      <c r="H246" s="51">
        <f ca="1">IF(IF(TYPE(MATCH($C$8,OFFSET([1]NKC!$D$10,H245,0):'[1]NKC'!$D$5007,0)+H245)=16,"",MATCH($C$8,OFFSET([1]NKC!$D$10,H245,0):'[1]NKC'!$D$5007,0)+H245)&lt;IF(TYPE(MATCH($C$8,OFFSET([1]NKC!$E$10,H245,0):'[1]NKC'!$E$5007,0)+H245)=16,"",MATCH($C$8,OFFSET([1]NKC!$E$10,H245,0):'[1]NKC'!$E$5007,0)+H245),IF(TYPE(MATCH($C$8,OFFSET([1]NKC!$D$10,H245,0):'[1]NKC'!$D$5007,0)+H245)=16,"",MATCH($C$8,OFFSET([1]NKC!$D$10,H245,0):'[1]NKC'!$D$5007,0)+H245),IF(TYPE(MATCH($C$8,OFFSET([1]NKC!$E$10,H245,0):'[1]NKC'!$E$5007,0)+H245)=16,"",MATCH($C$8,OFFSET([1]NKC!$E$10,H245,0):'[1]NKC'!$E$5007,0)+H245))</f>
        <v>331</v>
      </c>
    </row>
    <row r="247" spans="1:8" s="52" customFormat="1" ht="14.25">
      <c r="A247" s="45">
        <f ca="1">IF($H247="","",INDEX([1]NKC!$A$10:$A$5007,$H247))</f>
        <v>43537</v>
      </c>
      <c r="B247" s="46" t="str">
        <f ca="1">IF($H247="","",INDEX([1]NKC!$B$10:$B$5007,$H247))</f>
        <v>PC20190313-02</v>
      </c>
      <c r="C247" s="47" t="str">
        <f ca="1">IF($H247="","",INDEX([1]NKC!$C$10:$C$5007,$H247))</f>
        <v>Thuế GTGT được khấu trừ</v>
      </c>
      <c r="D247" s="48" t="str">
        <f ca="1">IF(IF($H247="","",INDEX([1]NKC!$D$10:$D$5007,$H247))=$C$8,IF($H247="","",INDEX([1]NKC!$E$10:$E$5007,$H247)),IF($H247="","",INDEX([1]NKC!$D$10:$D$5007,$H247)))</f>
        <v>1331</v>
      </c>
      <c r="E247" s="49" t="str">
        <f ca="1">IF(IF($H247="","",INDEX([1]NKC!$E$10:$E$5007,$H247))=$C$8,"",IF($H247="","",INDEX([1]NKC!$F$10:$F$5007,$H247)))</f>
        <v/>
      </c>
      <c r="F247" s="49">
        <f ca="1">IF(IF($H247="","",INDEX([1]NKC!$D$10:$D$5007,$H247))=$C$8,"",IF($H247="","",INDEX([1]NKC!$F$10:$F$5007,$H247)))</f>
        <v>15582</v>
      </c>
      <c r="G247" s="50">
        <f ca="1">IF(SUM(E247:F247)=0,0,$G$11+SUM(E$12:$E247)-SUM(F$12:$F247))</f>
        <v>117430499</v>
      </c>
      <c r="H247" s="51">
        <f ca="1">IF(IF(TYPE(MATCH($C$8,OFFSET([1]NKC!$D$10,H246,0):'[1]NKC'!$D$5007,0)+H246)=16,"",MATCH($C$8,OFFSET([1]NKC!$D$10,H246,0):'[1]NKC'!$D$5007,0)+H246)&lt;IF(TYPE(MATCH($C$8,OFFSET([1]NKC!$E$10,H246,0):'[1]NKC'!$E$5007,0)+H246)=16,"",MATCH($C$8,OFFSET([1]NKC!$E$10,H246,0):'[1]NKC'!$E$5007,0)+H246),IF(TYPE(MATCH($C$8,OFFSET([1]NKC!$D$10,H246,0):'[1]NKC'!$D$5007,0)+H246)=16,"",MATCH($C$8,OFFSET([1]NKC!$D$10,H246,0):'[1]NKC'!$D$5007,0)+H246),IF(TYPE(MATCH($C$8,OFFSET([1]NKC!$E$10,H246,0):'[1]NKC'!$E$5007,0)+H246)=16,"",MATCH($C$8,OFFSET([1]NKC!$E$10,H246,0):'[1]NKC'!$E$5007,0)+H246))</f>
        <v>332</v>
      </c>
    </row>
    <row r="248" spans="1:8" s="52" customFormat="1" ht="14.25">
      <c r="A248" s="45">
        <f ca="1">IF($H248="","",INDEX([1]NKC!$A$10:$A$5007,$H248))</f>
        <v>43537</v>
      </c>
      <c r="B248" s="46" t="str">
        <f ca="1">IF($H248="","",INDEX([1]NKC!$B$10:$B$5007,$H248))</f>
        <v>PC20190313-02</v>
      </c>
      <c r="C248" s="47" t="str">
        <f ca="1">IF($H248="","",INDEX([1]NKC!$C$10:$C$5007,$H248))</f>
        <v>TT cước điện thoại: 0965570797</v>
      </c>
      <c r="D248" s="48" t="str">
        <f ca="1">IF(IF($H248="","",INDEX([1]NKC!$D$10:$D$5007,$H248))=$C$8,IF($H248="","",INDEX([1]NKC!$E$10:$E$5007,$H248)),IF($H248="","",INDEX([1]NKC!$D$10:$D$5007,$H248)))</f>
        <v>6418</v>
      </c>
      <c r="E248" s="49" t="str">
        <f ca="1">IF(IF($H248="","",INDEX([1]NKC!$E$10:$E$5007,$H248))=$C$8,"",IF($H248="","",INDEX([1]NKC!$F$10:$F$5007,$H248)))</f>
        <v/>
      </c>
      <c r="F248" s="49">
        <f ca="1">IF(IF($H248="","",INDEX([1]NKC!$D$10:$D$5007,$H248))=$C$8,"",IF($H248="","",INDEX([1]NKC!$F$10:$F$5007,$H248)))</f>
        <v>452009</v>
      </c>
      <c r="G248" s="50">
        <f ca="1">IF(SUM(E248:F248)=0,0,$G$11+SUM(E$12:$E248)-SUM(F$12:$F248))</f>
        <v>116978490</v>
      </c>
      <c r="H248" s="51">
        <f ca="1">IF(IF(TYPE(MATCH($C$8,OFFSET([1]NKC!$D$10,H247,0):'[1]NKC'!$D$5007,0)+H247)=16,"",MATCH($C$8,OFFSET([1]NKC!$D$10,H247,0):'[1]NKC'!$D$5007,0)+H247)&lt;IF(TYPE(MATCH($C$8,OFFSET([1]NKC!$E$10,H247,0):'[1]NKC'!$E$5007,0)+H247)=16,"",MATCH($C$8,OFFSET([1]NKC!$E$10,H247,0):'[1]NKC'!$E$5007,0)+H247),IF(TYPE(MATCH($C$8,OFFSET([1]NKC!$D$10,H247,0):'[1]NKC'!$D$5007,0)+H247)=16,"",MATCH($C$8,OFFSET([1]NKC!$D$10,H247,0):'[1]NKC'!$D$5007,0)+H247),IF(TYPE(MATCH($C$8,OFFSET([1]NKC!$E$10,H247,0):'[1]NKC'!$E$5007,0)+H247)=16,"",MATCH($C$8,OFFSET([1]NKC!$E$10,H247,0):'[1]NKC'!$E$5007,0)+H247))</f>
        <v>333</v>
      </c>
    </row>
    <row r="249" spans="1:8" s="52" customFormat="1" ht="14.25">
      <c r="A249" s="45">
        <f ca="1">IF($H249="","",INDEX([1]NKC!$A$10:$A$5007,$H249))</f>
        <v>43537</v>
      </c>
      <c r="B249" s="46" t="str">
        <f ca="1">IF($H249="","",INDEX([1]NKC!$B$10:$B$5007,$H249))</f>
        <v>PC20190313-02</v>
      </c>
      <c r="C249" s="47" t="str">
        <f ca="1">IF($H249="","",INDEX([1]NKC!$C$10:$C$5007,$H249))</f>
        <v>Thuế GTGT được khấu trừ</v>
      </c>
      <c r="D249" s="48" t="str">
        <f ca="1">IF(IF($H249="","",INDEX([1]NKC!$D$10:$D$5007,$H249))=$C$8,IF($H249="","",INDEX([1]NKC!$E$10:$E$5007,$H249)),IF($H249="","",INDEX([1]NKC!$D$10:$D$5007,$H249)))</f>
        <v>1331</v>
      </c>
      <c r="E249" s="49" t="str">
        <f ca="1">IF(IF($H249="","",INDEX([1]NKC!$E$10:$E$5007,$H249))=$C$8,"",IF($H249="","",INDEX([1]NKC!$F$10:$F$5007,$H249)))</f>
        <v/>
      </c>
      <c r="F249" s="49">
        <f ca="1">IF(IF($H249="","",INDEX([1]NKC!$D$10:$D$5007,$H249))=$C$8,"",IF($H249="","",INDEX([1]NKC!$F$10:$F$5007,$H249)))</f>
        <v>45201</v>
      </c>
      <c r="G249" s="50">
        <f ca="1">IF(SUM(E249:F249)=0,0,$G$11+SUM(E$12:$E249)-SUM(F$12:$F249))</f>
        <v>116933289</v>
      </c>
      <c r="H249" s="51">
        <f ca="1">IF(IF(TYPE(MATCH($C$8,OFFSET([1]NKC!$D$10,H248,0):'[1]NKC'!$D$5007,0)+H248)=16,"",MATCH($C$8,OFFSET([1]NKC!$D$10,H248,0):'[1]NKC'!$D$5007,0)+H248)&lt;IF(TYPE(MATCH($C$8,OFFSET([1]NKC!$E$10,H248,0):'[1]NKC'!$E$5007,0)+H248)=16,"",MATCH($C$8,OFFSET([1]NKC!$E$10,H248,0):'[1]NKC'!$E$5007,0)+H248),IF(TYPE(MATCH($C$8,OFFSET([1]NKC!$D$10,H248,0):'[1]NKC'!$D$5007,0)+H248)=16,"",MATCH($C$8,OFFSET([1]NKC!$D$10,H248,0):'[1]NKC'!$D$5007,0)+H248),IF(TYPE(MATCH($C$8,OFFSET([1]NKC!$E$10,H248,0):'[1]NKC'!$E$5007,0)+H248)=16,"",MATCH($C$8,OFFSET([1]NKC!$E$10,H248,0):'[1]NKC'!$E$5007,0)+H248))</f>
        <v>334</v>
      </c>
    </row>
    <row r="250" spans="1:8" s="52" customFormat="1" ht="14.25">
      <c r="A250" s="45">
        <f ca="1">IF($H250="","",INDEX([1]NKC!$A$10:$A$5007,$H250))</f>
        <v>43537</v>
      </c>
      <c r="B250" s="46" t="str">
        <f ca="1">IF($H250="","",INDEX([1]NKC!$B$10:$B$5007,$H250))</f>
        <v>PC20190313-03</v>
      </c>
      <c r="C250" s="47" t="str">
        <f ca="1">IF($H250="","",INDEX([1]NKC!$C$10:$C$5007,$H250))</f>
        <v>TT cước internet của công ty tháng 02/2019</v>
      </c>
      <c r="D250" s="48" t="str">
        <f ca="1">IF(IF($H250="","",INDEX([1]NKC!$D$10:$D$5007,$H250))=$C$8,IF($H250="","",INDEX([1]NKC!$E$10:$E$5007,$H250)),IF($H250="","",INDEX([1]NKC!$D$10:$D$5007,$H250)))</f>
        <v>6428</v>
      </c>
      <c r="E250" s="49" t="str">
        <f ca="1">IF(IF($H250="","",INDEX([1]NKC!$E$10:$E$5007,$H250))=$C$8,"",IF($H250="","",INDEX([1]NKC!$F$10:$F$5007,$H250)))</f>
        <v/>
      </c>
      <c r="F250" s="49">
        <f ca="1">IF(IF($H250="","",INDEX([1]NKC!$D$10:$D$5007,$H250))=$C$8,"",IF($H250="","",INDEX([1]NKC!$F$10:$F$5007,$H250)))</f>
        <v>1050000</v>
      </c>
      <c r="G250" s="50">
        <f ca="1">IF(SUM(E250:F250)=0,0,$G$11+SUM(E$12:$E250)-SUM(F$12:$F250))</f>
        <v>115883289</v>
      </c>
      <c r="H250" s="51">
        <f ca="1">IF(IF(TYPE(MATCH($C$8,OFFSET([1]NKC!$D$10,H249,0):'[1]NKC'!$D$5007,0)+H249)=16,"",MATCH($C$8,OFFSET([1]NKC!$D$10,H249,0):'[1]NKC'!$D$5007,0)+H249)&lt;IF(TYPE(MATCH($C$8,OFFSET([1]NKC!$E$10,H249,0):'[1]NKC'!$E$5007,0)+H249)=16,"",MATCH($C$8,OFFSET([1]NKC!$E$10,H249,0):'[1]NKC'!$E$5007,0)+H249),IF(TYPE(MATCH($C$8,OFFSET([1]NKC!$D$10,H249,0):'[1]NKC'!$D$5007,0)+H249)=16,"",MATCH($C$8,OFFSET([1]NKC!$D$10,H249,0):'[1]NKC'!$D$5007,0)+H249),IF(TYPE(MATCH($C$8,OFFSET([1]NKC!$E$10,H249,0):'[1]NKC'!$E$5007,0)+H249)=16,"",MATCH($C$8,OFFSET([1]NKC!$E$10,H249,0):'[1]NKC'!$E$5007,0)+H249))</f>
        <v>335</v>
      </c>
    </row>
    <row r="251" spans="1:8" s="52" customFormat="1" ht="14.25">
      <c r="A251" s="45">
        <f ca="1">IF($H251="","",INDEX([1]NKC!$A$10:$A$5007,$H251))</f>
        <v>43537</v>
      </c>
      <c r="B251" s="46" t="str">
        <f ca="1">IF($H251="","",INDEX([1]NKC!$B$10:$B$5007,$H251))</f>
        <v>PC20190313-03</v>
      </c>
      <c r="C251" s="47" t="str">
        <f ca="1">IF($H251="","",INDEX([1]NKC!$C$10:$C$5007,$H251))</f>
        <v>Thuế GTGT được khấu trừ</v>
      </c>
      <c r="D251" s="48" t="str">
        <f ca="1">IF(IF($H251="","",INDEX([1]NKC!$D$10:$D$5007,$H251))=$C$8,IF($H251="","",INDEX([1]NKC!$E$10:$E$5007,$H251)),IF($H251="","",INDEX([1]NKC!$D$10:$D$5007,$H251)))</f>
        <v>1331</v>
      </c>
      <c r="E251" s="49" t="str">
        <f ca="1">IF(IF($H251="","",INDEX([1]NKC!$E$10:$E$5007,$H251))=$C$8,"",IF($H251="","",INDEX([1]NKC!$F$10:$F$5007,$H251)))</f>
        <v/>
      </c>
      <c r="F251" s="49">
        <f ca="1">IF(IF($H251="","",INDEX([1]NKC!$D$10:$D$5007,$H251))=$C$8,"",IF($H251="","",INDEX([1]NKC!$F$10:$F$5007,$H251)))</f>
        <v>105000</v>
      </c>
      <c r="G251" s="50">
        <f ca="1">IF(SUM(E251:F251)=0,0,$G$11+SUM(E$12:$E251)-SUM(F$12:$F251))</f>
        <v>115778289</v>
      </c>
      <c r="H251" s="51">
        <f ca="1">IF(IF(TYPE(MATCH($C$8,OFFSET([1]NKC!$D$10,H250,0):'[1]NKC'!$D$5007,0)+H250)=16,"",MATCH($C$8,OFFSET([1]NKC!$D$10,H250,0):'[1]NKC'!$D$5007,0)+H250)&lt;IF(TYPE(MATCH($C$8,OFFSET([1]NKC!$E$10,H250,0):'[1]NKC'!$E$5007,0)+H250)=16,"",MATCH($C$8,OFFSET([1]NKC!$E$10,H250,0):'[1]NKC'!$E$5007,0)+H250),IF(TYPE(MATCH($C$8,OFFSET([1]NKC!$D$10,H250,0):'[1]NKC'!$D$5007,0)+H250)=16,"",MATCH($C$8,OFFSET([1]NKC!$D$10,H250,0):'[1]NKC'!$D$5007,0)+H250),IF(TYPE(MATCH($C$8,OFFSET([1]NKC!$E$10,H250,0):'[1]NKC'!$E$5007,0)+H250)=16,"",MATCH($C$8,OFFSET([1]NKC!$E$10,H250,0):'[1]NKC'!$E$5007,0)+H250))</f>
        <v>336</v>
      </c>
    </row>
    <row r="252" spans="1:8" s="52" customFormat="1" ht="14.25">
      <c r="A252" s="45">
        <f ca="1">IF($H252="","",INDEX([1]NKC!$A$10:$A$5007,$H252))</f>
        <v>43537</v>
      </c>
      <c r="B252" s="46" t="str">
        <f ca="1">IF($H252="","",INDEX([1]NKC!$B$10:$B$5007,$H252))</f>
        <v>PC20190313-03</v>
      </c>
      <c r="C252" s="47" t="str">
        <f ca="1">IF($H252="","",INDEX([1]NKC!$C$10:$C$5007,$H252))</f>
        <v>TT cước điện thoại của công ty tháng 02/2019</v>
      </c>
      <c r="D252" s="48" t="str">
        <f ca="1">IF(IF($H252="","",INDEX([1]NKC!$D$10:$D$5007,$H252))=$C$8,IF($H252="","",INDEX([1]NKC!$E$10:$E$5007,$H252)),IF($H252="","",INDEX([1]NKC!$D$10:$D$5007,$H252)))</f>
        <v>6428</v>
      </c>
      <c r="E252" s="49" t="str">
        <f ca="1">IF(IF($H252="","",INDEX([1]NKC!$E$10:$E$5007,$H252))=$C$8,"",IF($H252="","",INDEX([1]NKC!$F$10:$F$5007,$H252)))</f>
        <v/>
      </c>
      <c r="F252" s="49">
        <f ca="1">IF(IF($H252="","",INDEX([1]NKC!$D$10:$D$5007,$H252))=$C$8,"",IF($H252="","",INDEX([1]NKC!$F$10:$F$5007,$H252)))</f>
        <v>103809</v>
      </c>
      <c r="G252" s="50">
        <f ca="1">IF(SUM(E252:F252)=0,0,$G$11+SUM(E$12:$E252)-SUM(F$12:$F252))</f>
        <v>115674480</v>
      </c>
      <c r="H252" s="51">
        <f ca="1">IF(IF(TYPE(MATCH($C$8,OFFSET([1]NKC!$D$10,H251,0):'[1]NKC'!$D$5007,0)+H251)=16,"",MATCH($C$8,OFFSET([1]NKC!$D$10,H251,0):'[1]NKC'!$D$5007,0)+H251)&lt;IF(TYPE(MATCH($C$8,OFFSET([1]NKC!$E$10,H251,0):'[1]NKC'!$E$5007,0)+H251)=16,"",MATCH($C$8,OFFSET([1]NKC!$E$10,H251,0):'[1]NKC'!$E$5007,0)+H251),IF(TYPE(MATCH($C$8,OFFSET([1]NKC!$D$10,H251,0):'[1]NKC'!$D$5007,0)+H251)=16,"",MATCH($C$8,OFFSET([1]NKC!$D$10,H251,0):'[1]NKC'!$D$5007,0)+H251),IF(TYPE(MATCH($C$8,OFFSET([1]NKC!$E$10,H251,0):'[1]NKC'!$E$5007,0)+H251)=16,"",MATCH($C$8,OFFSET([1]NKC!$E$10,H251,0):'[1]NKC'!$E$5007,0)+H251))</f>
        <v>337</v>
      </c>
    </row>
    <row r="253" spans="1:8" s="52" customFormat="1" ht="14.25">
      <c r="A253" s="45">
        <f ca="1">IF($H253="","",INDEX([1]NKC!$A$10:$A$5007,$H253))</f>
        <v>43537</v>
      </c>
      <c r="B253" s="46" t="str">
        <f ca="1">IF($H253="","",INDEX([1]NKC!$B$10:$B$5007,$H253))</f>
        <v>PC20190313-03</v>
      </c>
      <c r="C253" s="47" t="str">
        <f ca="1">IF($H253="","",INDEX([1]NKC!$C$10:$C$5007,$H253))</f>
        <v>Thuế GTGT được khấu trừ</v>
      </c>
      <c r="D253" s="48" t="str">
        <f ca="1">IF(IF($H253="","",INDEX([1]NKC!$D$10:$D$5007,$H253))=$C$8,IF($H253="","",INDEX([1]NKC!$E$10:$E$5007,$H253)),IF($H253="","",INDEX([1]NKC!$D$10:$D$5007,$H253)))</f>
        <v>1331</v>
      </c>
      <c r="E253" s="49" t="str">
        <f ca="1">IF(IF($H253="","",INDEX([1]NKC!$E$10:$E$5007,$H253))=$C$8,"",IF($H253="","",INDEX([1]NKC!$F$10:$F$5007,$H253)))</f>
        <v/>
      </c>
      <c r="F253" s="49">
        <f ca="1">IF(IF($H253="","",INDEX([1]NKC!$D$10:$D$5007,$H253))=$C$8,"",IF($H253="","",INDEX([1]NKC!$F$10:$F$5007,$H253)))</f>
        <v>10381</v>
      </c>
      <c r="G253" s="50">
        <f ca="1">IF(SUM(E253:F253)=0,0,$G$11+SUM(E$12:$E253)-SUM(F$12:$F253))</f>
        <v>115664099</v>
      </c>
      <c r="H253" s="51">
        <f ca="1">IF(IF(TYPE(MATCH($C$8,OFFSET([1]NKC!$D$10,H252,0):'[1]NKC'!$D$5007,0)+H252)=16,"",MATCH($C$8,OFFSET([1]NKC!$D$10,H252,0):'[1]NKC'!$D$5007,0)+H252)&lt;IF(TYPE(MATCH($C$8,OFFSET([1]NKC!$E$10,H252,0):'[1]NKC'!$E$5007,0)+H252)=16,"",MATCH($C$8,OFFSET([1]NKC!$E$10,H252,0):'[1]NKC'!$E$5007,0)+H252),IF(TYPE(MATCH($C$8,OFFSET([1]NKC!$D$10,H252,0):'[1]NKC'!$D$5007,0)+H252)=16,"",MATCH($C$8,OFFSET([1]NKC!$D$10,H252,0):'[1]NKC'!$D$5007,0)+H252),IF(TYPE(MATCH($C$8,OFFSET([1]NKC!$E$10,H252,0):'[1]NKC'!$E$5007,0)+H252)=16,"",MATCH($C$8,OFFSET([1]NKC!$E$10,H252,0):'[1]NKC'!$E$5007,0)+H252))</f>
        <v>338</v>
      </c>
    </row>
    <row r="254" spans="1:8" s="52" customFormat="1" ht="14.25">
      <c r="A254" s="45">
        <f ca="1">IF($H254="","",INDEX([1]NKC!$A$10:$A$5007,$H254))</f>
        <v>43537</v>
      </c>
      <c r="B254" s="46" t="str">
        <f ca="1">IF($H254="","",INDEX([1]NKC!$B$10:$B$5007,$H254))</f>
        <v>PC20190313-04</v>
      </c>
      <c r="C254" s="47" t="str">
        <f ca="1">IF($H254="","",INDEX([1]NKC!$C$10:$C$5007,$H254))</f>
        <v>TT cước nước sử dụng tháng 03/2019</v>
      </c>
      <c r="D254" s="48" t="str">
        <f ca="1">IF(IF($H254="","",INDEX([1]NKC!$D$10:$D$5007,$H254))=$C$8,IF($H254="","",INDEX([1]NKC!$E$10:$E$5007,$H254)),IF($H254="","",INDEX([1]NKC!$D$10:$D$5007,$H254)))</f>
        <v>6428</v>
      </c>
      <c r="E254" s="49" t="str">
        <f ca="1">IF(IF($H254="","",INDEX([1]NKC!$E$10:$E$5007,$H254))=$C$8,"",IF($H254="","",INDEX([1]NKC!$F$10:$F$5007,$H254)))</f>
        <v/>
      </c>
      <c r="F254" s="49">
        <f ca="1">IF(IF($H254="","",INDEX([1]NKC!$D$10:$D$5007,$H254))=$C$8,"",IF($H254="","",INDEX([1]NKC!$F$10:$F$5007,$H254)))</f>
        <v>2398110</v>
      </c>
      <c r="G254" s="50">
        <f ca="1">IF(SUM(E254:F254)=0,0,$G$11+SUM(E$12:$E254)-SUM(F$12:$F254))</f>
        <v>113265989</v>
      </c>
      <c r="H254" s="51">
        <f ca="1">IF(IF(TYPE(MATCH($C$8,OFFSET([1]NKC!$D$10,H253,0):'[1]NKC'!$D$5007,0)+H253)=16,"",MATCH($C$8,OFFSET([1]NKC!$D$10,H253,0):'[1]NKC'!$D$5007,0)+H253)&lt;IF(TYPE(MATCH($C$8,OFFSET([1]NKC!$E$10,H253,0):'[1]NKC'!$E$5007,0)+H253)=16,"",MATCH($C$8,OFFSET([1]NKC!$E$10,H253,0):'[1]NKC'!$E$5007,0)+H253),IF(TYPE(MATCH($C$8,OFFSET([1]NKC!$D$10,H253,0):'[1]NKC'!$D$5007,0)+H253)=16,"",MATCH($C$8,OFFSET([1]NKC!$D$10,H253,0):'[1]NKC'!$D$5007,0)+H253),IF(TYPE(MATCH($C$8,OFFSET([1]NKC!$E$10,H253,0):'[1]NKC'!$E$5007,0)+H253)=16,"",MATCH($C$8,OFFSET([1]NKC!$E$10,H253,0):'[1]NKC'!$E$5007,0)+H253))</f>
        <v>339</v>
      </c>
    </row>
    <row r="255" spans="1:8" s="52" customFormat="1" ht="14.25">
      <c r="A255" s="45">
        <f ca="1">IF($H255="","",INDEX([1]NKC!$A$10:$A$5007,$H255))</f>
        <v>43537</v>
      </c>
      <c r="B255" s="46" t="str">
        <f ca="1">IF($H255="","",INDEX([1]NKC!$B$10:$B$5007,$H255))</f>
        <v>PC20190313-04</v>
      </c>
      <c r="C255" s="47" t="str">
        <f ca="1">IF($H255="","",INDEX([1]NKC!$C$10:$C$5007,$H255))</f>
        <v>Thuế GTGT được khấu trừ</v>
      </c>
      <c r="D255" s="48" t="str">
        <f ca="1">IF(IF($H255="","",INDEX([1]NKC!$D$10:$D$5007,$H255))=$C$8,IF($H255="","",INDEX([1]NKC!$E$10:$E$5007,$H255)),IF($H255="","",INDEX([1]NKC!$D$10:$D$5007,$H255)))</f>
        <v>1331</v>
      </c>
      <c r="E255" s="49" t="str">
        <f ca="1">IF(IF($H255="","",INDEX([1]NKC!$E$10:$E$5007,$H255))=$C$8,"",IF($H255="","",INDEX([1]NKC!$F$10:$F$5007,$H255)))</f>
        <v/>
      </c>
      <c r="F255" s="49">
        <f ca="1">IF(IF($H255="","",INDEX([1]NKC!$D$10:$D$5007,$H255))=$C$8,"",IF($H255="","",INDEX([1]NKC!$F$10:$F$5007,$H255)))</f>
        <v>109005</v>
      </c>
      <c r="G255" s="50">
        <f ca="1">IF(SUM(E255:F255)=0,0,$G$11+SUM(E$12:$E255)-SUM(F$12:$F255))</f>
        <v>113156984</v>
      </c>
      <c r="H255" s="51">
        <f ca="1">IF(IF(TYPE(MATCH($C$8,OFFSET([1]NKC!$D$10,H254,0):'[1]NKC'!$D$5007,0)+H254)=16,"",MATCH($C$8,OFFSET([1]NKC!$D$10,H254,0):'[1]NKC'!$D$5007,0)+H254)&lt;IF(TYPE(MATCH($C$8,OFFSET([1]NKC!$E$10,H254,0):'[1]NKC'!$E$5007,0)+H254)=16,"",MATCH($C$8,OFFSET([1]NKC!$E$10,H254,0):'[1]NKC'!$E$5007,0)+H254),IF(TYPE(MATCH($C$8,OFFSET([1]NKC!$D$10,H254,0):'[1]NKC'!$D$5007,0)+H254)=16,"",MATCH($C$8,OFFSET([1]NKC!$D$10,H254,0):'[1]NKC'!$D$5007,0)+H254),IF(TYPE(MATCH($C$8,OFFSET([1]NKC!$E$10,H254,0):'[1]NKC'!$E$5007,0)+H254)=16,"",MATCH($C$8,OFFSET([1]NKC!$E$10,H254,0):'[1]NKC'!$E$5007,0)+H254))</f>
        <v>340</v>
      </c>
    </row>
    <row r="256" spans="1:8" s="52" customFormat="1" ht="14.25">
      <c r="A256" s="45">
        <f ca="1">IF($H256="","",INDEX([1]NKC!$A$10:$A$5007,$H256))</f>
        <v>43537</v>
      </c>
      <c r="B256" s="46" t="str">
        <f ca="1">IF($H256="","",INDEX([1]NKC!$B$10:$B$5007,$H256))</f>
        <v>PC20190313-05</v>
      </c>
      <c r="C256" s="47" t="str">
        <f ca="1">IF($H256="","",INDEX([1]NKC!$C$10:$C$5007,$H256))</f>
        <v>TT nước uống cho công ty</v>
      </c>
      <c r="D256" s="48" t="str">
        <f ca="1">IF(IF($H256="","",INDEX([1]NKC!$D$10:$D$5007,$H256))=$C$8,IF($H256="","",INDEX([1]NKC!$E$10:$E$5007,$H256)),IF($H256="","",INDEX([1]NKC!$D$10:$D$5007,$H256)))</f>
        <v>6428</v>
      </c>
      <c r="E256" s="49" t="str">
        <f ca="1">IF(IF($H256="","",INDEX([1]NKC!$E$10:$E$5007,$H256))=$C$8,"",IF($H256="","",INDEX([1]NKC!$F$10:$F$5007,$H256)))</f>
        <v/>
      </c>
      <c r="F256" s="49">
        <f ca="1">IF(IF($H256="","",INDEX([1]NKC!$D$10:$D$5007,$H256))=$C$8,"",IF($H256="","",INDEX([1]NKC!$F$10:$F$5007,$H256)))</f>
        <v>200000</v>
      </c>
      <c r="G256" s="50">
        <f ca="1">IF(SUM(E256:F256)=0,0,$G$11+SUM(E$12:$E256)-SUM(F$12:$F256))</f>
        <v>112956984</v>
      </c>
      <c r="H256" s="51">
        <f ca="1">IF(IF(TYPE(MATCH($C$8,OFFSET([1]NKC!$D$10,H255,0):'[1]NKC'!$D$5007,0)+H255)=16,"",MATCH($C$8,OFFSET([1]NKC!$D$10,H255,0):'[1]NKC'!$D$5007,0)+H255)&lt;IF(TYPE(MATCH($C$8,OFFSET([1]NKC!$E$10,H255,0):'[1]NKC'!$E$5007,0)+H255)=16,"",MATCH($C$8,OFFSET([1]NKC!$E$10,H255,0):'[1]NKC'!$E$5007,0)+H255),IF(TYPE(MATCH($C$8,OFFSET([1]NKC!$D$10,H255,0):'[1]NKC'!$D$5007,0)+H255)=16,"",MATCH($C$8,OFFSET([1]NKC!$D$10,H255,0):'[1]NKC'!$D$5007,0)+H255),IF(TYPE(MATCH($C$8,OFFSET([1]NKC!$E$10,H255,0):'[1]NKC'!$E$5007,0)+H255)=16,"",MATCH($C$8,OFFSET([1]NKC!$E$10,H255,0):'[1]NKC'!$E$5007,0)+H255))</f>
        <v>341</v>
      </c>
    </row>
    <row r="257" spans="1:8" s="52" customFormat="1" ht="14.25">
      <c r="A257" s="45">
        <f ca="1">IF($H257="","",INDEX([1]NKC!$A$10:$A$5007,$H257))</f>
        <v>43538</v>
      </c>
      <c r="B257" s="46" t="str">
        <f ca="1">IF($H257="","",INDEX([1]NKC!$B$10:$B$5007,$H257))</f>
        <v>PT20190314-01</v>
      </c>
      <c r="C257" s="47" t="str">
        <f ca="1">IF($H257="","",INDEX([1]NKC!$C$10:$C$5007,$H257))</f>
        <v>Thu tiền Ms.Luyến trả tiền mượn công ty</v>
      </c>
      <c r="D257" s="48" t="str">
        <f ca="1">IF(IF($H257="","",INDEX([1]NKC!$D$10:$D$5007,$H257))=$C$8,IF($H257="","",INDEX([1]NKC!$E$10:$E$5007,$H257)),IF($H257="","",INDEX([1]NKC!$D$10:$D$5007,$H257)))</f>
        <v>3388</v>
      </c>
      <c r="E257" s="49">
        <f ca="1">IF(IF($H257="","",INDEX([1]NKC!$E$10:$E$5007,$H257))=$C$8,"",IF($H257="","",INDEX([1]NKC!$F$10:$F$5007,$H257)))</f>
        <v>40000000</v>
      </c>
      <c r="F257" s="49" t="str">
        <f ca="1">IF(IF($H257="","",INDEX([1]NKC!$D$10:$D$5007,$H257))=$C$8,"",IF($H257="","",INDEX([1]NKC!$F$10:$F$5007,$H257)))</f>
        <v/>
      </c>
      <c r="G257" s="50">
        <f ca="1">IF(SUM(E257:F257)=0,0,$G$11+SUM(E$12:$E257)-SUM(F$12:$F257))</f>
        <v>152956984</v>
      </c>
      <c r="H257" s="51">
        <f ca="1">IF(IF(TYPE(MATCH($C$8,OFFSET([1]NKC!$D$10,H256,0):'[1]NKC'!$D$5007,0)+H256)=16,"",MATCH($C$8,OFFSET([1]NKC!$D$10,H256,0):'[1]NKC'!$D$5007,0)+H256)&lt;IF(TYPE(MATCH($C$8,OFFSET([1]NKC!$E$10,H256,0):'[1]NKC'!$E$5007,0)+H256)=16,"",MATCH($C$8,OFFSET([1]NKC!$E$10,H256,0):'[1]NKC'!$E$5007,0)+H256),IF(TYPE(MATCH($C$8,OFFSET([1]NKC!$D$10,H256,0):'[1]NKC'!$D$5007,0)+H256)=16,"",MATCH($C$8,OFFSET([1]NKC!$D$10,H256,0):'[1]NKC'!$D$5007,0)+H256),IF(TYPE(MATCH($C$8,OFFSET([1]NKC!$E$10,H256,0):'[1]NKC'!$E$5007,0)+H256)=16,"",MATCH($C$8,OFFSET([1]NKC!$E$10,H256,0):'[1]NKC'!$E$5007,0)+H256))</f>
        <v>342</v>
      </c>
    </row>
    <row r="258" spans="1:8" s="52" customFormat="1" ht="25.5">
      <c r="A258" s="45">
        <f ca="1">IF($H258="","",INDEX([1]NKC!$A$10:$A$5007,$H258))</f>
        <v>43538</v>
      </c>
      <c r="B258" s="46" t="str">
        <f ca="1">IF($H258="","",INDEX([1]NKC!$B$10:$B$5007,$H258))</f>
        <v>PT20190314-02</v>
      </c>
      <c r="C258" s="47" t="str">
        <f ca="1">IF($H258="","",INDEX([1]NKC!$C$10:$C$5007,$H258))</f>
        <v>Thu tiền Ms.Luyến trả tiền mượn công ty (mua đồng phục)</v>
      </c>
      <c r="D258" s="48" t="str">
        <f ca="1">IF(IF($H258="","",INDEX([1]NKC!$D$10:$D$5007,$H258))=$C$8,IF($H258="","",INDEX([1]NKC!$E$10:$E$5007,$H258)),IF($H258="","",INDEX([1]NKC!$D$10:$D$5007,$H258)))</f>
        <v>3388</v>
      </c>
      <c r="E258" s="49">
        <f ca="1">IF(IF($H258="","",INDEX([1]NKC!$E$10:$E$5007,$H258))=$C$8,"",IF($H258="","",INDEX([1]NKC!$F$10:$F$5007,$H258)))</f>
        <v>20500000</v>
      </c>
      <c r="F258" s="49" t="str">
        <f ca="1">IF(IF($H258="","",INDEX([1]NKC!$D$10:$D$5007,$H258))=$C$8,"",IF($H258="","",INDEX([1]NKC!$F$10:$F$5007,$H258)))</f>
        <v/>
      </c>
      <c r="G258" s="50">
        <f ca="1">IF(SUM(E258:F258)=0,0,$G$11+SUM(E$12:$E258)-SUM(F$12:$F258))</f>
        <v>173456984</v>
      </c>
      <c r="H258" s="51">
        <f ca="1">IF(IF(TYPE(MATCH($C$8,OFFSET([1]NKC!$D$10,H257,0):'[1]NKC'!$D$5007,0)+H257)=16,"",MATCH($C$8,OFFSET([1]NKC!$D$10,H257,0):'[1]NKC'!$D$5007,0)+H257)&lt;IF(TYPE(MATCH($C$8,OFFSET([1]NKC!$E$10,H257,0):'[1]NKC'!$E$5007,0)+H257)=16,"",MATCH($C$8,OFFSET([1]NKC!$E$10,H257,0):'[1]NKC'!$E$5007,0)+H257),IF(TYPE(MATCH($C$8,OFFSET([1]NKC!$D$10,H257,0):'[1]NKC'!$D$5007,0)+H257)=16,"",MATCH($C$8,OFFSET([1]NKC!$D$10,H257,0):'[1]NKC'!$D$5007,0)+H257),IF(TYPE(MATCH($C$8,OFFSET([1]NKC!$E$10,H257,0):'[1]NKC'!$E$5007,0)+H257)=16,"",MATCH($C$8,OFFSET([1]NKC!$E$10,H257,0):'[1]NKC'!$E$5007,0)+H257))</f>
        <v>343</v>
      </c>
    </row>
    <row r="259" spans="1:8" s="52" customFormat="1" ht="14.25">
      <c r="A259" s="45">
        <f ca="1">IF($H259="","",INDEX([1]NKC!$A$10:$A$5007,$H259))</f>
        <v>43538</v>
      </c>
      <c r="B259" s="46" t="str">
        <f ca="1">IF($H259="","",INDEX([1]NKC!$B$10:$B$5007,$H259))</f>
        <v>PC20190314-02</v>
      </c>
      <c r="C259" s="47" t="str">
        <f ca="1">IF($H259="","",INDEX([1]NKC!$C$10:$C$5007,$H259))</f>
        <v>TT phí vận chuyển (mua áo đồng phục)</v>
      </c>
      <c r="D259" s="48" t="str">
        <f ca="1">IF(IF($H259="","",INDEX([1]NKC!$D$10:$D$5007,$H259))=$C$8,IF($H259="","",INDEX([1]NKC!$E$10:$E$5007,$H259)),IF($H259="","",INDEX([1]NKC!$D$10:$D$5007,$H259)))</f>
        <v>6418</v>
      </c>
      <c r="E259" s="49" t="str">
        <f ca="1">IF(IF($H259="","",INDEX([1]NKC!$E$10:$E$5007,$H259))=$C$8,"",IF($H259="","",INDEX([1]NKC!$F$10:$F$5007,$H259)))</f>
        <v/>
      </c>
      <c r="F259" s="49">
        <f ca="1">IF(IF($H259="","",INDEX([1]NKC!$D$10:$D$5007,$H259))=$C$8,"",IF($H259="","",INDEX([1]NKC!$F$10:$F$5007,$H259)))</f>
        <v>8450000</v>
      </c>
      <c r="G259" s="50">
        <f ca="1">IF(SUM(E259:F259)=0,0,$G$11+SUM(E$12:$E259)-SUM(F$12:$F259))</f>
        <v>165006984</v>
      </c>
      <c r="H259" s="51">
        <f ca="1">IF(IF(TYPE(MATCH($C$8,OFFSET([1]NKC!$D$10,H258,0):'[1]NKC'!$D$5007,0)+H258)=16,"",MATCH($C$8,OFFSET([1]NKC!$D$10,H258,0):'[1]NKC'!$D$5007,0)+H258)&lt;IF(TYPE(MATCH($C$8,OFFSET([1]NKC!$E$10,H258,0):'[1]NKC'!$E$5007,0)+H258)=16,"",MATCH($C$8,OFFSET([1]NKC!$E$10,H258,0):'[1]NKC'!$E$5007,0)+H258),IF(TYPE(MATCH($C$8,OFFSET([1]NKC!$D$10,H258,0):'[1]NKC'!$D$5007,0)+H258)=16,"",MATCH($C$8,OFFSET([1]NKC!$D$10,H258,0):'[1]NKC'!$D$5007,0)+H258),IF(TYPE(MATCH($C$8,OFFSET([1]NKC!$E$10,H258,0):'[1]NKC'!$E$5007,0)+H258)=16,"",MATCH($C$8,OFFSET([1]NKC!$E$10,H258,0):'[1]NKC'!$E$5007,0)+H258))</f>
        <v>344</v>
      </c>
    </row>
    <row r="260" spans="1:8" s="52" customFormat="1" ht="14.25">
      <c r="A260" s="45">
        <f ca="1">IF($H260="","",INDEX([1]NKC!$A$10:$A$5007,$H260))</f>
        <v>43538</v>
      </c>
      <c r="B260" s="46" t="str">
        <f ca="1">IF($H260="","",INDEX([1]NKC!$B$10:$B$5007,$H260))</f>
        <v>PC20190314-02</v>
      </c>
      <c r="C260" s="47" t="str">
        <f ca="1">IF($H260="","",INDEX([1]NKC!$C$10:$C$5007,$H260))</f>
        <v>Thuế GTGT được khấu trừ</v>
      </c>
      <c r="D260" s="48" t="str">
        <f ca="1">IF(IF($H260="","",INDEX([1]NKC!$D$10:$D$5007,$H260))=$C$8,IF($H260="","",INDEX([1]NKC!$E$10:$E$5007,$H260)),IF($H260="","",INDEX([1]NKC!$D$10:$D$5007,$H260)))</f>
        <v>1331</v>
      </c>
      <c r="E260" s="49" t="str">
        <f ca="1">IF(IF($H260="","",INDEX([1]NKC!$E$10:$E$5007,$H260))=$C$8,"",IF($H260="","",INDEX([1]NKC!$F$10:$F$5007,$H260)))</f>
        <v/>
      </c>
      <c r="F260" s="49">
        <f ca="1">IF(IF($H260="","",INDEX([1]NKC!$D$10:$D$5007,$H260))=$C$8,"",IF($H260="","",INDEX([1]NKC!$F$10:$F$5007,$H260)))</f>
        <v>1050000</v>
      </c>
      <c r="G260" s="50">
        <f ca="1">IF(SUM(E260:F260)=0,0,$G$11+SUM(E$12:$E260)-SUM(F$12:$F260))</f>
        <v>163956984</v>
      </c>
      <c r="H260" s="51">
        <f ca="1">IF(IF(TYPE(MATCH($C$8,OFFSET([1]NKC!$D$10,H259,0):'[1]NKC'!$D$5007,0)+H259)=16,"",MATCH($C$8,OFFSET([1]NKC!$D$10,H259,0):'[1]NKC'!$D$5007,0)+H259)&lt;IF(TYPE(MATCH($C$8,OFFSET([1]NKC!$E$10,H259,0):'[1]NKC'!$E$5007,0)+H259)=16,"",MATCH($C$8,OFFSET([1]NKC!$E$10,H259,0):'[1]NKC'!$E$5007,0)+H259),IF(TYPE(MATCH($C$8,OFFSET([1]NKC!$D$10,H259,0):'[1]NKC'!$D$5007,0)+H259)=16,"",MATCH($C$8,OFFSET([1]NKC!$D$10,H259,0):'[1]NKC'!$D$5007,0)+H259),IF(TYPE(MATCH($C$8,OFFSET([1]NKC!$E$10,H259,0):'[1]NKC'!$E$5007,0)+H259)=16,"",MATCH($C$8,OFFSET([1]NKC!$E$10,H259,0):'[1]NKC'!$E$5007,0)+H259))</f>
        <v>345</v>
      </c>
    </row>
    <row r="261" spans="1:8" s="52" customFormat="1" ht="14.25">
      <c r="A261" s="45">
        <f ca="1">IF($H261="","",INDEX([1]NKC!$A$10:$A$5007,$H261))</f>
        <v>43538</v>
      </c>
      <c r="B261" s="46" t="str">
        <f ca="1">IF($H261="","",INDEX([1]NKC!$B$10:$B$5007,$H261))</f>
        <v>PC20190314-02</v>
      </c>
      <c r="C261" s="47" t="str">
        <f ca="1">IF($H261="","",INDEX([1]NKC!$C$10:$C$5007,$H261))</f>
        <v>TT phí vận chuyển (mua áo đồng phục)</v>
      </c>
      <c r="D261" s="48" t="str">
        <f ca="1">IF(IF($H261="","",INDEX([1]NKC!$D$10:$D$5007,$H261))=$C$8,IF($H261="","",INDEX([1]NKC!$E$10:$E$5007,$H261)),IF($H261="","",INDEX([1]NKC!$D$10:$D$5007,$H261)))</f>
        <v>6418</v>
      </c>
      <c r="E261" s="49" t="str">
        <f ca="1">IF(IF($H261="","",INDEX([1]NKC!$E$10:$E$5007,$H261))=$C$8,"",IF($H261="","",INDEX([1]NKC!$F$10:$F$5007,$H261)))</f>
        <v/>
      </c>
      <c r="F261" s="49">
        <f ca="1">IF(IF($H261="","",INDEX([1]NKC!$D$10:$D$5007,$H261))=$C$8,"",IF($H261="","",INDEX([1]NKC!$F$10:$F$5007,$H261)))</f>
        <v>10000000</v>
      </c>
      <c r="G261" s="50">
        <f ca="1">IF(SUM(E261:F261)=0,0,$G$11+SUM(E$12:$E261)-SUM(F$12:$F261))</f>
        <v>153956984</v>
      </c>
      <c r="H261" s="51">
        <f ca="1">IF(IF(TYPE(MATCH($C$8,OFFSET([1]NKC!$D$10,H260,0):'[1]NKC'!$D$5007,0)+H260)=16,"",MATCH($C$8,OFFSET([1]NKC!$D$10,H260,0):'[1]NKC'!$D$5007,0)+H260)&lt;IF(TYPE(MATCH($C$8,OFFSET([1]NKC!$E$10,H260,0):'[1]NKC'!$E$5007,0)+H260)=16,"",MATCH($C$8,OFFSET([1]NKC!$E$10,H260,0):'[1]NKC'!$E$5007,0)+H260),IF(TYPE(MATCH($C$8,OFFSET([1]NKC!$D$10,H260,0):'[1]NKC'!$D$5007,0)+H260)=16,"",MATCH($C$8,OFFSET([1]NKC!$D$10,H260,0):'[1]NKC'!$D$5007,0)+H260),IF(TYPE(MATCH($C$8,OFFSET([1]NKC!$E$10,H260,0):'[1]NKC'!$E$5007,0)+H260)=16,"",MATCH($C$8,OFFSET([1]NKC!$E$10,H260,0):'[1]NKC'!$E$5007,0)+H260))</f>
        <v>346</v>
      </c>
    </row>
    <row r="262" spans="1:8" s="52" customFormat="1" ht="14.25">
      <c r="A262" s="45">
        <f ca="1">IF($H262="","",INDEX([1]NKC!$A$10:$A$5007,$H262))</f>
        <v>43538</v>
      </c>
      <c r="B262" s="46" t="str">
        <f ca="1">IF($H262="","",INDEX([1]NKC!$B$10:$B$5007,$H262))</f>
        <v>PC20190314-02</v>
      </c>
      <c r="C262" s="47" t="str">
        <f ca="1">IF($H262="","",INDEX([1]NKC!$C$10:$C$5007,$H262))</f>
        <v>Thuế GTGT được khấu trừ</v>
      </c>
      <c r="D262" s="48" t="str">
        <f ca="1">IF(IF($H262="","",INDEX([1]NKC!$D$10:$D$5007,$H262))=$C$8,IF($H262="","",INDEX([1]NKC!$E$10:$E$5007,$H262)),IF($H262="","",INDEX([1]NKC!$D$10:$D$5007,$H262)))</f>
        <v>1331</v>
      </c>
      <c r="E262" s="49" t="str">
        <f ca="1">IF(IF($H262="","",INDEX([1]NKC!$E$10:$E$5007,$H262))=$C$8,"",IF($H262="","",INDEX([1]NKC!$F$10:$F$5007,$H262)))</f>
        <v/>
      </c>
      <c r="F262" s="49">
        <f ca="1">IF(IF($H262="","",INDEX([1]NKC!$D$10:$D$5007,$H262))=$C$8,"",IF($H262="","",INDEX([1]NKC!$F$10:$F$5007,$H262)))</f>
        <v>1000000</v>
      </c>
      <c r="G262" s="50">
        <f ca="1">IF(SUM(E262:F262)=0,0,$G$11+SUM(E$12:$E262)-SUM(F$12:$F262))</f>
        <v>152956984</v>
      </c>
      <c r="H262" s="51">
        <f ca="1">IF(IF(TYPE(MATCH($C$8,OFFSET([1]NKC!$D$10,H261,0):'[1]NKC'!$D$5007,0)+H261)=16,"",MATCH($C$8,OFFSET([1]NKC!$D$10,H261,0):'[1]NKC'!$D$5007,0)+H261)&lt;IF(TYPE(MATCH($C$8,OFFSET([1]NKC!$E$10,H261,0):'[1]NKC'!$E$5007,0)+H261)=16,"",MATCH($C$8,OFFSET([1]NKC!$E$10,H261,0):'[1]NKC'!$E$5007,0)+H261),IF(TYPE(MATCH($C$8,OFFSET([1]NKC!$D$10,H261,0):'[1]NKC'!$D$5007,0)+H261)=16,"",MATCH($C$8,OFFSET([1]NKC!$D$10,H261,0):'[1]NKC'!$D$5007,0)+H261),IF(TYPE(MATCH($C$8,OFFSET([1]NKC!$E$10,H261,0):'[1]NKC'!$E$5007,0)+H261)=16,"",MATCH($C$8,OFFSET([1]NKC!$E$10,H261,0):'[1]NKC'!$E$5007,0)+H261))</f>
        <v>347</v>
      </c>
    </row>
    <row r="263" spans="1:8" s="52" customFormat="1" ht="14.25">
      <c r="A263" s="45">
        <f ca="1">IF($H263="","",INDEX([1]NKC!$A$10:$A$5007,$H263))</f>
        <v>43538</v>
      </c>
      <c r="B263" s="46" t="str">
        <f ca="1">IF($H263="","",INDEX([1]NKC!$B$10:$B$5007,$H263))</f>
        <v>PC20190314-03</v>
      </c>
      <c r="C263" s="47" t="str">
        <f ca="1">IF($H263="","",INDEX([1]NKC!$C$10:$C$5007,$H263))</f>
        <v>TT tiền thuế xuất hoá đơn mua đồng phục</v>
      </c>
      <c r="D263" s="48" t="str">
        <f ca="1">IF(IF($H263="","",INDEX([1]NKC!$D$10:$D$5007,$H263))=$C$8,IF($H263="","",INDEX([1]NKC!$E$10:$E$5007,$H263)),IF($H263="","",INDEX([1]NKC!$D$10:$D$5007,$H263)))</f>
        <v>6418</v>
      </c>
      <c r="E263" s="49" t="str">
        <f ca="1">IF(IF($H263="","",INDEX([1]NKC!$E$10:$E$5007,$H263))=$C$8,"",IF($H263="","",INDEX([1]NKC!$F$10:$F$5007,$H263)))</f>
        <v/>
      </c>
      <c r="F263" s="49">
        <f ca="1">IF(IF($H263="","",INDEX([1]NKC!$D$10:$D$5007,$H263))=$C$8,"",IF($H263="","",INDEX([1]NKC!$F$10:$F$5007,$H263)))</f>
        <v>2050000</v>
      </c>
      <c r="G263" s="50">
        <f ca="1">IF(SUM(E263:F263)=0,0,$G$11+SUM(E$12:$E263)-SUM(F$12:$F263))</f>
        <v>150906984</v>
      </c>
      <c r="H263" s="51">
        <f ca="1">IF(IF(TYPE(MATCH($C$8,OFFSET([1]NKC!$D$10,H262,0):'[1]NKC'!$D$5007,0)+H262)=16,"",MATCH($C$8,OFFSET([1]NKC!$D$10,H262,0):'[1]NKC'!$D$5007,0)+H262)&lt;IF(TYPE(MATCH($C$8,OFFSET([1]NKC!$E$10,H262,0):'[1]NKC'!$E$5007,0)+H262)=16,"",MATCH($C$8,OFFSET([1]NKC!$E$10,H262,0):'[1]NKC'!$E$5007,0)+H262),IF(TYPE(MATCH($C$8,OFFSET([1]NKC!$D$10,H262,0):'[1]NKC'!$D$5007,0)+H262)=16,"",MATCH($C$8,OFFSET([1]NKC!$D$10,H262,0):'[1]NKC'!$D$5007,0)+H262),IF(TYPE(MATCH($C$8,OFFSET([1]NKC!$E$10,H262,0):'[1]NKC'!$E$5007,0)+H262)=16,"",MATCH($C$8,OFFSET([1]NKC!$E$10,H262,0):'[1]NKC'!$E$5007,0)+H262))</f>
        <v>348</v>
      </c>
    </row>
    <row r="264" spans="1:8" s="52" customFormat="1" ht="14.25">
      <c r="A264" s="45">
        <f ca="1">IF($H264="","",INDEX([1]NKC!$A$10:$A$5007,$H264))</f>
        <v>43538</v>
      </c>
      <c r="B264" s="46" t="str">
        <f ca="1">IF($H264="","",INDEX([1]NKC!$B$10:$B$5007,$H264))</f>
        <v>PC20190314-01</v>
      </c>
      <c r="C264" s="47" t="str">
        <f ca="1">IF($H264="","",INDEX([1]NKC!$C$10:$C$5007,$H264))</f>
        <v>TT phí vận chuyển giao kệ mẫu cho đại lý</v>
      </c>
      <c r="D264" s="48" t="str">
        <f ca="1">IF(IF($H264="","",INDEX([1]NKC!$D$10:$D$5007,$H264))=$C$8,IF($H264="","",INDEX([1]NKC!$E$10:$E$5007,$H264)),IF($H264="","",INDEX([1]NKC!$D$10:$D$5007,$H264)))</f>
        <v>6418</v>
      </c>
      <c r="E264" s="49" t="str">
        <f ca="1">IF(IF($H264="","",INDEX([1]NKC!$E$10:$E$5007,$H264))=$C$8,"",IF($H264="","",INDEX([1]NKC!$F$10:$F$5007,$H264)))</f>
        <v/>
      </c>
      <c r="F264" s="49">
        <f ca="1">IF(IF($H264="","",INDEX([1]NKC!$D$10:$D$5007,$H264))=$C$8,"",IF($H264="","",INDEX([1]NKC!$F$10:$F$5007,$H264)))</f>
        <v>15100000</v>
      </c>
      <c r="G264" s="50">
        <f ca="1">IF(SUM(E264:F264)=0,0,$G$11+SUM(E$12:$E264)-SUM(F$12:$F264))</f>
        <v>135806984</v>
      </c>
      <c r="H264" s="51">
        <f ca="1">IF(IF(TYPE(MATCH($C$8,OFFSET([1]NKC!$D$10,H263,0):'[1]NKC'!$D$5007,0)+H263)=16,"",MATCH($C$8,OFFSET([1]NKC!$D$10,H263,0):'[1]NKC'!$D$5007,0)+H263)&lt;IF(TYPE(MATCH($C$8,OFFSET([1]NKC!$E$10,H263,0):'[1]NKC'!$E$5007,0)+H263)=16,"",MATCH($C$8,OFFSET([1]NKC!$E$10,H263,0):'[1]NKC'!$E$5007,0)+H263),IF(TYPE(MATCH($C$8,OFFSET([1]NKC!$D$10,H263,0):'[1]NKC'!$D$5007,0)+H263)=16,"",MATCH($C$8,OFFSET([1]NKC!$D$10,H263,0):'[1]NKC'!$D$5007,0)+H263),IF(TYPE(MATCH($C$8,OFFSET([1]NKC!$E$10,H263,0):'[1]NKC'!$E$5007,0)+H263)=16,"",MATCH($C$8,OFFSET([1]NKC!$E$10,H263,0):'[1]NKC'!$E$5007,0)+H263))</f>
        <v>349</v>
      </c>
    </row>
    <row r="265" spans="1:8" s="52" customFormat="1" ht="14.25">
      <c r="A265" s="45">
        <f ca="1">IF($H265="","",INDEX([1]NKC!$A$10:$A$5007,$H265))</f>
        <v>43538</v>
      </c>
      <c r="B265" s="46" t="str">
        <f ca="1">IF($H265="","",INDEX([1]NKC!$B$10:$B$5007,$H265))</f>
        <v>PC20190314-01</v>
      </c>
      <c r="C265" s="47" t="str">
        <f ca="1">IF($H265="","",INDEX([1]NKC!$C$10:$C$5007,$H265))</f>
        <v>Thuế GTGT được khấu trừ</v>
      </c>
      <c r="D265" s="48" t="str">
        <f ca="1">IF(IF($H265="","",INDEX([1]NKC!$D$10:$D$5007,$H265))=$C$8,IF($H265="","",INDEX([1]NKC!$E$10:$E$5007,$H265)),IF($H265="","",INDEX([1]NKC!$D$10:$D$5007,$H265)))</f>
        <v>1331</v>
      </c>
      <c r="E265" s="49" t="str">
        <f ca="1">IF(IF($H265="","",INDEX([1]NKC!$E$10:$E$5007,$H265))=$C$8,"",IF($H265="","",INDEX([1]NKC!$F$10:$F$5007,$H265)))</f>
        <v/>
      </c>
      <c r="F265" s="49">
        <f ca="1">IF(IF($H265="","",INDEX([1]NKC!$D$10:$D$5007,$H265))=$C$8,"",IF($H265="","",INDEX([1]NKC!$F$10:$F$5007,$H265)))</f>
        <v>1510000</v>
      </c>
      <c r="G265" s="50">
        <f ca="1">IF(SUM(E265:F265)=0,0,$G$11+SUM(E$12:$E265)-SUM(F$12:$F265))</f>
        <v>134296984</v>
      </c>
      <c r="H265" s="51">
        <f ca="1">IF(IF(TYPE(MATCH($C$8,OFFSET([1]NKC!$D$10,H264,0):'[1]NKC'!$D$5007,0)+H264)=16,"",MATCH($C$8,OFFSET([1]NKC!$D$10,H264,0):'[1]NKC'!$D$5007,0)+H264)&lt;IF(TYPE(MATCH($C$8,OFFSET([1]NKC!$E$10,H264,0):'[1]NKC'!$E$5007,0)+H264)=16,"",MATCH($C$8,OFFSET([1]NKC!$E$10,H264,0):'[1]NKC'!$E$5007,0)+H264),IF(TYPE(MATCH($C$8,OFFSET([1]NKC!$D$10,H264,0):'[1]NKC'!$D$5007,0)+H264)=16,"",MATCH($C$8,OFFSET([1]NKC!$D$10,H264,0):'[1]NKC'!$D$5007,0)+H264),IF(TYPE(MATCH($C$8,OFFSET([1]NKC!$E$10,H264,0):'[1]NKC'!$E$5007,0)+H264)=16,"",MATCH($C$8,OFFSET([1]NKC!$E$10,H264,0):'[1]NKC'!$E$5007,0)+H264))</f>
        <v>350</v>
      </c>
    </row>
    <row r="266" spans="1:8" s="52" customFormat="1" ht="14.25">
      <c r="A266" s="45">
        <f ca="1">IF($H266="","",INDEX([1]NKC!$A$10:$A$5007,$H266))</f>
        <v>43538</v>
      </c>
      <c r="B266" s="46" t="str">
        <f ca="1">IF($H266="","",INDEX([1]NKC!$B$10:$B$5007,$H266))</f>
        <v>PC20190314-04</v>
      </c>
      <c r="C266" s="47" t="str">
        <f ca="1">IF($H266="","",INDEX([1]NKC!$C$10:$C$5007,$H266))</f>
        <v>TT phí đăng tuyển nhân viên kinh doanh</v>
      </c>
      <c r="D266" s="48" t="str">
        <f ca="1">IF(IF($H266="","",INDEX([1]NKC!$D$10:$D$5007,$H266))=$C$8,IF($H266="","",INDEX([1]NKC!$E$10:$E$5007,$H266)),IF($H266="","",INDEX([1]NKC!$D$10:$D$5007,$H266)))</f>
        <v>6428</v>
      </c>
      <c r="E266" s="49" t="str">
        <f ca="1">IF(IF($H266="","",INDEX([1]NKC!$E$10:$E$5007,$H266))=$C$8,"",IF($H266="","",INDEX([1]NKC!$F$10:$F$5007,$H266)))</f>
        <v/>
      </c>
      <c r="F266" s="49">
        <f ca="1">IF(IF($H266="","",INDEX([1]NKC!$D$10:$D$5007,$H266))=$C$8,"",IF($H266="","",INDEX([1]NKC!$F$10:$F$5007,$H266)))</f>
        <v>2979545</v>
      </c>
      <c r="G266" s="50">
        <f ca="1">IF(SUM(E266:F266)=0,0,$G$11+SUM(E$12:$E266)-SUM(F$12:$F266))</f>
        <v>131317439</v>
      </c>
      <c r="H266" s="51">
        <f ca="1">IF(IF(TYPE(MATCH($C$8,OFFSET([1]NKC!$D$10,H265,0):'[1]NKC'!$D$5007,0)+H265)=16,"",MATCH($C$8,OFFSET([1]NKC!$D$10,H265,0):'[1]NKC'!$D$5007,0)+H265)&lt;IF(TYPE(MATCH($C$8,OFFSET([1]NKC!$E$10,H265,0):'[1]NKC'!$E$5007,0)+H265)=16,"",MATCH($C$8,OFFSET([1]NKC!$E$10,H265,0):'[1]NKC'!$E$5007,0)+H265),IF(TYPE(MATCH($C$8,OFFSET([1]NKC!$D$10,H265,0):'[1]NKC'!$D$5007,0)+H265)=16,"",MATCH($C$8,OFFSET([1]NKC!$D$10,H265,0):'[1]NKC'!$D$5007,0)+H265),IF(TYPE(MATCH($C$8,OFFSET([1]NKC!$E$10,H265,0):'[1]NKC'!$E$5007,0)+H265)=16,"",MATCH($C$8,OFFSET([1]NKC!$E$10,H265,0):'[1]NKC'!$E$5007,0)+H265))</f>
        <v>351</v>
      </c>
    </row>
    <row r="267" spans="1:8" s="52" customFormat="1" ht="14.25">
      <c r="A267" s="45">
        <f ca="1">IF($H267="","",INDEX([1]NKC!$A$10:$A$5007,$H267))</f>
        <v>43538</v>
      </c>
      <c r="B267" s="46" t="str">
        <f ca="1">IF($H267="","",INDEX([1]NKC!$B$10:$B$5007,$H267))</f>
        <v>PC20190314-04</v>
      </c>
      <c r="C267" s="47" t="str">
        <f ca="1">IF($H267="","",INDEX([1]NKC!$C$10:$C$5007,$H267))</f>
        <v>Thuế GTGT được khấu trừ</v>
      </c>
      <c r="D267" s="48" t="str">
        <f ca="1">IF(IF($H267="","",INDEX([1]NKC!$D$10:$D$5007,$H267))=$C$8,IF($H267="","",INDEX([1]NKC!$E$10:$E$5007,$H267)),IF($H267="","",INDEX([1]NKC!$D$10:$D$5007,$H267)))</f>
        <v>1331</v>
      </c>
      <c r="E267" s="49" t="str">
        <f ca="1">IF(IF($H267="","",INDEX([1]NKC!$E$10:$E$5007,$H267))=$C$8,"",IF($H267="","",INDEX([1]NKC!$F$10:$F$5007,$H267)))</f>
        <v/>
      </c>
      <c r="F267" s="49">
        <f ca="1">IF(IF($H267="","",INDEX([1]NKC!$D$10:$D$5007,$H267))=$C$8,"",IF($H267="","",INDEX([1]NKC!$F$10:$F$5007,$H267)))</f>
        <v>297955</v>
      </c>
      <c r="G267" s="50">
        <f ca="1">IF(SUM(E267:F267)=0,0,$G$11+SUM(E$12:$E267)-SUM(F$12:$F267))</f>
        <v>131019484</v>
      </c>
      <c r="H267" s="51">
        <f ca="1">IF(IF(TYPE(MATCH($C$8,OFFSET([1]NKC!$D$10,H266,0):'[1]NKC'!$D$5007,0)+H266)=16,"",MATCH($C$8,OFFSET([1]NKC!$D$10,H266,0):'[1]NKC'!$D$5007,0)+H266)&lt;IF(TYPE(MATCH($C$8,OFFSET([1]NKC!$E$10,H266,0):'[1]NKC'!$E$5007,0)+H266)=16,"",MATCH($C$8,OFFSET([1]NKC!$E$10,H266,0):'[1]NKC'!$E$5007,0)+H266),IF(TYPE(MATCH($C$8,OFFSET([1]NKC!$D$10,H266,0):'[1]NKC'!$D$5007,0)+H266)=16,"",MATCH($C$8,OFFSET([1]NKC!$D$10,H266,0):'[1]NKC'!$D$5007,0)+H266),IF(TYPE(MATCH($C$8,OFFSET([1]NKC!$E$10,H266,0):'[1]NKC'!$E$5007,0)+H266)=16,"",MATCH($C$8,OFFSET([1]NKC!$E$10,H266,0):'[1]NKC'!$E$5007,0)+H266))</f>
        <v>352</v>
      </c>
    </row>
    <row r="268" spans="1:8" s="52" customFormat="1" ht="25.5">
      <c r="A268" s="45">
        <f ca="1">IF($H268="","",INDEX([1]NKC!$A$10:$A$5007,$H268))</f>
        <v>43538</v>
      </c>
      <c r="B268" s="46" t="str">
        <f ca="1">IF($H268="","",INDEX([1]NKC!$B$10:$B$5007,$H268))</f>
        <v>PC20190314-06</v>
      </c>
      <c r="C268" s="47" t="str">
        <f ca="1">IF($H268="","",INDEX([1]NKC!$C$10:$C$5007,$H268))</f>
        <v xml:space="preserve"> Ms.Luyến mượn tiền công ty (vay mua xe bên công ty Della)</v>
      </c>
      <c r="D268" s="48" t="str">
        <f ca="1">IF(IF($H268="","",INDEX([1]NKC!$D$10:$D$5007,$H268))=$C$8,IF($H268="","",INDEX([1]NKC!$E$10:$E$5007,$H268)),IF($H268="","",INDEX([1]NKC!$D$10:$D$5007,$H268)))</f>
        <v>3388</v>
      </c>
      <c r="E268" s="49" t="str">
        <f ca="1">IF(IF($H268="","",INDEX([1]NKC!$E$10:$E$5007,$H268))=$C$8,"",IF($H268="","",INDEX([1]NKC!$F$10:$F$5007,$H268)))</f>
        <v/>
      </c>
      <c r="F268" s="49">
        <f ca="1">IF(IF($H268="","",INDEX([1]NKC!$D$10:$D$5007,$H268))=$C$8,"",IF($H268="","",INDEX([1]NKC!$F$10:$F$5007,$H268)))</f>
        <v>10500000</v>
      </c>
      <c r="G268" s="50">
        <f ca="1">IF(SUM(E268:F268)=0,0,$G$11+SUM(E$12:$E268)-SUM(F$12:$F268))</f>
        <v>120519484</v>
      </c>
      <c r="H268" s="51">
        <f ca="1">IF(IF(TYPE(MATCH($C$8,OFFSET([1]NKC!$D$10,H267,0):'[1]NKC'!$D$5007,0)+H267)=16,"",MATCH($C$8,OFFSET([1]NKC!$D$10,H267,0):'[1]NKC'!$D$5007,0)+H267)&lt;IF(TYPE(MATCH($C$8,OFFSET([1]NKC!$E$10,H267,0):'[1]NKC'!$E$5007,0)+H267)=16,"",MATCH($C$8,OFFSET([1]NKC!$E$10,H267,0):'[1]NKC'!$E$5007,0)+H267),IF(TYPE(MATCH($C$8,OFFSET([1]NKC!$D$10,H267,0):'[1]NKC'!$D$5007,0)+H267)=16,"",MATCH($C$8,OFFSET([1]NKC!$D$10,H267,0):'[1]NKC'!$D$5007,0)+H267),IF(TYPE(MATCH($C$8,OFFSET([1]NKC!$E$10,H267,0):'[1]NKC'!$E$5007,0)+H267)=16,"",MATCH($C$8,OFFSET([1]NKC!$E$10,H267,0):'[1]NKC'!$E$5007,0)+H267))</f>
        <v>353</v>
      </c>
    </row>
    <row r="269" spans="1:8" s="52" customFormat="1" ht="14.25">
      <c r="A269" s="45">
        <f ca="1">IF($H269="","",INDEX([1]NKC!$A$10:$A$5007,$H269))</f>
        <v>43538</v>
      </c>
      <c r="B269" s="46" t="str">
        <f ca="1">IF($H269="","",INDEX([1]NKC!$B$10:$B$5007,$H269))</f>
        <v>PC20190314-07</v>
      </c>
      <c r="C269" s="47" t="str">
        <f ca="1">IF($H269="","",INDEX([1]NKC!$C$10:$C$5007,$H269))</f>
        <v>Nộp tiền mặt vào tài khoản công ty Della Vietbilder</v>
      </c>
      <c r="D269" s="48" t="str">
        <f ca="1">IF(IF($H269="","",INDEX([1]NKC!$D$10:$D$5007,$H269))=$C$8,IF($H269="","",INDEX([1]NKC!$E$10:$E$5007,$H269)),IF($H269="","",INDEX([1]NKC!$D$10:$D$5007,$H269)))</f>
        <v>1121bidv</v>
      </c>
      <c r="E269" s="49" t="str">
        <f ca="1">IF(IF($H269="","",INDEX([1]NKC!$E$10:$E$5007,$H269))=$C$8,"",IF($H269="","",INDEX([1]NKC!$F$10:$F$5007,$H269)))</f>
        <v/>
      </c>
      <c r="F269" s="49">
        <f ca="1">IF(IF($H269="","",INDEX([1]NKC!$D$10:$D$5007,$H269))=$C$8,"",IF($H269="","",INDEX([1]NKC!$F$10:$F$5007,$H269)))</f>
        <v>15000000</v>
      </c>
      <c r="G269" s="50">
        <f ca="1">IF(SUM(E269:F269)=0,0,$G$11+SUM(E$12:$E269)-SUM(F$12:$F269))</f>
        <v>105519484</v>
      </c>
      <c r="H269" s="51">
        <f ca="1">IF(IF(TYPE(MATCH($C$8,OFFSET([1]NKC!$D$10,H268,0):'[1]NKC'!$D$5007,0)+H268)=16,"",MATCH($C$8,OFFSET([1]NKC!$D$10,H268,0):'[1]NKC'!$D$5007,0)+H268)&lt;IF(TYPE(MATCH($C$8,OFFSET([1]NKC!$E$10,H268,0):'[1]NKC'!$E$5007,0)+H268)=16,"",MATCH($C$8,OFFSET([1]NKC!$E$10,H268,0):'[1]NKC'!$E$5007,0)+H268),IF(TYPE(MATCH($C$8,OFFSET([1]NKC!$D$10,H268,0):'[1]NKC'!$D$5007,0)+H268)=16,"",MATCH($C$8,OFFSET([1]NKC!$D$10,H268,0):'[1]NKC'!$D$5007,0)+H268),IF(TYPE(MATCH($C$8,OFFSET([1]NKC!$E$10,H268,0):'[1]NKC'!$E$5007,0)+H268)=16,"",MATCH($C$8,OFFSET([1]NKC!$E$10,H268,0):'[1]NKC'!$E$5007,0)+H268))</f>
        <v>354</v>
      </c>
    </row>
    <row r="270" spans="1:8" s="52" customFormat="1" ht="14.25">
      <c r="A270" s="45">
        <f ca="1">IF($H270="","",INDEX([1]NKC!$A$10:$A$5007,$H270))</f>
        <v>43543</v>
      </c>
      <c r="B270" s="46" t="str">
        <f ca="1">IF($H270="","",INDEX([1]NKC!$B$10:$B$5007,$H270))</f>
        <v>PC20190319-01</v>
      </c>
      <c r="C270" s="47" t="str">
        <f ca="1">IF($H270="","",INDEX([1]NKC!$C$10:$C$5007,$H270))</f>
        <v>Tạm ứng công tác Phú Quốc</v>
      </c>
      <c r="D270" s="48" t="str">
        <f ca="1">IF(IF($H270="","",INDEX([1]NKC!$D$10:$D$5007,$H270))=$C$8,IF($H270="","",INDEX([1]NKC!$E$10:$E$5007,$H270)),IF($H270="","",INDEX([1]NKC!$D$10:$D$5007,$H270)))</f>
        <v>141</v>
      </c>
      <c r="E270" s="49" t="str">
        <f ca="1">IF(IF($H270="","",INDEX([1]NKC!$E$10:$E$5007,$H270))=$C$8,"",IF($H270="","",INDEX([1]NKC!$F$10:$F$5007,$H270)))</f>
        <v/>
      </c>
      <c r="F270" s="49">
        <f ca="1">IF(IF($H270="","",INDEX([1]NKC!$D$10:$D$5007,$H270))=$C$8,"",IF($H270="","",INDEX([1]NKC!$F$10:$F$5007,$H270)))</f>
        <v>2000000</v>
      </c>
      <c r="G270" s="50">
        <f ca="1">IF(SUM(E270:F270)=0,0,$G$11+SUM(E$12:$E270)-SUM(F$12:$F270))</f>
        <v>103519484</v>
      </c>
      <c r="H270" s="51">
        <f ca="1">IF(IF(TYPE(MATCH($C$8,OFFSET([1]NKC!$D$10,H269,0):'[1]NKC'!$D$5007,0)+H269)=16,"",MATCH($C$8,OFFSET([1]NKC!$D$10,H269,0):'[1]NKC'!$D$5007,0)+H269)&lt;IF(TYPE(MATCH($C$8,OFFSET([1]NKC!$E$10,H269,0):'[1]NKC'!$E$5007,0)+H269)=16,"",MATCH($C$8,OFFSET([1]NKC!$E$10,H269,0):'[1]NKC'!$E$5007,0)+H269),IF(TYPE(MATCH($C$8,OFFSET([1]NKC!$D$10,H269,0):'[1]NKC'!$D$5007,0)+H269)=16,"",MATCH($C$8,OFFSET([1]NKC!$D$10,H269,0):'[1]NKC'!$D$5007,0)+H269),IF(TYPE(MATCH($C$8,OFFSET([1]NKC!$E$10,H269,0):'[1]NKC'!$E$5007,0)+H269)=16,"",MATCH($C$8,OFFSET([1]NKC!$E$10,H269,0):'[1]NKC'!$E$5007,0)+H269))</f>
        <v>359</v>
      </c>
    </row>
    <row r="271" spans="1:8" s="52" customFormat="1" ht="14.25">
      <c r="A271" s="45">
        <f ca="1">IF($H271="","",INDEX([1]NKC!$A$10:$A$5007,$H271))</f>
        <v>43545</v>
      </c>
      <c r="B271" s="46" t="str">
        <f ca="1">IF($H271="","",INDEX([1]NKC!$B$10:$B$5007,$H271))</f>
        <v>PT20190321-01</v>
      </c>
      <c r="C271" s="47" t="str">
        <f ca="1">IF($H271="","",INDEX([1]NKC!$C$10:$C$5007,$H271))</f>
        <v>Thu tiền Ms.Luyến trả tiền mượn công ty</v>
      </c>
      <c r="D271" s="48" t="str">
        <f ca="1">IF(IF($H271="","",INDEX([1]NKC!$D$10:$D$5007,$H271))=$C$8,IF($H271="","",INDEX([1]NKC!$E$10:$E$5007,$H271)),IF($H271="","",INDEX([1]NKC!$D$10:$D$5007,$H271)))</f>
        <v>3388</v>
      </c>
      <c r="E271" s="49">
        <f ca="1">IF(IF($H271="","",INDEX([1]NKC!$E$10:$E$5007,$H271))=$C$8,"",IF($H271="","",INDEX([1]NKC!$F$10:$F$5007,$H271)))</f>
        <v>20000000</v>
      </c>
      <c r="F271" s="49" t="str">
        <f ca="1">IF(IF($H271="","",INDEX([1]NKC!$D$10:$D$5007,$H271))=$C$8,"",IF($H271="","",INDEX([1]NKC!$F$10:$F$5007,$H271)))</f>
        <v/>
      </c>
      <c r="G271" s="50">
        <f ca="1">IF(SUM(E271:F271)=0,0,$G$11+SUM(E$12:$E271)-SUM(F$12:$F271))</f>
        <v>123519484</v>
      </c>
      <c r="H271" s="51">
        <f ca="1">IF(IF(TYPE(MATCH($C$8,OFFSET([1]NKC!$D$10,H270,0):'[1]NKC'!$D$5007,0)+H270)=16,"",MATCH($C$8,OFFSET([1]NKC!$D$10,H270,0):'[1]NKC'!$D$5007,0)+H270)&lt;IF(TYPE(MATCH($C$8,OFFSET([1]NKC!$E$10,H270,0):'[1]NKC'!$E$5007,0)+H270)=16,"",MATCH($C$8,OFFSET([1]NKC!$E$10,H270,0):'[1]NKC'!$E$5007,0)+H270),IF(TYPE(MATCH($C$8,OFFSET([1]NKC!$D$10,H270,0):'[1]NKC'!$D$5007,0)+H270)=16,"",MATCH($C$8,OFFSET([1]NKC!$D$10,H270,0):'[1]NKC'!$D$5007,0)+H270),IF(TYPE(MATCH($C$8,OFFSET([1]NKC!$E$10,H270,0):'[1]NKC'!$E$5007,0)+H270)=16,"",MATCH($C$8,OFFSET([1]NKC!$E$10,H270,0):'[1]NKC'!$E$5007,0)+H270))</f>
        <v>364</v>
      </c>
    </row>
    <row r="272" spans="1:8" s="52" customFormat="1" ht="14.25">
      <c r="A272" s="45">
        <f ca="1">IF($H272="","",INDEX([1]NKC!$A$10:$A$5007,$H272))</f>
        <v>43545</v>
      </c>
      <c r="B272" s="46" t="str">
        <f ca="1">IF($H272="","",INDEX([1]NKC!$B$10:$B$5007,$H272))</f>
        <v>PC20190321-01</v>
      </c>
      <c r="C272" s="47" t="str">
        <f ca="1">IF($H272="","",INDEX([1]NKC!$C$10:$C$5007,$H272))</f>
        <v>TT phí hoa hồng dự án Ba Hồ</v>
      </c>
      <c r="D272" s="48" t="str">
        <f ca="1">IF(IF($H272="","",INDEX([1]NKC!$D$10:$D$5007,$H272))=$C$8,IF($H272="","",INDEX([1]NKC!$E$10:$E$5007,$H272)),IF($H272="","",INDEX([1]NKC!$D$10:$D$5007,$H272)))</f>
        <v>6418</v>
      </c>
      <c r="E272" s="49" t="str">
        <f ca="1">IF(IF($H272="","",INDEX([1]NKC!$E$10:$E$5007,$H272))=$C$8,"",IF($H272="","",INDEX([1]NKC!$F$10:$F$5007,$H272)))</f>
        <v/>
      </c>
      <c r="F272" s="49">
        <f ca="1">IF(IF($H272="","",INDEX([1]NKC!$D$10:$D$5007,$H272))=$C$8,"",IF($H272="","",INDEX([1]NKC!$F$10:$F$5007,$H272)))</f>
        <v>6800000</v>
      </c>
      <c r="G272" s="50">
        <f ca="1">IF(SUM(E272:F272)=0,0,$G$11+SUM(E$12:$E272)-SUM(F$12:$F272))</f>
        <v>116719484</v>
      </c>
      <c r="H272" s="51">
        <f ca="1">IF(IF(TYPE(MATCH($C$8,OFFSET([1]NKC!$D$10,H271,0):'[1]NKC'!$D$5007,0)+H271)=16,"",MATCH($C$8,OFFSET([1]NKC!$D$10,H271,0):'[1]NKC'!$D$5007,0)+H271)&lt;IF(TYPE(MATCH($C$8,OFFSET([1]NKC!$E$10,H271,0):'[1]NKC'!$E$5007,0)+H271)=16,"",MATCH($C$8,OFFSET([1]NKC!$E$10,H271,0):'[1]NKC'!$E$5007,0)+H271),IF(TYPE(MATCH($C$8,OFFSET([1]NKC!$D$10,H271,0):'[1]NKC'!$D$5007,0)+H271)=16,"",MATCH($C$8,OFFSET([1]NKC!$D$10,H271,0):'[1]NKC'!$D$5007,0)+H271),IF(TYPE(MATCH($C$8,OFFSET([1]NKC!$E$10,H271,0):'[1]NKC'!$E$5007,0)+H271)=16,"",MATCH($C$8,OFFSET([1]NKC!$E$10,H271,0):'[1]NKC'!$E$5007,0)+H271))</f>
        <v>365</v>
      </c>
    </row>
    <row r="273" spans="1:8" s="52" customFormat="1" ht="14.25">
      <c r="A273" s="45">
        <f ca="1">IF($H273="","",INDEX([1]NKC!$A$10:$A$5007,$H273))</f>
        <v>43545</v>
      </c>
      <c r="B273" s="46" t="str">
        <f ca="1">IF($H273="","",INDEX([1]NKC!$B$10:$B$5007,$H273))</f>
        <v>PT20190321-02</v>
      </c>
      <c r="C273" s="47" t="str">
        <f ca="1">IF($H273="","",INDEX([1]NKC!$C$10:$C$5007,$H273))</f>
        <v>Thu lại tạm ứng công tác ngày 20/02/2019</v>
      </c>
      <c r="D273" s="48" t="str">
        <f ca="1">IF(IF($H273="","",INDEX([1]NKC!$D$10:$D$5007,$H273))=$C$8,IF($H273="","",INDEX([1]NKC!$E$10:$E$5007,$H273)),IF($H273="","",INDEX([1]NKC!$D$10:$D$5007,$H273)))</f>
        <v>141</v>
      </c>
      <c r="E273" s="49">
        <f ca="1">IF(IF($H273="","",INDEX([1]NKC!$E$10:$E$5007,$H273))=$C$8,"",IF($H273="","",INDEX([1]NKC!$F$10:$F$5007,$H273)))</f>
        <v>3000000</v>
      </c>
      <c r="F273" s="49" t="str">
        <f ca="1">IF(IF($H273="","",INDEX([1]NKC!$D$10:$D$5007,$H273))=$C$8,"",IF($H273="","",INDEX([1]NKC!$F$10:$F$5007,$H273)))</f>
        <v/>
      </c>
      <c r="G273" s="50">
        <f ca="1">IF(SUM(E273:F273)=0,0,$G$11+SUM(E$12:$E273)-SUM(F$12:$F273))</f>
        <v>119719484</v>
      </c>
      <c r="H273" s="51">
        <f ca="1">IF(IF(TYPE(MATCH($C$8,OFFSET([1]NKC!$D$10,H272,0):'[1]NKC'!$D$5007,0)+H272)=16,"",MATCH($C$8,OFFSET([1]NKC!$D$10,H272,0):'[1]NKC'!$D$5007,0)+H272)&lt;IF(TYPE(MATCH($C$8,OFFSET([1]NKC!$E$10,H272,0):'[1]NKC'!$E$5007,0)+H272)=16,"",MATCH($C$8,OFFSET([1]NKC!$E$10,H272,0):'[1]NKC'!$E$5007,0)+H272),IF(TYPE(MATCH($C$8,OFFSET([1]NKC!$D$10,H272,0):'[1]NKC'!$D$5007,0)+H272)=16,"",MATCH($C$8,OFFSET([1]NKC!$D$10,H272,0):'[1]NKC'!$D$5007,0)+H272),IF(TYPE(MATCH($C$8,OFFSET([1]NKC!$E$10,H272,0):'[1]NKC'!$E$5007,0)+H272)=16,"",MATCH($C$8,OFFSET([1]NKC!$E$10,H272,0):'[1]NKC'!$E$5007,0)+H272))</f>
        <v>366</v>
      </c>
    </row>
    <row r="274" spans="1:8" s="52" customFormat="1" ht="14.25">
      <c r="A274" s="45">
        <f ca="1">IF($H274="","",INDEX([1]NKC!$A$10:$A$5007,$H274))</f>
        <v>43545</v>
      </c>
      <c r="B274" s="46" t="str">
        <f ca="1">IF($H274="","",INDEX([1]NKC!$B$10:$B$5007,$H274))</f>
        <v>PC20190321-02</v>
      </c>
      <c r="C274" s="47" t="str">
        <f ca="1">IF($H274="","",INDEX([1]NKC!$C$10:$C$5007,$H274))</f>
        <v xml:space="preserve">TT phí xăng dầu </v>
      </c>
      <c r="D274" s="48" t="str">
        <f ca="1">IF(IF($H274="","",INDEX([1]NKC!$D$10:$D$5007,$H274))=$C$8,IF($H274="","",INDEX([1]NKC!$E$10:$E$5007,$H274)),IF($H274="","",INDEX([1]NKC!$D$10:$D$5007,$H274)))</f>
        <v>6418</v>
      </c>
      <c r="E274" s="49" t="str">
        <f ca="1">IF(IF($H274="","",INDEX([1]NKC!$E$10:$E$5007,$H274))=$C$8,"",IF($H274="","",INDEX([1]NKC!$F$10:$F$5007,$H274)))</f>
        <v/>
      </c>
      <c r="F274" s="49">
        <f ca="1">IF(IF($H274="","",INDEX([1]NKC!$D$10:$D$5007,$H274))=$C$8,"",IF($H274="","",INDEX([1]NKC!$F$10:$F$5007,$H274)))</f>
        <v>908776</v>
      </c>
      <c r="G274" s="50">
        <f ca="1">IF(SUM(E274:F274)=0,0,$G$11+SUM(E$12:$E274)-SUM(F$12:$F274))</f>
        <v>118810708</v>
      </c>
      <c r="H274" s="51">
        <f ca="1">IF(IF(TYPE(MATCH($C$8,OFFSET([1]NKC!$D$10,H273,0):'[1]NKC'!$D$5007,0)+H273)=16,"",MATCH($C$8,OFFSET([1]NKC!$D$10,H273,0):'[1]NKC'!$D$5007,0)+H273)&lt;IF(TYPE(MATCH($C$8,OFFSET([1]NKC!$E$10,H273,0):'[1]NKC'!$E$5007,0)+H273)=16,"",MATCH($C$8,OFFSET([1]NKC!$E$10,H273,0):'[1]NKC'!$E$5007,0)+H273),IF(TYPE(MATCH($C$8,OFFSET([1]NKC!$D$10,H273,0):'[1]NKC'!$D$5007,0)+H273)=16,"",MATCH($C$8,OFFSET([1]NKC!$D$10,H273,0):'[1]NKC'!$D$5007,0)+H273),IF(TYPE(MATCH($C$8,OFFSET([1]NKC!$E$10,H273,0):'[1]NKC'!$E$5007,0)+H273)=16,"",MATCH($C$8,OFFSET([1]NKC!$E$10,H273,0):'[1]NKC'!$E$5007,0)+H273))</f>
        <v>367</v>
      </c>
    </row>
    <row r="275" spans="1:8" s="52" customFormat="1" ht="14.25">
      <c r="A275" s="45">
        <f ca="1">IF($H275="","",INDEX([1]NKC!$A$10:$A$5007,$H275))</f>
        <v>43545</v>
      </c>
      <c r="B275" s="46" t="str">
        <f ca="1">IF($H275="","",INDEX([1]NKC!$B$10:$B$5007,$H275))</f>
        <v>PC20190321-02</v>
      </c>
      <c r="C275" s="47" t="str">
        <f ca="1">IF($H275="","",INDEX([1]NKC!$C$10:$C$5007,$H275))</f>
        <v>Thuế GTGT được khấu trừ</v>
      </c>
      <c r="D275" s="48" t="str">
        <f ca="1">IF(IF($H275="","",INDEX([1]NKC!$D$10:$D$5007,$H275))=$C$8,IF($H275="","",INDEX([1]NKC!$E$10:$E$5007,$H275)),IF($H275="","",INDEX([1]NKC!$D$10:$D$5007,$H275)))</f>
        <v>1331</v>
      </c>
      <c r="E275" s="49" t="str">
        <f ca="1">IF(IF($H275="","",INDEX([1]NKC!$E$10:$E$5007,$H275))=$C$8,"",IF($H275="","",INDEX([1]NKC!$F$10:$F$5007,$H275)))</f>
        <v/>
      </c>
      <c r="F275" s="49">
        <f ca="1">IF(IF($H275="","",INDEX([1]NKC!$D$10:$D$5007,$H275))=$C$8,"",IF($H275="","",INDEX([1]NKC!$F$10:$F$5007,$H275)))</f>
        <v>90909</v>
      </c>
      <c r="G275" s="50">
        <f ca="1">IF(SUM(E275:F275)=0,0,$G$11+SUM(E$12:$E275)-SUM(F$12:$F275))</f>
        <v>118719799</v>
      </c>
      <c r="H275" s="51">
        <f ca="1">IF(IF(TYPE(MATCH($C$8,OFFSET([1]NKC!$D$10,H274,0):'[1]NKC'!$D$5007,0)+H274)=16,"",MATCH($C$8,OFFSET([1]NKC!$D$10,H274,0):'[1]NKC'!$D$5007,0)+H274)&lt;IF(TYPE(MATCH($C$8,OFFSET([1]NKC!$E$10,H274,0):'[1]NKC'!$E$5007,0)+H274)=16,"",MATCH($C$8,OFFSET([1]NKC!$E$10,H274,0):'[1]NKC'!$E$5007,0)+H274),IF(TYPE(MATCH($C$8,OFFSET([1]NKC!$D$10,H274,0):'[1]NKC'!$D$5007,0)+H274)=16,"",MATCH($C$8,OFFSET([1]NKC!$D$10,H274,0):'[1]NKC'!$D$5007,0)+H274),IF(TYPE(MATCH($C$8,OFFSET([1]NKC!$E$10,H274,0):'[1]NKC'!$E$5007,0)+H274)=16,"",MATCH($C$8,OFFSET([1]NKC!$E$10,H274,0):'[1]NKC'!$E$5007,0)+H274))</f>
        <v>368</v>
      </c>
    </row>
    <row r="276" spans="1:8" s="52" customFormat="1" ht="14.25">
      <c r="A276" s="45">
        <f ca="1">IF($H276="","",INDEX([1]NKC!$A$10:$A$5007,$H276))</f>
        <v>43545</v>
      </c>
      <c r="B276" s="46" t="str">
        <f ca="1">IF($H276="","",INDEX([1]NKC!$B$10:$B$5007,$H276))</f>
        <v>PC20190321-02</v>
      </c>
      <c r="C276" s="47" t="str">
        <f ca="1">IF($H276="","",INDEX([1]NKC!$C$10:$C$5007,$H276))</f>
        <v xml:space="preserve">TT phí tiếp khách </v>
      </c>
      <c r="D276" s="48" t="str">
        <f ca="1">IF(IF($H276="","",INDEX([1]NKC!$D$10:$D$5007,$H276))=$C$8,IF($H276="","",INDEX([1]NKC!$E$10:$E$5007,$H276)),IF($H276="","",INDEX([1]NKC!$D$10:$D$5007,$H276)))</f>
        <v>6418</v>
      </c>
      <c r="E276" s="49" t="str">
        <f ca="1">IF(IF($H276="","",INDEX([1]NKC!$E$10:$E$5007,$H276))=$C$8,"",IF($H276="","",INDEX([1]NKC!$F$10:$F$5007,$H276)))</f>
        <v/>
      </c>
      <c r="F276" s="49">
        <f ca="1">IF(IF($H276="","",INDEX([1]NKC!$D$10:$D$5007,$H276))=$C$8,"",IF($H276="","",INDEX([1]NKC!$F$10:$F$5007,$H276)))</f>
        <v>1802000</v>
      </c>
      <c r="G276" s="50">
        <f ca="1">IF(SUM(E276:F276)=0,0,$G$11+SUM(E$12:$E276)-SUM(F$12:$F276))</f>
        <v>116917799</v>
      </c>
      <c r="H276" s="51">
        <f ca="1">IF(IF(TYPE(MATCH($C$8,OFFSET([1]NKC!$D$10,H275,0):'[1]NKC'!$D$5007,0)+H275)=16,"",MATCH($C$8,OFFSET([1]NKC!$D$10,H275,0):'[1]NKC'!$D$5007,0)+H275)&lt;IF(TYPE(MATCH($C$8,OFFSET([1]NKC!$E$10,H275,0):'[1]NKC'!$E$5007,0)+H275)=16,"",MATCH($C$8,OFFSET([1]NKC!$E$10,H275,0):'[1]NKC'!$E$5007,0)+H275),IF(TYPE(MATCH($C$8,OFFSET([1]NKC!$D$10,H275,0):'[1]NKC'!$D$5007,0)+H275)=16,"",MATCH($C$8,OFFSET([1]NKC!$D$10,H275,0):'[1]NKC'!$D$5007,0)+H275),IF(TYPE(MATCH($C$8,OFFSET([1]NKC!$E$10,H275,0):'[1]NKC'!$E$5007,0)+H275)=16,"",MATCH($C$8,OFFSET([1]NKC!$E$10,H275,0):'[1]NKC'!$E$5007,0)+H275))</f>
        <v>369</v>
      </c>
    </row>
    <row r="277" spans="1:8" s="52" customFormat="1" ht="14.25">
      <c r="A277" s="45">
        <f ca="1">IF($H277="","",INDEX([1]NKC!$A$10:$A$5007,$H277))</f>
        <v>43545</v>
      </c>
      <c r="B277" s="46" t="str">
        <f ca="1">IF($H277="","",INDEX([1]NKC!$B$10:$B$5007,$H277))</f>
        <v>PC20190321-02</v>
      </c>
      <c r="C277" s="47" t="str">
        <f ca="1">IF($H277="","",INDEX([1]NKC!$C$10:$C$5007,$H277))</f>
        <v xml:space="preserve">TT phí tiếp khách </v>
      </c>
      <c r="D277" s="48" t="str">
        <f ca="1">IF(IF($H277="","",INDEX([1]NKC!$D$10:$D$5007,$H277))=$C$8,IF($H277="","",INDEX([1]NKC!$E$10:$E$5007,$H277)),IF($H277="","",INDEX([1]NKC!$D$10:$D$5007,$H277)))</f>
        <v>6418</v>
      </c>
      <c r="E277" s="49" t="str">
        <f ca="1">IF(IF($H277="","",INDEX([1]NKC!$E$10:$E$5007,$H277))=$C$8,"",IF($H277="","",INDEX([1]NKC!$F$10:$F$5007,$H277)))</f>
        <v/>
      </c>
      <c r="F277" s="49">
        <f ca="1">IF(IF($H277="","",INDEX([1]NKC!$D$10:$D$5007,$H277))=$C$8,"",IF($H277="","",INDEX([1]NKC!$F$10:$F$5007,$H277)))</f>
        <v>1966650</v>
      </c>
      <c r="G277" s="50">
        <f ca="1">IF(SUM(E277:F277)=0,0,$G$11+SUM(E$12:$E277)-SUM(F$12:$F277))</f>
        <v>114951149</v>
      </c>
      <c r="H277" s="51">
        <f ca="1">IF(IF(TYPE(MATCH($C$8,OFFSET([1]NKC!$D$10,H276,0):'[1]NKC'!$D$5007,0)+H276)=16,"",MATCH($C$8,OFFSET([1]NKC!$D$10,H276,0):'[1]NKC'!$D$5007,0)+H276)&lt;IF(TYPE(MATCH($C$8,OFFSET([1]NKC!$E$10,H276,0):'[1]NKC'!$E$5007,0)+H276)=16,"",MATCH($C$8,OFFSET([1]NKC!$E$10,H276,0):'[1]NKC'!$E$5007,0)+H276),IF(TYPE(MATCH($C$8,OFFSET([1]NKC!$D$10,H276,0):'[1]NKC'!$D$5007,0)+H276)=16,"",MATCH($C$8,OFFSET([1]NKC!$D$10,H276,0):'[1]NKC'!$D$5007,0)+H276),IF(TYPE(MATCH($C$8,OFFSET([1]NKC!$E$10,H276,0):'[1]NKC'!$E$5007,0)+H276)=16,"",MATCH($C$8,OFFSET([1]NKC!$E$10,H276,0):'[1]NKC'!$E$5007,0)+H276))</f>
        <v>370</v>
      </c>
    </row>
    <row r="278" spans="1:8" s="52" customFormat="1" ht="14.25">
      <c r="A278" s="45">
        <f ca="1">IF($H278="","",INDEX([1]NKC!$A$10:$A$5007,$H278))</f>
        <v>43545</v>
      </c>
      <c r="B278" s="46" t="str">
        <f ca="1">IF($H278="","",INDEX([1]NKC!$B$10:$B$5007,$H278))</f>
        <v>PC20190321-02</v>
      </c>
      <c r="C278" s="47" t="str">
        <f ca="1">IF($H278="","",INDEX([1]NKC!$C$10:$C$5007,$H278))</f>
        <v>Thuế GTGT được khấu trừ</v>
      </c>
      <c r="D278" s="48" t="str">
        <f ca="1">IF(IF($H278="","",INDEX([1]NKC!$D$10:$D$5007,$H278))=$C$8,IF($H278="","",INDEX([1]NKC!$E$10:$E$5007,$H278)),IF($H278="","",INDEX([1]NKC!$D$10:$D$5007,$H278)))</f>
        <v>1331</v>
      </c>
      <c r="E278" s="49" t="str">
        <f ca="1">IF(IF($H278="","",INDEX([1]NKC!$E$10:$E$5007,$H278))=$C$8,"",IF($H278="","",INDEX([1]NKC!$F$10:$F$5007,$H278)))</f>
        <v/>
      </c>
      <c r="F278" s="49">
        <f ca="1">IF(IF($H278="","",INDEX([1]NKC!$D$10:$D$5007,$H278))=$C$8,"",IF($H278="","",INDEX([1]NKC!$F$10:$F$5007,$H278)))</f>
        <v>196665</v>
      </c>
      <c r="G278" s="50">
        <f ca="1">IF(SUM(E278:F278)=0,0,$G$11+SUM(E$12:$E278)-SUM(F$12:$F278))</f>
        <v>114754484</v>
      </c>
      <c r="H278" s="51">
        <f ca="1">IF(IF(TYPE(MATCH($C$8,OFFSET([1]NKC!$D$10,H277,0):'[1]NKC'!$D$5007,0)+H277)=16,"",MATCH($C$8,OFFSET([1]NKC!$D$10,H277,0):'[1]NKC'!$D$5007,0)+H277)&lt;IF(TYPE(MATCH($C$8,OFFSET([1]NKC!$E$10,H277,0):'[1]NKC'!$E$5007,0)+H277)=16,"",MATCH($C$8,OFFSET([1]NKC!$E$10,H277,0):'[1]NKC'!$E$5007,0)+H277),IF(TYPE(MATCH($C$8,OFFSET([1]NKC!$D$10,H277,0):'[1]NKC'!$D$5007,0)+H277)=16,"",MATCH($C$8,OFFSET([1]NKC!$D$10,H277,0):'[1]NKC'!$D$5007,0)+H277),IF(TYPE(MATCH($C$8,OFFSET([1]NKC!$E$10,H277,0):'[1]NKC'!$E$5007,0)+H277)=16,"",MATCH($C$8,OFFSET([1]NKC!$E$10,H277,0):'[1]NKC'!$E$5007,0)+H277))</f>
        <v>371</v>
      </c>
    </row>
    <row r="279" spans="1:8" s="52" customFormat="1" ht="14.25">
      <c r="A279" s="45">
        <f ca="1">IF($H279="","",INDEX([1]NKC!$A$10:$A$5007,$H279))</f>
        <v>43545</v>
      </c>
      <c r="B279" s="46" t="str">
        <f ca="1">IF($H279="","",INDEX([1]NKC!$B$10:$B$5007,$H279))</f>
        <v>PC20190321-02</v>
      </c>
      <c r="C279" s="47" t="str">
        <f ca="1">IF($H279="","",INDEX([1]NKC!$C$10:$C$5007,$H279))</f>
        <v>TT phí cầu đường</v>
      </c>
      <c r="D279" s="48" t="str">
        <f ca="1">IF(IF($H279="","",INDEX([1]NKC!$D$10:$D$5007,$H279))=$C$8,IF($H279="","",INDEX([1]NKC!$E$10:$E$5007,$H279)),IF($H279="","",INDEX([1]NKC!$D$10:$D$5007,$H279)))</f>
        <v>6418</v>
      </c>
      <c r="E279" s="49" t="str">
        <f ca="1">IF(IF($H279="","",INDEX([1]NKC!$E$10:$E$5007,$H279))=$C$8,"",IF($H279="","",INDEX([1]NKC!$F$10:$F$5007,$H279)))</f>
        <v/>
      </c>
      <c r="F279" s="49">
        <f ca="1">IF(IF($H279="","",INDEX([1]NKC!$D$10:$D$5007,$H279))=$C$8,"",IF($H279="","",INDEX([1]NKC!$F$10:$F$5007,$H279)))</f>
        <v>259091</v>
      </c>
      <c r="G279" s="50">
        <f ca="1">IF(SUM(E279:F279)=0,0,$G$11+SUM(E$12:$E279)-SUM(F$12:$F279))</f>
        <v>114495393</v>
      </c>
      <c r="H279" s="51">
        <f ca="1">IF(IF(TYPE(MATCH($C$8,OFFSET([1]NKC!$D$10,H278,0):'[1]NKC'!$D$5007,0)+H278)=16,"",MATCH($C$8,OFFSET([1]NKC!$D$10,H278,0):'[1]NKC'!$D$5007,0)+H278)&lt;IF(TYPE(MATCH($C$8,OFFSET([1]NKC!$E$10,H278,0):'[1]NKC'!$E$5007,0)+H278)=16,"",MATCH($C$8,OFFSET([1]NKC!$E$10,H278,0):'[1]NKC'!$E$5007,0)+H278),IF(TYPE(MATCH($C$8,OFFSET([1]NKC!$D$10,H278,0):'[1]NKC'!$D$5007,0)+H278)=16,"",MATCH($C$8,OFFSET([1]NKC!$D$10,H278,0):'[1]NKC'!$D$5007,0)+H278),IF(TYPE(MATCH($C$8,OFFSET([1]NKC!$E$10,H278,0):'[1]NKC'!$E$5007,0)+H278)=16,"",MATCH($C$8,OFFSET([1]NKC!$E$10,H278,0):'[1]NKC'!$E$5007,0)+H278))</f>
        <v>372</v>
      </c>
    </row>
    <row r="280" spans="1:8" s="52" customFormat="1" ht="14.25">
      <c r="A280" s="45">
        <f ca="1">IF($H280="","",INDEX([1]NKC!$A$10:$A$5007,$H280))</f>
        <v>43545</v>
      </c>
      <c r="B280" s="46" t="str">
        <f ca="1">IF($H280="","",INDEX([1]NKC!$B$10:$B$5007,$H280))</f>
        <v>PC20190321-02</v>
      </c>
      <c r="C280" s="47" t="str">
        <f ca="1">IF($H280="","",INDEX([1]NKC!$C$10:$C$5007,$H280))</f>
        <v>Thuế GTGT được khấu trừ</v>
      </c>
      <c r="D280" s="48" t="str">
        <f ca="1">IF(IF($H280="","",INDEX([1]NKC!$D$10:$D$5007,$H280))=$C$8,IF($H280="","",INDEX([1]NKC!$E$10:$E$5007,$H280)),IF($H280="","",INDEX([1]NKC!$D$10:$D$5007,$H280)))</f>
        <v>1331</v>
      </c>
      <c r="E280" s="49" t="str">
        <f ca="1">IF(IF($H280="","",INDEX([1]NKC!$E$10:$E$5007,$H280))=$C$8,"",IF($H280="","",INDEX([1]NKC!$F$10:$F$5007,$H280)))</f>
        <v/>
      </c>
      <c r="F280" s="49">
        <f ca="1">IF(IF($H280="","",INDEX([1]NKC!$D$10:$D$5007,$H280))=$C$8,"",IF($H280="","",INDEX([1]NKC!$F$10:$F$5007,$H280)))</f>
        <v>25909</v>
      </c>
      <c r="G280" s="50">
        <f ca="1">IF(SUM(E280:F280)=0,0,$G$11+SUM(E$12:$E280)-SUM(F$12:$F280))</f>
        <v>114469484</v>
      </c>
      <c r="H280" s="51">
        <f ca="1">IF(IF(TYPE(MATCH($C$8,OFFSET([1]NKC!$D$10,H279,0):'[1]NKC'!$D$5007,0)+H279)=16,"",MATCH($C$8,OFFSET([1]NKC!$D$10,H279,0):'[1]NKC'!$D$5007,0)+H279)&lt;IF(TYPE(MATCH($C$8,OFFSET([1]NKC!$E$10,H279,0):'[1]NKC'!$E$5007,0)+H279)=16,"",MATCH($C$8,OFFSET([1]NKC!$E$10,H279,0):'[1]NKC'!$E$5007,0)+H279),IF(TYPE(MATCH($C$8,OFFSET([1]NKC!$D$10,H279,0):'[1]NKC'!$D$5007,0)+H279)=16,"",MATCH($C$8,OFFSET([1]NKC!$D$10,H279,0):'[1]NKC'!$D$5007,0)+H279),IF(TYPE(MATCH($C$8,OFFSET([1]NKC!$E$10,H279,0):'[1]NKC'!$E$5007,0)+H279)=16,"",MATCH($C$8,OFFSET([1]NKC!$E$10,H279,0):'[1]NKC'!$E$5007,0)+H279))</f>
        <v>373</v>
      </c>
    </row>
    <row r="281" spans="1:8" s="52" customFormat="1" ht="14.25">
      <c r="A281" s="45">
        <f ca="1">IF($H281="","",INDEX([1]NKC!$A$10:$A$5007,$H281))</f>
        <v>43545</v>
      </c>
      <c r="B281" s="46" t="str">
        <f ca="1">IF($H281="","",INDEX([1]NKC!$B$10:$B$5007,$H281))</f>
        <v>PC20190321-03</v>
      </c>
      <c r="C281" s="47" t="str">
        <f ca="1">IF($H281="","",INDEX([1]NKC!$C$10:$C$5007,$H281))</f>
        <v>TT phí công tác Đồng Nai, Bình Dương - xăng dầu</v>
      </c>
      <c r="D281" s="48" t="str">
        <f ca="1">IF(IF($H281="","",INDEX([1]NKC!$D$10:$D$5007,$H281))=$C$8,IF($H281="","",INDEX([1]NKC!$E$10:$E$5007,$H281)),IF($H281="","",INDEX([1]NKC!$D$10:$D$5007,$H281)))</f>
        <v>6418</v>
      </c>
      <c r="E281" s="49" t="str">
        <f ca="1">IF(IF($H281="","",INDEX([1]NKC!$E$10:$E$5007,$H281))=$C$8,"",IF($H281="","",INDEX([1]NKC!$F$10:$F$5007,$H281)))</f>
        <v/>
      </c>
      <c r="F281" s="49">
        <f ca="1">IF(IF($H281="","",INDEX([1]NKC!$D$10:$D$5007,$H281))=$C$8,"",IF($H281="","",INDEX([1]NKC!$F$10:$F$5007,$H281)))</f>
        <v>727273</v>
      </c>
      <c r="G281" s="50">
        <f ca="1">IF(SUM(E281:F281)=0,0,$G$11+SUM(E$12:$E281)-SUM(F$12:$F281))</f>
        <v>113742211</v>
      </c>
      <c r="H281" s="51">
        <f ca="1">IF(IF(TYPE(MATCH($C$8,OFFSET([1]NKC!$D$10,H280,0):'[1]NKC'!$D$5007,0)+H280)=16,"",MATCH($C$8,OFFSET([1]NKC!$D$10,H280,0):'[1]NKC'!$D$5007,0)+H280)&lt;IF(TYPE(MATCH($C$8,OFFSET([1]NKC!$E$10,H280,0):'[1]NKC'!$E$5007,0)+H280)=16,"",MATCH($C$8,OFFSET([1]NKC!$E$10,H280,0):'[1]NKC'!$E$5007,0)+H280),IF(TYPE(MATCH($C$8,OFFSET([1]NKC!$D$10,H280,0):'[1]NKC'!$D$5007,0)+H280)=16,"",MATCH($C$8,OFFSET([1]NKC!$D$10,H280,0):'[1]NKC'!$D$5007,0)+H280),IF(TYPE(MATCH($C$8,OFFSET([1]NKC!$E$10,H280,0):'[1]NKC'!$E$5007,0)+H280)=16,"",MATCH($C$8,OFFSET([1]NKC!$E$10,H280,0):'[1]NKC'!$E$5007,0)+H280))</f>
        <v>374</v>
      </c>
    </row>
    <row r="282" spans="1:8" s="52" customFormat="1" ht="14.25">
      <c r="A282" s="45">
        <f ca="1">IF($H282="","",INDEX([1]NKC!$A$10:$A$5007,$H282))</f>
        <v>43545</v>
      </c>
      <c r="B282" s="46" t="str">
        <f ca="1">IF($H282="","",INDEX([1]NKC!$B$10:$B$5007,$H282))</f>
        <v>PC20190321-03</v>
      </c>
      <c r="C282" s="47" t="str">
        <f ca="1">IF($H282="","",INDEX([1]NKC!$C$10:$C$5007,$H282))</f>
        <v>Thuế GTGT được khấu trừ</v>
      </c>
      <c r="D282" s="48" t="str">
        <f ca="1">IF(IF($H282="","",INDEX([1]NKC!$D$10:$D$5007,$H282))=$C$8,IF($H282="","",INDEX([1]NKC!$E$10:$E$5007,$H282)),IF($H282="","",INDEX([1]NKC!$D$10:$D$5007,$H282)))</f>
        <v>1331</v>
      </c>
      <c r="E282" s="49" t="str">
        <f ca="1">IF(IF($H282="","",INDEX([1]NKC!$E$10:$E$5007,$H282))=$C$8,"",IF($H282="","",INDEX([1]NKC!$F$10:$F$5007,$H282)))</f>
        <v/>
      </c>
      <c r="F282" s="49">
        <f ca="1">IF(IF($H282="","",INDEX([1]NKC!$D$10:$D$5007,$H282))=$C$8,"",IF($H282="","",INDEX([1]NKC!$F$10:$F$5007,$H282)))</f>
        <v>72727</v>
      </c>
      <c r="G282" s="50">
        <f ca="1">IF(SUM(E282:F282)=0,0,$G$11+SUM(E$12:$E282)-SUM(F$12:$F282))</f>
        <v>113669484</v>
      </c>
      <c r="H282" s="51">
        <f ca="1">IF(IF(TYPE(MATCH($C$8,OFFSET([1]NKC!$D$10,H281,0):'[1]NKC'!$D$5007,0)+H281)=16,"",MATCH($C$8,OFFSET([1]NKC!$D$10,H281,0):'[1]NKC'!$D$5007,0)+H281)&lt;IF(TYPE(MATCH($C$8,OFFSET([1]NKC!$E$10,H281,0):'[1]NKC'!$E$5007,0)+H281)=16,"",MATCH($C$8,OFFSET([1]NKC!$E$10,H281,0):'[1]NKC'!$E$5007,0)+H281),IF(TYPE(MATCH($C$8,OFFSET([1]NKC!$D$10,H281,0):'[1]NKC'!$D$5007,0)+H281)=16,"",MATCH($C$8,OFFSET([1]NKC!$D$10,H281,0):'[1]NKC'!$D$5007,0)+H281),IF(TYPE(MATCH($C$8,OFFSET([1]NKC!$E$10,H281,0):'[1]NKC'!$E$5007,0)+H281)=16,"",MATCH($C$8,OFFSET([1]NKC!$E$10,H281,0):'[1]NKC'!$E$5007,0)+H281))</f>
        <v>375</v>
      </c>
    </row>
    <row r="283" spans="1:8" s="52" customFormat="1" ht="14.25">
      <c r="A283" s="45">
        <f ca="1">IF($H283="","",INDEX([1]NKC!$A$10:$A$5007,$H283))</f>
        <v>43545</v>
      </c>
      <c r="B283" s="46" t="str">
        <f ca="1">IF($H283="","",INDEX([1]NKC!$B$10:$B$5007,$H283))</f>
        <v>PC20190321-03</v>
      </c>
      <c r="C283" s="47" t="str">
        <f ca="1">IF($H283="","",INDEX([1]NKC!$C$10:$C$5007,$H283))</f>
        <v>TT phí công tác Đồng Nai, Bình Dương - xăng dầu</v>
      </c>
      <c r="D283" s="48" t="str">
        <f ca="1">IF(IF($H283="","",INDEX([1]NKC!$D$10:$D$5007,$H283))=$C$8,IF($H283="","",INDEX([1]NKC!$E$10:$E$5007,$H283)),IF($H283="","",INDEX([1]NKC!$D$10:$D$5007,$H283)))</f>
        <v>6418</v>
      </c>
      <c r="E283" s="49" t="str">
        <f ca="1">IF(IF($H283="","",INDEX([1]NKC!$E$10:$E$5007,$H283))=$C$8,"",IF($H283="","",INDEX([1]NKC!$F$10:$F$5007,$H283)))</f>
        <v/>
      </c>
      <c r="F283" s="49">
        <f ca="1">IF(IF($H283="","",INDEX([1]NKC!$D$10:$D$5007,$H283))=$C$8,"",IF($H283="","",INDEX([1]NKC!$F$10:$F$5007,$H283)))</f>
        <v>912000</v>
      </c>
      <c r="G283" s="50">
        <f ca="1">IF(SUM(E283:F283)=0,0,$G$11+SUM(E$12:$E283)-SUM(F$12:$F283))</f>
        <v>112757484</v>
      </c>
      <c r="H283" s="51">
        <f ca="1">IF(IF(TYPE(MATCH($C$8,OFFSET([1]NKC!$D$10,H282,0):'[1]NKC'!$D$5007,0)+H282)=16,"",MATCH($C$8,OFFSET([1]NKC!$D$10,H282,0):'[1]NKC'!$D$5007,0)+H282)&lt;IF(TYPE(MATCH($C$8,OFFSET([1]NKC!$E$10,H282,0):'[1]NKC'!$E$5007,0)+H282)=16,"",MATCH($C$8,OFFSET([1]NKC!$E$10,H282,0):'[1]NKC'!$E$5007,0)+H282),IF(TYPE(MATCH($C$8,OFFSET([1]NKC!$D$10,H282,0):'[1]NKC'!$D$5007,0)+H282)=16,"",MATCH($C$8,OFFSET([1]NKC!$D$10,H282,0):'[1]NKC'!$D$5007,0)+H282),IF(TYPE(MATCH($C$8,OFFSET([1]NKC!$E$10,H282,0):'[1]NKC'!$E$5007,0)+H282)=16,"",MATCH($C$8,OFFSET([1]NKC!$E$10,H282,0):'[1]NKC'!$E$5007,0)+H282))</f>
        <v>376</v>
      </c>
    </row>
    <row r="284" spans="1:8" s="52" customFormat="1" ht="14.25">
      <c r="A284" s="45">
        <f ca="1">IF($H284="","",INDEX([1]NKC!$A$10:$A$5007,$H284))</f>
        <v>43545</v>
      </c>
      <c r="B284" s="46" t="str">
        <f ca="1">IF($H284="","",INDEX([1]NKC!$B$10:$B$5007,$H284))</f>
        <v>PC20190321-03</v>
      </c>
      <c r="C284" s="47" t="str">
        <f ca="1">IF($H284="","",INDEX([1]NKC!$C$10:$C$5007,$H284))</f>
        <v>Thuế GTGT được khấu trừ</v>
      </c>
      <c r="D284" s="48" t="str">
        <f ca="1">IF(IF($H284="","",INDEX([1]NKC!$D$10:$D$5007,$H284))=$C$8,IF($H284="","",INDEX([1]NKC!$E$10:$E$5007,$H284)),IF($H284="","",INDEX([1]NKC!$D$10:$D$5007,$H284)))</f>
        <v>1331</v>
      </c>
      <c r="E284" s="49" t="str">
        <f ca="1">IF(IF($H284="","",INDEX([1]NKC!$E$10:$E$5007,$H284))=$C$8,"",IF($H284="","",INDEX([1]NKC!$F$10:$F$5007,$H284)))</f>
        <v/>
      </c>
      <c r="F284" s="49">
        <f ca="1">IF(IF($H284="","",INDEX([1]NKC!$D$10:$D$5007,$H284))=$C$8,"",IF($H284="","",INDEX([1]NKC!$F$10:$F$5007,$H284)))</f>
        <v>91200</v>
      </c>
      <c r="G284" s="50">
        <f ca="1">IF(SUM(E284:F284)=0,0,$G$11+SUM(E$12:$E284)-SUM(F$12:$F284))</f>
        <v>112666284</v>
      </c>
      <c r="H284" s="51">
        <f ca="1">IF(IF(TYPE(MATCH($C$8,OFFSET([1]NKC!$D$10,H283,0):'[1]NKC'!$D$5007,0)+H283)=16,"",MATCH($C$8,OFFSET([1]NKC!$D$10,H283,0):'[1]NKC'!$D$5007,0)+H283)&lt;IF(TYPE(MATCH($C$8,OFFSET([1]NKC!$E$10,H283,0):'[1]NKC'!$E$5007,0)+H283)=16,"",MATCH($C$8,OFFSET([1]NKC!$E$10,H283,0):'[1]NKC'!$E$5007,0)+H283),IF(TYPE(MATCH($C$8,OFFSET([1]NKC!$D$10,H283,0):'[1]NKC'!$D$5007,0)+H283)=16,"",MATCH($C$8,OFFSET([1]NKC!$D$10,H283,0):'[1]NKC'!$D$5007,0)+H283),IF(TYPE(MATCH($C$8,OFFSET([1]NKC!$E$10,H283,0):'[1]NKC'!$E$5007,0)+H283)=16,"",MATCH($C$8,OFFSET([1]NKC!$E$10,H283,0):'[1]NKC'!$E$5007,0)+H283))</f>
        <v>377</v>
      </c>
    </row>
    <row r="285" spans="1:8" s="52" customFormat="1" ht="25.5">
      <c r="A285" s="45">
        <f ca="1">IF($H285="","",INDEX([1]NKC!$A$10:$A$5007,$H285))</f>
        <v>43545</v>
      </c>
      <c r="B285" s="46" t="str">
        <f ca="1">IF($H285="","",INDEX([1]NKC!$B$10:$B$5007,$H285))</f>
        <v>PC20190321-03</v>
      </c>
      <c r="C285" s="47" t="str">
        <f ca="1">IF($H285="","",INDEX([1]NKC!$C$10:$C$5007,$H285))</f>
        <v>TT phí công tác Đồng Nai, Bình Dương - dịch vụ sửa xe</v>
      </c>
      <c r="D285" s="48" t="str">
        <f ca="1">IF(IF($H285="","",INDEX([1]NKC!$D$10:$D$5007,$H285))=$C$8,IF($H285="","",INDEX([1]NKC!$E$10:$E$5007,$H285)),IF($H285="","",INDEX([1]NKC!$D$10:$D$5007,$H285)))</f>
        <v>6418</v>
      </c>
      <c r="E285" s="49" t="str">
        <f ca="1">IF(IF($H285="","",INDEX([1]NKC!$E$10:$E$5007,$H285))=$C$8,"",IF($H285="","",INDEX([1]NKC!$F$10:$F$5007,$H285)))</f>
        <v/>
      </c>
      <c r="F285" s="49">
        <f ca="1">IF(IF($H285="","",INDEX([1]NKC!$D$10:$D$5007,$H285))=$C$8,"",IF($H285="","",INDEX([1]NKC!$F$10:$F$5007,$H285)))</f>
        <v>1935000</v>
      </c>
      <c r="G285" s="50">
        <f ca="1">IF(SUM(E285:F285)=0,0,$G$11+SUM(E$12:$E285)-SUM(F$12:$F285))</f>
        <v>110731284</v>
      </c>
      <c r="H285" s="51">
        <f ca="1">IF(IF(TYPE(MATCH($C$8,OFFSET([1]NKC!$D$10,H284,0):'[1]NKC'!$D$5007,0)+H284)=16,"",MATCH($C$8,OFFSET([1]NKC!$D$10,H284,0):'[1]NKC'!$D$5007,0)+H284)&lt;IF(TYPE(MATCH($C$8,OFFSET([1]NKC!$E$10,H284,0):'[1]NKC'!$E$5007,0)+H284)=16,"",MATCH($C$8,OFFSET([1]NKC!$E$10,H284,0):'[1]NKC'!$E$5007,0)+H284),IF(TYPE(MATCH($C$8,OFFSET([1]NKC!$D$10,H284,0):'[1]NKC'!$D$5007,0)+H284)=16,"",MATCH($C$8,OFFSET([1]NKC!$D$10,H284,0):'[1]NKC'!$D$5007,0)+H284),IF(TYPE(MATCH($C$8,OFFSET([1]NKC!$E$10,H284,0):'[1]NKC'!$E$5007,0)+H284)=16,"",MATCH($C$8,OFFSET([1]NKC!$E$10,H284,0):'[1]NKC'!$E$5007,0)+H284))</f>
        <v>378</v>
      </c>
    </row>
    <row r="286" spans="1:8" s="52" customFormat="1" ht="14.25">
      <c r="A286" s="45">
        <f ca="1">IF($H286="","",INDEX([1]NKC!$A$10:$A$5007,$H286))</f>
        <v>43545</v>
      </c>
      <c r="B286" s="46" t="str">
        <f ca="1">IF($H286="","",INDEX([1]NKC!$B$10:$B$5007,$H286))</f>
        <v>PC20190321-03</v>
      </c>
      <c r="C286" s="47" t="str">
        <f ca="1">IF($H286="","",INDEX([1]NKC!$C$10:$C$5007,$H286))</f>
        <v>Thuế GTGT được khấu trừ</v>
      </c>
      <c r="D286" s="48" t="str">
        <f ca="1">IF(IF($H286="","",INDEX([1]NKC!$D$10:$D$5007,$H286))=$C$8,IF($H286="","",INDEX([1]NKC!$E$10:$E$5007,$H286)),IF($H286="","",INDEX([1]NKC!$D$10:$D$5007,$H286)))</f>
        <v>1331</v>
      </c>
      <c r="E286" s="49" t="str">
        <f ca="1">IF(IF($H286="","",INDEX([1]NKC!$E$10:$E$5007,$H286))=$C$8,"",IF($H286="","",INDEX([1]NKC!$F$10:$F$5007,$H286)))</f>
        <v/>
      </c>
      <c r="F286" s="49">
        <f ca="1">IF(IF($H286="","",INDEX([1]NKC!$D$10:$D$5007,$H286))=$C$8,"",IF($H286="","",INDEX([1]NKC!$F$10:$F$5007,$H286)))</f>
        <v>193500</v>
      </c>
      <c r="G286" s="50">
        <f ca="1">IF(SUM(E286:F286)=0,0,$G$11+SUM(E$12:$E286)-SUM(F$12:$F286))</f>
        <v>110537784</v>
      </c>
      <c r="H286" s="51">
        <f ca="1">IF(IF(TYPE(MATCH($C$8,OFFSET([1]NKC!$D$10,H285,0):'[1]NKC'!$D$5007,0)+H285)=16,"",MATCH($C$8,OFFSET([1]NKC!$D$10,H285,0):'[1]NKC'!$D$5007,0)+H285)&lt;IF(TYPE(MATCH($C$8,OFFSET([1]NKC!$E$10,H285,0):'[1]NKC'!$E$5007,0)+H285)=16,"",MATCH($C$8,OFFSET([1]NKC!$E$10,H285,0):'[1]NKC'!$E$5007,0)+H285),IF(TYPE(MATCH($C$8,OFFSET([1]NKC!$D$10,H285,0):'[1]NKC'!$D$5007,0)+H285)=16,"",MATCH($C$8,OFFSET([1]NKC!$D$10,H285,0):'[1]NKC'!$D$5007,0)+H285),IF(TYPE(MATCH($C$8,OFFSET([1]NKC!$E$10,H285,0):'[1]NKC'!$E$5007,0)+H285)=16,"",MATCH($C$8,OFFSET([1]NKC!$E$10,H285,0):'[1]NKC'!$E$5007,0)+H285))</f>
        <v>379</v>
      </c>
    </row>
    <row r="287" spans="1:8" s="52" customFormat="1" ht="14.25">
      <c r="A287" s="45">
        <f ca="1">IF($H287="","",INDEX([1]NKC!$A$10:$A$5007,$H287))</f>
        <v>43545</v>
      </c>
      <c r="B287" s="46" t="str">
        <f ca="1">IF($H287="","",INDEX([1]NKC!$B$10:$B$5007,$H287))</f>
        <v>PC20190321-03</v>
      </c>
      <c r="C287" s="47" t="str">
        <f ca="1">IF($H287="","",INDEX([1]NKC!$C$10:$C$5007,$H287))</f>
        <v>TT phí công tác Đồng Nai, Bình Dương - cầu đường</v>
      </c>
      <c r="D287" s="48" t="str">
        <f ca="1">IF(IF($H287="","",INDEX([1]NKC!$D$10:$D$5007,$H287))=$C$8,IF($H287="","",INDEX([1]NKC!$E$10:$E$5007,$H287)),IF($H287="","",INDEX([1]NKC!$D$10:$D$5007,$H287)))</f>
        <v>6418</v>
      </c>
      <c r="E287" s="49" t="str">
        <f ca="1">IF(IF($H287="","",INDEX([1]NKC!$E$10:$E$5007,$H287))=$C$8,"",IF($H287="","",INDEX([1]NKC!$F$10:$F$5007,$H287)))</f>
        <v/>
      </c>
      <c r="F287" s="49">
        <f ca="1">IF(IF($H287="","",INDEX([1]NKC!$D$10:$D$5007,$H287))=$C$8,"",IF($H287="","",INDEX([1]NKC!$F$10:$F$5007,$H287)))</f>
        <v>354545</v>
      </c>
      <c r="G287" s="50">
        <f ca="1">IF(SUM(E287:F287)=0,0,$G$11+SUM(E$12:$E287)-SUM(F$12:$F287))</f>
        <v>110183239</v>
      </c>
      <c r="H287" s="51">
        <f ca="1">IF(IF(TYPE(MATCH($C$8,OFFSET([1]NKC!$D$10,H286,0):'[1]NKC'!$D$5007,0)+H286)=16,"",MATCH($C$8,OFFSET([1]NKC!$D$10,H286,0):'[1]NKC'!$D$5007,0)+H286)&lt;IF(TYPE(MATCH($C$8,OFFSET([1]NKC!$E$10,H286,0):'[1]NKC'!$E$5007,0)+H286)=16,"",MATCH($C$8,OFFSET([1]NKC!$E$10,H286,0):'[1]NKC'!$E$5007,0)+H286),IF(TYPE(MATCH($C$8,OFFSET([1]NKC!$D$10,H286,0):'[1]NKC'!$D$5007,0)+H286)=16,"",MATCH($C$8,OFFSET([1]NKC!$D$10,H286,0):'[1]NKC'!$D$5007,0)+H286),IF(TYPE(MATCH($C$8,OFFSET([1]NKC!$E$10,H286,0):'[1]NKC'!$E$5007,0)+H286)=16,"",MATCH($C$8,OFFSET([1]NKC!$E$10,H286,0):'[1]NKC'!$E$5007,0)+H286))</f>
        <v>380</v>
      </c>
    </row>
    <row r="288" spans="1:8" s="52" customFormat="1" ht="14.25">
      <c r="A288" s="45">
        <f ca="1">IF($H288="","",INDEX([1]NKC!$A$10:$A$5007,$H288))</f>
        <v>43545</v>
      </c>
      <c r="B288" s="46" t="str">
        <f ca="1">IF($H288="","",INDEX([1]NKC!$B$10:$B$5007,$H288))</f>
        <v>PC20190321-03</v>
      </c>
      <c r="C288" s="47" t="str">
        <f ca="1">IF($H288="","",INDEX([1]NKC!$C$10:$C$5007,$H288))</f>
        <v>Thuế GTGT được khấu trừ</v>
      </c>
      <c r="D288" s="48" t="str">
        <f ca="1">IF(IF($H288="","",INDEX([1]NKC!$D$10:$D$5007,$H288))=$C$8,IF($H288="","",INDEX([1]NKC!$E$10:$E$5007,$H288)),IF($H288="","",INDEX([1]NKC!$D$10:$D$5007,$H288)))</f>
        <v>1331</v>
      </c>
      <c r="E288" s="49" t="str">
        <f ca="1">IF(IF($H288="","",INDEX([1]NKC!$E$10:$E$5007,$H288))=$C$8,"",IF($H288="","",INDEX([1]NKC!$F$10:$F$5007,$H288)))</f>
        <v/>
      </c>
      <c r="F288" s="49">
        <f ca="1">IF(IF($H288="","",INDEX([1]NKC!$D$10:$D$5007,$H288))=$C$8,"",IF($H288="","",INDEX([1]NKC!$F$10:$F$5007,$H288)))</f>
        <v>35455</v>
      </c>
      <c r="G288" s="50">
        <f ca="1">IF(SUM(E288:F288)=0,0,$G$11+SUM(E$12:$E288)-SUM(F$12:$F288))</f>
        <v>110147784</v>
      </c>
      <c r="H288" s="51">
        <f ca="1">IF(IF(TYPE(MATCH($C$8,OFFSET([1]NKC!$D$10,H287,0):'[1]NKC'!$D$5007,0)+H287)=16,"",MATCH($C$8,OFFSET([1]NKC!$D$10,H287,0):'[1]NKC'!$D$5007,0)+H287)&lt;IF(TYPE(MATCH($C$8,OFFSET([1]NKC!$E$10,H287,0):'[1]NKC'!$E$5007,0)+H287)=16,"",MATCH($C$8,OFFSET([1]NKC!$E$10,H287,0):'[1]NKC'!$E$5007,0)+H287),IF(TYPE(MATCH($C$8,OFFSET([1]NKC!$D$10,H287,0):'[1]NKC'!$D$5007,0)+H287)=16,"",MATCH($C$8,OFFSET([1]NKC!$D$10,H287,0):'[1]NKC'!$D$5007,0)+H287),IF(TYPE(MATCH($C$8,OFFSET([1]NKC!$E$10,H287,0):'[1]NKC'!$E$5007,0)+H287)=16,"",MATCH($C$8,OFFSET([1]NKC!$E$10,H287,0):'[1]NKC'!$E$5007,0)+H287))</f>
        <v>381</v>
      </c>
    </row>
    <row r="289" spans="1:8" s="52" customFormat="1" ht="25.5">
      <c r="A289" s="45">
        <f ca="1">IF($H289="","",INDEX([1]NKC!$A$10:$A$5007,$H289))</f>
        <v>43545</v>
      </c>
      <c r="B289" s="46" t="str">
        <f ca="1">IF($H289="","",INDEX([1]NKC!$B$10:$B$5007,$H289))</f>
        <v>PC20190321-03</v>
      </c>
      <c r="C289" s="47" t="str">
        <f ca="1">IF($H289="","",INDEX([1]NKC!$C$10:$C$5007,$H289))</f>
        <v>TT phí công tác Đồng Nai, Bình Dương - rửa xe, hút bụi</v>
      </c>
      <c r="D289" s="48" t="str">
        <f ca="1">IF(IF($H289="","",INDEX([1]NKC!$D$10:$D$5007,$H289))=$C$8,IF($H289="","",INDEX([1]NKC!$E$10:$E$5007,$H289)),IF($H289="","",INDEX([1]NKC!$D$10:$D$5007,$H289)))</f>
        <v>6418</v>
      </c>
      <c r="E289" s="49" t="str">
        <f ca="1">IF(IF($H289="","",INDEX([1]NKC!$E$10:$E$5007,$H289))=$C$8,"",IF($H289="","",INDEX([1]NKC!$F$10:$F$5007,$H289)))</f>
        <v/>
      </c>
      <c r="F289" s="49">
        <f ca="1">IF(IF($H289="","",INDEX([1]NKC!$D$10:$D$5007,$H289))=$C$8,"",IF($H289="","",INDEX([1]NKC!$F$10:$F$5007,$H289)))</f>
        <v>246300</v>
      </c>
      <c r="G289" s="50">
        <f ca="1">IF(SUM(E289:F289)=0,0,$G$11+SUM(E$12:$E289)-SUM(F$12:$F289))</f>
        <v>109901484</v>
      </c>
      <c r="H289" s="51">
        <f ca="1">IF(IF(TYPE(MATCH($C$8,OFFSET([1]NKC!$D$10,H288,0):'[1]NKC'!$D$5007,0)+H288)=16,"",MATCH($C$8,OFFSET([1]NKC!$D$10,H288,0):'[1]NKC'!$D$5007,0)+H288)&lt;IF(TYPE(MATCH($C$8,OFFSET([1]NKC!$E$10,H288,0):'[1]NKC'!$E$5007,0)+H288)=16,"",MATCH($C$8,OFFSET([1]NKC!$E$10,H288,0):'[1]NKC'!$E$5007,0)+H288),IF(TYPE(MATCH($C$8,OFFSET([1]NKC!$D$10,H288,0):'[1]NKC'!$D$5007,0)+H288)=16,"",MATCH($C$8,OFFSET([1]NKC!$D$10,H288,0):'[1]NKC'!$D$5007,0)+H288),IF(TYPE(MATCH($C$8,OFFSET([1]NKC!$E$10,H288,0):'[1]NKC'!$E$5007,0)+H288)=16,"",MATCH($C$8,OFFSET([1]NKC!$E$10,H288,0):'[1]NKC'!$E$5007,0)+H288))</f>
        <v>382</v>
      </c>
    </row>
    <row r="290" spans="1:8" s="52" customFormat="1" ht="14.25">
      <c r="A290" s="45">
        <f ca="1">IF($H290="","",INDEX([1]NKC!$A$10:$A$5007,$H290))</f>
        <v>43545</v>
      </c>
      <c r="B290" s="46" t="str">
        <f ca="1">IF($H290="","",INDEX([1]NKC!$B$10:$B$5007,$H290))</f>
        <v>PC20190321-04</v>
      </c>
      <c r="C290" s="47" t="str">
        <f ca="1">IF($H290="","",INDEX([1]NKC!$C$10:$C$5007,$H290))</f>
        <v>TT mua trái cây và bông cúng ông địa</v>
      </c>
      <c r="D290" s="48" t="str">
        <f ca="1">IF(IF($H290="","",INDEX([1]NKC!$D$10:$D$5007,$H290))=$C$8,IF($H290="","",INDEX([1]NKC!$E$10:$E$5007,$H290)),IF($H290="","",INDEX([1]NKC!$D$10:$D$5007,$H290)))</f>
        <v>6428</v>
      </c>
      <c r="E290" s="49" t="str">
        <f ca="1">IF(IF($H290="","",INDEX([1]NKC!$E$10:$E$5007,$H290))=$C$8,"",IF($H290="","",INDEX([1]NKC!$F$10:$F$5007,$H290)))</f>
        <v/>
      </c>
      <c r="F290" s="49">
        <f ca="1">IF(IF($H290="","",INDEX([1]NKC!$D$10:$D$5007,$H290))=$C$8,"",IF($H290="","",INDEX([1]NKC!$F$10:$F$5007,$H290)))</f>
        <v>170000</v>
      </c>
      <c r="G290" s="50">
        <f ca="1">IF(SUM(E290:F290)=0,0,$G$11+SUM(E$12:$E290)-SUM(F$12:$F290))</f>
        <v>109731484</v>
      </c>
      <c r="H290" s="51">
        <f ca="1">IF(IF(TYPE(MATCH($C$8,OFFSET([1]NKC!$D$10,H289,0):'[1]NKC'!$D$5007,0)+H289)=16,"",MATCH($C$8,OFFSET([1]NKC!$D$10,H289,0):'[1]NKC'!$D$5007,0)+H289)&lt;IF(TYPE(MATCH($C$8,OFFSET([1]NKC!$E$10,H289,0):'[1]NKC'!$E$5007,0)+H289)=16,"",MATCH($C$8,OFFSET([1]NKC!$E$10,H289,0):'[1]NKC'!$E$5007,0)+H289),IF(TYPE(MATCH($C$8,OFFSET([1]NKC!$D$10,H289,0):'[1]NKC'!$D$5007,0)+H289)=16,"",MATCH($C$8,OFFSET([1]NKC!$D$10,H289,0):'[1]NKC'!$D$5007,0)+H289),IF(TYPE(MATCH($C$8,OFFSET([1]NKC!$E$10,H289,0):'[1]NKC'!$E$5007,0)+H289)=16,"",MATCH($C$8,OFFSET([1]NKC!$E$10,H289,0):'[1]NKC'!$E$5007,0)+H289))</f>
        <v>383</v>
      </c>
    </row>
    <row r="291" spans="1:8" s="52" customFormat="1" ht="25.5">
      <c r="A291" s="45">
        <f ca="1">IF($H291="","",INDEX([1]NKC!$A$10:$A$5007,$H291))</f>
        <v>43549</v>
      </c>
      <c r="B291" s="46" t="str">
        <f ca="1">IF($H291="","",INDEX([1]NKC!$B$10:$B$5007,$H291))</f>
        <v>PT20190325-01</v>
      </c>
      <c r="C291" s="47" t="str">
        <f ca="1">IF($H291="","",INDEX([1]NKC!$C$10:$C$5007,$H291))</f>
        <v>Thu tiền bán hàng Shingle (màu 104) và nóc ( màu 104)</v>
      </c>
      <c r="D291" s="48" t="str">
        <f ca="1">IF(IF($H291="","",INDEX([1]NKC!$D$10:$D$5007,$H291))=$C$8,IF($H291="","",INDEX([1]NKC!$E$10:$E$5007,$H291)),IF($H291="","",INDEX([1]NKC!$D$10:$D$5007,$H291)))</f>
        <v>5111</v>
      </c>
      <c r="E291" s="49">
        <f ca="1">IF(IF($H291="","",INDEX([1]NKC!$E$10:$E$5007,$H291))=$C$8,"",IF($H291="","",INDEX([1]NKC!$F$10:$F$5007,$H291)))</f>
        <v>5423000</v>
      </c>
      <c r="F291" s="49" t="str">
        <f ca="1">IF(IF($H291="","",INDEX([1]NKC!$D$10:$D$5007,$H291))=$C$8,"",IF($H291="","",INDEX([1]NKC!$F$10:$F$5007,$H291)))</f>
        <v/>
      </c>
      <c r="G291" s="50">
        <f ca="1">IF(SUM(E291:F291)=0,0,$G$11+SUM(E$12:$E291)-SUM(F$12:$F291))</f>
        <v>115154484</v>
      </c>
      <c r="H291" s="51">
        <f ca="1">IF(IF(TYPE(MATCH($C$8,OFFSET([1]NKC!$D$10,H290,0):'[1]NKC'!$D$5007,0)+H290)=16,"",MATCH($C$8,OFFSET([1]NKC!$D$10,H290,0):'[1]NKC'!$D$5007,0)+H290)&lt;IF(TYPE(MATCH($C$8,OFFSET([1]NKC!$E$10,H290,0):'[1]NKC'!$E$5007,0)+H290)=16,"",MATCH($C$8,OFFSET([1]NKC!$E$10,H290,0):'[1]NKC'!$E$5007,0)+H290),IF(TYPE(MATCH($C$8,OFFSET([1]NKC!$D$10,H290,0):'[1]NKC'!$D$5007,0)+H290)=16,"",MATCH($C$8,OFFSET([1]NKC!$D$10,H290,0):'[1]NKC'!$D$5007,0)+H290),IF(TYPE(MATCH($C$8,OFFSET([1]NKC!$E$10,H290,0):'[1]NKC'!$E$5007,0)+H290)=16,"",MATCH($C$8,OFFSET([1]NKC!$E$10,H290,0):'[1]NKC'!$E$5007,0)+H290))</f>
        <v>385</v>
      </c>
    </row>
    <row r="292" spans="1:8" s="52" customFormat="1" ht="25.5">
      <c r="A292" s="45">
        <f ca="1">IF($H292="","",INDEX([1]NKC!$A$10:$A$5007,$H292))</f>
        <v>43549</v>
      </c>
      <c r="B292" s="46" t="str">
        <f ca="1">IF($H292="","",INDEX([1]NKC!$B$10:$B$5007,$H292))</f>
        <v>PC20190325-01</v>
      </c>
      <c r="C292" s="47" t="str">
        <f ca="1">IF($H292="","",INDEX([1]NKC!$C$10:$C$5007,$H292))</f>
        <v>TT phí đăng ký 10 sim điện thoại cho nhân viên kinh doanh</v>
      </c>
      <c r="D292" s="48" t="str">
        <f ca="1">IF(IF($H292="","",INDEX([1]NKC!$D$10:$D$5007,$H292))=$C$8,IF($H292="","",INDEX([1]NKC!$E$10:$E$5007,$H292)),IF($H292="","",INDEX([1]NKC!$D$10:$D$5007,$H292)))</f>
        <v>6418</v>
      </c>
      <c r="E292" s="49" t="str">
        <f ca="1">IF(IF($H292="","",INDEX([1]NKC!$E$10:$E$5007,$H292))=$C$8,"",IF($H292="","",INDEX([1]NKC!$F$10:$F$5007,$H292)))</f>
        <v/>
      </c>
      <c r="F292" s="49">
        <f ca="1">IF(IF($H292="","",INDEX([1]NKC!$D$10:$D$5007,$H292))=$C$8,"",IF($H292="","",INDEX([1]NKC!$F$10:$F$5007,$H292)))</f>
        <v>545455</v>
      </c>
      <c r="G292" s="50">
        <f ca="1">IF(SUM(E292:F292)=0,0,$G$11+SUM(E$12:$E292)-SUM(F$12:$F292))</f>
        <v>114609029</v>
      </c>
      <c r="H292" s="51">
        <f ca="1">IF(IF(TYPE(MATCH($C$8,OFFSET([1]NKC!$D$10,H291,0):'[1]NKC'!$D$5007,0)+H291)=16,"",MATCH($C$8,OFFSET([1]NKC!$D$10,H291,0):'[1]NKC'!$D$5007,0)+H291)&lt;IF(TYPE(MATCH($C$8,OFFSET([1]NKC!$E$10,H291,0):'[1]NKC'!$E$5007,0)+H291)=16,"",MATCH($C$8,OFFSET([1]NKC!$E$10,H291,0):'[1]NKC'!$E$5007,0)+H291),IF(TYPE(MATCH($C$8,OFFSET([1]NKC!$D$10,H291,0):'[1]NKC'!$D$5007,0)+H291)=16,"",MATCH($C$8,OFFSET([1]NKC!$D$10,H291,0):'[1]NKC'!$D$5007,0)+H291),IF(TYPE(MATCH($C$8,OFFSET([1]NKC!$E$10,H291,0):'[1]NKC'!$E$5007,0)+H291)=16,"",MATCH($C$8,OFFSET([1]NKC!$E$10,H291,0):'[1]NKC'!$E$5007,0)+H291))</f>
        <v>387</v>
      </c>
    </row>
    <row r="293" spans="1:8" s="52" customFormat="1" ht="14.25">
      <c r="A293" s="45">
        <f ca="1">IF($H293="","",INDEX([1]NKC!$A$10:$A$5007,$H293))</f>
        <v>43549</v>
      </c>
      <c r="B293" s="46" t="str">
        <f ca="1">IF($H293="","",INDEX([1]NKC!$B$10:$B$5007,$H293))</f>
        <v>PC20190325-01</v>
      </c>
      <c r="C293" s="47" t="str">
        <f ca="1">IF($H293="","",INDEX([1]NKC!$C$10:$C$5007,$H293))</f>
        <v>Thuế GTGT được khấu trừ</v>
      </c>
      <c r="D293" s="48" t="str">
        <f ca="1">IF(IF($H293="","",INDEX([1]NKC!$D$10:$D$5007,$H293))=$C$8,IF($H293="","",INDEX([1]NKC!$E$10:$E$5007,$H293)),IF($H293="","",INDEX([1]NKC!$D$10:$D$5007,$H293)))</f>
        <v>1331</v>
      </c>
      <c r="E293" s="49" t="str">
        <f ca="1">IF(IF($H293="","",INDEX([1]NKC!$E$10:$E$5007,$H293))=$C$8,"",IF($H293="","",INDEX([1]NKC!$F$10:$F$5007,$H293)))</f>
        <v/>
      </c>
      <c r="F293" s="49">
        <f ca="1">IF(IF($H293="","",INDEX([1]NKC!$D$10:$D$5007,$H293))=$C$8,"",IF($H293="","",INDEX([1]NKC!$F$10:$F$5007,$H293)))</f>
        <v>54545</v>
      </c>
      <c r="G293" s="50">
        <f ca="1">IF(SUM(E293:F293)=0,0,$G$11+SUM(E$12:$E293)-SUM(F$12:$F293))</f>
        <v>114554484</v>
      </c>
      <c r="H293" s="51">
        <f ca="1">IF(IF(TYPE(MATCH($C$8,OFFSET([1]NKC!$D$10,H292,0):'[1]NKC'!$D$5007,0)+H292)=16,"",MATCH($C$8,OFFSET([1]NKC!$D$10,H292,0):'[1]NKC'!$D$5007,0)+H292)&lt;IF(TYPE(MATCH($C$8,OFFSET([1]NKC!$E$10,H292,0):'[1]NKC'!$E$5007,0)+H292)=16,"",MATCH($C$8,OFFSET([1]NKC!$E$10,H292,0):'[1]NKC'!$E$5007,0)+H292),IF(TYPE(MATCH($C$8,OFFSET([1]NKC!$D$10,H292,0):'[1]NKC'!$D$5007,0)+H292)=16,"",MATCH($C$8,OFFSET([1]NKC!$D$10,H292,0):'[1]NKC'!$D$5007,0)+H292),IF(TYPE(MATCH($C$8,OFFSET([1]NKC!$E$10,H292,0):'[1]NKC'!$E$5007,0)+H292)=16,"",MATCH($C$8,OFFSET([1]NKC!$E$10,H292,0):'[1]NKC'!$E$5007,0)+H292))</f>
        <v>388</v>
      </c>
    </row>
    <row r="294" spans="1:8" s="52" customFormat="1" ht="25.5">
      <c r="A294" s="45">
        <f ca="1">IF($H294="","",INDEX([1]NKC!$A$10:$A$5007,$H294))</f>
        <v>43549</v>
      </c>
      <c r="B294" s="46" t="str">
        <f ca="1">IF($H294="","",INDEX([1]NKC!$B$10:$B$5007,$H294))</f>
        <v>PC20190325-02</v>
      </c>
      <c r="C294" s="47" t="str">
        <f ca="1">IF($H294="","",INDEX([1]NKC!$C$10:$C$5007,$H294))</f>
        <v>TT phí vận chuyển (thuê áo cho đồng phục công ty và phí ship 04 đợt)</v>
      </c>
      <c r="D294" s="48" t="str">
        <f ca="1">IF(IF($H294="","",INDEX([1]NKC!$D$10:$D$5007,$H294))=$C$8,IF($H294="","",INDEX([1]NKC!$E$10:$E$5007,$H294)),IF($H294="","",INDEX([1]NKC!$D$10:$D$5007,$H294)))</f>
        <v>6418</v>
      </c>
      <c r="E294" s="49" t="str">
        <f ca="1">IF(IF($H294="","",INDEX([1]NKC!$E$10:$E$5007,$H294))=$C$8,"",IF($H294="","",INDEX([1]NKC!$F$10:$F$5007,$H294)))</f>
        <v/>
      </c>
      <c r="F294" s="49">
        <f ca="1">IF(IF($H294="","",INDEX([1]NKC!$D$10:$D$5007,$H294))=$C$8,"",IF($H294="","",INDEX([1]NKC!$F$10:$F$5007,$H294)))</f>
        <v>3170000</v>
      </c>
      <c r="G294" s="50">
        <f ca="1">IF(SUM(E294:F294)=0,0,$G$11+SUM(E$12:$E294)-SUM(F$12:$F294))</f>
        <v>111384484</v>
      </c>
      <c r="H294" s="51">
        <f ca="1">IF(IF(TYPE(MATCH($C$8,OFFSET([1]NKC!$D$10,H293,0):'[1]NKC'!$D$5007,0)+H293)=16,"",MATCH($C$8,OFFSET([1]NKC!$D$10,H293,0):'[1]NKC'!$D$5007,0)+H293)&lt;IF(TYPE(MATCH($C$8,OFFSET([1]NKC!$E$10,H293,0):'[1]NKC'!$E$5007,0)+H293)=16,"",MATCH($C$8,OFFSET([1]NKC!$E$10,H293,0):'[1]NKC'!$E$5007,0)+H293),IF(TYPE(MATCH($C$8,OFFSET([1]NKC!$D$10,H293,0):'[1]NKC'!$D$5007,0)+H293)=16,"",MATCH($C$8,OFFSET([1]NKC!$D$10,H293,0):'[1]NKC'!$D$5007,0)+H293),IF(TYPE(MATCH($C$8,OFFSET([1]NKC!$E$10,H293,0):'[1]NKC'!$E$5007,0)+H293)=16,"",MATCH($C$8,OFFSET([1]NKC!$E$10,H293,0):'[1]NKC'!$E$5007,0)+H293))</f>
        <v>389</v>
      </c>
    </row>
    <row r="295" spans="1:8" s="52" customFormat="1" ht="14.25">
      <c r="A295" s="45">
        <f ca="1">IF($H295="","",INDEX([1]NKC!$A$10:$A$5007,$H295))</f>
        <v>43549</v>
      </c>
      <c r="B295" s="46" t="str">
        <f ca="1">IF($H295="","",INDEX([1]NKC!$B$10:$B$5007,$H295))</f>
        <v>PC20190325-02</v>
      </c>
      <c r="C295" s="47" t="str">
        <f ca="1">IF($H295="","",INDEX([1]NKC!$C$10:$C$5007,$H295))</f>
        <v>Thuế GTGT được khấu trừ</v>
      </c>
      <c r="D295" s="48" t="str">
        <f ca="1">IF(IF($H295="","",INDEX([1]NKC!$D$10:$D$5007,$H295))=$C$8,IF($H295="","",INDEX([1]NKC!$E$10:$E$5007,$H295)),IF($H295="","",INDEX([1]NKC!$D$10:$D$5007,$H295)))</f>
        <v>1331</v>
      </c>
      <c r="E295" s="49" t="str">
        <f ca="1">IF(IF($H295="","",INDEX([1]NKC!$E$10:$E$5007,$H295))=$C$8,"",IF($H295="","",INDEX([1]NKC!$F$10:$F$5007,$H295)))</f>
        <v/>
      </c>
      <c r="F295" s="49">
        <f ca="1">IF(IF($H295="","",INDEX([1]NKC!$D$10:$D$5007,$H295))=$C$8,"",IF($H295="","",INDEX([1]NKC!$F$10:$F$5007,$H295)))</f>
        <v>317000</v>
      </c>
      <c r="G295" s="50">
        <f ca="1">IF(SUM(E295:F295)=0,0,$G$11+SUM(E$12:$E295)-SUM(F$12:$F295))</f>
        <v>111067484</v>
      </c>
      <c r="H295" s="51">
        <f ca="1">IF(IF(TYPE(MATCH($C$8,OFFSET([1]NKC!$D$10,H294,0):'[1]NKC'!$D$5007,0)+H294)=16,"",MATCH($C$8,OFFSET([1]NKC!$D$10,H294,0):'[1]NKC'!$D$5007,0)+H294)&lt;IF(TYPE(MATCH($C$8,OFFSET([1]NKC!$E$10,H294,0):'[1]NKC'!$E$5007,0)+H294)=16,"",MATCH($C$8,OFFSET([1]NKC!$E$10,H294,0):'[1]NKC'!$E$5007,0)+H294),IF(TYPE(MATCH($C$8,OFFSET([1]NKC!$D$10,H294,0):'[1]NKC'!$D$5007,0)+H294)=16,"",MATCH($C$8,OFFSET([1]NKC!$D$10,H294,0):'[1]NKC'!$D$5007,0)+H294),IF(TYPE(MATCH($C$8,OFFSET([1]NKC!$E$10,H294,0):'[1]NKC'!$E$5007,0)+H294)=16,"",MATCH($C$8,OFFSET([1]NKC!$E$10,H294,0):'[1]NKC'!$E$5007,0)+H294))</f>
        <v>390</v>
      </c>
    </row>
    <row r="296" spans="1:8" s="52" customFormat="1" ht="14.25">
      <c r="A296" s="45">
        <f ca="1">IF($H296="","",INDEX([1]NKC!$A$10:$A$5007,$H296))</f>
        <v>43549</v>
      </c>
      <c r="B296" s="46" t="str">
        <f ca="1">IF($H296="","",INDEX([1]NKC!$B$10:$B$5007,$H296))</f>
        <v>PC20190325-03</v>
      </c>
      <c r="C296" s="47" t="str">
        <f ca="1">IF($H296="","",INDEX([1]NKC!$C$10:$C$5007,$H296))</f>
        <v>TT điện sử dụng tháng 03/2019</v>
      </c>
      <c r="D296" s="48" t="str">
        <f ca="1">IF(IF($H296="","",INDEX([1]NKC!$D$10:$D$5007,$H296))=$C$8,IF($H296="","",INDEX([1]NKC!$E$10:$E$5007,$H296)),IF($H296="","",INDEX([1]NKC!$D$10:$D$5007,$H296)))</f>
        <v>6428</v>
      </c>
      <c r="E296" s="49" t="str">
        <f ca="1">IF(IF($H296="","",INDEX([1]NKC!$E$10:$E$5007,$H296))=$C$8,"",IF($H296="","",INDEX([1]NKC!$F$10:$F$5007,$H296)))</f>
        <v/>
      </c>
      <c r="F296" s="49">
        <f ca="1">IF(IF($H296="","",INDEX([1]NKC!$D$10:$D$5007,$H296))=$C$8,"",IF($H296="","",INDEX([1]NKC!$F$10:$F$5007,$H296)))</f>
        <v>4498908</v>
      </c>
      <c r="G296" s="50">
        <f ca="1">IF(SUM(E296:F296)=0,0,$G$11+SUM(E$12:$E296)-SUM(F$12:$F296))</f>
        <v>106568576</v>
      </c>
      <c r="H296" s="51">
        <f ca="1">IF(IF(TYPE(MATCH($C$8,OFFSET([1]NKC!$D$10,H295,0):'[1]NKC'!$D$5007,0)+H295)=16,"",MATCH($C$8,OFFSET([1]NKC!$D$10,H295,0):'[1]NKC'!$D$5007,0)+H295)&lt;IF(TYPE(MATCH($C$8,OFFSET([1]NKC!$E$10,H295,0):'[1]NKC'!$E$5007,0)+H295)=16,"",MATCH($C$8,OFFSET([1]NKC!$E$10,H295,0):'[1]NKC'!$E$5007,0)+H295),IF(TYPE(MATCH($C$8,OFFSET([1]NKC!$D$10,H295,0):'[1]NKC'!$D$5007,0)+H295)=16,"",MATCH($C$8,OFFSET([1]NKC!$D$10,H295,0):'[1]NKC'!$D$5007,0)+H295),IF(TYPE(MATCH($C$8,OFFSET([1]NKC!$E$10,H295,0):'[1]NKC'!$E$5007,0)+H295)=16,"",MATCH($C$8,OFFSET([1]NKC!$E$10,H295,0):'[1]NKC'!$E$5007,0)+H295))</f>
        <v>391</v>
      </c>
    </row>
    <row r="297" spans="1:8" s="52" customFormat="1" ht="14.25">
      <c r="A297" s="45">
        <f ca="1">IF($H297="","",INDEX([1]NKC!$A$10:$A$5007,$H297))</f>
        <v>43549</v>
      </c>
      <c r="B297" s="46" t="str">
        <f ca="1">IF($H297="","",INDEX([1]NKC!$B$10:$B$5007,$H297))</f>
        <v>PC20190325-03</v>
      </c>
      <c r="C297" s="47" t="str">
        <f ca="1">IF($H297="","",INDEX([1]NKC!$C$10:$C$5007,$H297))</f>
        <v>Thuế GTGT được khấu trừ</v>
      </c>
      <c r="D297" s="48" t="str">
        <f ca="1">IF(IF($H297="","",INDEX([1]NKC!$D$10:$D$5007,$H297))=$C$8,IF($H297="","",INDEX([1]NKC!$E$10:$E$5007,$H297)),IF($H297="","",INDEX([1]NKC!$D$10:$D$5007,$H297)))</f>
        <v>1331</v>
      </c>
      <c r="E297" s="49" t="str">
        <f ca="1">IF(IF($H297="","",INDEX([1]NKC!$E$10:$E$5007,$H297))=$C$8,"",IF($H297="","",INDEX([1]NKC!$F$10:$F$5007,$H297)))</f>
        <v/>
      </c>
      <c r="F297" s="49">
        <f ca="1">IF(IF($H297="","",INDEX([1]NKC!$D$10:$D$5007,$H297))=$C$8,"",IF($H297="","",INDEX([1]NKC!$F$10:$F$5007,$H297)))</f>
        <v>449891</v>
      </c>
      <c r="G297" s="50">
        <f ca="1">IF(SUM(E297:F297)=0,0,$G$11+SUM(E$12:$E297)-SUM(F$12:$F297))</f>
        <v>106118685</v>
      </c>
      <c r="H297" s="51">
        <f ca="1">IF(IF(TYPE(MATCH($C$8,OFFSET([1]NKC!$D$10,H296,0):'[1]NKC'!$D$5007,0)+H296)=16,"",MATCH($C$8,OFFSET([1]NKC!$D$10,H296,0):'[1]NKC'!$D$5007,0)+H296)&lt;IF(TYPE(MATCH($C$8,OFFSET([1]NKC!$E$10,H296,0):'[1]NKC'!$E$5007,0)+H296)=16,"",MATCH($C$8,OFFSET([1]NKC!$E$10,H296,0):'[1]NKC'!$E$5007,0)+H296),IF(TYPE(MATCH($C$8,OFFSET([1]NKC!$D$10,H296,0):'[1]NKC'!$D$5007,0)+H296)=16,"",MATCH($C$8,OFFSET([1]NKC!$D$10,H296,0):'[1]NKC'!$D$5007,0)+H296),IF(TYPE(MATCH($C$8,OFFSET([1]NKC!$E$10,H296,0):'[1]NKC'!$E$5007,0)+H296)=16,"",MATCH($C$8,OFFSET([1]NKC!$E$10,H296,0):'[1]NKC'!$E$5007,0)+H296))</f>
        <v>392</v>
      </c>
    </row>
    <row r="298" spans="1:8" s="52" customFormat="1" ht="14.25">
      <c r="A298" s="45">
        <f ca="1">IF($H298="","",INDEX([1]NKC!$A$10:$A$5007,$H298))</f>
        <v>43550</v>
      </c>
      <c r="B298" s="46" t="str">
        <f ca="1">IF($H298="","",INDEX([1]NKC!$B$10:$B$5007,$H298))</f>
        <v>PC20190326-01</v>
      </c>
      <c r="C298" s="47" t="str">
        <f ca="1">IF($H298="","",INDEX([1]NKC!$C$10:$C$5007,$H298))</f>
        <v>TT mua khăn, xịt phòng, sáp thơm cho công ty</v>
      </c>
      <c r="D298" s="48" t="str">
        <f ca="1">IF(IF($H298="","",INDEX([1]NKC!$D$10:$D$5007,$H298))=$C$8,IF($H298="","",INDEX([1]NKC!$E$10:$E$5007,$H298)),IF($H298="","",INDEX([1]NKC!$D$10:$D$5007,$H298)))</f>
        <v>6423</v>
      </c>
      <c r="E298" s="49" t="str">
        <f ca="1">IF(IF($H298="","",INDEX([1]NKC!$E$10:$E$5007,$H298))=$C$8,"",IF($H298="","",INDEX([1]NKC!$F$10:$F$5007,$H298)))</f>
        <v/>
      </c>
      <c r="F298" s="49">
        <f ca="1">IF(IF($H298="","",INDEX([1]NKC!$D$10:$D$5007,$H298))=$C$8,"",IF($H298="","",INDEX([1]NKC!$F$10:$F$5007,$H298)))</f>
        <v>605182</v>
      </c>
      <c r="G298" s="50">
        <f ca="1">IF(SUM(E298:F298)=0,0,$G$11+SUM(E$12:$E298)-SUM(F$12:$F298))</f>
        <v>105513503</v>
      </c>
      <c r="H298" s="51">
        <f ca="1">IF(IF(TYPE(MATCH($C$8,OFFSET([1]NKC!$D$10,H297,0):'[1]NKC'!$D$5007,0)+H297)=16,"",MATCH($C$8,OFFSET([1]NKC!$D$10,H297,0):'[1]NKC'!$D$5007,0)+H297)&lt;IF(TYPE(MATCH($C$8,OFFSET([1]NKC!$E$10,H297,0):'[1]NKC'!$E$5007,0)+H297)=16,"",MATCH($C$8,OFFSET([1]NKC!$E$10,H297,0):'[1]NKC'!$E$5007,0)+H297),IF(TYPE(MATCH($C$8,OFFSET([1]NKC!$D$10,H297,0):'[1]NKC'!$D$5007,0)+H297)=16,"",MATCH($C$8,OFFSET([1]NKC!$D$10,H297,0):'[1]NKC'!$D$5007,0)+H297),IF(TYPE(MATCH($C$8,OFFSET([1]NKC!$E$10,H297,0):'[1]NKC'!$E$5007,0)+H297)=16,"",MATCH($C$8,OFFSET([1]NKC!$E$10,H297,0):'[1]NKC'!$E$5007,0)+H297))</f>
        <v>394</v>
      </c>
    </row>
    <row r="299" spans="1:8" s="52" customFormat="1" ht="14.25">
      <c r="A299" s="45">
        <f ca="1">IF($H299="","",INDEX([1]NKC!$A$10:$A$5007,$H299))</f>
        <v>43550</v>
      </c>
      <c r="B299" s="46" t="str">
        <f ca="1">IF($H299="","",INDEX([1]NKC!$B$10:$B$5007,$H299))</f>
        <v>PC20190326-01</v>
      </c>
      <c r="C299" s="47" t="str">
        <f ca="1">IF($H299="","",INDEX([1]NKC!$C$10:$C$5007,$H299))</f>
        <v>Thuế GTGT được khấu trừ</v>
      </c>
      <c r="D299" s="48" t="str">
        <f ca="1">IF(IF($H299="","",INDEX([1]NKC!$D$10:$D$5007,$H299))=$C$8,IF($H299="","",INDEX([1]NKC!$E$10:$E$5007,$H299)),IF($H299="","",INDEX([1]NKC!$D$10:$D$5007,$H299)))</f>
        <v>1331</v>
      </c>
      <c r="E299" s="49" t="str">
        <f ca="1">IF(IF($H299="","",INDEX([1]NKC!$E$10:$E$5007,$H299))=$C$8,"",IF($H299="","",INDEX([1]NKC!$F$10:$F$5007,$H299)))</f>
        <v/>
      </c>
      <c r="F299" s="49">
        <f ca="1">IF(IF($H299="","",INDEX([1]NKC!$D$10:$D$5007,$H299))=$C$8,"",IF($H299="","",INDEX([1]NKC!$F$10:$F$5007,$H299)))</f>
        <v>64318</v>
      </c>
      <c r="G299" s="50">
        <f ca="1">IF(SUM(E299:F299)=0,0,$G$11+SUM(E$12:$E299)-SUM(F$12:$F299))</f>
        <v>105449185</v>
      </c>
      <c r="H299" s="51">
        <f ca="1">IF(IF(TYPE(MATCH($C$8,OFFSET([1]NKC!$D$10,H298,0):'[1]NKC'!$D$5007,0)+H298)=16,"",MATCH($C$8,OFFSET([1]NKC!$D$10,H298,0):'[1]NKC'!$D$5007,0)+H298)&lt;IF(TYPE(MATCH($C$8,OFFSET([1]NKC!$E$10,H298,0):'[1]NKC'!$E$5007,0)+H298)=16,"",MATCH($C$8,OFFSET([1]NKC!$E$10,H298,0):'[1]NKC'!$E$5007,0)+H298),IF(TYPE(MATCH($C$8,OFFSET([1]NKC!$D$10,H298,0):'[1]NKC'!$D$5007,0)+H298)=16,"",MATCH($C$8,OFFSET([1]NKC!$D$10,H298,0):'[1]NKC'!$D$5007,0)+H298),IF(TYPE(MATCH($C$8,OFFSET([1]NKC!$E$10,H298,0):'[1]NKC'!$E$5007,0)+H298)=16,"",MATCH($C$8,OFFSET([1]NKC!$E$10,H298,0):'[1]NKC'!$E$5007,0)+H298))</f>
        <v>395</v>
      </c>
    </row>
    <row r="300" spans="1:8" s="52" customFormat="1" ht="14.25">
      <c r="A300" s="45">
        <f ca="1">IF($H300="","",INDEX([1]NKC!$A$10:$A$5007,$H300))</f>
        <v>43552</v>
      </c>
      <c r="B300" s="46" t="str">
        <f ca="1">IF($H300="","",INDEX([1]NKC!$B$10:$B$5007,$H300))</f>
        <v>PT20190328-01</v>
      </c>
      <c r="C300" s="47" t="str">
        <f ca="1">IF($H300="","",INDEX([1]NKC!$C$10:$C$5007,$H300))</f>
        <v>Thu lại tạm ứng ngày 23/01/2019</v>
      </c>
      <c r="D300" s="48" t="str">
        <f ca="1">IF(IF($H300="","",INDEX([1]NKC!$D$10:$D$5007,$H300))=$C$8,IF($H300="","",INDEX([1]NKC!$E$10:$E$5007,$H300)),IF($H300="","",INDEX([1]NKC!$D$10:$D$5007,$H300)))</f>
        <v>141</v>
      </c>
      <c r="E300" s="49">
        <f ca="1">IF(IF($H300="","",INDEX([1]NKC!$E$10:$E$5007,$H300))=$C$8,"",IF($H300="","",INDEX([1]NKC!$F$10:$F$5007,$H300)))</f>
        <v>25300000</v>
      </c>
      <c r="F300" s="49" t="str">
        <f ca="1">IF(IF($H300="","",INDEX([1]NKC!$D$10:$D$5007,$H300))=$C$8,"",IF($H300="","",INDEX([1]NKC!$F$10:$F$5007,$H300)))</f>
        <v/>
      </c>
      <c r="G300" s="50">
        <f ca="1">IF(SUM(E300:F300)=0,0,$G$11+SUM(E$12:$E300)-SUM(F$12:$F300))</f>
        <v>130749185</v>
      </c>
      <c r="H300" s="51">
        <f ca="1">IF(IF(TYPE(MATCH($C$8,OFFSET([1]NKC!$D$10,H299,0):'[1]NKC'!$D$5007,0)+H299)=16,"",MATCH($C$8,OFFSET([1]NKC!$D$10,H299,0):'[1]NKC'!$D$5007,0)+H299)&lt;IF(TYPE(MATCH($C$8,OFFSET([1]NKC!$E$10,H299,0):'[1]NKC'!$E$5007,0)+H299)=16,"",MATCH($C$8,OFFSET([1]NKC!$E$10,H299,0):'[1]NKC'!$E$5007,0)+H299),IF(TYPE(MATCH($C$8,OFFSET([1]NKC!$D$10,H299,0):'[1]NKC'!$D$5007,0)+H299)=16,"",MATCH($C$8,OFFSET([1]NKC!$D$10,H299,0):'[1]NKC'!$D$5007,0)+H299),IF(TYPE(MATCH($C$8,OFFSET([1]NKC!$E$10,H299,0):'[1]NKC'!$E$5007,0)+H299)=16,"",MATCH($C$8,OFFSET([1]NKC!$E$10,H299,0):'[1]NKC'!$E$5007,0)+H299))</f>
        <v>396</v>
      </c>
    </row>
    <row r="301" spans="1:8" s="52" customFormat="1" ht="14.25">
      <c r="A301" s="45">
        <f ca="1">IF($H301="","",INDEX([1]NKC!$A$10:$A$5007,$H301))</f>
        <v>43552</v>
      </c>
      <c r="B301" s="46" t="str">
        <f ca="1">IF($H301="","",INDEX([1]NKC!$B$10:$B$5007,$H301))</f>
        <v>PT20190328-02</v>
      </c>
      <c r="C301" s="47" t="str">
        <f ca="1">IF($H301="","",INDEX([1]NKC!$C$10:$C$5007,$H301))</f>
        <v>Thu lại tạm ứng ngày 25/01/2019</v>
      </c>
      <c r="D301" s="48" t="str">
        <f ca="1">IF(IF($H301="","",INDEX([1]NKC!$D$10:$D$5007,$H301))=$C$8,IF($H301="","",INDEX([1]NKC!$E$10:$E$5007,$H301)),IF($H301="","",INDEX([1]NKC!$D$10:$D$5007,$H301)))</f>
        <v>141</v>
      </c>
      <c r="E301" s="49">
        <f ca="1">IF(IF($H301="","",INDEX([1]NKC!$E$10:$E$5007,$H301))=$C$8,"",IF($H301="","",INDEX([1]NKC!$F$10:$F$5007,$H301)))</f>
        <v>10000000</v>
      </c>
      <c r="F301" s="49" t="str">
        <f ca="1">IF(IF($H301="","",INDEX([1]NKC!$D$10:$D$5007,$H301))=$C$8,"",IF($H301="","",INDEX([1]NKC!$F$10:$F$5007,$H301)))</f>
        <v/>
      </c>
      <c r="G301" s="50">
        <f ca="1">IF(SUM(E301:F301)=0,0,$G$11+SUM(E$12:$E301)-SUM(F$12:$F301))</f>
        <v>140749185</v>
      </c>
      <c r="H301" s="51">
        <f ca="1">IF(IF(TYPE(MATCH($C$8,OFFSET([1]NKC!$D$10,H300,0):'[1]NKC'!$D$5007,0)+H300)=16,"",MATCH($C$8,OFFSET([1]NKC!$D$10,H300,0):'[1]NKC'!$D$5007,0)+H300)&lt;IF(TYPE(MATCH($C$8,OFFSET([1]NKC!$E$10,H300,0):'[1]NKC'!$E$5007,0)+H300)=16,"",MATCH($C$8,OFFSET([1]NKC!$E$10,H300,0):'[1]NKC'!$E$5007,0)+H300),IF(TYPE(MATCH($C$8,OFFSET([1]NKC!$D$10,H300,0):'[1]NKC'!$D$5007,0)+H300)=16,"",MATCH($C$8,OFFSET([1]NKC!$D$10,H300,0):'[1]NKC'!$D$5007,0)+H300),IF(TYPE(MATCH($C$8,OFFSET([1]NKC!$E$10,H300,0):'[1]NKC'!$E$5007,0)+H300)=16,"",MATCH($C$8,OFFSET([1]NKC!$E$10,H300,0):'[1]NKC'!$E$5007,0)+H300))</f>
        <v>397</v>
      </c>
    </row>
    <row r="302" spans="1:8" s="52" customFormat="1" ht="14.25">
      <c r="A302" s="45">
        <f ca="1">IF($H302="","",INDEX([1]NKC!$A$10:$A$5007,$H302))</f>
        <v>43552</v>
      </c>
      <c r="B302" s="46" t="str">
        <f ca="1">IF($H302="","",INDEX([1]NKC!$B$10:$B$5007,$H302))</f>
        <v>PT20190328-03</v>
      </c>
      <c r="C302" s="47" t="str">
        <f ca="1">IF($H302="","",INDEX([1]NKC!$C$10:$C$5007,$H302))</f>
        <v>Thu lại tạm ứng ngày 25/01/2019</v>
      </c>
      <c r="D302" s="48" t="str">
        <f ca="1">IF(IF($H302="","",INDEX([1]NKC!$D$10:$D$5007,$H302))=$C$8,IF($H302="","",INDEX([1]NKC!$E$10:$E$5007,$H302)),IF($H302="","",INDEX([1]NKC!$D$10:$D$5007,$H302)))</f>
        <v>141</v>
      </c>
      <c r="E302" s="49">
        <f ca="1">IF(IF($H302="","",INDEX([1]NKC!$E$10:$E$5007,$H302))=$C$8,"",IF($H302="","",INDEX([1]NKC!$F$10:$F$5007,$H302)))</f>
        <v>2000000</v>
      </c>
      <c r="F302" s="49" t="str">
        <f ca="1">IF(IF($H302="","",INDEX([1]NKC!$D$10:$D$5007,$H302))=$C$8,"",IF($H302="","",INDEX([1]NKC!$F$10:$F$5007,$H302)))</f>
        <v/>
      </c>
      <c r="G302" s="50">
        <f ca="1">IF(SUM(E302:F302)=0,0,$G$11+SUM(E$12:$E302)-SUM(F$12:$F302))</f>
        <v>142749185</v>
      </c>
      <c r="H302" s="51">
        <f ca="1">IF(IF(TYPE(MATCH($C$8,OFFSET([1]NKC!$D$10,H301,0):'[1]NKC'!$D$5007,0)+H301)=16,"",MATCH($C$8,OFFSET([1]NKC!$D$10,H301,0):'[1]NKC'!$D$5007,0)+H301)&lt;IF(TYPE(MATCH($C$8,OFFSET([1]NKC!$E$10,H301,0):'[1]NKC'!$E$5007,0)+H301)=16,"",MATCH($C$8,OFFSET([1]NKC!$E$10,H301,0):'[1]NKC'!$E$5007,0)+H301),IF(TYPE(MATCH($C$8,OFFSET([1]NKC!$D$10,H301,0):'[1]NKC'!$D$5007,0)+H301)=16,"",MATCH($C$8,OFFSET([1]NKC!$D$10,H301,0):'[1]NKC'!$D$5007,0)+H301),IF(TYPE(MATCH($C$8,OFFSET([1]NKC!$E$10,H301,0):'[1]NKC'!$E$5007,0)+H301)=16,"",MATCH($C$8,OFFSET([1]NKC!$E$10,H301,0):'[1]NKC'!$E$5007,0)+H301))</f>
        <v>398</v>
      </c>
    </row>
    <row r="303" spans="1:8" s="52" customFormat="1" ht="14.25">
      <c r="A303" s="45">
        <f ca="1">IF($H303="","",INDEX([1]NKC!$A$10:$A$5007,$H303))</f>
        <v>43552</v>
      </c>
      <c r="B303" s="46" t="str">
        <f ca="1">IF($H303="","",INDEX([1]NKC!$B$10:$B$5007,$H303))</f>
        <v>PC20190328-01</v>
      </c>
      <c r="C303" s="47" t="str">
        <f ca="1">IF($H303="","",INDEX([1]NKC!$C$10:$C$5007,$H303))</f>
        <v>TT phí rác tháng 03/2019</v>
      </c>
      <c r="D303" s="48" t="str">
        <f ca="1">IF(IF($H303="","",INDEX([1]NKC!$D$10:$D$5007,$H303))=$C$8,IF($H303="","",INDEX([1]NKC!$E$10:$E$5007,$H303)),IF($H303="","",INDEX([1]NKC!$D$10:$D$5007,$H303)))</f>
        <v>6428</v>
      </c>
      <c r="E303" s="49" t="str">
        <f ca="1">IF(IF($H303="","",INDEX([1]NKC!$E$10:$E$5007,$H303))=$C$8,"",IF($H303="","",INDEX([1]NKC!$F$10:$F$5007,$H303)))</f>
        <v/>
      </c>
      <c r="F303" s="49">
        <f ca="1">IF(IF($H303="","",INDEX([1]NKC!$D$10:$D$5007,$H303))=$C$8,"",IF($H303="","",INDEX([1]NKC!$F$10:$F$5007,$H303)))</f>
        <v>500000</v>
      </c>
      <c r="G303" s="50">
        <f ca="1">IF(SUM(E303:F303)=0,0,$G$11+SUM(E$12:$E303)-SUM(F$12:$F303))</f>
        <v>142249185</v>
      </c>
      <c r="H303" s="51">
        <f ca="1">IF(IF(TYPE(MATCH($C$8,OFFSET([1]NKC!$D$10,H302,0):'[1]NKC'!$D$5007,0)+H302)=16,"",MATCH($C$8,OFFSET([1]NKC!$D$10,H302,0):'[1]NKC'!$D$5007,0)+H302)&lt;IF(TYPE(MATCH($C$8,OFFSET([1]NKC!$E$10,H302,0):'[1]NKC'!$E$5007,0)+H302)=16,"",MATCH($C$8,OFFSET([1]NKC!$E$10,H302,0):'[1]NKC'!$E$5007,0)+H302),IF(TYPE(MATCH($C$8,OFFSET([1]NKC!$D$10,H302,0):'[1]NKC'!$D$5007,0)+H302)=16,"",MATCH($C$8,OFFSET([1]NKC!$D$10,H302,0):'[1]NKC'!$D$5007,0)+H302),IF(TYPE(MATCH($C$8,OFFSET([1]NKC!$E$10,H302,0):'[1]NKC'!$E$5007,0)+H302)=16,"",MATCH($C$8,OFFSET([1]NKC!$E$10,H302,0):'[1]NKC'!$E$5007,0)+H302))</f>
        <v>399</v>
      </c>
    </row>
    <row r="304" spans="1:8" s="52" customFormat="1" ht="14.25">
      <c r="A304" s="45">
        <f ca="1">IF($H304="","",INDEX([1]NKC!$A$10:$A$5007,$H304))</f>
        <v>43552</v>
      </c>
      <c r="B304" s="46" t="str">
        <f ca="1">IF($H304="","",INDEX([1]NKC!$B$10:$B$5007,$H304))</f>
        <v>PC20190328-01</v>
      </c>
      <c r="C304" s="47" t="str">
        <f ca="1">IF($H304="","",INDEX([1]NKC!$C$10:$C$5007,$H304))</f>
        <v>Thuế GTGT được khấu trừ</v>
      </c>
      <c r="D304" s="48" t="str">
        <f ca="1">IF(IF($H304="","",INDEX([1]NKC!$D$10:$D$5007,$H304))=$C$8,IF($H304="","",INDEX([1]NKC!$E$10:$E$5007,$H304)),IF($H304="","",INDEX([1]NKC!$D$10:$D$5007,$H304)))</f>
        <v>1331</v>
      </c>
      <c r="E304" s="49" t="str">
        <f ca="1">IF(IF($H304="","",INDEX([1]NKC!$E$10:$E$5007,$H304))=$C$8,"",IF($H304="","",INDEX([1]NKC!$F$10:$F$5007,$H304)))</f>
        <v/>
      </c>
      <c r="F304" s="49">
        <f ca="1">IF(IF($H304="","",INDEX([1]NKC!$D$10:$D$5007,$H304))=$C$8,"",IF($H304="","",INDEX([1]NKC!$F$10:$F$5007,$H304)))</f>
        <v>50000</v>
      </c>
      <c r="G304" s="50">
        <f ca="1">IF(SUM(E304:F304)=0,0,$G$11+SUM(E$12:$E304)-SUM(F$12:$F304))</f>
        <v>142199185</v>
      </c>
      <c r="H304" s="51">
        <f ca="1">IF(IF(TYPE(MATCH($C$8,OFFSET([1]NKC!$D$10,H303,0):'[1]NKC'!$D$5007,0)+H303)=16,"",MATCH($C$8,OFFSET([1]NKC!$D$10,H303,0):'[1]NKC'!$D$5007,0)+H303)&lt;IF(TYPE(MATCH($C$8,OFFSET([1]NKC!$E$10,H303,0):'[1]NKC'!$E$5007,0)+H303)=16,"",MATCH($C$8,OFFSET([1]NKC!$E$10,H303,0):'[1]NKC'!$E$5007,0)+H303),IF(TYPE(MATCH($C$8,OFFSET([1]NKC!$D$10,H303,0):'[1]NKC'!$D$5007,0)+H303)=16,"",MATCH($C$8,OFFSET([1]NKC!$D$10,H303,0):'[1]NKC'!$D$5007,0)+H303),IF(TYPE(MATCH($C$8,OFFSET([1]NKC!$E$10,H303,0):'[1]NKC'!$E$5007,0)+H303)=16,"",MATCH($C$8,OFFSET([1]NKC!$E$10,H303,0):'[1]NKC'!$E$5007,0)+H303))</f>
        <v>400</v>
      </c>
    </row>
    <row r="305" spans="1:8" s="52" customFormat="1" ht="14.25">
      <c r="A305" s="45">
        <f ca="1">IF($H305="","",INDEX([1]NKC!$A$10:$A$5007,$H305))</f>
        <v>43552</v>
      </c>
      <c r="B305" s="46" t="str">
        <f ca="1">IF($H305="","",INDEX([1]NKC!$B$10:$B$5007,$H305))</f>
        <v>PC20190328-03</v>
      </c>
      <c r="C305" s="47" t="str">
        <f ca="1">IF($H305="","",INDEX([1]NKC!$C$10:$C$5007,$H305))</f>
        <v>TT in KTS PP keo ngoài trời</v>
      </c>
      <c r="D305" s="48" t="str">
        <f ca="1">IF(IF($H305="","",INDEX([1]NKC!$D$10:$D$5007,$H305))=$C$8,IF($H305="","",INDEX([1]NKC!$E$10:$E$5007,$H305)),IF($H305="","",INDEX([1]NKC!$D$10:$D$5007,$H305)))</f>
        <v>6413</v>
      </c>
      <c r="E305" s="49" t="str">
        <f ca="1">IF(IF($H305="","",INDEX([1]NKC!$E$10:$E$5007,$H305))=$C$8,"",IF($H305="","",INDEX([1]NKC!$F$10:$F$5007,$H305)))</f>
        <v/>
      </c>
      <c r="F305" s="49">
        <f ca="1">IF(IF($H305="","",INDEX([1]NKC!$D$10:$D$5007,$H305))=$C$8,"",IF($H305="","",INDEX([1]NKC!$F$10:$F$5007,$H305)))</f>
        <v>13800000</v>
      </c>
      <c r="G305" s="50">
        <f ca="1">IF(SUM(E305:F305)=0,0,$G$11+SUM(E$12:$E305)-SUM(F$12:$F305))</f>
        <v>128399185</v>
      </c>
      <c r="H305" s="51">
        <f ca="1">IF(IF(TYPE(MATCH($C$8,OFFSET([1]NKC!$D$10,H304,0):'[1]NKC'!$D$5007,0)+H304)=16,"",MATCH($C$8,OFFSET([1]NKC!$D$10,H304,0):'[1]NKC'!$D$5007,0)+H304)&lt;IF(TYPE(MATCH($C$8,OFFSET([1]NKC!$E$10,H304,0):'[1]NKC'!$E$5007,0)+H304)=16,"",MATCH($C$8,OFFSET([1]NKC!$E$10,H304,0):'[1]NKC'!$E$5007,0)+H304),IF(TYPE(MATCH($C$8,OFFSET([1]NKC!$D$10,H304,0):'[1]NKC'!$D$5007,0)+H304)=16,"",MATCH($C$8,OFFSET([1]NKC!$D$10,H304,0):'[1]NKC'!$D$5007,0)+H304),IF(TYPE(MATCH($C$8,OFFSET([1]NKC!$E$10,H304,0):'[1]NKC'!$E$5007,0)+H304)=16,"",MATCH($C$8,OFFSET([1]NKC!$E$10,H304,0):'[1]NKC'!$E$5007,0)+H304))</f>
        <v>401</v>
      </c>
    </row>
    <row r="306" spans="1:8" s="52" customFormat="1" ht="14.25">
      <c r="A306" s="45">
        <f ca="1">IF($H306="","",INDEX([1]NKC!$A$10:$A$5007,$H306))</f>
        <v>43552</v>
      </c>
      <c r="B306" s="46" t="str">
        <f ca="1">IF($H306="","",INDEX([1]NKC!$B$10:$B$5007,$H306))</f>
        <v>PC20190328-03</v>
      </c>
      <c r="C306" s="47" t="str">
        <f ca="1">IF($H306="","",INDEX([1]NKC!$C$10:$C$5007,$H306))</f>
        <v>Thuế GTGT được khấu trừ</v>
      </c>
      <c r="D306" s="48" t="str">
        <f ca="1">IF(IF($H306="","",INDEX([1]NKC!$D$10:$D$5007,$H306))=$C$8,IF($H306="","",INDEX([1]NKC!$E$10:$E$5007,$H306)),IF($H306="","",INDEX([1]NKC!$D$10:$D$5007,$H306)))</f>
        <v>1331</v>
      </c>
      <c r="E306" s="49" t="str">
        <f ca="1">IF(IF($H306="","",INDEX([1]NKC!$E$10:$E$5007,$H306))=$C$8,"",IF($H306="","",INDEX([1]NKC!$F$10:$F$5007,$H306)))</f>
        <v/>
      </c>
      <c r="F306" s="49">
        <f ca="1">IF(IF($H306="","",INDEX([1]NKC!$D$10:$D$5007,$H306))=$C$8,"",IF($H306="","",INDEX([1]NKC!$F$10:$F$5007,$H306)))</f>
        <v>1380000</v>
      </c>
      <c r="G306" s="50">
        <f ca="1">IF(SUM(E306:F306)=0,0,$G$11+SUM(E$12:$E306)-SUM(F$12:$F306))</f>
        <v>127019185</v>
      </c>
      <c r="H306" s="51">
        <f ca="1">IF(IF(TYPE(MATCH($C$8,OFFSET([1]NKC!$D$10,H305,0):'[1]NKC'!$D$5007,0)+H305)=16,"",MATCH($C$8,OFFSET([1]NKC!$D$10,H305,0):'[1]NKC'!$D$5007,0)+H305)&lt;IF(TYPE(MATCH($C$8,OFFSET([1]NKC!$E$10,H305,0):'[1]NKC'!$E$5007,0)+H305)=16,"",MATCH($C$8,OFFSET([1]NKC!$E$10,H305,0):'[1]NKC'!$E$5007,0)+H305),IF(TYPE(MATCH($C$8,OFFSET([1]NKC!$D$10,H305,0):'[1]NKC'!$D$5007,0)+H305)=16,"",MATCH($C$8,OFFSET([1]NKC!$D$10,H305,0):'[1]NKC'!$D$5007,0)+H305),IF(TYPE(MATCH($C$8,OFFSET([1]NKC!$E$10,H305,0):'[1]NKC'!$E$5007,0)+H305)=16,"",MATCH($C$8,OFFSET([1]NKC!$E$10,H305,0):'[1]NKC'!$E$5007,0)+H305))</f>
        <v>402</v>
      </c>
    </row>
    <row r="307" spans="1:8" s="52" customFormat="1" ht="14.25">
      <c r="A307" s="45">
        <f ca="1">IF($H307="","",INDEX([1]NKC!$A$10:$A$5007,$H307))</f>
        <v>43552</v>
      </c>
      <c r="B307" s="46" t="str">
        <f ca="1">IF($H307="","",INDEX([1]NKC!$B$10:$B$5007,$H307))</f>
        <v>PC20190328-03</v>
      </c>
      <c r="C307" s="47" t="str">
        <f ca="1">IF($H307="","",INDEX([1]NKC!$C$10:$C$5007,$H307))</f>
        <v>TT in KTS PP keo ngoài trời</v>
      </c>
      <c r="D307" s="48" t="str">
        <f ca="1">IF(IF($H307="","",INDEX([1]NKC!$D$10:$D$5007,$H307))=$C$8,IF($H307="","",INDEX([1]NKC!$E$10:$E$5007,$H307)),IF($H307="","",INDEX([1]NKC!$D$10:$D$5007,$H307)))</f>
        <v>6413</v>
      </c>
      <c r="E307" s="49" t="str">
        <f ca="1">IF(IF($H307="","",INDEX([1]NKC!$E$10:$E$5007,$H307))=$C$8,"",IF($H307="","",INDEX([1]NKC!$F$10:$F$5007,$H307)))</f>
        <v/>
      </c>
      <c r="F307" s="49">
        <f ca="1">IF(IF($H307="","",INDEX([1]NKC!$D$10:$D$5007,$H307))=$C$8,"",IF($H307="","",INDEX([1]NKC!$F$10:$F$5007,$H307)))</f>
        <v>9440000</v>
      </c>
      <c r="G307" s="50">
        <f ca="1">IF(SUM(E307:F307)=0,0,$G$11+SUM(E$12:$E307)-SUM(F$12:$F307))</f>
        <v>117579185</v>
      </c>
      <c r="H307" s="51">
        <f ca="1">IF(IF(TYPE(MATCH($C$8,OFFSET([1]NKC!$D$10,H306,0):'[1]NKC'!$D$5007,0)+H306)=16,"",MATCH($C$8,OFFSET([1]NKC!$D$10,H306,0):'[1]NKC'!$D$5007,0)+H306)&lt;IF(TYPE(MATCH($C$8,OFFSET([1]NKC!$E$10,H306,0):'[1]NKC'!$E$5007,0)+H306)=16,"",MATCH($C$8,OFFSET([1]NKC!$E$10,H306,0):'[1]NKC'!$E$5007,0)+H306),IF(TYPE(MATCH($C$8,OFFSET([1]NKC!$D$10,H306,0):'[1]NKC'!$D$5007,0)+H306)=16,"",MATCH($C$8,OFFSET([1]NKC!$D$10,H306,0):'[1]NKC'!$D$5007,0)+H306),IF(TYPE(MATCH($C$8,OFFSET([1]NKC!$E$10,H306,0):'[1]NKC'!$E$5007,0)+H306)=16,"",MATCH($C$8,OFFSET([1]NKC!$E$10,H306,0):'[1]NKC'!$E$5007,0)+H306))</f>
        <v>403</v>
      </c>
    </row>
    <row r="308" spans="1:8" s="52" customFormat="1" ht="14.25">
      <c r="A308" s="45">
        <f ca="1">IF($H308="","",INDEX([1]NKC!$A$10:$A$5007,$H308))</f>
        <v>43552</v>
      </c>
      <c r="B308" s="46" t="str">
        <f ca="1">IF($H308="","",INDEX([1]NKC!$B$10:$B$5007,$H308))</f>
        <v>PC20190328-03</v>
      </c>
      <c r="C308" s="47" t="str">
        <f ca="1">IF($H308="","",INDEX([1]NKC!$C$10:$C$5007,$H308))</f>
        <v>Thuế GTGT được khấu trừ</v>
      </c>
      <c r="D308" s="48" t="str">
        <f ca="1">IF(IF($H308="","",INDEX([1]NKC!$D$10:$D$5007,$H308))=$C$8,IF($H308="","",INDEX([1]NKC!$E$10:$E$5007,$H308)),IF($H308="","",INDEX([1]NKC!$D$10:$D$5007,$H308)))</f>
        <v>1331</v>
      </c>
      <c r="E308" s="49" t="str">
        <f ca="1">IF(IF($H308="","",INDEX([1]NKC!$E$10:$E$5007,$H308))=$C$8,"",IF($H308="","",INDEX([1]NKC!$F$10:$F$5007,$H308)))</f>
        <v/>
      </c>
      <c r="F308" s="49">
        <f ca="1">IF(IF($H308="","",INDEX([1]NKC!$D$10:$D$5007,$H308))=$C$8,"",IF($H308="","",INDEX([1]NKC!$F$10:$F$5007,$H308)))</f>
        <v>944000</v>
      </c>
      <c r="G308" s="50">
        <f ca="1">IF(SUM(E308:F308)=0,0,$G$11+SUM(E$12:$E308)-SUM(F$12:$F308))</f>
        <v>116635185</v>
      </c>
      <c r="H308" s="51">
        <f ca="1">IF(IF(TYPE(MATCH($C$8,OFFSET([1]NKC!$D$10,H307,0):'[1]NKC'!$D$5007,0)+H307)=16,"",MATCH($C$8,OFFSET([1]NKC!$D$10,H307,0):'[1]NKC'!$D$5007,0)+H307)&lt;IF(TYPE(MATCH($C$8,OFFSET([1]NKC!$E$10,H307,0):'[1]NKC'!$E$5007,0)+H307)=16,"",MATCH($C$8,OFFSET([1]NKC!$E$10,H307,0):'[1]NKC'!$E$5007,0)+H307),IF(TYPE(MATCH($C$8,OFFSET([1]NKC!$D$10,H307,0):'[1]NKC'!$D$5007,0)+H307)=16,"",MATCH($C$8,OFFSET([1]NKC!$D$10,H307,0):'[1]NKC'!$D$5007,0)+H307),IF(TYPE(MATCH($C$8,OFFSET([1]NKC!$E$10,H307,0):'[1]NKC'!$E$5007,0)+H307)=16,"",MATCH($C$8,OFFSET([1]NKC!$E$10,H307,0):'[1]NKC'!$E$5007,0)+H307))</f>
        <v>404</v>
      </c>
    </row>
    <row r="309" spans="1:8" s="52" customFormat="1" ht="25.5">
      <c r="A309" s="45">
        <f ca="1">IF($H309="","",INDEX([1]NKC!$A$10:$A$5007,$H309))</f>
        <v>43552</v>
      </c>
      <c r="B309" s="46" t="str">
        <f ca="1">IF($H309="","",INDEX([1]NKC!$B$10:$B$5007,$H309))</f>
        <v>PC20190328-04</v>
      </c>
      <c r="C309" s="47" t="str">
        <f ca="1">IF($H309="","",INDEX([1]NKC!$C$10:$C$5007,$H309))</f>
        <v xml:space="preserve"> Ms.Luyến mượn tiền công ty (trả phí kiểm định xe 51-73645)</v>
      </c>
      <c r="D309" s="48" t="str">
        <f ca="1">IF(IF($H309="","",INDEX([1]NKC!$D$10:$D$5007,$H309))=$C$8,IF($H309="","",INDEX([1]NKC!$E$10:$E$5007,$H309)),IF($H309="","",INDEX([1]NKC!$D$10:$D$5007,$H309)))</f>
        <v>3388</v>
      </c>
      <c r="E309" s="49" t="str">
        <f ca="1">IF(IF($H309="","",INDEX([1]NKC!$E$10:$E$5007,$H309))=$C$8,"",IF($H309="","",INDEX([1]NKC!$F$10:$F$5007,$H309)))</f>
        <v/>
      </c>
      <c r="F309" s="49">
        <f ca="1">IF(IF($H309="","",INDEX([1]NKC!$D$10:$D$5007,$H309))=$C$8,"",IF($H309="","",INDEX([1]NKC!$F$10:$F$5007,$H309)))</f>
        <v>2406000</v>
      </c>
      <c r="G309" s="50">
        <f ca="1">IF(SUM(E309:F309)=0,0,$G$11+SUM(E$12:$E309)-SUM(F$12:$F309))</f>
        <v>114229185</v>
      </c>
      <c r="H309" s="51">
        <f ca="1">IF(IF(TYPE(MATCH($C$8,OFFSET([1]NKC!$D$10,H308,0):'[1]NKC'!$D$5007,0)+H308)=16,"",MATCH($C$8,OFFSET([1]NKC!$D$10,H308,0):'[1]NKC'!$D$5007,0)+H308)&lt;IF(TYPE(MATCH($C$8,OFFSET([1]NKC!$E$10,H308,0):'[1]NKC'!$E$5007,0)+H308)=16,"",MATCH($C$8,OFFSET([1]NKC!$E$10,H308,0):'[1]NKC'!$E$5007,0)+H308),IF(TYPE(MATCH($C$8,OFFSET([1]NKC!$D$10,H308,0):'[1]NKC'!$D$5007,0)+H308)=16,"",MATCH($C$8,OFFSET([1]NKC!$D$10,H308,0):'[1]NKC'!$D$5007,0)+H308),IF(TYPE(MATCH($C$8,OFFSET([1]NKC!$E$10,H308,0):'[1]NKC'!$E$5007,0)+H308)=16,"",MATCH($C$8,OFFSET([1]NKC!$E$10,H308,0):'[1]NKC'!$E$5007,0)+H308))</f>
        <v>405</v>
      </c>
    </row>
    <row r="310" spans="1:8" s="52" customFormat="1" ht="14.25">
      <c r="A310" s="45">
        <f ca="1">IF($H310="","",INDEX([1]NKC!$A$10:$A$5007,$H310))</f>
        <v>43552</v>
      </c>
      <c r="B310" s="46" t="str">
        <f ca="1">IF($H310="","",INDEX([1]NKC!$B$10:$B$5007,$H310))</f>
        <v>PC20190328-05</v>
      </c>
      <c r="C310" s="47" t="str">
        <f ca="1">IF($H310="","",INDEX([1]NKC!$C$10:$C$5007,$H310))</f>
        <v>TT phí công tác Lâm Đồng từ 28-31/01/2019- xăng</v>
      </c>
      <c r="D310" s="48" t="str">
        <f ca="1">IF(IF($H310="","",INDEX([1]NKC!$D$10:$D$5007,$H310))=$C$8,IF($H310="","",INDEX([1]NKC!$E$10:$E$5007,$H310)),IF($H310="","",INDEX([1]NKC!$D$10:$D$5007,$H310)))</f>
        <v>6418</v>
      </c>
      <c r="E310" s="49" t="str">
        <f ca="1">IF(IF($H310="","",INDEX([1]NKC!$E$10:$E$5007,$H310))=$C$8,"",IF($H310="","",INDEX([1]NKC!$F$10:$F$5007,$H310)))</f>
        <v/>
      </c>
      <c r="F310" s="49">
        <f ca="1">IF(IF($H310="","",INDEX([1]NKC!$D$10:$D$5007,$H310))=$C$8,"",IF($H310="","",INDEX([1]NKC!$F$10:$F$5007,$H310)))</f>
        <v>909091</v>
      </c>
      <c r="G310" s="50">
        <f ca="1">IF(SUM(E310:F310)=0,0,$G$11+SUM(E$12:$E310)-SUM(F$12:$F310))</f>
        <v>113320094</v>
      </c>
      <c r="H310" s="51">
        <f ca="1">IF(IF(TYPE(MATCH($C$8,OFFSET([1]NKC!$D$10,H309,0):'[1]NKC'!$D$5007,0)+H309)=16,"",MATCH($C$8,OFFSET([1]NKC!$D$10,H309,0):'[1]NKC'!$D$5007,0)+H309)&lt;IF(TYPE(MATCH($C$8,OFFSET([1]NKC!$E$10,H309,0):'[1]NKC'!$E$5007,0)+H309)=16,"",MATCH($C$8,OFFSET([1]NKC!$E$10,H309,0):'[1]NKC'!$E$5007,0)+H309),IF(TYPE(MATCH($C$8,OFFSET([1]NKC!$D$10,H309,0):'[1]NKC'!$D$5007,0)+H309)=16,"",MATCH($C$8,OFFSET([1]NKC!$D$10,H309,0):'[1]NKC'!$D$5007,0)+H309),IF(TYPE(MATCH($C$8,OFFSET([1]NKC!$E$10,H309,0):'[1]NKC'!$E$5007,0)+H309)=16,"",MATCH($C$8,OFFSET([1]NKC!$E$10,H309,0):'[1]NKC'!$E$5007,0)+H309))</f>
        <v>406</v>
      </c>
    </row>
    <row r="311" spans="1:8" s="52" customFormat="1" ht="14.25">
      <c r="A311" s="45">
        <f ca="1">IF($H311="","",INDEX([1]NKC!$A$10:$A$5007,$H311))</f>
        <v>43552</v>
      </c>
      <c r="B311" s="46" t="str">
        <f ca="1">IF($H311="","",INDEX([1]NKC!$B$10:$B$5007,$H311))</f>
        <v>PC20190328-05</v>
      </c>
      <c r="C311" s="47" t="str">
        <f ca="1">IF($H311="","",INDEX([1]NKC!$C$10:$C$5007,$H311))</f>
        <v>Thuế GTGT được khấu trừ</v>
      </c>
      <c r="D311" s="48" t="str">
        <f ca="1">IF(IF($H311="","",INDEX([1]NKC!$D$10:$D$5007,$H311))=$C$8,IF($H311="","",INDEX([1]NKC!$E$10:$E$5007,$H311)),IF($H311="","",INDEX([1]NKC!$D$10:$D$5007,$H311)))</f>
        <v>1331</v>
      </c>
      <c r="E311" s="49" t="str">
        <f ca="1">IF(IF($H311="","",INDEX([1]NKC!$E$10:$E$5007,$H311))=$C$8,"",IF($H311="","",INDEX([1]NKC!$F$10:$F$5007,$H311)))</f>
        <v/>
      </c>
      <c r="F311" s="49">
        <f ca="1">IF(IF($H311="","",INDEX([1]NKC!$D$10:$D$5007,$H311))=$C$8,"",IF($H311="","",INDEX([1]NKC!$F$10:$F$5007,$H311)))</f>
        <v>90909</v>
      </c>
      <c r="G311" s="50">
        <f ca="1">IF(SUM(E311:F311)=0,0,$G$11+SUM(E$12:$E311)-SUM(F$12:$F311))</f>
        <v>113229185</v>
      </c>
      <c r="H311" s="51">
        <f ca="1">IF(IF(TYPE(MATCH($C$8,OFFSET([1]NKC!$D$10,H310,0):'[1]NKC'!$D$5007,0)+H310)=16,"",MATCH($C$8,OFFSET([1]NKC!$D$10,H310,0):'[1]NKC'!$D$5007,0)+H310)&lt;IF(TYPE(MATCH($C$8,OFFSET([1]NKC!$E$10,H310,0):'[1]NKC'!$E$5007,0)+H310)=16,"",MATCH($C$8,OFFSET([1]NKC!$E$10,H310,0):'[1]NKC'!$E$5007,0)+H310),IF(TYPE(MATCH($C$8,OFFSET([1]NKC!$D$10,H310,0):'[1]NKC'!$D$5007,0)+H310)=16,"",MATCH($C$8,OFFSET([1]NKC!$D$10,H310,0):'[1]NKC'!$D$5007,0)+H310),IF(TYPE(MATCH($C$8,OFFSET([1]NKC!$E$10,H310,0):'[1]NKC'!$E$5007,0)+H310)=16,"",MATCH($C$8,OFFSET([1]NKC!$E$10,H310,0):'[1]NKC'!$E$5007,0)+H310))</f>
        <v>407</v>
      </c>
    </row>
    <row r="312" spans="1:8" s="52" customFormat="1" ht="14.25">
      <c r="A312" s="45">
        <f ca="1">IF($H312="","",INDEX([1]NKC!$A$10:$A$5007,$H312))</f>
        <v>43552</v>
      </c>
      <c r="B312" s="46" t="str">
        <f ca="1">IF($H312="","",INDEX([1]NKC!$B$10:$B$5007,$H312))</f>
        <v>PC20190328-05</v>
      </c>
      <c r="C312" s="47" t="str">
        <f ca="1">IF($H312="","",INDEX([1]NKC!$C$10:$C$5007,$H312))</f>
        <v>TT phí công tác Lâm Đồng từ 28-31/01/2019- xăng</v>
      </c>
      <c r="D312" s="48" t="str">
        <f ca="1">IF(IF($H312="","",INDEX([1]NKC!$D$10:$D$5007,$H312))=$C$8,IF($H312="","",INDEX([1]NKC!$E$10:$E$5007,$H312)),IF($H312="","",INDEX([1]NKC!$D$10:$D$5007,$H312)))</f>
        <v>6418</v>
      </c>
      <c r="E312" s="49" t="str">
        <f ca="1">IF(IF($H312="","",INDEX([1]NKC!$E$10:$E$5007,$H312))=$C$8,"",IF($H312="","",INDEX([1]NKC!$F$10:$F$5007,$H312)))</f>
        <v/>
      </c>
      <c r="F312" s="49">
        <f ca="1">IF(IF($H312="","",INDEX([1]NKC!$D$10:$D$5007,$H312))=$C$8,"",IF($H312="","",INDEX([1]NKC!$F$10:$F$5007,$H312)))</f>
        <v>909091</v>
      </c>
      <c r="G312" s="50">
        <f ca="1">IF(SUM(E312:F312)=0,0,$G$11+SUM(E$12:$E312)-SUM(F$12:$F312))</f>
        <v>112320094</v>
      </c>
      <c r="H312" s="51">
        <f ca="1">IF(IF(TYPE(MATCH($C$8,OFFSET([1]NKC!$D$10,H311,0):'[1]NKC'!$D$5007,0)+H311)=16,"",MATCH($C$8,OFFSET([1]NKC!$D$10,H311,0):'[1]NKC'!$D$5007,0)+H311)&lt;IF(TYPE(MATCH($C$8,OFFSET([1]NKC!$E$10,H311,0):'[1]NKC'!$E$5007,0)+H311)=16,"",MATCH($C$8,OFFSET([1]NKC!$E$10,H311,0):'[1]NKC'!$E$5007,0)+H311),IF(TYPE(MATCH($C$8,OFFSET([1]NKC!$D$10,H311,0):'[1]NKC'!$D$5007,0)+H311)=16,"",MATCH($C$8,OFFSET([1]NKC!$D$10,H311,0):'[1]NKC'!$D$5007,0)+H311),IF(TYPE(MATCH($C$8,OFFSET([1]NKC!$E$10,H311,0):'[1]NKC'!$E$5007,0)+H311)=16,"",MATCH($C$8,OFFSET([1]NKC!$E$10,H311,0):'[1]NKC'!$E$5007,0)+H311))</f>
        <v>408</v>
      </c>
    </row>
    <row r="313" spans="1:8" s="52" customFormat="1" ht="14.25">
      <c r="A313" s="45">
        <f ca="1">IF($H313="","",INDEX([1]NKC!$A$10:$A$5007,$H313))</f>
        <v>43552</v>
      </c>
      <c r="B313" s="46" t="str">
        <f ca="1">IF($H313="","",INDEX([1]NKC!$B$10:$B$5007,$H313))</f>
        <v>PC20190328-05</v>
      </c>
      <c r="C313" s="47" t="str">
        <f ca="1">IF($H313="","",INDEX([1]NKC!$C$10:$C$5007,$H313))</f>
        <v>Thuế GTGT được khấu trừ</v>
      </c>
      <c r="D313" s="48" t="str">
        <f ca="1">IF(IF($H313="","",INDEX([1]NKC!$D$10:$D$5007,$H313))=$C$8,IF($H313="","",INDEX([1]NKC!$E$10:$E$5007,$H313)),IF($H313="","",INDEX([1]NKC!$D$10:$D$5007,$H313)))</f>
        <v>1331</v>
      </c>
      <c r="E313" s="49" t="str">
        <f ca="1">IF(IF($H313="","",INDEX([1]NKC!$E$10:$E$5007,$H313))=$C$8,"",IF($H313="","",INDEX([1]NKC!$F$10:$F$5007,$H313)))</f>
        <v/>
      </c>
      <c r="F313" s="49">
        <f ca="1">IF(IF($H313="","",INDEX([1]NKC!$D$10:$D$5007,$H313))=$C$8,"",IF($H313="","",INDEX([1]NKC!$F$10:$F$5007,$H313)))</f>
        <v>90909</v>
      </c>
      <c r="G313" s="50">
        <f ca="1">IF(SUM(E313:F313)=0,0,$G$11+SUM(E$12:$E313)-SUM(F$12:$F313))</f>
        <v>112229185</v>
      </c>
      <c r="H313" s="51">
        <f ca="1">IF(IF(TYPE(MATCH($C$8,OFFSET([1]NKC!$D$10,H312,0):'[1]NKC'!$D$5007,0)+H312)=16,"",MATCH($C$8,OFFSET([1]NKC!$D$10,H312,0):'[1]NKC'!$D$5007,0)+H312)&lt;IF(TYPE(MATCH($C$8,OFFSET([1]NKC!$E$10,H312,0):'[1]NKC'!$E$5007,0)+H312)=16,"",MATCH($C$8,OFFSET([1]NKC!$E$10,H312,0):'[1]NKC'!$E$5007,0)+H312),IF(TYPE(MATCH($C$8,OFFSET([1]NKC!$D$10,H312,0):'[1]NKC'!$D$5007,0)+H312)=16,"",MATCH($C$8,OFFSET([1]NKC!$D$10,H312,0):'[1]NKC'!$D$5007,0)+H312),IF(TYPE(MATCH($C$8,OFFSET([1]NKC!$E$10,H312,0):'[1]NKC'!$E$5007,0)+H312)=16,"",MATCH($C$8,OFFSET([1]NKC!$E$10,H312,0):'[1]NKC'!$E$5007,0)+H312))</f>
        <v>409</v>
      </c>
    </row>
    <row r="314" spans="1:8" s="52" customFormat="1" ht="25.5">
      <c r="A314" s="45">
        <f ca="1">IF($H314="","",INDEX([1]NKC!$A$10:$A$5007,$H314))</f>
        <v>43552</v>
      </c>
      <c r="B314" s="46" t="str">
        <f ca="1">IF($H314="","",INDEX([1]NKC!$B$10:$B$5007,$H314))</f>
        <v>PC20190328-05</v>
      </c>
      <c r="C314" s="47" t="str">
        <f ca="1">IF($H314="","",INDEX([1]NKC!$C$10:$C$5007,$H314))</f>
        <v>TT phí công tác Lâm Đồng từ 28-31/01/2019- tiền phòng</v>
      </c>
      <c r="D314" s="48" t="str">
        <f ca="1">IF(IF($H314="","",INDEX([1]NKC!$D$10:$D$5007,$H314))=$C$8,IF($H314="","",INDEX([1]NKC!$E$10:$E$5007,$H314)),IF($H314="","",INDEX([1]NKC!$D$10:$D$5007,$H314)))</f>
        <v>6418</v>
      </c>
      <c r="E314" s="49" t="str">
        <f ca="1">IF(IF($H314="","",INDEX([1]NKC!$E$10:$E$5007,$H314))=$C$8,"",IF($H314="","",INDEX([1]NKC!$F$10:$F$5007,$H314)))</f>
        <v/>
      </c>
      <c r="F314" s="49">
        <f ca="1">IF(IF($H314="","",INDEX([1]NKC!$D$10:$D$5007,$H314))=$C$8,"",IF($H314="","",INDEX([1]NKC!$F$10:$F$5007,$H314)))</f>
        <v>800000</v>
      </c>
      <c r="G314" s="50">
        <f ca="1">IF(SUM(E314:F314)=0,0,$G$11+SUM(E$12:$E314)-SUM(F$12:$F314))</f>
        <v>111429185</v>
      </c>
      <c r="H314" s="51">
        <f ca="1">IF(IF(TYPE(MATCH($C$8,OFFSET([1]NKC!$D$10,H313,0):'[1]NKC'!$D$5007,0)+H313)=16,"",MATCH($C$8,OFFSET([1]NKC!$D$10,H313,0):'[1]NKC'!$D$5007,0)+H313)&lt;IF(TYPE(MATCH($C$8,OFFSET([1]NKC!$E$10,H313,0):'[1]NKC'!$E$5007,0)+H313)=16,"",MATCH($C$8,OFFSET([1]NKC!$E$10,H313,0):'[1]NKC'!$E$5007,0)+H313),IF(TYPE(MATCH($C$8,OFFSET([1]NKC!$D$10,H313,0):'[1]NKC'!$D$5007,0)+H313)=16,"",MATCH($C$8,OFFSET([1]NKC!$D$10,H313,0):'[1]NKC'!$D$5007,0)+H313),IF(TYPE(MATCH($C$8,OFFSET([1]NKC!$E$10,H313,0):'[1]NKC'!$E$5007,0)+H313)=16,"",MATCH($C$8,OFFSET([1]NKC!$E$10,H313,0):'[1]NKC'!$E$5007,0)+H313))</f>
        <v>410</v>
      </c>
    </row>
    <row r="315" spans="1:8" s="52" customFormat="1" ht="14.25">
      <c r="A315" s="45">
        <f ca="1">IF($H315="","",INDEX([1]NKC!$A$10:$A$5007,$H315))</f>
        <v>43552</v>
      </c>
      <c r="B315" s="46" t="str">
        <f ca="1">IF($H315="","",INDEX([1]NKC!$B$10:$B$5007,$H315))</f>
        <v>PC20190328-05</v>
      </c>
      <c r="C315" s="47" t="str">
        <f ca="1">IF($H315="","",INDEX([1]NKC!$C$10:$C$5007,$H315))</f>
        <v>Thuế GTGT được khấu trừ</v>
      </c>
      <c r="D315" s="48" t="str">
        <f ca="1">IF(IF($H315="","",INDEX([1]NKC!$D$10:$D$5007,$H315))=$C$8,IF($H315="","",INDEX([1]NKC!$E$10:$E$5007,$H315)),IF($H315="","",INDEX([1]NKC!$D$10:$D$5007,$H315)))</f>
        <v>1331</v>
      </c>
      <c r="E315" s="49" t="str">
        <f ca="1">IF(IF($H315="","",INDEX([1]NKC!$E$10:$E$5007,$H315))=$C$8,"",IF($H315="","",INDEX([1]NKC!$F$10:$F$5007,$H315)))</f>
        <v/>
      </c>
      <c r="F315" s="49">
        <f ca="1">IF(IF($H315="","",INDEX([1]NKC!$D$10:$D$5007,$H315))=$C$8,"",IF($H315="","",INDEX([1]NKC!$F$10:$F$5007,$H315)))</f>
        <v>80000</v>
      </c>
      <c r="G315" s="50">
        <f ca="1">IF(SUM(E315:F315)=0,0,$G$11+SUM(E$12:$E315)-SUM(F$12:$F315))</f>
        <v>111349185</v>
      </c>
      <c r="H315" s="51">
        <f ca="1">IF(IF(TYPE(MATCH($C$8,OFFSET([1]NKC!$D$10,H314,0):'[1]NKC'!$D$5007,0)+H314)=16,"",MATCH($C$8,OFFSET([1]NKC!$D$10,H314,0):'[1]NKC'!$D$5007,0)+H314)&lt;IF(TYPE(MATCH($C$8,OFFSET([1]NKC!$E$10,H314,0):'[1]NKC'!$E$5007,0)+H314)=16,"",MATCH($C$8,OFFSET([1]NKC!$E$10,H314,0):'[1]NKC'!$E$5007,0)+H314),IF(TYPE(MATCH($C$8,OFFSET([1]NKC!$D$10,H314,0):'[1]NKC'!$D$5007,0)+H314)=16,"",MATCH($C$8,OFFSET([1]NKC!$D$10,H314,0):'[1]NKC'!$D$5007,0)+H314),IF(TYPE(MATCH($C$8,OFFSET([1]NKC!$E$10,H314,0):'[1]NKC'!$E$5007,0)+H314)=16,"",MATCH($C$8,OFFSET([1]NKC!$E$10,H314,0):'[1]NKC'!$E$5007,0)+H314))</f>
        <v>411</v>
      </c>
    </row>
    <row r="316" spans="1:8" s="52" customFormat="1" ht="25.5">
      <c r="A316" s="45">
        <f ca="1">IF($H316="","",INDEX([1]NKC!$A$10:$A$5007,$H316))</f>
        <v>43552</v>
      </c>
      <c r="B316" s="46" t="str">
        <f ca="1">IF($H316="","",INDEX([1]NKC!$B$10:$B$5007,$H316))</f>
        <v>PC20190328-05</v>
      </c>
      <c r="C316" s="47" t="str">
        <f ca="1">IF($H316="","",INDEX([1]NKC!$C$10:$C$5007,$H316))</f>
        <v>TT phí công tác Lâm Đồng từ 28-31/01/2019- cầu đường</v>
      </c>
      <c r="D316" s="48" t="str">
        <f ca="1">IF(IF($H316="","",INDEX([1]NKC!$D$10:$D$5007,$H316))=$C$8,IF($H316="","",INDEX([1]NKC!$E$10:$E$5007,$H316)),IF($H316="","",INDEX([1]NKC!$D$10:$D$5007,$H316)))</f>
        <v>6418</v>
      </c>
      <c r="E316" s="49" t="str">
        <f ca="1">IF(IF($H316="","",INDEX([1]NKC!$E$10:$E$5007,$H316))=$C$8,"",IF($H316="","",INDEX([1]NKC!$F$10:$F$5007,$H316)))</f>
        <v/>
      </c>
      <c r="F316" s="49">
        <f ca="1">IF(IF($H316="","",INDEX([1]NKC!$D$10:$D$5007,$H316))=$C$8,"",IF($H316="","",INDEX([1]NKC!$F$10:$F$5007,$H316)))</f>
        <v>427273</v>
      </c>
      <c r="G316" s="50">
        <f ca="1">IF(SUM(E316:F316)=0,0,$G$11+SUM(E$12:$E316)-SUM(F$12:$F316))</f>
        <v>110921912</v>
      </c>
      <c r="H316" s="51">
        <f ca="1">IF(IF(TYPE(MATCH($C$8,OFFSET([1]NKC!$D$10,H315,0):'[1]NKC'!$D$5007,0)+H315)=16,"",MATCH($C$8,OFFSET([1]NKC!$D$10,H315,0):'[1]NKC'!$D$5007,0)+H315)&lt;IF(TYPE(MATCH($C$8,OFFSET([1]NKC!$E$10,H315,0):'[1]NKC'!$E$5007,0)+H315)=16,"",MATCH($C$8,OFFSET([1]NKC!$E$10,H315,0):'[1]NKC'!$E$5007,0)+H315),IF(TYPE(MATCH($C$8,OFFSET([1]NKC!$D$10,H315,0):'[1]NKC'!$D$5007,0)+H315)=16,"",MATCH($C$8,OFFSET([1]NKC!$D$10,H315,0):'[1]NKC'!$D$5007,0)+H315),IF(TYPE(MATCH($C$8,OFFSET([1]NKC!$E$10,H315,0):'[1]NKC'!$E$5007,0)+H315)=16,"",MATCH($C$8,OFFSET([1]NKC!$E$10,H315,0):'[1]NKC'!$E$5007,0)+H315))</f>
        <v>412</v>
      </c>
    </row>
    <row r="317" spans="1:8" s="52" customFormat="1" ht="14.25">
      <c r="A317" s="45">
        <f ca="1">IF($H317="","",INDEX([1]NKC!$A$10:$A$5007,$H317))</f>
        <v>43552</v>
      </c>
      <c r="B317" s="46" t="str">
        <f ca="1">IF($H317="","",INDEX([1]NKC!$B$10:$B$5007,$H317))</f>
        <v>PC20190328-05</v>
      </c>
      <c r="C317" s="47" t="str">
        <f ca="1">IF($H317="","",INDEX([1]NKC!$C$10:$C$5007,$H317))</f>
        <v>Thuế GTGT được khấu trừ</v>
      </c>
      <c r="D317" s="48" t="str">
        <f ca="1">IF(IF($H317="","",INDEX([1]NKC!$D$10:$D$5007,$H317))=$C$8,IF($H317="","",INDEX([1]NKC!$E$10:$E$5007,$H317)),IF($H317="","",INDEX([1]NKC!$D$10:$D$5007,$H317)))</f>
        <v>1331</v>
      </c>
      <c r="E317" s="49" t="str">
        <f ca="1">IF(IF($H317="","",INDEX([1]NKC!$E$10:$E$5007,$H317))=$C$8,"",IF($H317="","",INDEX([1]NKC!$F$10:$F$5007,$H317)))</f>
        <v/>
      </c>
      <c r="F317" s="49">
        <f ca="1">IF(IF($H317="","",INDEX([1]NKC!$D$10:$D$5007,$H317))=$C$8,"",IF($H317="","",INDEX([1]NKC!$F$10:$F$5007,$H317)))</f>
        <v>42727</v>
      </c>
      <c r="G317" s="50">
        <f ca="1">IF(SUM(E317:F317)=0,0,$G$11+SUM(E$12:$E317)-SUM(F$12:$F317))</f>
        <v>110879185</v>
      </c>
      <c r="H317" s="51">
        <f ca="1">IF(IF(TYPE(MATCH($C$8,OFFSET([1]NKC!$D$10,H316,0):'[1]NKC'!$D$5007,0)+H316)=16,"",MATCH($C$8,OFFSET([1]NKC!$D$10,H316,0):'[1]NKC'!$D$5007,0)+H316)&lt;IF(TYPE(MATCH($C$8,OFFSET([1]NKC!$E$10,H316,0):'[1]NKC'!$E$5007,0)+H316)=16,"",MATCH($C$8,OFFSET([1]NKC!$E$10,H316,0):'[1]NKC'!$E$5007,0)+H316),IF(TYPE(MATCH($C$8,OFFSET([1]NKC!$D$10,H316,0):'[1]NKC'!$D$5007,0)+H316)=16,"",MATCH($C$8,OFFSET([1]NKC!$D$10,H316,0):'[1]NKC'!$D$5007,0)+H316),IF(TYPE(MATCH($C$8,OFFSET([1]NKC!$E$10,H316,0):'[1]NKC'!$E$5007,0)+H316)=16,"",MATCH($C$8,OFFSET([1]NKC!$E$10,H316,0):'[1]NKC'!$E$5007,0)+H316))</f>
        <v>413</v>
      </c>
    </row>
    <row r="318" spans="1:8" s="52" customFormat="1" ht="14.25">
      <c r="A318" s="45">
        <f ca="1">IF($H318="","",INDEX([1]NKC!$A$10:$A$5007,$H318))</f>
        <v>43552</v>
      </c>
      <c r="B318" s="46" t="str">
        <f ca="1">IF($H318="","",INDEX([1]NKC!$B$10:$B$5007,$H318))</f>
        <v>PC20190328-05</v>
      </c>
      <c r="C318" s="47" t="str">
        <f ca="1">IF($H318="","",INDEX([1]NKC!$C$10:$C$5007,$H318))</f>
        <v>TT phí công tác Lâm Đồng từ 28-31/01/2019- ăn uống</v>
      </c>
      <c r="D318" s="48" t="str">
        <f ca="1">IF(IF($H318="","",INDEX([1]NKC!$D$10:$D$5007,$H318))=$C$8,IF($H318="","",INDEX([1]NKC!$E$10:$E$5007,$H318)),IF($H318="","",INDEX([1]NKC!$D$10:$D$5007,$H318)))</f>
        <v>6418</v>
      </c>
      <c r="E318" s="49" t="str">
        <f ca="1">IF(IF($H318="","",INDEX([1]NKC!$E$10:$E$5007,$H318))=$C$8,"",IF($H318="","",INDEX([1]NKC!$F$10:$F$5007,$H318)))</f>
        <v/>
      </c>
      <c r="F318" s="49">
        <f ca="1">IF(IF($H318="","",INDEX([1]NKC!$D$10:$D$5007,$H318))=$C$8,"",IF($H318="","",INDEX([1]NKC!$F$10:$F$5007,$H318)))</f>
        <v>1600000</v>
      </c>
      <c r="G318" s="50">
        <f ca="1">IF(SUM(E318:F318)=0,0,$G$11+SUM(E$12:$E318)-SUM(F$12:$F318))</f>
        <v>109279185</v>
      </c>
      <c r="H318" s="51">
        <f ca="1">IF(IF(TYPE(MATCH($C$8,OFFSET([1]NKC!$D$10,H317,0):'[1]NKC'!$D$5007,0)+H317)=16,"",MATCH($C$8,OFFSET([1]NKC!$D$10,H317,0):'[1]NKC'!$D$5007,0)+H317)&lt;IF(TYPE(MATCH($C$8,OFFSET([1]NKC!$E$10,H317,0):'[1]NKC'!$E$5007,0)+H317)=16,"",MATCH($C$8,OFFSET([1]NKC!$E$10,H317,0):'[1]NKC'!$E$5007,0)+H317),IF(TYPE(MATCH($C$8,OFFSET([1]NKC!$D$10,H317,0):'[1]NKC'!$D$5007,0)+H317)=16,"",MATCH($C$8,OFFSET([1]NKC!$D$10,H317,0):'[1]NKC'!$D$5007,0)+H317),IF(TYPE(MATCH($C$8,OFFSET([1]NKC!$E$10,H317,0):'[1]NKC'!$E$5007,0)+H317)=16,"",MATCH($C$8,OFFSET([1]NKC!$E$10,H317,0):'[1]NKC'!$E$5007,0)+H317))</f>
        <v>414</v>
      </c>
    </row>
    <row r="319" spans="1:8" s="52" customFormat="1" ht="14.25">
      <c r="A319" s="45">
        <f ca="1">IF($H319="","",INDEX([1]NKC!$A$10:$A$5007,$H319))</f>
        <v>43552</v>
      </c>
      <c r="B319" s="46" t="str">
        <f ca="1">IF($H319="","",INDEX([1]NKC!$B$10:$B$5007,$H319))</f>
        <v>PC20190328-05</v>
      </c>
      <c r="C319" s="47" t="str">
        <f ca="1">IF($H319="","",INDEX([1]NKC!$C$10:$C$5007,$H319))</f>
        <v>Thuế GTGT được khấu trừ</v>
      </c>
      <c r="D319" s="48" t="str">
        <f ca="1">IF(IF($H319="","",INDEX([1]NKC!$D$10:$D$5007,$H319))=$C$8,IF($H319="","",INDEX([1]NKC!$E$10:$E$5007,$H319)),IF($H319="","",INDEX([1]NKC!$D$10:$D$5007,$H319)))</f>
        <v>1331</v>
      </c>
      <c r="E319" s="49" t="str">
        <f ca="1">IF(IF($H319="","",INDEX([1]NKC!$E$10:$E$5007,$H319))=$C$8,"",IF($H319="","",INDEX([1]NKC!$F$10:$F$5007,$H319)))</f>
        <v/>
      </c>
      <c r="F319" s="49">
        <f ca="1">IF(IF($H319="","",INDEX([1]NKC!$D$10:$D$5007,$H319))=$C$8,"",IF($H319="","",INDEX([1]NKC!$F$10:$F$5007,$H319)))</f>
        <v>160000</v>
      </c>
      <c r="G319" s="50">
        <f ca="1">IF(SUM(E319:F319)=0,0,$G$11+SUM(E$12:$E319)-SUM(F$12:$F319))</f>
        <v>109119185</v>
      </c>
      <c r="H319" s="51">
        <f ca="1">IF(IF(TYPE(MATCH($C$8,OFFSET([1]NKC!$D$10,H318,0):'[1]NKC'!$D$5007,0)+H318)=16,"",MATCH($C$8,OFFSET([1]NKC!$D$10,H318,0):'[1]NKC'!$D$5007,0)+H318)&lt;IF(TYPE(MATCH($C$8,OFFSET([1]NKC!$E$10,H318,0):'[1]NKC'!$E$5007,0)+H318)=16,"",MATCH($C$8,OFFSET([1]NKC!$E$10,H318,0):'[1]NKC'!$E$5007,0)+H318),IF(TYPE(MATCH($C$8,OFFSET([1]NKC!$D$10,H318,0):'[1]NKC'!$D$5007,0)+H318)=16,"",MATCH($C$8,OFFSET([1]NKC!$D$10,H318,0):'[1]NKC'!$D$5007,0)+H318),IF(TYPE(MATCH($C$8,OFFSET([1]NKC!$E$10,H318,0):'[1]NKC'!$E$5007,0)+H318)=16,"",MATCH($C$8,OFFSET([1]NKC!$E$10,H318,0):'[1]NKC'!$E$5007,0)+H318))</f>
        <v>415</v>
      </c>
    </row>
    <row r="320" spans="1:8" s="52" customFormat="1" ht="25.5">
      <c r="A320" s="45">
        <f ca="1">IF($H320="","",INDEX([1]NKC!$A$10:$A$5007,$H320))</f>
        <v>43552</v>
      </c>
      <c r="B320" s="46" t="str">
        <f ca="1">IF($H320="","",INDEX([1]NKC!$B$10:$B$5007,$H320))</f>
        <v>PC20190328-05</v>
      </c>
      <c r="C320" s="47" t="str">
        <f ca="1">IF($H320="","",INDEX([1]NKC!$C$10:$C$5007,$H320))</f>
        <v>TT phí công tác Lâm Đồng từ 28-31/01/2019- cầu đường</v>
      </c>
      <c r="D320" s="48" t="str">
        <f ca="1">IF(IF($H320="","",INDEX([1]NKC!$D$10:$D$5007,$H320))=$C$8,IF($H320="","",INDEX([1]NKC!$E$10:$E$5007,$H320)),IF($H320="","",INDEX([1]NKC!$D$10:$D$5007,$H320)))</f>
        <v>6418</v>
      </c>
      <c r="E320" s="49" t="str">
        <f ca="1">IF(IF($H320="","",INDEX([1]NKC!$E$10:$E$5007,$H320))=$C$8,"",IF($H320="","",INDEX([1]NKC!$F$10:$F$5007,$H320)))</f>
        <v/>
      </c>
      <c r="F320" s="49">
        <f ca="1">IF(IF($H320="","",INDEX([1]NKC!$D$10:$D$5007,$H320))=$C$8,"",IF($H320="","",INDEX([1]NKC!$F$10:$F$5007,$H320)))</f>
        <v>1344545</v>
      </c>
      <c r="G320" s="50">
        <f ca="1">IF(SUM(E320:F320)=0,0,$G$11+SUM(E$12:$E320)-SUM(F$12:$F320))</f>
        <v>107774640</v>
      </c>
      <c r="H320" s="51">
        <f ca="1">IF(IF(TYPE(MATCH($C$8,OFFSET([1]NKC!$D$10,H319,0):'[1]NKC'!$D$5007,0)+H319)=16,"",MATCH($C$8,OFFSET([1]NKC!$D$10,H319,0):'[1]NKC'!$D$5007,0)+H319)&lt;IF(TYPE(MATCH($C$8,OFFSET([1]NKC!$E$10,H319,0):'[1]NKC'!$E$5007,0)+H319)=16,"",MATCH($C$8,OFFSET([1]NKC!$E$10,H319,0):'[1]NKC'!$E$5007,0)+H319),IF(TYPE(MATCH($C$8,OFFSET([1]NKC!$D$10,H319,0):'[1]NKC'!$D$5007,0)+H319)=16,"",MATCH($C$8,OFFSET([1]NKC!$D$10,H319,0):'[1]NKC'!$D$5007,0)+H319),IF(TYPE(MATCH($C$8,OFFSET([1]NKC!$E$10,H319,0):'[1]NKC'!$E$5007,0)+H319)=16,"",MATCH($C$8,OFFSET([1]NKC!$E$10,H319,0):'[1]NKC'!$E$5007,0)+H319))</f>
        <v>416</v>
      </c>
    </row>
    <row r="321" spans="1:8" s="52" customFormat="1" ht="14.25">
      <c r="A321" s="45">
        <f ca="1">IF($H321="","",INDEX([1]NKC!$A$10:$A$5007,$H321))</f>
        <v>43552</v>
      </c>
      <c r="B321" s="46" t="str">
        <f ca="1">IF($H321="","",INDEX([1]NKC!$B$10:$B$5007,$H321))</f>
        <v>PC20190328-05</v>
      </c>
      <c r="C321" s="47" t="str">
        <f ca="1">IF($H321="","",INDEX([1]NKC!$C$10:$C$5007,$H321))</f>
        <v>Thuế GTGT được khấu trừ</v>
      </c>
      <c r="D321" s="48" t="str">
        <f ca="1">IF(IF($H321="","",INDEX([1]NKC!$D$10:$D$5007,$H321))=$C$8,IF($H321="","",INDEX([1]NKC!$E$10:$E$5007,$H321)),IF($H321="","",INDEX([1]NKC!$D$10:$D$5007,$H321)))</f>
        <v>1331</v>
      </c>
      <c r="E321" s="49" t="str">
        <f ca="1">IF(IF($H321="","",INDEX([1]NKC!$E$10:$E$5007,$H321))=$C$8,"",IF($H321="","",INDEX([1]NKC!$F$10:$F$5007,$H321)))</f>
        <v/>
      </c>
      <c r="F321" s="49">
        <f ca="1">IF(IF($H321="","",INDEX([1]NKC!$D$10:$D$5007,$H321))=$C$8,"",IF($H321="","",INDEX([1]NKC!$F$10:$F$5007,$H321)))</f>
        <v>134455</v>
      </c>
      <c r="G321" s="50">
        <f ca="1">IF(SUM(E321:F321)=0,0,$G$11+SUM(E$12:$E321)-SUM(F$12:$F321))</f>
        <v>107640185</v>
      </c>
      <c r="H321" s="51">
        <f ca="1">IF(IF(TYPE(MATCH($C$8,OFFSET([1]NKC!$D$10,H320,0):'[1]NKC'!$D$5007,0)+H320)=16,"",MATCH($C$8,OFFSET([1]NKC!$D$10,H320,0):'[1]NKC'!$D$5007,0)+H320)&lt;IF(TYPE(MATCH($C$8,OFFSET([1]NKC!$E$10,H320,0):'[1]NKC'!$E$5007,0)+H320)=16,"",MATCH($C$8,OFFSET([1]NKC!$E$10,H320,0):'[1]NKC'!$E$5007,0)+H320),IF(TYPE(MATCH($C$8,OFFSET([1]NKC!$D$10,H320,0):'[1]NKC'!$D$5007,0)+H320)=16,"",MATCH($C$8,OFFSET([1]NKC!$D$10,H320,0):'[1]NKC'!$D$5007,0)+H320),IF(TYPE(MATCH($C$8,OFFSET([1]NKC!$E$10,H320,0):'[1]NKC'!$E$5007,0)+H320)=16,"",MATCH($C$8,OFFSET([1]NKC!$E$10,H320,0):'[1]NKC'!$E$5007,0)+H320))</f>
        <v>417</v>
      </c>
    </row>
    <row r="322" spans="1:8" s="52" customFormat="1" ht="14.25">
      <c r="A322" s="45">
        <f ca="1">IF($H322="","",INDEX([1]NKC!$A$10:$A$5007,$H322))</f>
        <v>43552</v>
      </c>
      <c r="B322" s="46" t="str">
        <f ca="1">IF($H322="","",INDEX([1]NKC!$B$10:$B$5007,$H322))</f>
        <v>PC20190328-05</v>
      </c>
      <c r="C322" s="47" t="str">
        <f ca="1">IF($H322="","",INDEX([1]NKC!$C$10:$C$5007,$H322))</f>
        <v>TT phí công tác Lâm Đồng từ 28-31/01/2019- ăn uống</v>
      </c>
      <c r="D322" s="48" t="str">
        <f ca="1">IF(IF($H322="","",INDEX([1]NKC!$D$10:$D$5007,$H322))=$C$8,IF($H322="","",INDEX([1]NKC!$E$10:$E$5007,$H322)),IF($H322="","",INDEX([1]NKC!$D$10:$D$5007,$H322)))</f>
        <v>6418</v>
      </c>
      <c r="E322" s="49" t="str">
        <f ca="1">IF(IF($H322="","",INDEX([1]NKC!$E$10:$E$5007,$H322))=$C$8,"",IF($H322="","",INDEX([1]NKC!$F$10:$F$5007,$H322)))</f>
        <v/>
      </c>
      <c r="F322" s="49">
        <f ca="1">IF(IF($H322="","",INDEX([1]NKC!$D$10:$D$5007,$H322))=$C$8,"",IF($H322="","",INDEX([1]NKC!$F$10:$F$5007,$H322)))</f>
        <v>297000</v>
      </c>
      <c r="G322" s="50">
        <f ca="1">IF(SUM(E322:F322)=0,0,$G$11+SUM(E$12:$E322)-SUM(F$12:$F322))</f>
        <v>107343185</v>
      </c>
      <c r="H322" s="51">
        <f ca="1">IF(IF(TYPE(MATCH($C$8,OFFSET([1]NKC!$D$10,H321,0):'[1]NKC'!$D$5007,0)+H321)=16,"",MATCH($C$8,OFFSET([1]NKC!$D$10,H321,0):'[1]NKC'!$D$5007,0)+H321)&lt;IF(TYPE(MATCH($C$8,OFFSET([1]NKC!$E$10,H321,0):'[1]NKC'!$E$5007,0)+H321)=16,"",MATCH($C$8,OFFSET([1]NKC!$E$10,H321,0):'[1]NKC'!$E$5007,0)+H321),IF(TYPE(MATCH($C$8,OFFSET([1]NKC!$D$10,H321,0):'[1]NKC'!$D$5007,0)+H321)=16,"",MATCH($C$8,OFFSET([1]NKC!$D$10,H321,0):'[1]NKC'!$D$5007,0)+H321),IF(TYPE(MATCH($C$8,OFFSET([1]NKC!$E$10,H321,0):'[1]NKC'!$E$5007,0)+H321)=16,"",MATCH($C$8,OFFSET([1]NKC!$E$10,H321,0):'[1]NKC'!$E$5007,0)+H321))</f>
        <v>418</v>
      </c>
    </row>
    <row r="323" spans="1:8" s="52" customFormat="1" ht="14.25">
      <c r="A323" s="45">
        <f ca="1">IF($H323="","",INDEX([1]NKC!$A$10:$A$5007,$H323))</f>
        <v>43552</v>
      </c>
      <c r="B323" s="46" t="str">
        <f ca="1">IF($H323="","",INDEX([1]NKC!$B$10:$B$5007,$H323))</f>
        <v>PC20190328-06</v>
      </c>
      <c r="C323" s="47" t="str">
        <f ca="1">IF($H323="","",INDEX([1]NKC!$C$10:$C$5007,$H323))</f>
        <v>TT tiền phạt</v>
      </c>
      <c r="D323" s="48" t="str">
        <f ca="1">IF(IF($H323="","",INDEX([1]NKC!$D$10:$D$5007,$H323))=$C$8,IF($H323="","",INDEX([1]NKC!$E$10:$E$5007,$H323)),IF($H323="","",INDEX([1]NKC!$D$10:$D$5007,$H323)))</f>
        <v>811</v>
      </c>
      <c r="E323" s="49" t="str">
        <f ca="1">IF(IF($H323="","",INDEX([1]NKC!$E$10:$E$5007,$H323))=$C$8,"",IF($H323="","",INDEX([1]NKC!$F$10:$F$5007,$H323)))</f>
        <v/>
      </c>
      <c r="F323" s="49">
        <f ca="1">IF(IF($H323="","",INDEX([1]NKC!$D$10:$D$5007,$H323))=$C$8,"",IF($H323="","",INDEX([1]NKC!$F$10:$F$5007,$H323)))</f>
        <v>930000</v>
      </c>
      <c r="G323" s="50">
        <f ca="1">IF(SUM(E323:F323)=0,0,$G$11+SUM(E$12:$E323)-SUM(F$12:$F323))</f>
        <v>106413185</v>
      </c>
      <c r="H323" s="51">
        <f ca="1">IF(IF(TYPE(MATCH($C$8,OFFSET([1]NKC!$D$10,H322,0):'[1]NKC'!$D$5007,0)+H322)=16,"",MATCH($C$8,OFFSET([1]NKC!$D$10,H322,0):'[1]NKC'!$D$5007,0)+H322)&lt;IF(TYPE(MATCH($C$8,OFFSET([1]NKC!$E$10,H322,0):'[1]NKC'!$E$5007,0)+H322)=16,"",MATCH($C$8,OFFSET([1]NKC!$E$10,H322,0):'[1]NKC'!$E$5007,0)+H322),IF(TYPE(MATCH($C$8,OFFSET([1]NKC!$D$10,H322,0):'[1]NKC'!$D$5007,0)+H322)=16,"",MATCH($C$8,OFFSET([1]NKC!$D$10,H322,0):'[1]NKC'!$D$5007,0)+H322),IF(TYPE(MATCH($C$8,OFFSET([1]NKC!$E$10,H322,0):'[1]NKC'!$E$5007,0)+H322)=16,"",MATCH($C$8,OFFSET([1]NKC!$E$10,H322,0):'[1]NKC'!$E$5007,0)+H322))</f>
        <v>419</v>
      </c>
    </row>
    <row r="324" spans="1:8" s="52" customFormat="1" ht="25.5">
      <c r="A324" s="45">
        <f ca="1">IF($H324="","",INDEX([1]NKC!$A$10:$A$5007,$H324))</f>
        <v>43552</v>
      </c>
      <c r="B324" s="46" t="str">
        <f ca="1">IF($H324="","",INDEX([1]NKC!$B$10:$B$5007,$H324))</f>
        <v>PC20190328-07</v>
      </c>
      <c r="C324" s="47" t="str">
        <f ca="1">IF($H324="","",INDEX([1]NKC!$C$10:$C$5007,$H324))</f>
        <v>TT phí bốc xếp hàng tại kho sotrans và gửi mẫu đi Cần Thơ (chưa hoá đơn)</v>
      </c>
      <c r="D324" s="48" t="str">
        <f ca="1">IF(IF($H324="","",INDEX([1]NKC!$D$10:$D$5007,$H324))=$C$8,IF($H324="","",INDEX([1]NKC!$E$10:$E$5007,$H324)),IF($H324="","",INDEX([1]NKC!$D$10:$D$5007,$H324)))</f>
        <v>6418</v>
      </c>
      <c r="E324" s="49" t="str">
        <f ca="1">IF(IF($H324="","",INDEX([1]NKC!$E$10:$E$5007,$H324))=$C$8,"",IF($H324="","",INDEX([1]NKC!$F$10:$F$5007,$H324)))</f>
        <v/>
      </c>
      <c r="F324" s="49">
        <f ca="1">IF(IF($H324="","",INDEX([1]NKC!$D$10:$D$5007,$H324))=$C$8,"",IF($H324="","",INDEX([1]NKC!$F$10:$F$5007,$H324)))</f>
        <v>970000</v>
      </c>
      <c r="G324" s="50">
        <f ca="1">IF(SUM(E324:F324)=0,0,$G$11+SUM(E$12:$E324)-SUM(F$12:$F324))</f>
        <v>105443185</v>
      </c>
      <c r="H324" s="51">
        <f ca="1">IF(IF(TYPE(MATCH($C$8,OFFSET([1]NKC!$D$10,H323,0):'[1]NKC'!$D$5007,0)+H323)=16,"",MATCH($C$8,OFFSET([1]NKC!$D$10,H323,0):'[1]NKC'!$D$5007,0)+H323)&lt;IF(TYPE(MATCH($C$8,OFFSET([1]NKC!$E$10,H323,0):'[1]NKC'!$E$5007,0)+H323)=16,"",MATCH($C$8,OFFSET([1]NKC!$E$10,H323,0):'[1]NKC'!$E$5007,0)+H323),IF(TYPE(MATCH($C$8,OFFSET([1]NKC!$D$10,H323,0):'[1]NKC'!$D$5007,0)+H323)=16,"",MATCH($C$8,OFFSET([1]NKC!$D$10,H323,0):'[1]NKC'!$D$5007,0)+H323),IF(TYPE(MATCH($C$8,OFFSET([1]NKC!$E$10,H323,0):'[1]NKC'!$E$5007,0)+H323)=16,"",MATCH($C$8,OFFSET([1]NKC!$E$10,H323,0):'[1]NKC'!$E$5007,0)+H323))</f>
        <v>420</v>
      </c>
    </row>
    <row r="325" spans="1:8" s="52" customFormat="1" ht="14.25">
      <c r="A325" s="45">
        <f ca="1">IF($H325="","",INDEX([1]NKC!$A$10:$A$5007,$H325))</f>
        <v>43552</v>
      </c>
      <c r="B325" s="46" t="str">
        <f ca="1">IF($H325="","",INDEX([1]NKC!$B$10:$B$5007,$H325))</f>
        <v>PC20190328-08</v>
      </c>
      <c r="C325" s="47" t="str">
        <f ca="1">IF($H325="","",INDEX([1]NKC!$C$10:$C$5007,$H325))</f>
        <v>TT gia hạn tên miền</v>
      </c>
      <c r="D325" s="48" t="str">
        <f ca="1">IF(IF($H325="","",INDEX([1]NKC!$D$10:$D$5007,$H325))=$C$8,IF($H325="","",INDEX([1]NKC!$E$10:$E$5007,$H325)),IF($H325="","",INDEX([1]NKC!$D$10:$D$5007,$H325)))</f>
        <v>6428</v>
      </c>
      <c r="E325" s="49" t="str">
        <f ca="1">IF(IF($H325="","",INDEX([1]NKC!$E$10:$E$5007,$H325))=$C$8,"",IF($H325="","",INDEX([1]NKC!$F$10:$F$5007,$H325)))</f>
        <v/>
      </c>
      <c r="F325" s="49">
        <f ca="1">IF(IF($H325="","",INDEX([1]NKC!$D$10:$D$5007,$H325))=$C$8,"",IF($H325="","",INDEX([1]NKC!$F$10:$F$5007,$H325)))</f>
        <v>1495455</v>
      </c>
      <c r="G325" s="50">
        <f ca="1">IF(SUM(E325:F325)=0,0,$G$11+SUM(E$12:$E325)-SUM(F$12:$F325))</f>
        <v>103947730</v>
      </c>
      <c r="H325" s="51">
        <f ca="1">IF(IF(TYPE(MATCH($C$8,OFFSET([1]NKC!$D$10,H324,0):'[1]NKC'!$D$5007,0)+H324)=16,"",MATCH($C$8,OFFSET([1]NKC!$D$10,H324,0):'[1]NKC'!$D$5007,0)+H324)&lt;IF(TYPE(MATCH($C$8,OFFSET([1]NKC!$E$10,H324,0):'[1]NKC'!$E$5007,0)+H324)=16,"",MATCH($C$8,OFFSET([1]NKC!$E$10,H324,0):'[1]NKC'!$E$5007,0)+H324),IF(TYPE(MATCH($C$8,OFFSET([1]NKC!$D$10,H324,0):'[1]NKC'!$D$5007,0)+H324)=16,"",MATCH($C$8,OFFSET([1]NKC!$D$10,H324,0):'[1]NKC'!$D$5007,0)+H324),IF(TYPE(MATCH($C$8,OFFSET([1]NKC!$E$10,H324,0):'[1]NKC'!$E$5007,0)+H324)=16,"",MATCH($C$8,OFFSET([1]NKC!$E$10,H324,0):'[1]NKC'!$E$5007,0)+H324))</f>
        <v>421</v>
      </c>
    </row>
    <row r="326" spans="1:8" s="52" customFormat="1" ht="14.25">
      <c r="A326" s="45">
        <f ca="1">IF($H326="","",INDEX([1]NKC!$A$10:$A$5007,$H326))</f>
        <v>43552</v>
      </c>
      <c r="B326" s="46" t="str">
        <f ca="1">IF($H326="","",INDEX([1]NKC!$B$10:$B$5007,$H326))</f>
        <v>PC20190328-08</v>
      </c>
      <c r="C326" s="47" t="str">
        <f ca="1">IF($H326="","",INDEX([1]NKC!$C$10:$C$5007,$H326))</f>
        <v>Thuế GTGT được khấu trừ</v>
      </c>
      <c r="D326" s="48" t="str">
        <f ca="1">IF(IF($H326="","",INDEX([1]NKC!$D$10:$D$5007,$H326))=$C$8,IF($H326="","",INDEX([1]NKC!$E$10:$E$5007,$H326)),IF($H326="","",INDEX([1]NKC!$D$10:$D$5007,$H326)))</f>
        <v>1331</v>
      </c>
      <c r="E326" s="49" t="str">
        <f ca="1">IF(IF($H326="","",INDEX([1]NKC!$E$10:$E$5007,$H326))=$C$8,"",IF($H326="","",INDEX([1]NKC!$F$10:$F$5007,$H326)))</f>
        <v/>
      </c>
      <c r="F326" s="49">
        <f ca="1">IF(IF($H326="","",INDEX([1]NKC!$D$10:$D$5007,$H326))=$C$8,"",IF($H326="","",INDEX([1]NKC!$F$10:$F$5007,$H326)))</f>
        <v>149545</v>
      </c>
      <c r="G326" s="50">
        <f ca="1">IF(SUM(E326:F326)=0,0,$G$11+SUM(E$12:$E326)-SUM(F$12:$F326))</f>
        <v>103798185</v>
      </c>
      <c r="H326" s="51">
        <f ca="1">IF(IF(TYPE(MATCH($C$8,OFFSET([1]NKC!$D$10,H325,0):'[1]NKC'!$D$5007,0)+H325)=16,"",MATCH($C$8,OFFSET([1]NKC!$D$10,H325,0):'[1]NKC'!$D$5007,0)+H325)&lt;IF(TYPE(MATCH($C$8,OFFSET([1]NKC!$E$10,H325,0):'[1]NKC'!$E$5007,0)+H325)=16,"",MATCH($C$8,OFFSET([1]NKC!$E$10,H325,0):'[1]NKC'!$E$5007,0)+H325),IF(TYPE(MATCH($C$8,OFFSET([1]NKC!$D$10,H325,0):'[1]NKC'!$D$5007,0)+H325)=16,"",MATCH($C$8,OFFSET([1]NKC!$D$10,H325,0):'[1]NKC'!$D$5007,0)+H325),IF(TYPE(MATCH($C$8,OFFSET([1]NKC!$E$10,H325,0):'[1]NKC'!$E$5007,0)+H325)=16,"",MATCH($C$8,OFFSET([1]NKC!$E$10,H325,0):'[1]NKC'!$E$5007,0)+H325))</f>
        <v>422</v>
      </c>
    </row>
    <row r="327" spans="1:8" s="52" customFormat="1" ht="14.25">
      <c r="A327" s="45">
        <f ca="1">IF($H327="","",INDEX([1]NKC!$A$10:$A$5007,$H327))</f>
        <v>43553</v>
      </c>
      <c r="B327" s="46" t="str">
        <f ca="1">IF($H327="","",INDEX([1]NKC!$B$10:$B$5007,$H327))</f>
        <v>PT20190329-01</v>
      </c>
      <c r="C327" s="47" t="str">
        <f ca="1">IF($H327="","",INDEX([1]NKC!$C$10:$C$5007,$H327))</f>
        <v>Thu tiền Ms.Luyến trả tiền mượn công ty</v>
      </c>
      <c r="D327" s="48" t="str">
        <f ca="1">IF(IF($H327="","",INDEX([1]NKC!$D$10:$D$5007,$H327))=$C$8,IF($H327="","",INDEX([1]NKC!$E$10:$E$5007,$H327)),IF($H327="","",INDEX([1]NKC!$D$10:$D$5007,$H327)))</f>
        <v>3388</v>
      </c>
      <c r="E327" s="49">
        <f ca="1">IF(IF($H327="","",INDEX([1]NKC!$E$10:$E$5007,$H327))=$C$8,"",IF($H327="","",INDEX([1]NKC!$F$10:$F$5007,$H327)))</f>
        <v>10000000</v>
      </c>
      <c r="F327" s="49" t="str">
        <f ca="1">IF(IF($H327="","",INDEX([1]NKC!$D$10:$D$5007,$H327))=$C$8,"",IF($H327="","",INDEX([1]NKC!$F$10:$F$5007,$H327)))</f>
        <v/>
      </c>
      <c r="G327" s="50">
        <f ca="1">IF(SUM(E327:F327)=0,0,$G$11+SUM(E$12:$E327)-SUM(F$12:$F327))</f>
        <v>113798185</v>
      </c>
      <c r="H327" s="51">
        <f ca="1">IF(IF(TYPE(MATCH($C$8,OFFSET([1]NKC!$D$10,H326,0):'[1]NKC'!$D$5007,0)+H326)=16,"",MATCH($C$8,OFFSET([1]NKC!$D$10,H326,0):'[1]NKC'!$D$5007,0)+H326)&lt;IF(TYPE(MATCH($C$8,OFFSET([1]NKC!$E$10,H326,0):'[1]NKC'!$E$5007,0)+H326)=16,"",MATCH($C$8,OFFSET([1]NKC!$E$10,H326,0):'[1]NKC'!$E$5007,0)+H326),IF(TYPE(MATCH($C$8,OFFSET([1]NKC!$D$10,H326,0):'[1]NKC'!$D$5007,0)+H326)=16,"",MATCH($C$8,OFFSET([1]NKC!$D$10,H326,0):'[1]NKC'!$D$5007,0)+H326),IF(TYPE(MATCH($C$8,OFFSET([1]NKC!$E$10,H326,0):'[1]NKC'!$E$5007,0)+H326)=16,"",MATCH($C$8,OFFSET([1]NKC!$E$10,H326,0):'[1]NKC'!$E$5007,0)+H326))</f>
        <v>424</v>
      </c>
    </row>
    <row r="328" spans="1:8" s="52" customFormat="1" ht="14.25">
      <c r="A328" s="45">
        <f ca="1">IF($H328="","",INDEX([1]NKC!$A$10:$A$5007,$H328))</f>
        <v>43553</v>
      </c>
      <c r="B328" s="46" t="str">
        <f ca="1">IF($H328="","",INDEX([1]NKC!$B$10:$B$5007,$H328))</f>
        <v>PC20190329-01</v>
      </c>
      <c r="C328" s="47" t="str">
        <f ca="1">IF($H328="","",INDEX([1]NKC!$C$10:$C$5007,$H328))</f>
        <v>TT in 30 áo đồng phục công ty</v>
      </c>
      <c r="D328" s="48" t="str">
        <f ca="1">IF(IF($H328="","",INDEX([1]NKC!$D$10:$D$5007,$H328))=$C$8,IF($H328="","",INDEX([1]NKC!$E$10:$E$5007,$H328)),IF($H328="","",INDEX([1]NKC!$D$10:$D$5007,$H328)))</f>
        <v>6423</v>
      </c>
      <c r="E328" s="49" t="str">
        <f ca="1">IF(IF($H328="","",INDEX([1]NKC!$E$10:$E$5007,$H328))=$C$8,"",IF($H328="","",INDEX([1]NKC!$F$10:$F$5007,$H328)))</f>
        <v/>
      </c>
      <c r="F328" s="49">
        <f ca="1">IF(IF($H328="","",INDEX([1]NKC!$D$10:$D$5007,$H328))=$C$8,"",IF($H328="","",INDEX([1]NKC!$F$10:$F$5007,$H328)))</f>
        <v>5940000</v>
      </c>
      <c r="G328" s="50">
        <f ca="1">IF(SUM(E328:F328)=0,0,$G$11+SUM(E$12:$E328)-SUM(F$12:$F328))</f>
        <v>107858185</v>
      </c>
      <c r="H328" s="51">
        <f ca="1">IF(IF(TYPE(MATCH($C$8,OFFSET([1]NKC!$D$10,H327,0):'[1]NKC'!$D$5007,0)+H327)=16,"",MATCH($C$8,OFFSET([1]NKC!$D$10,H327,0):'[1]NKC'!$D$5007,0)+H327)&lt;IF(TYPE(MATCH($C$8,OFFSET([1]NKC!$E$10,H327,0):'[1]NKC'!$E$5007,0)+H327)=16,"",MATCH($C$8,OFFSET([1]NKC!$E$10,H327,0):'[1]NKC'!$E$5007,0)+H327),IF(TYPE(MATCH($C$8,OFFSET([1]NKC!$D$10,H327,0):'[1]NKC'!$D$5007,0)+H327)=16,"",MATCH($C$8,OFFSET([1]NKC!$D$10,H327,0):'[1]NKC'!$D$5007,0)+H327),IF(TYPE(MATCH($C$8,OFFSET([1]NKC!$E$10,H327,0):'[1]NKC'!$E$5007,0)+H327)=16,"",MATCH($C$8,OFFSET([1]NKC!$E$10,H327,0):'[1]NKC'!$E$5007,0)+H327))</f>
        <v>425</v>
      </c>
    </row>
    <row r="329" spans="1:8" s="52" customFormat="1" ht="14.25">
      <c r="A329" s="45">
        <f ca="1">IF($H329="","",INDEX([1]NKC!$A$10:$A$5007,$H329))</f>
        <v>43553</v>
      </c>
      <c r="B329" s="46" t="str">
        <f ca="1">IF($H329="","",INDEX([1]NKC!$B$10:$B$5007,$H329))</f>
        <v>PC20190329-01</v>
      </c>
      <c r="C329" s="47" t="str">
        <f ca="1">IF($H329="","",INDEX([1]NKC!$C$10:$C$5007,$H329))</f>
        <v>Thuế GTGT được khấu trừ</v>
      </c>
      <c r="D329" s="48" t="str">
        <f ca="1">IF(IF($H329="","",INDEX([1]NKC!$D$10:$D$5007,$H329))=$C$8,IF($H329="","",INDEX([1]NKC!$E$10:$E$5007,$H329)),IF($H329="","",INDEX([1]NKC!$D$10:$D$5007,$H329)))</f>
        <v>1331</v>
      </c>
      <c r="E329" s="49" t="str">
        <f ca="1">IF(IF($H329="","",INDEX([1]NKC!$E$10:$E$5007,$H329))=$C$8,"",IF($H329="","",INDEX([1]NKC!$F$10:$F$5007,$H329)))</f>
        <v/>
      </c>
      <c r="F329" s="49">
        <f ca="1">IF(IF($H329="","",INDEX([1]NKC!$D$10:$D$5007,$H329))=$C$8,"",IF($H329="","",INDEX([1]NKC!$F$10:$F$5007,$H329)))</f>
        <v>594000</v>
      </c>
      <c r="G329" s="50">
        <f ca="1">IF(SUM(E329:F329)=0,0,$G$11+SUM(E$12:$E329)-SUM(F$12:$F329))</f>
        <v>107264185</v>
      </c>
      <c r="H329" s="51">
        <f ca="1">IF(IF(TYPE(MATCH($C$8,OFFSET([1]NKC!$D$10,H328,0):'[1]NKC'!$D$5007,0)+H328)=16,"",MATCH($C$8,OFFSET([1]NKC!$D$10,H328,0):'[1]NKC'!$D$5007,0)+H328)&lt;IF(TYPE(MATCH($C$8,OFFSET([1]NKC!$E$10,H328,0):'[1]NKC'!$E$5007,0)+H328)=16,"",MATCH($C$8,OFFSET([1]NKC!$E$10,H328,0):'[1]NKC'!$E$5007,0)+H328),IF(TYPE(MATCH($C$8,OFFSET([1]NKC!$D$10,H328,0):'[1]NKC'!$D$5007,0)+H328)=16,"",MATCH($C$8,OFFSET([1]NKC!$D$10,H328,0):'[1]NKC'!$D$5007,0)+H328),IF(TYPE(MATCH($C$8,OFFSET([1]NKC!$E$10,H328,0):'[1]NKC'!$E$5007,0)+H328)=16,"",MATCH($C$8,OFFSET([1]NKC!$E$10,H328,0):'[1]NKC'!$E$5007,0)+H328))</f>
        <v>426</v>
      </c>
    </row>
    <row r="330" spans="1:8" s="52" customFormat="1" ht="14.25">
      <c r="A330" s="45">
        <f ca="1">IF($H330="","",INDEX([1]NKC!$A$10:$A$5007,$H330))</f>
        <v>43553</v>
      </c>
      <c r="B330" s="46" t="str">
        <f ca="1">IF($H330="","",INDEX([1]NKC!$B$10:$B$5007,$H330))</f>
        <v>PT20190329-02</v>
      </c>
      <c r="C330" s="47" t="str">
        <f ca="1">IF($H330="","",INDEX([1]NKC!$C$10:$C$5007,$H330))</f>
        <v>TT in namecard cho nhân viên công ty</v>
      </c>
      <c r="D330" s="48" t="str">
        <f ca="1">IF(IF($H330="","",INDEX([1]NKC!$D$10:$D$5007,$H330))=$C$8,IF($H330="","",INDEX([1]NKC!$E$10:$E$5007,$H330)),IF($H330="","",INDEX([1]NKC!$D$10:$D$5007,$H330)))</f>
        <v>6418</v>
      </c>
      <c r="E330" s="49" t="str">
        <f ca="1">IF(IF($H330="","",INDEX([1]NKC!$E$10:$E$5007,$H330))=$C$8,"",IF($H330="","",INDEX([1]NKC!$F$10:$F$5007,$H330)))</f>
        <v/>
      </c>
      <c r="F330" s="49">
        <f ca="1">IF(IF($H330="","",INDEX([1]NKC!$D$10:$D$5007,$H330))=$C$8,"",IF($H330="","",INDEX([1]NKC!$F$10:$F$5007,$H330)))</f>
        <v>1000000</v>
      </c>
      <c r="G330" s="50">
        <f ca="1">IF(SUM(E330:F330)=0,0,$G$11+SUM(E$12:$E330)-SUM(F$12:$F330))</f>
        <v>106264185</v>
      </c>
      <c r="H330" s="51">
        <f ca="1">IF(IF(TYPE(MATCH($C$8,OFFSET([1]NKC!$D$10,H329,0):'[1]NKC'!$D$5007,0)+H329)=16,"",MATCH($C$8,OFFSET([1]NKC!$D$10,H329,0):'[1]NKC'!$D$5007,0)+H329)&lt;IF(TYPE(MATCH($C$8,OFFSET([1]NKC!$E$10,H329,0):'[1]NKC'!$E$5007,0)+H329)=16,"",MATCH($C$8,OFFSET([1]NKC!$E$10,H329,0):'[1]NKC'!$E$5007,0)+H329),IF(TYPE(MATCH($C$8,OFFSET([1]NKC!$D$10,H329,0):'[1]NKC'!$D$5007,0)+H329)=16,"",MATCH($C$8,OFFSET([1]NKC!$D$10,H329,0):'[1]NKC'!$D$5007,0)+H329),IF(TYPE(MATCH($C$8,OFFSET([1]NKC!$E$10,H329,0):'[1]NKC'!$E$5007,0)+H329)=16,"",MATCH($C$8,OFFSET([1]NKC!$E$10,H329,0):'[1]NKC'!$E$5007,0)+H329))</f>
        <v>427</v>
      </c>
    </row>
    <row r="331" spans="1:8" s="52" customFormat="1" ht="14.25">
      <c r="A331" s="45">
        <f ca="1">IF($H331="","",INDEX([1]NKC!$A$10:$A$5007,$H331))</f>
        <v>43553</v>
      </c>
      <c r="B331" s="46" t="str">
        <f ca="1">IF($H331="","",INDEX([1]NKC!$B$10:$B$5007,$H331))</f>
        <v>PT20190329-02</v>
      </c>
      <c r="C331" s="47" t="str">
        <f ca="1">IF($H331="","",INDEX([1]NKC!$C$10:$C$5007,$H331))</f>
        <v>Thuế GTGT được khấu trừ</v>
      </c>
      <c r="D331" s="48" t="str">
        <f ca="1">IF(IF($H331="","",INDEX([1]NKC!$D$10:$D$5007,$H331))=$C$8,IF($H331="","",INDEX([1]NKC!$E$10:$E$5007,$H331)),IF($H331="","",INDEX([1]NKC!$D$10:$D$5007,$H331)))</f>
        <v>1331</v>
      </c>
      <c r="E331" s="49" t="str">
        <f ca="1">IF(IF($H331="","",INDEX([1]NKC!$E$10:$E$5007,$H331))=$C$8,"",IF($H331="","",INDEX([1]NKC!$F$10:$F$5007,$H331)))</f>
        <v/>
      </c>
      <c r="F331" s="49">
        <f ca="1">IF(IF($H331="","",INDEX([1]NKC!$D$10:$D$5007,$H331))=$C$8,"",IF($H331="","",INDEX([1]NKC!$F$10:$F$5007,$H331)))</f>
        <v>100000</v>
      </c>
      <c r="G331" s="50">
        <f ca="1">IF(SUM(E331:F331)=0,0,$G$11+SUM(E$12:$E331)-SUM(F$12:$F331))</f>
        <v>106164185</v>
      </c>
      <c r="H331" s="51">
        <f ca="1">IF(IF(TYPE(MATCH($C$8,OFFSET([1]NKC!$D$10,H330,0):'[1]NKC'!$D$5007,0)+H330)=16,"",MATCH($C$8,OFFSET([1]NKC!$D$10,H330,0):'[1]NKC'!$D$5007,0)+H330)&lt;IF(TYPE(MATCH($C$8,OFFSET([1]NKC!$E$10,H330,0):'[1]NKC'!$E$5007,0)+H330)=16,"",MATCH($C$8,OFFSET([1]NKC!$E$10,H330,0):'[1]NKC'!$E$5007,0)+H330),IF(TYPE(MATCH($C$8,OFFSET([1]NKC!$D$10,H330,0):'[1]NKC'!$D$5007,0)+H330)=16,"",MATCH($C$8,OFFSET([1]NKC!$D$10,H330,0):'[1]NKC'!$D$5007,0)+H330),IF(TYPE(MATCH($C$8,OFFSET([1]NKC!$E$10,H330,0):'[1]NKC'!$E$5007,0)+H330)=16,"",MATCH($C$8,OFFSET([1]NKC!$E$10,H330,0):'[1]NKC'!$E$5007,0)+H330))</f>
        <v>428</v>
      </c>
    </row>
    <row r="332" spans="1:8" s="52" customFormat="1" ht="25.5">
      <c r="A332" s="45">
        <f ca="1">IF($H332="","",INDEX([1]NKC!$A$10:$A$5007,$H332))</f>
        <v>43554</v>
      </c>
      <c r="B332" s="46">
        <f ca="1">IF($H332="","",INDEX([1]NKC!$B$10:$B$5007,$H332))</f>
        <v>0</v>
      </c>
      <c r="C332" s="47" t="str">
        <f ca="1">IF($H332="","",INDEX([1]NKC!$C$10:$C$5007,$H332))</f>
        <v>Thu tiền Ms.Luyến trả tiền mượn công ty nhập quỹ tiền mặt</v>
      </c>
      <c r="D332" s="48" t="str">
        <f ca="1">IF(IF($H332="","",INDEX([1]NKC!$D$10:$D$5007,$H332))=$C$8,IF($H332="","",INDEX([1]NKC!$E$10:$E$5007,$H332)),IF($H332="","",INDEX([1]NKC!$D$10:$D$5007,$H332)))</f>
        <v>3388</v>
      </c>
      <c r="E332" s="49">
        <f ca="1">IF(IF($H332="","",INDEX([1]NKC!$E$10:$E$5007,$H332))=$C$8,"",IF($H332="","",INDEX([1]NKC!$F$10:$F$5007,$H332)))</f>
        <v>3620576210</v>
      </c>
      <c r="F332" s="49" t="str">
        <f ca="1">IF(IF($H332="","",INDEX([1]NKC!$D$10:$D$5007,$H332))=$C$8,"",IF($H332="","",INDEX([1]NKC!$F$10:$F$5007,$H332)))</f>
        <v/>
      </c>
      <c r="G332" s="50">
        <f ca="1">IF(SUM(E332:F332)=0,0,$G$11+SUM(E$12:$E332)-SUM(F$12:$F332))</f>
        <v>3726740395</v>
      </c>
      <c r="H332" s="51">
        <f ca="1">IF(IF(TYPE(MATCH($C$8,OFFSET([1]NKC!$D$10,H331,0):'[1]NKC'!$D$5007,0)+H331)=16,"",MATCH($C$8,OFFSET([1]NKC!$D$10,H331,0):'[1]NKC'!$D$5007,0)+H331)&lt;IF(TYPE(MATCH($C$8,OFFSET([1]NKC!$E$10,H331,0):'[1]NKC'!$E$5007,0)+H331)=16,"",MATCH($C$8,OFFSET([1]NKC!$E$10,H331,0):'[1]NKC'!$E$5007,0)+H331),IF(TYPE(MATCH($C$8,OFFSET([1]NKC!$D$10,H331,0):'[1]NKC'!$D$5007,0)+H331)=16,"",MATCH($C$8,OFFSET([1]NKC!$D$10,H331,0):'[1]NKC'!$D$5007,0)+H331),IF(TYPE(MATCH($C$8,OFFSET([1]NKC!$E$10,H331,0):'[1]NKC'!$E$5007,0)+H331)=16,"",MATCH($C$8,OFFSET([1]NKC!$E$10,H331,0):'[1]NKC'!$E$5007,0)+H331))</f>
        <v>429</v>
      </c>
    </row>
    <row r="333" spans="1:8" s="52" customFormat="1" ht="25.5">
      <c r="A333" s="45">
        <f ca="1">IF($H333="","",INDEX([1]NKC!$A$10:$A$5007,$H333))</f>
        <v>43556</v>
      </c>
      <c r="B333" s="46" t="str">
        <f ca="1">IF($H333="","",INDEX([1]NKC!$B$10:$B$5007,$H333))</f>
        <v>PC20190329-01</v>
      </c>
      <c r="C333" s="47" t="str">
        <f ca="1">IF($H333="","",INDEX([1]NKC!$C$10:$C$5007,$H333))</f>
        <v>TT in 30 áo đồng phục công ty (điều chỉnh ngày 29/03/2019)</v>
      </c>
      <c r="D333" s="48" t="str">
        <f ca="1">IF(IF($H333="","",INDEX([1]NKC!$D$10:$D$5007,$H333))=$C$8,IF($H333="","",INDEX([1]NKC!$E$10:$E$5007,$H333)),IF($H333="","",INDEX([1]NKC!$D$10:$D$5007,$H333)))</f>
        <v>6423</v>
      </c>
      <c r="E333" s="49" t="str">
        <f ca="1">IF(IF($H333="","",INDEX([1]NKC!$E$10:$E$5007,$H333))=$C$8,"",IF($H333="","",INDEX([1]NKC!$F$10:$F$5007,$H333)))</f>
        <v/>
      </c>
      <c r="F333" s="49">
        <f ca="1">IF(IF($H333="","",INDEX([1]NKC!$D$10:$D$5007,$H333))=$C$8,"",IF($H333="","",INDEX([1]NKC!$F$10:$F$5007,$H333)))</f>
        <v>90000</v>
      </c>
      <c r="G333" s="50">
        <f ca="1">IF(SUM(E333:F333)=0,0,$G$11+SUM(E$12:$E333)-SUM(F$12:$F333))</f>
        <v>3726650395</v>
      </c>
      <c r="H333" s="51">
        <f ca="1">IF(IF(TYPE(MATCH($C$8,OFFSET([1]NKC!$D$10,H332,0):'[1]NKC'!$D$5007,0)+H332)=16,"",MATCH($C$8,OFFSET([1]NKC!$D$10,H332,0):'[1]NKC'!$D$5007,0)+H332)&lt;IF(TYPE(MATCH($C$8,OFFSET([1]NKC!$E$10,H332,0):'[1]NKC'!$E$5007,0)+H332)=16,"",MATCH($C$8,OFFSET([1]NKC!$E$10,H332,0):'[1]NKC'!$E$5007,0)+H332),IF(TYPE(MATCH($C$8,OFFSET([1]NKC!$D$10,H332,0):'[1]NKC'!$D$5007,0)+H332)=16,"",MATCH($C$8,OFFSET([1]NKC!$D$10,H332,0):'[1]NKC'!$D$5007,0)+H332),IF(TYPE(MATCH($C$8,OFFSET([1]NKC!$E$10,H332,0):'[1]NKC'!$E$5007,0)+H332)=16,"",MATCH($C$8,OFFSET([1]NKC!$E$10,H332,0):'[1]NKC'!$E$5007,0)+H332))</f>
        <v>452</v>
      </c>
    </row>
    <row r="334" spans="1:8" s="52" customFormat="1" ht="14.25">
      <c r="A334" s="45">
        <f ca="1">IF($H334="","",INDEX([1]NKC!$A$10:$A$5007,$H334))</f>
        <v>43556</v>
      </c>
      <c r="B334" s="46" t="str">
        <f ca="1">IF($H334="","",INDEX([1]NKC!$B$10:$B$5007,$H334))</f>
        <v>PC20190329-01</v>
      </c>
      <c r="C334" s="47" t="str">
        <f ca="1">IF($H334="","",INDEX([1]NKC!$C$10:$C$5007,$H334))</f>
        <v>Thuế GTGT được khấu trừ (ĐC ngày 29/03/2019)</v>
      </c>
      <c r="D334" s="48" t="str">
        <f ca="1">IF(IF($H334="","",INDEX([1]NKC!$D$10:$D$5007,$H334))=$C$8,IF($H334="","",INDEX([1]NKC!$E$10:$E$5007,$H334)),IF($H334="","",INDEX([1]NKC!$D$10:$D$5007,$H334)))</f>
        <v>1331</v>
      </c>
      <c r="E334" s="49" t="str">
        <f ca="1">IF(IF($H334="","",INDEX([1]NKC!$E$10:$E$5007,$H334))=$C$8,"",IF($H334="","",INDEX([1]NKC!$F$10:$F$5007,$H334)))</f>
        <v/>
      </c>
      <c r="F334" s="49">
        <f ca="1">IF(IF($H334="","",INDEX([1]NKC!$D$10:$D$5007,$H334))=$C$8,"",IF($H334="","",INDEX([1]NKC!$F$10:$F$5007,$H334)))</f>
        <v>9000</v>
      </c>
      <c r="G334" s="50">
        <f ca="1">IF(SUM(E334:F334)=0,0,$G$11+SUM(E$12:$E334)-SUM(F$12:$F334))</f>
        <v>3726641395</v>
      </c>
      <c r="H334" s="51">
        <f ca="1">IF(IF(TYPE(MATCH($C$8,OFFSET([1]NKC!$D$10,H333,0):'[1]NKC'!$D$5007,0)+H333)=16,"",MATCH($C$8,OFFSET([1]NKC!$D$10,H333,0):'[1]NKC'!$D$5007,0)+H333)&lt;IF(TYPE(MATCH($C$8,OFFSET([1]NKC!$E$10,H333,0):'[1]NKC'!$E$5007,0)+H333)=16,"",MATCH($C$8,OFFSET([1]NKC!$E$10,H333,0):'[1]NKC'!$E$5007,0)+H333),IF(TYPE(MATCH($C$8,OFFSET([1]NKC!$D$10,H333,0):'[1]NKC'!$D$5007,0)+H333)=16,"",MATCH($C$8,OFFSET([1]NKC!$D$10,H333,0):'[1]NKC'!$D$5007,0)+H333),IF(TYPE(MATCH($C$8,OFFSET([1]NKC!$E$10,H333,0):'[1]NKC'!$E$5007,0)+H333)=16,"",MATCH($C$8,OFFSET([1]NKC!$E$10,H333,0):'[1]NKC'!$E$5007,0)+H333))</f>
        <v>453</v>
      </c>
    </row>
    <row r="335" spans="1:8" s="52" customFormat="1" ht="25.5">
      <c r="A335" s="45">
        <f ca="1">IF($H335="","",INDEX([1]NKC!$A$10:$A$5007,$H335))</f>
        <v>43556</v>
      </c>
      <c r="B335" s="46" t="str">
        <f ca="1">IF($H335="","",INDEX([1]NKC!$B$10:$B$5007,$H335))</f>
        <v>PT20190401-01</v>
      </c>
      <c r="C335" s="47" t="str">
        <f ca="1">IF($H335="","",INDEX([1]NKC!$C$10:$C$5007,$H335))</f>
        <v>Hoàng Thị Luyến trả tiền mượn công ty (mua áo đồng phục)</v>
      </c>
      <c r="D335" s="48" t="str">
        <f ca="1">IF(IF($H335="","",INDEX([1]NKC!$D$10:$D$5007,$H335))=$C$8,IF($H335="","",INDEX([1]NKC!$E$10:$E$5007,$H335)),IF($H335="","",INDEX([1]NKC!$D$10:$D$5007,$H335)))</f>
        <v>3388</v>
      </c>
      <c r="E335" s="49">
        <f ca="1">IF(IF($H335="","",INDEX([1]NKC!$E$10:$E$5007,$H335))=$C$8,"",IF($H335="","",INDEX([1]NKC!$F$10:$F$5007,$H335)))</f>
        <v>9700000</v>
      </c>
      <c r="F335" s="49" t="str">
        <f ca="1">IF(IF($H335="","",INDEX([1]NKC!$D$10:$D$5007,$H335))=$C$8,"",IF($H335="","",INDEX([1]NKC!$F$10:$F$5007,$H335)))</f>
        <v/>
      </c>
      <c r="G335" s="50">
        <f ca="1">IF(SUM(E335:F335)=0,0,$G$11+SUM(E$12:$E335)-SUM(F$12:$F335))</f>
        <v>3736341395</v>
      </c>
      <c r="H335" s="51">
        <f ca="1">IF(IF(TYPE(MATCH($C$8,OFFSET([1]NKC!$D$10,H334,0):'[1]NKC'!$D$5007,0)+H334)=16,"",MATCH($C$8,OFFSET([1]NKC!$D$10,H334,0):'[1]NKC'!$D$5007,0)+H334)&lt;IF(TYPE(MATCH($C$8,OFFSET([1]NKC!$E$10,H334,0):'[1]NKC'!$E$5007,0)+H334)=16,"",MATCH($C$8,OFFSET([1]NKC!$E$10,H334,0):'[1]NKC'!$E$5007,0)+H334),IF(TYPE(MATCH($C$8,OFFSET([1]NKC!$D$10,H334,0):'[1]NKC'!$D$5007,0)+H334)=16,"",MATCH($C$8,OFFSET([1]NKC!$D$10,H334,0):'[1]NKC'!$D$5007,0)+H334),IF(TYPE(MATCH($C$8,OFFSET([1]NKC!$E$10,H334,0):'[1]NKC'!$E$5007,0)+H334)=16,"",MATCH($C$8,OFFSET([1]NKC!$E$10,H334,0):'[1]NKC'!$E$5007,0)+H334))</f>
        <v>454</v>
      </c>
    </row>
    <row r="336" spans="1:8" s="52" customFormat="1" ht="14.25">
      <c r="A336" s="45">
        <f ca="1">IF($H336="","",INDEX([1]NKC!$A$10:$A$5007,$H336))</f>
        <v>43556</v>
      </c>
      <c r="B336" s="46" t="str">
        <f ca="1">IF($H336="","",INDEX([1]NKC!$B$10:$B$5007,$H336))</f>
        <v>PC20190401-01</v>
      </c>
      <c r="C336" s="47" t="str">
        <f ca="1">IF($H336="","",INDEX([1]NKC!$C$10:$C$5007,$H336))</f>
        <v>TT phí vận chuyển (mua áo đồng phục)</v>
      </c>
      <c r="D336" s="48" t="str">
        <f ca="1">IF(IF($H336="","",INDEX([1]NKC!$D$10:$D$5007,$H336))=$C$8,IF($H336="","",INDEX([1]NKC!$E$10:$E$5007,$H336)),IF($H336="","",INDEX([1]NKC!$D$10:$D$5007,$H336)))</f>
        <v>6418</v>
      </c>
      <c r="E336" s="49" t="str">
        <f ca="1">IF(IF($H336="","",INDEX([1]NKC!$E$10:$E$5007,$H336))=$C$8,"",IF($H336="","",INDEX([1]NKC!$F$10:$F$5007,$H336)))</f>
        <v/>
      </c>
      <c r="F336" s="49">
        <f ca="1">IF(IF($H336="","",INDEX([1]NKC!$D$10:$D$5007,$H336))=$C$8,"",IF($H336="","",INDEX([1]NKC!$F$10:$F$5007,$H336)))</f>
        <v>9700000</v>
      </c>
      <c r="G336" s="50">
        <f ca="1">IF(SUM(E336:F336)=0,0,$G$11+SUM(E$12:$E336)-SUM(F$12:$F336))</f>
        <v>3726641395</v>
      </c>
      <c r="H336" s="51">
        <f ca="1">IF(IF(TYPE(MATCH($C$8,OFFSET([1]NKC!$D$10,H335,0):'[1]NKC'!$D$5007,0)+H335)=16,"",MATCH($C$8,OFFSET([1]NKC!$D$10,H335,0):'[1]NKC'!$D$5007,0)+H335)&lt;IF(TYPE(MATCH($C$8,OFFSET([1]NKC!$E$10,H335,0):'[1]NKC'!$E$5007,0)+H335)=16,"",MATCH($C$8,OFFSET([1]NKC!$E$10,H335,0):'[1]NKC'!$E$5007,0)+H335),IF(TYPE(MATCH($C$8,OFFSET([1]NKC!$D$10,H335,0):'[1]NKC'!$D$5007,0)+H335)=16,"",MATCH($C$8,OFFSET([1]NKC!$D$10,H335,0):'[1]NKC'!$D$5007,0)+H335),IF(TYPE(MATCH($C$8,OFFSET([1]NKC!$E$10,H335,0):'[1]NKC'!$E$5007,0)+H335)=16,"",MATCH($C$8,OFFSET([1]NKC!$E$10,H335,0):'[1]NKC'!$E$5007,0)+H335))</f>
        <v>455</v>
      </c>
    </row>
    <row r="337" spans="1:8" s="52" customFormat="1" ht="14.25">
      <c r="A337" s="45">
        <f ca="1">IF($H337="","",INDEX([1]NKC!$A$10:$A$5007,$H337))</f>
        <v>43556</v>
      </c>
      <c r="B337" s="46" t="str">
        <f ca="1">IF($H337="","",INDEX([1]NKC!$B$10:$B$5007,$H337))</f>
        <v>PC20190401-02</v>
      </c>
      <c r="C337" s="47" t="str">
        <f ca="1">IF($H337="","",INDEX([1]NKC!$C$10:$C$5007,$H337))</f>
        <v>Thuế GTGT được khấu trừ</v>
      </c>
      <c r="D337" s="48" t="str">
        <f ca="1">IF(IF($H337="","",INDEX([1]NKC!$D$10:$D$5007,$H337))=$C$8,IF($H337="","",INDEX([1]NKC!$E$10:$E$5007,$H337)),IF($H337="","",INDEX([1]NKC!$D$10:$D$5007,$H337)))</f>
        <v>1331</v>
      </c>
      <c r="E337" s="49" t="str">
        <f ca="1">IF(IF($H337="","",INDEX([1]NKC!$E$10:$E$5007,$H337))=$C$8,"",IF($H337="","",INDEX([1]NKC!$F$10:$F$5007,$H337)))</f>
        <v/>
      </c>
      <c r="F337" s="49">
        <f ca="1">IF(IF($H337="","",INDEX([1]NKC!$D$10:$D$5007,$H337))=$C$8,"",IF($H337="","",INDEX([1]NKC!$F$10:$F$5007,$H337)))</f>
        <v>970000</v>
      </c>
      <c r="G337" s="50">
        <f ca="1">IF(SUM(E337:F337)=0,0,$G$11+SUM(E$12:$E337)-SUM(F$12:$F337))</f>
        <v>3725671395</v>
      </c>
      <c r="H337" s="51">
        <f ca="1">IF(IF(TYPE(MATCH($C$8,OFFSET([1]NKC!$D$10,H336,0):'[1]NKC'!$D$5007,0)+H336)=16,"",MATCH($C$8,OFFSET([1]NKC!$D$10,H336,0):'[1]NKC'!$D$5007,0)+H336)&lt;IF(TYPE(MATCH($C$8,OFFSET([1]NKC!$E$10,H336,0):'[1]NKC'!$E$5007,0)+H336)=16,"",MATCH($C$8,OFFSET([1]NKC!$E$10,H336,0):'[1]NKC'!$E$5007,0)+H336),IF(TYPE(MATCH($C$8,OFFSET([1]NKC!$D$10,H336,0):'[1]NKC'!$D$5007,0)+H336)=16,"",MATCH($C$8,OFFSET([1]NKC!$D$10,H336,0):'[1]NKC'!$D$5007,0)+H336),IF(TYPE(MATCH($C$8,OFFSET([1]NKC!$E$10,H336,0):'[1]NKC'!$E$5007,0)+H336)=16,"",MATCH($C$8,OFFSET([1]NKC!$E$10,H336,0):'[1]NKC'!$E$5007,0)+H336))</f>
        <v>456</v>
      </c>
    </row>
    <row r="338" spans="1:8" s="52" customFormat="1" ht="14.25">
      <c r="A338" s="45">
        <f ca="1">IF($H338="","",INDEX([1]NKC!$A$10:$A$5007,$H338))</f>
        <v>43556</v>
      </c>
      <c r="B338" s="46" t="str">
        <f ca="1">IF($H338="","",INDEX([1]NKC!$B$10:$B$5007,$H338))</f>
        <v>PT20190401-02</v>
      </c>
      <c r="C338" s="47" t="str">
        <f ca="1">IF($H338="","",INDEX([1]NKC!$C$10:$C$5007,$H338))</f>
        <v>Thu lại tạm ứng công tác miền Trung</v>
      </c>
      <c r="D338" s="48" t="str">
        <f ca="1">IF(IF($H338="","",INDEX([1]NKC!$D$10:$D$5007,$H338))=$C$8,IF($H338="","",INDEX([1]NKC!$E$10:$E$5007,$H338)),IF($H338="","",INDEX([1]NKC!$D$10:$D$5007,$H338)))</f>
        <v>141</v>
      </c>
      <c r="E338" s="49">
        <f ca="1">IF(IF($H338="","",INDEX([1]NKC!$E$10:$E$5007,$H338))=$C$8,"",IF($H338="","",INDEX([1]NKC!$F$10:$F$5007,$H338)))</f>
        <v>20000000</v>
      </c>
      <c r="F338" s="49" t="str">
        <f ca="1">IF(IF($H338="","",INDEX([1]NKC!$D$10:$D$5007,$H338))=$C$8,"",IF($H338="","",INDEX([1]NKC!$F$10:$F$5007,$H338)))</f>
        <v/>
      </c>
      <c r="G338" s="50">
        <f ca="1">IF(SUM(E338:F338)=0,0,$G$11+SUM(E$12:$E338)-SUM(F$12:$F338))</f>
        <v>3745671395</v>
      </c>
      <c r="H338" s="51">
        <f ca="1">IF(IF(TYPE(MATCH($C$8,OFFSET([1]NKC!$D$10,H337,0):'[1]NKC'!$D$5007,0)+H337)=16,"",MATCH($C$8,OFFSET([1]NKC!$D$10,H337,0):'[1]NKC'!$D$5007,0)+H337)&lt;IF(TYPE(MATCH($C$8,OFFSET([1]NKC!$E$10,H337,0):'[1]NKC'!$E$5007,0)+H337)=16,"",MATCH($C$8,OFFSET([1]NKC!$E$10,H337,0):'[1]NKC'!$E$5007,0)+H337),IF(TYPE(MATCH($C$8,OFFSET([1]NKC!$D$10,H337,0):'[1]NKC'!$D$5007,0)+H337)=16,"",MATCH($C$8,OFFSET([1]NKC!$D$10,H337,0):'[1]NKC'!$D$5007,0)+H337),IF(TYPE(MATCH($C$8,OFFSET([1]NKC!$E$10,H337,0):'[1]NKC'!$E$5007,0)+H337)=16,"",MATCH($C$8,OFFSET([1]NKC!$E$10,H337,0):'[1]NKC'!$E$5007,0)+H337))</f>
        <v>457</v>
      </c>
    </row>
    <row r="339" spans="1:8" s="52" customFormat="1" ht="25.5">
      <c r="A339" s="45">
        <f ca="1">IF($H339="","",INDEX([1]NKC!$A$10:$A$5007,$H339))</f>
        <v>43556</v>
      </c>
      <c r="B339" s="46" t="str">
        <f ca="1">IF($H339="","",INDEX([1]NKC!$B$10:$B$5007,$H339))</f>
        <v>PC20190401-03</v>
      </c>
      <c r="C339" s="47" t="str">
        <f ca="1">IF($H339="","",INDEX([1]NKC!$C$10:$C$5007,$H339))</f>
        <v>TT công tác phí đi miền Trung từ 22/02 đến 15/03/2019- Tiền phòng</v>
      </c>
      <c r="D339" s="48" t="str">
        <f ca="1">IF(IF($H339="","",INDEX([1]NKC!$D$10:$D$5007,$H339))=$C$8,IF($H339="","",INDEX([1]NKC!$E$10:$E$5007,$H339)),IF($H339="","",INDEX([1]NKC!$D$10:$D$5007,$H339)))</f>
        <v>6418</v>
      </c>
      <c r="E339" s="49" t="str">
        <f ca="1">IF(IF($H339="","",INDEX([1]NKC!$E$10:$E$5007,$H339))=$C$8,"",IF($H339="","",INDEX([1]NKC!$F$10:$F$5007,$H339)))</f>
        <v/>
      </c>
      <c r="F339" s="49">
        <f ca="1">IF(IF($H339="","",INDEX([1]NKC!$D$10:$D$5007,$H339))=$C$8,"",IF($H339="","",INDEX([1]NKC!$F$10:$F$5007,$H339)))</f>
        <v>818181</v>
      </c>
      <c r="G339" s="50">
        <f ca="1">IF(SUM(E339:F339)=0,0,$G$11+SUM(E$12:$E339)-SUM(F$12:$F339))</f>
        <v>3744853214</v>
      </c>
      <c r="H339" s="51">
        <f ca="1">IF(IF(TYPE(MATCH($C$8,OFFSET([1]NKC!$D$10,H338,0):'[1]NKC'!$D$5007,0)+H338)=16,"",MATCH($C$8,OFFSET([1]NKC!$D$10,H338,0):'[1]NKC'!$D$5007,0)+H338)&lt;IF(TYPE(MATCH($C$8,OFFSET([1]NKC!$E$10,H338,0):'[1]NKC'!$E$5007,0)+H338)=16,"",MATCH($C$8,OFFSET([1]NKC!$E$10,H338,0):'[1]NKC'!$E$5007,0)+H338),IF(TYPE(MATCH($C$8,OFFSET([1]NKC!$D$10,H338,0):'[1]NKC'!$D$5007,0)+H338)=16,"",MATCH($C$8,OFFSET([1]NKC!$D$10,H338,0):'[1]NKC'!$D$5007,0)+H338),IF(TYPE(MATCH($C$8,OFFSET([1]NKC!$E$10,H338,0):'[1]NKC'!$E$5007,0)+H338)=16,"",MATCH($C$8,OFFSET([1]NKC!$E$10,H338,0):'[1]NKC'!$E$5007,0)+H338))</f>
        <v>458</v>
      </c>
    </row>
    <row r="340" spans="1:8" s="52" customFormat="1" ht="14.25">
      <c r="A340" s="45">
        <f ca="1">IF($H340="","",INDEX([1]NKC!$A$10:$A$5007,$H340))</f>
        <v>43556</v>
      </c>
      <c r="B340" s="46" t="str">
        <f ca="1">IF($H340="","",INDEX([1]NKC!$B$10:$B$5007,$H340))</f>
        <v>PC20190401-03</v>
      </c>
      <c r="C340" s="47" t="str">
        <f ca="1">IF($H340="","",INDEX([1]NKC!$C$10:$C$5007,$H340))</f>
        <v>Thuế GTGT được khấu trừ</v>
      </c>
      <c r="D340" s="48" t="str">
        <f ca="1">IF(IF($H340="","",INDEX([1]NKC!$D$10:$D$5007,$H340))=$C$8,IF($H340="","",INDEX([1]NKC!$E$10:$E$5007,$H340)),IF($H340="","",INDEX([1]NKC!$D$10:$D$5007,$H340)))</f>
        <v>1331</v>
      </c>
      <c r="E340" s="49" t="str">
        <f ca="1">IF(IF($H340="","",INDEX([1]NKC!$E$10:$E$5007,$H340))=$C$8,"",IF($H340="","",INDEX([1]NKC!$F$10:$F$5007,$H340)))</f>
        <v/>
      </c>
      <c r="F340" s="49">
        <f ca="1">IF(IF($H340="","",INDEX([1]NKC!$D$10:$D$5007,$H340))=$C$8,"",IF($H340="","",INDEX([1]NKC!$F$10:$F$5007,$H340)))</f>
        <v>81819</v>
      </c>
      <c r="G340" s="50">
        <f ca="1">IF(SUM(E340:F340)=0,0,$G$11+SUM(E$12:$E340)-SUM(F$12:$F340))</f>
        <v>3744771395</v>
      </c>
      <c r="H340" s="51">
        <f ca="1">IF(IF(TYPE(MATCH($C$8,OFFSET([1]NKC!$D$10,H339,0):'[1]NKC'!$D$5007,0)+H339)=16,"",MATCH($C$8,OFFSET([1]NKC!$D$10,H339,0):'[1]NKC'!$D$5007,0)+H339)&lt;IF(TYPE(MATCH($C$8,OFFSET([1]NKC!$E$10,H339,0):'[1]NKC'!$E$5007,0)+H339)=16,"",MATCH($C$8,OFFSET([1]NKC!$E$10,H339,0):'[1]NKC'!$E$5007,0)+H339),IF(TYPE(MATCH($C$8,OFFSET([1]NKC!$D$10,H339,0):'[1]NKC'!$D$5007,0)+H339)=16,"",MATCH($C$8,OFFSET([1]NKC!$D$10,H339,0):'[1]NKC'!$D$5007,0)+H339),IF(TYPE(MATCH($C$8,OFFSET([1]NKC!$E$10,H339,0):'[1]NKC'!$E$5007,0)+H339)=16,"",MATCH($C$8,OFFSET([1]NKC!$E$10,H339,0):'[1]NKC'!$E$5007,0)+H339))</f>
        <v>459</v>
      </c>
    </row>
    <row r="341" spans="1:8" s="52" customFormat="1" ht="25.5">
      <c r="A341" s="45">
        <f ca="1">IF($H341="","",INDEX([1]NKC!$A$10:$A$5007,$H341))</f>
        <v>43556</v>
      </c>
      <c r="B341" s="46" t="str">
        <f ca="1">IF($H341="","",INDEX([1]NKC!$B$10:$B$5007,$H341))</f>
        <v>PC20190401-03</v>
      </c>
      <c r="C341" s="47" t="str">
        <f ca="1">IF($H341="","",INDEX([1]NKC!$C$10:$C$5007,$H341))</f>
        <v>TT công tác phí đi miền Trung từ 22/02 đến 15/03/2019- Tiền phòng</v>
      </c>
      <c r="D341" s="48" t="str">
        <f ca="1">IF(IF($H341="","",INDEX([1]NKC!$D$10:$D$5007,$H341))=$C$8,IF($H341="","",INDEX([1]NKC!$E$10:$E$5007,$H341)),IF($H341="","",INDEX([1]NKC!$D$10:$D$5007,$H341)))</f>
        <v>6418</v>
      </c>
      <c r="E341" s="49" t="str">
        <f ca="1">IF(IF($H341="","",INDEX([1]NKC!$E$10:$E$5007,$H341))=$C$8,"",IF($H341="","",INDEX([1]NKC!$F$10:$F$5007,$H341)))</f>
        <v/>
      </c>
      <c r="F341" s="49">
        <f ca="1">IF(IF($H341="","",INDEX([1]NKC!$D$10:$D$5007,$H341))=$C$8,"",IF($H341="","",INDEX([1]NKC!$F$10:$F$5007,$H341)))</f>
        <v>818182</v>
      </c>
      <c r="G341" s="50">
        <f ca="1">IF(SUM(E341:F341)=0,0,$G$11+SUM(E$12:$E341)-SUM(F$12:$F341))</f>
        <v>3743953213</v>
      </c>
      <c r="H341" s="51">
        <f ca="1">IF(IF(TYPE(MATCH($C$8,OFFSET([1]NKC!$D$10,H340,0):'[1]NKC'!$D$5007,0)+H340)=16,"",MATCH($C$8,OFFSET([1]NKC!$D$10,H340,0):'[1]NKC'!$D$5007,0)+H340)&lt;IF(TYPE(MATCH($C$8,OFFSET([1]NKC!$E$10,H340,0):'[1]NKC'!$E$5007,0)+H340)=16,"",MATCH($C$8,OFFSET([1]NKC!$E$10,H340,0):'[1]NKC'!$E$5007,0)+H340),IF(TYPE(MATCH($C$8,OFFSET([1]NKC!$D$10,H340,0):'[1]NKC'!$D$5007,0)+H340)=16,"",MATCH($C$8,OFFSET([1]NKC!$D$10,H340,0):'[1]NKC'!$D$5007,0)+H340),IF(TYPE(MATCH($C$8,OFFSET([1]NKC!$E$10,H340,0):'[1]NKC'!$E$5007,0)+H340)=16,"",MATCH($C$8,OFFSET([1]NKC!$E$10,H340,0):'[1]NKC'!$E$5007,0)+H340))</f>
        <v>460</v>
      </c>
    </row>
    <row r="342" spans="1:8" s="52" customFormat="1" ht="14.25">
      <c r="A342" s="45">
        <f ca="1">IF($H342="","",INDEX([1]NKC!$A$10:$A$5007,$H342))</f>
        <v>43556</v>
      </c>
      <c r="B342" s="46" t="str">
        <f ca="1">IF($H342="","",INDEX([1]NKC!$B$10:$B$5007,$H342))</f>
        <v>PC20190401-03</v>
      </c>
      <c r="C342" s="47" t="str">
        <f ca="1">IF($H342="","",INDEX([1]NKC!$C$10:$C$5007,$H342))</f>
        <v>Thuế GTGT được khấu trừ</v>
      </c>
      <c r="D342" s="48" t="str">
        <f ca="1">IF(IF($H342="","",INDEX([1]NKC!$D$10:$D$5007,$H342))=$C$8,IF($H342="","",INDEX([1]NKC!$E$10:$E$5007,$H342)),IF($H342="","",INDEX([1]NKC!$D$10:$D$5007,$H342)))</f>
        <v>1331</v>
      </c>
      <c r="E342" s="49" t="str">
        <f ca="1">IF(IF($H342="","",INDEX([1]NKC!$E$10:$E$5007,$H342))=$C$8,"",IF($H342="","",INDEX([1]NKC!$F$10:$F$5007,$H342)))</f>
        <v/>
      </c>
      <c r="F342" s="49">
        <f ca="1">IF(IF($H342="","",INDEX([1]NKC!$D$10:$D$5007,$H342))=$C$8,"",IF($H342="","",INDEX([1]NKC!$F$10:$F$5007,$H342)))</f>
        <v>81818</v>
      </c>
      <c r="G342" s="50">
        <f ca="1">IF(SUM(E342:F342)=0,0,$G$11+SUM(E$12:$E342)-SUM(F$12:$F342))</f>
        <v>3743871395</v>
      </c>
      <c r="H342" s="51">
        <f ca="1">IF(IF(TYPE(MATCH($C$8,OFFSET([1]NKC!$D$10,H341,0):'[1]NKC'!$D$5007,0)+H341)=16,"",MATCH($C$8,OFFSET([1]NKC!$D$10,H341,0):'[1]NKC'!$D$5007,0)+H341)&lt;IF(TYPE(MATCH($C$8,OFFSET([1]NKC!$E$10,H341,0):'[1]NKC'!$E$5007,0)+H341)=16,"",MATCH($C$8,OFFSET([1]NKC!$E$10,H341,0):'[1]NKC'!$E$5007,0)+H341),IF(TYPE(MATCH($C$8,OFFSET([1]NKC!$D$10,H341,0):'[1]NKC'!$D$5007,0)+H341)=16,"",MATCH($C$8,OFFSET([1]NKC!$D$10,H341,0):'[1]NKC'!$D$5007,0)+H341),IF(TYPE(MATCH($C$8,OFFSET([1]NKC!$E$10,H341,0):'[1]NKC'!$E$5007,0)+H341)=16,"",MATCH($C$8,OFFSET([1]NKC!$E$10,H341,0):'[1]NKC'!$E$5007,0)+H341))</f>
        <v>461</v>
      </c>
    </row>
    <row r="343" spans="1:8" s="52" customFormat="1" ht="25.5">
      <c r="A343" s="45">
        <f ca="1">IF($H343="","",INDEX([1]NKC!$A$10:$A$5007,$H343))</f>
        <v>43556</v>
      </c>
      <c r="B343" s="46" t="str">
        <f ca="1">IF($H343="","",INDEX([1]NKC!$B$10:$B$5007,$H343))</f>
        <v>PC20190401-03</v>
      </c>
      <c r="C343" s="47" t="str">
        <f ca="1">IF($H343="","",INDEX([1]NKC!$C$10:$C$5007,$H343))</f>
        <v>TT công tác phí đi miền Trung từ 22/02 đến 15/03/2019- Tiền phòng</v>
      </c>
      <c r="D343" s="48" t="str">
        <f ca="1">IF(IF($H343="","",INDEX([1]NKC!$D$10:$D$5007,$H343))=$C$8,IF($H343="","",INDEX([1]NKC!$E$10:$E$5007,$H343)),IF($H343="","",INDEX([1]NKC!$D$10:$D$5007,$H343)))</f>
        <v>6418</v>
      </c>
      <c r="E343" s="49" t="str">
        <f ca="1">IF(IF($H343="","",INDEX([1]NKC!$E$10:$E$5007,$H343))=$C$8,"",IF($H343="","",INDEX([1]NKC!$F$10:$F$5007,$H343)))</f>
        <v/>
      </c>
      <c r="F343" s="49">
        <f ca="1">IF(IF($H343="","",INDEX([1]NKC!$D$10:$D$5007,$H343))=$C$8,"",IF($H343="","",INDEX([1]NKC!$F$10:$F$5007,$H343)))</f>
        <v>454546</v>
      </c>
      <c r="G343" s="50">
        <f ca="1">IF(SUM(E343:F343)=0,0,$G$11+SUM(E$12:$E343)-SUM(F$12:$F343))</f>
        <v>3743416849</v>
      </c>
      <c r="H343" s="51">
        <f ca="1">IF(IF(TYPE(MATCH($C$8,OFFSET([1]NKC!$D$10,H342,0):'[1]NKC'!$D$5007,0)+H342)=16,"",MATCH($C$8,OFFSET([1]NKC!$D$10,H342,0):'[1]NKC'!$D$5007,0)+H342)&lt;IF(TYPE(MATCH($C$8,OFFSET([1]NKC!$E$10,H342,0):'[1]NKC'!$E$5007,0)+H342)=16,"",MATCH($C$8,OFFSET([1]NKC!$E$10,H342,0):'[1]NKC'!$E$5007,0)+H342),IF(TYPE(MATCH($C$8,OFFSET([1]NKC!$D$10,H342,0):'[1]NKC'!$D$5007,0)+H342)=16,"",MATCH($C$8,OFFSET([1]NKC!$D$10,H342,0):'[1]NKC'!$D$5007,0)+H342),IF(TYPE(MATCH($C$8,OFFSET([1]NKC!$E$10,H342,0):'[1]NKC'!$E$5007,0)+H342)=16,"",MATCH($C$8,OFFSET([1]NKC!$E$10,H342,0):'[1]NKC'!$E$5007,0)+H342))</f>
        <v>462</v>
      </c>
    </row>
    <row r="344" spans="1:8" s="52" customFormat="1" ht="14.25">
      <c r="A344" s="45">
        <f ca="1">IF($H344="","",INDEX([1]NKC!$A$10:$A$5007,$H344))</f>
        <v>43556</v>
      </c>
      <c r="B344" s="46" t="str">
        <f ca="1">IF($H344="","",INDEX([1]NKC!$B$10:$B$5007,$H344))</f>
        <v>PC20190401-03</v>
      </c>
      <c r="C344" s="47" t="str">
        <f ca="1">IF($H344="","",INDEX([1]NKC!$C$10:$C$5007,$H344))</f>
        <v>Thuế GTGT được khấu trừ</v>
      </c>
      <c r="D344" s="48" t="str">
        <f ca="1">IF(IF($H344="","",INDEX([1]NKC!$D$10:$D$5007,$H344))=$C$8,IF($H344="","",INDEX([1]NKC!$E$10:$E$5007,$H344)),IF($H344="","",INDEX([1]NKC!$D$10:$D$5007,$H344)))</f>
        <v>1331</v>
      </c>
      <c r="E344" s="49" t="str">
        <f ca="1">IF(IF($H344="","",INDEX([1]NKC!$E$10:$E$5007,$H344))=$C$8,"",IF($H344="","",INDEX([1]NKC!$F$10:$F$5007,$H344)))</f>
        <v/>
      </c>
      <c r="F344" s="49">
        <f ca="1">IF(IF($H344="","",INDEX([1]NKC!$D$10:$D$5007,$H344))=$C$8,"",IF($H344="","",INDEX([1]NKC!$F$10:$F$5007,$H344)))</f>
        <v>45454</v>
      </c>
      <c r="G344" s="50">
        <f ca="1">IF(SUM(E344:F344)=0,0,$G$11+SUM(E$12:$E344)-SUM(F$12:$F344))</f>
        <v>3743371395</v>
      </c>
      <c r="H344" s="51">
        <f ca="1">IF(IF(TYPE(MATCH($C$8,OFFSET([1]NKC!$D$10,H343,0):'[1]NKC'!$D$5007,0)+H343)=16,"",MATCH($C$8,OFFSET([1]NKC!$D$10,H343,0):'[1]NKC'!$D$5007,0)+H343)&lt;IF(TYPE(MATCH($C$8,OFFSET([1]NKC!$E$10,H343,0):'[1]NKC'!$E$5007,0)+H343)=16,"",MATCH($C$8,OFFSET([1]NKC!$E$10,H343,0):'[1]NKC'!$E$5007,0)+H343),IF(TYPE(MATCH($C$8,OFFSET([1]NKC!$D$10,H343,0):'[1]NKC'!$D$5007,0)+H343)=16,"",MATCH($C$8,OFFSET([1]NKC!$D$10,H343,0):'[1]NKC'!$D$5007,0)+H343),IF(TYPE(MATCH($C$8,OFFSET([1]NKC!$E$10,H343,0):'[1]NKC'!$E$5007,0)+H343)=16,"",MATCH($C$8,OFFSET([1]NKC!$E$10,H343,0):'[1]NKC'!$E$5007,0)+H343))</f>
        <v>463</v>
      </c>
    </row>
    <row r="345" spans="1:8" s="52" customFormat="1" ht="25.5">
      <c r="A345" s="45">
        <f ca="1">IF($H345="","",INDEX([1]NKC!$A$10:$A$5007,$H345))</f>
        <v>43556</v>
      </c>
      <c r="B345" s="46" t="str">
        <f ca="1">IF($H345="","",INDEX([1]NKC!$B$10:$B$5007,$H345))</f>
        <v>PC20190401-03</v>
      </c>
      <c r="C345" s="47" t="str">
        <f ca="1">IF($H345="","",INDEX([1]NKC!$C$10:$C$5007,$H345))</f>
        <v>TT công tác phí đi miền Trung từ 22/02 đến 15/03/2019- Tiền phòng</v>
      </c>
      <c r="D345" s="48" t="str">
        <f ca="1">IF(IF($H345="","",INDEX([1]NKC!$D$10:$D$5007,$H345))=$C$8,IF($H345="","",INDEX([1]NKC!$E$10:$E$5007,$H345)),IF($H345="","",INDEX([1]NKC!$D$10:$D$5007,$H345)))</f>
        <v>6418</v>
      </c>
      <c r="E345" s="49" t="str">
        <f ca="1">IF(IF($H345="","",INDEX([1]NKC!$E$10:$E$5007,$H345))=$C$8,"",IF($H345="","",INDEX([1]NKC!$F$10:$F$5007,$H345)))</f>
        <v/>
      </c>
      <c r="F345" s="49">
        <f ca="1">IF(IF($H345="","",INDEX([1]NKC!$D$10:$D$5007,$H345))=$C$8,"",IF($H345="","",INDEX([1]NKC!$F$10:$F$5007,$H345)))</f>
        <v>1272727</v>
      </c>
      <c r="G345" s="50">
        <f ca="1">IF(SUM(E345:F345)=0,0,$G$11+SUM(E$12:$E345)-SUM(F$12:$F345))</f>
        <v>3742098668</v>
      </c>
      <c r="H345" s="51">
        <f ca="1">IF(IF(TYPE(MATCH($C$8,OFFSET([1]NKC!$D$10,H344,0):'[1]NKC'!$D$5007,0)+H344)=16,"",MATCH($C$8,OFFSET([1]NKC!$D$10,H344,0):'[1]NKC'!$D$5007,0)+H344)&lt;IF(TYPE(MATCH($C$8,OFFSET([1]NKC!$E$10,H344,0):'[1]NKC'!$E$5007,0)+H344)=16,"",MATCH($C$8,OFFSET([1]NKC!$E$10,H344,0):'[1]NKC'!$E$5007,0)+H344),IF(TYPE(MATCH($C$8,OFFSET([1]NKC!$D$10,H344,0):'[1]NKC'!$D$5007,0)+H344)=16,"",MATCH($C$8,OFFSET([1]NKC!$D$10,H344,0):'[1]NKC'!$D$5007,0)+H344),IF(TYPE(MATCH($C$8,OFFSET([1]NKC!$E$10,H344,0):'[1]NKC'!$E$5007,0)+H344)=16,"",MATCH($C$8,OFFSET([1]NKC!$E$10,H344,0):'[1]NKC'!$E$5007,0)+H344))</f>
        <v>464</v>
      </c>
    </row>
    <row r="346" spans="1:8" s="52" customFormat="1" ht="14.25">
      <c r="A346" s="45">
        <f ca="1">IF($H346="","",INDEX([1]NKC!$A$10:$A$5007,$H346))</f>
        <v>43556</v>
      </c>
      <c r="B346" s="46" t="str">
        <f ca="1">IF($H346="","",INDEX([1]NKC!$B$10:$B$5007,$H346))</f>
        <v>PC20190401-03</v>
      </c>
      <c r="C346" s="47" t="str">
        <f ca="1">IF($H346="","",INDEX([1]NKC!$C$10:$C$5007,$H346))</f>
        <v>Thuế GTGT được khấu trừ</v>
      </c>
      <c r="D346" s="48" t="str">
        <f ca="1">IF(IF($H346="","",INDEX([1]NKC!$D$10:$D$5007,$H346))=$C$8,IF($H346="","",INDEX([1]NKC!$E$10:$E$5007,$H346)),IF($H346="","",INDEX([1]NKC!$D$10:$D$5007,$H346)))</f>
        <v>1331</v>
      </c>
      <c r="E346" s="49" t="str">
        <f ca="1">IF(IF($H346="","",INDEX([1]NKC!$E$10:$E$5007,$H346))=$C$8,"",IF($H346="","",INDEX([1]NKC!$F$10:$F$5007,$H346)))</f>
        <v/>
      </c>
      <c r="F346" s="49">
        <f ca="1">IF(IF($H346="","",INDEX([1]NKC!$D$10:$D$5007,$H346))=$C$8,"",IF($H346="","",INDEX([1]NKC!$F$10:$F$5007,$H346)))</f>
        <v>127273</v>
      </c>
      <c r="G346" s="50">
        <f ca="1">IF(SUM(E346:F346)=0,0,$G$11+SUM(E$12:$E346)-SUM(F$12:$F346))</f>
        <v>3741971395</v>
      </c>
      <c r="H346" s="51">
        <f ca="1">IF(IF(TYPE(MATCH($C$8,OFFSET([1]NKC!$D$10,H345,0):'[1]NKC'!$D$5007,0)+H345)=16,"",MATCH($C$8,OFFSET([1]NKC!$D$10,H345,0):'[1]NKC'!$D$5007,0)+H345)&lt;IF(TYPE(MATCH($C$8,OFFSET([1]NKC!$E$10,H345,0):'[1]NKC'!$E$5007,0)+H345)=16,"",MATCH($C$8,OFFSET([1]NKC!$E$10,H345,0):'[1]NKC'!$E$5007,0)+H345),IF(TYPE(MATCH($C$8,OFFSET([1]NKC!$D$10,H345,0):'[1]NKC'!$D$5007,0)+H345)=16,"",MATCH($C$8,OFFSET([1]NKC!$D$10,H345,0):'[1]NKC'!$D$5007,0)+H345),IF(TYPE(MATCH($C$8,OFFSET([1]NKC!$E$10,H345,0):'[1]NKC'!$E$5007,0)+H345)=16,"",MATCH($C$8,OFFSET([1]NKC!$E$10,H345,0):'[1]NKC'!$E$5007,0)+H345))</f>
        <v>465</v>
      </c>
    </row>
    <row r="347" spans="1:8" s="52" customFormat="1" ht="25.5">
      <c r="A347" s="45">
        <f ca="1">IF($H347="","",INDEX([1]NKC!$A$10:$A$5007,$H347))</f>
        <v>43556</v>
      </c>
      <c r="B347" s="46" t="str">
        <f ca="1">IF($H347="","",INDEX([1]NKC!$B$10:$B$5007,$H347))</f>
        <v>PC20190401-03</v>
      </c>
      <c r="C347" s="47" t="str">
        <f ca="1">IF($H347="","",INDEX([1]NKC!$C$10:$C$5007,$H347))</f>
        <v>TT công tác phí đi miền Trung từ 22/02 đến 15/03/2019- Tiền phòng</v>
      </c>
      <c r="D347" s="48" t="str">
        <f ca="1">IF(IF($H347="","",INDEX([1]NKC!$D$10:$D$5007,$H347))=$C$8,IF($H347="","",INDEX([1]NKC!$E$10:$E$5007,$H347)),IF($H347="","",INDEX([1]NKC!$D$10:$D$5007,$H347)))</f>
        <v>6418</v>
      </c>
      <c r="E347" s="49" t="str">
        <f ca="1">IF(IF($H347="","",INDEX([1]NKC!$E$10:$E$5007,$H347))=$C$8,"",IF($H347="","",INDEX([1]NKC!$F$10:$F$5007,$H347)))</f>
        <v/>
      </c>
      <c r="F347" s="49">
        <f ca="1">IF(IF($H347="","",INDEX([1]NKC!$D$10:$D$5007,$H347))=$C$8,"",IF($H347="","",INDEX([1]NKC!$F$10:$F$5007,$H347)))</f>
        <v>727272</v>
      </c>
      <c r="G347" s="50">
        <f ca="1">IF(SUM(E347:F347)=0,0,$G$11+SUM(E$12:$E347)-SUM(F$12:$F347))</f>
        <v>3741244123</v>
      </c>
      <c r="H347" s="51">
        <f ca="1">IF(IF(TYPE(MATCH($C$8,OFFSET([1]NKC!$D$10,H346,0):'[1]NKC'!$D$5007,0)+H346)=16,"",MATCH($C$8,OFFSET([1]NKC!$D$10,H346,0):'[1]NKC'!$D$5007,0)+H346)&lt;IF(TYPE(MATCH($C$8,OFFSET([1]NKC!$E$10,H346,0):'[1]NKC'!$E$5007,0)+H346)=16,"",MATCH($C$8,OFFSET([1]NKC!$E$10,H346,0):'[1]NKC'!$E$5007,0)+H346),IF(TYPE(MATCH($C$8,OFFSET([1]NKC!$D$10,H346,0):'[1]NKC'!$D$5007,0)+H346)=16,"",MATCH($C$8,OFFSET([1]NKC!$D$10,H346,0):'[1]NKC'!$D$5007,0)+H346),IF(TYPE(MATCH($C$8,OFFSET([1]NKC!$E$10,H346,0):'[1]NKC'!$E$5007,0)+H346)=16,"",MATCH($C$8,OFFSET([1]NKC!$E$10,H346,0):'[1]NKC'!$E$5007,0)+H346))</f>
        <v>466</v>
      </c>
    </row>
    <row r="348" spans="1:8" s="52" customFormat="1" ht="14.25">
      <c r="A348" s="45">
        <f ca="1">IF($H348="","",INDEX([1]NKC!$A$10:$A$5007,$H348))</f>
        <v>43556</v>
      </c>
      <c r="B348" s="46" t="str">
        <f ca="1">IF($H348="","",INDEX([1]NKC!$B$10:$B$5007,$H348))</f>
        <v>PC20190401-03</v>
      </c>
      <c r="C348" s="47" t="str">
        <f ca="1">IF($H348="","",INDEX([1]NKC!$C$10:$C$5007,$H348))</f>
        <v>Thuế GTGT được khấu trừ</v>
      </c>
      <c r="D348" s="48" t="str">
        <f ca="1">IF(IF($H348="","",INDEX([1]NKC!$D$10:$D$5007,$H348))=$C$8,IF($H348="","",INDEX([1]NKC!$E$10:$E$5007,$H348)),IF($H348="","",INDEX([1]NKC!$D$10:$D$5007,$H348)))</f>
        <v>1331</v>
      </c>
      <c r="E348" s="49" t="str">
        <f ca="1">IF(IF($H348="","",INDEX([1]NKC!$E$10:$E$5007,$H348))=$C$8,"",IF($H348="","",INDEX([1]NKC!$F$10:$F$5007,$H348)))</f>
        <v/>
      </c>
      <c r="F348" s="49">
        <f ca="1">IF(IF($H348="","",INDEX([1]NKC!$D$10:$D$5007,$H348))=$C$8,"",IF($H348="","",INDEX([1]NKC!$F$10:$F$5007,$H348)))</f>
        <v>72728</v>
      </c>
      <c r="G348" s="50">
        <f ca="1">IF(SUM(E348:F348)=0,0,$G$11+SUM(E$12:$E348)-SUM(F$12:$F348))</f>
        <v>3741171395</v>
      </c>
      <c r="H348" s="51">
        <f ca="1">IF(IF(TYPE(MATCH($C$8,OFFSET([1]NKC!$D$10,H347,0):'[1]NKC'!$D$5007,0)+H347)=16,"",MATCH($C$8,OFFSET([1]NKC!$D$10,H347,0):'[1]NKC'!$D$5007,0)+H347)&lt;IF(TYPE(MATCH($C$8,OFFSET([1]NKC!$E$10,H347,0):'[1]NKC'!$E$5007,0)+H347)=16,"",MATCH($C$8,OFFSET([1]NKC!$E$10,H347,0):'[1]NKC'!$E$5007,0)+H347),IF(TYPE(MATCH($C$8,OFFSET([1]NKC!$D$10,H347,0):'[1]NKC'!$D$5007,0)+H347)=16,"",MATCH($C$8,OFFSET([1]NKC!$D$10,H347,0):'[1]NKC'!$D$5007,0)+H347),IF(TYPE(MATCH($C$8,OFFSET([1]NKC!$E$10,H347,0):'[1]NKC'!$E$5007,0)+H347)=16,"",MATCH($C$8,OFFSET([1]NKC!$E$10,H347,0):'[1]NKC'!$E$5007,0)+H347))</f>
        <v>467</v>
      </c>
    </row>
    <row r="349" spans="1:8" s="52" customFormat="1" ht="25.5">
      <c r="A349" s="45">
        <f ca="1">IF($H349="","",INDEX([1]NKC!$A$10:$A$5007,$H349))</f>
        <v>43556</v>
      </c>
      <c r="B349" s="46" t="str">
        <f ca="1">IF($H349="","",INDEX([1]NKC!$B$10:$B$5007,$H349))</f>
        <v>PC20190401-03</v>
      </c>
      <c r="C349" s="47" t="str">
        <f ca="1">IF($H349="","",INDEX([1]NKC!$C$10:$C$5007,$H349))</f>
        <v>TT công tác phí đi miền Trung từ 22/02 đến 15/03/2019- Tiền phòng</v>
      </c>
      <c r="D349" s="48" t="str">
        <f ca="1">IF(IF($H349="","",INDEX([1]NKC!$D$10:$D$5007,$H349))=$C$8,IF($H349="","",INDEX([1]NKC!$E$10:$E$5007,$H349)),IF($H349="","",INDEX([1]NKC!$D$10:$D$5007,$H349)))</f>
        <v>6418</v>
      </c>
      <c r="E349" s="49" t="str">
        <f ca="1">IF(IF($H349="","",INDEX([1]NKC!$E$10:$E$5007,$H349))=$C$8,"",IF($H349="","",INDEX([1]NKC!$F$10:$F$5007,$H349)))</f>
        <v/>
      </c>
      <c r="F349" s="49">
        <f ca="1">IF(IF($H349="","",INDEX([1]NKC!$D$10:$D$5007,$H349))=$C$8,"",IF($H349="","",INDEX([1]NKC!$F$10:$F$5007,$H349)))</f>
        <v>636364</v>
      </c>
      <c r="G349" s="50">
        <f ca="1">IF(SUM(E349:F349)=0,0,$G$11+SUM(E$12:$E349)-SUM(F$12:$F349))</f>
        <v>3740535031</v>
      </c>
      <c r="H349" s="51">
        <f ca="1">IF(IF(TYPE(MATCH($C$8,OFFSET([1]NKC!$D$10,H348,0):'[1]NKC'!$D$5007,0)+H348)=16,"",MATCH($C$8,OFFSET([1]NKC!$D$10,H348,0):'[1]NKC'!$D$5007,0)+H348)&lt;IF(TYPE(MATCH($C$8,OFFSET([1]NKC!$E$10,H348,0):'[1]NKC'!$E$5007,0)+H348)=16,"",MATCH($C$8,OFFSET([1]NKC!$E$10,H348,0):'[1]NKC'!$E$5007,0)+H348),IF(TYPE(MATCH($C$8,OFFSET([1]NKC!$D$10,H348,0):'[1]NKC'!$D$5007,0)+H348)=16,"",MATCH($C$8,OFFSET([1]NKC!$D$10,H348,0):'[1]NKC'!$D$5007,0)+H348),IF(TYPE(MATCH($C$8,OFFSET([1]NKC!$E$10,H348,0):'[1]NKC'!$E$5007,0)+H348)=16,"",MATCH($C$8,OFFSET([1]NKC!$E$10,H348,0):'[1]NKC'!$E$5007,0)+H348))</f>
        <v>468</v>
      </c>
    </row>
    <row r="350" spans="1:8" s="52" customFormat="1" ht="14.25">
      <c r="A350" s="45">
        <f ca="1">IF($H350="","",INDEX([1]NKC!$A$10:$A$5007,$H350))</f>
        <v>43556</v>
      </c>
      <c r="B350" s="46" t="str">
        <f ca="1">IF($H350="","",INDEX([1]NKC!$B$10:$B$5007,$H350))</f>
        <v>PC20190401-03</v>
      </c>
      <c r="C350" s="47" t="str">
        <f ca="1">IF($H350="","",INDEX([1]NKC!$C$10:$C$5007,$H350))</f>
        <v>Thuế GTGT được khấu trừ</v>
      </c>
      <c r="D350" s="48" t="str">
        <f ca="1">IF(IF($H350="","",INDEX([1]NKC!$D$10:$D$5007,$H350))=$C$8,IF($H350="","",INDEX([1]NKC!$E$10:$E$5007,$H350)),IF($H350="","",INDEX([1]NKC!$D$10:$D$5007,$H350)))</f>
        <v>1331</v>
      </c>
      <c r="E350" s="49" t="str">
        <f ca="1">IF(IF($H350="","",INDEX([1]NKC!$E$10:$E$5007,$H350))=$C$8,"",IF($H350="","",INDEX([1]NKC!$F$10:$F$5007,$H350)))</f>
        <v/>
      </c>
      <c r="F350" s="49">
        <f ca="1">IF(IF($H350="","",INDEX([1]NKC!$D$10:$D$5007,$H350))=$C$8,"",IF($H350="","",INDEX([1]NKC!$F$10:$F$5007,$H350)))</f>
        <v>63636</v>
      </c>
      <c r="G350" s="50">
        <f ca="1">IF(SUM(E350:F350)=0,0,$G$11+SUM(E$12:$E350)-SUM(F$12:$F350))</f>
        <v>3740471395</v>
      </c>
      <c r="H350" s="51">
        <f ca="1">IF(IF(TYPE(MATCH($C$8,OFFSET([1]NKC!$D$10,H349,0):'[1]NKC'!$D$5007,0)+H349)=16,"",MATCH($C$8,OFFSET([1]NKC!$D$10,H349,0):'[1]NKC'!$D$5007,0)+H349)&lt;IF(TYPE(MATCH($C$8,OFFSET([1]NKC!$E$10,H349,0):'[1]NKC'!$E$5007,0)+H349)=16,"",MATCH($C$8,OFFSET([1]NKC!$E$10,H349,0):'[1]NKC'!$E$5007,0)+H349),IF(TYPE(MATCH($C$8,OFFSET([1]NKC!$D$10,H349,0):'[1]NKC'!$D$5007,0)+H349)=16,"",MATCH($C$8,OFFSET([1]NKC!$D$10,H349,0):'[1]NKC'!$D$5007,0)+H349),IF(TYPE(MATCH($C$8,OFFSET([1]NKC!$E$10,H349,0):'[1]NKC'!$E$5007,0)+H349)=16,"",MATCH($C$8,OFFSET([1]NKC!$E$10,H349,0):'[1]NKC'!$E$5007,0)+H349))</f>
        <v>469</v>
      </c>
    </row>
    <row r="351" spans="1:8" s="52" customFormat="1" ht="25.5">
      <c r="A351" s="45">
        <f ca="1">IF($H351="","",INDEX([1]NKC!$A$10:$A$5007,$H351))</f>
        <v>43556</v>
      </c>
      <c r="B351" s="46" t="str">
        <f ca="1">IF($H351="","",INDEX([1]NKC!$B$10:$B$5007,$H351))</f>
        <v>PC20190401-03</v>
      </c>
      <c r="C351" s="47" t="str">
        <f ca="1">IF($H351="","",INDEX([1]NKC!$C$10:$C$5007,$H351))</f>
        <v>TT công tác phí đi miền Trung từ 22/02 đến 15/03/2019- Tiền phòng</v>
      </c>
      <c r="D351" s="48" t="str">
        <f ca="1">IF(IF($H351="","",INDEX([1]NKC!$D$10:$D$5007,$H351))=$C$8,IF($H351="","",INDEX([1]NKC!$E$10:$E$5007,$H351)),IF($H351="","",INDEX([1]NKC!$D$10:$D$5007,$H351)))</f>
        <v>6418</v>
      </c>
      <c r="E351" s="49" t="str">
        <f ca="1">IF(IF($H351="","",INDEX([1]NKC!$E$10:$E$5007,$H351))=$C$8,"",IF($H351="","",INDEX([1]NKC!$F$10:$F$5007,$H351)))</f>
        <v/>
      </c>
      <c r="F351" s="49">
        <f ca="1">IF(IF($H351="","",INDEX([1]NKC!$D$10:$D$5007,$H351))=$C$8,"",IF($H351="","",INDEX([1]NKC!$F$10:$F$5007,$H351)))</f>
        <v>5886364</v>
      </c>
      <c r="G351" s="50">
        <f ca="1">IF(SUM(E351:F351)=0,0,$G$11+SUM(E$12:$E351)-SUM(F$12:$F351))</f>
        <v>3734585031</v>
      </c>
      <c r="H351" s="51">
        <f ca="1">IF(IF(TYPE(MATCH($C$8,OFFSET([1]NKC!$D$10,H350,0):'[1]NKC'!$D$5007,0)+H350)=16,"",MATCH($C$8,OFFSET([1]NKC!$D$10,H350,0):'[1]NKC'!$D$5007,0)+H350)&lt;IF(TYPE(MATCH($C$8,OFFSET([1]NKC!$E$10,H350,0):'[1]NKC'!$E$5007,0)+H350)=16,"",MATCH($C$8,OFFSET([1]NKC!$E$10,H350,0):'[1]NKC'!$E$5007,0)+H350),IF(TYPE(MATCH($C$8,OFFSET([1]NKC!$D$10,H350,0):'[1]NKC'!$D$5007,0)+H350)=16,"",MATCH($C$8,OFFSET([1]NKC!$D$10,H350,0):'[1]NKC'!$D$5007,0)+H350),IF(TYPE(MATCH($C$8,OFFSET([1]NKC!$E$10,H350,0):'[1]NKC'!$E$5007,0)+H350)=16,"",MATCH($C$8,OFFSET([1]NKC!$E$10,H350,0):'[1]NKC'!$E$5007,0)+H350))</f>
        <v>470</v>
      </c>
    </row>
    <row r="352" spans="1:8" s="52" customFormat="1" ht="14.25">
      <c r="A352" s="45">
        <f ca="1">IF($H352="","",INDEX([1]NKC!$A$10:$A$5007,$H352))</f>
        <v>43556</v>
      </c>
      <c r="B352" s="46" t="str">
        <f ca="1">IF($H352="","",INDEX([1]NKC!$B$10:$B$5007,$H352))</f>
        <v>PC20190401-03</v>
      </c>
      <c r="C352" s="47" t="str">
        <f ca="1">IF($H352="","",INDEX([1]NKC!$C$10:$C$5007,$H352))</f>
        <v>Thuế GTGT được khấu trừ</v>
      </c>
      <c r="D352" s="48" t="str">
        <f ca="1">IF(IF($H352="","",INDEX([1]NKC!$D$10:$D$5007,$H352))=$C$8,IF($H352="","",INDEX([1]NKC!$E$10:$E$5007,$H352)),IF($H352="","",INDEX([1]NKC!$D$10:$D$5007,$H352)))</f>
        <v>1331</v>
      </c>
      <c r="E352" s="49" t="str">
        <f ca="1">IF(IF($H352="","",INDEX([1]NKC!$E$10:$E$5007,$H352))=$C$8,"",IF($H352="","",INDEX([1]NKC!$F$10:$F$5007,$H352)))</f>
        <v/>
      </c>
      <c r="F352" s="49">
        <f ca="1">IF(IF($H352="","",INDEX([1]NKC!$D$10:$D$5007,$H352))=$C$8,"",IF($H352="","",INDEX([1]NKC!$F$10:$F$5007,$H352)))</f>
        <v>588636</v>
      </c>
      <c r="G352" s="50">
        <f ca="1">IF(SUM(E352:F352)=0,0,$G$11+SUM(E$12:$E352)-SUM(F$12:$F352))</f>
        <v>3733996395</v>
      </c>
      <c r="H352" s="51">
        <f ca="1">IF(IF(TYPE(MATCH($C$8,OFFSET([1]NKC!$D$10,H351,0):'[1]NKC'!$D$5007,0)+H351)=16,"",MATCH($C$8,OFFSET([1]NKC!$D$10,H351,0):'[1]NKC'!$D$5007,0)+H351)&lt;IF(TYPE(MATCH($C$8,OFFSET([1]NKC!$E$10,H351,0):'[1]NKC'!$E$5007,0)+H351)=16,"",MATCH($C$8,OFFSET([1]NKC!$E$10,H351,0):'[1]NKC'!$E$5007,0)+H351),IF(TYPE(MATCH($C$8,OFFSET([1]NKC!$D$10,H351,0):'[1]NKC'!$D$5007,0)+H351)=16,"",MATCH($C$8,OFFSET([1]NKC!$D$10,H351,0):'[1]NKC'!$D$5007,0)+H351),IF(TYPE(MATCH($C$8,OFFSET([1]NKC!$E$10,H351,0):'[1]NKC'!$E$5007,0)+H351)=16,"",MATCH($C$8,OFFSET([1]NKC!$E$10,H351,0):'[1]NKC'!$E$5007,0)+H351))</f>
        <v>471</v>
      </c>
    </row>
    <row r="353" spans="1:8" s="52" customFormat="1" ht="25.5">
      <c r="A353" s="45">
        <f ca="1">IF($H353="","",INDEX([1]NKC!$A$10:$A$5007,$H353))</f>
        <v>43556</v>
      </c>
      <c r="B353" s="46" t="str">
        <f ca="1">IF($H353="","",INDEX([1]NKC!$B$10:$B$5007,$H353))</f>
        <v>PC20190401-03</v>
      </c>
      <c r="C353" s="47" t="str">
        <f ca="1">IF($H353="","",INDEX([1]NKC!$C$10:$C$5007,$H353))</f>
        <v>TT công tác phí đi miền Trung từ 22/02 đến 15/03/2019- Tiền phòng</v>
      </c>
      <c r="D353" s="48" t="str">
        <f ca="1">IF(IF($H353="","",INDEX([1]NKC!$D$10:$D$5007,$H353))=$C$8,IF($H353="","",INDEX([1]NKC!$E$10:$E$5007,$H353)),IF($H353="","",INDEX([1]NKC!$D$10:$D$5007,$H353)))</f>
        <v>6418</v>
      </c>
      <c r="E353" s="49" t="str">
        <f ca="1">IF(IF($H353="","",INDEX([1]NKC!$E$10:$E$5007,$H353))=$C$8,"",IF($H353="","",INDEX([1]NKC!$F$10:$F$5007,$H353)))</f>
        <v/>
      </c>
      <c r="F353" s="49">
        <f ca="1">IF(IF($H353="","",INDEX([1]NKC!$D$10:$D$5007,$H353))=$C$8,"",IF($H353="","",INDEX([1]NKC!$F$10:$F$5007,$H353)))</f>
        <v>727273</v>
      </c>
      <c r="G353" s="50">
        <f ca="1">IF(SUM(E353:F353)=0,0,$G$11+SUM(E$12:$E353)-SUM(F$12:$F353))</f>
        <v>3733269122</v>
      </c>
      <c r="H353" s="51">
        <f ca="1">IF(IF(TYPE(MATCH($C$8,OFFSET([1]NKC!$D$10,H352,0):'[1]NKC'!$D$5007,0)+H352)=16,"",MATCH($C$8,OFFSET([1]NKC!$D$10,H352,0):'[1]NKC'!$D$5007,0)+H352)&lt;IF(TYPE(MATCH($C$8,OFFSET([1]NKC!$E$10,H352,0):'[1]NKC'!$E$5007,0)+H352)=16,"",MATCH($C$8,OFFSET([1]NKC!$E$10,H352,0):'[1]NKC'!$E$5007,0)+H352),IF(TYPE(MATCH($C$8,OFFSET([1]NKC!$D$10,H352,0):'[1]NKC'!$D$5007,0)+H352)=16,"",MATCH($C$8,OFFSET([1]NKC!$D$10,H352,0):'[1]NKC'!$D$5007,0)+H352),IF(TYPE(MATCH($C$8,OFFSET([1]NKC!$E$10,H352,0):'[1]NKC'!$E$5007,0)+H352)=16,"",MATCH($C$8,OFFSET([1]NKC!$E$10,H352,0):'[1]NKC'!$E$5007,0)+H352))</f>
        <v>472</v>
      </c>
    </row>
    <row r="354" spans="1:8" s="52" customFormat="1" ht="14.25">
      <c r="A354" s="45">
        <f ca="1">IF($H354="","",INDEX([1]NKC!$A$10:$A$5007,$H354))</f>
        <v>43556</v>
      </c>
      <c r="B354" s="46" t="str">
        <f ca="1">IF($H354="","",INDEX([1]NKC!$B$10:$B$5007,$H354))</f>
        <v>PC20190401-03</v>
      </c>
      <c r="C354" s="47" t="str">
        <f ca="1">IF($H354="","",INDEX([1]NKC!$C$10:$C$5007,$H354))</f>
        <v>Thuế GTGT được khấu trừ</v>
      </c>
      <c r="D354" s="48" t="str">
        <f ca="1">IF(IF($H354="","",INDEX([1]NKC!$D$10:$D$5007,$H354))=$C$8,IF($H354="","",INDEX([1]NKC!$E$10:$E$5007,$H354)),IF($H354="","",INDEX([1]NKC!$D$10:$D$5007,$H354)))</f>
        <v>1331</v>
      </c>
      <c r="E354" s="49" t="str">
        <f ca="1">IF(IF($H354="","",INDEX([1]NKC!$E$10:$E$5007,$H354))=$C$8,"",IF($H354="","",INDEX([1]NKC!$F$10:$F$5007,$H354)))</f>
        <v/>
      </c>
      <c r="F354" s="49">
        <f ca="1">IF(IF($H354="","",INDEX([1]NKC!$D$10:$D$5007,$H354))=$C$8,"",IF($H354="","",INDEX([1]NKC!$F$10:$F$5007,$H354)))</f>
        <v>72727</v>
      </c>
      <c r="G354" s="50">
        <f ca="1">IF(SUM(E354:F354)=0,0,$G$11+SUM(E$12:$E354)-SUM(F$12:$F354))</f>
        <v>3733196395</v>
      </c>
      <c r="H354" s="51">
        <f ca="1">IF(IF(TYPE(MATCH($C$8,OFFSET([1]NKC!$D$10,H353,0):'[1]NKC'!$D$5007,0)+H353)=16,"",MATCH($C$8,OFFSET([1]NKC!$D$10,H353,0):'[1]NKC'!$D$5007,0)+H353)&lt;IF(TYPE(MATCH($C$8,OFFSET([1]NKC!$E$10,H353,0):'[1]NKC'!$E$5007,0)+H353)=16,"",MATCH($C$8,OFFSET([1]NKC!$E$10,H353,0):'[1]NKC'!$E$5007,0)+H353),IF(TYPE(MATCH($C$8,OFFSET([1]NKC!$D$10,H353,0):'[1]NKC'!$D$5007,0)+H353)=16,"",MATCH($C$8,OFFSET([1]NKC!$D$10,H353,0):'[1]NKC'!$D$5007,0)+H353),IF(TYPE(MATCH($C$8,OFFSET([1]NKC!$E$10,H353,0):'[1]NKC'!$E$5007,0)+H353)=16,"",MATCH($C$8,OFFSET([1]NKC!$E$10,H353,0):'[1]NKC'!$E$5007,0)+H353))</f>
        <v>473</v>
      </c>
    </row>
    <row r="355" spans="1:8" s="52" customFormat="1" ht="25.5">
      <c r="A355" s="45">
        <f ca="1">IF($H355="","",INDEX([1]NKC!$A$10:$A$5007,$H355))</f>
        <v>43556</v>
      </c>
      <c r="B355" s="46" t="str">
        <f ca="1">IF($H355="","",INDEX([1]NKC!$B$10:$B$5007,$H355))</f>
        <v>PC20190401-03</v>
      </c>
      <c r="C355" s="47" t="str">
        <f ca="1">IF($H355="","",INDEX([1]NKC!$C$10:$C$5007,$H355))</f>
        <v>TT công tác phí đi miền Trung từ 22/02 đến 15/03/2019- Tiền phòng</v>
      </c>
      <c r="D355" s="48" t="str">
        <f ca="1">IF(IF($H355="","",INDEX([1]NKC!$D$10:$D$5007,$H355))=$C$8,IF($H355="","",INDEX([1]NKC!$E$10:$E$5007,$H355)),IF($H355="","",INDEX([1]NKC!$D$10:$D$5007,$H355)))</f>
        <v>6418</v>
      </c>
      <c r="E355" s="49" t="str">
        <f ca="1">IF(IF($H355="","",INDEX([1]NKC!$E$10:$E$5007,$H355))=$C$8,"",IF($H355="","",INDEX([1]NKC!$F$10:$F$5007,$H355)))</f>
        <v/>
      </c>
      <c r="F355" s="49">
        <f ca="1">IF(IF($H355="","",INDEX([1]NKC!$D$10:$D$5007,$H355))=$C$8,"",IF($H355="","",INDEX([1]NKC!$F$10:$F$5007,$H355)))</f>
        <v>1636362</v>
      </c>
      <c r="G355" s="50">
        <f ca="1">IF(SUM(E355:F355)=0,0,$G$11+SUM(E$12:$E355)-SUM(F$12:$F355))</f>
        <v>3731560033</v>
      </c>
      <c r="H355" s="51">
        <f ca="1">IF(IF(TYPE(MATCH($C$8,OFFSET([1]NKC!$D$10,H354,0):'[1]NKC'!$D$5007,0)+H354)=16,"",MATCH($C$8,OFFSET([1]NKC!$D$10,H354,0):'[1]NKC'!$D$5007,0)+H354)&lt;IF(TYPE(MATCH($C$8,OFFSET([1]NKC!$E$10,H354,0):'[1]NKC'!$E$5007,0)+H354)=16,"",MATCH($C$8,OFFSET([1]NKC!$E$10,H354,0):'[1]NKC'!$E$5007,0)+H354),IF(TYPE(MATCH($C$8,OFFSET([1]NKC!$D$10,H354,0):'[1]NKC'!$D$5007,0)+H354)=16,"",MATCH($C$8,OFFSET([1]NKC!$D$10,H354,0):'[1]NKC'!$D$5007,0)+H354),IF(TYPE(MATCH($C$8,OFFSET([1]NKC!$E$10,H354,0):'[1]NKC'!$E$5007,0)+H354)=16,"",MATCH($C$8,OFFSET([1]NKC!$E$10,H354,0):'[1]NKC'!$E$5007,0)+H354))</f>
        <v>474</v>
      </c>
    </row>
    <row r="356" spans="1:8" s="52" customFormat="1" ht="14.25">
      <c r="A356" s="45">
        <f ca="1">IF($H356="","",INDEX([1]NKC!$A$10:$A$5007,$H356))</f>
        <v>43556</v>
      </c>
      <c r="B356" s="46" t="str">
        <f ca="1">IF($H356="","",INDEX([1]NKC!$B$10:$B$5007,$H356))</f>
        <v>PC20190401-03</v>
      </c>
      <c r="C356" s="47" t="str">
        <f ca="1">IF($H356="","",INDEX([1]NKC!$C$10:$C$5007,$H356))</f>
        <v>Thuế GTGT được khấu trừ</v>
      </c>
      <c r="D356" s="48" t="str">
        <f ca="1">IF(IF($H356="","",INDEX([1]NKC!$D$10:$D$5007,$H356))=$C$8,IF($H356="","",INDEX([1]NKC!$E$10:$E$5007,$H356)),IF($H356="","",INDEX([1]NKC!$D$10:$D$5007,$H356)))</f>
        <v>1331</v>
      </c>
      <c r="E356" s="49" t="str">
        <f ca="1">IF(IF($H356="","",INDEX([1]NKC!$E$10:$E$5007,$H356))=$C$8,"",IF($H356="","",INDEX([1]NKC!$F$10:$F$5007,$H356)))</f>
        <v/>
      </c>
      <c r="F356" s="49">
        <f ca="1">IF(IF($H356="","",INDEX([1]NKC!$D$10:$D$5007,$H356))=$C$8,"",IF($H356="","",INDEX([1]NKC!$F$10:$F$5007,$H356)))</f>
        <v>163638</v>
      </c>
      <c r="G356" s="50">
        <f ca="1">IF(SUM(E356:F356)=0,0,$G$11+SUM(E$12:$E356)-SUM(F$12:$F356))</f>
        <v>3731396395</v>
      </c>
      <c r="H356" s="51">
        <f ca="1">IF(IF(TYPE(MATCH($C$8,OFFSET([1]NKC!$D$10,H355,0):'[1]NKC'!$D$5007,0)+H355)=16,"",MATCH($C$8,OFFSET([1]NKC!$D$10,H355,0):'[1]NKC'!$D$5007,0)+H355)&lt;IF(TYPE(MATCH($C$8,OFFSET([1]NKC!$E$10,H355,0):'[1]NKC'!$E$5007,0)+H355)=16,"",MATCH($C$8,OFFSET([1]NKC!$E$10,H355,0):'[1]NKC'!$E$5007,0)+H355),IF(TYPE(MATCH($C$8,OFFSET([1]NKC!$D$10,H355,0):'[1]NKC'!$D$5007,0)+H355)=16,"",MATCH($C$8,OFFSET([1]NKC!$D$10,H355,0):'[1]NKC'!$D$5007,0)+H355),IF(TYPE(MATCH($C$8,OFFSET([1]NKC!$E$10,H355,0):'[1]NKC'!$E$5007,0)+H355)=16,"",MATCH($C$8,OFFSET([1]NKC!$E$10,H355,0):'[1]NKC'!$E$5007,0)+H355))</f>
        <v>475</v>
      </c>
    </row>
    <row r="357" spans="1:8" s="52" customFormat="1" ht="25.5">
      <c r="A357" s="45">
        <f ca="1">IF($H357="","",INDEX([1]NKC!$A$10:$A$5007,$H357))</f>
        <v>43556</v>
      </c>
      <c r="B357" s="46" t="str">
        <f ca="1">IF($H357="","",INDEX([1]NKC!$B$10:$B$5007,$H357))</f>
        <v>PC20190401-03</v>
      </c>
      <c r="C357" s="47" t="str">
        <f ca="1">IF($H357="","",INDEX([1]NKC!$C$10:$C$5007,$H357))</f>
        <v>TT công tác phí đi miền Trung từ 22/02 đến 15/03/2019- Tiền phòng</v>
      </c>
      <c r="D357" s="48" t="str">
        <f ca="1">IF(IF($H357="","",INDEX([1]NKC!$D$10:$D$5007,$H357))=$C$8,IF($H357="","",INDEX([1]NKC!$E$10:$E$5007,$H357)),IF($H357="","",INDEX([1]NKC!$D$10:$D$5007,$H357)))</f>
        <v>6418</v>
      </c>
      <c r="E357" s="49" t="str">
        <f ca="1">IF(IF($H357="","",INDEX([1]NKC!$E$10:$E$5007,$H357))=$C$8,"",IF($H357="","",INDEX([1]NKC!$F$10:$F$5007,$H357)))</f>
        <v/>
      </c>
      <c r="F357" s="49">
        <f ca="1">IF(IF($H357="","",INDEX([1]NKC!$D$10:$D$5007,$H357))=$C$8,"",IF($H357="","",INDEX([1]NKC!$F$10:$F$5007,$H357)))</f>
        <v>636364</v>
      </c>
      <c r="G357" s="50">
        <f ca="1">IF(SUM(E357:F357)=0,0,$G$11+SUM(E$12:$E357)-SUM(F$12:$F357))</f>
        <v>3730760031</v>
      </c>
      <c r="H357" s="51">
        <f ca="1">IF(IF(TYPE(MATCH($C$8,OFFSET([1]NKC!$D$10,H356,0):'[1]NKC'!$D$5007,0)+H356)=16,"",MATCH($C$8,OFFSET([1]NKC!$D$10,H356,0):'[1]NKC'!$D$5007,0)+H356)&lt;IF(TYPE(MATCH($C$8,OFFSET([1]NKC!$E$10,H356,0):'[1]NKC'!$E$5007,0)+H356)=16,"",MATCH($C$8,OFFSET([1]NKC!$E$10,H356,0):'[1]NKC'!$E$5007,0)+H356),IF(TYPE(MATCH($C$8,OFFSET([1]NKC!$D$10,H356,0):'[1]NKC'!$D$5007,0)+H356)=16,"",MATCH($C$8,OFFSET([1]NKC!$D$10,H356,0):'[1]NKC'!$D$5007,0)+H356),IF(TYPE(MATCH($C$8,OFFSET([1]NKC!$E$10,H356,0):'[1]NKC'!$E$5007,0)+H356)=16,"",MATCH($C$8,OFFSET([1]NKC!$E$10,H356,0):'[1]NKC'!$E$5007,0)+H356))</f>
        <v>476</v>
      </c>
    </row>
    <row r="358" spans="1:8" s="52" customFormat="1" ht="14.25">
      <c r="A358" s="45">
        <f ca="1">IF($H358="","",INDEX([1]NKC!$A$10:$A$5007,$H358))</f>
        <v>43556</v>
      </c>
      <c r="B358" s="46" t="str">
        <f ca="1">IF($H358="","",INDEX([1]NKC!$B$10:$B$5007,$H358))</f>
        <v>PC20190401-03</v>
      </c>
      <c r="C358" s="47" t="str">
        <f ca="1">IF($H358="","",INDEX([1]NKC!$C$10:$C$5007,$H358))</f>
        <v>Thuế GTGT được khấu trừ</v>
      </c>
      <c r="D358" s="48" t="str">
        <f ca="1">IF(IF($H358="","",INDEX([1]NKC!$D$10:$D$5007,$H358))=$C$8,IF($H358="","",INDEX([1]NKC!$E$10:$E$5007,$H358)),IF($H358="","",INDEX([1]NKC!$D$10:$D$5007,$H358)))</f>
        <v>1331</v>
      </c>
      <c r="E358" s="49" t="str">
        <f ca="1">IF(IF($H358="","",INDEX([1]NKC!$E$10:$E$5007,$H358))=$C$8,"",IF($H358="","",INDEX([1]NKC!$F$10:$F$5007,$H358)))</f>
        <v/>
      </c>
      <c r="F358" s="49">
        <f ca="1">IF(IF($H358="","",INDEX([1]NKC!$D$10:$D$5007,$H358))=$C$8,"",IF($H358="","",INDEX([1]NKC!$F$10:$F$5007,$H358)))</f>
        <v>63636</v>
      </c>
      <c r="G358" s="50">
        <f ca="1">IF(SUM(E358:F358)=0,0,$G$11+SUM(E$12:$E358)-SUM(F$12:$F358))</f>
        <v>3730696395</v>
      </c>
      <c r="H358" s="51">
        <f ca="1">IF(IF(TYPE(MATCH($C$8,OFFSET([1]NKC!$D$10,H357,0):'[1]NKC'!$D$5007,0)+H357)=16,"",MATCH($C$8,OFFSET([1]NKC!$D$10,H357,0):'[1]NKC'!$D$5007,0)+H357)&lt;IF(TYPE(MATCH($C$8,OFFSET([1]NKC!$E$10,H357,0):'[1]NKC'!$E$5007,0)+H357)=16,"",MATCH($C$8,OFFSET([1]NKC!$E$10,H357,0):'[1]NKC'!$E$5007,0)+H357),IF(TYPE(MATCH($C$8,OFFSET([1]NKC!$D$10,H357,0):'[1]NKC'!$D$5007,0)+H357)=16,"",MATCH($C$8,OFFSET([1]NKC!$D$10,H357,0):'[1]NKC'!$D$5007,0)+H357),IF(TYPE(MATCH($C$8,OFFSET([1]NKC!$E$10,H357,0):'[1]NKC'!$E$5007,0)+H357)=16,"",MATCH($C$8,OFFSET([1]NKC!$E$10,H357,0):'[1]NKC'!$E$5007,0)+H357))</f>
        <v>477</v>
      </c>
    </row>
    <row r="359" spans="1:8" s="52" customFormat="1" ht="25.5">
      <c r="A359" s="45">
        <f ca="1">IF($H359="","",INDEX([1]NKC!$A$10:$A$5007,$H359))</f>
        <v>43556</v>
      </c>
      <c r="B359" s="46" t="str">
        <f ca="1">IF($H359="","",INDEX([1]NKC!$B$10:$B$5007,$H359))</f>
        <v>PC20190401-03</v>
      </c>
      <c r="C359" s="47" t="str">
        <f ca="1">IF($H359="","",INDEX([1]NKC!$C$10:$C$5007,$H359))</f>
        <v>TT công tác phí đi miền Trung từ 22/02 đến 15/03/2019- Tiếp khách</v>
      </c>
      <c r="D359" s="48" t="str">
        <f ca="1">IF(IF($H359="","",INDEX([1]NKC!$D$10:$D$5007,$H359))=$C$8,IF($H359="","",INDEX([1]NKC!$E$10:$E$5007,$H359)),IF($H359="","",INDEX([1]NKC!$D$10:$D$5007,$H359)))</f>
        <v>6418</v>
      </c>
      <c r="E359" s="49" t="str">
        <f ca="1">IF(IF($H359="","",INDEX([1]NKC!$E$10:$E$5007,$H359))=$C$8,"",IF($H359="","",INDEX([1]NKC!$F$10:$F$5007,$H359)))</f>
        <v/>
      </c>
      <c r="F359" s="49">
        <f ca="1">IF(IF($H359="","",INDEX([1]NKC!$D$10:$D$5007,$H359))=$C$8,"",IF($H359="","",INDEX([1]NKC!$F$10:$F$5007,$H359)))</f>
        <v>742000</v>
      </c>
      <c r="G359" s="50">
        <f ca="1">IF(SUM(E359:F359)=0,0,$G$11+SUM(E$12:$E359)-SUM(F$12:$F359))</f>
        <v>3729954395</v>
      </c>
      <c r="H359" s="51">
        <f ca="1">IF(IF(TYPE(MATCH($C$8,OFFSET([1]NKC!$D$10,H358,0):'[1]NKC'!$D$5007,0)+H358)=16,"",MATCH($C$8,OFFSET([1]NKC!$D$10,H358,0):'[1]NKC'!$D$5007,0)+H358)&lt;IF(TYPE(MATCH($C$8,OFFSET([1]NKC!$E$10,H358,0):'[1]NKC'!$E$5007,0)+H358)=16,"",MATCH($C$8,OFFSET([1]NKC!$E$10,H358,0):'[1]NKC'!$E$5007,0)+H358),IF(TYPE(MATCH($C$8,OFFSET([1]NKC!$D$10,H358,0):'[1]NKC'!$D$5007,0)+H358)=16,"",MATCH($C$8,OFFSET([1]NKC!$D$10,H358,0):'[1]NKC'!$D$5007,0)+H358),IF(TYPE(MATCH($C$8,OFFSET([1]NKC!$E$10,H358,0):'[1]NKC'!$E$5007,0)+H358)=16,"",MATCH($C$8,OFFSET([1]NKC!$E$10,H358,0):'[1]NKC'!$E$5007,0)+H358))</f>
        <v>478</v>
      </c>
    </row>
    <row r="360" spans="1:8" s="52" customFormat="1" ht="25.5">
      <c r="A360" s="45">
        <f ca="1">IF($H360="","",INDEX([1]NKC!$A$10:$A$5007,$H360))</f>
        <v>43556</v>
      </c>
      <c r="B360" s="46" t="str">
        <f ca="1">IF($H360="","",INDEX([1]NKC!$B$10:$B$5007,$H360))</f>
        <v>PC20190401-03</v>
      </c>
      <c r="C360" s="47" t="str">
        <f ca="1">IF($H360="","",INDEX([1]NKC!$C$10:$C$5007,$H360))</f>
        <v>TT công tác phí đi miền Trung từ 22/02 đến 15/03/2019- Xăng dầu</v>
      </c>
      <c r="D360" s="48" t="str">
        <f ca="1">IF(IF($H360="","",INDEX([1]NKC!$D$10:$D$5007,$H360))=$C$8,IF($H360="","",INDEX([1]NKC!$E$10:$E$5007,$H360)),IF($H360="","",INDEX([1]NKC!$D$10:$D$5007,$H360)))</f>
        <v>6418</v>
      </c>
      <c r="E360" s="49" t="str">
        <f ca="1">IF(IF($H360="","",INDEX([1]NKC!$E$10:$E$5007,$H360))=$C$8,"",IF($H360="","",INDEX([1]NKC!$F$10:$F$5007,$H360)))</f>
        <v/>
      </c>
      <c r="F360" s="49">
        <f ca="1">IF(IF($H360="","",INDEX([1]NKC!$D$10:$D$5007,$H360))=$C$8,"",IF($H360="","",INDEX([1]NKC!$F$10:$F$5007,$H360)))</f>
        <v>1097182</v>
      </c>
      <c r="G360" s="50">
        <f ca="1">IF(SUM(E360:F360)=0,0,$G$11+SUM(E$12:$E360)-SUM(F$12:$F360))</f>
        <v>3728857213</v>
      </c>
      <c r="H360" s="51">
        <f ca="1">IF(IF(TYPE(MATCH($C$8,OFFSET([1]NKC!$D$10,H359,0):'[1]NKC'!$D$5007,0)+H359)=16,"",MATCH($C$8,OFFSET([1]NKC!$D$10,H359,0):'[1]NKC'!$D$5007,0)+H359)&lt;IF(TYPE(MATCH($C$8,OFFSET([1]NKC!$E$10,H359,0):'[1]NKC'!$E$5007,0)+H359)=16,"",MATCH($C$8,OFFSET([1]NKC!$E$10,H359,0):'[1]NKC'!$E$5007,0)+H359),IF(TYPE(MATCH($C$8,OFFSET([1]NKC!$D$10,H359,0):'[1]NKC'!$D$5007,0)+H359)=16,"",MATCH($C$8,OFFSET([1]NKC!$D$10,H359,0):'[1]NKC'!$D$5007,0)+H359),IF(TYPE(MATCH($C$8,OFFSET([1]NKC!$E$10,H359,0):'[1]NKC'!$E$5007,0)+H359)=16,"",MATCH($C$8,OFFSET([1]NKC!$E$10,H359,0):'[1]NKC'!$E$5007,0)+H359))</f>
        <v>479</v>
      </c>
    </row>
    <row r="361" spans="1:8" s="52" customFormat="1" ht="14.25">
      <c r="A361" s="45">
        <f ca="1">IF($H361="","",INDEX([1]NKC!$A$10:$A$5007,$H361))</f>
        <v>43556</v>
      </c>
      <c r="B361" s="46" t="str">
        <f ca="1">IF($H361="","",INDEX([1]NKC!$B$10:$B$5007,$H361))</f>
        <v>PC20190401-03</v>
      </c>
      <c r="C361" s="47" t="str">
        <f ca="1">IF($H361="","",INDEX([1]NKC!$C$10:$C$5007,$H361))</f>
        <v>Thuế GTGT được khấu trừ</v>
      </c>
      <c r="D361" s="48" t="str">
        <f ca="1">IF(IF($H361="","",INDEX([1]NKC!$D$10:$D$5007,$H361))=$C$8,IF($H361="","",INDEX([1]NKC!$E$10:$E$5007,$H361)),IF($H361="","",INDEX([1]NKC!$D$10:$D$5007,$H361)))</f>
        <v>1331</v>
      </c>
      <c r="E361" s="49" t="str">
        <f ca="1">IF(IF($H361="","",INDEX([1]NKC!$E$10:$E$5007,$H361))=$C$8,"",IF($H361="","",INDEX([1]NKC!$F$10:$F$5007,$H361)))</f>
        <v/>
      </c>
      <c r="F361" s="49">
        <f ca="1">IF(IF($H361="","",INDEX([1]NKC!$D$10:$D$5007,$H361))=$C$8,"",IF($H361="","",INDEX([1]NKC!$F$10:$F$5007,$H361)))</f>
        <v>109718</v>
      </c>
      <c r="G361" s="50">
        <f ca="1">IF(SUM(E361:F361)=0,0,$G$11+SUM(E$12:$E361)-SUM(F$12:$F361))</f>
        <v>3728747495</v>
      </c>
      <c r="H361" s="51">
        <f ca="1">IF(IF(TYPE(MATCH($C$8,OFFSET([1]NKC!$D$10,H360,0):'[1]NKC'!$D$5007,0)+H360)=16,"",MATCH($C$8,OFFSET([1]NKC!$D$10,H360,0):'[1]NKC'!$D$5007,0)+H360)&lt;IF(TYPE(MATCH($C$8,OFFSET([1]NKC!$E$10,H360,0):'[1]NKC'!$E$5007,0)+H360)=16,"",MATCH($C$8,OFFSET([1]NKC!$E$10,H360,0):'[1]NKC'!$E$5007,0)+H360),IF(TYPE(MATCH($C$8,OFFSET([1]NKC!$D$10,H360,0):'[1]NKC'!$D$5007,0)+H360)=16,"",MATCH($C$8,OFFSET([1]NKC!$D$10,H360,0):'[1]NKC'!$D$5007,0)+H360),IF(TYPE(MATCH($C$8,OFFSET([1]NKC!$E$10,H360,0):'[1]NKC'!$E$5007,0)+H360)=16,"",MATCH($C$8,OFFSET([1]NKC!$E$10,H360,0):'[1]NKC'!$E$5007,0)+H360))</f>
        <v>480</v>
      </c>
    </row>
    <row r="362" spans="1:8" s="52" customFormat="1" ht="25.5">
      <c r="A362" s="45">
        <f ca="1">IF($H362="","",INDEX([1]NKC!$A$10:$A$5007,$H362))</f>
        <v>43556</v>
      </c>
      <c r="B362" s="46" t="str">
        <f ca="1">IF($H362="","",INDEX([1]NKC!$B$10:$B$5007,$H362))</f>
        <v>PC20190401-03</v>
      </c>
      <c r="C362" s="47" t="str">
        <f ca="1">IF($H362="","",INDEX([1]NKC!$C$10:$C$5007,$H362))</f>
        <v>TT công tác phí đi miền Trung từ 22/02 đến 15/03/2019- Xăng dầu</v>
      </c>
      <c r="D362" s="48" t="str">
        <f ca="1">IF(IF($H362="","",INDEX([1]NKC!$D$10:$D$5007,$H362))=$C$8,IF($H362="","",INDEX([1]NKC!$E$10:$E$5007,$H362)),IF($H362="","",INDEX([1]NKC!$D$10:$D$5007,$H362)))</f>
        <v>6418</v>
      </c>
      <c r="E362" s="49" t="str">
        <f ca="1">IF(IF($H362="","",INDEX([1]NKC!$E$10:$E$5007,$H362))=$C$8,"",IF($H362="","",INDEX([1]NKC!$F$10:$F$5007,$H362)))</f>
        <v/>
      </c>
      <c r="F362" s="49">
        <f ca="1">IF(IF($H362="","",INDEX([1]NKC!$D$10:$D$5007,$H362))=$C$8,"",IF($H362="","",INDEX([1]NKC!$F$10:$F$5007,$H362)))</f>
        <v>909091</v>
      </c>
      <c r="G362" s="50">
        <f ca="1">IF(SUM(E362:F362)=0,0,$G$11+SUM(E$12:$E362)-SUM(F$12:$F362))</f>
        <v>3727838404</v>
      </c>
      <c r="H362" s="51">
        <f ca="1">IF(IF(TYPE(MATCH($C$8,OFFSET([1]NKC!$D$10,H361,0):'[1]NKC'!$D$5007,0)+H361)=16,"",MATCH($C$8,OFFSET([1]NKC!$D$10,H361,0):'[1]NKC'!$D$5007,0)+H361)&lt;IF(TYPE(MATCH($C$8,OFFSET([1]NKC!$E$10,H361,0):'[1]NKC'!$E$5007,0)+H361)=16,"",MATCH($C$8,OFFSET([1]NKC!$E$10,H361,0):'[1]NKC'!$E$5007,0)+H361),IF(TYPE(MATCH($C$8,OFFSET([1]NKC!$D$10,H361,0):'[1]NKC'!$D$5007,0)+H361)=16,"",MATCH($C$8,OFFSET([1]NKC!$D$10,H361,0):'[1]NKC'!$D$5007,0)+H361),IF(TYPE(MATCH($C$8,OFFSET([1]NKC!$E$10,H361,0):'[1]NKC'!$E$5007,0)+H361)=16,"",MATCH($C$8,OFFSET([1]NKC!$E$10,H361,0):'[1]NKC'!$E$5007,0)+H361))</f>
        <v>481</v>
      </c>
    </row>
    <row r="363" spans="1:8" s="52" customFormat="1" ht="14.25">
      <c r="A363" s="45">
        <f ca="1">IF($H363="","",INDEX([1]NKC!$A$10:$A$5007,$H363))</f>
        <v>43556</v>
      </c>
      <c r="B363" s="46" t="str">
        <f ca="1">IF($H363="","",INDEX([1]NKC!$B$10:$B$5007,$H363))</f>
        <v>PC20190401-03</v>
      </c>
      <c r="C363" s="47" t="str">
        <f ca="1">IF($H363="","",INDEX([1]NKC!$C$10:$C$5007,$H363))</f>
        <v>Thuế GTGT được khấu trừ</v>
      </c>
      <c r="D363" s="48" t="str">
        <f ca="1">IF(IF($H363="","",INDEX([1]NKC!$D$10:$D$5007,$H363))=$C$8,IF($H363="","",INDEX([1]NKC!$E$10:$E$5007,$H363)),IF($H363="","",INDEX([1]NKC!$D$10:$D$5007,$H363)))</f>
        <v>1331</v>
      </c>
      <c r="E363" s="49" t="str">
        <f ca="1">IF(IF($H363="","",INDEX([1]NKC!$E$10:$E$5007,$H363))=$C$8,"",IF($H363="","",INDEX([1]NKC!$F$10:$F$5007,$H363)))</f>
        <v/>
      </c>
      <c r="F363" s="49">
        <f ca="1">IF(IF($H363="","",INDEX([1]NKC!$D$10:$D$5007,$H363))=$C$8,"",IF($H363="","",INDEX([1]NKC!$F$10:$F$5007,$H363)))</f>
        <v>90909</v>
      </c>
      <c r="G363" s="50">
        <f ca="1">IF(SUM(E363:F363)=0,0,$G$11+SUM(E$12:$E363)-SUM(F$12:$F363))</f>
        <v>3727747495</v>
      </c>
      <c r="H363" s="51">
        <f ca="1">IF(IF(TYPE(MATCH($C$8,OFFSET([1]NKC!$D$10,H362,0):'[1]NKC'!$D$5007,0)+H362)=16,"",MATCH($C$8,OFFSET([1]NKC!$D$10,H362,0):'[1]NKC'!$D$5007,0)+H362)&lt;IF(TYPE(MATCH($C$8,OFFSET([1]NKC!$E$10,H362,0):'[1]NKC'!$E$5007,0)+H362)=16,"",MATCH($C$8,OFFSET([1]NKC!$E$10,H362,0):'[1]NKC'!$E$5007,0)+H362),IF(TYPE(MATCH($C$8,OFFSET([1]NKC!$D$10,H362,0):'[1]NKC'!$D$5007,0)+H362)=16,"",MATCH($C$8,OFFSET([1]NKC!$D$10,H362,0):'[1]NKC'!$D$5007,0)+H362),IF(TYPE(MATCH($C$8,OFFSET([1]NKC!$E$10,H362,0):'[1]NKC'!$E$5007,0)+H362)=16,"",MATCH($C$8,OFFSET([1]NKC!$E$10,H362,0):'[1]NKC'!$E$5007,0)+H362))</f>
        <v>482</v>
      </c>
    </row>
    <row r="364" spans="1:8" s="52" customFormat="1" ht="25.5">
      <c r="A364" s="45">
        <f ca="1">IF($H364="","",INDEX([1]NKC!$A$10:$A$5007,$H364))</f>
        <v>43556</v>
      </c>
      <c r="B364" s="46" t="str">
        <f ca="1">IF($H364="","",INDEX([1]NKC!$B$10:$B$5007,$H364))</f>
        <v>PC20190401-03</v>
      </c>
      <c r="C364" s="47" t="str">
        <f ca="1">IF($H364="","",INDEX([1]NKC!$C$10:$C$5007,$H364))</f>
        <v>TT công tác phí đi miền Trung từ 22/02 đến 15/03/2019- Xăng dầu</v>
      </c>
      <c r="D364" s="48" t="str">
        <f ca="1">IF(IF($H364="","",INDEX([1]NKC!$D$10:$D$5007,$H364))=$C$8,IF($H364="","",INDEX([1]NKC!$E$10:$E$5007,$H364)),IF($H364="","",INDEX([1]NKC!$D$10:$D$5007,$H364)))</f>
        <v>6418</v>
      </c>
      <c r="E364" s="49" t="str">
        <f ca="1">IF(IF($H364="","",INDEX([1]NKC!$E$10:$E$5007,$H364))=$C$8,"",IF($H364="","",INDEX([1]NKC!$F$10:$F$5007,$H364)))</f>
        <v/>
      </c>
      <c r="F364" s="49">
        <f ca="1">IF(IF($H364="","",INDEX([1]NKC!$D$10:$D$5007,$H364))=$C$8,"",IF($H364="","",INDEX([1]NKC!$F$10:$F$5007,$H364)))</f>
        <v>909091</v>
      </c>
      <c r="G364" s="50">
        <f ca="1">IF(SUM(E364:F364)=0,0,$G$11+SUM(E$12:$E364)-SUM(F$12:$F364))</f>
        <v>3726838404</v>
      </c>
      <c r="H364" s="51">
        <f ca="1">IF(IF(TYPE(MATCH($C$8,OFFSET([1]NKC!$D$10,H363,0):'[1]NKC'!$D$5007,0)+H363)=16,"",MATCH($C$8,OFFSET([1]NKC!$D$10,H363,0):'[1]NKC'!$D$5007,0)+H363)&lt;IF(TYPE(MATCH($C$8,OFFSET([1]NKC!$E$10,H363,0):'[1]NKC'!$E$5007,0)+H363)=16,"",MATCH($C$8,OFFSET([1]NKC!$E$10,H363,0):'[1]NKC'!$E$5007,0)+H363),IF(TYPE(MATCH($C$8,OFFSET([1]NKC!$D$10,H363,0):'[1]NKC'!$D$5007,0)+H363)=16,"",MATCH($C$8,OFFSET([1]NKC!$D$10,H363,0):'[1]NKC'!$D$5007,0)+H363),IF(TYPE(MATCH($C$8,OFFSET([1]NKC!$E$10,H363,0):'[1]NKC'!$E$5007,0)+H363)=16,"",MATCH($C$8,OFFSET([1]NKC!$E$10,H363,0):'[1]NKC'!$E$5007,0)+H363))</f>
        <v>483</v>
      </c>
    </row>
    <row r="365" spans="1:8" s="52" customFormat="1" ht="14.25">
      <c r="A365" s="45">
        <f ca="1">IF($H365="","",INDEX([1]NKC!$A$10:$A$5007,$H365))</f>
        <v>43556</v>
      </c>
      <c r="B365" s="46" t="str">
        <f ca="1">IF($H365="","",INDEX([1]NKC!$B$10:$B$5007,$H365))</f>
        <v>PC20190401-03</v>
      </c>
      <c r="C365" s="47" t="str">
        <f ca="1">IF($H365="","",INDEX([1]NKC!$C$10:$C$5007,$H365))</f>
        <v>Thuế GTGT được khấu trừ</v>
      </c>
      <c r="D365" s="48" t="str">
        <f ca="1">IF(IF($H365="","",INDEX([1]NKC!$D$10:$D$5007,$H365))=$C$8,IF($H365="","",INDEX([1]NKC!$E$10:$E$5007,$H365)),IF($H365="","",INDEX([1]NKC!$D$10:$D$5007,$H365)))</f>
        <v>1331</v>
      </c>
      <c r="E365" s="49" t="str">
        <f ca="1">IF(IF($H365="","",INDEX([1]NKC!$E$10:$E$5007,$H365))=$C$8,"",IF($H365="","",INDEX([1]NKC!$F$10:$F$5007,$H365)))</f>
        <v/>
      </c>
      <c r="F365" s="49">
        <f ca="1">IF(IF($H365="","",INDEX([1]NKC!$D$10:$D$5007,$H365))=$C$8,"",IF($H365="","",INDEX([1]NKC!$F$10:$F$5007,$H365)))</f>
        <v>90909</v>
      </c>
      <c r="G365" s="50">
        <f ca="1">IF(SUM(E365:F365)=0,0,$G$11+SUM(E$12:$E365)-SUM(F$12:$F365))</f>
        <v>3726747495</v>
      </c>
      <c r="H365" s="51">
        <f ca="1">IF(IF(TYPE(MATCH($C$8,OFFSET([1]NKC!$D$10,H364,0):'[1]NKC'!$D$5007,0)+H364)=16,"",MATCH($C$8,OFFSET([1]NKC!$D$10,H364,0):'[1]NKC'!$D$5007,0)+H364)&lt;IF(TYPE(MATCH($C$8,OFFSET([1]NKC!$E$10,H364,0):'[1]NKC'!$E$5007,0)+H364)=16,"",MATCH($C$8,OFFSET([1]NKC!$E$10,H364,0):'[1]NKC'!$E$5007,0)+H364),IF(TYPE(MATCH($C$8,OFFSET([1]NKC!$D$10,H364,0):'[1]NKC'!$D$5007,0)+H364)=16,"",MATCH($C$8,OFFSET([1]NKC!$D$10,H364,0):'[1]NKC'!$D$5007,0)+H364),IF(TYPE(MATCH($C$8,OFFSET([1]NKC!$E$10,H364,0):'[1]NKC'!$E$5007,0)+H364)=16,"",MATCH($C$8,OFFSET([1]NKC!$E$10,H364,0):'[1]NKC'!$E$5007,0)+H364))</f>
        <v>484</v>
      </c>
    </row>
    <row r="366" spans="1:8" s="52" customFormat="1" ht="25.5">
      <c r="A366" s="45">
        <f ca="1">IF($H366="","",INDEX([1]NKC!$A$10:$A$5007,$H366))</f>
        <v>43556</v>
      </c>
      <c r="B366" s="46" t="str">
        <f ca="1">IF($H366="","",INDEX([1]NKC!$B$10:$B$5007,$H366))</f>
        <v>PC20190401-03</v>
      </c>
      <c r="C366" s="47" t="str">
        <f ca="1">IF($H366="","",INDEX([1]NKC!$C$10:$C$5007,$H366))</f>
        <v>TT công tác phí đi miền Trung từ 22/02 đến 15/03/2019- Xăng dầu</v>
      </c>
      <c r="D366" s="48" t="str">
        <f ca="1">IF(IF($H366="","",INDEX([1]NKC!$D$10:$D$5007,$H366))=$C$8,IF($H366="","",INDEX([1]NKC!$E$10:$E$5007,$H366)),IF($H366="","",INDEX([1]NKC!$D$10:$D$5007,$H366)))</f>
        <v>6418</v>
      </c>
      <c r="E366" s="49" t="str">
        <f ca="1">IF(IF($H366="","",INDEX([1]NKC!$E$10:$E$5007,$H366))=$C$8,"",IF($H366="","",INDEX([1]NKC!$F$10:$F$5007,$H366)))</f>
        <v/>
      </c>
      <c r="F366" s="49">
        <f ca="1">IF(IF($H366="","",INDEX([1]NKC!$D$10:$D$5007,$H366))=$C$8,"",IF($H366="","",INDEX([1]NKC!$F$10:$F$5007,$H366)))</f>
        <v>911400</v>
      </c>
      <c r="G366" s="50">
        <f ca="1">IF(SUM(E366:F366)=0,0,$G$11+SUM(E$12:$E366)-SUM(F$12:$F366))</f>
        <v>3725836095</v>
      </c>
      <c r="H366" s="51">
        <f ca="1">IF(IF(TYPE(MATCH($C$8,OFFSET([1]NKC!$D$10,H365,0):'[1]NKC'!$D$5007,0)+H365)=16,"",MATCH($C$8,OFFSET([1]NKC!$D$10,H365,0):'[1]NKC'!$D$5007,0)+H365)&lt;IF(TYPE(MATCH($C$8,OFFSET([1]NKC!$E$10,H365,0):'[1]NKC'!$E$5007,0)+H365)=16,"",MATCH($C$8,OFFSET([1]NKC!$E$10,H365,0):'[1]NKC'!$E$5007,0)+H365),IF(TYPE(MATCH($C$8,OFFSET([1]NKC!$D$10,H365,0):'[1]NKC'!$D$5007,0)+H365)=16,"",MATCH($C$8,OFFSET([1]NKC!$D$10,H365,0):'[1]NKC'!$D$5007,0)+H365),IF(TYPE(MATCH($C$8,OFFSET([1]NKC!$E$10,H365,0):'[1]NKC'!$E$5007,0)+H365)=16,"",MATCH($C$8,OFFSET([1]NKC!$E$10,H365,0):'[1]NKC'!$E$5007,0)+H365))</f>
        <v>485</v>
      </c>
    </row>
    <row r="367" spans="1:8" s="52" customFormat="1" ht="14.25">
      <c r="A367" s="45">
        <f ca="1">IF($H367="","",INDEX([1]NKC!$A$10:$A$5007,$H367))</f>
        <v>43556</v>
      </c>
      <c r="B367" s="46" t="str">
        <f ca="1">IF($H367="","",INDEX([1]NKC!$B$10:$B$5007,$H367))</f>
        <v>PC20190401-03</v>
      </c>
      <c r="C367" s="47" t="str">
        <f ca="1">IF($H367="","",INDEX([1]NKC!$C$10:$C$5007,$H367))</f>
        <v>Thuế GTGT được khấu trừ</v>
      </c>
      <c r="D367" s="48" t="str">
        <f ca="1">IF(IF($H367="","",INDEX([1]NKC!$D$10:$D$5007,$H367))=$C$8,IF($H367="","",INDEX([1]NKC!$E$10:$E$5007,$H367)),IF($H367="","",INDEX([1]NKC!$D$10:$D$5007,$H367)))</f>
        <v>1331</v>
      </c>
      <c r="E367" s="49" t="str">
        <f ca="1">IF(IF($H367="","",INDEX([1]NKC!$E$10:$E$5007,$H367))=$C$8,"",IF($H367="","",INDEX([1]NKC!$F$10:$F$5007,$H367)))</f>
        <v/>
      </c>
      <c r="F367" s="49">
        <f ca="1">IF(IF($H367="","",INDEX([1]NKC!$D$10:$D$5007,$H367))=$C$8,"",IF($H367="","",INDEX([1]NKC!$F$10:$F$5007,$H367)))</f>
        <v>91140</v>
      </c>
      <c r="G367" s="50">
        <f ca="1">IF(SUM(E367:F367)=0,0,$G$11+SUM(E$12:$E367)-SUM(F$12:$F367))</f>
        <v>3725744955</v>
      </c>
      <c r="H367" s="51">
        <f ca="1">IF(IF(TYPE(MATCH($C$8,OFFSET([1]NKC!$D$10,H366,0):'[1]NKC'!$D$5007,0)+H366)=16,"",MATCH($C$8,OFFSET([1]NKC!$D$10,H366,0):'[1]NKC'!$D$5007,0)+H366)&lt;IF(TYPE(MATCH($C$8,OFFSET([1]NKC!$E$10,H366,0):'[1]NKC'!$E$5007,0)+H366)=16,"",MATCH($C$8,OFFSET([1]NKC!$E$10,H366,0):'[1]NKC'!$E$5007,0)+H366),IF(TYPE(MATCH($C$8,OFFSET([1]NKC!$D$10,H366,0):'[1]NKC'!$D$5007,0)+H366)=16,"",MATCH($C$8,OFFSET([1]NKC!$D$10,H366,0):'[1]NKC'!$D$5007,0)+H366),IF(TYPE(MATCH($C$8,OFFSET([1]NKC!$E$10,H366,0):'[1]NKC'!$E$5007,0)+H366)=16,"",MATCH($C$8,OFFSET([1]NKC!$E$10,H366,0):'[1]NKC'!$E$5007,0)+H366))</f>
        <v>486</v>
      </c>
    </row>
    <row r="368" spans="1:8" s="52" customFormat="1" ht="25.5">
      <c r="A368" s="45">
        <f ca="1">IF($H368="","",INDEX([1]NKC!$A$10:$A$5007,$H368))</f>
        <v>43556</v>
      </c>
      <c r="B368" s="46" t="str">
        <f ca="1">IF($H368="","",INDEX([1]NKC!$B$10:$B$5007,$H368))</f>
        <v>PC20190401-03</v>
      </c>
      <c r="C368" s="47" t="str">
        <f ca="1">IF($H368="","",INDEX([1]NKC!$C$10:$C$5007,$H368))</f>
        <v>TT công tác phí đi miền Trung từ 22/02 đến 15/03/2019- Xăng dầu</v>
      </c>
      <c r="D368" s="48" t="str">
        <f ca="1">IF(IF($H368="","",INDEX([1]NKC!$D$10:$D$5007,$H368))=$C$8,IF($H368="","",INDEX([1]NKC!$E$10:$E$5007,$H368)),IF($H368="","",INDEX([1]NKC!$D$10:$D$5007,$H368)))</f>
        <v>6418</v>
      </c>
      <c r="E368" s="49" t="str">
        <f ca="1">IF(IF($H368="","",INDEX([1]NKC!$E$10:$E$5007,$H368))=$C$8,"",IF($H368="","",INDEX([1]NKC!$F$10:$F$5007,$H368)))</f>
        <v/>
      </c>
      <c r="F368" s="49">
        <f ca="1">IF(IF($H368="","",INDEX([1]NKC!$D$10:$D$5007,$H368))=$C$8,"",IF($H368="","",INDEX([1]NKC!$F$10:$F$5007,$H368)))</f>
        <v>923236</v>
      </c>
      <c r="G368" s="50">
        <f ca="1">IF(SUM(E368:F368)=0,0,$G$11+SUM(E$12:$E368)-SUM(F$12:$F368))</f>
        <v>3724821719</v>
      </c>
      <c r="H368" s="51">
        <f ca="1">IF(IF(TYPE(MATCH($C$8,OFFSET([1]NKC!$D$10,H367,0):'[1]NKC'!$D$5007,0)+H367)=16,"",MATCH($C$8,OFFSET([1]NKC!$D$10,H367,0):'[1]NKC'!$D$5007,0)+H367)&lt;IF(TYPE(MATCH($C$8,OFFSET([1]NKC!$E$10,H367,0):'[1]NKC'!$E$5007,0)+H367)=16,"",MATCH($C$8,OFFSET([1]NKC!$E$10,H367,0):'[1]NKC'!$E$5007,0)+H367),IF(TYPE(MATCH($C$8,OFFSET([1]NKC!$D$10,H367,0):'[1]NKC'!$D$5007,0)+H367)=16,"",MATCH($C$8,OFFSET([1]NKC!$D$10,H367,0):'[1]NKC'!$D$5007,0)+H367),IF(TYPE(MATCH($C$8,OFFSET([1]NKC!$E$10,H367,0):'[1]NKC'!$E$5007,0)+H367)=16,"",MATCH($C$8,OFFSET([1]NKC!$E$10,H367,0):'[1]NKC'!$E$5007,0)+H367))</f>
        <v>487</v>
      </c>
    </row>
    <row r="369" spans="1:8" s="52" customFormat="1" ht="14.25">
      <c r="A369" s="45">
        <f ca="1">IF($H369="","",INDEX([1]NKC!$A$10:$A$5007,$H369))</f>
        <v>43556</v>
      </c>
      <c r="B369" s="46" t="str">
        <f ca="1">IF($H369="","",INDEX([1]NKC!$B$10:$B$5007,$H369))</f>
        <v>PC20190401-03</v>
      </c>
      <c r="C369" s="47" t="str">
        <f ca="1">IF($H369="","",INDEX([1]NKC!$C$10:$C$5007,$H369))</f>
        <v>Thuế GTGT được khấu trừ</v>
      </c>
      <c r="D369" s="48" t="str">
        <f ca="1">IF(IF($H369="","",INDEX([1]NKC!$D$10:$D$5007,$H369))=$C$8,IF($H369="","",INDEX([1]NKC!$E$10:$E$5007,$H369)),IF($H369="","",INDEX([1]NKC!$D$10:$D$5007,$H369)))</f>
        <v>1331</v>
      </c>
      <c r="E369" s="49" t="str">
        <f ca="1">IF(IF($H369="","",INDEX([1]NKC!$E$10:$E$5007,$H369))=$C$8,"",IF($H369="","",INDEX([1]NKC!$F$10:$F$5007,$H369)))</f>
        <v/>
      </c>
      <c r="F369" s="49">
        <f ca="1">IF(IF($H369="","",INDEX([1]NKC!$D$10:$D$5007,$H369))=$C$8,"",IF($H369="","",INDEX([1]NKC!$F$10:$F$5007,$H369)))</f>
        <v>92324</v>
      </c>
      <c r="G369" s="50">
        <f ca="1">IF(SUM(E369:F369)=0,0,$G$11+SUM(E$12:$E369)-SUM(F$12:$F369))</f>
        <v>3724729395</v>
      </c>
      <c r="H369" s="51">
        <f ca="1">IF(IF(TYPE(MATCH($C$8,OFFSET([1]NKC!$D$10,H368,0):'[1]NKC'!$D$5007,0)+H368)=16,"",MATCH($C$8,OFFSET([1]NKC!$D$10,H368,0):'[1]NKC'!$D$5007,0)+H368)&lt;IF(TYPE(MATCH($C$8,OFFSET([1]NKC!$E$10,H368,0):'[1]NKC'!$E$5007,0)+H368)=16,"",MATCH($C$8,OFFSET([1]NKC!$E$10,H368,0):'[1]NKC'!$E$5007,0)+H368),IF(TYPE(MATCH($C$8,OFFSET([1]NKC!$D$10,H368,0):'[1]NKC'!$D$5007,0)+H368)=16,"",MATCH($C$8,OFFSET([1]NKC!$D$10,H368,0):'[1]NKC'!$D$5007,0)+H368),IF(TYPE(MATCH($C$8,OFFSET([1]NKC!$E$10,H368,0):'[1]NKC'!$E$5007,0)+H368)=16,"",MATCH($C$8,OFFSET([1]NKC!$E$10,H368,0):'[1]NKC'!$E$5007,0)+H368))</f>
        <v>488</v>
      </c>
    </row>
    <row r="370" spans="1:8" s="52" customFormat="1" ht="25.5">
      <c r="A370" s="45">
        <f ca="1">IF($H370="","",INDEX([1]NKC!$A$10:$A$5007,$H370))</f>
        <v>43556</v>
      </c>
      <c r="B370" s="46" t="str">
        <f ca="1">IF($H370="","",INDEX([1]NKC!$B$10:$B$5007,$H370))</f>
        <v>PC20190401-03</v>
      </c>
      <c r="C370" s="47" t="str">
        <f ca="1">IF($H370="","",INDEX([1]NKC!$C$10:$C$5007,$H370))</f>
        <v>TT công tác phí đi miền Trung từ 22/02 đến 15/03/2019- Xăng dầu</v>
      </c>
      <c r="D370" s="48" t="str">
        <f ca="1">IF(IF($H370="","",INDEX([1]NKC!$D$10:$D$5007,$H370))=$C$8,IF($H370="","",INDEX([1]NKC!$E$10:$E$5007,$H370)),IF($H370="","",INDEX([1]NKC!$D$10:$D$5007,$H370)))</f>
        <v>6418</v>
      </c>
      <c r="E370" s="49" t="str">
        <f ca="1">IF(IF($H370="","",INDEX([1]NKC!$E$10:$E$5007,$H370))=$C$8,"",IF($H370="","",INDEX([1]NKC!$F$10:$F$5007,$H370)))</f>
        <v/>
      </c>
      <c r="F370" s="49">
        <f ca="1">IF(IF($H370="","",INDEX([1]NKC!$D$10:$D$5007,$H370))=$C$8,"",IF($H370="","",INDEX([1]NKC!$F$10:$F$5007,$H370)))</f>
        <v>713636</v>
      </c>
      <c r="G370" s="50">
        <f ca="1">IF(SUM(E370:F370)=0,0,$G$11+SUM(E$12:$E370)-SUM(F$12:$F370))</f>
        <v>3724015759</v>
      </c>
      <c r="H370" s="51">
        <f ca="1">IF(IF(TYPE(MATCH($C$8,OFFSET([1]NKC!$D$10,H369,0):'[1]NKC'!$D$5007,0)+H369)=16,"",MATCH($C$8,OFFSET([1]NKC!$D$10,H369,0):'[1]NKC'!$D$5007,0)+H369)&lt;IF(TYPE(MATCH($C$8,OFFSET([1]NKC!$E$10,H369,0):'[1]NKC'!$E$5007,0)+H369)=16,"",MATCH($C$8,OFFSET([1]NKC!$E$10,H369,0):'[1]NKC'!$E$5007,0)+H369),IF(TYPE(MATCH($C$8,OFFSET([1]NKC!$D$10,H369,0):'[1]NKC'!$D$5007,0)+H369)=16,"",MATCH($C$8,OFFSET([1]NKC!$D$10,H369,0):'[1]NKC'!$D$5007,0)+H369),IF(TYPE(MATCH($C$8,OFFSET([1]NKC!$E$10,H369,0):'[1]NKC'!$E$5007,0)+H369)=16,"",MATCH($C$8,OFFSET([1]NKC!$E$10,H369,0):'[1]NKC'!$E$5007,0)+H369))</f>
        <v>489</v>
      </c>
    </row>
    <row r="371" spans="1:8" s="52" customFormat="1" ht="14.25">
      <c r="A371" s="45">
        <f ca="1">IF($H371="","",INDEX([1]NKC!$A$10:$A$5007,$H371))</f>
        <v>43556</v>
      </c>
      <c r="B371" s="46" t="str">
        <f ca="1">IF($H371="","",INDEX([1]NKC!$B$10:$B$5007,$H371))</f>
        <v>PC20190401-03</v>
      </c>
      <c r="C371" s="47" t="str">
        <f ca="1">IF($H371="","",INDEX([1]NKC!$C$10:$C$5007,$H371))</f>
        <v>Thuế GTGT được khấu trừ</v>
      </c>
      <c r="D371" s="48" t="str">
        <f ca="1">IF(IF($H371="","",INDEX([1]NKC!$D$10:$D$5007,$H371))=$C$8,IF($H371="","",INDEX([1]NKC!$E$10:$E$5007,$H371)),IF($H371="","",INDEX([1]NKC!$D$10:$D$5007,$H371)))</f>
        <v>1331</v>
      </c>
      <c r="E371" s="49" t="str">
        <f ca="1">IF(IF($H371="","",INDEX([1]NKC!$E$10:$E$5007,$H371))=$C$8,"",IF($H371="","",INDEX([1]NKC!$F$10:$F$5007,$H371)))</f>
        <v/>
      </c>
      <c r="F371" s="49">
        <f ca="1">IF(IF($H371="","",INDEX([1]NKC!$D$10:$D$5007,$H371))=$C$8,"",IF($H371="","",INDEX([1]NKC!$F$10:$F$5007,$H371)))</f>
        <v>71364</v>
      </c>
      <c r="G371" s="50">
        <f ca="1">IF(SUM(E371:F371)=0,0,$G$11+SUM(E$12:$E371)-SUM(F$12:$F371))</f>
        <v>3723944395</v>
      </c>
      <c r="H371" s="51">
        <f ca="1">IF(IF(TYPE(MATCH($C$8,OFFSET([1]NKC!$D$10,H370,0):'[1]NKC'!$D$5007,0)+H370)=16,"",MATCH($C$8,OFFSET([1]NKC!$D$10,H370,0):'[1]NKC'!$D$5007,0)+H370)&lt;IF(TYPE(MATCH($C$8,OFFSET([1]NKC!$E$10,H370,0):'[1]NKC'!$E$5007,0)+H370)=16,"",MATCH($C$8,OFFSET([1]NKC!$E$10,H370,0):'[1]NKC'!$E$5007,0)+H370),IF(TYPE(MATCH($C$8,OFFSET([1]NKC!$D$10,H370,0):'[1]NKC'!$D$5007,0)+H370)=16,"",MATCH($C$8,OFFSET([1]NKC!$D$10,H370,0):'[1]NKC'!$D$5007,0)+H370),IF(TYPE(MATCH($C$8,OFFSET([1]NKC!$E$10,H370,0):'[1]NKC'!$E$5007,0)+H370)=16,"",MATCH($C$8,OFFSET([1]NKC!$E$10,H370,0):'[1]NKC'!$E$5007,0)+H370))</f>
        <v>490</v>
      </c>
    </row>
    <row r="372" spans="1:8" s="52" customFormat="1" ht="25.5">
      <c r="A372" s="45">
        <f ca="1">IF($H372="","",INDEX([1]NKC!$A$10:$A$5007,$H372))</f>
        <v>43556</v>
      </c>
      <c r="B372" s="46" t="str">
        <f ca="1">IF($H372="","",INDEX([1]NKC!$B$10:$B$5007,$H372))</f>
        <v>PC20190401-03</v>
      </c>
      <c r="C372" s="47" t="str">
        <f ca="1">IF($H372="","",INDEX([1]NKC!$C$10:$C$5007,$H372))</f>
        <v>TT công tác phí đi miền Trung từ 22/02 đến 15/03/2019- photo (loại)</v>
      </c>
      <c r="D372" s="48" t="str">
        <f ca="1">IF(IF($H372="","",INDEX([1]NKC!$D$10:$D$5007,$H372))=$C$8,IF($H372="","",INDEX([1]NKC!$E$10:$E$5007,$H372)),IF($H372="","",INDEX([1]NKC!$D$10:$D$5007,$H372)))</f>
        <v>6418</v>
      </c>
      <c r="E372" s="49" t="str">
        <f ca="1">IF(IF($H372="","",INDEX([1]NKC!$E$10:$E$5007,$H372))=$C$8,"",IF($H372="","",INDEX([1]NKC!$F$10:$F$5007,$H372)))</f>
        <v/>
      </c>
      <c r="F372" s="49">
        <f ca="1">IF(IF($H372="","",INDEX([1]NKC!$D$10:$D$5007,$H372))=$C$8,"",IF($H372="","",INDEX([1]NKC!$F$10:$F$5007,$H372)))</f>
        <v>35000</v>
      </c>
      <c r="G372" s="50">
        <f ca="1">IF(SUM(E372:F372)=0,0,$G$11+SUM(E$12:$E372)-SUM(F$12:$F372))</f>
        <v>3723909395</v>
      </c>
      <c r="H372" s="51">
        <f ca="1">IF(IF(TYPE(MATCH($C$8,OFFSET([1]NKC!$D$10,H371,0):'[1]NKC'!$D$5007,0)+H371)=16,"",MATCH($C$8,OFFSET([1]NKC!$D$10,H371,0):'[1]NKC'!$D$5007,0)+H371)&lt;IF(TYPE(MATCH($C$8,OFFSET([1]NKC!$E$10,H371,0):'[1]NKC'!$E$5007,0)+H371)=16,"",MATCH($C$8,OFFSET([1]NKC!$E$10,H371,0):'[1]NKC'!$E$5007,0)+H371),IF(TYPE(MATCH($C$8,OFFSET([1]NKC!$D$10,H371,0):'[1]NKC'!$D$5007,0)+H371)=16,"",MATCH($C$8,OFFSET([1]NKC!$D$10,H371,0):'[1]NKC'!$D$5007,0)+H371),IF(TYPE(MATCH($C$8,OFFSET([1]NKC!$E$10,H371,0):'[1]NKC'!$E$5007,0)+H371)=16,"",MATCH($C$8,OFFSET([1]NKC!$E$10,H371,0):'[1]NKC'!$E$5007,0)+H371))</f>
        <v>491</v>
      </c>
    </row>
    <row r="373" spans="1:8" s="52" customFormat="1" ht="14.25">
      <c r="A373" s="45">
        <f ca="1">IF($H373="","",INDEX([1]NKC!$A$10:$A$5007,$H373))</f>
        <v>43556</v>
      </c>
      <c r="B373" s="46" t="str">
        <f ca="1">IF($H373="","",INDEX([1]NKC!$B$10:$B$5007,$H373))</f>
        <v>PC20190401-03</v>
      </c>
      <c r="C373" s="47" t="str">
        <f ca="1">IF($H373="","",INDEX([1]NKC!$C$10:$C$5007,$H373))</f>
        <v>Điều chỉnh giảm phí PC20190401-03</v>
      </c>
      <c r="D373" s="48" t="str">
        <f ca="1">IF(IF($H373="","",INDEX([1]NKC!$D$10:$D$5007,$H373))=$C$8,IF($H373="","",INDEX([1]NKC!$E$10:$E$5007,$H373)),IF($H373="","",INDEX([1]NKC!$D$10:$D$5007,$H373)))</f>
        <v>6418</v>
      </c>
      <c r="E373" s="49" t="str">
        <f ca="1">IF(IF($H373="","",INDEX([1]NKC!$E$10:$E$5007,$H373))=$C$8,"",IF($H373="","",INDEX([1]NKC!$F$10:$F$5007,$H373)))</f>
        <v/>
      </c>
      <c r="F373" s="49">
        <f ca="1">IF(IF($H373="","",INDEX([1]NKC!$D$10:$D$5007,$H373))=$C$8,"",IF($H373="","",INDEX([1]NKC!$F$10:$F$5007,$H373)))</f>
        <v>-1125000</v>
      </c>
      <c r="G373" s="50">
        <f ca="1">IF(SUM(E373:F373)=0,0,$G$11+SUM(E$12:$E373)-SUM(F$12:$F373))</f>
        <v>3725034395</v>
      </c>
      <c r="H373" s="51">
        <f ca="1">IF(IF(TYPE(MATCH($C$8,OFFSET([1]NKC!$D$10,H372,0):'[1]NKC'!$D$5007,0)+H372)=16,"",MATCH($C$8,OFFSET([1]NKC!$D$10,H372,0):'[1]NKC'!$D$5007,0)+H372)&lt;IF(TYPE(MATCH($C$8,OFFSET([1]NKC!$E$10,H372,0):'[1]NKC'!$E$5007,0)+H372)=16,"",MATCH($C$8,OFFSET([1]NKC!$E$10,H372,0):'[1]NKC'!$E$5007,0)+H372),IF(TYPE(MATCH($C$8,OFFSET([1]NKC!$D$10,H372,0):'[1]NKC'!$D$5007,0)+H372)=16,"",MATCH($C$8,OFFSET([1]NKC!$D$10,H372,0):'[1]NKC'!$D$5007,0)+H372),IF(TYPE(MATCH($C$8,OFFSET([1]NKC!$E$10,H372,0):'[1]NKC'!$E$5007,0)+H372)=16,"",MATCH($C$8,OFFSET([1]NKC!$E$10,H372,0):'[1]NKC'!$E$5007,0)+H372))</f>
        <v>492</v>
      </c>
    </row>
    <row r="374" spans="1:8" s="52" customFormat="1" ht="25.5">
      <c r="A374" s="45">
        <f ca="1">IF($H374="","",INDEX([1]NKC!$A$10:$A$5007,$H374))</f>
        <v>43556</v>
      </c>
      <c r="B374" s="46" t="str">
        <f ca="1">IF($H374="","",INDEX([1]NKC!$B$10:$B$5007,$H374))</f>
        <v>PC20190401-04</v>
      </c>
      <c r="C374" s="47" t="str">
        <f ca="1">IF($H374="","",INDEX([1]NKC!$C$10:$C$5007,$H374))</f>
        <v>Chi phí di chuyển NV từ miền Tây đến TP.HCM- thuê phòng</v>
      </c>
      <c r="D374" s="48" t="str">
        <f ca="1">IF(IF($H374="","",INDEX([1]NKC!$D$10:$D$5007,$H374))=$C$8,IF($H374="","",INDEX([1]NKC!$E$10:$E$5007,$H374)),IF($H374="","",INDEX([1]NKC!$D$10:$D$5007,$H374)))</f>
        <v>6418</v>
      </c>
      <c r="E374" s="49" t="str">
        <f ca="1">IF(IF($H374="","",INDEX([1]NKC!$E$10:$E$5007,$H374))=$C$8,"",IF($H374="","",INDEX([1]NKC!$F$10:$F$5007,$H374)))</f>
        <v/>
      </c>
      <c r="F374" s="49">
        <f ca="1">IF(IF($H374="","",INDEX([1]NKC!$D$10:$D$5007,$H374))=$C$8,"",IF($H374="","",INDEX([1]NKC!$F$10:$F$5007,$H374)))</f>
        <v>650000</v>
      </c>
      <c r="G374" s="50">
        <f ca="1">IF(SUM(E374:F374)=0,0,$G$11+SUM(E$12:$E374)-SUM(F$12:$F374))</f>
        <v>3724384395</v>
      </c>
      <c r="H374" s="51">
        <f ca="1">IF(IF(TYPE(MATCH($C$8,OFFSET([1]NKC!$D$10,H373,0):'[1]NKC'!$D$5007,0)+H373)=16,"",MATCH($C$8,OFFSET([1]NKC!$D$10,H373,0):'[1]NKC'!$D$5007,0)+H373)&lt;IF(TYPE(MATCH($C$8,OFFSET([1]NKC!$E$10,H373,0):'[1]NKC'!$E$5007,0)+H373)=16,"",MATCH($C$8,OFFSET([1]NKC!$E$10,H373,0):'[1]NKC'!$E$5007,0)+H373),IF(TYPE(MATCH($C$8,OFFSET([1]NKC!$D$10,H373,0):'[1]NKC'!$D$5007,0)+H373)=16,"",MATCH($C$8,OFFSET([1]NKC!$D$10,H373,0):'[1]NKC'!$D$5007,0)+H373),IF(TYPE(MATCH($C$8,OFFSET([1]NKC!$E$10,H373,0):'[1]NKC'!$E$5007,0)+H373)=16,"",MATCH($C$8,OFFSET([1]NKC!$E$10,H373,0):'[1]NKC'!$E$5007,0)+H373))</f>
        <v>493</v>
      </c>
    </row>
    <row r="375" spans="1:8" s="52" customFormat="1" ht="14.25">
      <c r="A375" s="45">
        <f ca="1">IF($H375="","",INDEX([1]NKC!$A$10:$A$5007,$H375))</f>
        <v>43556</v>
      </c>
      <c r="B375" s="46" t="str">
        <f ca="1">IF($H375="","",INDEX([1]NKC!$B$10:$B$5007,$H375))</f>
        <v>PC20190401-04</v>
      </c>
      <c r="C375" s="47" t="str">
        <f ca="1">IF($H375="","",INDEX([1]NKC!$C$10:$C$5007,$H375))</f>
        <v>Chi phí di chuyển NV từ miền Tây đến TP.HCM- vé xe</v>
      </c>
      <c r="D375" s="48" t="str">
        <f ca="1">IF(IF($H375="","",INDEX([1]NKC!$D$10:$D$5007,$H375))=$C$8,IF($H375="","",INDEX([1]NKC!$E$10:$E$5007,$H375)),IF($H375="","",INDEX([1]NKC!$D$10:$D$5007,$H375)))</f>
        <v>6418</v>
      </c>
      <c r="E375" s="49" t="str">
        <f ca="1">IF(IF($H375="","",INDEX([1]NKC!$E$10:$E$5007,$H375))=$C$8,"",IF($H375="","",INDEX([1]NKC!$F$10:$F$5007,$H375)))</f>
        <v/>
      </c>
      <c r="F375" s="49">
        <f ca="1">IF(IF($H375="","",INDEX([1]NKC!$D$10:$D$5007,$H375))=$C$8,"",IF($H375="","",INDEX([1]NKC!$F$10:$F$5007,$H375)))</f>
        <v>485000</v>
      </c>
      <c r="G375" s="50">
        <f ca="1">IF(SUM(E375:F375)=0,0,$G$11+SUM(E$12:$E375)-SUM(F$12:$F375))</f>
        <v>3723899395</v>
      </c>
      <c r="H375" s="51">
        <f ca="1">IF(IF(TYPE(MATCH($C$8,OFFSET([1]NKC!$D$10,H374,0):'[1]NKC'!$D$5007,0)+H374)=16,"",MATCH($C$8,OFFSET([1]NKC!$D$10,H374,0):'[1]NKC'!$D$5007,0)+H374)&lt;IF(TYPE(MATCH($C$8,OFFSET([1]NKC!$E$10,H374,0):'[1]NKC'!$E$5007,0)+H374)=16,"",MATCH($C$8,OFFSET([1]NKC!$E$10,H374,0):'[1]NKC'!$E$5007,0)+H374),IF(TYPE(MATCH($C$8,OFFSET([1]NKC!$D$10,H374,0):'[1]NKC'!$D$5007,0)+H374)=16,"",MATCH($C$8,OFFSET([1]NKC!$D$10,H374,0):'[1]NKC'!$D$5007,0)+H374),IF(TYPE(MATCH($C$8,OFFSET([1]NKC!$E$10,H374,0):'[1]NKC'!$E$5007,0)+H374)=16,"",MATCH($C$8,OFFSET([1]NKC!$E$10,H374,0):'[1]NKC'!$E$5007,0)+H374))</f>
        <v>494</v>
      </c>
    </row>
    <row r="376" spans="1:8" s="52" customFormat="1" ht="14.25">
      <c r="A376" s="45">
        <f ca="1">IF($H376="","",INDEX([1]NKC!$A$10:$A$5007,$H376))</f>
        <v>43556</v>
      </c>
      <c r="B376" s="46" t="str">
        <f ca="1">IF($H376="","",INDEX([1]NKC!$B$10:$B$5007,$H376))</f>
        <v>PC20190401-05</v>
      </c>
      <c r="C376" s="47" t="str">
        <f ca="1">IF($H376="","",INDEX([1]NKC!$C$10:$C$5007,$H376))</f>
        <v>Đổ Dầu công tác Đồng Nai, Bình Dương 21,23/03</v>
      </c>
      <c r="D376" s="48" t="str">
        <f ca="1">IF(IF($H376="","",INDEX([1]NKC!$D$10:$D$5007,$H376))=$C$8,IF($H376="","",INDEX([1]NKC!$E$10:$E$5007,$H376)),IF($H376="","",INDEX([1]NKC!$D$10:$D$5007,$H376)))</f>
        <v>6418</v>
      </c>
      <c r="E376" s="49" t="str">
        <f ca="1">IF(IF($H376="","",INDEX([1]NKC!$E$10:$E$5007,$H376))=$C$8,"",IF($H376="","",INDEX([1]NKC!$F$10:$F$5007,$H376)))</f>
        <v/>
      </c>
      <c r="F376" s="49">
        <f ca="1">IF(IF($H376="","",INDEX([1]NKC!$D$10:$D$5007,$H376))=$C$8,"",IF($H376="","",INDEX([1]NKC!$F$10:$F$5007,$H376)))</f>
        <v>907724</v>
      </c>
      <c r="G376" s="50">
        <f ca="1">IF(SUM(E376:F376)=0,0,$G$11+SUM(E$12:$E376)-SUM(F$12:$F376))</f>
        <v>3722991671</v>
      </c>
      <c r="H376" s="51">
        <f ca="1">IF(IF(TYPE(MATCH($C$8,OFFSET([1]NKC!$D$10,H375,0):'[1]NKC'!$D$5007,0)+H375)=16,"",MATCH($C$8,OFFSET([1]NKC!$D$10,H375,0):'[1]NKC'!$D$5007,0)+H375)&lt;IF(TYPE(MATCH($C$8,OFFSET([1]NKC!$E$10,H375,0):'[1]NKC'!$E$5007,0)+H375)=16,"",MATCH($C$8,OFFSET([1]NKC!$E$10,H375,0):'[1]NKC'!$E$5007,0)+H375),IF(TYPE(MATCH($C$8,OFFSET([1]NKC!$D$10,H375,0):'[1]NKC'!$D$5007,0)+H375)=16,"",MATCH($C$8,OFFSET([1]NKC!$D$10,H375,0):'[1]NKC'!$D$5007,0)+H375),IF(TYPE(MATCH($C$8,OFFSET([1]NKC!$E$10,H375,0):'[1]NKC'!$E$5007,0)+H375)=16,"",MATCH($C$8,OFFSET([1]NKC!$E$10,H375,0):'[1]NKC'!$E$5007,0)+H375))</f>
        <v>495</v>
      </c>
    </row>
    <row r="377" spans="1:8" s="52" customFormat="1" ht="14.25">
      <c r="A377" s="45">
        <f ca="1">IF($H377="","",INDEX([1]NKC!$A$10:$A$5007,$H377))</f>
        <v>43556</v>
      </c>
      <c r="B377" s="46" t="str">
        <f ca="1">IF($H377="","",INDEX([1]NKC!$B$10:$B$5007,$H377))</f>
        <v>PC20190401-05</v>
      </c>
      <c r="C377" s="47" t="str">
        <f ca="1">IF($H377="","",INDEX([1]NKC!$C$10:$C$5007,$H377))</f>
        <v>Thuế GTGT được khấu trừ</v>
      </c>
      <c r="D377" s="48" t="str">
        <f ca="1">IF(IF($H377="","",INDEX([1]NKC!$D$10:$D$5007,$H377))=$C$8,IF($H377="","",INDEX([1]NKC!$E$10:$E$5007,$H377)),IF($H377="","",INDEX([1]NKC!$D$10:$D$5007,$H377)))</f>
        <v>1331</v>
      </c>
      <c r="E377" s="49" t="str">
        <f ca="1">IF(IF($H377="","",INDEX([1]NKC!$E$10:$E$5007,$H377))=$C$8,"",IF($H377="","",INDEX([1]NKC!$F$10:$F$5007,$H377)))</f>
        <v/>
      </c>
      <c r="F377" s="49">
        <f ca="1">IF(IF($H377="","",INDEX([1]NKC!$D$10:$D$5007,$H377))=$C$8,"",IF($H377="","",INDEX([1]NKC!$F$10:$F$5007,$H377)))</f>
        <v>92276</v>
      </c>
      <c r="G377" s="50">
        <f ca="1">IF(SUM(E377:F377)=0,0,$G$11+SUM(E$12:$E377)-SUM(F$12:$F377))</f>
        <v>3722899395</v>
      </c>
      <c r="H377" s="51">
        <f ca="1">IF(IF(TYPE(MATCH($C$8,OFFSET([1]NKC!$D$10,H376,0):'[1]NKC'!$D$5007,0)+H376)=16,"",MATCH($C$8,OFFSET([1]NKC!$D$10,H376,0):'[1]NKC'!$D$5007,0)+H376)&lt;IF(TYPE(MATCH($C$8,OFFSET([1]NKC!$E$10,H376,0):'[1]NKC'!$E$5007,0)+H376)=16,"",MATCH($C$8,OFFSET([1]NKC!$E$10,H376,0):'[1]NKC'!$E$5007,0)+H376),IF(TYPE(MATCH($C$8,OFFSET([1]NKC!$D$10,H376,0):'[1]NKC'!$D$5007,0)+H376)=16,"",MATCH($C$8,OFFSET([1]NKC!$D$10,H376,0):'[1]NKC'!$D$5007,0)+H376),IF(TYPE(MATCH($C$8,OFFSET([1]NKC!$E$10,H376,0):'[1]NKC'!$E$5007,0)+H376)=16,"",MATCH($C$8,OFFSET([1]NKC!$E$10,H376,0):'[1]NKC'!$E$5007,0)+H376))</f>
        <v>496</v>
      </c>
    </row>
    <row r="378" spans="1:8" s="52" customFormat="1" ht="14.25">
      <c r="A378" s="45">
        <f ca="1">IF($H378="","",INDEX([1]NKC!$A$10:$A$5007,$H378))</f>
        <v>43556</v>
      </c>
      <c r="B378" s="46" t="str">
        <f ca="1">IF($H378="","",INDEX([1]NKC!$B$10:$B$5007,$H378))</f>
        <v>PC20190401-06</v>
      </c>
      <c r="C378" s="47" t="str">
        <f ca="1">IF($H378="","",INDEX([1]NKC!$C$10:$C$5007,$H378))</f>
        <v>Tạm ứng công tác phí Lâm Đồng</v>
      </c>
      <c r="D378" s="48" t="str">
        <f ca="1">IF(IF($H378="","",INDEX([1]NKC!$D$10:$D$5007,$H378))=$C$8,IF($H378="","",INDEX([1]NKC!$E$10:$E$5007,$H378)),IF($H378="","",INDEX([1]NKC!$D$10:$D$5007,$H378)))</f>
        <v>141</v>
      </c>
      <c r="E378" s="49" t="str">
        <f ca="1">IF(IF($H378="","",INDEX([1]NKC!$E$10:$E$5007,$H378))=$C$8,"",IF($H378="","",INDEX([1]NKC!$F$10:$F$5007,$H378)))</f>
        <v/>
      </c>
      <c r="F378" s="49">
        <f ca="1">IF(IF($H378="","",INDEX([1]NKC!$D$10:$D$5007,$H378))=$C$8,"",IF($H378="","",INDEX([1]NKC!$F$10:$F$5007,$H378)))</f>
        <v>3000000</v>
      </c>
      <c r="G378" s="50">
        <f ca="1">IF(SUM(E378:F378)=0,0,$G$11+SUM(E$12:$E378)-SUM(F$12:$F378))</f>
        <v>3719899395</v>
      </c>
      <c r="H378" s="51">
        <f ca="1">IF(IF(TYPE(MATCH($C$8,OFFSET([1]NKC!$D$10,H377,0):'[1]NKC'!$D$5007,0)+H377)=16,"",MATCH($C$8,OFFSET([1]NKC!$D$10,H377,0):'[1]NKC'!$D$5007,0)+H377)&lt;IF(TYPE(MATCH($C$8,OFFSET([1]NKC!$E$10,H377,0):'[1]NKC'!$E$5007,0)+H377)=16,"",MATCH($C$8,OFFSET([1]NKC!$E$10,H377,0):'[1]NKC'!$E$5007,0)+H377),IF(TYPE(MATCH($C$8,OFFSET([1]NKC!$D$10,H377,0):'[1]NKC'!$D$5007,0)+H377)=16,"",MATCH($C$8,OFFSET([1]NKC!$D$10,H377,0):'[1]NKC'!$D$5007,0)+H377),IF(TYPE(MATCH($C$8,OFFSET([1]NKC!$E$10,H377,0):'[1]NKC'!$E$5007,0)+H377)=16,"",MATCH($C$8,OFFSET([1]NKC!$E$10,H377,0):'[1]NKC'!$E$5007,0)+H377))</f>
        <v>497</v>
      </c>
    </row>
    <row r="379" spans="1:8" s="52" customFormat="1" ht="14.25">
      <c r="A379" s="45">
        <f ca="1">IF($H379="","",INDEX([1]NKC!$A$10:$A$5007,$H379))</f>
        <v>43556</v>
      </c>
      <c r="B379" s="46" t="str">
        <f ca="1">IF($H379="","",INDEX([1]NKC!$B$10:$B$5007,$H379))</f>
        <v>PC20190401-07</v>
      </c>
      <c r="C379" s="47" t="str">
        <f ca="1">IF($H379="","",INDEX([1]NKC!$C$10:$C$5007,$H379))</f>
        <v>Làm dấu mộc công ty</v>
      </c>
      <c r="D379" s="48" t="str">
        <f ca="1">IF(IF($H379="","",INDEX([1]NKC!$D$10:$D$5007,$H379))=$C$8,IF($H379="","",INDEX([1]NKC!$E$10:$E$5007,$H379)),IF($H379="","",INDEX([1]NKC!$D$10:$D$5007,$H379)))</f>
        <v>6423</v>
      </c>
      <c r="E379" s="49" t="str">
        <f ca="1">IF(IF($H379="","",INDEX([1]NKC!$E$10:$E$5007,$H379))=$C$8,"",IF($H379="","",INDEX([1]NKC!$F$10:$F$5007,$H379)))</f>
        <v/>
      </c>
      <c r="F379" s="49">
        <f ca="1">IF(IF($H379="","",INDEX([1]NKC!$D$10:$D$5007,$H379))=$C$8,"",IF($H379="","",INDEX([1]NKC!$F$10:$F$5007,$H379)))</f>
        <v>370000</v>
      </c>
      <c r="G379" s="50">
        <f ca="1">IF(SUM(E379:F379)=0,0,$G$11+SUM(E$12:$E379)-SUM(F$12:$F379))</f>
        <v>3719529395</v>
      </c>
      <c r="H379" s="51">
        <f ca="1">IF(IF(TYPE(MATCH($C$8,OFFSET([1]NKC!$D$10,H378,0):'[1]NKC'!$D$5007,0)+H378)=16,"",MATCH($C$8,OFFSET([1]NKC!$D$10,H378,0):'[1]NKC'!$D$5007,0)+H378)&lt;IF(TYPE(MATCH($C$8,OFFSET([1]NKC!$E$10,H378,0):'[1]NKC'!$E$5007,0)+H378)=16,"",MATCH($C$8,OFFSET([1]NKC!$E$10,H378,0):'[1]NKC'!$E$5007,0)+H378),IF(TYPE(MATCH($C$8,OFFSET([1]NKC!$D$10,H378,0):'[1]NKC'!$D$5007,0)+H378)=16,"",MATCH($C$8,OFFSET([1]NKC!$D$10,H378,0):'[1]NKC'!$D$5007,0)+H378),IF(TYPE(MATCH($C$8,OFFSET([1]NKC!$E$10,H378,0):'[1]NKC'!$E$5007,0)+H378)=16,"",MATCH($C$8,OFFSET([1]NKC!$E$10,H378,0):'[1]NKC'!$E$5007,0)+H378))</f>
        <v>498</v>
      </c>
    </row>
    <row r="380" spans="1:8" s="52" customFormat="1" ht="14.25">
      <c r="A380" s="45">
        <f ca="1">IF($H380="","",INDEX([1]NKC!$A$10:$A$5007,$H380))</f>
        <v>43558</v>
      </c>
      <c r="B380" s="46" t="str">
        <f ca="1">IF($H380="","",INDEX([1]NKC!$B$10:$B$5007,$H380))</f>
        <v>PT20190403-01</v>
      </c>
      <c r="C380" s="47" t="str">
        <f ca="1">IF($H380="","",INDEX([1]NKC!$C$10:$C$5007,$H380))</f>
        <v>Hoàng Thị Luyến trả tiền mượn công ty</v>
      </c>
      <c r="D380" s="48" t="str">
        <f ca="1">IF(IF($H380="","",INDEX([1]NKC!$D$10:$D$5007,$H380))=$C$8,IF($H380="","",INDEX([1]NKC!$E$10:$E$5007,$H380)),IF($H380="","",INDEX([1]NKC!$D$10:$D$5007,$H380)))</f>
        <v>3388</v>
      </c>
      <c r="E380" s="49">
        <f ca="1">IF(IF($H380="","",INDEX([1]NKC!$E$10:$E$5007,$H380))=$C$8,"",IF($H380="","",INDEX([1]NKC!$F$10:$F$5007,$H380)))</f>
        <v>20000000</v>
      </c>
      <c r="F380" s="49" t="str">
        <f ca="1">IF(IF($H380="","",INDEX([1]NKC!$D$10:$D$5007,$H380))=$C$8,"",IF($H380="","",INDEX([1]NKC!$F$10:$F$5007,$H380)))</f>
        <v/>
      </c>
      <c r="G380" s="50">
        <f ca="1">IF(SUM(E380:F380)=0,0,$G$11+SUM(E$12:$E380)-SUM(F$12:$F380))</f>
        <v>3739529395</v>
      </c>
      <c r="H380" s="51">
        <f ca="1">IF(IF(TYPE(MATCH($C$8,OFFSET([1]NKC!$D$10,H379,0):'[1]NKC'!$D$5007,0)+H379)=16,"",MATCH($C$8,OFFSET([1]NKC!$D$10,H379,0):'[1]NKC'!$D$5007,0)+H379)&lt;IF(TYPE(MATCH($C$8,OFFSET([1]NKC!$E$10,H379,0):'[1]NKC'!$E$5007,0)+H379)=16,"",MATCH($C$8,OFFSET([1]NKC!$E$10,H379,0):'[1]NKC'!$E$5007,0)+H379),IF(TYPE(MATCH($C$8,OFFSET([1]NKC!$D$10,H379,0):'[1]NKC'!$D$5007,0)+H379)=16,"",MATCH($C$8,OFFSET([1]NKC!$D$10,H379,0):'[1]NKC'!$D$5007,0)+H379),IF(TYPE(MATCH($C$8,OFFSET([1]NKC!$E$10,H379,0):'[1]NKC'!$E$5007,0)+H379)=16,"",MATCH($C$8,OFFSET([1]NKC!$E$10,H379,0):'[1]NKC'!$E$5007,0)+H379))</f>
        <v>515</v>
      </c>
    </row>
    <row r="381" spans="1:8" s="52" customFormat="1" ht="38.25">
      <c r="A381" s="45">
        <f ca="1">IF($H381="","",INDEX([1]NKC!$A$10:$A$5007,$H381))</f>
        <v>43558</v>
      </c>
      <c r="B381" s="46" t="str">
        <f ca="1">IF($H381="","",INDEX([1]NKC!$B$10:$B$5007,$H381))</f>
        <v>PT20190403-02</v>
      </c>
      <c r="C381" s="47" t="str">
        <f ca="1">IF($H381="","",INDEX([1]NKC!$C$10:$C$5007,$H381))</f>
        <v>Thu tiền bán hàng mái lợp hợp kim phủ đá Wood Tile-JH112 Arctic Blue-15 tấm theo ĐĐH số 03042019 (03/04/2019)</v>
      </c>
      <c r="D381" s="48" t="str">
        <f ca="1">IF(IF($H381="","",INDEX([1]NKC!$D$10:$D$5007,$H381))=$C$8,IF($H381="","",INDEX([1]NKC!$E$10:$E$5007,$H381)),IF($H381="","",INDEX([1]NKC!$D$10:$D$5007,$H381)))</f>
        <v>5111</v>
      </c>
      <c r="E381" s="49">
        <f ca="1">IF(IF($H381="","",INDEX([1]NKC!$E$10:$E$5007,$H381))=$C$8,"",IF($H381="","",INDEX([1]NKC!$F$10:$F$5007,$H381)))</f>
        <v>1957000</v>
      </c>
      <c r="F381" s="49" t="str">
        <f ca="1">IF(IF($H381="","",INDEX([1]NKC!$D$10:$D$5007,$H381))=$C$8,"",IF($H381="","",INDEX([1]NKC!$F$10:$F$5007,$H381)))</f>
        <v/>
      </c>
      <c r="G381" s="50">
        <f ca="1">IF(SUM(E381:F381)=0,0,$G$11+SUM(E$12:$E381)-SUM(F$12:$F381))</f>
        <v>3741486395</v>
      </c>
      <c r="H381" s="51">
        <f ca="1">IF(IF(TYPE(MATCH($C$8,OFFSET([1]NKC!$D$10,H380,0):'[1]NKC'!$D$5007,0)+H380)=16,"",MATCH($C$8,OFFSET([1]NKC!$D$10,H380,0):'[1]NKC'!$D$5007,0)+H380)&lt;IF(TYPE(MATCH($C$8,OFFSET([1]NKC!$E$10,H380,0):'[1]NKC'!$E$5007,0)+H380)=16,"",MATCH($C$8,OFFSET([1]NKC!$E$10,H380,0):'[1]NKC'!$E$5007,0)+H380),IF(TYPE(MATCH($C$8,OFFSET([1]NKC!$D$10,H380,0):'[1]NKC'!$D$5007,0)+H380)=16,"",MATCH($C$8,OFFSET([1]NKC!$D$10,H380,0):'[1]NKC'!$D$5007,0)+H380),IF(TYPE(MATCH($C$8,OFFSET([1]NKC!$E$10,H380,0):'[1]NKC'!$E$5007,0)+H380)=16,"",MATCH($C$8,OFFSET([1]NKC!$E$10,H380,0):'[1]NKC'!$E$5007,0)+H380))</f>
        <v>516</v>
      </c>
    </row>
    <row r="382" spans="1:8" s="52" customFormat="1" ht="14.25">
      <c r="A382" s="45">
        <f ca="1">IF($H382="","",INDEX([1]NKC!$A$10:$A$5007,$H382))</f>
        <v>43558</v>
      </c>
      <c r="B382" s="46" t="str">
        <f ca="1">IF($H382="","",INDEX([1]NKC!$B$10:$B$5007,$H382))</f>
        <v>PC20190403-01</v>
      </c>
      <c r="C382" s="47" t="str">
        <f ca="1">IF($H382="","",INDEX([1]NKC!$C$10:$C$5007,$H382))</f>
        <v>Photo công chứng, chứng từ</v>
      </c>
      <c r="D382" s="48">
        <f ca="1">IF(IF($H382="","",INDEX([1]NKC!$D$10:$D$5007,$H382))=$C$8,IF($H382="","",INDEX([1]NKC!$E$10:$E$5007,$H382)),IF($H382="","",INDEX([1]NKC!$D$10:$D$5007,$H382)))</f>
        <v>6425</v>
      </c>
      <c r="E382" s="49" t="str">
        <f ca="1">IF(IF($H382="","",INDEX([1]NKC!$E$10:$E$5007,$H382))=$C$8,"",IF($H382="","",INDEX([1]NKC!$F$10:$F$5007,$H382)))</f>
        <v/>
      </c>
      <c r="F382" s="49">
        <f ca="1">IF(IF($H382="","",INDEX([1]NKC!$D$10:$D$5007,$H382))=$C$8,"",IF($H382="","",INDEX([1]NKC!$F$10:$F$5007,$H382)))</f>
        <v>244000</v>
      </c>
      <c r="G382" s="50">
        <f ca="1">IF(SUM(E382:F382)=0,0,$G$11+SUM(E$12:$E382)-SUM(F$12:$F382))</f>
        <v>3741242395</v>
      </c>
      <c r="H382" s="51">
        <f ca="1">IF(IF(TYPE(MATCH($C$8,OFFSET([1]NKC!$D$10,H381,0):'[1]NKC'!$D$5007,0)+H381)=16,"",MATCH($C$8,OFFSET([1]NKC!$D$10,H381,0):'[1]NKC'!$D$5007,0)+H381)&lt;IF(TYPE(MATCH($C$8,OFFSET([1]NKC!$E$10,H381,0):'[1]NKC'!$E$5007,0)+H381)=16,"",MATCH($C$8,OFFSET([1]NKC!$E$10,H381,0):'[1]NKC'!$E$5007,0)+H381),IF(TYPE(MATCH($C$8,OFFSET([1]NKC!$D$10,H381,0):'[1]NKC'!$D$5007,0)+H381)=16,"",MATCH($C$8,OFFSET([1]NKC!$D$10,H381,0):'[1]NKC'!$D$5007,0)+H381),IF(TYPE(MATCH($C$8,OFFSET([1]NKC!$E$10,H381,0):'[1]NKC'!$E$5007,0)+H381)=16,"",MATCH($C$8,OFFSET([1]NKC!$E$10,H381,0):'[1]NKC'!$E$5007,0)+H381))</f>
        <v>518</v>
      </c>
    </row>
    <row r="383" spans="1:8" s="52" customFormat="1" ht="14.25">
      <c r="A383" s="45">
        <f ca="1">IF($H383="","",INDEX([1]NKC!$A$10:$A$5007,$H383))</f>
        <v>43558</v>
      </c>
      <c r="B383" s="46" t="str">
        <f ca="1">IF($H383="","",INDEX([1]NKC!$B$10:$B$5007,$H383))</f>
        <v>PC20190403-02</v>
      </c>
      <c r="C383" s="47" t="str">
        <f ca="1">IF($H383="","",INDEX([1]NKC!$C$10:$C$5007,$H383))</f>
        <v>Thanh toán chi phí công tác miền Tây 04 ngày - xăng</v>
      </c>
      <c r="D383" s="48" t="str">
        <f ca="1">IF(IF($H383="","",INDEX([1]NKC!$D$10:$D$5007,$H383))=$C$8,IF($H383="","",INDEX([1]NKC!$E$10:$E$5007,$H383)),IF($H383="","",INDEX([1]NKC!$D$10:$D$5007,$H383)))</f>
        <v>6418</v>
      </c>
      <c r="E383" s="49" t="str">
        <f ca="1">IF(IF($H383="","",INDEX([1]NKC!$E$10:$E$5007,$H383))=$C$8,"",IF($H383="","",INDEX([1]NKC!$F$10:$F$5007,$H383)))</f>
        <v/>
      </c>
      <c r="F383" s="49">
        <f ca="1">IF(IF($H383="","",INDEX([1]NKC!$D$10:$D$5007,$H383))=$C$8,"",IF($H383="","",INDEX([1]NKC!$F$10:$F$5007,$H383)))</f>
        <v>727273</v>
      </c>
      <c r="G383" s="50">
        <f ca="1">IF(SUM(E383:F383)=0,0,$G$11+SUM(E$12:$E383)-SUM(F$12:$F383))</f>
        <v>3740515122</v>
      </c>
      <c r="H383" s="51">
        <f ca="1">IF(IF(TYPE(MATCH($C$8,OFFSET([1]NKC!$D$10,H382,0):'[1]NKC'!$D$5007,0)+H382)=16,"",MATCH($C$8,OFFSET([1]NKC!$D$10,H382,0):'[1]NKC'!$D$5007,0)+H382)&lt;IF(TYPE(MATCH($C$8,OFFSET([1]NKC!$E$10,H382,0):'[1]NKC'!$E$5007,0)+H382)=16,"",MATCH($C$8,OFFSET([1]NKC!$E$10,H382,0):'[1]NKC'!$E$5007,0)+H382),IF(TYPE(MATCH($C$8,OFFSET([1]NKC!$D$10,H382,0):'[1]NKC'!$D$5007,0)+H382)=16,"",MATCH($C$8,OFFSET([1]NKC!$D$10,H382,0):'[1]NKC'!$D$5007,0)+H382),IF(TYPE(MATCH($C$8,OFFSET([1]NKC!$E$10,H382,0):'[1]NKC'!$E$5007,0)+H382)=16,"",MATCH($C$8,OFFSET([1]NKC!$E$10,H382,0):'[1]NKC'!$E$5007,0)+H382))</f>
        <v>519</v>
      </c>
    </row>
    <row r="384" spans="1:8" s="52" customFormat="1" ht="14.25">
      <c r="A384" s="45">
        <f ca="1">IF($H384="","",INDEX([1]NKC!$A$10:$A$5007,$H384))</f>
        <v>43558</v>
      </c>
      <c r="B384" s="46" t="str">
        <f ca="1">IF($H384="","",INDEX([1]NKC!$B$10:$B$5007,$H384))</f>
        <v>PC20190403-02</v>
      </c>
      <c r="C384" s="47" t="str">
        <f ca="1">IF($H384="","",INDEX([1]NKC!$C$10:$C$5007,$H384))</f>
        <v>Thuế GTGT được khấu trừ</v>
      </c>
      <c r="D384" s="48" t="str">
        <f ca="1">IF(IF($H384="","",INDEX([1]NKC!$D$10:$D$5007,$H384))=$C$8,IF($H384="","",INDEX([1]NKC!$E$10:$E$5007,$H384)),IF($H384="","",INDEX([1]NKC!$D$10:$D$5007,$H384)))</f>
        <v>1331</v>
      </c>
      <c r="E384" s="49" t="str">
        <f ca="1">IF(IF($H384="","",INDEX([1]NKC!$E$10:$E$5007,$H384))=$C$8,"",IF($H384="","",INDEX([1]NKC!$F$10:$F$5007,$H384)))</f>
        <v/>
      </c>
      <c r="F384" s="49">
        <f ca="1">IF(IF($H384="","",INDEX([1]NKC!$D$10:$D$5007,$H384))=$C$8,"",IF($H384="","",INDEX([1]NKC!$F$10:$F$5007,$H384)))</f>
        <v>72727</v>
      </c>
      <c r="G384" s="50">
        <f ca="1">IF(SUM(E384:F384)=0,0,$G$11+SUM(E$12:$E384)-SUM(F$12:$F384))</f>
        <v>3740442395</v>
      </c>
      <c r="H384" s="51">
        <f ca="1">IF(IF(TYPE(MATCH($C$8,OFFSET([1]NKC!$D$10,H383,0):'[1]NKC'!$D$5007,0)+H383)=16,"",MATCH($C$8,OFFSET([1]NKC!$D$10,H383,0):'[1]NKC'!$D$5007,0)+H383)&lt;IF(TYPE(MATCH($C$8,OFFSET([1]NKC!$E$10,H383,0):'[1]NKC'!$E$5007,0)+H383)=16,"",MATCH($C$8,OFFSET([1]NKC!$E$10,H383,0):'[1]NKC'!$E$5007,0)+H383),IF(TYPE(MATCH($C$8,OFFSET([1]NKC!$D$10,H383,0):'[1]NKC'!$D$5007,0)+H383)=16,"",MATCH($C$8,OFFSET([1]NKC!$D$10,H383,0):'[1]NKC'!$D$5007,0)+H383),IF(TYPE(MATCH($C$8,OFFSET([1]NKC!$E$10,H383,0):'[1]NKC'!$E$5007,0)+H383)=16,"",MATCH($C$8,OFFSET([1]NKC!$E$10,H383,0):'[1]NKC'!$E$5007,0)+H383))</f>
        <v>520</v>
      </c>
    </row>
    <row r="385" spans="1:8" s="52" customFormat="1" ht="14.25">
      <c r="A385" s="45">
        <f ca="1">IF($H385="","",INDEX([1]NKC!$A$10:$A$5007,$H385))</f>
        <v>43558</v>
      </c>
      <c r="B385" s="46" t="str">
        <f ca="1">IF($H385="","",INDEX([1]NKC!$B$10:$B$5007,$H385))</f>
        <v>PC20190403-02</v>
      </c>
      <c r="C385" s="47" t="str">
        <f ca="1">IF($H385="","",INDEX([1]NKC!$C$10:$C$5007,$H385))</f>
        <v>Thanh toán chi phí công tác miền Tây- xăng</v>
      </c>
      <c r="D385" s="48" t="str">
        <f ca="1">IF(IF($H385="","",INDEX([1]NKC!$D$10:$D$5007,$H385))=$C$8,IF($H385="","",INDEX([1]NKC!$E$10:$E$5007,$H385)),IF($H385="","",INDEX([1]NKC!$D$10:$D$5007,$H385)))</f>
        <v>6418</v>
      </c>
      <c r="E385" s="49" t="str">
        <f ca="1">IF(IF($H385="","",INDEX([1]NKC!$E$10:$E$5007,$H385))=$C$8,"",IF($H385="","",INDEX([1]NKC!$F$10:$F$5007,$H385)))</f>
        <v/>
      </c>
      <c r="F385" s="49">
        <f ca="1">IF(IF($H385="","",INDEX([1]NKC!$D$10:$D$5007,$H385))=$C$8,"",IF($H385="","",INDEX([1]NKC!$F$10:$F$5007,$H385)))</f>
        <v>735327</v>
      </c>
      <c r="G385" s="50">
        <f ca="1">IF(SUM(E385:F385)=0,0,$G$11+SUM(E$12:$E385)-SUM(F$12:$F385))</f>
        <v>3739707068</v>
      </c>
      <c r="H385" s="51">
        <f ca="1">IF(IF(TYPE(MATCH($C$8,OFFSET([1]NKC!$D$10,H384,0):'[1]NKC'!$D$5007,0)+H384)=16,"",MATCH($C$8,OFFSET([1]NKC!$D$10,H384,0):'[1]NKC'!$D$5007,0)+H384)&lt;IF(TYPE(MATCH($C$8,OFFSET([1]NKC!$E$10,H384,0):'[1]NKC'!$E$5007,0)+H384)=16,"",MATCH($C$8,OFFSET([1]NKC!$E$10,H384,0):'[1]NKC'!$E$5007,0)+H384),IF(TYPE(MATCH($C$8,OFFSET([1]NKC!$D$10,H384,0):'[1]NKC'!$D$5007,0)+H384)=16,"",MATCH($C$8,OFFSET([1]NKC!$D$10,H384,0):'[1]NKC'!$D$5007,0)+H384),IF(TYPE(MATCH($C$8,OFFSET([1]NKC!$E$10,H384,0):'[1]NKC'!$E$5007,0)+H384)=16,"",MATCH($C$8,OFFSET([1]NKC!$E$10,H384,0):'[1]NKC'!$E$5007,0)+H384))</f>
        <v>521</v>
      </c>
    </row>
    <row r="386" spans="1:8" s="52" customFormat="1" ht="14.25">
      <c r="A386" s="45">
        <f ca="1">IF($H386="","",INDEX([1]NKC!$A$10:$A$5007,$H386))</f>
        <v>43558</v>
      </c>
      <c r="B386" s="46" t="str">
        <f ca="1">IF($H386="","",INDEX([1]NKC!$B$10:$B$5007,$H386))</f>
        <v>PC20190403-02</v>
      </c>
      <c r="C386" s="47" t="str">
        <f ca="1">IF($H386="","",INDEX([1]NKC!$C$10:$C$5007,$H386))</f>
        <v>Thuế GTGT được khấu trừ</v>
      </c>
      <c r="D386" s="48" t="str">
        <f ca="1">IF(IF($H386="","",INDEX([1]NKC!$D$10:$D$5007,$H386))=$C$8,IF($H386="","",INDEX([1]NKC!$E$10:$E$5007,$H386)),IF($H386="","",INDEX([1]NKC!$D$10:$D$5007,$H386)))</f>
        <v>1331</v>
      </c>
      <c r="E386" s="49" t="str">
        <f ca="1">IF(IF($H386="","",INDEX([1]NKC!$E$10:$E$5007,$H386))=$C$8,"",IF($H386="","",INDEX([1]NKC!$F$10:$F$5007,$H386)))</f>
        <v/>
      </c>
      <c r="F386" s="49">
        <f ca="1">IF(IF($H386="","",INDEX([1]NKC!$D$10:$D$5007,$H386))=$C$8,"",IF($H386="","",INDEX([1]NKC!$F$10:$F$5007,$H386)))</f>
        <v>73533</v>
      </c>
      <c r="G386" s="50">
        <f ca="1">IF(SUM(E386:F386)=0,0,$G$11+SUM(E$12:$E386)-SUM(F$12:$F386))</f>
        <v>3739633535</v>
      </c>
      <c r="H386" s="51">
        <f ca="1">IF(IF(TYPE(MATCH($C$8,OFFSET([1]NKC!$D$10,H385,0):'[1]NKC'!$D$5007,0)+H385)=16,"",MATCH($C$8,OFFSET([1]NKC!$D$10,H385,0):'[1]NKC'!$D$5007,0)+H385)&lt;IF(TYPE(MATCH($C$8,OFFSET([1]NKC!$E$10,H385,0):'[1]NKC'!$E$5007,0)+H385)=16,"",MATCH($C$8,OFFSET([1]NKC!$E$10,H385,0):'[1]NKC'!$E$5007,0)+H385),IF(TYPE(MATCH($C$8,OFFSET([1]NKC!$D$10,H385,0):'[1]NKC'!$D$5007,0)+H385)=16,"",MATCH($C$8,OFFSET([1]NKC!$D$10,H385,0):'[1]NKC'!$D$5007,0)+H385),IF(TYPE(MATCH($C$8,OFFSET([1]NKC!$E$10,H385,0):'[1]NKC'!$E$5007,0)+H385)=16,"",MATCH($C$8,OFFSET([1]NKC!$E$10,H385,0):'[1]NKC'!$E$5007,0)+H385))</f>
        <v>522</v>
      </c>
    </row>
    <row r="387" spans="1:8" s="52" customFormat="1" ht="14.25">
      <c r="A387" s="45">
        <f ca="1">IF($H387="","",INDEX([1]NKC!$A$10:$A$5007,$H387))</f>
        <v>43558</v>
      </c>
      <c r="B387" s="46" t="str">
        <f ca="1">IF($H387="","",INDEX([1]NKC!$B$10:$B$5007,$H387))</f>
        <v>PC20190403-02</v>
      </c>
      <c r="C387" s="47" t="str">
        <f ca="1">IF($H387="","",INDEX([1]NKC!$C$10:$C$5007,$H387))</f>
        <v>Thanh toán chi phí công tác miền - phòng nghỉ</v>
      </c>
      <c r="D387" s="48" t="str">
        <f ca="1">IF(IF($H387="","",INDEX([1]NKC!$D$10:$D$5007,$H387))=$C$8,IF($H387="","",INDEX([1]NKC!$E$10:$E$5007,$H387)),IF($H387="","",INDEX([1]NKC!$D$10:$D$5007,$H387)))</f>
        <v>6418</v>
      </c>
      <c r="E387" s="49" t="str">
        <f ca="1">IF(IF($H387="","",INDEX([1]NKC!$E$10:$E$5007,$H387))=$C$8,"",IF($H387="","",INDEX([1]NKC!$F$10:$F$5007,$H387)))</f>
        <v/>
      </c>
      <c r="F387" s="49">
        <f ca="1">IF(IF($H387="","",INDEX([1]NKC!$D$10:$D$5007,$H387))=$C$8,"",IF($H387="","",INDEX([1]NKC!$F$10:$F$5007,$H387)))</f>
        <v>200000</v>
      </c>
      <c r="G387" s="50">
        <f ca="1">IF(SUM(E387:F387)=0,0,$G$11+SUM(E$12:$E387)-SUM(F$12:$F387))</f>
        <v>3739433535</v>
      </c>
      <c r="H387" s="51">
        <f ca="1">IF(IF(TYPE(MATCH($C$8,OFFSET([1]NKC!$D$10,H386,0):'[1]NKC'!$D$5007,0)+H386)=16,"",MATCH($C$8,OFFSET([1]NKC!$D$10,H386,0):'[1]NKC'!$D$5007,0)+H386)&lt;IF(TYPE(MATCH($C$8,OFFSET([1]NKC!$E$10,H386,0):'[1]NKC'!$E$5007,0)+H386)=16,"",MATCH($C$8,OFFSET([1]NKC!$E$10,H386,0):'[1]NKC'!$E$5007,0)+H386),IF(TYPE(MATCH($C$8,OFFSET([1]NKC!$D$10,H386,0):'[1]NKC'!$D$5007,0)+H386)=16,"",MATCH($C$8,OFFSET([1]NKC!$D$10,H386,0):'[1]NKC'!$D$5007,0)+H386),IF(TYPE(MATCH($C$8,OFFSET([1]NKC!$E$10,H386,0):'[1]NKC'!$E$5007,0)+H386)=16,"",MATCH($C$8,OFFSET([1]NKC!$E$10,H386,0):'[1]NKC'!$E$5007,0)+H386))</f>
        <v>523</v>
      </c>
    </row>
    <row r="388" spans="1:8" s="52" customFormat="1" ht="14.25">
      <c r="A388" s="45">
        <f ca="1">IF($H388="","",INDEX([1]NKC!$A$10:$A$5007,$H388))</f>
        <v>43558</v>
      </c>
      <c r="B388" s="46" t="str">
        <f ca="1">IF($H388="","",INDEX([1]NKC!$B$10:$B$5007,$H388))</f>
        <v>PC20190403-02</v>
      </c>
      <c r="C388" s="47" t="str">
        <f ca="1">IF($H388="","",INDEX([1]NKC!$C$10:$C$5007,$H388))</f>
        <v>Thanh toán chi phí công tác miền Tây - phòng nghỉ</v>
      </c>
      <c r="D388" s="48" t="str">
        <f ca="1">IF(IF($H388="","",INDEX([1]NKC!$D$10:$D$5007,$H388))=$C$8,IF($H388="","",INDEX([1]NKC!$E$10:$E$5007,$H388)),IF($H388="","",INDEX([1]NKC!$D$10:$D$5007,$H388)))</f>
        <v>6418</v>
      </c>
      <c r="E388" s="49" t="str">
        <f ca="1">IF(IF($H388="","",INDEX([1]NKC!$E$10:$E$5007,$H388))=$C$8,"",IF($H388="","",INDEX([1]NKC!$F$10:$F$5007,$H388)))</f>
        <v/>
      </c>
      <c r="F388" s="49">
        <f ca="1">IF(IF($H388="","",INDEX([1]NKC!$D$10:$D$5007,$H388))=$C$8,"",IF($H388="","",INDEX([1]NKC!$F$10:$F$5007,$H388)))</f>
        <v>240000</v>
      </c>
      <c r="G388" s="50">
        <f ca="1">IF(SUM(E388:F388)=0,0,$G$11+SUM(E$12:$E388)-SUM(F$12:$F388))</f>
        <v>3739193535</v>
      </c>
      <c r="H388" s="51">
        <f ca="1">IF(IF(TYPE(MATCH($C$8,OFFSET([1]NKC!$D$10,H387,0):'[1]NKC'!$D$5007,0)+H387)=16,"",MATCH($C$8,OFFSET([1]NKC!$D$10,H387,0):'[1]NKC'!$D$5007,0)+H387)&lt;IF(TYPE(MATCH($C$8,OFFSET([1]NKC!$E$10,H387,0):'[1]NKC'!$E$5007,0)+H387)=16,"",MATCH($C$8,OFFSET([1]NKC!$E$10,H387,0):'[1]NKC'!$E$5007,0)+H387),IF(TYPE(MATCH($C$8,OFFSET([1]NKC!$D$10,H387,0):'[1]NKC'!$D$5007,0)+H387)=16,"",MATCH($C$8,OFFSET([1]NKC!$D$10,H387,0):'[1]NKC'!$D$5007,0)+H387),IF(TYPE(MATCH($C$8,OFFSET([1]NKC!$E$10,H387,0):'[1]NKC'!$E$5007,0)+H387)=16,"",MATCH($C$8,OFFSET([1]NKC!$E$10,H387,0):'[1]NKC'!$E$5007,0)+H387))</f>
        <v>524</v>
      </c>
    </row>
    <row r="389" spans="1:8" s="52" customFormat="1" ht="25.5">
      <c r="A389" s="45">
        <f ca="1">IF($H389="","",INDEX([1]NKC!$A$10:$A$5007,$H389))</f>
        <v>43558</v>
      </c>
      <c r="B389" s="46" t="str">
        <f ca="1">IF($H389="","",INDEX([1]NKC!$B$10:$B$5007,$H389))</f>
        <v>PC20190403-03</v>
      </c>
      <c r="C389" s="47" t="str">
        <f ca="1">IF($H389="","",INDEX([1]NKC!$C$10:$C$5007,$H389))</f>
        <v>Chi phí xăng dầu và cầu đường công tác Tây Ninh (22/03/2019), Vũng Tàu (25/03 và 26/03/2019)- Xăng</v>
      </c>
      <c r="D389" s="48" t="str">
        <f ca="1">IF(IF($H389="","",INDEX([1]NKC!$D$10:$D$5007,$H389))=$C$8,IF($H389="","",INDEX([1]NKC!$E$10:$E$5007,$H389)),IF($H389="","",INDEX([1]NKC!$D$10:$D$5007,$H389)))</f>
        <v>6418</v>
      </c>
      <c r="E389" s="49" t="str">
        <f ca="1">IF(IF($H389="","",INDEX([1]NKC!$E$10:$E$5007,$H389))=$C$8,"",IF($H389="","",INDEX([1]NKC!$F$10:$F$5007,$H389)))</f>
        <v/>
      </c>
      <c r="F389" s="49">
        <f ca="1">IF(IF($H389="","",INDEX([1]NKC!$D$10:$D$5007,$H389))=$C$8,"",IF($H389="","",INDEX([1]NKC!$F$10:$F$5007,$H389)))</f>
        <v>927301</v>
      </c>
      <c r="G389" s="50">
        <f ca="1">IF(SUM(E389:F389)=0,0,$G$11+SUM(E$12:$E389)-SUM(F$12:$F389))</f>
        <v>3738266234</v>
      </c>
      <c r="H389" s="51">
        <f ca="1">IF(IF(TYPE(MATCH($C$8,OFFSET([1]NKC!$D$10,H388,0):'[1]NKC'!$D$5007,0)+H388)=16,"",MATCH($C$8,OFFSET([1]NKC!$D$10,H388,0):'[1]NKC'!$D$5007,0)+H388)&lt;IF(TYPE(MATCH($C$8,OFFSET([1]NKC!$E$10,H388,0):'[1]NKC'!$E$5007,0)+H388)=16,"",MATCH($C$8,OFFSET([1]NKC!$E$10,H388,0):'[1]NKC'!$E$5007,0)+H388),IF(TYPE(MATCH($C$8,OFFSET([1]NKC!$D$10,H388,0):'[1]NKC'!$D$5007,0)+H388)=16,"",MATCH($C$8,OFFSET([1]NKC!$D$10,H388,0):'[1]NKC'!$D$5007,0)+H388),IF(TYPE(MATCH($C$8,OFFSET([1]NKC!$E$10,H388,0):'[1]NKC'!$E$5007,0)+H388)=16,"",MATCH($C$8,OFFSET([1]NKC!$E$10,H388,0):'[1]NKC'!$E$5007,0)+H388))</f>
        <v>525</v>
      </c>
    </row>
    <row r="390" spans="1:8" s="52" customFormat="1" ht="14.25">
      <c r="A390" s="45">
        <f ca="1">IF($H390="","",INDEX([1]NKC!$A$10:$A$5007,$H390))</f>
        <v>43558</v>
      </c>
      <c r="B390" s="46" t="str">
        <f ca="1">IF($H390="","",INDEX([1]NKC!$B$10:$B$5007,$H390))</f>
        <v>PC20190403-03</v>
      </c>
      <c r="C390" s="47" t="str">
        <f ca="1">IF($H390="","",INDEX([1]NKC!$C$10:$C$5007,$H390))</f>
        <v>Thuế GTGT được khấu trừ</v>
      </c>
      <c r="D390" s="48" t="str">
        <f ca="1">IF(IF($H390="","",INDEX([1]NKC!$D$10:$D$5007,$H390))=$C$8,IF($H390="","",INDEX([1]NKC!$E$10:$E$5007,$H390)),IF($H390="","",INDEX([1]NKC!$D$10:$D$5007,$H390)))</f>
        <v>1331</v>
      </c>
      <c r="E390" s="49" t="str">
        <f ca="1">IF(IF($H390="","",INDEX([1]NKC!$E$10:$E$5007,$H390))=$C$8,"",IF($H390="","",INDEX([1]NKC!$F$10:$F$5007,$H390)))</f>
        <v/>
      </c>
      <c r="F390" s="49">
        <f ca="1">IF(IF($H390="","",INDEX([1]NKC!$D$10:$D$5007,$H390))=$C$8,"",IF($H390="","",INDEX([1]NKC!$F$10:$F$5007,$H390)))</f>
        <v>92699</v>
      </c>
      <c r="G390" s="50">
        <f ca="1">IF(SUM(E390:F390)=0,0,$G$11+SUM(E$12:$E390)-SUM(F$12:$F390))</f>
        <v>3738173535</v>
      </c>
      <c r="H390" s="51">
        <f ca="1">IF(IF(TYPE(MATCH($C$8,OFFSET([1]NKC!$D$10,H389,0):'[1]NKC'!$D$5007,0)+H389)=16,"",MATCH($C$8,OFFSET([1]NKC!$D$10,H389,0):'[1]NKC'!$D$5007,0)+H389)&lt;IF(TYPE(MATCH($C$8,OFFSET([1]NKC!$E$10,H389,0):'[1]NKC'!$E$5007,0)+H389)=16,"",MATCH($C$8,OFFSET([1]NKC!$E$10,H389,0):'[1]NKC'!$E$5007,0)+H389),IF(TYPE(MATCH($C$8,OFFSET([1]NKC!$D$10,H389,0):'[1]NKC'!$D$5007,0)+H389)=16,"",MATCH($C$8,OFFSET([1]NKC!$D$10,H389,0):'[1]NKC'!$D$5007,0)+H389),IF(TYPE(MATCH($C$8,OFFSET([1]NKC!$E$10,H389,0):'[1]NKC'!$E$5007,0)+H389)=16,"",MATCH($C$8,OFFSET([1]NKC!$E$10,H389,0):'[1]NKC'!$E$5007,0)+H389))</f>
        <v>526</v>
      </c>
    </row>
    <row r="391" spans="1:8" s="52" customFormat="1" ht="25.5">
      <c r="A391" s="45">
        <f ca="1">IF($H391="","",INDEX([1]NKC!$A$10:$A$5007,$H391))</f>
        <v>43558</v>
      </c>
      <c r="B391" s="46" t="str">
        <f ca="1">IF($H391="","",INDEX([1]NKC!$B$10:$B$5007,$H391))</f>
        <v>PC20190403-03</v>
      </c>
      <c r="C391" s="47" t="str">
        <f ca="1">IF($H391="","",INDEX([1]NKC!$C$10:$C$5007,$H391))</f>
        <v>Chi phí xăng dầu và cầu đường công tác Tây Ninh, Vũng Tàu- Cầu đường</v>
      </c>
      <c r="D391" s="48" t="str">
        <f ca="1">IF(IF($H391="","",INDEX([1]NKC!$D$10:$D$5007,$H391))=$C$8,IF($H391="","",INDEX([1]NKC!$E$10:$E$5007,$H391)),IF($H391="","",INDEX([1]NKC!$D$10:$D$5007,$H391)))</f>
        <v>6418</v>
      </c>
      <c r="E391" s="49" t="str">
        <f ca="1">IF(IF($H391="","",INDEX([1]NKC!$E$10:$E$5007,$H391))=$C$8,"",IF($H391="","",INDEX([1]NKC!$F$10:$F$5007,$H391)))</f>
        <v/>
      </c>
      <c r="F391" s="49">
        <f ca="1">IF(IF($H391="","",INDEX([1]NKC!$D$10:$D$5007,$H391))=$C$8,"",IF($H391="","",INDEX([1]NKC!$F$10:$F$5007,$H391)))</f>
        <v>131818</v>
      </c>
      <c r="G391" s="50">
        <f ca="1">IF(SUM(E391:F391)=0,0,$G$11+SUM(E$12:$E391)-SUM(F$12:$F391))</f>
        <v>3738041717</v>
      </c>
      <c r="H391" s="51">
        <f ca="1">IF(IF(TYPE(MATCH($C$8,OFFSET([1]NKC!$D$10,H390,0):'[1]NKC'!$D$5007,0)+H390)=16,"",MATCH($C$8,OFFSET([1]NKC!$D$10,H390,0):'[1]NKC'!$D$5007,0)+H390)&lt;IF(TYPE(MATCH($C$8,OFFSET([1]NKC!$E$10,H390,0):'[1]NKC'!$E$5007,0)+H390)=16,"",MATCH($C$8,OFFSET([1]NKC!$E$10,H390,0):'[1]NKC'!$E$5007,0)+H390),IF(TYPE(MATCH($C$8,OFFSET([1]NKC!$D$10,H390,0):'[1]NKC'!$D$5007,0)+H390)=16,"",MATCH($C$8,OFFSET([1]NKC!$D$10,H390,0):'[1]NKC'!$D$5007,0)+H390),IF(TYPE(MATCH($C$8,OFFSET([1]NKC!$E$10,H390,0):'[1]NKC'!$E$5007,0)+H390)=16,"",MATCH($C$8,OFFSET([1]NKC!$E$10,H390,0):'[1]NKC'!$E$5007,0)+H390))</f>
        <v>527</v>
      </c>
    </row>
    <row r="392" spans="1:8" s="52" customFormat="1" ht="14.25">
      <c r="A392" s="45">
        <f ca="1">IF($H392="","",INDEX([1]NKC!$A$10:$A$5007,$H392))</f>
        <v>43558</v>
      </c>
      <c r="B392" s="46" t="str">
        <f ca="1">IF($H392="","",INDEX([1]NKC!$B$10:$B$5007,$H392))</f>
        <v>PC20190403-03</v>
      </c>
      <c r="C392" s="47" t="str">
        <f ca="1">IF($H392="","",INDEX([1]NKC!$C$10:$C$5007,$H392))</f>
        <v>Thuế GTGT được khấu trừ</v>
      </c>
      <c r="D392" s="48" t="str">
        <f ca="1">IF(IF($H392="","",INDEX([1]NKC!$D$10:$D$5007,$H392))=$C$8,IF($H392="","",INDEX([1]NKC!$E$10:$E$5007,$H392)),IF($H392="","",INDEX([1]NKC!$D$10:$D$5007,$H392)))</f>
        <v>1331</v>
      </c>
      <c r="E392" s="49" t="str">
        <f ca="1">IF(IF($H392="","",INDEX([1]NKC!$E$10:$E$5007,$H392))=$C$8,"",IF($H392="","",INDEX([1]NKC!$F$10:$F$5007,$H392)))</f>
        <v/>
      </c>
      <c r="F392" s="49">
        <f ca="1">IF(IF($H392="","",INDEX([1]NKC!$D$10:$D$5007,$H392))=$C$8,"",IF($H392="","",INDEX([1]NKC!$F$10:$F$5007,$H392)))</f>
        <v>13182</v>
      </c>
      <c r="G392" s="50">
        <f ca="1">IF(SUM(E392:F392)=0,0,$G$11+SUM(E$12:$E392)-SUM(F$12:$F392))</f>
        <v>3738028535</v>
      </c>
      <c r="H392" s="51">
        <f ca="1">IF(IF(TYPE(MATCH($C$8,OFFSET([1]NKC!$D$10,H391,0):'[1]NKC'!$D$5007,0)+H391)=16,"",MATCH($C$8,OFFSET([1]NKC!$D$10,H391,0):'[1]NKC'!$D$5007,0)+H391)&lt;IF(TYPE(MATCH($C$8,OFFSET([1]NKC!$E$10,H391,0):'[1]NKC'!$E$5007,0)+H391)=16,"",MATCH($C$8,OFFSET([1]NKC!$E$10,H391,0):'[1]NKC'!$E$5007,0)+H391),IF(TYPE(MATCH($C$8,OFFSET([1]NKC!$D$10,H391,0):'[1]NKC'!$D$5007,0)+H391)=16,"",MATCH($C$8,OFFSET([1]NKC!$D$10,H391,0):'[1]NKC'!$D$5007,0)+H391),IF(TYPE(MATCH($C$8,OFFSET([1]NKC!$E$10,H391,0):'[1]NKC'!$E$5007,0)+H391)=16,"",MATCH($C$8,OFFSET([1]NKC!$E$10,H391,0):'[1]NKC'!$E$5007,0)+H391))</f>
        <v>528</v>
      </c>
    </row>
    <row r="393" spans="1:8" s="52" customFormat="1" ht="14.25">
      <c r="A393" s="45">
        <f ca="1">IF($H393="","",INDEX([1]NKC!$A$10:$A$5007,$H393))</f>
        <v>43559</v>
      </c>
      <c r="B393" s="46" t="str">
        <f ca="1">IF($H393="","",INDEX([1]NKC!$B$10:$B$5007,$H393))</f>
        <v>PT20190404-01</v>
      </c>
      <c r="C393" s="47" t="str">
        <f ca="1">IF($H393="","",INDEX([1]NKC!$C$10:$C$5007,$H393))</f>
        <v>Hoàng Thị Luyến trả tiền mượn công ty</v>
      </c>
      <c r="D393" s="48" t="str">
        <f ca="1">IF(IF($H393="","",INDEX([1]NKC!$D$10:$D$5007,$H393))=$C$8,IF($H393="","",INDEX([1]NKC!$E$10:$E$5007,$H393)),IF($H393="","",INDEX([1]NKC!$D$10:$D$5007,$H393)))</f>
        <v>3388</v>
      </c>
      <c r="E393" s="49">
        <f ca="1">IF(IF($H393="","",INDEX([1]NKC!$E$10:$E$5007,$H393))=$C$8,"",IF($H393="","",INDEX([1]NKC!$F$10:$F$5007,$H393)))</f>
        <v>50000000</v>
      </c>
      <c r="F393" s="49" t="str">
        <f ca="1">IF(IF($H393="","",INDEX([1]NKC!$D$10:$D$5007,$H393))=$C$8,"",IF($H393="","",INDEX([1]NKC!$F$10:$F$5007,$H393)))</f>
        <v/>
      </c>
      <c r="G393" s="50">
        <f ca="1">IF(SUM(E393:F393)=0,0,$G$11+SUM(E$12:$E393)-SUM(F$12:$F393))</f>
        <v>3788028535</v>
      </c>
      <c r="H393" s="51">
        <f ca="1">IF(IF(TYPE(MATCH($C$8,OFFSET([1]NKC!$D$10,H392,0):'[1]NKC'!$D$5007,0)+H392)=16,"",MATCH($C$8,OFFSET([1]NKC!$D$10,H392,0):'[1]NKC'!$D$5007,0)+H392)&lt;IF(TYPE(MATCH($C$8,OFFSET([1]NKC!$E$10,H392,0):'[1]NKC'!$E$5007,0)+H392)=16,"",MATCH($C$8,OFFSET([1]NKC!$E$10,H392,0):'[1]NKC'!$E$5007,0)+H392),IF(TYPE(MATCH($C$8,OFFSET([1]NKC!$D$10,H392,0):'[1]NKC'!$D$5007,0)+H392)=16,"",MATCH($C$8,OFFSET([1]NKC!$D$10,H392,0):'[1]NKC'!$D$5007,0)+H392),IF(TYPE(MATCH($C$8,OFFSET([1]NKC!$E$10,H392,0):'[1]NKC'!$E$5007,0)+H392)=16,"",MATCH($C$8,OFFSET([1]NKC!$E$10,H392,0):'[1]NKC'!$E$5007,0)+H392))</f>
        <v>530</v>
      </c>
    </row>
    <row r="394" spans="1:8" s="52" customFormat="1" ht="25.5">
      <c r="A394" s="45">
        <f ca="1">IF($H394="","",INDEX([1]NKC!$A$10:$A$5007,$H394))</f>
        <v>43559</v>
      </c>
      <c r="B394" s="46" t="str">
        <f ca="1">IF($H394="","",INDEX([1]NKC!$B$10:$B$5007,$H394))</f>
        <v>PC20190404-01</v>
      </c>
      <c r="C394" s="47" t="str">
        <f ca="1">IF($H394="","",INDEX([1]NKC!$C$10:$C$5007,$H394))</f>
        <v>Thanh toán cước vận chuyển Biên Hoà, Trà Vinh, Đồng Tháp, Vĩnh Long</v>
      </c>
      <c r="D394" s="48" t="str">
        <f ca="1">IF(IF($H394="","",INDEX([1]NKC!$D$10:$D$5007,$H394))=$C$8,IF($H394="","",INDEX([1]NKC!$E$10:$E$5007,$H394)),IF($H394="","",INDEX([1]NKC!$D$10:$D$5007,$H394)))</f>
        <v>6418</v>
      </c>
      <c r="E394" s="49" t="str">
        <f ca="1">IF(IF($H394="","",INDEX([1]NKC!$E$10:$E$5007,$H394))=$C$8,"",IF($H394="","",INDEX([1]NKC!$F$10:$F$5007,$H394)))</f>
        <v/>
      </c>
      <c r="F394" s="49">
        <f ca="1">IF(IF($H394="","",INDEX([1]NKC!$D$10:$D$5007,$H394))=$C$8,"",IF($H394="","",INDEX([1]NKC!$F$10:$F$5007,$H394)))</f>
        <v>15500000</v>
      </c>
      <c r="G394" s="50">
        <f ca="1">IF(SUM(E394:F394)=0,0,$G$11+SUM(E$12:$E394)-SUM(F$12:$F394))</f>
        <v>3772528535</v>
      </c>
      <c r="H394" s="51">
        <f ca="1">IF(IF(TYPE(MATCH($C$8,OFFSET([1]NKC!$D$10,H393,0):'[1]NKC'!$D$5007,0)+H393)=16,"",MATCH($C$8,OFFSET([1]NKC!$D$10,H393,0):'[1]NKC'!$D$5007,0)+H393)&lt;IF(TYPE(MATCH($C$8,OFFSET([1]NKC!$E$10,H393,0):'[1]NKC'!$E$5007,0)+H393)=16,"",MATCH($C$8,OFFSET([1]NKC!$E$10,H393,0):'[1]NKC'!$E$5007,0)+H393),IF(TYPE(MATCH($C$8,OFFSET([1]NKC!$D$10,H393,0):'[1]NKC'!$D$5007,0)+H393)=16,"",MATCH($C$8,OFFSET([1]NKC!$D$10,H393,0):'[1]NKC'!$D$5007,0)+H393),IF(TYPE(MATCH($C$8,OFFSET([1]NKC!$E$10,H393,0):'[1]NKC'!$E$5007,0)+H393)=16,"",MATCH($C$8,OFFSET([1]NKC!$E$10,H393,0):'[1]NKC'!$E$5007,0)+H393))</f>
        <v>531</v>
      </c>
    </row>
    <row r="395" spans="1:8" s="52" customFormat="1" ht="14.25">
      <c r="A395" s="45">
        <f ca="1">IF($H395="","",INDEX([1]NKC!$A$10:$A$5007,$H395))</f>
        <v>43559</v>
      </c>
      <c r="B395" s="46" t="str">
        <f ca="1">IF($H395="","",INDEX([1]NKC!$B$10:$B$5007,$H395))</f>
        <v>PC20190404-01</v>
      </c>
      <c r="C395" s="47" t="str">
        <f ca="1">IF($H395="","",INDEX([1]NKC!$C$10:$C$5007,$H395))</f>
        <v>Thuế GTGT được khấu trừ</v>
      </c>
      <c r="D395" s="48" t="str">
        <f ca="1">IF(IF($H395="","",INDEX([1]NKC!$D$10:$D$5007,$H395))=$C$8,IF($H395="","",INDEX([1]NKC!$E$10:$E$5007,$H395)),IF($H395="","",INDEX([1]NKC!$D$10:$D$5007,$H395)))</f>
        <v>1331</v>
      </c>
      <c r="E395" s="49" t="str">
        <f ca="1">IF(IF($H395="","",INDEX([1]NKC!$E$10:$E$5007,$H395))=$C$8,"",IF($H395="","",INDEX([1]NKC!$F$10:$F$5007,$H395)))</f>
        <v/>
      </c>
      <c r="F395" s="49">
        <f ca="1">IF(IF($H395="","",INDEX([1]NKC!$D$10:$D$5007,$H395))=$C$8,"",IF($H395="","",INDEX([1]NKC!$F$10:$F$5007,$H395)))</f>
        <v>1550000</v>
      </c>
      <c r="G395" s="50">
        <f ca="1">IF(SUM(E395:F395)=0,0,$G$11+SUM(E$12:$E395)-SUM(F$12:$F395))</f>
        <v>3770978535</v>
      </c>
      <c r="H395" s="51">
        <f ca="1">IF(IF(TYPE(MATCH($C$8,OFFSET([1]NKC!$D$10,H394,0):'[1]NKC'!$D$5007,0)+H394)=16,"",MATCH($C$8,OFFSET([1]NKC!$D$10,H394,0):'[1]NKC'!$D$5007,0)+H394)&lt;IF(TYPE(MATCH($C$8,OFFSET([1]NKC!$E$10,H394,0):'[1]NKC'!$E$5007,0)+H394)=16,"",MATCH($C$8,OFFSET([1]NKC!$E$10,H394,0):'[1]NKC'!$E$5007,0)+H394),IF(TYPE(MATCH($C$8,OFFSET([1]NKC!$D$10,H394,0):'[1]NKC'!$D$5007,0)+H394)=16,"",MATCH($C$8,OFFSET([1]NKC!$D$10,H394,0):'[1]NKC'!$D$5007,0)+H394),IF(TYPE(MATCH($C$8,OFFSET([1]NKC!$E$10,H394,0):'[1]NKC'!$E$5007,0)+H394)=16,"",MATCH($C$8,OFFSET([1]NKC!$E$10,H394,0):'[1]NKC'!$E$5007,0)+H394))</f>
        <v>532</v>
      </c>
    </row>
    <row r="396" spans="1:8" s="52" customFormat="1" ht="14.25">
      <c r="A396" s="45">
        <f ca="1">IF($H396="","",INDEX([1]NKC!$A$10:$A$5007,$H396))</f>
        <v>43559</v>
      </c>
      <c r="B396" s="46" t="str">
        <f ca="1">IF($H396="","",INDEX([1]NKC!$B$10:$B$5007,$H396))</f>
        <v>PC20190404-02</v>
      </c>
      <c r="C396" s="47" t="str">
        <f ca="1">IF($H396="","",INDEX([1]NKC!$C$10:$C$5007,$H396))</f>
        <v>Tạm ứng chi phí công tác khu vực Tây Nguyên</v>
      </c>
      <c r="D396" s="48" t="str">
        <f ca="1">IF(IF($H396="","",INDEX([1]NKC!$D$10:$D$5007,$H396))=$C$8,IF($H396="","",INDEX([1]NKC!$E$10:$E$5007,$H396)),IF($H396="","",INDEX([1]NKC!$D$10:$D$5007,$H396)))</f>
        <v>141</v>
      </c>
      <c r="E396" s="49" t="str">
        <f ca="1">IF(IF($H396="","",INDEX([1]NKC!$E$10:$E$5007,$H396))=$C$8,"",IF($H396="","",INDEX([1]NKC!$F$10:$F$5007,$H396)))</f>
        <v/>
      </c>
      <c r="F396" s="49">
        <f ca="1">IF(IF($H396="","",INDEX([1]NKC!$D$10:$D$5007,$H396))=$C$8,"",IF($H396="","",INDEX([1]NKC!$F$10:$F$5007,$H396)))</f>
        <v>5000000</v>
      </c>
      <c r="G396" s="50">
        <f ca="1">IF(SUM(E396:F396)=0,0,$G$11+SUM(E$12:$E396)-SUM(F$12:$F396))</f>
        <v>3765978535</v>
      </c>
      <c r="H396" s="51">
        <f ca="1">IF(IF(TYPE(MATCH($C$8,OFFSET([1]NKC!$D$10,H395,0):'[1]NKC'!$D$5007,0)+H395)=16,"",MATCH($C$8,OFFSET([1]NKC!$D$10,H395,0):'[1]NKC'!$D$5007,0)+H395)&lt;IF(TYPE(MATCH($C$8,OFFSET([1]NKC!$E$10,H395,0):'[1]NKC'!$E$5007,0)+H395)=16,"",MATCH($C$8,OFFSET([1]NKC!$E$10,H395,0):'[1]NKC'!$E$5007,0)+H395),IF(TYPE(MATCH($C$8,OFFSET([1]NKC!$D$10,H395,0):'[1]NKC'!$D$5007,0)+H395)=16,"",MATCH($C$8,OFFSET([1]NKC!$D$10,H395,0):'[1]NKC'!$D$5007,0)+H395),IF(TYPE(MATCH($C$8,OFFSET([1]NKC!$E$10,H395,0):'[1]NKC'!$E$5007,0)+H395)=16,"",MATCH($C$8,OFFSET([1]NKC!$E$10,H395,0):'[1]NKC'!$E$5007,0)+H395))</f>
        <v>533</v>
      </c>
    </row>
    <row r="397" spans="1:8" s="52" customFormat="1" ht="14.25">
      <c r="A397" s="45">
        <f ca="1">IF($H397="","",INDEX([1]NKC!$A$10:$A$5007,$H397))</f>
        <v>43559</v>
      </c>
      <c r="B397" s="46" t="str">
        <f ca="1">IF($H397="","",INDEX([1]NKC!$B$10:$B$5007,$H397))</f>
        <v>PC20190404-03</v>
      </c>
      <c r="C397" s="47" t="str">
        <f ca="1">IF($H397="","",INDEX([1]NKC!$C$10:$C$5007,$H397))</f>
        <v>Thanh toán làm visa HQ-Canada</v>
      </c>
      <c r="D397" s="48" t="str">
        <f ca="1">IF(IF($H397="","",INDEX([1]NKC!$D$10:$D$5007,$H397))=$C$8,IF($H397="","",INDEX([1]NKC!$E$10:$E$5007,$H397)),IF($H397="","",INDEX([1]NKC!$D$10:$D$5007,$H397)))</f>
        <v>6428</v>
      </c>
      <c r="E397" s="49" t="str">
        <f ca="1">IF(IF($H397="","",INDEX([1]NKC!$E$10:$E$5007,$H397))=$C$8,"",IF($H397="","",INDEX([1]NKC!$F$10:$F$5007,$H397)))</f>
        <v/>
      </c>
      <c r="F397" s="49">
        <f ca="1">IF(IF($H397="","",INDEX([1]NKC!$D$10:$D$5007,$H397))=$C$8,"",IF($H397="","",INDEX([1]NKC!$F$10:$F$5007,$H397)))</f>
        <v>23735000</v>
      </c>
      <c r="G397" s="50">
        <f ca="1">IF(SUM(E397:F397)=0,0,$G$11+SUM(E$12:$E397)-SUM(F$12:$F397))</f>
        <v>3742243535</v>
      </c>
      <c r="H397" s="51">
        <f ca="1">IF(IF(TYPE(MATCH($C$8,OFFSET([1]NKC!$D$10,H396,0):'[1]NKC'!$D$5007,0)+H396)=16,"",MATCH($C$8,OFFSET([1]NKC!$D$10,H396,0):'[1]NKC'!$D$5007,0)+H396)&lt;IF(TYPE(MATCH($C$8,OFFSET([1]NKC!$E$10,H396,0):'[1]NKC'!$E$5007,0)+H396)=16,"",MATCH($C$8,OFFSET([1]NKC!$E$10,H396,0):'[1]NKC'!$E$5007,0)+H396),IF(TYPE(MATCH($C$8,OFFSET([1]NKC!$D$10,H396,0):'[1]NKC'!$D$5007,0)+H396)=16,"",MATCH($C$8,OFFSET([1]NKC!$D$10,H396,0):'[1]NKC'!$D$5007,0)+H396),IF(TYPE(MATCH($C$8,OFFSET([1]NKC!$E$10,H396,0):'[1]NKC'!$E$5007,0)+H396)=16,"",MATCH($C$8,OFFSET([1]NKC!$E$10,H396,0):'[1]NKC'!$E$5007,0)+H396))</f>
        <v>534</v>
      </c>
    </row>
    <row r="398" spans="1:8" s="52" customFormat="1" ht="14.25">
      <c r="A398" s="45">
        <f ca="1">IF($H398="","",INDEX([1]NKC!$A$10:$A$5007,$H398))</f>
        <v>43559</v>
      </c>
      <c r="B398" s="46" t="str">
        <f ca="1">IF($H398="","",INDEX([1]NKC!$B$10:$B$5007,$H398))</f>
        <v>PC20190404-04</v>
      </c>
      <c r="C398" s="47" t="str">
        <f ca="1">IF($H398="","",INDEX([1]NKC!$C$10:$C$5007,$H398))</f>
        <v>In name card cho nhân viên phòng kinh doanh B2B</v>
      </c>
      <c r="D398" s="48" t="str">
        <f ca="1">IF(IF($H398="","",INDEX([1]NKC!$D$10:$D$5007,$H398))=$C$8,IF($H398="","",INDEX([1]NKC!$E$10:$E$5007,$H398)),IF($H398="","",INDEX([1]NKC!$D$10:$D$5007,$H398)))</f>
        <v>6418</v>
      </c>
      <c r="E398" s="49" t="str">
        <f ca="1">IF(IF($H398="","",INDEX([1]NKC!$E$10:$E$5007,$H398))=$C$8,"",IF($H398="","",INDEX([1]NKC!$F$10:$F$5007,$H398)))</f>
        <v/>
      </c>
      <c r="F398" s="49">
        <f ca="1">IF(IF($H398="","",INDEX([1]NKC!$D$10:$D$5007,$H398))=$C$8,"",IF($H398="","",INDEX([1]NKC!$F$10:$F$5007,$H398)))</f>
        <v>390000</v>
      </c>
      <c r="G398" s="50">
        <f ca="1">IF(SUM(E398:F398)=0,0,$G$11+SUM(E$12:$E398)-SUM(F$12:$F398))</f>
        <v>3741853535</v>
      </c>
      <c r="H398" s="51">
        <f ca="1">IF(IF(TYPE(MATCH($C$8,OFFSET([1]NKC!$D$10,H397,0):'[1]NKC'!$D$5007,0)+H397)=16,"",MATCH($C$8,OFFSET([1]NKC!$D$10,H397,0):'[1]NKC'!$D$5007,0)+H397)&lt;IF(TYPE(MATCH($C$8,OFFSET([1]NKC!$E$10,H397,0):'[1]NKC'!$E$5007,0)+H397)=16,"",MATCH($C$8,OFFSET([1]NKC!$E$10,H397,0):'[1]NKC'!$E$5007,0)+H397),IF(TYPE(MATCH($C$8,OFFSET([1]NKC!$D$10,H397,0):'[1]NKC'!$D$5007,0)+H397)=16,"",MATCH($C$8,OFFSET([1]NKC!$D$10,H397,0):'[1]NKC'!$D$5007,0)+H397),IF(TYPE(MATCH($C$8,OFFSET([1]NKC!$E$10,H397,0):'[1]NKC'!$E$5007,0)+H397)=16,"",MATCH($C$8,OFFSET([1]NKC!$E$10,H397,0):'[1]NKC'!$E$5007,0)+H397))</f>
        <v>535</v>
      </c>
    </row>
    <row r="399" spans="1:8" s="52" customFormat="1" ht="14.25">
      <c r="A399" s="45">
        <f ca="1">IF($H399="","",INDEX([1]NKC!$A$10:$A$5007,$H399))</f>
        <v>43559</v>
      </c>
      <c r="B399" s="46" t="str">
        <f ca="1">IF($H399="","",INDEX([1]NKC!$B$10:$B$5007,$H399))</f>
        <v>PC20190404-04</v>
      </c>
      <c r="C399" s="47" t="str">
        <f ca="1">IF($H399="","",INDEX([1]NKC!$C$10:$C$5007,$H399))</f>
        <v>Thuế GTGT được khấu trừ</v>
      </c>
      <c r="D399" s="48" t="str">
        <f ca="1">IF(IF($H399="","",INDEX([1]NKC!$D$10:$D$5007,$H399))=$C$8,IF($H399="","",INDEX([1]NKC!$E$10:$E$5007,$H399)),IF($H399="","",INDEX([1]NKC!$D$10:$D$5007,$H399)))</f>
        <v>1331</v>
      </c>
      <c r="E399" s="49" t="str">
        <f ca="1">IF(IF($H399="","",INDEX([1]NKC!$E$10:$E$5007,$H399))=$C$8,"",IF($H399="","",INDEX([1]NKC!$F$10:$F$5007,$H399)))</f>
        <v/>
      </c>
      <c r="F399" s="49">
        <f ca="1">IF(IF($H399="","",INDEX([1]NKC!$D$10:$D$5007,$H399))=$C$8,"",IF($H399="","",INDEX([1]NKC!$F$10:$F$5007,$H399)))</f>
        <v>39000</v>
      </c>
      <c r="G399" s="50">
        <f ca="1">IF(SUM(E399:F399)=0,0,$G$11+SUM(E$12:$E399)-SUM(F$12:$F399))</f>
        <v>3741814535</v>
      </c>
      <c r="H399" s="51">
        <f ca="1">IF(IF(TYPE(MATCH($C$8,OFFSET([1]NKC!$D$10,H398,0):'[1]NKC'!$D$5007,0)+H398)=16,"",MATCH($C$8,OFFSET([1]NKC!$D$10,H398,0):'[1]NKC'!$D$5007,0)+H398)&lt;IF(TYPE(MATCH($C$8,OFFSET([1]NKC!$E$10,H398,0):'[1]NKC'!$E$5007,0)+H398)=16,"",MATCH($C$8,OFFSET([1]NKC!$E$10,H398,0):'[1]NKC'!$E$5007,0)+H398),IF(TYPE(MATCH($C$8,OFFSET([1]NKC!$D$10,H398,0):'[1]NKC'!$D$5007,0)+H398)=16,"",MATCH($C$8,OFFSET([1]NKC!$D$10,H398,0):'[1]NKC'!$D$5007,0)+H398),IF(TYPE(MATCH($C$8,OFFSET([1]NKC!$E$10,H398,0):'[1]NKC'!$E$5007,0)+H398)=16,"",MATCH($C$8,OFFSET([1]NKC!$E$10,H398,0):'[1]NKC'!$E$5007,0)+H398))</f>
        <v>536</v>
      </c>
    </row>
    <row r="400" spans="1:8" s="52" customFormat="1" ht="14.25">
      <c r="A400" s="45">
        <f ca="1">IF($H400="","",INDEX([1]NKC!$A$10:$A$5007,$H400))</f>
        <v>43560</v>
      </c>
      <c r="B400" s="46" t="str">
        <f ca="1">IF($H400="","",INDEX([1]NKC!$B$10:$B$5007,$H400))</f>
        <v>PC20190405-01</v>
      </c>
      <c r="C400" s="47" t="str">
        <f ca="1">IF($H400="","",INDEX([1]NKC!$C$10:$C$5007,$H400))</f>
        <v>Thanh toán cước chuyển phát nhanh T2/2019</v>
      </c>
      <c r="D400" s="48" t="str">
        <f ca="1">IF(IF($H400="","",INDEX([1]NKC!$D$10:$D$5007,$H400))=$C$8,IF($H400="","",INDEX([1]NKC!$E$10:$E$5007,$H400)),IF($H400="","",INDEX([1]NKC!$D$10:$D$5007,$H400)))</f>
        <v>6418</v>
      </c>
      <c r="E400" s="49" t="str">
        <f ca="1">IF(IF($H400="","",INDEX([1]NKC!$E$10:$E$5007,$H400))=$C$8,"",IF($H400="","",INDEX([1]NKC!$F$10:$F$5007,$H400)))</f>
        <v/>
      </c>
      <c r="F400" s="49">
        <f ca="1">IF(IF($H400="","",INDEX([1]NKC!$D$10:$D$5007,$H400))=$C$8,"",IF($H400="","",INDEX([1]NKC!$F$10:$F$5007,$H400)))</f>
        <v>188186</v>
      </c>
      <c r="G400" s="50">
        <f ca="1">IF(SUM(E400:F400)=0,0,$G$11+SUM(E$12:$E400)-SUM(F$12:$F400))</f>
        <v>3741626349</v>
      </c>
      <c r="H400" s="51">
        <f ca="1">IF(IF(TYPE(MATCH($C$8,OFFSET([1]NKC!$D$10,H399,0):'[1]NKC'!$D$5007,0)+H399)=16,"",MATCH($C$8,OFFSET([1]NKC!$D$10,H399,0):'[1]NKC'!$D$5007,0)+H399)&lt;IF(TYPE(MATCH($C$8,OFFSET([1]NKC!$E$10,H399,0):'[1]NKC'!$E$5007,0)+H399)=16,"",MATCH($C$8,OFFSET([1]NKC!$E$10,H399,0):'[1]NKC'!$E$5007,0)+H399),IF(TYPE(MATCH($C$8,OFFSET([1]NKC!$D$10,H399,0):'[1]NKC'!$D$5007,0)+H399)=16,"",MATCH($C$8,OFFSET([1]NKC!$D$10,H399,0):'[1]NKC'!$D$5007,0)+H399),IF(TYPE(MATCH($C$8,OFFSET([1]NKC!$E$10,H399,0):'[1]NKC'!$E$5007,0)+H399)=16,"",MATCH($C$8,OFFSET([1]NKC!$E$10,H399,0):'[1]NKC'!$E$5007,0)+H399))</f>
        <v>537</v>
      </c>
    </row>
    <row r="401" spans="1:8" s="52" customFormat="1" ht="14.25">
      <c r="A401" s="45">
        <f ca="1">IF($H401="","",INDEX([1]NKC!$A$10:$A$5007,$H401))</f>
        <v>43560</v>
      </c>
      <c r="B401" s="46" t="str">
        <f ca="1">IF($H401="","",INDEX([1]NKC!$B$10:$B$5007,$H401))</f>
        <v>PC20190405-01</v>
      </c>
      <c r="C401" s="47" t="str">
        <f ca="1">IF($H401="","",INDEX([1]NKC!$C$10:$C$5007,$H401))</f>
        <v>Thuế GTGT được khấu trừ</v>
      </c>
      <c r="D401" s="48" t="str">
        <f ca="1">IF(IF($H401="","",INDEX([1]NKC!$D$10:$D$5007,$H401))=$C$8,IF($H401="","",INDEX([1]NKC!$E$10:$E$5007,$H401)),IF($H401="","",INDEX([1]NKC!$D$10:$D$5007,$H401)))</f>
        <v>1331</v>
      </c>
      <c r="E401" s="49" t="str">
        <f ca="1">IF(IF($H401="","",INDEX([1]NKC!$E$10:$E$5007,$H401))=$C$8,"",IF($H401="","",INDEX([1]NKC!$F$10:$F$5007,$H401)))</f>
        <v/>
      </c>
      <c r="F401" s="49">
        <f ca="1">IF(IF($H401="","",INDEX([1]NKC!$D$10:$D$5007,$H401))=$C$8,"",IF($H401="","",INDEX([1]NKC!$F$10:$F$5007,$H401)))</f>
        <v>18814</v>
      </c>
      <c r="G401" s="50">
        <f ca="1">IF(SUM(E401:F401)=0,0,$G$11+SUM(E$12:$E401)-SUM(F$12:$F401))</f>
        <v>3741607535</v>
      </c>
      <c r="H401" s="51">
        <f ca="1">IF(IF(TYPE(MATCH($C$8,OFFSET([1]NKC!$D$10,H400,0):'[1]NKC'!$D$5007,0)+H400)=16,"",MATCH($C$8,OFFSET([1]NKC!$D$10,H400,0):'[1]NKC'!$D$5007,0)+H400)&lt;IF(TYPE(MATCH($C$8,OFFSET([1]NKC!$E$10,H400,0):'[1]NKC'!$E$5007,0)+H400)=16,"",MATCH($C$8,OFFSET([1]NKC!$E$10,H400,0):'[1]NKC'!$E$5007,0)+H400),IF(TYPE(MATCH($C$8,OFFSET([1]NKC!$D$10,H400,0):'[1]NKC'!$D$5007,0)+H400)=16,"",MATCH($C$8,OFFSET([1]NKC!$D$10,H400,0):'[1]NKC'!$D$5007,0)+H400),IF(TYPE(MATCH($C$8,OFFSET([1]NKC!$E$10,H400,0):'[1]NKC'!$E$5007,0)+H400)=16,"",MATCH($C$8,OFFSET([1]NKC!$E$10,H400,0):'[1]NKC'!$E$5007,0)+H400))</f>
        <v>538</v>
      </c>
    </row>
    <row r="402" spans="1:8" s="52" customFormat="1" ht="38.25">
      <c r="A402" s="45">
        <f ca="1">IF($H402="","",INDEX([1]NKC!$A$10:$A$5007,$H402))</f>
        <v>43563</v>
      </c>
      <c r="B402" s="46" t="str">
        <f ca="1">IF($H402="","",INDEX([1]NKC!$B$10:$B$5007,$H402))</f>
        <v>PT20190408-01</v>
      </c>
      <c r="C402" s="47" t="str">
        <f ca="1">IF($H402="","",INDEX([1]NKC!$C$10:$C$5007,$H402))</f>
        <v>Thu tiền bán hàng mái lợp hợp kim phủ đá Spanish Tile - JH105 Coffee Brown-6 tấm theo ĐĐH số 08042019 (08/04/2019)</v>
      </c>
      <c r="D402" s="48" t="str">
        <f ca="1">IF(IF($H402="","",INDEX([1]NKC!$D$10:$D$5007,$H402))=$C$8,IF($H402="","",INDEX([1]NKC!$E$10:$E$5007,$H402)),IF($H402="","",INDEX([1]NKC!$D$10:$D$5007,$H402)))</f>
        <v>5111</v>
      </c>
      <c r="E402" s="49">
        <f ca="1">IF(IF($H402="","",INDEX([1]NKC!$E$10:$E$5007,$H402))=$C$8,"",IF($H402="","",INDEX([1]NKC!$F$10:$F$5007,$H402)))</f>
        <v>874800</v>
      </c>
      <c r="F402" s="49" t="str">
        <f ca="1">IF(IF($H402="","",INDEX([1]NKC!$D$10:$D$5007,$H402))=$C$8,"",IF($H402="","",INDEX([1]NKC!$F$10:$F$5007,$H402)))</f>
        <v/>
      </c>
      <c r="G402" s="50">
        <f ca="1">IF(SUM(E402:F402)=0,0,$G$11+SUM(E$12:$E402)-SUM(F$12:$F402))</f>
        <v>3742482335</v>
      </c>
      <c r="H402" s="51">
        <f ca="1">IF(IF(TYPE(MATCH($C$8,OFFSET([1]NKC!$D$10,H401,0):'[1]NKC'!$D$5007,0)+H401)=16,"",MATCH($C$8,OFFSET([1]NKC!$D$10,H401,0):'[1]NKC'!$D$5007,0)+H401)&lt;IF(TYPE(MATCH($C$8,OFFSET([1]NKC!$E$10,H401,0):'[1]NKC'!$E$5007,0)+H401)=16,"",MATCH($C$8,OFFSET([1]NKC!$E$10,H401,0):'[1]NKC'!$E$5007,0)+H401),IF(TYPE(MATCH($C$8,OFFSET([1]NKC!$D$10,H401,0):'[1]NKC'!$D$5007,0)+H401)=16,"",MATCH($C$8,OFFSET([1]NKC!$D$10,H401,0):'[1]NKC'!$D$5007,0)+H401),IF(TYPE(MATCH($C$8,OFFSET([1]NKC!$E$10,H401,0):'[1]NKC'!$E$5007,0)+H401)=16,"",MATCH($C$8,OFFSET([1]NKC!$E$10,H401,0):'[1]NKC'!$E$5007,0)+H401))</f>
        <v>543</v>
      </c>
    </row>
    <row r="403" spans="1:8" s="52" customFormat="1" ht="25.5">
      <c r="A403" s="45">
        <f ca="1">IF($H403="","",INDEX([1]NKC!$A$10:$A$5007,$H403))</f>
        <v>43563</v>
      </c>
      <c r="B403" s="46" t="str">
        <f ca="1">IF($H403="","",INDEX([1]NKC!$B$10:$B$5007,$H403))</f>
        <v>PT20190408-02</v>
      </c>
      <c r="C403" s="47" t="str">
        <f ca="1">IF($H403="","",INDEX([1]NKC!$C$10:$C$5007,$H403))</f>
        <v>Thu tiền bán hàng mái lợp hợp kim phủ đá RomanTile - JH101 Terracotta- 2 tấm</v>
      </c>
      <c r="D403" s="48" t="str">
        <f ca="1">IF(IF($H403="","",INDEX([1]NKC!$D$10:$D$5007,$H403))=$C$8,IF($H403="","",INDEX([1]NKC!$E$10:$E$5007,$H403)),IF($H403="","",INDEX([1]NKC!$D$10:$D$5007,$H403)))</f>
        <v>5111</v>
      </c>
      <c r="E403" s="49">
        <f ca="1">IF(IF($H403="","",INDEX([1]NKC!$E$10:$E$5007,$H403))=$C$8,"",IF($H403="","",INDEX([1]NKC!$F$10:$F$5007,$H403)))</f>
        <v>290000</v>
      </c>
      <c r="F403" s="49" t="str">
        <f ca="1">IF(IF($H403="","",INDEX([1]NKC!$D$10:$D$5007,$H403))=$C$8,"",IF($H403="","",INDEX([1]NKC!$F$10:$F$5007,$H403)))</f>
        <v/>
      </c>
      <c r="G403" s="50">
        <f ca="1">IF(SUM(E403:F403)=0,0,$G$11+SUM(E$12:$E403)-SUM(F$12:$F403))</f>
        <v>3742772335</v>
      </c>
      <c r="H403" s="51">
        <f ca="1">IF(IF(TYPE(MATCH($C$8,OFFSET([1]NKC!$D$10,H402,0):'[1]NKC'!$D$5007,0)+H402)=16,"",MATCH($C$8,OFFSET([1]NKC!$D$10,H402,0):'[1]NKC'!$D$5007,0)+H402)&lt;IF(TYPE(MATCH($C$8,OFFSET([1]NKC!$E$10,H402,0):'[1]NKC'!$E$5007,0)+H402)=16,"",MATCH($C$8,OFFSET([1]NKC!$E$10,H402,0):'[1]NKC'!$E$5007,0)+H402),IF(TYPE(MATCH($C$8,OFFSET([1]NKC!$D$10,H402,0):'[1]NKC'!$D$5007,0)+H402)=16,"",MATCH($C$8,OFFSET([1]NKC!$D$10,H402,0):'[1]NKC'!$D$5007,0)+H402),IF(TYPE(MATCH($C$8,OFFSET([1]NKC!$E$10,H402,0):'[1]NKC'!$E$5007,0)+H402)=16,"",MATCH($C$8,OFFSET([1]NKC!$E$10,H402,0):'[1]NKC'!$E$5007,0)+H402))</f>
        <v>545</v>
      </c>
    </row>
    <row r="404" spans="1:8" s="52" customFormat="1" ht="14.25">
      <c r="A404" s="45">
        <f ca="1">IF($H404="","",INDEX([1]NKC!$A$10:$A$5007,$H404))</f>
        <v>43563</v>
      </c>
      <c r="B404" s="46" t="str">
        <f ca="1">IF($H404="","",INDEX([1]NKC!$B$10:$B$5007,$H404))</f>
        <v>PT20190408-03</v>
      </c>
      <c r="C404" s="47" t="str">
        <f ca="1">IF($H404="","",INDEX([1]NKC!$C$10:$C$5007,$H404))</f>
        <v>Hoàng Thị Luyến trả tiền mượn công ty</v>
      </c>
      <c r="D404" s="48" t="str">
        <f ca="1">IF(IF($H404="","",INDEX([1]NKC!$D$10:$D$5007,$H404))=$C$8,IF($H404="","",INDEX([1]NKC!$E$10:$E$5007,$H404)),IF($H404="","",INDEX([1]NKC!$D$10:$D$5007,$H404)))</f>
        <v>3388</v>
      </c>
      <c r="E404" s="49">
        <f ca="1">IF(IF($H404="","",INDEX([1]NKC!$E$10:$E$5007,$H404))=$C$8,"",IF($H404="","",INDEX([1]NKC!$F$10:$F$5007,$H404)))</f>
        <v>100000000</v>
      </c>
      <c r="F404" s="49" t="str">
        <f ca="1">IF(IF($H404="","",INDEX([1]NKC!$D$10:$D$5007,$H404))=$C$8,"",IF($H404="","",INDEX([1]NKC!$F$10:$F$5007,$H404)))</f>
        <v/>
      </c>
      <c r="G404" s="50">
        <f ca="1">IF(SUM(E404:F404)=0,0,$G$11+SUM(E$12:$E404)-SUM(F$12:$F404))</f>
        <v>3842772335</v>
      </c>
      <c r="H404" s="51">
        <f ca="1">IF(IF(TYPE(MATCH($C$8,OFFSET([1]NKC!$D$10,H403,0):'[1]NKC'!$D$5007,0)+H403)=16,"",MATCH($C$8,OFFSET([1]NKC!$D$10,H403,0):'[1]NKC'!$D$5007,0)+H403)&lt;IF(TYPE(MATCH($C$8,OFFSET([1]NKC!$E$10,H403,0):'[1]NKC'!$E$5007,0)+H403)=16,"",MATCH($C$8,OFFSET([1]NKC!$E$10,H403,0):'[1]NKC'!$E$5007,0)+H403),IF(TYPE(MATCH($C$8,OFFSET([1]NKC!$D$10,H403,0):'[1]NKC'!$D$5007,0)+H403)=16,"",MATCH($C$8,OFFSET([1]NKC!$D$10,H403,0):'[1]NKC'!$D$5007,0)+H403),IF(TYPE(MATCH($C$8,OFFSET([1]NKC!$E$10,H403,0):'[1]NKC'!$E$5007,0)+H403)=16,"",MATCH($C$8,OFFSET([1]NKC!$E$10,H403,0):'[1]NKC'!$E$5007,0)+H403))</f>
        <v>547</v>
      </c>
    </row>
    <row r="405" spans="1:8" s="52" customFormat="1" ht="14.25">
      <c r="A405" s="45">
        <f ca="1">IF($H405="","",INDEX([1]NKC!$A$10:$A$5007,$H405))</f>
        <v>43563</v>
      </c>
      <c r="B405" s="46" t="str">
        <f ca="1">IF($H405="","",INDEX([1]NKC!$B$10:$B$5007,$H405))</f>
        <v>PT20190408-04</v>
      </c>
      <c r="C405" s="47" t="str">
        <f ca="1">IF($H405="","",INDEX([1]NKC!$C$10:$C$5007,$H405))</f>
        <v>Hoàng Thị Luyến trả tiền mượn công ty</v>
      </c>
      <c r="D405" s="48" t="str">
        <f ca="1">IF(IF($H405="","",INDEX([1]NKC!$D$10:$D$5007,$H405))=$C$8,IF($H405="","",INDEX([1]NKC!$E$10:$E$5007,$H405)),IF($H405="","",INDEX([1]NKC!$D$10:$D$5007,$H405)))</f>
        <v>3388</v>
      </c>
      <c r="E405" s="49">
        <f ca="1">IF(IF($H405="","",INDEX([1]NKC!$E$10:$E$5007,$H405))=$C$8,"",IF($H405="","",INDEX([1]NKC!$F$10:$F$5007,$H405)))</f>
        <v>5000000</v>
      </c>
      <c r="F405" s="49" t="str">
        <f ca="1">IF(IF($H405="","",INDEX([1]NKC!$D$10:$D$5007,$H405))=$C$8,"",IF($H405="","",INDEX([1]NKC!$F$10:$F$5007,$H405)))</f>
        <v/>
      </c>
      <c r="G405" s="50">
        <f ca="1">IF(SUM(E405:F405)=0,0,$G$11+SUM(E$12:$E405)-SUM(F$12:$F405))</f>
        <v>3847772335</v>
      </c>
      <c r="H405" s="51">
        <f ca="1">IF(IF(TYPE(MATCH($C$8,OFFSET([1]NKC!$D$10,H404,0):'[1]NKC'!$D$5007,0)+H404)=16,"",MATCH($C$8,OFFSET([1]NKC!$D$10,H404,0):'[1]NKC'!$D$5007,0)+H404)&lt;IF(TYPE(MATCH($C$8,OFFSET([1]NKC!$E$10,H404,0):'[1]NKC'!$E$5007,0)+H404)=16,"",MATCH($C$8,OFFSET([1]NKC!$E$10,H404,0):'[1]NKC'!$E$5007,0)+H404),IF(TYPE(MATCH($C$8,OFFSET([1]NKC!$D$10,H404,0):'[1]NKC'!$D$5007,0)+H404)=16,"",MATCH($C$8,OFFSET([1]NKC!$D$10,H404,0):'[1]NKC'!$D$5007,0)+H404),IF(TYPE(MATCH($C$8,OFFSET([1]NKC!$E$10,H404,0):'[1]NKC'!$E$5007,0)+H404)=16,"",MATCH($C$8,OFFSET([1]NKC!$E$10,H404,0):'[1]NKC'!$E$5007,0)+H404))</f>
        <v>548</v>
      </c>
    </row>
    <row r="406" spans="1:8" s="52" customFormat="1" ht="25.5">
      <c r="A406" s="45">
        <f ca="1">IF($H406="","",INDEX([1]NKC!$A$10:$A$5007,$H406))</f>
        <v>43563</v>
      </c>
      <c r="B406" s="46" t="str">
        <f ca="1">IF($H406="","",INDEX([1]NKC!$B$10:$B$5007,$H406))</f>
        <v>PC20190408-01</v>
      </c>
      <c r="C406" s="47" t="str">
        <f ca="1">IF($H406="","",INDEX([1]NKC!$C$10:$C$5007,$H406))</f>
        <v>Tiền mặt từ quỹ nộp vào ngân hàng Tài khoản Cty Della Vietbuilders</v>
      </c>
      <c r="D406" s="48" t="str">
        <f ca="1">IF(IF($H406="","",INDEX([1]NKC!$D$10:$D$5007,$H406))=$C$8,IF($H406="","",INDEX([1]NKC!$E$10:$E$5007,$H406)),IF($H406="","",INDEX([1]NKC!$D$10:$D$5007,$H406)))</f>
        <v>1121bidv</v>
      </c>
      <c r="E406" s="49" t="str">
        <f ca="1">IF(IF($H406="","",INDEX([1]NKC!$E$10:$E$5007,$H406))=$C$8,"",IF($H406="","",INDEX([1]NKC!$F$10:$F$5007,$H406)))</f>
        <v/>
      </c>
      <c r="F406" s="49">
        <f ca="1">IF(IF($H406="","",INDEX([1]NKC!$D$10:$D$5007,$H406))=$C$8,"",IF($H406="","",INDEX([1]NKC!$F$10:$F$5007,$H406)))</f>
        <v>100000000</v>
      </c>
      <c r="G406" s="50">
        <f ca="1">IF(SUM(E406:F406)=0,0,$G$11+SUM(E$12:$E406)-SUM(F$12:$F406))</f>
        <v>3747772335</v>
      </c>
      <c r="H406" s="51">
        <f ca="1">IF(IF(TYPE(MATCH($C$8,OFFSET([1]NKC!$D$10,H405,0):'[1]NKC'!$D$5007,0)+H405)=16,"",MATCH($C$8,OFFSET([1]NKC!$D$10,H405,0):'[1]NKC'!$D$5007,0)+H405)&lt;IF(TYPE(MATCH($C$8,OFFSET([1]NKC!$E$10,H405,0):'[1]NKC'!$E$5007,0)+H405)=16,"",MATCH($C$8,OFFSET([1]NKC!$E$10,H405,0):'[1]NKC'!$E$5007,0)+H405),IF(TYPE(MATCH($C$8,OFFSET([1]NKC!$D$10,H405,0):'[1]NKC'!$D$5007,0)+H405)=16,"",MATCH($C$8,OFFSET([1]NKC!$D$10,H405,0):'[1]NKC'!$D$5007,0)+H405),IF(TYPE(MATCH($C$8,OFFSET([1]NKC!$E$10,H405,0):'[1]NKC'!$E$5007,0)+H405)=16,"",MATCH($C$8,OFFSET([1]NKC!$E$10,H405,0):'[1]NKC'!$E$5007,0)+H405))</f>
        <v>549</v>
      </c>
    </row>
    <row r="407" spans="1:8" s="52" customFormat="1" ht="14.25">
      <c r="A407" s="45">
        <f ca="1">IF($H407="","",INDEX([1]NKC!$A$10:$A$5007,$H407))</f>
        <v>43563</v>
      </c>
      <c r="B407" s="46" t="str">
        <f ca="1">IF($H407="","",INDEX([1]NKC!$B$10:$B$5007,$H407))</f>
        <v>PC20190408-02</v>
      </c>
      <c r="C407" s="47" t="str">
        <f ca="1">IF($H407="","",INDEX([1]NKC!$C$10:$C$5007,$H407))</f>
        <v>Nước uống công ty</v>
      </c>
      <c r="D407" s="48" t="str">
        <f ca="1">IF(IF($H407="","",INDEX([1]NKC!$D$10:$D$5007,$H407))=$C$8,IF($H407="","",INDEX([1]NKC!$E$10:$E$5007,$H407)),IF($H407="","",INDEX([1]NKC!$D$10:$D$5007,$H407)))</f>
        <v>331</v>
      </c>
      <c r="E407" s="49" t="str">
        <f ca="1">IF(IF($H407="","",INDEX([1]NKC!$E$10:$E$5007,$H407))=$C$8,"",IF($H407="","",INDEX([1]NKC!$F$10:$F$5007,$H407)))</f>
        <v/>
      </c>
      <c r="F407" s="49">
        <f ca="1">IF(IF($H407="","",INDEX([1]NKC!$D$10:$D$5007,$H407))=$C$8,"",IF($H407="","",INDEX([1]NKC!$F$10:$F$5007,$H407)))</f>
        <v>486000</v>
      </c>
      <c r="G407" s="50">
        <f ca="1">IF(SUM(E407:F407)=0,0,$G$11+SUM(E$12:$E407)-SUM(F$12:$F407))</f>
        <v>3747286335</v>
      </c>
      <c r="H407" s="51">
        <f ca="1">IF(IF(TYPE(MATCH($C$8,OFFSET([1]NKC!$D$10,H406,0):'[1]NKC'!$D$5007,0)+H406)=16,"",MATCH($C$8,OFFSET([1]NKC!$D$10,H406,0):'[1]NKC'!$D$5007,0)+H406)&lt;IF(TYPE(MATCH($C$8,OFFSET([1]NKC!$E$10,H406,0):'[1]NKC'!$E$5007,0)+H406)=16,"",MATCH($C$8,OFFSET([1]NKC!$E$10,H406,0):'[1]NKC'!$E$5007,0)+H406),IF(TYPE(MATCH($C$8,OFFSET([1]NKC!$D$10,H406,0):'[1]NKC'!$D$5007,0)+H406)=16,"",MATCH($C$8,OFFSET([1]NKC!$D$10,H406,0):'[1]NKC'!$D$5007,0)+H406),IF(TYPE(MATCH($C$8,OFFSET([1]NKC!$E$10,H406,0):'[1]NKC'!$E$5007,0)+H406)=16,"",MATCH($C$8,OFFSET([1]NKC!$E$10,H406,0):'[1]NKC'!$E$5007,0)+H406))</f>
        <v>550</v>
      </c>
    </row>
    <row r="408" spans="1:8" s="52" customFormat="1" ht="14.25">
      <c r="A408" s="45">
        <f ca="1">IF($H408="","",INDEX([1]NKC!$A$10:$A$5007,$H408))</f>
        <v>43563</v>
      </c>
      <c r="B408" s="46" t="str">
        <f ca="1">IF($H408="","",INDEX([1]NKC!$B$10:$B$5007,$H408))</f>
        <v>PC20190408-03</v>
      </c>
      <c r="C408" s="47" t="str">
        <f ca="1">IF($H408="","",INDEX([1]NKC!$C$10:$C$5007,$H408))</f>
        <v>Chi phí KS đi giao kệ mẫu miền Tây</v>
      </c>
      <c r="D408" s="48" t="str">
        <f ca="1">IF(IF($H408="","",INDEX([1]NKC!$D$10:$D$5007,$H408))=$C$8,IF($H408="","",INDEX([1]NKC!$E$10:$E$5007,$H408)),IF($H408="","",INDEX([1]NKC!$D$10:$D$5007,$H408)))</f>
        <v>6418</v>
      </c>
      <c r="E408" s="49" t="str">
        <f ca="1">IF(IF($H408="","",INDEX([1]NKC!$E$10:$E$5007,$H408))=$C$8,"",IF($H408="","",INDEX([1]NKC!$F$10:$F$5007,$H408)))</f>
        <v/>
      </c>
      <c r="F408" s="49">
        <f ca="1">IF(IF($H408="","",INDEX([1]NKC!$D$10:$D$5007,$H408))=$C$8,"",IF($H408="","",INDEX([1]NKC!$F$10:$F$5007,$H408)))</f>
        <v>272727</v>
      </c>
      <c r="G408" s="50">
        <f ca="1">IF(SUM(E408:F408)=0,0,$G$11+SUM(E$12:$E408)-SUM(F$12:$F408))</f>
        <v>3747013608</v>
      </c>
      <c r="H408" s="51">
        <f ca="1">IF(IF(TYPE(MATCH($C$8,OFFSET([1]NKC!$D$10,H407,0):'[1]NKC'!$D$5007,0)+H407)=16,"",MATCH($C$8,OFFSET([1]NKC!$D$10,H407,0):'[1]NKC'!$D$5007,0)+H407)&lt;IF(TYPE(MATCH($C$8,OFFSET([1]NKC!$E$10,H407,0):'[1]NKC'!$E$5007,0)+H407)=16,"",MATCH($C$8,OFFSET([1]NKC!$E$10,H407,0):'[1]NKC'!$E$5007,0)+H407),IF(TYPE(MATCH($C$8,OFFSET([1]NKC!$D$10,H407,0):'[1]NKC'!$D$5007,0)+H407)=16,"",MATCH($C$8,OFFSET([1]NKC!$D$10,H407,0):'[1]NKC'!$D$5007,0)+H407),IF(TYPE(MATCH($C$8,OFFSET([1]NKC!$E$10,H407,0):'[1]NKC'!$E$5007,0)+H407)=16,"",MATCH($C$8,OFFSET([1]NKC!$E$10,H407,0):'[1]NKC'!$E$5007,0)+H407))</f>
        <v>553</v>
      </c>
    </row>
    <row r="409" spans="1:8" s="52" customFormat="1" ht="14.25">
      <c r="A409" s="45">
        <f ca="1">IF($H409="","",INDEX([1]NKC!$A$10:$A$5007,$H409))</f>
        <v>43563</v>
      </c>
      <c r="B409" s="46" t="str">
        <f ca="1">IF($H409="","",INDEX([1]NKC!$B$10:$B$5007,$H409))</f>
        <v>PC20190408-03</v>
      </c>
      <c r="C409" s="47" t="str">
        <f ca="1">IF($H409="","",INDEX([1]NKC!$C$10:$C$5007,$H409))</f>
        <v>Thuế GTGT được khấu trừ</v>
      </c>
      <c r="D409" s="48" t="str">
        <f ca="1">IF(IF($H409="","",INDEX([1]NKC!$D$10:$D$5007,$H409))=$C$8,IF($H409="","",INDEX([1]NKC!$E$10:$E$5007,$H409)),IF($H409="","",INDEX([1]NKC!$D$10:$D$5007,$H409)))</f>
        <v>1331</v>
      </c>
      <c r="E409" s="49" t="str">
        <f ca="1">IF(IF($H409="","",INDEX([1]NKC!$E$10:$E$5007,$H409))=$C$8,"",IF($H409="","",INDEX([1]NKC!$F$10:$F$5007,$H409)))</f>
        <v/>
      </c>
      <c r="F409" s="49">
        <f ca="1">IF(IF($H409="","",INDEX([1]NKC!$D$10:$D$5007,$H409))=$C$8,"",IF($H409="","",INDEX([1]NKC!$F$10:$F$5007,$H409)))</f>
        <v>27273</v>
      </c>
      <c r="G409" s="50">
        <f ca="1">IF(SUM(E409:F409)=0,0,$G$11+SUM(E$12:$E409)-SUM(F$12:$F409))</f>
        <v>3746986335</v>
      </c>
      <c r="H409" s="51">
        <f ca="1">IF(IF(TYPE(MATCH($C$8,OFFSET([1]NKC!$D$10,H408,0):'[1]NKC'!$D$5007,0)+H408)=16,"",MATCH($C$8,OFFSET([1]NKC!$D$10,H408,0):'[1]NKC'!$D$5007,0)+H408)&lt;IF(TYPE(MATCH($C$8,OFFSET([1]NKC!$E$10,H408,0):'[1]NKC'!$E$5007,0)+H408)=16,"",MATCH($C$8,OFFSET([1]NKC!$E$10,H408,0):'[1]NKC'!$E$5007,0)+H408),IF(TYPE(MATCH($C$8,OFFSET([1]NKC!$D$10,H408,0):'[1]NKC'!$D$5007,0)+H408)=16,"",MATCH($C$8,OFFSET([1]NKC!$D$10,H408,0):'[1]NKC'!$D$5007,0)+H408),IF(TYPE(MATCH($C$8,OFFSET([1]NKC!$E$10,H408,0):'[1]NKC'!$E$5007,0)+H408)=16,"",MATCH($C$8,OFFSET([1]NKC!$E$10,H408,0):'[1]NKC'!$E$5007,0)+H408))</f>
        <v>554</v>
      </c>
    </row>
    <row r="410" spans="1:8" s="52" customFormat="1" ht="14.25">
      <c r="A410" s="45">
        <f ca="1">IF($H410="","",INDEX([1]NKC!$A$10:$A$5007,$H410))</f>
        <v>43563</v>
      </c>
      <c r="B410" s="46">
        <f ca="1">IF($H410="","",INDEX([1]NKC!$B$10:$B$5007,$H410))</f>
        <v>0</v>
      </c>
      <c r="C410" s="47" t="str">
        <f ca="1">IF($H410="","",INDEX([1]NKC!$C$10:$C$5007,$H410))</f>
        <v>Hoàng Thị Luyến trả tiền mượn công ty</v>
      </c>
      <c r="D410" s="48" t="str">
        <f ca="1">IF(IF($H410="","",INDEX([1]NKC!$D$10:$D$5007,$H410))=$C$8,IF($H410="","",INDEX([1]NKC!$E$10:$E$5007,$H410)),IF($H410="","",INDEX([1]NKC!$D$10:$D$5007,$H410)))</f>
        <v>3388</v>
      </c>
      <c r="E410" s="49" t="str">
        <f ca="1">IF(IF($H410="","",INDEX([1]NKC!$E$10:$E$5007,$H410))=$C$8,"",IF($H410="","",INDEX([1]NKC!$F$10:$F$5007,$H410)))</f>
        <v/>
      </c>
      <c r="F410" s="49">
        <f ca="1">IF(IF($H410="","",INDEX([1]NKC!$D$10:$D$5007,$H410))=$C$8,"",IF($H410="","",INDEX([1]NKC!$F$10:$F$5007,$H410)))</f>
        <v>1039609150</v>
      </c>
      <c r="G410" s="50">
        <f ca="1">IF(SUM(E410:F410)=0,0,$G$11+SUM(E$12:$E410)-SUM(F$12:$F410))</f>
        <v>2707377185</v>
      </c>
      <c r="H410" s="51">
        <f ca="1">IF(IF(TYPE(MATCH($C$8,OFFSET([1]NKC!$D$10,H409,0):'[1]NKC'!$D$5007,0)+H409)=16,"",MATCH($C$8,OFFSET([1]NKC!$D$10,H409,0):'[1]NKC'!$D$5007,0)+H409)&lt;IF(TYPE(MATCH($C$8,OFFSET([1]NKC!$E$10,H409,0):'[1]NKC'!$E$5007,0)+H409)=16,"",MATCH($C$8,OFFSET([1]NKC!$E$10,H409,0):'[1]NKC'!$E$5007,0)+H409),IF(TYPE(MATCH($C$8,OFFSET([1]NKC!$D$10,H409,0):'[1]NKC'!$D$5007,0)+H409)=16,"",MATCH($C$8,OFFSET([1]NKC!$D$10,H409,0):'[1]NKC'!$D$5007,0)+H409),IF(TYPE(MATCH($C$8,OFFSET([1]NKC!$E$10,H409,0):'[1]NKC'!$E$5007,0)+H409)=16,"",MATCH($C$8,OFFSET([1]NKC!$E$10,H409,0):'[1]NKC'!$E$5007,0)+H409))</f>
        <v>556</v>
      </c>
    </row>
    <row r="411" spans="1:8" s="52" customFormat="1" ht="14.25">
      <c r="A411" s="45">
        <f ca="1">IF($H411="","",INDEX([1]NKC!$A$10:$A$5007,$H411))</f>
        <v>43564</v>
      </c>
      <c r="B411" s="46" t="str">
        <f ca="1">IF($H411="","",INDEX([1]NKC!$B$10:$B$5007,$H411))</f>
        <v>PC20190409-01</v>
      </c>
      <c r="C411" s="47" t="str">
        <f ca="1">IF($H411="","",INDEX([1]NKC!$C$10:$C$5007,$H411))</f>
        <v>Chi trả tiền lương Viktor T3/2019</v>
      </c>
      <c r="D411" s="48" t="str">
        <f ca="1">IF(IF($H411="","",INDEX([1]NKC!$D$10:$D$5007,$H411))=$C$8,IF($H411="","",INDEX([1]NKC!$E$10:$E$5007,$H411)),IF($H411="","",INDEX([1]NKC!$D$10:$D$5007,$H411)))</f>
        <v>3341</v>
      </c>
      <c r="E411" s="49" t="str">
        <f ca="1">IF(IF($H411="","",INDEX([1]NKC!$E$10:$E$5007,$H411))=$C$8,"",IF($H411="","",INDEX([1]NKC!$F$10:$F$5007,$H411)))</f>
        <v/>
      </c>
      <c r="F411" s="49">
        <f ca="1">IF(IF($H411="","",INDEX([1]NKC!$D$10:$D$5007,$H411))=$C$8,"",IF($H411="","",INDEX([1]NKC!$F$10:$F$5007,$H411)))</f>
        <v>5000000</v>
      </c>
      <c r="G411" s="50">
        <f ca="1">IF(SUM(E411:F411)=0,0,$G$11+SUM(E$12:$E411)-SUM(F$12:$F411))</f>
        <v>2702377185</v>
      </c>
      <c r="H411" s="51">
        <f ca="1">IF(IF(TYPE(MATCH($C$8,OFFSET([1]NKC!$D$10,H410,0):'[1]NKC'!$D$5007,0)+H410)=16,"",MATCH($C$8,OFFSET([1]NKC!$D$10,H410,0):'[1]NKC'!$D$5007,0)+H410)&lt;IF(TYPE(MATCH($C$8,OFFSET([1]NKC!$E$10,H410,0):'[1]NKC'!$E$5007,0)+H410)=16,"",MATCH($C$8,OFFSET([1]NKC!$E$10,H410,0):'[1]NKC'!$E$5007,0)+H410),IF(TYPE(MATCH($C$8,OFFSET([1]NKC!$D$10,H410,0):'[1]NKC'!$D$5007,0)+H410)=16,"",MATCH($C$8,OFFSET([1]NKC!$D$10,H410,0):'[1]NKC'!$D$5007,0)+H410),IF(TYPE(MATCH($C$8,OFFSET([1]NKC!$E$10,H410,0):'[1]NKC'!$E$5007,0)+H410)=16,"",MATCH($C$8,OFFSET([1]NKC!$E$10,H410,0):'[1]NKC'!$E$5007,0)+H410))</f>
        <v>561</v>
      </c>
    </row>
    <row r="412" spans="1:8" s="52" customFormat="1" ht="25.5">
      <c r="A412" s="45">
        <f ca="1">IF($H412="","",INDEX([1]NKC!$A$10:$A$5007,$H412))</f>
        <v>43564</v>
      </c>
      <c r="B412" s="46" t="str">
        <f ca="1">IF($H412="","",INDEX([1]NKC!$B$10:$B$5007,$H412))</f>
        <v>PC20190409-02</v>
      </c>
      <c r="C412" s="47" t="str">
        <f ca="1">IF($H412="","",INDEX([1]NKC!$C$10:$C$5007,$H412))</f>
        <v>Chi phí mua vật dụng đóng hàng giao cho Cửa hàng Thủ Đức</v>
      </c>
      <c r="D412" s="48" t="str">
        <f ca="1">IF(IF($H412="","",INDEX([1]NKC!$D$10:$D$5007,$H412))=$C$8,IF($H412="","",INDEX([1]NKC!$E$10:$E$5007,$H412)),IF($H412="","",INDEX([1]NKC!$D$10:$D$5007,$H412)))</f>
        <v>6418</v>
      </c>
      <c r="E412" s="49" t="str">
        <f ca="1">IF(IF($H412="","",INDEX([1]NKC!$E$10:$E$5007,$H412))=$C$8,"",IF($H412="","",INDEX([1]NKC!$F$10:$F$5007,$H412)))</f>
        <v/>
      </c>
      <c r="F412" s="49">
        <f ca="1">IF(IF($H412="","",INDEX([1]NKC!$D$10:$D$5007,$H412))=$C$8,"",IF($H412="","",INDEX([1]NKC!$F$10:$F$5007,$H412)))</f>
        <v>600000</v>
      </c>
      <c r="G412" s="50">
        <f ca="1">IF(SUM(E412:F412)=0,0,$G$11+SUM(E$12:$E412)-SUM(F$12:$F412))</f>
        <v>2701777185</v>
      </c>
      <c r="H412" s="51">
        <f ca="1">IF(IF(TYPE(MATCH($C$8,OFFSET([1]NKC!$D$10,H411,0):'[1]NKC'!$D$5007,0)+H411)=16,"",MATCH($C$8,OFFSET([1]NKC!$D$10,H411,0):'[1]NKC'!$D$5007,0)+H411)&lt;IF(TYPE(MATCH($C$8,OFFSET([1]NKC!$E$10,H411,0):'[1]NKC'!$E$5007,0)+H411)=16,"",MATCH($C$8,OFFSET([1]NKC!$E$10,H411,0):'[1]NKC'!$E$5007,0)+H411),IF(TYPE(MATCH($C$8,OFFSET([1]NKC!$D$10,H411,0):'[1]NKC'!$D$5007,0)+H411)=16,"",MATCH($C$8,OFFSET([1]NKC!$D$10,H411,0):'[1]NKC'!$D$5007,0)+H411),IF(TYPE(MATCH($C$8,OFFSET([1]NKC!$E$10,H411,0):'[1]NKC'!$E$5007,0)+H411)=16,"",MATCH($C$8,OFFSET([1]NKC!$E$10,H411,0):'[1]NKC'!$E$5007,0)+H411))</f>
        <v>562</v>
      </c>
    </row>
    <row r="413" spans="1:8" s="52" customFormat="1" ht="14.25">
      <c r="A413" s="45">
        <f ca="1">IF($H413="","",INDEX([1]NKC!$A$10:$A$5007,$H413))</f>
        <v>43564</v>
      </c>
      <c r="B413" s="46" t="str">
        <f ca="1">IF($H413="","",INDEX([1]NKC!$B$10:$B$5007,$H413))</f>
        <v>PC20190409-03</v>
      </c>
      <c r="C413" s="47" t="str">
        <f ca="1">IF($H413="","",INDEX([1]NKC!$C$10:$C$5007,$H413))</f>
        <v>Thanh toán cươc DT cho nhân viên</v>
      </c>
      <c r="D413" s="48" t="str">
        <f ca="1">IF(IF($H413="","",INDEX([1]NKC!$D$10:$D$5007,$H413))=$C$8,IF($H413="","",INDEX([1]NKC!$E$10:$E$5007,$H413)),IF($H413="","",INDEX([1]NKC!$D$10:$D$5007,$H413)))</f>
        <v>6418</v>
      </c>
      <c r="E413" s="49" t="str">
        <f ca="1">IF(IF($H413="","",INDEX([1]NKC!$E$10:$E$5007,$H413))=$C$8,"",IF($H413="","",INDEX([1]NKC!$F$10:$F$5007,$H413)))</f>
        <v/>
      </c>
      <c r="F413" s="49">
        <f ca="1">IF(IF($H413="","",INDEX([1]NKC!$D$10:$D$5007,$H413))=$C$8,"",IF($H413="","",INDEX([1]NKC!$F$10:$F$5007,$H413)))</f>
        <v>38123</v>
      </c>
      <c r="G413" s="50">
        <f ca="1">IF(SUM(E413:F413)=0,0,$G$11+SUM(E$12:$E413)-SUM(F$12:$F413))</f>
        <v>2701739062</v>
      </c>
      <c r="H413" s="51">
        <f ca="1">IF(IF(TYPE(MATCH($C$8,OFFSET([1]NKC!$D$10,H412,0):'[1]NKC'!$D$5007,0)+H412)=16,"",MATCH($C$8,OFFSET([1]NKC!$D$10,H412,0):'[1]NKC'!$D$5007,0)+H412)&lt;IF(TYPE(MATCH($C$8,OFFSET([1]NKC!$E$10,H412,0):'[1]NKC'!$E$5007,0)+H412)=16,"",MATCH($C$8,OFFSET([1]NKC!$E$10,H412,0):'[1]NKC'!$E$5007,0)+H412),IF(TYPE(MATCH($C$8,OFFSET([1]NKC!$D$10,H412,0):'[1]NKC'!$D$5007,0)+H412)=16,"",MATCH($C$8,OFFSET([1]NKC!$D$10,H412,0):'[1]NKC'!$D$5007,0)+H412),IF(TYPE(MATCH($C$8,OFFSET([1]NKC!$E$10,H412,0):'[1]NKC'!$E$5007,0)+H412)=16,"",MATCH($C$8,OFFSET([1]NKC!$E$10,H412,0):'[1]NKC'!$E$5007,0)+H412))</f>
        <v>563</v>
      </c>
    </row>
    <row r="414" spans="1:8" s="52" customFormat="1" ht="14.25">
      <c r="A414" s="45">
        <f ca="1">IF($H414="","",INDEX([1]NKC!$A$10:$A$5007,$H414))</f>
        <v>43564</v>
      </c>
      <c r="B414" s="46" t="str">
        <f ca="1">IF($H414="","",INDEX([1]NKC!$B$10:$B$5007,$H414))</f>
        <v>PC20190409-03</v>
      </c>
      <c r="C414" s="47" t="str">
        <f ca="1">IF($H414="","",INDEX([1]NKC!$C$10:$C$5007,$H414))</f>
        <v>Thuế GTGT được khấu trừ</v>
      </c>
      <c r="D414" s="48" t="str">
        <f ca="1">IF(IF($H414="","",INDEX([1]NKC!$D$10:$D$5007,$H414))=$C$8,IF($H414="","",INDEX([1]NKC!$E$10:$E$5007,$H414)),IF($H414="","",INDEX([1]NKC!$D$10:$D$5007,$H414)))</f>
        <v>1331</v>
      </c>
      <c r="E414" s="49" t="str">
        <f ca="1">IF(IF($H414="","",INDEX([1]NKC!$E$10:$E$5007,$H414))=$C$8,"",IF($H414="","",INDEX([1]NKC!$F$10:$F$5007,$H414)))</f>
        <v/>
      </c>
      <c r="F414" s="49">
        <f ca="1">IF(IF($H414="","",INDEX([1]NKC!$D$10:$D$5007,$H414))=$C$8,"",IF($H414="","",INDEX([1]NKC!$F$10:$F$5007,$H414)))</f>
        <v>3812</v>
      </c>
      <c r="G414" s="50">
        <f ca="1">IF(SUM(E414:F414)=0,0,$G$11+SUM(E$12:$E414)-SUM(F$12:$F414))</f>
        <v>2701735250</v>
      </c>
      <c r="H414" s="51">
        <f ca="1">IF(IF(TYPE(MATCH($C$8,OFFSET([1]NKC!$D$10,H413,0):'[1]NKC'!$D$5007,0)+H413)=16,"",MATCH($C$8,OFFSET([1]NKC!$D$10,H413,0):'[1]NKC'!$D$5007,0)+H413)&lt;IF(TYPE(MATCH($C$8,OFFSET([1]NKC!$E$10,H413,0):'[1]NKC'!$E$5007,0)+H413)=16,"",MATCH($C$8,OFFSET([1]NKC!$E$10,H413,0):'[1]NKC'!$E$5007,0)+H413),IF(TYPE(MATCH($C$8,OFFSET([1]NKC!$D$10,H413,0):'[1]NKC'!$D$5007,0)+H413)=16,"",MATCH($C$8,OFFSET([1]NKC!$D$10,H413,0):'[1]NKC'!$D$5007,0)+H413),IF(TYPE(MATCH($C$8,OFFSET([1]NKC!$E$10,H413,0):'[1]NKC'!$E$5007,0)+H413)=16,"",MATCH($C$8,OFFSET([1]NKC!$E$10,H413,0):'[1]NKC'!$E$5007,0)+H413))</f>
        <v>564</v>
      </c>
    </row>
    <row r="415" spans="1:8" s="52" customFormat="1" ht="14.25">
      <c r="A415" s="45">
        <f ca="1">IF($H415="","",INDEX([1]NKC!$A$10:$A$5007,$H415))</f>
        <v>43564</v>
      </c>
      <c r="B415" s="46" t="str">
        <f ca="1">IF($H415="","",INDEX([1]NKC!$B$10:$B$5007,$H415))</f>
        <v>PC20190409-03</v>
      </c>
      <c r="C415" s="47" t="str">
        <f ca="1">IF($H415="","",INDEX([1]NKC!$C$10:$C$5007,$H415))</f>
        <v>Thanh toán cươc DT cho nhân viên</v>
      </c>
      <c r="D415" s="48" t="str">
        <f ca="1">IF(IF($H415="","",INDEX([1]NKC!$D$10:$D$5007,$H415))=$C$8,IF($H415="","",INDEX([1]NKC!$E$10:$E$5007,$H415)),IF($H415="","",INDEX([1]NKC!$D$10:$D$5007,$H415)))</f>
        <v>6418</v>
      </c>
      <c r="E415" s="49" t="str">
        <f ca="1">IF(IF($H415="","",INDEX([1]NKC!$E$10:$E$5007,$H415))=$C$8,"",IF($H415="","",INDEX([1]NKC!$F$10:$F$5007,$H415)))</f>
        <v/>
      </c>
      <c r="F415" s="49">
        <f ca="1">IF(IF($H415="","",INDEX([1]NKC!$D$10:$D$5007,$H415))=$C$8,"",IF($H415="","",INDEX([1]NKC!$F$10:$F$5007,$H415)))</f>
        <v>38123</v>
      </c>
      <c r="G415" s="50">
        <f ca="1">IF(SUM(E415:F415)=0,0,$G$11+SUM(E$12:$E415)-SUM(F$12:$F415))</f>
        <v>2701697127</v>
      </c>
      <c r="H415" s="51">
        <f ca="1">IF(IF(TYPE(MATCH($C$8,OFFSET([1]NKC!$D$10,H414,0):'[1]NKC'!$D$5007,0)+H414)=16,"",MATCH($C$8,OFFSET([1]NKC!$D$10,H414,0):'[1]NKC'!$D$5007,0)+H414)&lt;IF(TYPE(MATCH($C$8,OFFSET([1]NKC!$E$10,H414,0):'[1]NKC'!$E$5007,0)+H414)=16,"",MATCH($C$8,OFFSET([1]NKC!$E$10,H414,0):'[1]NKC'!$E$5007,0)+H414),IF(TYPE(MATCH($C$8,OFFSET([1]NKC!$D$10,H414,0):'[1]NKC'!$D$5007,0)+H414)=16,"",MATCH($C$8,OFFSET([1]NKC!$D$10,H414,0):'[1]NKC'!$D$5007,0)+H414),IF(TYPE(MATCH($C$8,OFFSET([1]NKC!$E$10,H414,0):'[1]NKC'!$E$5007,0)+H414)=16,"",MATCH($C$8,OFFSET([1]NKC!$E$10,H414,0):'[1]NKC'!$E$5007,0)+H414))</f>
        <v>565</v>
      </c>
    </row>
    <row r="416" spans="1:8" s="52" customFormat="1" ht="14.25">
      <c r="A416" s="45">
        <f ca="1">IF($H416="","",INDEX([1]NKC!$A$10:$A$5007,$H416))</f>
        <v>43564</v>
      </c>
      <c r="B416" s="46" t="str">
        <f ca="1">IF($H416="","",INDEX([1]NKC!$B$10:$B$5007,$H416))</f>
        <v>PC20190409-03</v>
      </c>
      <c r="C416" s="47" t="str">
        <f ca="1">IF($H416="","",INDEX([1]NKC!$C$10:$C$5007,$H416))</f>
        <v>Thuế GTGT được khấu trừ</v>
      </c>
      <c r="D416" s="48" t="str">
        <f ca="1">IF(IF($H416="","",INDEX([1]NKC!$D$10:$D$5007,$H416))=$C$8,IF($H416="","",INDEX([1]NKC!$E$10:$E$5007,$H416)),IF($H416="","",INDEX([1]NKC!$D$10:$D$5007,$H416)))</f>
        <v>1331</v>
      </c>
      <c r="E416" s="49" t="str">
        <f ca="1">IF(IF($H416="","",INDEX([1]NKC!$E$10:$E$5007,$H416))=$C$8,"",IF($H416="","",INDEX([1]NKC!$F$10:$F$5007,$H416)))</f>
        <v/>
      </c>
      <c r="F416" s="49">
        <f ca="1">IF(IF($H416="","",INDEX([1]NKC!$D$10:$D$5007,$H416))=$C$8,"",IF($H416="","",INDEX([1]NKC!$F$10:$F$5007,$H416)))</f>
        <v>3812</v>
      </c>
      <c r="G416" s="50">
        <f ca="1">IF(SUM(E416:F416)=0,0,$G$11+SUM(E$12:$E416)-SUM(F$12:$F416))</f>
        <v>2701693315</v>
      </c>
      <c r="H416" s="51">
        <f ca="1">IF(IF(TYPE(MATCH($C$8,OFFSET([1]NKC!$D$10,H415,0):'[1]NKC'!$D$5007,0)+H415)=16,"",MATCH($C$8,OFFSET([1]NKC!$D$10,H415,0):'[1]NKC'!$D$5007,0)+H415)&lt;IF(TYPE(MATCH($C$8,OFFSET([1]NKC!$E$10,H415,0):'[1]NKC'!$E$5007,0)+H415)=16,"",MATCH($C$8,OFFSET([1]NKC!$E$10,H415,0):'[1]NKC'!$E$5007,0)+H415),IF(TYPE(MATCH($C$8,OFFSET([1]NKC!$D$10,H415,0):'[1]NKC'!$D$5007,0)+H415)=16,"",MATCH($C$8,OFFSET([1]NKC!$D$10,H415,0):'[1]NKC'!$D$5007,0)+H415),IF(TYPE(MATCH($C$8,OFFSET([1]NKC!$E$10,H415,0):'[1]NKC'!$E$5007,0)+H415)=16,"",MATCH($C$8,OFFSET([1]NKC!$E$10,H415,0):'[1]NKC'!$E$5007,0)+H415))</f>
        <v>566</v>
      </c>
    </row>
    <row r="417" spans="1:8" s="52" customFormat="1" ht="14.25">
      <c r="A417" s="45">
        <f ca="1">IF($H417="","",INDEX([1]NKC!$A$10:$A$5007,$H417))</f>
        <v>43564</v>
      </c>
      <c r="B417" s="46" t="str">
        <f ca="1">IF($H417="","",INDEX([1]NKC!$B$10:$B$5007,$H417))</f>
        <v>PC20190409-03</v>
      </c>
      <c r="C417" s="47" t="str">
        <f ca="1">IF($H417="","",INDEX([1]NKC!$C$10:$C$5007,$H417))</f>
        <v>Thanh toán cươc DT cho nhân viên</v>
      </c>
      <c r="D417" s="48" t="str">
        <f ca="1">IF(IF($H417="","",INDEX([1]NKC!$D$10:$D$5007,$H417))=$C$8,IF($H417="","",INDEX([1]NKC!$E$10:$E$5007,$H417)),IF($H417="","",INDEX([1]NKC!$D$10:$D$5007,$H417)))</f>
        <v>6418</v>
      </c>
      <c r="E417" s="49" t="str">
        <f ca="1">IF(IF($H417="","",INDEX([1]NKC!$E$10:$E$5007,$H417))=$C$8,"",IF($H417="","",INDEX([1]NKC!$F$10:$F$5007,$H417)))</f>
        <v/>
      </c>
      <c r="F417" s="49">
        <f ca="1">IF(IF($H417="","",INDEX([1]NKC!$D$10:$D$5007,$H417))=$C$8,"",IF($H417="","",INDEX([1]NKC!$F$10:$F$5007,$H417)))</f>
        <v>91749</v>
      </c>
      <c r="G417" s="50">
        <f ca="1">IF(SUM(E417:F417)=0,0,$G$11+SUM(E$12:$E417)-SUM(F$12:$F417))</f>
        <v>2701601566</v>
      </c>
      <c r="H417" s="51">
        <f ca="1">IF(IF(TYPE(MATCH($C$8,OFFSET([1]NKC!$D$10,H416,0):'[1]NKC'!$D$5007,0)+H416)=16,"",MATCH($C$8,OFFSET([1]NKC!$D$10,H416,0):'[1]NKC'!$D$5007,0)+H416)&lt;IF(TYPE(MATCH($C$8,OFFSET([1]NKC!$E$10,H416,0):'[1]NKC'!$E$5007,0)+H416)=16,"",MATCH($C$8,OFFSET([1]NKC!$E$10,H416,0):'[1]NKC'!$E$5007,0)+H416),IF(TYPE(MATCH($C$8,OFFSET([1]NKC!$D$10,H416,0):'[1]NKC'!$D$5007,0)+H416)=16,"",MATCH($C$8,OFFSET([1]NKC!$D$10,H416,0):'[1]NKC'!$D$5007,0)+H416),IF(TYPE(MATCH($C$8,OFFSET([1]NKC!$E$10,H416,0):'[1]NKC'!$E$5007,0)+H416)=16,"",MATCH($C$8,OFFSET([1]NKC!$E$10,H416,0):'[1]NKC'!$E$5007,0)+H416))</f>
        <v>567</v>
      </c>
    </row>
    <row r="418" spans="1:8" s="52" customFormat="1" ht="14.25">
      <c r="A418" s="45">
        <f ca="1">IF($H418="","",INDEX([1]NKC!$A$10:$A$5007,$H418))</f>
        <v>43564</v>
      </c>
      <c r="B418" s="46" t="str">
        <f ca="1">IF($H418="","",INDEX([1]NKC!$B$10:$B$5007,$H418))</f>
        <v>PC20190409-03</v>
      </c>
      <c r="C418" s="47" t="str">
        <f ca="1">IF($H418="","",INDEX([1]NKC!$C$10:$C$5007,$H418))</f>
        <v>Thuế GTGT được khấu trừ</v>
      </c>
      <c r="D418" s="48" t="str">
        <f ca="1">IF(IF($H418="","",INDEX([1]NKC!$D$10:$D$5007,$H418))=$C$8,IF($H418="","",INDEX([1]NKC!$E$10:$E$5007,$H418)),IF($H418="","",INDEX([1]NKC!$D$10:$D$5007,$H418)))</f>
        <v>1331</v>
      </c>
      <c r="E418" s="49" t="str">
        <f ca="1">IF(IF($H418="","",INDEX([1]NKC!$E$10:$E$5007,$H418))=$C$8,"",IF($H418="","",INDEX([1]NKC!$F$10:$F$5007,$H418)))</f>
        <v/>
      </c>
      <c r="F418" s="49">
        <f ca="1">IF(IF($H418="","",INDEX([1]NKC!$D$10:$D$5007,$H418))=$C$8,"",IF($H418="","",INDEX([1]NKC!$F$10:$F$5007,$H418)))</f>
        <v>9175</v>
      </c>
      <c r="G418" s="50">
        <f ca="1">IF(SUM(E418:F418)=0,0,$G$11+SUM(E$12:$E418)-SUM(F$12:$F418))</f>
        <v>2701592391</v>
      </c>
      <c r="H418" s="51">
        <f ca="1">IF(IF(TYPE(MATCH($C$8,OFFSET([1]NKC!$D$10,H417,0):'[1]NKC'!$D$5007,0)+H417)=16,"",MATCH($C$8,OFFSET([1]NKC!$D$10,H417,0):'[1]NKC'!$D$5007,0)+H417)&lt;IF(TYPE(MATCH($C$8,OFFSET([1]NKC!$E$10,H417,0):'[1]NKC'!$E$5007,0)+H417)=16,"",MATCH($C$8,OFFSET([1]NKC!$E$10,H417,0):'[1]NKC'!$E$5007,0)+H417),IF(TYPE(MATCH($C$8,OFFSET([1]NKC!$D$10,H417,0):'[1]NKC'!$D$5007,0)+H417)=16,"",MATCH($C$8,OFFSET([1]NKC!$D$10,H417,0):'[1]NKC'!$D$5007,0)+H417),IF(TYPE(MATCH($C$8,OFFSET([1]NKC!$E$10,H417,0):'[1]NKC'!$E$5007,0)+H417)=16,"",MATCH($C$8,OFFSET([1]NKC!$E$10,H417,0):'[1]NKC'!$E$5007,0)+H417))</f>
        <v>568</v>
      </c>
    </row>
    <row r="419" spans="1:8" s="52" customFormat="1" ht="14.25">
      <c r="A419" s="45">
        <f ca="1">IF($H419="","",INDEX([1]NKC!$A$10:$A$5007,$H419))</f>
        <v>43564</v>
      </c>
      <c r="B419" s="46" t="str">
        <f ca="1">IF($H419="","",INDEX([1]NKC!$B$10:$B$5007,$H419))</f>
        <v>PC20190409-03</v>
      </c>
      <c r="C419" s="47" t="str">
        <f ca="1">IF($H419="","",INDEX([1]NKC!$C$10:$C$5007,$H419))</f>
        <v>Thanh toán cươc DT cho nhân viên</v>
      </c>
      <c r="D419" s="48" t="str">
        <f ca="1">IF(IF($H419="","",INDEX([1]NKC!$D$10:$D$5007,$H419))=$C$8,IF($H419="","",INDEX([1]NKC!$E$10:$E$5007,$H419)),IF($H419="","",INDEX([1]NKC!$D$10:$D$5007,$H419)))</f>
        <v>6418</v>
      </c>
      <c r="E419" s="49" t="str">
        <f ca="1">IF(IF($H419="","",INDEX([1]NKC!$E$10:$E$5007,$H419))=$C$8,"",IF($H419="","",INDEX([1]NKC!$F$10:$F$5007,$H419)))</f>
        <v/>
      </c>
      <c r="F419" s="49">
        <f ca="1">IF(IF($H419="","",INDEX([1]NKC!$D$10:$D$5007,$H419))=$C$8,"",IF($H419="","",INDEX([1]NKC!$F$10:$F$5007,$H419)))</f>
        <v>90909</v>
      </c>
      <c r="G419" s="50">
        <f ca="1">IF(SUM(E419:F419)=0,0,$G$11+SUM(E$12:$E419)-SUM(F$12:$F419))</f>
        <v>2701501482</v>
      </c>
      <c r="H419" s="51">
        <f ca="1">IF(IF(TYPE(MATCH($C$8,OFFSET([1]NKC!$D$10,H418,0):'[1]NKC'!$D$5007,0)+H418)=16,"",MATCH($C$8,OFFSET([1]NKC!$D$10,H418,0):'[1]NKC'!$D$5007,0)+H418)&lt;IF(TYPE(MATCH($C$8,OFFSET([1]NKC!$E$10,H418,0):'[1]NKC'!$E$5007,0)+H418)=16,"",MATCH($C$8,OFFSET([1]NKC!$E$10,H418,0):'[1]NKC'!$E$5007,0)+H418),IF(TYPE(MATCH($C$8,OFFSET([1]NKC!$D$10,H418,0):'[1]NKC'!$D$5007,0)+H418)=16,"",MATCH($C$8,OFFSET([1]NKC!$D$10,H418,0):'[1]NKC'!$D$5007,0)+H418),IF(TYPE(MATCH($C$8,OFFSET([1]NKC!$E$10,H418,0):'[1]NKC'!$E$5007,0)+H418)=16,"",MATCH($C$8,OFFSET([1]NKC!$E$10,H418,0):'[1]NKC'!$E$5007,0)+H418))</f>
        <v>569</v>
      </c>
    </row>
    <row r="420" spans="1:8" s="52" customFormat="1" ht="14.25">
      <c r="A420" s="45">
        <f ca="1">IF($H420="","",INDEX([1]NKC!$A$10:$A$5007,$H420))</f>
        <v>43564</v>
      </c>
      <c r="B420" s="46" t="str">
        <f ca="1">IF($H420="","",INDEX([1]NKC!$B$10:$B$5007,$H420))</f>
        <v>PC20190409-03</v>
      </c>
      <c r="C420" s="47" t="str">
        <f ca="1">IF($H420="","",INDEX([1]NKC!$C$10:$C$5007,$H420))</f>
        <v>Thuế GTGT được khấu trừ</v>
      </c>
      <c r="D420" s="48" t="str">
        <f ca="1">IF(IF($H420="","",INDEX([1]NKC!$D$10:$D$5007,$H420))=$C$8,IF($H420="","",INDEX([1]NKC!$E$10:$E$5007,$H420)),IF($H420="","",INDEX([1]NKC!$D$10:$D$5007,$H420)))</f>
        <v>1331</v>
      </c>
      <c r="E420" s="49" t="str">
        <f ca="1">IF(IF($H420="","",INDEX([1]NKC!$E$10:$E$5007,$H420))=$C$8,"",IF($H420="","",INDEX([1]NKC!$F$10:$F$5007,$H420)))</f>
        <v/>
      </c>
      <c r="F420" s="49">
        <f ca="1">IF(IF($H420="","",INDEX([1]NKC!$D$10:$D$5007,$H420))=$C$8,"",IF($H420="","",INDEX([1]NKC!$F$10:$F$5007,$H420)))</f>
        <v>9091</v>
      </c>
      <c r="G420" s="50">
        <f ca="1">IF(SUM(E420:F420)=0,0,$G$11+SUM(E$12:$E420)-SUM(F$12:$F420))</f>
        <v>2701492391</v>
      </c>
      <c r="H420" s="51">
        <f ca="1">IF(IF(TYPE(MATCH($C$8,OFFSET([1]NKC!$D$10,H419,0):'[1]NKC'!$D$5007,0)+H419)=16,"",MATCH($C$8,OFFSET([1]NKC!$D$10,H419,0):'[1]NKC'!$D$5007,0)+H419)&lt;IF(TYPE(MATCH($C$8,OFFSET([1]NKC!$E$10,H419,0):'[1]NKC'!$E$5007,0)+H419)=16,"",MATCH($C$8,OFFSET([1]NKC!$E$10,H419,0):'[1]NKC'!$E$5007,0)+H419),IF(TYPE(MATCH($C$8,OFFSET([1]NKC!$D$10,H419,0):'[1]NKC'!$D$5007,0)+H419)=16,"",MATCH($C$8,OFFSET([1]NKC!$D$10,H419,0):'[1]NKC'!$D$5007,0)+H419),IF(TYPE(MATCH($C$8,OFFSET([1]NKC!$E$10,H419,0):'[1]NKC'!$E$5007,0)+H419)=16,"",MATCH($C$8,OFFSET([1]NKC!$E$10,H419,0):'[1]NKC'!$E$5007,0)+H419))</f>
        <v>570</v>
      </c>
    </row>
    <row r="421" spans="1:8" s="52" customFormat="1" ht="14.25">
      <c r="A421" s="45">
        <f ca="1">IF($H421="","",INDEX([1]NKC!$A$10:$A$5007,$H421))</f>
        <v>43564</v>
      </c>
      <c r="B421" s="46" t="str">
        <f ca="1">IF($H421="","",INDEX([1]NKC!$B$10:$B$5007,$H421))</f>
        <v>PC20190409-03</v>
      </c>
      <c r="C421" s="47" t="str">
        <f ca="1">IF($H421="","",INDEX([1]NKC!$C$10:$C$5007,$H421))</f>
        <v>Thanh toán cươc DT cho nhân viên</v>
      </c>
      <c r="D421" s="48" t="str">
        <f ca="1">IF(IF($H421="","",INDEX([1]NKC!$D$10:$D$5007,$H421))=$C$8,IF($H421="","",INDEX([1]NKC!$E$10:$E$5007,$H421)),IF($H421="","",INDEX([1]NKC!$D$10:$D$5007,$H421)))</f>
        <v>6418</v>
      </c>
      <c r="E421" s="49" t="str">
        <f ca="1">IF(IF($H421="","",INDEX([1]NKC!$E$10:$E$5007,$H421))=$C$8,"",IF($H421="","",INDEX([1]NKC!$F$10:$F$5007,$H421)))</f>
        <v/>
      </c>
      <c r="F421" s="49">
        <f ca="1">IF(IF($H421="","",INDEX([1]NKC!$D$10:$D$5007,$H421))=$C$8,"",IF($H421="","",INDEX([1]NKC!$F$10:$F$5007,$H421)))</f>
        <v>156660</v>
      </c>
      <c r="G421" s="50">
        <f ca="1">IF(SUM(E421:F421)=0,0,$G$11+SUM(E$12:$E421)-SUM(F$12:$F421))</f>
        <v>2701335731</v>
      </c>
      <c r="H421" s="51">
        <f ca="1">IF(IF(TYPE(MATCH($C$8,OFFSET([1]NKC!$D$10,H420,0):'[1]NKC'!$D$5007,0)+H420)=16,"",MATCH($C$8,OFFSET([1]NKC!$D$10,H420,0):'[1]NKC'!$D$5007,0)+H420)&lt;IF(TYPE(MATCH($C$8,OFFSET([1]NKC!$E$10,H420,0):'[1]NKC'!$E$5007,0)+H420)=16,"",MATCH($C$8,OFFSET([1]NKC!$E$10,H420,0):'[1]NKC'!$E$5007,0)+H420),IF(TYPE(MATCH($C$8,OFFSET([1]NKC!$D$10,H420,0):'[1]NKC'!$D$5007,0)+H420)=16,"",MATCH($C$8,OFFSET([1]NKC!$D$10,H420,0):'[1]NKC'!$D$5007,0)+H420),IF(TYPE(MATCH($C$8,OFFSET([1]NKC!$E$10,H420,0):'[1]NKC'!$E$5007,0)+H420)=16,"",MATCH($C$8,OFFSET([1]NKC!$E$10,H420,0):'[1]NKC'!$E$5007,0)+H420))</f>
        <v>571</v>
      </c>
    </row>
    <row r="422" spans="1:8" s="52" customFormat="1" ht="14.25">
      <c r="A422" s="45">
        <f ca="1">IF($H422="","",INDEX([1]NKC!$A$10:$A$5007,$H422))</f>
        <v>43564</v>
      </c>
      <c r="B422" s="46" t="str">
        <f ca="1">IF($H422="","",INDEX([1]NKC!$B$10:$B$5007,$H422))</f>
        <v>PC20190409-03</v>
      </c>
      <c r="C422" s="47" t="str">
        <f ca="1">IF($H422="","",INDEX([1]NKC!$C$10:$C$5007,$H422))</f>
        <v>Thuế GTGT được khấu trừ</v>
      </c>
      <c r="D422" s="48" t="str">
        <f ca="1">IF(IF($H422="","",INDEX([1]NKC!$D$10:$D$5007,$H422))=$C$8,IF($H422="","",INDEX([1]NKC!$E$10:$E$5007,$H422)),IF($H422="","",INDEX([1]NKC!$D$10:$D$5007,$H422)))</f>
        <v>1331</v>
      </c>
      <c r="E422" s="49" t="str">
        <f ca="1">IF(IF($H422="","",INDEX([1]NKC!$E$10:$E$5007,$H422))=$C$8,"",IF($H422="","",INDEX([1]NKC!$F$10:$F$5007,$H422)))</f>
        <v/>
      </c>
      <c r="F422" s="49">
        <f ca="1">IF(IF($H422="","",INDEX([1]NKC!$D$10:$D$5007,$H422))=$C$8,"",IF($H422="","",INDEX([1]NKC!$F$10:$F$5007,$H422)))</f>
        <v>15666</v>
      </c>
      <c r="G422" s="50">
        <f ca="1">IF(SUM(E422:F422)=0,0,$G$11+SUM(E$12:$E422)-SUM(F$12:$F422))</f>
        <v>2701320065</v>
      </c>
      <c r="H422" s="51">
        <f ca="1">IF(IF(TYPE(MATCH($C$8,OFFSET([1]NKC!$D$10,H421,0):'[1]NKC'!$D$5007,0)+H421)=16,"",MATCH($C$8,OFFSET([1]NKC!$D$10,H421,0):'[1]NKC'!$D$5007,0)+H421)&lt;IF(TYPE(MATCH($C$8,OFFSET([1]NKC!$E$10,H421,0):'[1]NKC'!$E$5007,0)+H421)=16,"",MATCH($C$8,OFFSET([1]NKC!$E$10,H421,0):'[1]NKC'!$E$5007,0)+H421),IF(TYPE(MATCH($C$8,OFFSET([1]NKC!$D$10,H421,0):'[1]NKC'!$D$5007,0)+H421)=16,"",MATCH($C$8,OFFSET([1]NKC!$D$10,H421,0):'[1]NKC'!$D$5007,0)+H421),IF(TYPE(MATCH($C$8,OFFSET([1]NKC!$E$10,H421,0):'[1]NKC'!$E$5007,0)+H421)=16,"",MATCH($C$8,OFFSET([1]NKC!$E$10,H421,0):'[1]NKC'!$E$5007,0)+H421))</f>
        <v>572</v>
      </c>
    </row>
    <row r="423" spans="1:8" s="52" customFormat="1" ht="14.25">
      <c r="A423" s="45">
        <f ca="1">IF($H423="","",INDEX([1]NKC!$A$10:$A$5007,$H423))</f>
        <v>43564</v>
      </c>
      <c r="B423" s="46" t="str">
        <f ca="1">IF($H423="","",INDEX([1]NKC!$B$10:$B$5007,$H423))</f>
        <v>PC20190409-03</v>
      </c>
      <c r="C423" s="47" t="str">
        <f ca="1">IF($H423="","",INDEX([1]NKC!$C$10:$C$5007,$H423))</f>
        <v>Thanh toán cươc DT cho nhân viên</v>
      </c>
      <c r="D423" s="48" t="str">
        <f ca="1">IF(IF($H423="","",INDEX([1]NKC!$D$10:$D$5007,$H423))=$C$8,IF($H423="","",INDEX([1]NKC!$E$10:$E$5007,$H423)),IF($H423="","",INDEX([1]NKC!$D$10:$D$5007,$H423)))</f>
        <v>6418</v>
      </c>
      <c r="E423" s="49" t="str">
        <f ca="1">IF(IF($H423="","",INDEX([1]NKC!$E$10:$E$5007,$H423))=$C$8,"",IF($H423="","",INDEX([1]NKC!$F$10:$F$5007,$H423)))</f>
        <v/>
      </c>
      <c r="F423" s="49">
        <f ca="1">IF(IF($H423="","",INDEX([1]NKC!$D$10:$D$5007,$H423))=$C$8,"",IF($H423="","",INDEX([1]NKC!$F$10:$F$5007,$H423)))</f>
        <v>92000</v>
      </c>
      <c r="G423" s="50">
        <f ca="1">IF(SUM(E423:F423)=0,0,$G$11+SUM(E$12:$E423)-SUM(F$12:$F423))</f>
        <v>2701228065</v>
      </c>
      <c r="H423" s="51">
        <f ca="1">IF(IF(TYPE(MATCH($C$8,OFFSET([1]NKC!$D$10,H422,0):'[1]NKC'!$D$5007,0)+H422)=16,"",MATCH($C$8,OFFSET([1]NKC!$D$10,H422,0):'[1]NKC'!$D$5007,0)+H422)&lt;IF(TYPE(MATCH($C$8,OFFSET([1]NKC!$E$10,H422,0):'[1]NKC'!$E$5007,0)+H422)=16,"",MATCH($C$8,OFFSET([1]NKC!$E$10,H422,0):'[1]NKC'!$E$5007,0)+H422),IF(TYPE(MATCH($C$8,OFFSET([1]NKC!$D$10,H422,0):'[1]NKC'!$D$5007,0)+H422)=16,"",MATCH($C$8,OFFSET([1]NKC!$D$10,H422,0):'[1]NKC'!$D$5007,0)+H422),IF(TYPE(MATCH($C$8,OFFSET([1]NKC!$E$10,H422,0):'[1]NKC'!$E$5007,0)+H422)=16,"",MATCH($C$8,OFFSET([1]NKC!$E$10,H422,0):'[1]NKC'!$E$5007,0)+H422))</f>
        <v>573</v>
      </c>
    </row>
    <row r="424" spans="1:8" s="52" customFormat="1" ht="14.25">
      <c r="A424" s="45">
        <f ca="1">IF($H424="","",INDEX([1]NKC!$A$10:$A$5007,$H424))</f>
        <v>43564</v>
      </c>
      <c r="B424" s="46" t="str">
        <f ca="1">IF($H424="","",INDEX([1]NKC!$B$10:$B$5007,$H424))</f>
        <v>PC20190409-03</v>
      </c>
      <c r="C424" s="47" t="str">
        <f ca="1">IF($H424="","",INDEX([1]NKC!$C$10:$C$5007,$H424))</f>
        <v>Thuế GTGT được khấu trừ</v>
      </c>
      <c r="D424" s="48" t="str">
        <f ca="1">IF(IF($H424="","",INDEX([1]NKC!$D$10:$D$5007,$H424))=$C$8,IF($H424="","",INDEX([1]NKC!$E$10:$E$5007,$H424)),IF($H424="","",INDEX([1]NKC!$D$10:$D$5007,$H424)))</f>
        <v>1331</v>
      </c>
      <c r="E424" s="49" t="str">
        <f ca="1">IF(IF($H424="","",INDEX([1]NKC!$E$10:$E$5007,$H424))=$C$8,"",IF($H424="","",INDEX([1]NKC!$F$10:$F$5007,$H424)))</f>
        <v/>
      </c>
      <c r="F424" s="49">
        <f ca="1">IF(IF($H424="","",INDEX([1]NKC!$D$10:$D$5007,$H424))=$C$8,"",IF($H424="","",INDEX([1]NKC!$F$10:$F$5007,$H424)))</f>
        <v>9200</v>
      </c>
      <c r="G424" s="50">
        <f ca="1">IF(SUM(E424:F424)=0,0,$G$11+SUM(E$12:$E424)-SUM(F$12:$F424))</f>
        <v>2701218865</v>
      </c>
      <c r="H424" s="51">
        <f ca="1">IF(IF(TYPE(MATCH($C$8,OFFSET([1]NKC!$D$10,H423,0):'[1]NKC'!$D$5007,0)+H423)=16,"",MATCH($C$8,OFFSET([1]NKC!$D$10,H423,0):'[1]NKC'!$D$5007,0)+H423)&lt;IF(TYPE(MATCH($C$8,OFFSET([1]NKC!$E$10,H423,0):'[1]NKC'!$E$5007,0)+H423)=16,"",MATCH($C$8,OFFSET([1]NKC!$E$10,H423,0):'[1]NKC'!$E$5007,0)+H423),IF(TYPE(MATCH($C$8,OFFSET([1]NKC!$D$10,H423,0):'[1]NKC'!$D$5007,0)+H423)=16,"",MATCH($C$8,OFFSET([1]NKC!$D$10,H423,0):'[1]NKC'!$D$5007,0)+H423),IF(TYPE(MATCH($C$8,OFFSET([1]NKC!$E$10,H423,0):'[1]NKC'!$E$5007,0)+H423)=16,"",MATCH($C$8,OFFSET([1]NKC!$E$10,H423,0):'[1]NKC'!$E$5007,0)+H423))</f>
        <v>574</v>
      </c>
    </row>
    <row r="425" spans="1:8" s="52" customFormat="1" ht="14.25">
      <c r="A425" s="45">
        <f ca="1">IF($H425="","",INDEX([1]NKC!$A$10:$A$5007,$H425))</f>
        <v>43564</v>
      </c>
      <c r="B425" s="46" t="str">
        <f ca="1">IF($H425="","",INDEX([1]NKC!$B$10:$B$5007,$H425))</f>
        <v>PC20190409-03</v>
      </c>
      <c r="C425" s="47" t="str">
        <f ca="1">IF($H425="","",INDEX([1]NKC!$C$10:$C$5007,$H425))</f>
        <v>Thanh toán cươc DT cho nhân viên</v>
      </c>
      <c r="D425" s="48" t="str">
        <f ca="1">IF(IF($H425="","",INDEX([1]NKC!$D$10:$D$5007,$H425))=$C$8,IF($H425="","",INDEX([1]NKC!$E$10:$E$5007,$H425)),IF($H425="","",INDEX([1]NKC!$D$10:$D$5007,$H425)))</f>
        <v>6418</v>
      </c>
      <c r="E425" s="49" t="str">
        <f ca="1">IF(IF($H425="","",INDEX([1]NKC!$E$10:$E$5007,$H425))=$C$8,"",IF($H425="","",INDEX([1]NKC!$F$10:$F$5007,$H425)))</f>
        <v/>
      </c>
      <c r="F425" s="49">
        <f ca="1">IF(IF($H425="","",INDEX([1]NKC!$D$10:$D$5007,$H425))=$C$8,"",IF($H425="","",INDEX([1]NKC!$F$10:$F$5007,$H425)))</f>
        <v>206358</v>
      </c>
      <c r="G425" s="50">
        <f ca="1">IF(SUM(E425:F425)=0,0,$G$11+SUM(E$12:$E425)-SUM(F$12:$F425))</f>
        <v>2701012507</v>
      </c>
      <c r="H425" s="51">
        <f ca="1">IF(IF(TYPE(MATCH($C$8,OFFSET([1]NKC!$D$10,H424,0):'[1]NKC'!$D$5007,0)+H424)=16,"",MATCH($C$8,OFFSET([1]NKC!$D$10,H424,0):'[1]NKC'!$D$5007,0)+H424)&lt;IF(TYPE(MATCH($C$8,OFFSET([1]NKC!$E$10,H424,0):'[1]NKC'!$E$5007,0)+H424)=16,"",MATCH($C$8,OFFSET([1]NKC!$E$10,H424,0):'[1]NKC'!$E$5007,0)+H424),IF(TYPE(MATCH($C$8,OFFSET([1]NKC!$D$10,H424,0):'[1]NKC'!$D$5007,0)+H424)=16,"",MATCH($C$8,OFFSET([1]NKC!$D$10,H424,0):'[1]NKC'!$D$5007,0)+H424),IF(TYPE(MATCH($C$8,OFFSET([1]NKC!$E$10,H424,0):'[1]NKC'!$E$5007,0)+H424)=16,"",MATCH($C$8,OFFSET([1]NKC!$E$10,H424,0):'[1]NKC'!$E$5007,0)+H424))</f>
        <v>575</v>
      </c>
    </row>
    <row r="426" spans="1:8" s="52" customFormat="1" ht="14.25">
      <c r="A426" s="45">
        <f ca="1">IF($H426="","",INDEX([1]NKC!$A$10:$A$5007,$H426))</f>
        <v>43564</v>
      </c>
      <c r="B426" s="46" t="str">
        <f ca="1">IF($H426="","",INDEX([1]NKC!$B$10:$B$5007,$H426))</f>
        <v>PC20190409-03</v>
      </c>
      <c r="C426" s="47" t="str">
        <f ca="1">IF($H426="","",INDEX([1]NKC!$C$10:$C$5007,$H426))</f>
        <v>Thuế GTGT được khấu trừ</v>
      </c>
      <c r="D426" s="48" t="str">
        <f ca="1">IF(IF($H426="","",INDEX([1]NKC!$D$10:$D$5007,$H426))=$C$8,IF($H426="","",INDEX([1]NKC!$E$10:$E$5007,$H426)),IF($H426="","",INDEX([1]NKC!$D$10:$D$5007,$H426)))</f>
        <v>1331</v>
      </c>
      <c r="E426" s="49" t="str">
        <f ca="1">IF(IF($H426="","",INDEX([1]NKC!$E$10:$E$5007,$H426))=$C$8,"",IF($H426="","",INDEX([1]NKC!$F$10:$F$5007,$H426)))</f>
        <v/>
      </c>
      <c r="F426" s="49">
        <f ca="1">IF(IF($H426="","",INDEX([1]NKC!$D$10:$D$5007,$H426))=$C$8,"",IF($H426="","",INDEX([1]NKC!$F$10:$F$5007,$H426)))</f>
        <v>20636</v>
      </c>
      <c r="G426" s="50">
        <f ca="1">IF(SUM(E426:F426)=0,0,$G$11+SUM(E$12:$E426)-SUM(F$12:$F426))</f>
        <v>2700991871</v>
      </c>
      <c r="H426" s="51">
        <f ca="1">IF(IF(TYPE(MATCH($C$8,OFFSET([1]NKC!$D$10,H425,0):'[1]NKC'!$D$5007,0)+H425)=16,"",MATCH($C$8,OFFSET([1]NKC!$D$10,H425,0):'[1]NKC'!$D$5007,0)+H425)&lt;IF(TYPE(MATCH($C$8,OFFSET([1]NKC!$E$10,H425,0):'[1]NKC'!$E$5007,0)+H425)=16,"",MATCH($C$8,OFFSET([1]NKC!$E$10,H425,0):'[1]NKC'!$E$5007,0)+H425),IF(TYPE(MATCH($C$8,OFFSET([1]NKC!$D$10,H425,0):'[1]NKC'!$D$5007,0)+H425)=16,"",MATCH($C$8,OFFSET([1]NKC!$D$10,H425,0):'[1]NKC'!$D$5007,0)+H425),IF(TYPE(MATCH($C$8,OFFSET([1]NKC!$E$10,H425,0):'[1]NKC'!$E$5007,0)+H425)=16,"",MATCH($C$8,OFFSET([1]NKC!$E$10,H425,0):'[1]NKC'!$E$5007,0)+H425))</f>
        <v>576</v>
      </c>
    </row>
    <row r="427" spans="1:8" s="52" customFormat="1" ht="14.25">
      <c r="A427" s="45">
        <f ca="1">IF($H427="","",INDEX([1]NKC!$A$10:$A$5007,$H427))</f>
        <v>43564</v>
      </c>
      <c r="B427" s="46" t="str">
        <f ca="1">IF($H427="","",INDEX([1]NKC!$B$10:$B$5007,$H427))</f>
        <v>PC20190409-03</v>
      </c>
      <c r="C427" s="47" t="str">
        <f ca="1">IF($H427="","",INDEX([1]NKC!$C$10:$C$5007,$H427))</f>
        <v>Thanh toán cươc DT cho nhân viên</v>
      </c>
      <c r="D427" s="48" t="str">
        <f ca="1">IF(IF($H427="","",INDEX([1]NKC!$D$10:$D$5007,$H427))=$C$8,IF($H427="","",INDEX([1]NKC!$E$10:$E$5007,$H427)),IF($H427="","",INDEX([1]NKC!$D$10:$D$5007,$H427)))</f>
        <v>6418</v>
      </c>
      <c r="E427" s="49" t="str">
        <f ca="1">IF(IF($H427="","",INDEX([1]NKC!$E$10:$E$5007,$H427))=$C$8,"",IF($H427="","",INDEX([1]NKC!$F$10:$F$5007,$H427)))</f>
        <v/>
      </c>
      <c r="F427" s="49">
        <f ca="1">IF(IF($H427="","",INDEX([1]NKC!$D$10:$D$5007,$H427))=$C$8,"",IF($H427="","",INDEX([1]NKC!$F$10:$F$5007,$H427)))</f>
        <v>38123</v>
      </c>
      <c r="G427" s="50">
        <f ca="1">IF(SUM(E427:F427)=0,0,$G$11+SUM(E$12:$E427)-SUM(F$12:$F427))</f>
        <v>2700953748</v>
      </c>
      <c r="H427" s="51">
        <f ca="1">IF(IF(TYPE(MATCH($C$8,OFFSET([1]NKC!$D$10,H426,0):'[1]NKC'!$D$5007,0)+H426)=16,"",MATCH($C$8,OFFSET([1]NKC!$D$10,H426,0):'[1]NKC'!$D$5007,0)+H426)&lt;IF(TYPE(MATCH($C$8,OFFSET([1]NKC!$E$10,H426,0):'[1]NKC'!$E$5007,0)+H426)=16,"",MATCH($C$8,OFFSET([1]NKC!$E$10,H426,0):'[1]NKC'!$E$5007,0)+H426),IF(TYPE(MATCH($C$8,OFFSET([1]NKC!$D$10,H426,0):'[1]NKC'!$D$5007,0)+H426)=16,"",MATCH($C$8,OFFSET([1]NKC!$D$10,H426,0):'[1]NKC'!$D$5007,0)+H426),IF(TYPE(MATCH($C$8,OFFSET([1]NKC!$E$10,H426,0):'[1]NKC'!$E$5007,0)+H426)=16,"",MATCH($C$8,OFFSET([1]NKC!$E$10,H426,0):'[1]NKC'!$E$5007,0)+H426))</f>
        <v>577</v>
      </c>
    </row>
    <row r="428" spans="1:8" s="52" customFormat="1" ht="14.25">
      <c r="A428" s="45">
        <f ca="1">IF($H428="","",INDEX([1]NKC!$A$10:$A$5007,$H428))</f>
        <v>43564</v>
      </c>
      <c r="B428" s="46" t="str">
        <f ca="1">IF($H428="","",INDEX([1]NKC!$B$10:$B$5007,$H428))</f>
        <v>PC20190409-03</v>
      </c>
      <c r="C428" s="47" t="str">
        <f ca="1">IF($H428="","",INDEX([1]NKC!$C$10:$C$5007,$H428))</f>
        <v>Thuế GTGT được khấu trừ</v>
      </c>
      <c r="D428" s="48" t="str">
        <f ca="1">IF(IF($H428="","",INDEX([1]NKC!$D$10:$D$5007,$H428))=$C$8,IF($H428="","",INDEX([1]NKC!$E$10:$E$5007,$H428)),IF($H428="","",INDEX([1]NKC!$D$10:$D$5007,$H428)))</f>
        <v>1331</v>
      </c>
      <c r="E428" s="49" t="str">
        <f ca="1">IF(IF($H428="","",INDEX([1]NKC!$E$10:$E$5007,$H428))=$C$8,"",IF($H428="","",INDEX([1]NKC!$F$10:$F$5007,$H428)))</f>
        <v/>
      </c>
      <c r="F428" s="49">
        <f ca="1">IF(IF($H428="","",INDEX([1]NKC!$D$10:$D$5007,$H428))=$C$8,"",IF($H428="","",INDEX([1]NKC!$F$10:$F$5007,$H428)))</f>
        <v>3812</v>
      </c>
      <c r="G428" s="50">
        <f ca="1">IF(SUM(E428:F428)=0,0,$G$11+SUM(E$12:$E428)-SUM(F$12:$F428))</f>
        <v>2700949936</v>
      </c>
      <c r="H428" s="51">
        <f ca="1">IF(IF(TYPE(MATCH($C$8,OFFSET([1]NKC!$D$10,H427,0):'[1]NKC'!$D$5007,0)+H427)=16,"",MATCH($C$8,OFFSET([1]NKC!$D$10,H427,0):'[1]NKC'!$D$5007,0)+H427)&lt;IF(TYPE(MATCH($C$8,OFFSET([1]NKC!$E$10,H427,0):'[1]NKC'!$E$5007,0)+H427)=16,"",MATCH($C$8,OFFSET([1]NKC!$E$10,H427,0):'[1]NKC'!$E$5007,0)+H427),IF(TYPE(MATCH($C$8,OFFSET([1]NKC!$D$10,H427,0):'[1]NKC'!$D$5007,0)+H427)=16,"",MATCH($C$8,OFFSET([1]NKC!$D$10,H427,0):'[1]NKC'!$D$5007,0)+H427),IF(TYPE(MATCH($C$8,OFFSET([1]NKC!$E$10,H427,0):'[1]NKC'!$E$5007,0)+H427)=16,"",MATCH($C$8,OFFSET([1]NKC!$E$10,H427,0):'[1]NKC'!$E$5007,0)+H427))</f>
        <v>578</v>
      </c>
    </row>
    <row r="429" spans="1:8" s="52" customFormat="1" ht="14.25">
      <c r="A429" s="45">
        <f ca="1">IF($H429="","",INDEX([1]NKC!$A$10:$A$5007,$H429))</f>
        <v>43564</v>
      </c>
      <c r="B429" s="46" t="str">
        <f ca="1">IF($H429="","",INDEX([1]NKC!$B$10:$B$5007,$H429))</f>
        <v>PC20190409-03</v>
      </c>
      <c r="C429" s="47" t="str">
        <f ca="1">IF($H429="","",INDEX([1]NKC!$C$10:$C$5007,$H429))</f>
        <v>Thanh toán cươc DT cho nhân viên</v>
      </c>
      <c r="D429" s="48" t="str">
        <f ca="1">IF(IF($H429="","",INDEX([1]NKC!$D$10:$D$5007,$H429))=$C$8,IF($H429="","",INDEX([1]NKC!$E$10:$E$5007,$H429)),IF($H429="","",INDEX([1]NKC!$D$10:$D$5007,$H429)))</f>
        <v>6418</v>
      </c>
      <c r="E429" s="49" t="str">
        <f ca="1">IF(IF($H429="","",INDEX([1]NKC!$E$10:$E$5007,$H429))=$C$8,"",IF($H429="","",INDEX([1]NKC!$F$10:$F$5007,$H429)))</f>
        <v/>
      </c>
      <c r="F429" s="49">
        <f ca="1">IF(IF($H429="","",INDEX([1]NKC!$D$10:$D$5007,$H429))=$C$8,"",IF($H429="","",INDEX([1]NKC!$F$10:$F$5007,$H429)))</f>
        <v>17595</v>
      </c>
      <c r="G429" s="50">
        <f ca="1">IF(SUM(E429:F429)=0,0,$G$11+SUM(E$12:$E429)-SUM(F$12:$F429))</f>
        <v>2700932341</v>
      </c>
      <c r="H429" s="51">
        <f ca="1">IF(IF(TYPE(MATCH($C$8,OFFSET([1]NKC!$D$10,H428,0):'[1]NKC'!$D$5007,0)+H428)=16,"",MATCH($C$8,OFFSET([1]NKC!$D$10,H428,0):'[1]NKC'!$D$5007,0)+H428)&lt;IF(TYPE(MATCH($C$8,OFFSET([1]NKC!$E$10,H428,0):'[1]NKC'!$E$5007,0)+H428)=16,"",MATCH($C$8,OFFSET([1]NKC!$E$10,H428,0):'[1]NKC'!$E$5007,0)+H428),IF(TYPE(MATCH($C$8,OFFSET([1]NKC!$D$10,H428,0):'[1]NKC'!$D$5007,0)+H428)=16,"",MATCH($C$8,OFFSET([1]NKC!$D$10,H428,0):'[1]NKC'!$D$5007,0)+H428),IF(TYPE(MATCH($C$8,OFFSET([1]NKC!$E$10,H428,0):'[1]NKC'!$E$5007,0)+H428)=16,"",MATCH($C$8,OFFSET([1]NKC!$E$10,H428,0):'[1]NKC'!$E$5007,0)+H428))</f>
        <v>579</v>
      </c>
    </row>
    <row r="430" spans="1:8" s="52" customFormat="1" ht="14.25">
      <c r="A430" s="45">
        <f ca="1">IF($H430="","",INDEX([1]NKC!$A$10:$A$5007,$H430))</f>
        <v>43564</v>
      </c>
      <c r="B430" s="46" t="str">
        <f ca="1">IF($H430="","",INDEX([1]NKC!$B$10:$B$5007,$H430))</f>
        <v>PC20190409-03</v>
      </c>
      <c r="C430" s="47" t="str">
        <f ca="1">IF($H430="","",INDEX([1]NKC!$C$10:$C$5007,$H430))</f>
        <v>Thuế GTGT được khấu trừ</v>
      </c>
      <c r="D430" s="48" t="str">
        <f ca="1">IF(IF($H430="","",INDEX([1]NKC!$D$10:$D$5007,$H430))=$C$8,IF($H430="","",INDEX([1]NKC!$E$10:$E$5007,$H430)),IF($H430="","",INDEX([1]NKC!$D$10:$D$5007,$H430)))</f>
        <v>1331</v>
      </c>
      <c r="E430" s="49" t="str">
        <f ca="1">IF(IF($H430="","",INDEX([1]NKC!$E$10:$E$5007,$H430))=$C$8,"",IF($H430="","",INDEX([1]NKC!$F$10:$F$5007,$H430)))</f>
        <v/>
      </c>
      <c r="F430" s="49">
        <f ca="1">IF(IF($H430="","",INDEX([1]NKC!$D$10:$D$5007,$H430))=$C$8,"",IF($H430="","",INDEX([1]NKC!$F$10:$F$5007,$H430)))</f>
        <v>1760</v>
      </c>
      <c r="G430" s="50">
        <f ca="1">IF(SUM(E430:F430)=0,0,$G$11+SUM(E$12:$E430)-SUM(F$12:$F430))</f>
        <v>2700930581</v>
      </c>
      <c r="H430" s="51">
        <f ca="1">IF(IF(TYPE(MATCH($C$8,OFFSET([1]NKC!$D$10,H429,0):'[1]NKC'!$D$5007,0)+H429)=16,"",MATCH($C$8,OFFSET([1]NKC!$D$10,H429,0):'[1]NKC'!$D$5007,0)+H429)&lt;IF(TYPE(MATCH($C$8,OFFSET([1]NKC!$E$10,H429,0):'[1]NKC'!$E$5007,0)+H429)=16,"",MATCH($C$8,OFFSET([1]NKC!$E$10,H429,0):'[1]NKC'!$E$5007,0)+H429),IF(TYPE(MATCH($C$8,OFFSET([1]NKC!$D$10,H429,0):'[1]NKC'!$D$5007,0)+H429)=16,"",MATCH($C$8,OFFSET([1]NKC!$D$10,H429,0):'[1]NKC'!$D$5007,0)+H429),IF(TYPE(MATCH($C$8,OFFSET([1]NKC!$E$10,H429,0):'[1]NKC'!$E$5007,0)+H429)=16,"",MATCH($C$8,OFFSET([1]NKC!$E$10,H429,0):'[1]NKC'!$E$5007,0)+H429))</f>
        <v>580</v>
      </c>
    </row>
    <row r="431" spans="1:8" s="52" customFormat="1" ht="14.25">
      <c r="A431" s="45">
        <f ca="1">IF($H431="","",INDEX([1]NKC!$A$10:$A$5007,$H431))</f>
        <v>43564</v>
      </c>
      <c r="B431" s="46" t="str">
        <f ca="1">IF($H431="","",INDEX([1]NKC!$B$10:$B$5007,$H431))</f>
        <v>PC20190409-03</v>
      </c>
      <c r="C431" s="47" t="str">
        <f ca="1">IF($H431="","",INDEX([1]NKC!$C$10:$C$5007,$H431))</f>
        <v>Thanh toán cươc DT cho nhân viên</v>
      </c>
      <c r="D431" s="48" t="str">
        <f ca="1">IF(IF($H431="","",INDEX([1]NKC!$D$10:$D$5007,$H431))=$C$8,IF($H431="","",INDEX([1]NKC!$E$10:$E$5007,$H431)),IF($H431="","",INDEX([1]NKC!$D$10:$D$5007,$H431)))</f>
        <v>6418</v>
      </c>
      <c r="E431" s="49" t="str">
        <f ca="1">IF(IF($H431="","",INDEX([1]NKC!$E$10:$E$5007,$H431))=$C$8,"",IF($H431="","",INDEX([1]NKC!$F$10:$F$5007,$H431)))</f>
        <v/>
      </c>
      <c r="F431" s="49">
        <f ca="1">IF(IF($H431="","",INDEX([1]NKC!$D$10:$D$5007,$H431))=$C$8,"",IF($H431="","",INDEX([1]NKC!$F$10:$F$5007,$H431)))</f>
        <v>17595</v>
      </c>
      <c r="G431" s="50">
        <f ca="1">IF(SUM(E431:F431)=0,0,$G$11+SUM(E$12:$E431)-SUM(F$12:$F431))</f>
        <v>2700912986</v>
      </c>
      <c r="H431" s="51">
        <f ca="1">IF(IF(TYPE(MATCH($C$8,OFFSET([1]NKC!$D$10,H430,0):'[1]NKC'!$D$5007,0)+H430)=16,"",MATCH($C$8,OFFSET([1]NKC!$D$10,H430,0):'[1]NKC'!$D$5007,0)+H430)&lt;IF(TYPE(MATCH($C$8,OFFSET([1]NKC!$E$10,H430,0):'[1]NKC'!$E$5007,0)+H430)=16,"",MATCH($C$8,OFFSET([1]NKC!$E$10,H430,0):'[1]NKC'!$E$5007,0)+H430),IF(TYPE(MATCH($C$8,OFFSET([1]NKC!$D$10,H430,0):'[1]NKC'!$D$5007,0)+H430)=16,"",MATCH($C$8,OFFSET([1]NKC!$D$10,H430,0):'[1]NKC'!$D$5007,0)+H430),IF(TYPE(MATCH($C$8,OFFSET([1]NKC!$E$10,H430,0):'[1]NKC'!$E$5007,0)+H430)=16,"",MATCH($C$8,OFFSET([1]NKC!$E$10,H430,0):'[1]NKC'!$E$5007,0)+H430))</f>
        <v>581</v>
      </c>
    </row>
    <row r="432" spans="1:8" s="52" customFormat="1" ht="14.25">
      <c r="A432" s="45">
        <f ca="1">IF($H432="","",INDEX([1]NKC!$A$10:$A$5007,$H432))</f>
        <v>43564</v>
      </c>
      <c r="B432" s="46" t="str">
        <f ca="1">IF($H432="","",INDEX([1]NKC!$B$10:$B$5007,$H432))</f>
        <v>PC20190409-03</v>
      </c>
      <c r="C432" s="47" t="str">
        <f ca="1">IF($H432="","",INDEX([1]NKC!$C$10:$C$5007,$H432))</f>
        <v>Thuế GTGT được khấu trừ</v>
      </c>
      <c r="D432" s="48" t="str">
        <f ca="1">IF(IF($H432="","",INDEX([1]NKC!$D$10:$D$5007,$H432))=$C$8,IF($H432="","",INDEX([1]NKC!$E$10:$E$5007,$H432)),IF($H432="","",INDEX([1]NKC!$D$10:$D$5007,$H432)))</f>
        <v>1331</v>
      </c>
      <c r="E432" s="49" t="str">
        <f ca="1">IF(IF($H432="","",INDEX([1]NKC!$E$10:$E$5007,$H432))=$C$8,"",IF($H432="","",INDEX([1]NKC!$F$10:$F$5007,$H432)))</f>
        <v/>
      </c>
      <c r="F432" s="49">
        <f ca="1">IF(IF($H432="","",INDEX([1]NKC!$D$10:$D$5007,$H432))=$C$8,"",IF($H432="","",INDEX([1]NKC!$F$10:$F$5007,$H432)))</f>
        <v>1760</v>
      </c>
      <c r="G432" s="50">
        <f ca="1">IF(SUM(E432:F432)=0,0,$G$11+SUM(E$12:$E432)-SUM(F$12:$F432))</f>
        <v>2700911226</v>
      </c>
      <c r="H432" s="51">
        <f ca="1">IF(IF(TYPE(MATCH($C$8,OFFSET([1]NKC!$D$10,H431,0):'[1]NKC'!$D$5007,0)+H431)=16,"",MATCH($C$8,OFFSET([1]NKC!$D$10,H431,0):'[1]NKC'!$D$5007,0)+H431)&lt;IF(TYPE(MATCH($C$8,OFFSET([1]NKC!$E$10,H431,0):'[1]NKC'!$E$5007,0)+H431)=16,"",MATCH($C$8,OFFSET([1]NKC!$E$10,H431,0):'[1]NKC'!$E$5007,0)+H431),IF(TYPE(MATCH($C$8,OFFSET([1]NKC!$D$10,H431,0):'[1]NKC'!$D$5007,0)+H431)=16,"",MATCH($C$8,OFFSET([1]NKC!$D$10,H431,0):'[1]NKC'!$D$5007,0)+H431),IF(TYPE(MATCH($C$8,OFFSET([1]NKC!$E$10,H431,0):'[1]NKC'!$E$5007,0)+H431)=16,"",MATCH($C$8,OFFSET([1]NKC!$E$10,H431,0):'[1]NKC'!$E$5007,0)+H431))</f>
        <v>582</v>
      </c>
    </row>
    <row r="433" spans="1:8" s="52" customFormat="1" ht="14.25">
      <c r="A433" s="45">
        <f ca="1">IF($H433="","",INDEX([1]NKC!$A$10:$A$5007,$H433))</f>
        <v>43564</v>
      </c>
      <c r="B433" s="46" t="str">
        <f ca="1">IF($H433="","",INDEX([1]NKC!$B$10:$B$5007,$H433))</f>
        <v>PC20190409-03</v>
      </c>
      <c r="C433" s="47" t="str">
        <f ca="1">IF($H433="","",INDEX([1]NKC!$C$10:$C$5007,$H433))</f>
        <v>Thanh toán cươc DT cho nhân viên</v>
      </c>
      <c r="D433" s="48" t="str">
        <f ca="1">IF(IF($H433="","",INDEX([1]NKC!$D$10:$D$5007,$H433))=$C$8,IF($H433="","",INDEX([1]NKC!$E$10:$E$5007,$H433)),IF($H433="","",INDEX([1]NKC!$D$10:$D$5007,$H433)))</f>
        <v>6418</v>
      </c>
      <c r="E433" s="49" t="str">
        <f ca="1">IF(IF($H433="","",INDEX([1]NKC!$E$10:$E$5007,$H433))=$C$8,"",IF($H433="","",INDEX([1]NKC!$F$10:$F$5007,$H433)))</f>
        <v/>
      </c>
      <c r="F433" s="49">
        <f ca="1">IF(IF($H433="","",INDEX([1]NKC!$D$10:$D$5007,$H433))=$C$8,"",IF($H433="","",INDEX([1]NKC!$F$10:$F$5007,$H433)))</f>
        <v>38123</v>
      </c>
      <c r="G433" s="50">
        <f ca="1">IF(SUM(E433:F433)=0,0,$G$11+SUM(E$12:$E433)-SUM(F$12:$F433))</f>
        <v>2700873103</v>
      </c>
      <c r="H433" s="51">
        <f ca="1">IF(IF(TYPE(MATCH($C$8,OFFSET([1]NKC!$D$10,H432,0):'[1]NKC'!$D$5007,0)+H432)=16,"",MATCH($C$8,OFFSET([1]NKC!$D$10,H432,0):'[1]NKC'!$D$5007,0)+H432)&lt;IF(TYPE(MATCH($C$8,OFFSET([1]NKC!$E$10,H432,0):'[1]NKC'!$E$5007,0)+H432)=16,"",MATCH($C$8,OFFSET([1]NKC!$E$10,H432,0):'[1]NKC'!$E$5007,0)+H432),IF(TYPE(MATCH($C$8,OFFSET([1]NKC!$D$10,H432,0):'[1]NKC'!$D$5007,0)+H432)=16,"",MATCH($C$8,OFFSET([1]NKC!$D$10,H432,0):'[1]NKC'!$D$5007,0)+H432),IF(TYPE(MATCH($C$8,OFFSET([1]NKC!$E$10,H432,0):'[1]NKC'!$E$5007,0)+H432)=16,"",MATCH($C$8,OFFSET([1]NKC!$E$10,H432,0):'[1]NKC'!$E$5007,0)+H432))</f>
        <v>583</v>
      </c>
    </row>
    <row r="434" spans="1:8" s="52" customFormat="1" ht="14.25">
      <c r="A434" s="45">
        <f ca="1">IF($H434="","",INDEX([1]NKC!$A$10:$A$5007,$H434))</f>
        <v>43564</v>
      </c>
      <c r="B434" s="46" t="str">
        <f ca="1">IF($H434="","",INDEX([1]NKC!$B$10:$B$5007,$H434))</f>
        <v>PC20190409-03</v>
      </c>
      <c r="C434" s="47" t="str">
        <f ca="1">IF($H434="","",INDEX([1]NKC!$C$10:$C$5007,$H434))</f>
        <v>Thuế GTGT được khấu trừ</v>
      </c>
      <c r="D434" s="48" t="str">
        <f ca="1">IF(IF($H434="","",INDEX([1]NKC!$D$10:$D$5007,$H434))=$C$8,IF($H434="","",INDEX([1]NKC!$E$10:$E$5007,$H434)),IF($H434="","",INDEX([1]NKC!$D$10:$D$5007,$H434)))</f>
        <v>1331</v>
      </c>
      <c r="E434" s="49" t="str">
        <f ca="1">IF(IF($H434="","",INDEX([1]NKC!$E$10:$E$5007,$H434))=$C$8,"",IF($H434="","",INDEX([1]NKC!$F$10:$F$5007,$H434)))</f>
        <v/>
      </c>
      <c r="F434" s="49">
        <f ca="1">IF(IF($H434="","",INDEX([1]NKC!$D$10:$D$5007,$H434))=$C$8,"",IF($H434="","",INDEX([1]NKC!$F$10:$F$5007,$H434)))</f>
        <v>3812</v>
      </c>
      <c r="G434" s="50">
        <f ca="1">IF(SUM(E434:F434)=0,0,$G$11+SUM(E$12:$E434)-SUM(F$12:$F434))</f>
        <v>2700869291</v>
      </c>
      <c r="H434" s="51">
        <f ca="1">IF(IF(TYPE(MATCH($C$8,OFFSET([1]NKC!$D$10,H433,0):'[1]NKC'!$D$5007,0)+H433)=16,"",MATCH($C$8,OFFSET([1]NKC!$D$10,H433,0):'[1]NKC'!$D$5007,0)+H433)&lt;IF(TYPE(MATCH($C$8,OFFSET([1]NKC!$E$10,H433,0):'[1]NKC'!$E$5007,0)+H433)=16,"",MATCH($C$8,OFFSET([1]NKC!$E$10,H433,0):'[1]NKC'!$E$5007,0)+H433),IF(TYPE(MATCH($C$8,OFFSET([1]NKC!$D$10,H433,0):'[1]NKC'!$D$5007,0)+H433)=16,"",MATCH($C$8,OFFSET([1]NKC!$D$10,H433,0):'[1]NKC'!$D$5007,0)+H433),IF(TYPE(MATCH($C$8,OFFSET([1]NKC!$E$10,H433,0):'[1]NKC'!$E$5007,0)+H433)=16,"",MATCH($C$8,OFFSET([1]NKC!$E$10,H433,0):'[1]NKC'!$E$5007,0)+H433))</f>
        <v>584</v>
      </c>
    </row>
    <row r="435" spans="1:8" s="52" customFormat="1" ht="14.25">
      <c r="A435" s="45">
        <f ca="1">IF($H435="","",INDEX([1]NKC!$A$10:$A$5007,$H435))</f>
        <v>43564</v>
      </c>
      <c r="B435" s="46" t="str">
        <f ca="1">IF($H435="","",INDEX([1]NKC!$B$10:$B$5007,$H435))</f>
        <v>PC20190409-03</v>
      </c>
      <c r="C435" s="47" t="str">
        <f ca="1">IF($H435="","",INDEX([1]NKC!$C$10:$C$5007,$H435))</f>
        <v>Thanh toán cươc DT cho nhân viên</v>
      </c>
      <c r="D435" s="48" t="str">
        <f ca="1">IF(IF($H435="","",INDEX([1]NKC!$D$10:$D$5007,$H435))=$C$8,IF($H435="","",INDEX([1]NKC!$E$10:$E$5007,$H435)),IF($H435="","",INDEX([1]NKC!$D$10:$D$5007,$H435)))</f>
        <v>6418</v>
      </c>
      <c r="E435" s="49" t="str">
        <f ca="1">IF(IF($H435="","",INDEX([1]NKC!$E$10:$E$5007,$H435))=$C$8,"",IF($H435="","",INDEX([1]NKC!$F$10:$F$5007,$H435)))</f>
        <v/>
      </c>
      <c r="F435" s="49">
        <f ca="1">IF(IF($H435="","",INDEX([1]NKC!$D$10:$D$5007,$H435))=$C$8,"",IF($H435="","",INDEX([1]NKC!$F$10:$F$5007,$H435)))</f>
        <v>17595</v>
      </c>
      <c r="G435" s="50">
        <f ca="1">IF(SUM(E435:F435)=0,0,$G$11+SUM(E$12:$E435)-SUM(F$12:$F435))</f>
        <v>2700851696</v>
      </c>
      <c r="H435" s="51">
        <f ca="1">IF(IF(TYPE(MATCH($C$8,OFFSET([1]NKC!$D$10,H434,0):'[1]NKC'!$D$5007,0)+H434)=16,"",MATCH($C$8,OFFSET([1]NKC!$D$10,H434,0):'[1]NKC'!$D$5007,0)+H434)&lt;IF(TYPE(MATCH($C$8,OFFSET([1]NKC!$E$10,H434,0):'[1]NKC'!$E$5007,0)+H434)=16,"",MATCH($C$8,OFFSET([1]NKC!$E$10,H434,0):'[1]NKC'!$E$5007,0)+H434),IF(TYPE(MATCH($C$8,OFFSET([1]NKC!$D$10,H434,0):'[1]NKC'!$D$5007,0)+H434)=16,"",MATCH($C$8,OFFSET([1]NKC!$D$10,H434,0):'[1]NKC'!$D$5007,0)+H434),IF(TYPE(MATCH($C$8,OFFSET([1]NKC!$E$10,H434,0):'[1]NKC'!$E$5007,0)+H434)=16,"",MATCH($C$8,OFFSET([1]NKC!$E$10,H434,0):'[1]NKC'!$E$5007,0)+H434))</f>
        <v>585</v>
      </c>
    </row>
    <row r="436" spans="1:8" s="52" customFormat="1" ht="14.25">
      <c r="A436" s="45">
        <f ca="1">IF($H436="","",INDEX([1]NKC!$A$10:$A$5007,$H436))</f>
        <v>43564</v>
      </c>
      <c r="B436" s="46" t="str">
        <f ca="1">IF($H436="","",INDEX([1]NKC!$B$10:$B$5007,$H436))</f>
        <v>PC20190409-03</v>
      </c>
      <c r="C436" s="47" t="str">
        <f ca="1">IF($H436="","",INDEX([1]NKC!$C$10:$C$5007,$H436))</f>
        <v>Thuế GTGT được khấu trừ</v>
      </c>
      <c r="D436" s="48" t="str">
        <f ca="1">IF(IF($H436="","",INDEX([1]NKC!$D$10:$D$5007,$H436))=$C$8,IF($H436="","",INDEX([1]NKC!$E$10:$E$5007,$H436)),IF($H436="","",INDEX([1]NKC!$D$10:$D$5007,$H436)))</f>
        <v>1331</v>
      </c>
      <c r="E436" s="49" t="str">
        <f ca="1">IF(IF($H436="","",INDEX([1]NKC!$E$10:$E$5007,$H436))=$C$8,"",IF($H436="","",INDEX([1]NKC!$F$10:$F$5007,$H436)))</f>
        <v/>
      </c>
      <c r="F436" s="49">
        <f ca="1">IF(IF($H436="","",INDEX([1]NKC!$D$10:$D$5007,$H436))=$C$8,"",IF($H436="","",INDEX([1]NKC!$F$10:$F$5007,$H436)))</f>
        <v>1760</v>
      </c>
      <c r="G436" s="50">
        <f ca="1">IF(SUM(E436:F436)=0,0,$G$11+SUM(E$12:$E436)-SUM(F$12:$F436))</f>
        <v>2700849936</v>
      </c>
      <c r="H436" s="51">
        <f ca="1">IF(IF(TYPE(MATCH($C$8,OFFSET([1]NKC!$D$10,H435,0):'[1]NKC'!$D$5007,0)+H435)=16,"",MATCH($C$8,OFFSET([1]NKC!$D$10,H435,0):'[1]NKC'!$D$5007,0)+H435)&lt;IF(TYPE(MATCH($C$8,OFFSET([1]NKC!$E$10,H435,0):'[1]NKC'!$E$5007,0)+H435)=16,"",MATCH($C$8,OFFSET([1]NKC!$E$10,H435,0):'[1]NKC'!$E$5007,0)+H435),IF(TYPE(MATCH($C$8,OFFSET([1]NKC!$D$10,H435,0):'[1]NKC'!$D$5007,0)+H435)=16,"",MATCH($C$8,OFFSET([1]NKC!$D$10,H435,0):'[1]NKC'!$D$5007,0)+H435),IF(TYPE(MATCH($C$8,OFFSET([1]NKC!$E$10,H435,0):'[1]NKC'!$E$5007,0)+H435)=16,"",MATCH($C$8,OFFSET([1]NKC!$E$10,H435,0):'[1]NKC'!$E$5007,0)+H435))</f>
        <v>586</v>
      </c>
    </row>
    <row r="437" spans="1:8" s="52" customFormat="1" ht="14.25">
      <c r="A437" s="45">
        <f ca="1">IF($H437="","",INDEX([1]NKC!$A$10:$A$5007,$H437))</f>
        <v>43564</v>
      </c>
      <c r="B437" s="46" t="str">
        <f ca="1">IF($H437="","",INDEX([1]NKC!$B$10:$B$5007,$H437))</f>
        <v>PC20190409-03</v>
      </c>
      <c r="C437" s="47" t="str">
        <f ca="1">IF($H437="","",INDEX([1]NKC!$C$10:$C$5007,$H437))</f>
        <v>Thanh toán cươc DT cho nhân viên</v>
      </c>
      <c r="D437" s="48" t="str">
        <f ca="1">IF(IF($H437="","",INDEX([1]NKC!$D$10:$D$5007,$H437))=$C$8,IF($H437="","",INDEX([1]NKC!$E$10:$E$5007,$H437)),IF($H437="","",INDEX([1]NKC!$D$10:$D$5007,$H437)))</f>
        <v>6418</v>
      </c>
      <c r="E437" s="49" t="str">
        <f ca="1">IF(IF($H437="","",INDEX([1]NKC!$E$10:$E$5007,$H437))=$C$8,"",IF($H437="","",INDEX([1]NKC!$F$10:$F$5007,$H437)))</f>
        <v/>
      </c>
      <c r="F437" s="49">
        <f ca="1">IF(IF($H437="","",INDEX([1]NKC!$D$10:$D$5007,$H437))=$C$8,"",IF($H437="","",INDEX([1]NKC!$F$10:$F$5007,$H437)))</f>
        <v>17595</v>
      </c>
      <c r="G437" s="50">
        <f ca="1">IF(SUM(E437:F437)=0,0,$G$11+SUM(E$12:$E437)-SUM(F$12:$F437))</f>
        <v>2700832341</v>
      </c>
      <c r="H437" s="51">
        <f ca="1">IF(IF(TYPE(MATCH($C$8,OFFSET([1]NKC!$D$10,H436,0):'[1]NKC'!$D$5007,0)+H436)=16,"",MATCH($C$8,OFFSET([1]NKC!$D$10,H436,0):'[1]NKC'!$D$5007,0)+H436)&lt;IF(TYPE(MATCH($C$8,OFFSET([1]NKC!$E$10,H436,0):'[1]NKC'!$E$5007,0)+H436)=16,"",MATCH($C$8,OFFSET([1]NKC!$E$10,H436,0):'[1]NKC'!$E$5007,0)+H436),IF(TYPE(MATCH($C$8,OFFSET([1]NKC!$D$10,H436,0):'[1]NKC'!$D$5007,0)+H436)=16,"",MATCH($C$8,OFFSET([1]NKC!$D$10,H436,0):'[1]NKC'!$D$5007,0)+H436),IF(TYPE(MATCH($C$8,OFFSET([1]NKC!$E$10,H436,0):'[1]NKC'!$E$5007,0)+H436)=16,"",MATCH($C$8,OFFSET([1]NKC!$E$10,H436,0):'[1]NKC'!$E$5007,0)+H436))</f>
        <v>587</v>
      </c>
    </row>
    <row r="438" spans="1:8" s="52" customFormat="1" ht="14.25">
      <c r="A438" s="45">
        <f ca="1">IF($H438="","",INDEX([1]NKC!$A$10:$A$5007,$H438))</f>
        <v>43564</v>
      </c>
      <c r="B438" s="46" t="str">
        <f ca="1">IF($H438="","",INDEX([1]NKC!$B$10:$B$5007,$H438))</f>
        <v>PC20190409-03</v>
      </c>
      <c r="C438" s="47" t="str">
        <f ca="1">IF($H438="","",INDEX([1]NKC!$C$10:$C$5007,$H438))</f>
        <v>Thuế GTGT được khấu trừ</v>
      </c>
      <c r="D438" s="48" t="str">
        <f ca="1">IF(IF($H438="","",INDEX([1]NKC!$D$10:$D$5007,$H438))=$C$8,IF($H438="","",INDEX([1]NKC!$E$10:$E$5007,$H438)),IF($H438="","",INDEX([1]NKC!$D$10:$D$5007,$H438)))</f>
        <v>1331</v>
      </c>
      <c r="E438" s="49" t="str">
        <f ca="1">IF(IF($H438="","",INDEX([1]NKC!$E$10:$E$5007,$H438))=$C$8,"",IF($H438="","",INDEX([1]NKC!$F$10:$F$5007,$H438)))</f>
        <v/>
      </c>
      <c r="F438" s="49">
        <f ca="1">IF(IF($H438="","",INDEX([1]NKC!$D$10:$D$5007,$H438))=$C$8,"",IF($H438="","",INDEX([1]NKC!$F$10:$F$5007,$H438)))</f>
        <v>1760</v>
      </c>
      <c r="G438" s="50">
        <f ca="1">IF(SUM(E438:F438)=0,0,$G$11+SUM(E$12:$E438)-SUM(F$12:$F438))</f>
        <v>2700830581</v>
      </c>
      <c r="H438" s="51">
        <f ca="1">IF(IF(TYPE(MATCH($C$8,OFFSET([1]NKC!$D$10,H437,0):'[1]NKC'!$D$5007,0)+H437)=16,"",MATCH($C$8,OFFSET([1]NKC!$D$10,H437,0):'[1]NKC'!$D$5007,0)+H437)&lt;IF(TYPE(MATCH($C$8,OFFSET([1]NKC!$E$10,H437,0):'[1]NKC'!$E$5007,0)+H437)=16,"",MATCH($C$8,OFFSET([1]NKC!$E$10,H437,0):'[1]NKC'!$E$5007,0)+H437),IF(TYPE(MATCH($C$8,OFFSET([1]NKC!$D$10,H437,0):'[1]NKC'!$D$5007,0)+H437)=16,"",MATCH($C$8,OFFSET([1]NKC!$D$10,H437,0):'[1]NKC'!$D$5007,0)+H437),IF(TYPE(MATCH($C$8,OFFSET([1]NKC!$E$10,H437,0):'[1]NKC'!$E$5007,0)+H437)=16,"",MATCH($C$8,OFFSET([1]NKC!$E$10,H437,0):'[1]NKC'!$E$5007,0)+H437))</f>
        <v>588</v>
      </c>
    </row>
    <row r="439" spans="1:8" s="52" customFormat="1" ht="14.25">
      <c r="A439" s="45">
        <f ca="1">IF($H439="","",INDEX([1]NKC!$A$10:$A$5007,$H439))</f>
        <v>43564</v>
      </c>
      <c r="B439" s="46" t="str">
        <f ca="1">IF($H439="","",INDEX([1]NKC!$B$10:$B$5007,$H439))</f>
        <v>PC20190409-03</v>
      </c>
      <c r="C439" s="47" t="str">
        <f ca="1">IF($H439="","",INDEX([1]NKC!$C$10:$C$5007,$H439))</f>
        <v>Thanh toán cươc DT cho nhân viên</v>
      </c>
      <c r="D439" s="48" t="str">
        <f ca="1">IF(IF($H439="","",INDEX([1]NKC!$D$10:$D$5007,$H439))=$C$8,IF($H439="","",INDEX([1]NKC!$E$10:$E$5007,$H439)),IF($H439="","",INDEX([1]NKC!$D$10:$D$5007,$H439)))</f>
        <v>6418</v>
      </c>
      <c r="E439" s="49" t="str">
        <f ca="1">IF(IF($H439="","",INDEX([1]NKC!$E$10:$E$5007,$H439))=$C$8,"",IF($H439="","",INDEX([1]NKC!$F$10:$F$5007,$H439)))</f>
        <v/>
      </c>
      <c r="F439" s="49">
        <f ca="1">IF(IF($H439="","",INDEX([1]NKC!$D$10:$D$5007,$H439))=$C$8,"",IF($H439="","",INDEX([1]NKC!$F$10:$F$5007,$H439)))</f>
        <v>38123</v>
      </c>
      <c r="G439" s="50">
        <f ca="1">IF(SUM(E439:F439)=0,0,$G$11+SUM(E$12:$E439)-SUM(F$12:$F439))</f>
        <v>2700792458</v>
      </c>
      <c r="H439" s="51">
        <f ca="1">IF(IF(TYPE(MATCH($C$8,OFFSET([1]NKC!$D$10,H438,0):'[1]NKC'!$D$5007,0)+H438)=16,"",MATCH($C$8,OFFSET([1]NKC!$D$10,H438,0):'[1]NKC'!$D$5007,0)+H438)&lt;IF(TYPE(MATCH($C$8,OFFSET([1]NKC!$E$10,H438,0):'[1]NKC'!$E$5007,0)+H438)=16,"",MATCH($C$8,OFFSET([1]NKC!$E$10,H438,0):'[1]NKC'!$E$5007,0)+H438),IF(TYPE(MATCH($C$8,OFFSET([1]NKC!$D$10,H438,0):'[1]NKC'!$D$5007,0)+H438)=16,"",MATCH($C$8,OFFSET([1]NKC!$D$10,H438,0):'[1]NKC'!$D$5007,0)+H438),IF(TYPE(MATCH($C$8,OFFSET([1]NKC!$E$10,H438,0):'[1]NKC'!$E$5007,0)+H438)=16,"",MATCH($C$8,OFFSET([1]NKC!$E$10,H438,0):'[1]NKC'!$E$5007,0)+H438))</f>
        <v>589</v>
      </c>
    </row>
    <row r="440" spans="1:8" s="52" customFormat="1" ht="14.25">
      <c r="A440" s="45">
        <f ca="1">IF($H440="","",INDEX([1]NKC!$A$10:$A$5007,$H440))</f>
        <v>43564</v>
      </c>
      <c r="B440" s="46" t="str">
        <f ca="1">IF($H440="","",INDEX([1]NKC!$B$10:$B$5007,$H440))</f>
        <v>PC20190409-03</v>
      </c>
      <c r="C440" s="47" t="str">
        <f ca="1">IF($H440="","",INDEX([1]NKC!$C$10:$C$5007,$H440))</f>
        <v>Thuế GTGT được khấu trừ</v>
      </c>
      <c r="D440" s="48" t="str">
        <f ca="1">IF(IF($H440="","",INDEX([1]NKC!$D$10:$D$5007,$H440))=$C$8,IF($H440="","",INDEX([1]NKC!$E$10:$E$5007,$H440)),IF($H440="","",INDEX([1]NKC!$D$10:$D$5007,$H440)))</f>
        <v>1331</v>
      </c>
      <c r="E440" s="49" t="str">
        <f ca="1">IF(IF($H440="","",INDEX([1]NKC!$E$10:$E$5007,$H440))=$C$8,"",IF($H440="","",INDEX([1]NKC!$F$10:$F$5007,$H440)))</f>
        <v/>
      </c>
      <c r="F440" s="49">
        <f ca="1">IF(IF($H440="","",INDEX([1]NKC!$D$10:$D$5007,$H440))=$C$8,"",IF($H440="","",INDEX([1]NKC!$F$10:$F$5007,$H440)))</f>
        <v>3812</v>
      </c>
      <c r="G440" s="50">
        <f ca="1">IF(SUM(E440:F440)=0,0,$G$11+SUM(E$12:$E440)-SUM(F$12:$F440))</f>
        <v>2700788646</v>
      </c>
      <c r="H440" s="51">
        <f ca="1">IF(IF(TYPE(MATCH($C$8,OFFSET([1]NKC!$D$10,H439,0):'[1]NKC'!$D$5007,0)+H439)=16,"",MATCH($C$8,OFFSET([1]NKC!$D$10,H439,0):'[1]NKC'!$D$5007,0)+H439)&lt;IF(TYPE(MATCH($C$8,OFFSET([1]NKC!$E$10,H439,0):'[1]NKC'!$E$5007,0)+H439)=16,"",MATCH($C$8,OFFSET([1]NKC!$E$10,H439,0):'[1]NKC'!$E$5007,0)+H439),IF(TYPE(MATCH($C$8,OFFSET([1]NKC!$D$10,H439,0):'[1]NKC'!$D$5007,0)+H439)=16,"",MATCH($C$8,OFFSET([1]NKC!$D$10,H439,0):'[1]NKC'!$D$5007,0)+H439),IF(TYPE(MATCH($C$8,OFFSET([1]NKC!$E$10,H439,0):'[1]NKC'!$E$5007,0)+H439)=16,"",MATCH($C$8,OFFSET([1]NKC!$E$10,H439,0):'[1]NKC'!$E$5007,0)+H439))</f>
        <v>590</v>
      </c>
    </row>
    <row r="441" spans="1:8" s="52" customFormat="1" ht="14.25">
      <c r="A441" s="45">
        <f ca="1">IF($H441="","",INDEX([1]NKC!$A$10:$A$5007,$H441))</f>
        <v>43564</v>
      </c>
      <c r="B441" s="46" t="str">
        <f ca="1">IF($H441="","",INDEX([1]NKC!$B$10:$B$5007,$H441))</f>
        <v>PC20190409-03</v>
      </c>
      <c r="C441" s="47" t="str">
        <f ca="1">IF($H441="","",INDEX([1]NKC!$C$10:$C$5007,$H441))</f>
        <v>Thanh toán cươc DT cho nhân viên</v>
      </c>
      <c r="D441" s="48" t="str">
        <f ca="1">IF(IF($H441="","",INDEX([1]NKC!$D$10:$D$5007,$H441))=$C$8,IF($H441="","",INDEX([1]NKC!$E$10:$E$5007,$H441)),IF($H441="","",INDEX([1]NKC!$D$10:$D$5007,$H441)))</f>
        <v>6418</v>
      </c>
      <c r="E441" s="49" t="str">
        <f ca="1">IF(IF($H441="","",INDEX([1]NKC!$E$10:$E$5007,$H441))=$C$8,"",IF($H441="","",INDEX([1]NKC!$F$10:$F$5007,$H441)))</f>
        <v/>
      </c>
      <c r="F441" s="49">
        <f ca="1">IF(IF($H441="","",INDEX([1]NKC!$D$10:$D$5007,$H441))=$C$8,"",IF($H441="","",INDEX([1]NKC!$F$10:$F$5007,$H441)))</f>
        <v>132816</v>
      </c>
      <c r="G441" s="50">
        <f ca="1">IF(SUM(E441:F441)=0,0,$G$11+SUM(E$12:$E441)-SUM(F$12:$F441))</f>
        <v>2700655830</v>
      </c>
      <c r="H441" s="51">
        <f ca="1">IF(IF(TYPE(MATCH($C$8,OFFSET([1]NKC!$D$10,H440,0):'[1]NKC'!$D$5007,0)+H440)=16,"",MATCH($C$8,OFFSET([1]NKC!$D$10,H440,0):'[1]NKC'!$D$5007,0)+H440)&lt;IF(TYPE(MATCH($C$8,OFFSET([1]NKC!$E$10,H440,0):'[1]NKC'!$E$5007,0)+H440)=16,"",MATCH($C$8,OFFSET([1]NKC!$E$10,H440,0):'[1]NKC'!$E$5007,0)+H440),IF(TYPE(MATCH($C$8,OFFSET([1]NKC!$D$10,H440,0):'[1]NKC'!$D$5007,0)+H440)=16,"",MATCH($C$8,OFFSET([1]NKC!$D$10,H440,0):'[1]NKC'!$D$5007,0)+H440),IF(TYPE(MATCH($C$8,OFFSET([1]NKC!$E$10,H440,0):'[1]NKC'!$E$5007,0)+H440)=16,"",MATCH($C$8,OFFSET([1]NKC!$E$10,H440,0):'[1]NKC'!$E$5007,0)+H440))</f>
        <v>591</v>
      </c>
    </row>
    <row r="442" spans="1:8" s="52" customFormat="1" ht="14.25">
      <c r="A442" s="45">
        <f ca="1">IF($H442="","",INDEX([1]NKC!$A$10:$A$5007,$H442))</f>
        <v>43564</v>
      </c>
      <c r="B442" s="46" t="str">
        <f ca="1">IF($H442="","",INDEX([1]NKC!$B$10:$B$5007,$H442))</f>
        <v>PC20190409-03</v>
      </c>
      <c r="C442" s="47" t="str">
        <f ca="1">IF($H442="","",INDEX([1]NKC!$C$10:$C$5007,$H442))</f>
        <v>Thuế GTGT được khấu trừ</v>
      </c>
      <c r="D442" s="48" t="str">
        <f ca="1">IF(IF($H442="","",INDEX([1]NKC!$D$10:$D$5007,$H442))=$C$8,IF($H442="","",INDEX([1]NKC!$E$10:$E$5007,$H442)),IF($H442="","",INDEX([1]NKC!$D$10:$D$5007,$H442)))</f>
        <v>1331</v>
      </c>
      <c r="E442" s="49" t="str">
        <f ca="1">IF(IF($H442="","",INDEX([1]NKC!$E$10:$E$5007,$H442))=$C$8,"",IF($H442="","",INDEX([1]NKC!$F$10:$F$5007,$H442)))</f>
        <v/>
      </c>
      <c r="F442" s="49">
        <f ca="1">IF(IF($H442="","",INDEX([1]NKC!$D$10:$D$5007,$H442))=$C$8,"",IF($H442="","",INDEX([1]NKC!$F$10:$F$5007,$H442)))</f>
        <v>13282</v>
      </c>
      <c r="G442" s="50">
        <f ca="1">IF(SUM(E442:F442)=0,0,$G$11+SUM(E$12:$E442)-SUM(F$12:$F442))</f>
        <v>2700642548</v>
      </c>
      <c r="H442" s="51">
        <f ca="1">IF(IF(TYPE(MATCH($C$8,OFFSET([1]NKC!$D$10,H441,0):'[1]NKC'!$D$5007,0)+H441)=16,"",MATCH($C$8,OFFSET([1]NKC!$D$10,H441,0):'[1]NKC'!$D$5007,0)+H441)&lt;IF(TYPE(MATCH($C$8,OFFSET([1]NKC!$E$10,H441,0):'[1]NKC'!$E$5007,0)+H441)=16,"",MATCH($C$8,OFFSET([1]NKC!$E$10,H441,0):'[1]NKC'!$E$5007,0)+H441),IF(TYPE(MATCH($C$8,OFFSET([1]NKC!$D$10,H441,0):'[1]NKC'!$D$5007,0)+H441)=16,"",MATCH($C$8,OFFSET([1]NKC!$D$10,H441,0):'[1]NKC'!$D$5007,0)+H441),IF(TYPE(MATCH($C$8,OFFSET([1]NKC!$E$10,H441,0):'[1]NKC'!$E$5007,0)+H441)=16,"",MATCH($C$8,OFFSET([1]NKC!$E$10,H441,0):'[1]NKC'!$E$5007,0)+H441))</f>
        <v>592</v>
      </c>
    </row>
    <row r="443" spans="1:8" s="52" customFormat="1" ht="14.25">
      <c r="A443" s="45">
        <f ca="1">IF($H443="","",INDEX([1]NKC!$A$10:$A$5007,$H443))</f>
        <v>43564</v>
      </c>
      <c r="B443" s="46" t="str">
        <f ca="1">IF($H443="","",INDEX([1]NKC!$B$10:$B$5007,$H443))</f>
        <v>PC20190409-03</v>
      </c>
      <c r="C443" s="47" t="str">
        <f ca="1">IF($H443="","",INDEX([1]NKC!$C$10:$C$5007,$H443))</f>
        <v>Thanh toán cươc DT cho nhân viên</v>
      </c>
      <c r="D443" s="48" t="str">
        <f ca="1">IF(IF($H443="","",INDEX([1]NKC!$D$10:$D$5007,$H443))=$C$8,IF($H443="","",INDEX([1]NKC!$E$10:$E$5007,$H443)),IF($H443="","",INDEX([1]NKC!$D$10:$D$5007,$H443)))</f>
        <v>6418</v>
      </c>
      <c r="E443" s="49" t="str">
        <f ca="1">IF(IF($H443="","",INDEX([1]NKC!$E$10:$E$5007,$H443))=$C$8,"",IF($H443="","",INDEX([1]NKC!$F$10:$F$5007,$H443)))</f>
        <v/>
      </c>
      <c r="F443" s="49">
        <f ca="1">IF(IF($H443="","",INDEX([1]NKC!$D$10:$D$5007,$H443))=$C$8,"",IF($H443="","",INDEX([1]NKC!$F$10:$F$5007,$H443)))</f>
        <v>34541</v>
      </c>
      <c r="G443" s="50">
        <f ca="1">IF(SUM(E443:F443)=0,0,$G$11+SUM(E$12:$E443)-SUM(F$12:$F443))</f>
        <v>2700608007</v>
      </c>
      <c r="H443" s="51">
        <f ca="1">IF(IF(TYPE(MATCH($C$8,OFFSET([1]NKC!$D$10,H442,0):'[1]NKC'!$D$5007,0)+H442)=16,"",MATCH($C$8,OFFSET([1]NKC!$D$10,H442,0):'[1]NKC'!$D$5007,0)+H442)&lt;IF(TYPE(MATCH($C$8,OFFSET([1]NKC!$E$10,H442,0):'[1]NKC'!$E$5007,0)+H442)=16,"",MATCH($C$8,OFFSET([1]NKC!$E$10,H442,0):'[1]NKC'!$E$5007,0)+H442),IF(TYPE(MATCH($C$8,OFFSET([1]NKC!$D$10,H442,0):'[1]NKC'!$D$5007,0)+H442)=16,"",MATCH($C$8,OFFSET([1]NKC!$D$10,H442,0):'[1]NKC'!$D$5007,0)+H442),IF(TYPE(MATCH($C$8,OFFSET([1]NKC!$E$10,H442,0):'[1]NKC'!$E$5007,0)+H442)=16,"",MATCH($C$8,OFFSET([1]NKC!$E$10,H442,0):'[1]NKC'!$E$5007,0)+H442))</f>
        <v>593</v>
      </c>
    </row>
    <row r="444" spans="1:8" s="52" customFormat="1" ht="14.25">
      <c r="A444" s="45">
        <f ca="1">IF($H444="","",INDEX([1]NKC!$A$10:$A$5007,$H444))</f>
        <v>43564</v>
      </c>
      <c r="B444" s="46" t="str">
        <f ca="1">IF($H444="","",INDEX([1]NKC!$B$10:$B$5007,$H444))</f>
        <v>PC20190409-03</v>
      </c>
      <c r="C444" s="47" t="str">
        <f ca="1">IF($H444="","",INDEX([1]NKC!$C$10:$C$5007,$H444))</f>
        <v>Thuế GTGT được khấu trừ</v>
      </c>
      <c r="D444" s="48" t="str">
        <f ca="1">IF(IF($H444="","",INDEX([1]NKC!$D$10:$D$5007,$H444))=$C$8,IF($H444="","",INDEX([1]NKC!$E$10:$E$5007,$H444)),IF($H444="","",INDEX([1]NKC!$D$10:$D$5007,$H444)))</f>
        <v>1331</v>
      </c>
      <c r="E444" s="49" t="str">
        <f ca="1">IF(IF($H444="","",INDEX([1]NKC!$E$10:$E$5007,$H444))=$C$8,"",IF($H444="","",INDEX([1]NKC!$F$10:$F$5007,$H444)))</f>
        <v/>
      </c>
      <c r="F444" s="49">
        <f ca="1">IF(IF($H444="","",INDEX([1]NKC!$D$10:$D$5007,$H444))=$C$8,"",IF($H444="","",INDEX([1]NKC!$F$10:$F$5007,$H444)))</f>
        <v>3454</v>
      </c>
      <c r="G444" s="50">
        <f ca="1">IF(SUM(E444:F444)=0,0,$G$11+SUM(E$12:$E444)-SUM(F$12:$F444))</f>
        <v>2700604553</v>
      </c>
      <c r="H444" s="51">
        <f ca="1">IF(IF(TYPE(MATCH($C$8,OFFSET([1]NKC!$D$10,H443,0):'[1]NKC'!$D$5007,0)+H443)=16,"",MATCH($C$8,OFFSET([1]NKC!$D$10,H443,0):'[1]NKC'!$D$5007,0)+H443)&lt;IF(TYPE(MATCH($C$8,OFFSET([1]NKC!$E$10,H443,0):'[1]NKC'!$E$5007,0)+H443)=16,"",MATCH($C$8,OFFSET([1]NKC!$E$10,H443,0):'[1]NKC'!$E$5007,0)+H443),IF(TYPE(MATCH($C$8,OFFSET([1]NKC!$D$10,H443,0):'[1]NKC'!$D$5007,0)+H443)=16,"",MATCH($C$8,OFFSET([1]NKC!$D$10,H443,0):'[1]NKC'!$D$5007,0)+H443),IF(TYPE(MATCH($C$8,OFFSET([1]NKC!$E$10,H443,0):'[1]NKC'!$E$5007,0)+H443)=16,"",MATCH($C$8,OFFSET([1]NKC!$E$10,H443,0):'[1]NKC'!$E$5007,0)+H443))</f>
        <v>594</v>
      </c>
    </row>
    <row r="445" spans="1:8" s="52" customFormat="1" ht="14.25">
      <c r="A445" s="45">
        <f ca="1">IF($H445="","",INDEX([1]NKC!$A$10:$A$5007,$H445))</f>
        <v>43564</v>
      </c>
      <c r="B445" s="46" t="str">
        <f ca="1">IF($H445="","",INDEX([1]NKC!$B$10:$B$5007,$H445))</f>
        <v>PC20190409-03</v>
      </c>
      <c r="C445" s="47" t="str">
        <f ca="1">IF($H445="","",INDEX([1]NKC!$C$10:$C$5007,$H445))</f>
        <v>Thanh toán cươc DT cho nhân viên</v>
      </c>
      <c r="D445" s="48" t="str">
        <f ca="1">IF(IF($H445="","",INDEX([1]NKC!$D$10:$D$5007,$H445))=$C$8,IF($H445="","",INDEX([1]NKC!$E$10:$E$5007,$H445)),IF($H445="","",INDEX([1]NKC!$D$10:$D$5007,$H445)))</f>
        <v>6418</v>
      </c>
      <c r="E445" s="49" t="str">
        <f ca="1">IF(IF($H445="","",INDEX([1]NKC!$E$10:$E$5007,$H445))=$C$8,"",IF($H445="","",INDEX([1]NKC!$F$10:$F$5007,$H445)))</f>
        <v/>
      </c>
      <c r="F445" s="49">
        <f ca="1">IF(IF($H445="","",INDEX([1]NKC!$D$10:$D$5007,$H445))=$C$8,"",IF($H445="","",INDEX([1]NKC!$F$10:$F$5007,$H445)))</f>
        <v>255591</v>
      </c>
      <c r="G445" s="50">
        <f ca="1">IF(SUM(E445:F445)=0,0,$G$11+SUM(E$12:$E445)-SUM(F$12:$F445))</f>
        <v>2700348962</v>
      </c>
      <c r="H445" s="51">
        <f ca="1">IF(IF(TYPE(MATCH($C$8,OFFSET([1]NKC!$D$10,H444,0):'[1]NKC'!$D$5007,0)+H444)=16,"",MATCH($C$8,OFFSET([1]NKC!$D$10,H444,0):'[1]NKC'!$D$5007,0)+H444)&lt;IF(TYPE(MATCH($C$8,OFFSET([1]NKC!$E$10,H444,0):'[1]NKC'!$E$5007,0)+H444)=16,"",MATCH($C$8,OFFSET([1]NKC!$E$10,H444,0):'[1]NKC'!$E$5007,0)+H444),IF(TYPE(MATCH($C$8,OFFSET([1]NKC!$D$10,H444,0):'[1]NKC'!$D$5007,0)+H444)=16,"",MATCH($C$8,OFFSET([1]NKC!$D$10,H444,0):'[1]NKC'!$D$5007,0)+H444),IF(TYPE(MATCH($C$8,OFFSET([1]NKC!$E$10,H444,0):'[1]NKC'!$E$5007,0)+H444)=16,"",MATCH($C$8,OFFSET([1]NKC!$E$10,H444,0):'[1]NKC'!$E$5007,0)+H444))</f>
        <v>595</v>
      </c>
    </row>
    <row r="446" spans="1:8" s="52" customFormat="1" ht="14.25">
      <c r="A446" s="45">
        <f ca="1">IF($H446="","",INDEX([1]NKC!$A$10:$A$5007,$H446))</f>
        <v>43564</v>
      </c>
      <c r="B446" s="46" t="str">
        <f ca="1">IF($H446="","",INDEX([1]NKC!$B$10:$B$5007,$H446))</f>
        <v>PC20190409-03</v>
      </c>
      <c r="C446" s="47" t="str">
        <f ca="1">IF($H446="","",INDEX([1]NKC!$C$10:$C$5007,$H446))</f>
        <v>Thuế GTGT được khấu trừ</v>
      </c>
      <c r="D446" s="48" t="str">
        <f ca="1">IF(IF($H446="","",INDEX([1]NKC!$D$10:$D$5007,$H446))=$C$8,IF($H446="","",INDEX([1]NKC!$E$10:$E$5007,$H446)),IF($H446="","",INDEX([1]NKC!$D$10:$D$5007,$H446)))</f>
        <v>1331</v>
      </c>
      <c r="E446" s="49" t="str">
        <f ca="1">IF(IF($H446="","",INDEX([1]NKC!$E$10:$E$5007,$H446))=$C$8,"",IF($H446="","",INDEX([1]NKC!$F$10:$F$5007,$H446)))</f>
        <v/>
      </c>
      <c r="F446" s="49">
        <f ca="1">IF(IF($H446="","",INDEX([1]NKC!$D$10:$D$5007,$H446))=$C$8,"",IF($H446="","",INDEX([1]NKC!$F$10:$F$5007,$H446)))</f>
        <v>25559</v>
      </c>
      <c r="G446" s="50">
        <f ca="1">IF(SUM(E446:F446)=0,0,$G$11+SUM(E$12:$E446)-SUM(F$12:$F446))</f>
        <v>2700323403</v>
      </c>
      <c r="H446" s="51">
        <f ca="1">IF(IF(TYPE(MATCH($C$8,OFFSET([1]NKC!$D$10,H445,0):'[1]NKC'!$D$5007,0)+H445)=16,"",MATCH($C$8,OFFSET([1]NKC!$D$10,H445,0):'[1]NKC'!$D$5007,0)+H445)&lt;IF(TYPE(MATCH($C$8,OFFSET([1]NKC!$E$10,H445,0):'[1]NKC'!$E$5007,0)+H445)=16,"",MATCH($C$8,OFFSET([1]NKC!$E$10,H445,0):'[1]NKC'!$E$5007,0)+H445),IF(TYPE(MATCH($C$8,OFFSET([1]NKC!$D$10,H445,0):'[1]NKC'!$D$5007,0)+H445)=16,"",MATCH($C$8,OFFSET([1]NKC!$D$10,H445,0):'[1]NKC'!$D$5007,0)+H445),IF(TYPE(MATCH($C$8,OFFSET([1]NKC!$E$10,H445,0):'[1]NKC'!$E$5007,0)+H445)=16,"",MATCH($C$8,OFFSET([1]NKC!$E$10,H445,0):'[1]NKC'!$E$5007,0)+H445))</f>
        <v>596</v>
      </c>
    </row>
    <row r="447" spans="1:8" s="52" customFormat="1" ht="14.25">
      <c r="A447" s="45">
        <f ca="1">IF($H447="","",INDEX([1]NKC!$A$10:$A$5007,$H447))</f>
        <v>43564</v>
      </c>
      <c r="B447" s="46" t="str">
        <f ca="1">IF($H447="","",INDEX([1]NKC!$B$10:$B$5007,$H447))</f>
        <v>PC20190409-03</v>
      </c>
      <c r="C447" s="47" t="str">
        <f ca="1">IF($H447="","",INDEX([1]NKC!$C$10:$C$5007,$H447))</f>
        <v>Thanh toán cươc DT cho nhân viên</v>
      </c>
      <c r="D447" s="48" t="str">
        <f ca="1">IF(IF($H447="","",INDEX([1]NKC!$D$10:$D$5007,$H447))=$C$8,IF($H447="","",INDEX([1]NKC!$E$10:$E$5007,$H447)),IF($H447="","",INDEX([1]NKC!$D$10:$D$5007,$H447)))</f>
        <v>6418</v>
      </c>
      <c r="E447" s="49" t="str">
        <f ca="1">IF(IF($H447="","",INDEX([1]NKC!$E$10:$E$5007,$H447))=$C$8,"",IF($H447="","",INDEX([1]NKC!$F$10:$F$5007,$H447)))</f>
        <v/>
      </c>
      <c r="F447" s="49">
        <f ca="1">IF(IF($H447="","",INDEX([1]NKC!$D$10:$D$5007,$H447))=$C$8,"",IF($H447="","",INDEX([1]NKC!$F$10:$F$5007,$H447)))</f>
        <v>159770</v>
      </c>
      <c r="G447" s="50">
        <f ca="1">IF(SUM(E447:F447)=0,0,$G$11+SUM(E$12:$E447)-SUM(F$12:$F447))</f>
        <v>2700163633</v>
      </c>
      <c r="H447" s="51">
        <f ca="1">IF(IF(TYPE(MATCH($C$8,OFFSET([1]NKC!$D$10,H446,0):'[1]NKC'!$D$5007,0)+H446)=16,"",MATCH($C$8,OFFSET([1]NKC!$D$10,H446,0):'[1]NKC'!$D$5007,0)+H446)&lt;IF(TYPE(MATCH($C$8,OFFSET([1]NKC!$E$10,H446,0):'[1]NKC'!$E$5007,0)+H446)=16,"",MATCH($C$8,OFFSET([1]NKC!$E$10,H446,0):'[1]NKC'!$E$5007,0)+H446),IF(TYPE(MATCH($C$8,OFFSET([1]NKC!$D$10,H446,0):'[1]NKC'!$D$5007,0)+H446)=16,"",MATCH($C$8,OFFSET([1]NKC!$D$10,H446,0):'[1]NKC'!$D$5007,0)+H446),IF(TYPE(MATCH($C$8,OFFSET([1]NKC!$E$10,H446,0):'[1]NKC'!$E$5007,0)+H446)=16,"",MATCH($C$8,OFFSET([1]NKC!$E$10,H446,0):'[1]NKC'!$E$5007,0)+H446))</f>
        <v>597</v>
      </c>
    </row>
    <row r="448" spans="1:8" s="52" customFormat="1" ht="14.25">
      <c r="A448" s="45">
        <f ca="1">IF($H448="","",INDEX([1]NKC!$A$10:$A$5007,$H448))</f>
        <v>43564</v>
      </c>
      <c r="B448" s="46" t="str">
        <f ca="1">IF($H448="","",INDEX([1]NKC!$B$10:$B$5007,$H448))</f>
        <v>PC20190409-03</v>
      </c>
      <c r="C448" s="47" t="str">
        <f ca="1">IF($H448="","",INDEX([1]NKC!$C$10:$C$5007,$H448))</f>
        <v>Thuế GTGT được khấu trừ</v>
      </c>
      <c r="D448" s="48" t="str">
        <f ca="1">IF(IF($H448="","",INDEX([1]NKC!$D$10:$D$5007,$H448))=$C$8,IF($H448="","",INDEX([1]NKC!$E$10:$E$5007,$H448)),IF($H448="","",INDEX([1]NKC!$D$10:$D$5007,$H448)))</f>
        <v>1331</v>
      </c>
      <c r="E448" s="49" t="str">
        <f ca="1">IF(IF($H448="","",INDEX([1]NKC!$E$10:$E$5007,$H448))=$C$8,"",IF($H448="","",INDEX([1]NKC!$F$10:$F$5007,$H448)))</f>
        <v/>
      </c>
      <c r="F448" s="49">
        <f ca="1">IF(IF($H448="","",INDEX([1]NKC!$D$10:$D$5007,$H448))=$C$8,"",IF($H448="","",INDEX([1]NKC!$F$10:$F$5007,$H448)))</f>
        <v>15977</v>
      </c>
      <c r="G448" s="50">
        <f ca="1">IF(SUM(E448:F448)=0,0,$G$11+SUM(E$12:$E448)-SUM(F$12:$F448))</f>
        <v>2700147656</v>
      </c>
      <c r="H448" s="51">
        <f ca="1">IF(IF(TYPE(MATCH($C$8,OFFSET([1]NKC!$D$10,H447,0):'[1]NKC'!$D$5007,0)+H447)=16,"",MATCH($C$8,OFFSET([1]NKC!$D$10,H447,0):'[1]NKC'!$D$5007,0)+H447)&lt;IF(TYPE(MATCH($C$8,OFFSET([1]NKC!$E$10,H447,0):'[1]NKC'!$E$5007,0)+H447)=16,"",MATCH($C$8,OFFSET([1]NKC!$E$10,H447,0):'[1]NKC'!$E$5007,0)+H447),IF(TYPE(MATCH($C$8,OFFSET([1]NKC!$D$10,H447,0):'[1]NKC'!$D$5007,0)+H447)=16,"",MATCH($C$8,OFFSET([1]NKC!$D$10,H447,0):'[1]NKC'!$D$5007,0)+H447),IF(TYPE(MATCH($C$8,OFFSET([1]NKC!$E$10,H447,0):'[1]NKC'!$E$5007,0)+H447)=16,"",MATCH($C$8,OFFSET([1]NKC!$E$10,H447,0):'[1]NKC'!$E$5007,0)+H447))</f>
        <v>598</v>
      </c>
    </row>
    <row r="449" spans="1:8" s="52" customFormat="1" ht="14.25">
      <c r="A449" s="45">
        <f ca="1">IF($H449="","",INDEX([1]NKC!$A$10:$A$5007,$H449))</f>
        <v>43564</v>
      </c>
      <c r="B449" s="46" t="str">
        <f ca="1">IF($H449="","",INDEX([1]NKC!$B$10:$B$5007,$H449))</f>
        <v>PC20190409-03</v>
      </c>
      <c r="C449" s="47" t="str">
        <f ca="1">IF($H449="","",INDEX([1]NKC!$C$10:$C$5007,$H449))</f>
        <v>Thanh toán cươc DT cho nhân viên</v>
      </c>
      <c r="D449" s="48" t="str">
        <f ca="1">IF(IF($H449="","",INDEX([1]NKC!$D$10:$D$5007,$H449))=$C$8,IF($H449="","",INDEX([1]NKC!$E$10:$E$5007,$H449)),IF($H449="","",INDEX([1]NKC!$D$10:$D$5007,$H449)))</f>
        <v>6418</v>
      </c>
      <c r="E449" s="49" t="str">
        <f ca="1">IF(IF($H449="","",INDEX([1]NKC!$E$10:$E$5007,$H449))=$C$8,"",IF($H449="","",INDEX([1]NKC!$F$10:$F$5007,$H449)))</f>
        <v/>
      </c>
      <c r="F449" s="49">
        <f ca="1">IF(IF($H449="","",INDEX([1]NKC!$D$10:$D$5007,$H449))=$C$8,"",IF($H449="","",INDEX([1]NKC!$F$10:$F$5007,$H449)))</f>
        <v>143667</v>
      </c>
      <c r="G449" s="50">
        <f ca="1">IF(SUM(E449:F449)=0,0,$G$11+SUM(E$12:$E449)-SUM(F$12:$F449))</f>
        <v>2700003989</v>
      </c>
      <c r="H449" s="51">
        <f ca="1">IF(IF(TYPE(MATCH($C$8,OFFSET([1]NKC!$D$10,H448,0):'[1]NKC'!$D$5007,0)+H448)=16,"",MATCH($C$8,OFFSET([1]NKC!$D$10,H448,0):'[1]NKC'!$D$5007,0)+H448)&lt;IF(TYPE(MATCH($C$8,OFFSET([1]NKC!$E$10,H448,0):'[1]NKC'!$E$5007,0)+H448)=16,"",MATCH($C$8,OFFSET([1]NKC!$E$10,H448,0):'[1]NKC'!$E$5007,0)+H448),IF(TYPE(MATCH($C$8,OFFSET([1]NKC!$D$10,H448,0):'[1]NKC'!$D$5007,0)+H448)=16,"",MATCH($C$8,OFFSET([1]NKC!$D$10,H448,0):'[1]NKC'!$D$5007,0)+H448),IF(TYPE(MATCH($C$8,OFFSET([1]NKC!$E$10,H448,0):'[1]NKC'!$E$5007,0)+H448)=16,"",MATCH($C$8,OFFSET([1]NKC!$E$10,H448,0):'[1]NKC'!$E$5007,0)+H448))</f>
        <v>599</v>
      </c>
    </row>
    <row r="450" spans="1:8" s="52" customFormat="1" ht="14.25">
      <c r="A450" s="45">
        <f ca="1">IF($H450="","",INDEX([1]NKC!$A$10:$A$5007,$H450))</f>
        <v>43564</v>
      </c>
      <c r="B450" s="46" t="str">
        <f ca="1">IF($H450="","",INDEX([1]NKC!$B$10:$B$5007,$H450))</f>
        <v>PC20190409-03</v>
      </c>
      <c r="C450" s="47" t="str">
        <f ca="1">IF($H450="","",INDEX([1]NKC!$C$10:$C$5007,$H450))</f>
        <v>Thuế GTGT được khấu trừ</v>
      </c>
      <c r="D450" s="48" t="str">
        <f ca="1">IF(IF($H450="","",INDEX([1]NKC!$D$10:$D$5007,$H450))=$C$8,IF($H450="","",INDEX([1]NKC!$E$10:$E$5007,$H450)),IF($H450="","",INDEX([1]NKC!$D$10:$D$5007,$H450)))</f>
        <v>1331</v>
      </c>
      <c r="E450" s="49" t="str">
        <f ca="1">IF(IF($H450="","",INDEX([1]NKC!$E$10:$E$5007,$H450))=$C$8,"",IF($H450="","",INDEX([1]NKC!$F$10:$F$5007,$H450)))</f>
        <v/>
      </c>
      <c r="F450" s="49">
        <f ca="1">IF(IF($H450="","",INDEX([1]NKC!$D$10:$D$5007,$H450))=$C$8,"",IF($H450="","",INDEX([1]NKC!$F$10:$F$5007,$H450)))</f>
        <v>14367</v>
      </c>
      <c r="G450" s="50">
        <f ca="1">IF(SUM(E450:F450)=0,0,$G$11+SUM(E$12:$E450)-SUM(F$12:$F450))</f>
        <v>2699989622</v>
      </c>
      <c r="H450" s="51">
        <f ca="1">IF(IF(TYPE(MATCH($C$8,OFFSET([1]NKC!$D$10,H449,0):'[1]NKC'!$D$5007,0)+H449)=16,"",MATCH($C$8,OFFSET([1]NKC!$D$10,H449,0):'[1]NKC'!$D$5007,0)+H449)&lt;IF(TYPE(MATCH($C$8,OFFSET([1]NKC!$E$10,H449,0):'[1]NKC'!$E$5007,0)+H449)=16,"",MATCH($C$8,OFFSET([1]NKC!$E$10,H449,0):'[1]NKC'!$E$5007,0)+H449),IF(TYPE(MATCH($C$8,OFFSET([1]NKC!$D$10,H449,0):'[1]NKC'!$D$5007,0)+H449)=16,"",MATCH($C$8,OFFSET([1]NKC!$D$10,H449,0):'[1]NKC'!$D$5007,0)+H449),IF(TYPE(MATCH($C$8,OFFSET([1]NKC!$E$10,H449,0):'[1]NKC'!$E$5007,0)+H449)=16,"",MATCH($C$8,OFFSET([1]NKC!$E$10,H449,0):'[1]NKC'!$E$5007,0)+H449))</f>
        <v>600</v>
      </c>
    </row>
    <row r="451" spans="1:8" s="52" customFormat="1" ht="14.25">
      <c r="A451" s="45">
        <f ca="1">IF($H451="","",INDEX([1]NKC!$A$10:$A$5007,$H451))</f>
        <v>43564</v>
      </c>
      <c r="B451" s="46" t="str">
        <f ca="1">IF($H451="","",INDEX([1]NKC!$B$10:$B$5007,$H451))</f>
        <v>PC20190409-03</v>
      </c>
      <c r="C451" s="47" t="str">
        <f ca="1">IF($H451="","",INDEX([1]NKC!$C$10:$C$5007,$H451))</f>
        <v>Thanh toán cươc DT cho nhân viên</v>
      </c>
      <c r="D451" s="48" t="str">
        <f ca="1">IF(IF($H451="","",INDEX([1]NKC!$D$10:$D$5007,$H451))=$C$8,IF($H451="","",INDEX([1]NKC!$E$10:$E$5007,$H451)),IF($H451="","",INDEX([1]NKC!$D$10:$D$5007,$H451)))</f>
        <v>6418</v>
      </c>
      <c r="E451" s="49" t="str">
        <f ca="1">IF(IF($H451="","",INDEX([1]NKC!$E$10:$E$5007,$H451))=$C$8,"",IF($H451="","",INDEX([1]NKC!$F$10:$F$5007,$H451)))</f>
        <v/>
      </c>
      <c r="F451" s="49">
        <f ca="1">IF(IF($H451="","",INDEX([1]NKC!$D$10:$D$5007,$H451))=$C$8,"",IF($H451="","",INDEX([1]NKC!$F$10:$F$5007,$H451)))</f>
        <v>92864</v>
      </c>
      <c r="G451" s="50">
        <f ca="1">IF(SUM(E451:F451)=0,0,$G$11+SUM(E$12:$E451)-SUM(F$12:$F451))</f>
        <v>2699896758</v>
      </c>
      <c r="H451" s="51">
        <f ca="1">IF(IF(TYPE(MATCH($C$8,OFFSET([1]NKC!$D$10,H450,0):'[1]NKC'!$D$5007,0)+H450)=16,"",MATCH($C$8,OFFSET([1]NKC!$D$10,H450,0):'[1]NKC'!$D$5007,0)+H450)&lt;IF(TYPE(MATCH($C$8,OFFSET([1]NKC!$E$10,H450,0):'[1]NKC'!$E$5007,0)+H450)=16,"",MATCH($C$8,OFFSET([1]NKC!$E$10,H450,0):'[1]NKC'!$E$5007,0)+H450),IF(TYPE(MATCH($C$8,OFFSET([1]NKC!$D$10,H450,0):'[1]NKC'!$D$5007,0)+H450)=16,"",MATCH($C$8,OFFSET([1]NKC!$D$10,H450,0):'[1]NKC'!$D$5007,0)+H450),IF(TYPE(MATCH($C$8,OFFSET([1]NKC!$E$10,H450,0):'[1]NKC'!$E$5007,0)+H450)=16,"",MATCH($C$8,OFFSET([1]NKC!$E$10,H450,0):'[1]NKC'!$E$5007,0)+H450))</f>
        <v>601</v>
      </c>
    </row>
    <row r="452" spans="1:8" s="52" customFormat="1" ht="14.25">
      <c r="A452" s="45">
        <f ca="1">IF($H452="","",INDEX([1]NKC!$A$10:$A$5007,$H452))</f>
        <v>43564</v>
      </c>
      <c r="B452" s="46" t="str">
        <f ca="1">IF($H452="","",INDEX([1]NKC!$B$10:$B$5007,$H452))</f>
        <v>PC20190409-03</v>
      </c>
      <c r="C452" s="47" t="str">
        <f ca="1">IF($H452="","",INDEX([1]NKC!$C$10:$C$5007,$H452))</f>
        <v>Thuế GTGT được khấu trừ</v>
      </c>
      <c r="D452" s="48" t="str">
        <f ca="1">IF(IF($H452="","",INDEX([1]NKC!$D$10:$D$5007,$H452))=$C$8,IF($H452="","",INDEX([1]NKC!$E$10:$E$5007,$H452)),IF($H452="","",INDEX([1]NKC!$D$10:$D$5007,$H452)))</f>
        <v>1331</v>
      </c>
      <c r="E452" s="49" t="str">
        <f ca="1">IF(IF($H452="","",INDEX([1]NKC!$E$10:$E$5007,$H452))=$C$8,"",IF($H452="","",INDEX([1]NKC!$F$10:$F$5007,$H452)))</f>
        <v/>
      </c>
      <c r="F452" s="49">
        <f ca="1">IF(IF($H452="","",INDEX([1]NKC!$D$10:$D$5007,$H452))=$C$8,"",IF($H452="","",INDEX([1]NKC!$F$10:$F$5007,$H452)))</f>
        <v>9286</v>
      </c>
      <c r="G452" s="50">
        <f ca="1">IF(SUM(E452:F452)=0,0,$G$11+SUM(E$12:$E452)-SUM(F$12:$F452))</f>
        <v>2699887472</v>
      </c>
      <c r="H452" s="51">
        <f ca="1">IF(IF(TYPE(MATCH($C$8,OFFSET([1]NKC!$D$10,H451,0):'[1]NKC'!$D$5007,0)+H451)=16,"",MATCH($C$8,OFFSET([1]NKC!$D$10,H451,0):'[1]NKC'!$D$5007,0)+H451)&lt;IF(TYPE(MATCH($C$8,OFFSET([1]NKC!$E$10,H451,0):'[1]NKC'!$E$5007,0)+H451)=16,"",MATCH($C$8,OFFSET([1]NKC!$E$10,H451,0):'[1]NKC'!$E$5007,0)+H451),IF(TYPE(MATCH($C$8,OFFSET([1]NKC!$D$10,H451,0):'[1]NKC'!$D$5007,0)+H451)=16,"",MATCH($C$8,OFFSET([1]NKC!$D$10,H451,0):'[1]NKC'!$D$5007,0)+H451),IF(TYPE(MATCH($C$8,OFFSET([1]NKC!$E$10,H451,0):'[1]NKC'!$E$5007,0)+H451)=16,"",MATCH($C$8,OFFSET([1]NKC!$E$10,H451,0):'[1]NKC'!$E$5007,0)+H451))</f>
        <v>602</v>
      </c>
    </row>
    <row r="453" spans="1:8" s="52" customFormat="1" ht="14.25">
      <c r="A453" s="45">
        <f ca="1">IF($H453="","",INDEX([1]NKC!$A$10:$A$5007,$H453))</f>
        <v>43564</v>
      </c>
      <c r="B453" s="46" t="str">
        <f ca="1">IF($H453="","",INDEX([1]NKC!$B$10:$B$5007,$H453))</f>
        <v>PC20190409-03</v>
      </c>
      <c r="C453" s="47" t="str">
        <f ca="1">IF($H453="","",INDEX([1]NKC!$C$10:$C$5007,$H453))</f>
        <v>Thanh toán cươc DT cho nhân viên</v>
      </c>
      <c r="D453" s="48" t="str">
        <f ca="1">IF(IF($H453="","",INDEX([1]NKC!$D$10:$D$5007,$H453))=$C$8,IF($H453="","",INDEX([1]NKC!$E$10:$E$5007,$H453)),IF($H453="","",INDEX([1]NKC!$D$10:$D$5007,$H453)))</f>
        <v>6418</v>
      </c>
      <c r="E453" s="49" t="str">
        <f ca="1">IF(IF($H453="","",INDEX([1]NKC!$E$10:$E$5007,$H453))=$C$8,"",IF($H453="","",INDEX([1]NKC!$F$10:$F$5007,$H453)))</f>
        <v/>
      </c>
      <c r="F453" s="49">
        <f ca="1">IF(IF($H453="","",INDEX([1]NKC!$D$10:$D$5007,$H453))=$C$8,"",IF($H453="","",INDEX([1]NKC!$F$10:$F$5007,$H453)))</f>
        <v>423285</v>
      </c>
      <c r="G453" s="50">
        <f ca="1">IF(SUM(E453:F453)=0,0,$G$11+SUM(E$12:$E453)-SUM(F$12:$F453))</f>
        <v>2699464187</v>
      </c>
      <c r="H453" s="51">
        <f ca="1">IF(IF(TYPE(MATCH($C$8,OFFSET([1]NKC!$D$10,H452,0):'[1]NKC'!$D$5007,0)+H452)=16,"",MATCH($C$8,OFFSET([1]NKC!$D$10,H452,0):'[1]NKC'!$D$5007,0)+H452)&lt;IF(TYPE(MATCH($C$8,OFFSET([1]NKC!$E$10,H452,0):'[1]NKC'!$E$5007,0)+H452)=16,"",MATCH($C$8,OFFSET([1]NKC!$E$10,H452,0):'[1]NKC'!$E$5007,0)+H452),IF(TYPE(MATCH($C$8,OFFSET([1]NKC!$D$10,H452,0):'[1]NKC'!$D$5007,0)+H452)=16,"",MATCH($C$8,OFFSET([1]NKC!$D$10,H452,0):'[1]NKC'!$D$5007,0)+H452),IF(TYPE(MATCH($C$8,OFFSET([1]NKC!$E$10,H452,0):'[1]NKC'!$E$5007,0)+H452)=16,"",MATCH($C$8,OFFSET([1]NKC!$E$10,H452,0):'[1]NKC'!$E$5007,0)+H452))</f>
        <v>603</v>
      </c>
    </row>
    <row r="454" spans="1:8" s="52" customFormat="1" ht="14.25">
      <c r="A454" s="45">
        <f ca="1">IF($H454="","",INDEX([1]NKC!$A$10:$A$5007,$H454))</f>
        <v>43564</v>
      </c>
      <c r="B454" s="46" t="str">
        <f ca="1">IF($H454="","",INDEX([1]NKC!$B$10:$B$5007,$H454))</f>
        <v>PC20190409-03</v>
      </c>
      <c r="C454" s="47" t="str">
        <f ca="1">IF($H454="","",INDEX([1]NKC!$C$10:$C$5007,$H454))</f>
        <v>Thuế GTGT được khấu trừ</v>
      </c>
      <c r="D454" s="48" t="str">
        <f ca="1">IF(IF($H454="","",INDEX([1]NKC!$D$10:$D$5007,$H454))=$C$8,IF($H454="","",INDEX([1]NKC!$E$10:$E$5007,$H454)),IF($H454="","",INDEX([1]NKC!$D$10:$D$5007,$H454)))</f>
        <v>1331</v>
      </c>
      <c r="E454" s="49" t="str">
        <f ca="1">IF(IF($H454="","",INDEX([1]NKC!$E$10:$E$5007,$H454))=$C$8,"",IF($H454="","",INDEX([1]NKC!$F$10:$F$5007,$H454)))</f>
        <v/>
      </c>
      <c r="F454" s="49">
        <f ca="1">IF(IF($H454="","",INDEX([1]NKC!$D$10:$D$5007,$H454))=$C$8,"",IF($H454="","",INDEX([1]NKC!$F$10:$F$5007,$H454)))</f>
        <v>42329</v>
      </c>
      <c r="G454" s="50">
        <f ca="1">IF(SUM(E454:F454)=0,0,$G$11+SUM(E$12:$E454)-SUM(F$12:$F454))</f>
        <v>2699421858</v>
      </c>
      <c r="H454" s="51">
        <f ca="1">IF(IF(TYPE(MATCH($C$8,OFFSET([1]NKC!$D$10,H453,0):'[1]NKC'!$D$5007,0)+H453)=16,"",MATCH($C$8,OFFSET([1]NKC!$D$10,H453,0):'[1]NKC'!$D$5007,0)+H453)&lt;IF(TYPE(MATCH($C$8,OFFSET([1]NKC!$E$10,H453,0):'[1]NKC'!$E$5007,0)+H453)=16,"",MATCH($C$8,OFFSET([1]NKC!$E$10,H453,0):'[1]NKC'!$E$5007,0)+H453),IF(TYPE(MATCH($C$8,OFFSET([1]NKC!$D$10,H453,0):'[1]NKC'!$D$5007,0)+H453)=16,"",MATCH($C$8,OFFSET([1]NKC!$D$10,H453,0):'[1]NKC'!$D$5007,0)+H453),IF(TYPE(MATCH($C$8,OFFSET([1]NKC!$E$10,H453,0):'[1]NKC'!$E$5007,0)+H453)=16,"",MATCH($C$8,OFFSET([1]NKC!$E$10,H453,0):'[1]NKC'!$E$5007,0)+H453))</f>
        <v>604</v>
      </c>
    </row>
    <row r="455" spans="1:8" s="52" customFormat="1" ht="14.25">
      <c r="A455" s="45">
        <f ca="1">IF($H455="","",INDEX([1]NKC!$A$10:$A$5007,$H455))</f>
        <v>43564</v>
      </c>
      <c r="B455" s="46" t="str">
        <f ca="1">IF($H455="","",INDEX([1]NKC!$B$10:$B$5007,$H455))</f>
        <v>PC20190409-03</v>
      </c>
      <c r="C455" s="47" t="str">
        <f ca="1">IF($H455="","",INDEX([1]NKC!$C$10:$C$5007,$H455))</f>
        <v>Thanh toán cươc DT cho nhân viên</v>
      </c>
      <c r="D455" s="48" t="str">
        <f ca="1">IF(IF($H455="","",INDEX([1]NKC!$D$10:$D$5007,$H455))=$C$8,IF($H455="","",INDEX([1]NKC!$E$10:$E$5007,$H455)),IF($H455="","",INDEX([1]NKC!$D$10:$D$5007,$H455)))</f>
        <v>6418</v>
      </c>
      <c r="E455" s="49" t="str">
        <f ca="1">IF(IF($H455="","",INDEX([1]NKC!$E$10:$E$5007,$H455))=$C$8,"",IF($H455="","",INDEX([1]NKC!$F$10:$F$5007,$H455)))</f>
        <v/>
      </c>
      <c r="F455" s="49">
        <f ca="1">IF(IF($H455="","",INDEX([1]NKC!$D$10:$D$5007,$H455))=$C$8,"",IF($H455="","",INDEX([1]NKC!$F$10:$F$5007,$H455)))</f>
        <v>156545</v>
      </c>
      <c r="G455" s="50">
        <f ca="1">IF(SUM(E455:F455)=0,0,$G$11+SUM(E$12:$E455)-SUM(F$12:$F455))</f>
        <v>2699265313</v>
      </c>
      <c r="H455" s="51">
        <f ca="1">IF(IF(TYPE(MATCH($C$8,OFFSET([1]NKC!$D$10,H454,0):'[1]NKC'!$D$5007,0)+H454)=16,"",MATCH($C$8,OFFSET([1]NKC!$D$10,H454,0):'[1]NKC'!$D$5007,0)+H454)&lt;IF(TYPE(MATCH($C$8,OFFSET([1]NKC!$E$10,H454,0):'[1]NKC'!$E$5007,0)+H454)=16,"",MATCH($C$8,OFFSET([1]NKC!$E$10,H454,0):'[1]NKC'!$E$5007,0)+H454),IF(TYPE(MATCH($C$8,OFFSET([1]NKC!$D$10,H454,0):'[1]NKC'!$D$5007,0)+H454)=16,"",MATCH($C$8,OFFSET([1]NKC!$D$10,H454,0):'[1]NKC'!$D$5007,0)+H454),IF(TYPE(MATCH($C$8,OFFSET([1]NKC!$E$10,H454,0):'[1]NKC'!$E$5007,0)+H454)=16,"",MATCH($C$8,OFFSET([1]NKC!$E$10,H454,0):'[1]NKC'!$E$5007,0)+H454))</f>
        <v>605</v>
      </c>
    </row>
    <row r="456" spans="1:8" s="52" customFormat="1" ht="14.25">
      <c r="A456" s="45">
        <f ca="1">IF($H456="","",INDEX([1]NKC!$A$10:$A$5007,$H456))</f>
        <v>43564</v>
      </c>
      <c r="B456" s="46" t="str">
        <f ca="1">IF($H456="","",INDEX([1]NKC!$B$10:$B$5007,$H456))</f>
        <v>PC20190409-03</v>
      </c>
      <c r="C456" s="47" t="str">
        <f ca="1">IF($H456="","",INDEX([1]NKC!$C$10:$C$5007,$H456))</f>
        <v>Thuế GTGT được khấu trừ</v>
      </c>
      <c r="D456" s="48" t="str">
        <f ca="1">IF(IF($H456="","",INDEX([1]NKC!$D$10:$D$5007,$H456))=$C$8,IF($H456="","",INDEX([1]NKC!$E$10:$E$5007,$H456)),IF($H456="","",INDEX([1]NKC!$D$10:$D$5007,$H456)))</f>
        <v>1331</v>
      </c>
      <c r="E456" s="49" t="str">
        <f ca="1">IF(IF($H456="","",INDEX([1]NKC!$E$10:$E$5007,$H456))=$C$8,"",IF($H456="","",INDEX([1]NKC!$F$10:$F$5007,$H456)))</f>
        <v/>
      </c>
      <c r="F456" s="49">
        <f ca="1">IF(IF($H456="","",INDEX([1]NKC!$D$10:$D$5007,$H456))=$C$8,"",IF($H456="","",INDEX([1]NKC!$F$10:$F$5007,$H456)))</f>
        <v>15654</v>
      </c>
      <c r="G456" s="50">
        <f ca="1">IF(SUM(E456:F456)=0,0,$G$11+SUM(E$12:$E456)-SUM(F$12:$F456))</f>
        <v>2699249659</v>
      </c>
      <c r="H456" s="51">
        <f ca="1">IF(IF(TYPE(MATCH($C$8,OFFSET([1]NKC!$D$10,H455,0):'[1]NKC'!$D$5007,0)+H455)=16,"",MATCH($C$8,OFFSET([1]NKC!$D$10,H455,0):'[1]NKC'!$D$5007,0)+H455)&lt;IF(TYPE(MATCH($C$8,OFFSET([1]NKC!$E$10,H455,0):'[1]NKC'!$E$5007,0)+H455)=16,"",MATCH($C$8,OFFSET([1]NKC!$E$10,H455,0):'[1]NKC'!$E$5007,0)+H455),IF(TYPE(MATCH($C$8,OFFSET([1]NKC!$D$10,H455,0):'[1]NKC'!$D$5007,0)+H455)=16,"",MATCH($C$8,OFFSET([1]NKC!$D$10,H455,0):'[1]NKC'!$D$5007,0)+H455),IF(TYPE(MATCH($C$8,OFFSET([1]NKC!$E$10,H455,0):'[1]NKC'!$E$5007,0)+H455)=16,"",MATCH($C$8,OFFSET([1]NKC!$E$10,H455,0):'[1]NKC'!$E$5007,0)+H455))</f>
        <v>606</v>
      </c>
    </row>
    <row r="457" spans="1:8" s="52" customFormat="1" ht="14.25">
      <c r="A457" s="45">
        <f ca="1">IF($H457="","",INDEX([1]NKC!$A$10:$A$5007,$H457))</f>
        <v>43564</v>
      </c>
      <c r="B457" s="46" t="str">
        <f ca="1">IF($H457="","",INDEX([1]NKC!$B$10:$B$5007,$H457))</f>
        <v>PC20190409-04</v>
      </c>
      <c r="C457" s="47" t="str">
        <f ca="1">IF($H457="","",INDEX([1]NKC!$C$10:$C$5007,$H457))</f>
        <v>Mua vật tư thi công mẫu AH ( không hoá đơn )</v>
      </c>
      <c r="D457" s="48" t="str">
        <f ca="1">IF(IF($H457="","",INDEX([1]NKC!$D$10:$D$5007,$H457))=$C$8,IF($H457="","",INDEX([1]NKC!$E$10:$E$5007,$H457)),IF($H457="","",INDEX([1]NKC!$D$10:$D$5007,$H457)))</f>
        <v>6418</v>
      </c>
      <c r="E457" s="49" t="str">
        <f ca="1">IF(IF($H457="","",INDEX([1]NKC!$E$10:$E$5007,$H457))=$C$8,"",IF($H457="","",INDEX([1]NKC!$F$10:$F$5007,$H457)))</f>
        <v/>
      </c>
      <c r="F457" s="49">
        <f ca="1">IF(IF($H457="","",INDEX([1]NKC!$D$10:$D$5007,$H457))=$C$8,"",IF($H457="","",INDEX([1]NKC!$F$10:$F$5007,$H457)))</f>
        <v>153000</v>
      </c>
      <c r="G457" s="50">
        <f ca="1">IF(SUM(E457:F457)=0,0,$G$11+SUM(E$12:$E457)-SUM(F$12:$F457))</f>
        <v>2699096659</v>
      </c>
      <c r="H457" s="51">
        <f ca="1">IF(IF(TYPE(MATCH($C$8,OFFSET([1]NKC!$D$10,H456,0):'[1]NKC'!$D$5007,0)+H456)=16,"",MATCH($C$8,OFFSET([1]NKC!$D$10,H456,0):'[1]NKC'!$D$5007,0)+H456)&lt;IF(TYPE(MATCH($C$8,OFFSET([1]NKC!$E$10,H456,0):'[1]NKC'!$E$5007,0)+H456)=16,"",MATCH($C$8,OFFSET([1]NKC!$E$10,H456,0):'[1]NKC'!$E$5007,0)+H456),IF(TYPE(MATCH($C$8,OFFSET([1]NKC!$D$10,H456,0):'[1]NKC'!$D$5007,0)+H456)=16,"",MATCH($C$8,OFFSET([1]NKC!$D$10,H456,0):'[1]NKC'!$D$5007,0)+H456),IF(TYPE(MATCH($C$8,OFFSET([1]NKC!$E$10,H456,0):'[1]NKC'!$E$5007,0)+H456)=16,"",MATCH($C$8,OFFSET([1]NKC!$E$10,H456,0):'[1]NKC'!$E$5007,0)+H456))</f>
        <v>607</v>
      </c>
    </row>
    <row r="458" spans="1:8" s="52" customFormat="1" ht="14.25">
      <c r="A458" s="45">
        <f ca="1">IF($H458="","",INDEX([1]NKC!$A$10:$A$5007,$H458))</f>
        <v>43564</v>
      </c>
      <c r="B458" s="46" t="str">
        <f ca="1">IF($H458="","",INDEX([1]NKC!$B$10:$B$5007,$H458))</f>
        <v>PC20190409-05</v>
      </c>
      <c r="C458" s="47" t="str">
        <f ca="1">IF($H458="","",INDEX([1]NKC!$C$10:$C$5007,$H458))</f>
        <v>Bốc xếp hàng mẫu từ kho Sotrans lên kho làm kệ</v>
      </c>
      <c r="D458" s="48" t="str">
        <f ca="1">IF(IF($H458="","",INDEX([1]NKC!$D$10:$D$5007,$H458))=$C$8,IF($H458="","",INDEX([1]NKC!$E$10:$E$5007,$H458)),IF($H458="","",INDEX([1]NKC!$D$10:$D$5007,$H458)))</f>
        <v>6418</v>
      </c>
      <c r="E458" s="49" t="str">
        <f ca="1">IF(IF($H458="","",INDEX([1]NKC!$E$10:$E$5007,$H458))=$C$8,"",IF($H458="","",INDEX([1]NKC!$F$10:$F$5007,$H458)))</f>
        <v/>
      </c>
      <c r="F458" s="49">
        <f ca="1">IF(IF($H458="","",INDEX([1]NKC!$D$10:$D$5007,$H458))=$C$8,"",IF($H458="","",INDEX([1]NKC!$F$10:$F$5007,$H458)))</f>
        <v>600000</v>
      </c>
      <c r="G458" s="50">
        <f ca="1">IF(SUM(E458:F458)=0,0,$G$11+SUM(E$12:$E458)-SUM(F$12:$F458))</f>
        <v>2698496659</v>
      </c>
      <c r="H458" s="51">
        <f ca="1">IF(IF(TYPE(MATCH($C$8,OFFSET([1]NKC!$D$10,H457,0):'[1]NKC'!$D$5007,0)+H457)=16,"",MATCH($C$8,OFFSET([1]NKC!$D$10,H457,0):'[1]NKC'!$D$5007,0)+H457)&lt;IF(TYPE(MATCH($C$8,OFFSET([1]NKC!$E$10,H457,0):'[1]NKC'!$E$5007,0)+H457)=16,"",MATCH($C$8,OFFSET([1]NKC!$E$10,H457,0):'[1]NKC'!$E$5007,0)+H457),IF(TYPE(MATCH($C$8,OFFSET([1]NKC!$D$10,H457,0):'[1]NKC'!$D$5007,0)+H457)=16,"",MATCH($C$8,OFFSET([1]NKC!$D$10,H457,0):'[1]NKC'!$D$5007,0)+H457),IF(TYPE(MATCH($C$8,OFFSET([1]NKC!$E$10,H457,0):'[1]NKC'!$E$5007,0)+H457)=16,"",MATCH($C$8,OFFSET([1]NKC!$E$10,H457,0):'[1]NKC'!$E$5007,0)+H457))</f>
        <v>608</v>
      </c>
    </row>
    <row r="459" spans="1:8" s="52" customFormat="1" ht="14.25">
      <c r="A459" s="45">
        <f ca="1">IF($H459="","",INDEX([1]NKC!$A$10:$A$5007,$H459))</f>
        <v>43565</v>
      </c>
      <c r="B459" s="46" t="str">
        <f ca="1">IF($H459="","",INDEX([1]NKC!$B$10:$B$5007,$H459))</f>
        <v>PT20190410-01</v>
      </c>
      <c r="C459" s="47" t="str">
        <f ca="1">IF($H459="","",INDEX([1]NKC!$C$10:$C$5007,$H459))</f>
        <v>Thu lại tạm ứng công tác 04/04</v>
      </c>
      <c r="D459" s="48" t="str">
        <f ca="1">IF(IF($H459="","",INDEX([1]NKC!$D$10:$D$5007,$H459))=$C$8,IF($H459="","",INDEX([1]NKC!$E$10:$E$5007,$H459)),IF($H459="","",INDEX([1]NKC!$D$10:$D$5007,$H459)))</f>
        <v>141</v>
      </c>
      <c r="E459" s="49">
        <f ca="1">IF(IF($H459="","",INDEX([1]NKC!$E$10:$E$5007,$H459))=$C$8,"",IF($H459="","",INDEX([1]NKC!$F$10:$F$5007,$H459)))</f>
        <v>5000000</v>
      </c>
      <c r="F459" s="49" t="str">
        <f ca="1">IF(IF($H459="","",INDEX([1]NKC!$D$10:$D$5007,$H459))=$C$8,"",IF($H459="","",INDEX([1]NKC!$F$10:$F$5007,$H459)))</f>
        <v/>
      </c>
      <c r="G459" s="50">
        <f ca="1">IF(SUM(E459:F459)=0,0,$G$11+SUM(E$12:$E459)-SUM(F$12:$F459))</f>
        <v>2703496659</v>
      </c>
      <c r="H459" s="51">
        <f ca="1">IF(IF(TYPE(MATCH($C$8,OFFSET([1]NKC!$D$10,H458,0):'[1]NKC'!$D$5007,0)+H458)=16,"",MATCH($C$8,OFFSET([1]NKC!$D$10,H458,0):'[1]NKC'!$D$5007,0)+H458)&lt;IF(TYPE(MATCH($C$8,OFFSET([1]NKC!$E$10,H458,0):'[1]NKC'!$E$5007,0)+H458)=16,"",MATCH($C$8,OFFSET([1]NKC!$E$10,H458,0):'[1]NKC'!$E$5007,0)+H458),IF(TYPE(MATCH($C$8,OFFSET([1]NKC!$D$10,H458,0):'[1]NKC'!$D$5007,0)+H458)=16,"",MATCH($C$8,OFFSET([1]NKC!$D$10,H458,0):'[1]NKC'!$D$5007,0)+H458),IF(TYPE(MATCH($C$8,OFFSET([1]NKC!$E$10,H458,0):'[1]NKC'!$E$5007,0)+H458)=16,"",MATCH($C$8,OFFSET([1]NKC!$E$10,H458,0):'[1]NKC'!$E$5007,0)+H458))</f>
        <v>609</v>
      </c>
    </row>
    <row r="460" spans="1:8" s="52" customFormat="1" ht="14.25">
      <c r="A460" s="45">
        <f ca="1">IF($H460="","",INDEX([1]NKC!$A$10:$A$5007,$H460))</f>
        <v>43565</v>
      </c>
      <c r="B460" s="46" t="str">
        <f ca="1">IF($H460="","",INDEX([1]NKC!$B$10:$B$5007,$H460))</f>
        <v>PT20190410-02</v>
      </c>
      <c r="C460" s="47" t="str">
        <f ca="1">IF($H460="","",INDEX([1]NKC!$C$10:$C$5007,$H460))</f>
        <v>Thu lại tạm ứng công tác 19/03</v>
      </c>
      <c r="D460" s="48" t="str">
        <f ca="1">IF(IF($H460="","",INDEX([1]NKC!$D$10:$D$5007,$H460))=$C$8,IF($H460="","",INDEX([1]NKC!$E$10:$E$5007,$H460)),IF($H460="","",INDEX([1]NKC!$D$10:$D$5007,$H460)))</f>
        <v>141</v>
      </c>
      <c r="E460" s="49">
        <f ca="1">IF(IF($H460="","",INDEX([1]NKC!$E$10:$E$5007,$H460))=$C$8,"",IF($H460="","",INDEX([1]NKC!$F$10:$F$5007,$H460)))</f>
        <v>2000000</v>
      </c>
      <c r="F460" s="49" t="str">
        <f ca="1">IF(IF($H460="","",INDEX([1]NKC!$D$10:$D$5007,$H460))=$C$8,"",IF($H460="","",INDEX([1]NKC!$F$10:$F$5007,$H460)))</f>
        <v/>
      </c>
      <c r="G460" s="50">
        <f ca="1">IF(SUM(E460:F460)=0,0,$G$11+SUM(E$12:$E460)-SUM(F$12:$F460))</f>
        <v>2705496659</v>
      </c>
      <c r="H460" s="51">
        <f ca="1">IF(IF(TYPE(MATCH($C$8,OFFSET([1]NKC!$D$10,H459,0):'[1]NKC'!$D$5007,0)+H459)=16,"",MATCH($C$8,OFFSET([1]NKC!$D$10,H459,0):'[1]NKC'!$D$5007,0)+H459)&lt;IF(TYPE(MATCH($C$8,OFFSET([1]NKC!$E$10,H459,0):'[1]NKC'!$E$5007,0)+H459)=16,"",MATCH($C$8,OFFSET([1]NKC!$E$10,H459,0):'[1]NKC'!$E$5007,0)+H459),IF(TYPE(MATCH($C$8,OFFSET([1]NKC!$D$10,H459,0):'[1]NKC'!$D$5007,0)+H459)=16,"",MATCH($C$8,OFFSET([1]NKC!$D$10,H459,0):'[1]NKC'!$D$5007,0)+H459),IF(TYPE(MATCH($C$8,OFFSET([1]NKC!$E$10,H459,0):'[1]NKC'!$E$5007,0)+H459)=16,"",MATCH($C$8,OFFSET([1]NKC!$E$10,H459,0):'[1]NKC'!$E$5007,0)+H459))</f>
        <v>610</v>
      </c>
    </row>
    <row r="461" spans="1:8" s="52" customFormat="1" ht="14.25">
      <c r="A461" s="45">
        <f ca="1">IF($H461="","",INDEX([1]NKC!$A$10:$A$5007,$H461))</f>
        <v>43565</v>
      </c>
      <c r="B461" s="46" t="str">
        <f ca="1">IF($H461="","",INDEX([1]NKC!$B$10:$B$5007,$H461))</f>
        <v>PC20190410-01</v>
      </c>
      <c r="C461" s="47" t="str">
        <f ca="1">IF($H461="","",INDEX([1]NKC!$C$10:$C$5007,$H461))</f>
        <v>Chi phí công tác Tây Nguyên- Phòng Nghỉ</v>
      </c>
      <c r="D461" s="48" t="str">
        <f ca="1">IF(IF($H461="","",INDEX([1]NKC!$D$10:$D$5007,$H461))=$C$8,IF($H461="","",INDEX([1]NKC!$E$10:$E$5007,$H461)),IF($H461="","",INDEX([1]NKC!$D$10:$D$5007,$H461)))</f>
        <v>6418</v>
      </c>
      <c r="E461" s="49" t="str">
        <f ca="1">IF(IF($H461="","",INDEX([1]NKC!$E$10:$E$5007,$H461))=$C$8,"",IF($H461="","",INDEX([1]NKC!$F$10:$F$5007,$H461)))</f>
        <v/>
      </c>
      <c r="F461" s="49">
        <f ca="1">IF(IF($H461="","",INDEX([1]NKC!$D$10:$D$5007,$H461))=$C$8,"",IF($H461="","",INDEX([1]NKC!$F$10:$F$5007,$H461)))</f>
        <v>818182</v>
      </c>
      <c r="G461" s="50">
        <f ca="1">IF(SUM(E461:F461)=0,0,$G$11+SUM(E$12:$E461)-SUM(F$12:$F461))</f>
        <v>2704678477</v>
      </c>
      <c r="H461" s="51">
        <f ca="1">IF(IF(TYPE(MATCH($C$8,OFFSET([1]NKC!$D$10,H460,0):'[1]NKC'!$D$5007,0)+H460)=16,"",MATCH($C$8,OFFSET([1]NKC!$D$10,H460,0):'[1]NKC'!$D$5007,0)+H460)&lt;IF(TYPE(MATCH($C$8,OFFSET([1]NKC!$E$10,H460,0):'[1]NKC'!$E$5007,0)+H460)=16,"",MATCH($C$8,OFFSET([1]NKC!$E$10,H460,0):'[1]NKC'!$E$5007,0)+H460),IF(TYPE(MATCH($C$8,OFFSET([1]NKC!$D$10,H460,0):'[1]NKC'!$D$5007,0)+H460)=16,"",MATCH($C$8,OFFSET([1]NKC!$D$10,H460,0):'[1]NKC'!$D$5007,0)+H460),IF(TYPE(MATCH($C$8,OFFSET([1]NKC!$E$10,H460,0):'[1]NKC'!$E$5007,0)+H460)=16,"",MATCH($C$8,OFFSET([1]NKC!$E$10,H460,0):'[1]NKC'!$E$5007,0)+H460))</f>
        <v>611</v>
      </c>
    </row>
    <row r="462" spans="1:8" s="52" customFormat="1" ht="14.25">
      <c r="A462" s="45">
        <f ca="1">IF($H462="","",INDEX([1]NKC!$A$10:$A$5007,$H462))</f>
        <v>43565</v>
      </c>
      <c r="B462" s="46" t="str">
        <f ca="1">IF($H462="","",INDEX([1]NKC!$B$10:$B$5007,$H462))</f>
        <v>PC20190410-01</v>
      </c>
      <c r="C462" s="47" t="str">
        <f ca="1">IF($H462="","",INDEX([1]NKC!$C$10:$C$5007,$H462))</f>
        <v>Thuế GTGT được khấu trừ</v>
      </c>
      <c r="D462" s="48" t="str">
        <f ca="1">IF(IF($H462="","",INDEX([1]NKC!$D$10:$D$5007,$H462))=$C$8,IF($H462="","",INDEX([1]NKC!$E$10:$E$5007,$H462)),IF($H462="","",INDEX([1]NKC!$D$10:$D$5007,$H462)))</f>
        <v>1331</v>
      </c>
      <c r="E462" s="49" t="str">
        <f ca="1">IF(IF($H462="","",INDEX([1]NKC!$E$10:$E$5007,$H462))=$C$8,"",IF($H462="","",INDEX([1]NKC!$F$10:$F$5007,$H462)))</f>
        <v/>
      </c>
      <c r="F462" s="49">
        <f ca="1">IF(IF($H462="","",INDEX([1]NKC!$D$10:$D$5007,$H462))=$C$8,"",IF($H462="","",INDEX([1]NKC!$F$10:$F$5007,$H462)))</f>
        <v>81818</v>
      </c>
      <c r="G462" s="50">
        <f ca="1">IF(SUM(E462:F462)=0,0,$G$11+SUM(E$12:$E462)-SUM(F$12:$F462))</f>
        <v>2704596659</v>
      </c>
      <c r="H462" s="51">
        <f ca="1">IF(IF(TYPE(MATCH($C$8,OFFSET([1]NKC!$D$10,H461,0):'[1]NKC'!$D$5007,0)+H461)=16,"",MATCH($C$8,OFFSET([1]NKC!$D$10,H461,0):'[1]NKC'!$D$5007,0)+H461)&lt;IF(TYPE(MATCH($C$8,OFFSET([1]NKC!$E$10,H461,0):'[1]NKC'!$E$5007,0)+H461)=16,"",MATCH($C$8,OFFSET([1]NKC!$E$10,H461,0):'[1]NKC'!$E$5007,0)+H461),IF(TYPE(MATCH($C$8,OFFSET([1]NKC!$D$10,H461,0):'[1]NKC'!$D$5007,0)+H461)=16,"",MATCH($C$8,OFFSET([1]NKC!$D$10,H461,0):'[1]NKC'!$D$5007,0)+H461),IF(TYPE(MATCH($C$8,OFFSET([1]NKC!$E$10,H461,0):'[1]NKC'!$E$5007,0)+H461)=16,"",MATCH($C$8,OFFSET([1]NKC!$E$10,H461,0):'[1]NKC'!$E$5007,0)+H461))</f>
        <v>612</v>
      </c>
    </row>
    <row r="463" spans="1:8" s="52" customFormat="1" ht="14.25">
      <c r="A463" s="45">
        <f ca="1">IF($H463="","",INDEX([1]NKC!$A$10:$A$5007,$H463))</f>
        <v>43565</v>
      </c>
      <c r="B463" s="46" t="str">
        <f ca="1">IF($H463="","",INDEX([1]NKC!$B$10:$B$5007,$H463))</f>
        <v>PC20190410-01</v>
      </c>
      <c r="C463" s="47" t="str">
        <f ca="1">IF($H463="","",INDEX([1]NKC!$C$10:$C$5007,$H463))</f>
        <v>Chi phí công tác Tây Nguyên - An uống</v>
      </c>
      <c r="D463" s="48" t="str">
        <f ca="1">IF(IF($H463="","",INDEX([1]NKC!$D$10:$D$5007,$H463))=$C$8,IF($H463="","",INDEX([1]NKC!$E$10:$E$5007,$H463)),IF($H463="","",INDEX([1]NKC!$D$10:$D$5007,$H463)))</f>
        <v>6418</v>
      </c>
      <c r="E463" s="49" t="str">
        <f ca="1">IF(IF($H463="","",INDEX([1]NKC!$E$10:$E$5007,$H463))=$C$8,"",IF($H463="","",INDEX([1]NKC!$F$10:$F$5007,$H463)))</f>
        <v/>
      </c>
      <c r="F463" s="49">
        <f ca="1">IF(IF($H463="","",INDEX([1]NKC!$D$10:$D$5007,$H463))=$C$8,"",IF($H463="","",INDEX([1]NKC!$F$10:$F$5007,$H463)))</f>
        <v>1999091</v>
      </c>
      <c r="G463" s="50">
        <f ca="1">IF(SUM(E463:F463)=0,0,$G$11+SUM(E$12:$E463)-SUM(F$12:$F463))</f>
        <v>2702597568</v>
      </c>
      <c r="H463" s="51">
        <f ca="1">IF(IF(TYPE(MATCH($C$8,OFFSET([1]NKC!$D$10,H462,0):'[1]NKC'!$D$5007,0)+H462)=16,"",MATCH($C$8,OFFSET([1]NKC!$D$10,H462,0):'[1]NKC'!$D$5007,0)+H462)&lt;IF(TYPE(MATCH($C$8,OFFSET([1]NKC!$E$10,H462,0):'[1]NKC'!$E$5007,0)+H462)=16,"",MATCH($C$8,OFFSET([1]NKC!$E$10,H462,0):'[1]NKC'!$E$5007,0)+H462),IF(TYPE(MATCH($C$8,OFFSET([1]NKC!$D$10,H462,0):'[1]NKC'!$D$5007,0)+H462)=16,"",MATCH($C$8,OFFSET([1]NKC!$D$10,H462,0):'[1]NKC'!$D$5007,0)+H462),IF(TYPE(MATCH($C$8,OFFSET([1]NKC!$E$10,H462,0):'[1]NKC'!$E$5007,0)+H462)=16,"",MATCH($C$8,OFFSET([1]NKC!$E$10,H462,0):'[1]NKC'!$E$5007,0)+H462))</f>
        <v>613</v>
      </c>
    </row>
    <row r="464" spans="1:8" s="52" customFormat="1" ht="14.25">
      <c r="A464" s="45">
        <f ca="1">IF($H464="","",INDEX([1]NKC!$A$10:$A$5007,$H464))</f>
        <v>43565</v>
      </c>
      <c r="B464" s="46" t="str">
        <f ca="1">IF($H464="","",INDEX([1]NKC!$B$10:$B$5007,$H464))</f>
        <v>PC20190410-01</v>
      </c>
      <c r="C464" s="47" t="str">
        <f ca="1">IF($H464="","",INDEX([1]NKC!$C$10:$C$5007,$H464))</f>
        <v>Thuế GTGT được khấu trừ</v>
      </c>
      <c r="D464" s="48" t="str">
        <f ca="1">IF(IF($H464="","",INDEX([1]NKC!$D$10:$D$5007,$H464))=$C$8,IF($H464="","",INDEX([1]NKC!$E$10:$E$5007,$H464)),IF($H464="","",INDEX([1]NKC!$D$10:$D$5007,$H464)))</f>
        <v>1331</v>
      </c>
      <c r="E464" s="49" t="str">
        <f ca="1">IF(IF($H464="","",INDEX([1]NKC!$E$10:$E$5007,$H464))=$C$8,"",IF($H464="","",INDEX([1]NKC!$F$10:$F$5007,$H464)))</f>
        <v/>
      </c>
      <c r="F464" s="49">
        <f ca="1">IF(IF($H464="","",INDEX([1]NKC!$D$10:$D$5007,$H464))=$C$8,"",IF($H464="","",INDEX([1]NKC!$F$10:$F$5007,$H464)))</f>
        <v>199909</v>
      </c>
      <c r="G464" s="50">
        <f ca="1">IF(SUM(E464:F464)=0,0,$G$11+SUM(E$12:$E464)-SUM(F$12:$F464))</f>
        <v>2702397659</v>
      </c>
      <c r="H464" s="51">
        <f ca="1">IF(IF(TYPE(MATCH($C$8,OFFSET([1]NKC!$D$10,H463,0):'[1]NKC'!$D$5007,0)+H463)=16,"",MATCH($C$8,OFFSET([1]NKC!$D$10,H463,0):'[1]NKC'!$D$5007,0)+H463)&lt;IF(TYPE(MATCH($C$8,OFFSET([1]NKC!$E$10,H463,0):'[1]NKC'!$E$5007,0)+H463)=16,"",MATCH($C$8,OFFSET([1]NKC!$E$10,H463,0):'[1]NKC'!$E$5007,0)+H463),IF(TYPE(MATCH($C$8,OFFSET([1]NKC!$D$10,H463,0):'[1]NKC'!$D$5007,0)+H463)=16,"",MATCH($C$8,OFFSET([1]NKC!$D$10,H463,0):'[1]NKC'!$D$5007,0)+H463),IF(TYPE(MATCH($C$8,OFFSET([1]NKC!$E$10,H463,0):'[1]NKC'!$E$5007,0)+H463)=16,"",MATCH($C$8,OFFSET([1]NKC!$E$10,H463,0):'[1]NKC'!$E$5007,0)+H463))</f>
        <v>614</v>
      </c>
    </row>
    <row r="465" spans="1:8" s="52" customFormat="1" ht="14.25">
      <c r="A465" s="45">
        <f ca="1">IF($H465="","",INDEX([1]NKC!$A$10:$A$5007,$H465))</f>
        <v>43565</v>
      </c>
      <c r="B465" s="46" t="str">
        <f ca="1">IF($H465="","",INDEX([1]NKC!$B$10:$B$5007,$H465))</f>
        <v>PC20190410-01</v>
      </c>
      <c r="C465" s="47" t="str">
        <f ca="1">IF($H465="","",INDEX([1]NKC!$C$10:$C$5007,$H465))</f>
        <v>Chi phí công tác Tây Nguyên - Cầu Đường</v>
      </c>
      <c r="D465" s="48" t="str">
        <f ca="1">IF(IF($H465="","",INDEX([1]NKC!$D$10:$D$5007,$H465))=$C$8,IF($H465="","",INDEX([1]NKC!$E$10:$E$5007,$H465)),IF($H465="","",INDEX([1]NKC!$D$10:$D$5007,$H465)))</f>
        <v>6418</v>
      </c>
      <c r="E465" s="49" t="str">
        <f ca="1">IF(IF($H465="","",INDEX([1]NKC!$E$10:$E$5007,$H465))=$C$8,"",IF($H465="","",INDEX([1]NKC!$F$10:$F$5007,$H465)))</f>
        <v/>
      </c>
      <c r="F465" s="49">
        <f ca="1">IF(IF($H465="","",INDEX([1]NKC!$D$10:$D$5007,$H465))=$C$8,"",IF($H465="","",INDEX([1]NKC!$F$10:$F$5007,$H465)))</f>
        <v>436364</v>
      </c>
      <c r="G465" s="50">
        <f ca="1">IF(SUM(E465:F465)=0,0,$G$11+SUM(E$12:$E465)-SUM(F$12:$F465))</f>
        <v>2701961295</v>
      </c>
      <c r="H465" s="51">
        <f ca="1">IF(IF(TYPE(MATCH($C$8,OFFSET([1]NKC!$D$10,H464,0):'[1]NKC'!$D$5007,0)+H464)=16,"",MATCH($C$8,OFFSET([1]NKC!$D$10,H464,0):'[1]NKC'!$D$5007,0)+H464)&lt;IF(TYPE(MATCH($C$8,OFFSET([1]NKC!$E$10,H464,0):'[1]NKC'!$E$5007,0)+H464)=16,"",MATCH($C$8,OFFSET([1]NKC!$E$10,H464,0):'[1]NKC'!$E$5007,0)+H464),IF(TYPE(MATCH($C$8,OFFSET([1]NKC!$D$10,H464,0):'[1]NKC'!$D$5007,0)+H464)=16,"",MATCH($C$8,OFFSET([1]NKC!$D$10,H464,0):'[1]NKC'!$D$5007,0)+H464),IF(TYPE(MATCH($C$8,OFFSET([1]NKC!$E$10,H464,0):'[1]NKC'!$E$5007,0)+H464)=16,"",MATCH($C$8,OFFSET([1]NKC!$E$10,H464,0):'[1]NKC'!$E$5007,0)+H464))</f>
        <v>615</v>
      </c>
    </row>
    <row r="466" spans="1:8" s="52" customFormat="1" ht="14.25">
      <c r="A466" s="45">
        <f ca="1">IF($H466="","",INDEX([1]NKC!$A$10:$A$5007,$H466))</f>
        <v>43565</v>
      </c>
      <c r="B466" s="46" t="str">
        <f ca="1">IF($H466="","",INDEX([1]NKC!$B$10:$B$5007,$H466))</f>
        <v>PC20190410-01</v>
      </c>
      <c r="C466" s="47" t="str">
        <f ca="1">IF($H466="","",INDEX([1]NKC!$C$10:$C$5007,$H466))</f>
        <v>Thuế GTGT được khấu trừ</v>
      </c>
      <c r="D466" s="48" t="str">
        <f ca="1">IF(IF($H466="","",INDEX([1]NKC!$D$10:$D$5007,$H466))=$C$8,IF($H466="","",INDEX([1]NKC!$E$10:$E$5007,$H466)),IF($H466="","",INDEX([1]NKC!$D$10:$D$5007,$H466)))</f>
        <v>1331</v>
      </c>
      <c r="E466" s="49" t="str">
        <f ca="1">IF(IF($H466="","",INDEX([1]NKC!$E$10:$E$5007,$H466))=$C$8,"",IF($H466="","",INDEX([1]NKC!$F$10:$F$5007,$H466)))</f>
        <v/>
      </c>
      <c r="F466" s="49">
        <f ca="1">IF(IF($H466="","",INDEX([1]NKC!$D$10:$D$5007,$H466))=$C$8,"",IF($H466="","",INDEX([1]NKC!$F$10:$F$5007,$H466)))</f>
        <v>43636</v>
      </c>
      <c r="G466" s="50">
        <f ca="1">IF(SUM(E466:F466)=0,0,$G$11+SUM(E$12:$E466)-SUM(F$12:$F466))</f>
        <v>2701917659</v>
      </c>
      <c r="H466" s="51">
        <f ca="1">IF(IF(TYPE(MATCH($C$8,OFFSET([1]NKC!$D$10,H465,0):'[1]NKC'!$D$5007,0)+H465)=16,"",MATCH($C$8,OFFSET([1]NKC!$D$10,H465,0):'[1]NKC'!$D$5007,0)+H465)&lt;IF(TYPE(MATCH($C$8,OFFSET([1]NKC!$E$10,H465,0):'[1]NKC'!$E$5007,0)+H465)=16,"",MATCH($C$8,OFFSET([1]NKC!$E$10,H465,0):'[1]NKC'!$E$5007,0)+H465),IF(TYPE(MATCH($C$8,OFFSET([1]NKC!$D$10,H465,0):'[1]NKC'!$D$5007,0)+H465)=16,"",MATCH($C$8,OFFSET([1]NKC!$D$10,H465,0):'[1]NKC'!$D$5007,0)+H465),IF(TYPE(MATCH($C$8,OFFSET([1]NKC!$E$10,H465,0):'[1]NKC'!$E$5007,0)+H465)=16,"",MATCH($C$8,OFFSET([1]NKC!$E$10,H465,0):'[1]NKC'!$E$5007,0)+H465))</f>
        <v>616</v>
      </c>
    </row>
    <row r="467" spans="1:8" s="52" customFormat="1" ht="14.25">
      <c r="A467" s="45">
        <f ca="1">IF($H467="","",INDEX([1]NKC!$A$10:$A$5007,$H467))</f>
        <v>43565</v>
      </c>
      <c r="B467" s="46" t="str">
        <f ca="1">IF($H467="","",INDEX([1]NKC!$B$10:$B$5007,$H467))</f>
        <v>PC20190410-02</v>
      </c>
      <c r="C467" s="47" t="str">
        <f ca="1">IF($H467="","",INDEX([1]NKC!$C$10:$C$5007,$H467))</f>
        <v>Chi phí công tác Phú Quốc- Phòng nghỉ</v>
      </c>
      <c r="D467" s="48" t="str">
        <f ca="1">IF(IF($H467="","",INDEX([1]NKC!$D$10:$D$5007,$H467))=$C$8,IF($H467="","",INDEX([1]NKC!$E$10:$E$5007,$H467)),IF($H467="","",INDEX([1]NKC!$D$10:$D$5007,$H467)))</f>
        <v>6418</v>
      </c>
      <c r="E467" s="49" t="str">
        <f ca="1">IF(IF($H467="","",INDEX([1]NKC!$E$10:$E$5007,$H467))=$C$8,"",IF($H467="","",INDEX([1]NKC!$F$10:$F$5007,$H467)))</f>
        <v/>
      </c>
      <c r="F467" s="49">
        <f ca="1">IF(IF($H467="","",INDEX([1]NKC!$D$10:$D$5007,$H467))=$C$8,"",IF($H467="","",INDEX([1]NKC!$F$10:$F$5007,$H467)))</f>
        <v>545455</v>
      </c>
      <c r="G467" s="50">
        <f ca="1">IF(SUM(E467:F467)=0,0,$G$11+SUM(E$12:$E467)-SUM(F$12:$F467))</f>
        <v>2701372204</v>
      </c>
      <c r="H467" s="51">
        <f ca="1">IF(IF(TYPE(MATCH($C$8,OFFSET([1]NKC!$D$10,H466,0):'[1]NKC'!$D$5007,0)+H466)=16,"",MATCH($C$8,OFFSET([1]NKC!$D$10,H466,0):'[1]NKC'!$D$5007,0)+H466)&lt;IF(TYPE(MATCH($C$8,OFFSET([1]NKC!$E$10,H466,0):'[1]NKC'!$E$5007,0)+H466)=16,"",MATCH($C$8,OFFSET([1]NKC!$E$10,H466,0):'[1]NKC'!$E$5007,0)+H466),IF(TYPE(MATCH($C$8,OFFSET([1]NKC!$D$10,H466,0):'[1]NKC'!$D$5007,0)+H466)=16,"",MATCH($C$8,OFFSET([1]NKC!$D$10,H466,0):'[1]NKC'!$D$5007,0)+H466),IF(TYPE(MATCH($C$8,OFFSET([1]NKC!$E$10,H466,0):'[1]NKC'!$E$5007,0)+H466)=16,"",MATCH($C$8,OFFSET([1]NKC!$E$10,H466,0):'[1]NKC'!$E$5007,0)+H466))</f>
        <v>617</v>
      </c>
    </row>
    <row r="468" spans="1:8" s="52" customFormat="1" ht="14.25">
      <c r="A468" s="45">
        <f ca="1">IF($H468="","",INDEX([1]NKC!$A$10:$A$5007,$H468))</f>
        <v>43565</v>
      </c>
      <c r="B468" s="46" t="str">
        <f ca="1">IF($H468="","",INDEX([1]NKC!$B$10:$B$5007,$H468))</f>
        <v>PC20190410-02</v>
      </c>
      <c r="C468" s="47" t="str">
        <f ca="1">IF($H468="","",INDEX([1]NKC!$C$10:$C$5007,$H468))</f>
        <v>Thuế GTGT được khấu trừ</v>
      </c>
      <c r="D468" s="48" t="str">
        <f ca="1">IF(IF($H468="","",INDEX([1]NKC!$D$10:$D$5007,$H468))=$C$8,IF($H468="","",INDEX([1]NKC!$E$10:$E$5007,$H468)),IF($H468="","",INDEX([1]NKC!$D$10:$D$5007,$H468)))</f>
        <v>1331</v>
      </c>
      <c r="E468" s="49" t="str">
        <f ca="1">IF(IF($H468="","",INDEX([1]NKC!$E$10:$E$5007,$H468))=$C$8,"",IF($H468="","",INDEX([1]NKC!$F$10:$F$5007,$H468)))</f>
        <v/>
      </c>
      <c r="F468" s="49">
        <f ca="1">IF(IF($H468="","",INDEX([1]NKC!$D$10:$D$5007,$H468))=$C$8,"",IF($H468="","",INDEX([1]NKC!$F$10:$F$5007,$H468)))</f>
        <v>54545</v>
      </c>
      <c r="G468" s="50">
        <f ca="1">IF(SUM(E468:F468)=0,0,$G$11+SUM(E$12:$E468)-SUM(F$12:$F468))</f>
        <v>2701317659</v>
      </c>
      <c r="H468" s="51">
        <f ca="1">IF(IF(TYPE(MATCH($C$8,OFFSET([1]NKC!$D$10,H467,0):'[1]NKC'!$D$5007,0)+H467)=16,"",MATCH($C$8,OFFSET([1]NKC!$D$10,H467,0):'[1]NKC'!$D$5007,0)+H467)&lt;IF(TYPE(MATCH($C$8,OFFSET([1]NKC!$E$10,H467,0):'[1]NKC'!$E$5007,0)+H467)=16,"",MATCH($C$8,OFFSET([1]NKC!$E$10,H467,0):'[1]NKC'!$E$5007,0)+H467),IF(TYPE(MATCH($C$8,OFFSET([1]NKC!$D$10,H467,0):'[1]NKC'!$D$5007,0)+H467)=16,"",MATCH($C$8,OFFSET([1]NKC!$D$10,H467,0):'[1]NKC'!$D$5007,0)+H467),IF(TYPE(MATCH($C$8,OFFSET([1]NKC!$E$10,H467,0):'[1]NKC'!$E$5007,0)+H467)=16,"",MATCH($C$8,OFFSET([1]NKC!$E$10,H467,0):'[1]NKC'!$E$5007,0)+H467))</f>
        <v>618</v>
      </c>
    </row>
    <row r="469" spans="1:8" s="52" customFormat="1" ht="14.25">
      <c r="A469" s="45">
        <f ca="1">IF($H469="","",INDEX([1]NKC!$A$10:$A$5007,$H469))</f>
        <v>43565</v>
      </c>
      <c r="B469" s="46" t="str">
        <f ca="1">IF($H469="","",INDEX([1]NKC!$B$10:$B$5007,$H469))</f>
        <v>PC20190410-02</v>
      </c>
      <c r="C469" s="47" t="str">
        <f ca="1">IF($H469="","",INDEX([1]NKC!$C$10:$C$5007,$H469))</f>
        <v>Chi phí công tác Phú Quốc- ăn uống</v>
      </c>
      <c r="D469" s="48" t="str">
        <f ca="1">IF(IF($H469="","",INDEX([1]NKC!$D$10:$D$5007,$H469))=$C$8,IF($H469="","",INDEX([1]NKC!$E$10:$E$5007,$H469)),IF($H469="","",INDEX([1]NKC!$D$10:$D$5007,$H469)))</f>
        <v>6418</v>
      </c>
      <c r="E469" s="49" t="str">
        <f ca="1">IF(IF($H469="","",INDEX([1]NKC!$E$10:$E$5007,$H469))=$C$8,"",IF($H469="","",INDEX([1]NKC!$F$10:$F$5007,$H469)))</f>
        <v/>
      </c>
      <c r="F469" s="49">
        <f ca="1">IF(IF($H469="","",INDEX([1]NKC!$D$10:$D$5007,$H469))=$C$8,"",IF($H469="","",INDEX([1]NKC!$F$10:$F$5007,$H469)))</f>
        <v>681818</v>
      </c>
      <c r="G469" s="50">
        <f ca="1">IF(SUM(E469:F469)=0,0,$G$11+SUM(E$12:$E469)-SUM(F$12:$F469))</f>
        <v>2700635841</v>
      </c>
      <c r="H469" s="51">
        <f ca="1">IF(IF(TYPE(MATCH($C$8,OFFSET([1]NKC!$D$10,H468,0):'[1]NKC'!$D$5007,0)+H468)=16,"",MATCH($C$8,OFFSET([1]NKC!$D$10,H468,0):'[1]NKC'!$D$5007,0)+H468)&lt;IF(TYPE(MATCH($C$8,OFFSET([1]NKC!$E$10,H468,0):'[1]NKC'!$E$5007,0)+H468)=16,"",MATCH($C$8,OFFSET([1]NKC!$E$10,H468,0):'[1]NKC'!$E$5007,0)+H468),IF(TYPE(MATCH($C$8,OFFSET([1]NKC!$D$10,H468,0):'[1]NKC'!$D$5007,0)+H468)=16,"",MATCH($C$8,OFFSET([1]NKC!$D$10,H468,0):'[1]NKC'!$D$5007,0)+H468),IF(TYPE(MATCH($C$8,OFFSET([1]NKC!$E$10,H468,0):'[1]NKC'!$E$5007,0)+H468)=16,"",MATCH($C$8,OFFSET([1]NKC!$E$10,H468,0):'[1]NKC'!$E$5007,0)+H468))</f>
        <v>619</v>
      </c>
    </row>
    <row r="470" spans="1:8" s="52" customFormat="1" ht="14.25">
      <c r="A470" s="45">
        <f ca="1">IF($H470="","",INDEX([1]NKC!$A$10:$A$5007,$H470))</f>
        <v>43565</v>
      </c>
      <c r="B470" s="46" t="str">
        <f ca="1">IF($H470="","",INDEX([1]NKC!$B$10:$B$5007,$H470))</f>
        <v>PC20190410-02</v>
      </c>
      <c r="C470" s="47" t="str">
        <f ca="1">IF($H470="","",INDEX([1]NKC!$C$10:$C$5007,$H470))</f>
        <v>Thuế GTGT được khấu trừ</v>
      </c>
      <c r="D470" s="48" t="str">
        <f ca="1">IF(IF($H470="","",INDEX([1]NKC!$D$10:$D$5007,$H470))=$C$8,IF($H470="","",INDEX([1]NKC!$E$10:$E$5007,$H470)),IF($H470="","",INDEX([1]NKC!$D$10:$D$5007,$H470)))</f>
        <v>1331</v>
      </c>
      <c r="E470" s="49" t="str">
        <f ca="1">IF(IF($H470="","",INDEX([1]NKC!$E$10:$E$5007,$H470))=$C$8,"",IF($H470="","",INDEX([1]NKC!$F$10:$F$5007,$H470)))</f>
        <v/>
      </c>
      <c r="F470" s="49">
        <f ca="1">IF(IF($H470="","",INDEX([1]NKC!$D$10:$D$5007,$H470))=$C$8,"",IF($H470="","",INDEX([1]NKC!$F$10:$F$5007,$H470)))</f>
        <v>68182</v>
      </c>
      <c r="G470" s="50">
        <f ca="1">IF(SUM(E470:F470)=0,0,$G$11+SUM(E$12:$E470)-SUM(F$12:$F470))</f>
        <v>2700567659</v>
      </c>
      <c r="H470" s="51">
        <f ca="1">IF(IF(TYPE(MATCH($C$8,OFFSET([1]NKC!$D$10,H469,0):'[1]NKC'!$D$5007,0)+H469)=16,"",MATCH($C$8,OFFSET([1]NKC!$D$10,H469,0):'[1]NKC'!$D$5007,0)+H469)&lt;IF(TYPE(MATCH($C$8,OFFSET([1]NKC!$E$10,H469,0):'[1]NKC'!$E$5007,0)+H469)=16,"",MATCH($C$8,OFFSET([1]NKC!$E$10,H469,0):'[1]NKC'!$E$5007,0)+H469),IF(TYPE(MATCH($C$8,OFFSET([1]NKC!$D$10,H469,0):'[1]NKC'!$D$5007,0)+H469)=16,"",MATCH($C$8,OFFSET([1]NKC!$D$10,H469,0):'[1]NKC'!$D$5007,0)+H469),IF(TYPE(MATCH($C$8,OFFSET([1]NKC!$E$10,H469,0):'[1]NKC'!$E$5007,0)+H469)=16,"",MATCH($C$8,OFFSET([1]NKC!$E$10,H469,0):'[1]NKC'!$E$5007,0)+H469))</f>
        <v>620</v>
      </c>
    </row>
    <row r="471" spans="1:8" s="52" customFormat="1" ht="14.25">
      <c r="A471" s="45">
        <f ca="1">IF($H471="","",INDEX([1]NKC!$A$10:$A$5007,$H471))</f>
        <v>43565</v>
      </c>
      <c r="B471" s="46" t="str">
        <f ca="1">IF($H471="","",INDEX([1]NKC!$B$10:$B$5007,$H471))</f>
        <v>PC20190410-02</v>
      </c>
      <c r="C471" s="47" t="str">
        <f ca="1">IF($H471="","",INDEX([1]NKC!$C$10:$C$5007,$H471))</f>
        <v>Chi phí công tác Phú Quốc- Phòng nghỉ</v>
      </c>
      <c r="D471" s="48" t="str">
        <f ca="1">IF(IF($H471="","",INDEX([1]NKC!$D$10:$D$5007,$H471))=$C$8,IF($H471="","",INDEX([1]NKC!$E$10:$E$5007,$H471)),IF($H471="","",INDEX([1]NKC!$D$10:$D$5007,$H471)))</f>
        <v>6418</v>
      </c>
      <c r="E471" s="49" t="str">
        <f ca="1">IF(IF($H471="","",INDEX([1]NKC!$E$10:$E$5007,$H471))=$C$8,"",IF($H471="","",INDEX([1]NKC!$F$10:$F$5007,$H471)))</f>
        <v/>
      </c>
      <c r="F471" s="49">
        <f ca="1">IF(IF($H471="","",INDEX([1]NKC!$D$10:$D$5007,$H471))=$C$8,"",IF($H471="","",INDEX([1]NKC!$F$10:$F$5007,$H471)))</f>
        <v>1000000</v>
      </c>
      <c r="G471" s="50">
        <f ca="1">IF(SUM(E471:F471)=0,0,$G$11+SUM(E$12:$E471)-SUM(F$12:$F471))</f>
        <v>2699567659</v>
      </c>
      <c r="H471" s="51">
        <f ca="1">IF(IF(TYPE(MATCH($C$8,OFFSET([1]NKC!$D$10,H470,0):'[1]NKC'!$D$5007,0)+H470)=16,"",MATCH($C$8,OFFSET([1]NKC!$D$10,H470,0):'[1]NKC'!$D$5007,0)+H470)&lt;IF(TYPE(MATCH($C$8,OFFSET([1]NKC!$E$10,H470,0):'[1]NKC'!$E$5007,0)+H470)=16,"",MATCH($C$8,OFFSET([1]NKC!$E$10,H470,0):'[1]NKC'!$E$5007,0)+H470),IF(TYPE(MATCH($C$8,OFFSET([1]NKC!$D$10,H470,0):'[1]NKC'!$D$5007,0)+H470)=16,"",MATCH($C$8,OFFSET([1]NKC!$D$10,H470,0):'[1]NKC'!$D$5007,0)+H470),IF(TYPE(MATCH($C$8,OFFSET([1]NKC!$E$10,H470,0):'[1]NKC'!$E$5007,0)+H470)=16,"",MATCH($C$8,OFFSET([1]NKC!$E$10,H470,0):'[1]NKC'!$E$5007,0)+H470))</f>
        <v>621</v>
      </c>
    </row>
    <row r="472" spans="1:8" s="52" customFormat="1" ht="14.25">
      <c r="A472" s="45">
        <f ca="1">IF($H472="","",INDEX([1]NKC!$A$10:$A$5007,$H472))</f>
        <v>43565</v>
      </c>
      <c r="B472" s="46" t="str">
        <f ca="1">IF($H472="","",INDEX([1]NKC!$B$10:$B$5007,$H472))</f>
        <v>PC20190410-02</v>
      </c>
      <c r="C472" s="47" t="str">
        <f ca="1">IF($H472="","",INDEX([1]NKC!$C$10:$C$5007,$H472))</f>
        <v>Chi phí công tác Phú Quốc- cầu đường</v>
      </c>
      <c r="D472" s="48" t="str">
        <f ca="1">IF(IF($H472="","",INDEX([1]NKC!$D$10:$D$5007,$H472))=$C$8,IF($H472="","",INDEX([1]NKC!$E$10:$E$5007,$H472)),IF($H472="","",INDEX([1]NKC!$D$10:$D$5007,$H472)))</f>
        <v>6418</v>
      </c>
      <c r="E472" s="49" t="str">
        <f ca="1">IF(IF($H472="","",INDEX([1]NKC!$E$10:$E$5007,$H472))=$C$8,"",IF($H472="","",INDEX([1]NKC!$F$10:$F$5007,$H472)))</f>
        <v/>
      </c>
      <c r="F472" s="49">
        <f ca="1">IF(IF($H472="","",INDEX([1]NKC!$D$10:$D$5007,$H472))=$C$8,"",IF($H472="","",INDEX([1]NKC!$F$10:$F$5007,$H472)))</f>
        <v>250000</v>
      </c>
      <c r="G472" s="50">
        <f ca="1">IF(SUM(E472:F472)=0,0,$G$11+SUM(E$12:$E472)-SUM(F$12:$F472))</f>
        <v>2699317659</v>
      </c>
      <c r="H472" s="51">
        <f ca="1">IF(IF(TYPE(MATCH($C$8,OFFSET([1]NKC!$D$10,H471,0):'[1]NKC'!$D$5007,0)+H471)=16,"",MATCH($C$8,OFFSET([1]NKC!$D$10,H471,0):'[1]NKC'!$D$5007,0)+H471)&lt;IF(TYPE(MATCH($C$8,OFFSET([1]NKC!$E$10,H471,0):'[1]NKC'!$E$5007,0)+H471)=16,"",MATCH($C$8,OFFSET([1]NKC!$E$10,H471,0):'[1]NKC'!$E$5007,0)+H471),IF(TYPE(MATCH($C$8,OFFSET([1]NKC!$D$10,H471,0):'[1]NKC'!$D$5007,0)+H471)=16,"",MATCH($C$8,OFFSET([1]NKC!$D$10,H471,0):'[1]NKC'!$D$5007,0)+H471),IF(TYPE(MATCH($C$8,OFFSET([1]NKC!$E$10,H471,0):'[1]NKC'!$E$5007,0)+H471)=16,"",MATCH($C$8,OFFSET([1]NKC!$E$10,H471,0):'[1]NKC'!$E$5007,0)+H471))</f>
        <v>622</v>
      </c>
    </row>
    <row r="473" spans="1:8" s="52" customFormat="1" ht="14.25">
      <c r="A473" s="45">
        <f ca="1">IF($H473="","",INDEX([1]NKC!$A$10:$A$5007,$H473))</f>
        <v>43565</v>
      </c>
      <c r="B473" s="46" t="str">
        <f ca="1">IF($H473="","",INDEX([1]NKC!$B$10:$B$5007,$H473))</f>
        <v>PC20190410-03</v>
      </c>
      <c r="C473" s="47" t="str">
        <f ca="1">IF($H473="","",INDEX([1]NKC!$C$10:$C$5007,$H473))</f>
        <v>Chi phí liên hoan Sales, training PKD 27/03</v>
      </c>
      <c r="D473" s="48" t="str">
        <f ca="1">IF(IF($H473="","",INDEX([1]NKC!$D$10:$D$5007,$H473))=$C$8,IF($H473="","",INDEX([1]NKC!$E$10:$E$5007,$H473)),IF($H473="","",INDEX([1]NKC!$D$10:$D$5007,$H473)))</f>
        <v>6428</v>
      </c>
      <c r="E473" s="49" t="str">
        <f ca="1">IF(IF($H473="","",INDEX([1]NKC!$E$10:$E$5007,$H473))=$C$8,"",IF($H473="","",INDEX([1]NKC!$F$10:$F$5007,$H473)))</f>
        <v/>
      </c>
      <c r="F473" s="49">
        <f ca="1">IF(IF($H473="","",INDEX([1]NKC!$D$10:$D$5007,$H473))=$C$8,"",IF($H473="","",INDEX([1]NKC!$F$10:$F$5007,$H473)))</f>
        <v>908500</v>
      </c>
      <c r="G473" s="50">
        <f ca="1">IF(SUM(E473:F473)=0,0,$G$11+SUM(E$12:$E473)-SUM(F$12:$F473))</f>
        <v>2698409159</v>
      </c>
      <c r="H473" s="51">
        <f ca="1">IF(IF(TYPE(MATCH($C$8,OFFSET([1]NKC!$D$10,H472,0):'[1]NKC'!$D$5007,0)+H472)=16,"",MATCH($C$8,OFFSET([1]NKC!$D$10,H472,0):'[1]NKC'!$D$5007,0)+H472)&lt;IF(TYPE(MATCH($C$8,OFFSET([1]NKC!$E$10,H472,0):'[1]NKC'!$E$5007,0)+H472)=16,"",MATCH($C$8,OFFSET([1]NKC!$E$10,H472,0):'[1]NKC'!$E$5007,0)+H472),IF(TYPE(MATCH($C$8,OFFSET([1]NKC!$D$10,H472,0):'[1]NKC'!$D$5007,0)+H472)=16,"",MATCH($C$8,OFFSET([1]NKC!$D$10,H472,0):'[1]NKC'!$D$5007,0)+H472),IF(TYPE(MATCH($C$8,OFFSET([1]NKC!$E$10,H472,0):'[1]NKC'!$E$5007,0)+H472)=16,"",MATCH($C$8,OFFSET([1]NKC!$E$10,H472,0):'[1]NKC'!$E$5007,0)+H472))</f>
        <v>623</v>
      </c>
    </row>
    <row r="474" spans="1:8" s="52" customFormat="1" ht="14.25">
      <c r="A474" s="45">
        <f ca="1">IF($H474="","",INDEX([1]NKC!$A$10:$A$5007,$H474))</f>
        <v>43565</v>
      </c>
      <c r="B474" s="46" t="str">
        <f ca="1">IF($H474="","",INDEX([1]NKC!$B$10:$B$5007,$H474))</f>
        <v>PC20190410-03</v>
      </c>
      <c r="C474" s="47" t="str">
        <f ca="1">IF($H474="","",INDEX([1]NKC!$C$10:$C$5007,$H474))</f>
        <v>Thuế GTGT được khấu trừ</v>
      </c>
      <c r="D474" s="48" t="str">
        <f ca="1">IF(IF($H474="","",INDEX([1]NKC!$D$10:$D$5007,$H474))=$C$8,IF($H474="","",INDEX([1]NKC!$E$10:$E$5007,$H474)),IF($H474="","",INDEX([1]NKC!$D$10:$D$5007,$H474)))</f>
        <v>1331</v>
      </c>
      <c r="E474" s="49" t="str">
        <f ca="1">IF(IF($H474="","",INDEX([1]NKC!$E$10:$E$5007,$H474))=$C$8,"",IF($H474="","",INDEX([1]NKC!$F$10:$F$5007,$H474)))</f>
        <v/>
      </c>
      <c r="F474" s="49">
        <f ca="1">IF(IF($H474="","",INDEX([1]NKC!$D$10:$D$5007,$H474))=$C$8,"",IF($H474="","",INDEX([1]NKC!$F$10:$F$5007,$H474)))</f>
        <v>90900</v>
      </c>
      <c r="G474" s="50">
        <f ca="1">IF(SUM(E474:F474)=0,0,$G$11+SUM(E$12:$E474)-SUM(F$12:$F474))</f>
        <v>2698318259</v>
      </c>
      <c r="H474" s="51">
        <f ca="1">IF(IF(TYPE(MATCH($C$8,OFFSET([1]NKC!$D$10,H473,0):'[1]NKC'!$D$5007,0)+H473)=16,"",MATCH($C$8,OFFSET([1]NKC!$D$10,H473,0):'[1]NKC'!$D$5007,0)+H473)&lt;IF(TYPE(MATCH($C$8,OFFSET([1]NKC!$E$10,H473,0):'[1]NKC'!$E$5007,0)+H473)=16,"",MATCH($C$8,OFFSET([1]NKC!$E$10,H473,0):'[1]NKC'!$E$5007,0)+H473),IF(TYPE(MATCH($C$8,OFFSET([1]NKC!$D$10,H473,0):'[1]NKC'!$D$5007,0)+H473)=16,"",MATCH($C$8,OFFSET([1]NKC!$D$10,H473,0):'[1]NKC'!$D$5007,0)+H473),IF(TYPE(MATCH($C$8,OFFSET([1]NKC!$E$10,H473,0):'[1]NKC'!$E$5007,0)+H473)=16,"",MATCH($C$8,OFFSET([1]NKC!$E$10,H473,0):'[1]NKC'!$E$5007,0)+H473))</f>
        <v>624</v>
      </c>
    </row>
    <row r="475" spans="1:8" s="52" customFormat="1" ht="14.25">
      <c r="A475" s="45">
        <f ca="1">IF($H475="","",INDEX([1]NKC!$A$10:$A$5007,$H475))</f>
        <v>43565</v>
      </c>
      <c r="B475" s="46" t="str">
        <f ca="1">IF($H475="","",INDEX([1]NKC!$B$10:$B$5007,$H475))</f>
        <v>PC20190410-03</v>
      </c>
      <c r="C475" s="47" t="str">
        <f ca="1">IF($H475="","",INDEX([1]NKC!$C$10:$C$5007,$H475))</f>
        <v>Chi phí liên hoan Sales, training PKD 27/03</v>
      </c>
      <c r="D475" s="48" t="str">
        <f ca="1">IF(IF($H475="","",INDEX([1]NKC!$D$10:$D$5007,$H475))=$C$8,IF($H475="","",INDEX([1]NKC!$E$10:$E$5007,$H475)),IF($H475="","",INDEX([1]NKC!$D$10:$D$5007,$H475)))</f>
        <v>6428</v>
      </c>
      <c r="E475" s="49" t="str">
        <f ca="1">IF(IF($H475="","",INDEX([1]NKC!$E$10:$E$5007,$H475))=$C$8,"",IF($H475="","",INDEX([1]NKC!$F$10:$F$5007,$H475)))</f>
        <v/>
      </c>
      <c r="F475" s="49">
        <f ca="1">IF(IF($H475="","",INDEX([1]NKC!$D$10:$D$5007,$H475))=$C$8,"",IF($H475="","",INDEX([1]NKC!$F$10:$F$5007,$H475)))</f>
        <v>4266000</v>
      </c>
      <c r="G475" s="50">
        <f ca="1">IF(SUM(E475:F475)=0,0,$G$11+SUM(E$12:$E475)-SUM(F$12:$F475))</f>
        <v>2694052259</v>
      </c>
      <c r="H475" s="51">
        <f ca="1">IF(IF(TYPE(MATCH($C$8,OFFSET([1]NKC!$D$10,H474,0):'[1]NKC'!$D$5007,0)+H474)=16,"",MATCH($C$8,OFFSET([1]NKC!$D$10,H474,0):'[1]NKC'!$D$5007,0)+H474)&lt;IF(TYPE(MATCH($C$8,OFFSET([1]NKC!$E$10,H474,0):'[1]NKC'!$E$5007,0)+H474)=16,"",MATCH($C$8,OFFSET([1]NKC!$E$10,H474,0):'[1]NKC'!$E$5007,0)+H474),IF(TYPE(MATCH($C$8,OFFSET([1]NKC!$D$10,H474,0):'[1]NKC'!$D$5007,0)+H474)=16,"",MATCH($C$8,OFFSET([1]NKC!$D$10,H474,0):'[1]NKC'!$D$5007,0)+H474),IF(TYPE(MATCH($C$8,OFFSET([1]NKC!$E$10,H474,0):'[1]NKC'!$E$5007,0)+H474)=16,"",MATCH($C$8,OFFSET([1]NKC!$E$10,H474,0):'[1]NKC'!$E$5007,0)+H474))</f>
        <v>625</v>
      </c>
    </row>
    <row r="476" spans="1:8" s="52" customFormat="1" ht="14.25">
      <c r="A476" s="45">
        <f ca="1">IF($H476="","",INDEX([1]NKC!$A$10:$A$5007,$H476))</f>
        <v>43565</v>
      </c>
      <c r="B476" s="46" t="str">
        <f ca="1">IF($H476="","",INDEX([1]NKC!$B$10:$B$5007,$H476))</f>
        <v>PC20190410-03</v>
      </c>
      <c r="C476" s="47" t="str">
        <f ca="1">IF($H476="","",INDEX([1]NKC!$C$10:$C$5007,$H476))</f>
        <v>Chi phí liên hoan Sales, training PKD 27/03</v>
      </c>
      <c r="D476" s="48" t="str">
        <f ca="1">IF(IF($H476="","",INDEX([1]NKC!$D$10:$D$5007,$H476))=$C$8,IF($H476="","",INDEX([1]NKC!$E$10:$E$5007,$H476)),IF($H476="","",INDEX([1]NKC!$D$10:$D$5007,$H476)))</f>
        <v>1331</v>
      </c>
      <c r="E476" s="49" t="str">
        <f ca="1">IF(IF($H476="","",INDEX([1]NKC!$E$10:$E$5007,$H476))=$C$8,"",IF($H476="","",INDEX([1]NKC!$F$10:$F$5007,$H476)))</f>
        <v/>
      </c>
      <c r="F476" s="49">
        <f ca="1">IF(IF($H476="","",INDEX([1]NKC!$D$10:$D$5007,$H476))=$C$8,"",IF($H476="","",INDEX([1]NKC!$F$10:$F$5007,$H476)))</f>
        <v>426600</v>
      </c>
      <c r="G476" s="50">
        <f ca="1">IF(SUM(E476:F476)=0,0,$G$11+SUM(E$12:$E476)-SUM(F$12:$F476))</f>
        <v>2693625659</v>
      </c>
      <c r="H476" s="51">
        <f ca="1">IF(IF(TYPE(MATCH($C$8,OFFSET([1]NKC!$D$10,H475,0):'[1]NKC'!$D$5007,0)+H475)=16,"",MATCH($C$8,OFFSET([1]NKC!$D$10,H475,0):'[1]NKC'!$D$5007,0)+H475)&lt;IF(TYPE(MATCH($C$8,OFFSET([1]NKC!$E$10,H475,0):'[1]NKC'!$E$5007,0)+H475)=16,"",MATCH($C$8,OFFSET([1]NKC!$E$10,H475,0):'[1]NKC'!$E$5007,0)+H475),IF(TYPE(MATCH($C$8,OFFSET([1]NKC!$D$10,H475,0):'[1]NKC'!$D$5007,0)+H475)=16,"",MATCH($C$8,OFFSET([1]NKC!$D$10,H475,0):'[1]NKC'!$D$5007,0)+H475),IF(TYPE(MATCH($C$8,OFFSET([1]NKC!$E$10,H475,0):'[1]NKC'!$E$5007,0)+H475)=16,"",MATCH($C$8,OFFSET([1]NKC!$E$10,H475,0):'[1]NKC'!$E$5007,0)+H475))</f>
        <v>626</v>
      </c>
    </row>
    <row r="477" spans="1:8" s="52" customFormat="1" ht="14.25">
      <c r="A477" s="45">
        <f ca="1">IF($H477="","",INDEX([1]NKC!$A$10:$A$5007,$H477))</f>
        <v>43565</v>
      </c>
      <c r="B477" s="46" t="str">
        <f ca="1">IF($H477="","",INDEX([1]NKC!$B$10:$B$5007,$H477))</f>
        <v>PC20190410-04</v>
      </c>
      <c r="C477" s="47" t="str">
        <f ca="1">IF($H477="","",INDEX([1]NKC!$C$10:$C$5007,$H477))</f>
        <v>Tạm ứng chi phí công tác Phú Quốc</v>
      </c>
      <c r="D477" s="48" t="str">
        <f ca="1">IF(IF($H477="","",INDEX([1]NKC!$D$10:$D$5007,$H477))=$C$8,IF($H477="","",INDEX([1]NKC!$E$10:$E$5007,$H477)),IF($H477="","",INDEX([1]NKC!$D$10:$D$5007,$H477)))</f>
        <v>141</v>
      </c>
      <c r="E477" s="49" t="str">
        <f ca="1">IF(IF($H477="","",INDEX([1]NKC!$E$10:$E$5007,$H477))=$C$8,"",IF($H477="","",INDEX([1]NKC!$F$10:$F$5007,$H477)))</f>
        <v/>
      </c>
      <c r="F477" s="49">
        <f ca="1">IF(IF($H477="","",INDEX([1]NKC!$D$10:$D$5007,$H477))=$C$8,"",IF($H477="","",INDEX([1]NKC!$F$10:$F$5007,$H477)))</f>
        <v>3000000</v>
      </c>
      <c r="G477" s="50">
        <f ca="1">IF(SUM(E477:F477)=0,0,$G$11+SUM(E$12:$E477)-SUM(F$12:$F477))</f>
        <v>2690625659</v>
      </c>
      <c r="H477" s="51">
        <f ca="1">IF(IF(TYPE(MATCH($C$8,OFFSET([1]NKC!$D$10,H476,0):'[1]NKC'!$D$5007,0)+H476)=16,"",MATCH($C$8,OFFSET([1]NKC!$D$10,H476,0):'[1]NKC'!$D$5007,0)+H476)&lt;IF(TYPE(MATCH($C$8,OFFSET([1]NKC!$E$10,H476,0):'[1]NKC'!$E$5007,0)+H476)=16,"",MATCH($C$8,OFFSET([1]NKC!$E$10,H476,0):'[1]NKC'!$E$5007,0)+H476),IF(TYPE(MATCH($C$8,OFFSET([1]NKC!$D$10,H476,0):'[1]NKC'!$D$5007,0)+H476)=16,"",MATCH($C$8,OFFSET([1]NKC!$D$10,H476,0):'[1]NKC'!$D$5007,0)+H476),IF(TYPE(MATCH($C$8,OFFSET([1]NKC!$E$10,H476,0):'[1]NKC'!$E$5007,0)+H476)=16,"",MATCH($C$8,OFFSET([1]NKC!$E$10,H476,0):'[1]NKC'!$E$5007,0)+H476))</f>
        <v>627</v>
      </c>
    </row>
    <row r="478" spans="1:8" s="52" customFormat="1" ht="14.25">
      <c r="A478" s="45">
        <f ca="1">IF($H478="","",INDEX([1]NKC!$A$10:$A$5007,$H478))</f>
        <v>43566</v>
      </c>
      <c r="B478" s="46" t="str">
        <f ca="1">IF($H478="","",INDEX([1]NKC!$B$10:$B$5007,$H478))</f>
        <v>PC20190411-01</v>
      </c>
      <c r="C478" s="47" t="str">
        <f ca="1">IF($H478="","",INDEX([1]NKC!$C$10:$C$5007,$H478))</f>
        <v>Mua thêm vật tư xây tường mẫu gạch AH</v>
      </c>
      <c r="D478" s="48" t="str">
        <f ca="1">IF(IF($H478="","",INDEX([1]NKC!$D$10:$D$5007,$H478))=$C$8,IF($H478="","",INDEX([1]NKC!$E$10:$E$5007,$H478)),IF($H478="","",INDEX([1]NKC!$D$10:$D$5007,$H478)))</f>
        <v>6418</v>
      </c>
      <c r="E478" s="49" t="str">
        <f ca="1">IF(IF($H478="","",INDEX([1]NKC!$E$10:$E$5007,$H478))=$C$8,"",IF($H478="","",INDEX([1]NKC!$F$10:$F$5007,$H478)))</f>
        <v/>
      </c>
      <c r="F478" s="49">
        <f ca="1">IF(IF($H478="","",INDEX([1]NKC!$D$10:$D$5007,$H478))=$C$8,"",IF($H478="","",INDEX([1]NKC!$F$10:$F$5007,$H478)))</f>
        <v>140000</v>
      </c>
      <c r="G478" s="50">
        <f ca="1">IF(SUM(E478:F478)=0,0,$G$11+SUM(E$12:$E478)-SUM(F$12:$F478))</f>
        <v>2690485659</v>
      </c>
      <c r="H478" s="51">
        <f ca="1">IF(IF(TYPE(MATCH($C$8,OFFSET([1]NKC!$D$10,H477,0):'[1]NKC'!$D$5007,0)+H477)=16,"",MATCH($C$8,OFFSET([1]NKC!$D$10,H477,0):'[1]NKC'!$D$5007,0)+H477)&lt;IF(TYPE(MATCH($C$8,OFFSET([1]NKC!$E$10,H477,0):'[1]NKC'!$E$5007,0)+H477)=16,"",MATCH($C$8,OFFSET([1]NKC!$E$10,H477,0):'[1]NKC'!$E$5007,0)+H477),IF(TYPE(MATCH($C$8,OFFSET([1]NKC!$D$10,H477,0):'[1]NKC'!$D$5007,0)+H477)=16,"",MATCH($C$8,OFFSET([1]NKC!$D$10,H477,0):'[1]NKC'!$D$5007,0)+H477),IF(TYPE(MATCH($C$8,OFFSET([1]NKC!$E$10,H477,0):'[1]NKC'!$E$5007,0)+H477)=16,"",MATCH($C$8,OFFSET([1]NKC!$E$10,H477,0):'[1]NKC'!$E$5007,0)+H477))</f>
        <v>638</v>
      </c>
    </row>
    <row r="479" spans="1:8" s="52" customFormat="1" ht="14.25">
      <c r="A479" s="45">
        <f ca="1">IF($H479="","",INDEX([1]NKC!$A$10:$A$5007,$H479))</f>
        <v>43567</v>
      </c>
      <c r="B479" s="46" t="str">
        <f ca="1">IF($H479="","",INDEX([1]NKC!$B$10:$B$5007,$H479))</f>
        <v>PC20190412-01</v>
      </c>
      <c r="C479" s="47" t="str">
        <f ca="1">IF($H479="","",INDEX([1]NKC!$C$10:$C$5007,$H479))</f>
        <v>Sửa máy lạnh công ty</v>
      </c>
      <c r="D479" s="48" t="str">
        <f ca="1">IF(IF($H479="","",INDEX([1]NKC!$D$10:$D$5007,$H479))=$C$8,IF($H479="","",INDEX([1]NKC!$E$10:$E$5007,$H479)),IF($H479="","",INDEX([1]NKC!$D$10:$D$5007,$H479)))</f>
        <v>6428</v>
      </c>
      <c r="E479" s="49" t="str">
        <f ca="1">IF(IF($H479="","",INDEX([1]NKC!$E$10:$E$5007,$H479))=$C$8,"",IF($H479="","",INDEX([1]NKC!$F$10:$F$5007,$H479)))</f>
        <v/>
      </c>
      <c r="F479" s="49">
        <f ca="1">IF(IF($H479="","",INDEX([1]NKC!$D$10:$D$5007,$H479))=$C$8,"",IF($H479="","",INDEX([1]NKC!$F$10:$F$5007,$H479)))</f>
        <v>450000</v>
      </c>
      <c r="G479" s="50">
        <f ca="1">IF(SUM(E479:F479)=0,0,$G$11+SUM(E$12:$E479)-SUM(F$12:$F479))</f>
        <v>2690035659</v>
      </c>
      <c r="H479" s="51">
        <f ca="1">IF(IF(TYPE(MATCH($C$8,OFFSET([1]NKC!$D$10,H478,0):'[1]NKC'!$D$5007,0)+H478)=16,"",MATCH($C$8,OFFSET([1]NKC!$D$10,H478,0):'[1]NKC'!$D$5007,0)+H478)&lt;IF(TYPE(MATCH($C$8,OFFSET([1]NKC!$E$10,H478,0):'[1]NKC'!$E$5007,0)+H478)=16,"",MATCH($C$8,OFFSET([1]NKC!$E$10,H478,0):'[1]NKC'!$E$5007,0)+H478),IF(TYPE(MATCH($C$8,OFFSET([1]NKC!$D$10,H478,0):'[1]NKC'!$D$5007,0)+H478)=16,"",MATCH($C$8,OFFSET([1]NKC!$D$10,H478,0):'[1]NKC'!$D$5007,0)+H478),IF(TYPE(MATCH($C$8,OFFSET([1]NKC!$E$10,H478,0):'[1]NKC'!$E$5007,0)+H478)=16,"",MATCH($C$8,OFFSET([1]NKC!$E$10,H478,0):'[1]NKC'!$E$5007,0)+H478))</f>
        <v>645</v>
      </c>
    </row>
    <row r="480" spans="1:8" s="52" customFormat="1" ht="14.25">
      <c r="A480" s="45">
        <f ca="1">IF($H480="","",INDEX([1]NKC!$A$10:$A$5007,$H480))</f>
        <v>43567</v>
      </c>
      <c r="B480" s="46" t="str">
        <f ca="1">IF($H480="","",INDEX([1]NKC!$B$10:$B$5007,$H480))</f>
        <v>PC20190412-02</v>
      </c>
      <c r="C480" s="47" t="str">
        <f ca="1">IF($H480="","",INDEX([1]NKC!$C$10:$C$5007,$H480))</f>
        <v>Làm sticker tên sản phẩm dán lên kệ</v>
      </c>
      <c r="D480" s="48" t="str">
        <f ca="1">IF(IF($H480="","",INDEX([1]NKC!$D$10:$D$5007,$H480))=$C$8,IF($H480="","",INDEX([1]NKC!$E$10:$E$5007,$H480)),IF($H480="","",INDEX([1]NKC!$D$10:$D$5007,$H480)))</f>
        <v>6418</v>
      </c>
      <c r="E480" s="49" t="str">
        <f ca="1">IF(IF($H480="","",INDEX([1]NKC!$E$10:$E$5007,$H480))=$C$8,"",IF($H480="","",INDEX([1]NKC!$F$10:$F$5007,$H480)))</f>
        <v/>
      </c>
      <c r="F480" s="49">
        <f ca="1">IF(IF($H480="","",INDEX([1]NKC!$D$10:$D$5007,$H480))=$C$8,"",IF($H480="","",INDEX([1]NKC!$F$10:$F$5007,$H480)))</f>
        <v>1008000</v>
      </c>
      <c r="G480" s="50">
        <f ca="1">IF(SUM(E480:F480)=0,0,$G$11+SUM(E$12:$E480)-SUM(F$12:$F480))</f>
        <v>2689027659</v>
      </c>
      <c r="H480" s="51">
        <f ca="1">IF(IF(TYPE(MATCH($C$8,OFFSET([1]NKC!$D$10,H479,0):'[1]NKC'!$D$5007,0)+H479)=16,"",MATCH($C$8,OFFSET([1]NKC!$D$10,H479,0):'[1]NKC'!$D$5007,0)+H479)&lt;IF(TYPE(MATCH($C$8,OFFSET([1]NKC!$E$10,H479,0):'[1]NKC'!$E$5007,0)+H479)=16,"",MATCH($C$8,OFFSET([1]NKC!$E$10,H479,0):'[1]NKC'!$E$5007,0)+H479),IF(TYPE(MATCH($C$8,OFFSET([1]NKC!$D$10,H479,0):'[1]NKC'!$D$5007,0)+H479)=16,"",MATCH($C$8,OFFSET([1]NKC!$D$10,H479,0):'[1]NKC'!$D$5007,0)+H479),IF(TYPE(MATCH($C$8,OFFSET([1]NKC!$E$10,H479,0):'[1]NKC'!$E$5007,0)+H479)=16,"",MATCH($C$8,OFFSET([1]NKC!$E$10,H479,0):'[1]NKC'!$E$5007,0)+H479))</f>
        <v>646</v>
      </c>
    </row>
    <row r="481" spans="1:8" s="52" customFormat="1" ht="14.25">
      <c r="A481" s="45">
        <f ca="1">IF($H481="","",INDEX([1]NKC!$A$10:$A$5007,$H481))</f>
        <v>43567</v>
      </c>
      <c r="B481" s="46" t="str">
        <f ca="1">IF($H481="","",INDEX([1]NKC!$B$10:$B$5007,$H481))</f>
        <v>PC20190412-02</v>
      </c>
      <c r="C481" s="47" t="str">
        <f ca="1">IF($H481="","",INDEX([1]NKC!$C$10:$C$5007,$H481))</f>
        <v>Thuế GTGT được khấu trừ</v>
      </c>
      <c r="D481" s="48" t="str">
        <f ca="1">IF(IF($H481="","",INDEX([1]NKC!$D$10:$D$5007,$H481))=$C$8,IF($H481="","",INDEX([1]NKC!$E$10:$E$5007,$H481)),IF($H481="","",INDEX([1]NKC!$D$10:$D$5007,$H481)))</f>
        <v>1331</v>
      </c>
      <c r="E481" s="49" t="str">
        <f ca="1">IF(IF($H481="","",INDEX([1]NKC!$E$10:$E$5007,$H481))=$C$8,"",IF($H481="","",INDEX([1]NKC!$F$10:$F$5007,$H481)))</f>
        <v/>
      </c>
      <c r="F481" s="49">
        <f ca="1">IF(IF($H481="","",INDEX([1]NKC!$D$10:$D$5007,$H481))=$C$8,"",IF($H481="","",INDEX([1]NKC!$F$10:$F$5007,$H481)))</f>
        <v>100800</v>
      </c>
      <c r="G481" s="50">
        <f ca="1">IF(SUM(E481:F481)=0,0,$G$11+SUM(E$12:$E481)-SUM(F$12:$F481))</f>
        <v>2688926859</v>
      </c>
      <c r="H481" s="51">
        <f ca="1">IF(IF(TYPE(MATCH($C$8,OFFSET([1]NKC!$D$10,H480,0):'[1]NKC'!$D$5007,0)+H480)=16,"",MATCH($C$8,OFFSET([1]NKC!$D$10,H480,0):'[1]NKC'!$D$5007,0)+H480)&lt;IF(TYPE(MATCH($C$8,OFFSET([1]NKC!$E$10,H480,0):'[1]NKC'!$E$5007,0)+H480)=16,"",MATCH($C$8,OFFSET([1]NKC!$E$10,H480,0):'[1]NKC'!$E$5007,0)+H480),IF(TYPE(MATCH($C$8,OFFSET([1]NKC!$D$10,H480,0):'[1]NKC'!$D$5007,0)+H480)=16,"",MATCH($C$8,OFFSET([1]NKC!$D$10,H480,0):'[1]NKC'!$D$5007,0)+H480),IF(TYPE(MATCH($C$8,OFFSET([1]NKC!$E$10,H480,0):'[1]NKC'!$E$5007,0)+H480)=16,"",MATCH($C$8,OFFSET([1]NKC!$E$10,H480,0):'[1]NKC'!$E$5007,0)+H480))</f>
        <v>647</v>
      </c>
    </row>
    <row r="482" spans="1:8" s="52" customFormat="1" ht="25.5">
      <c r="A482" s="45">
        <f ca="1">IF($H482="","",INDEX([1]NKC!$A$10:$A$5007,$H482))</f>
        <v>43567</v>
      </c>
      <c r="B482" s="46" t="str">
        <f ca="1">IF($H482="","",INDEX([1]NKC!$B$10:$B$5007,$H482))</f>
        <v>PT20190412-01</v>
      </c>
      <c r="C482" s="47" t="str">
        <f ca="1">IF($H482="","",INDEX([1]NKC!$C$10:$C$5007,$H482))</f>
        <v>Thu tiền bán hàng mái lợp hợp kim phủ đá Wood Tile - JH 112 Arctic Blue- 8 tấm</v>
      </c>
      <c r="D482" s="48" t="str">
        <f ca="1">IF(IF($H482="","",INDEX([1]NKC!$D$10:$D$5007,$H482))=$C$8,IF($H482="","",INDEX([1]NKC!$E$10:$E$5007,$H482)),IF($H482="","",INDEX([1]NKC!$D$10:$D$5007,$H482)))</f>
        <v>5111</v>
      </c>
      <c r="E482" s="49">
        <f ca="1">IF(IF($H482="","",INDEX([1]NKC!$E$10:$E$5007,$H482))=$C$8,"",IF($H482="","",INDEX([1]NKC!$F$10:$F$5007,$H482)))</f>
        <v>1094400</v>
      </c>
      <c r="F482" s="49" t="str">
        <f ca="1">IF(IF($H482="","",INDEX([1]NKC!$D$10:$D$5007,$H482))=$C$8,"",IF($H482="","",INDEX([1]NKC!$F$10:$F$5007,$H482)))</f>
        <v/>
      </c>
      <c r="G482" s="50">
        <f ca="1">IF(SUM(E482:F482)=0,0,$G$11+SUM(E$12:$E482)-SUM(F$12:$F482))</f>
        <v>2690021259</v>
      </c>
      <c r="H482" s="51">
        <f ca="1">IF(IF(TYPE(MATCH($C$8,OFFSET([1]NKC!$D$10,H481,0):'[1]NKC'!$D$5007,0)+H481)=16,"",MATCH($C$8,OFFSET([1]NKC!$D$10,H481,0):'[1]NKC'!$D$5007,0)+H481)&lt;IF(TYPE(MATCH($C$8,OFFSET([1]NKC!$E$10,H481,0):'[1]NKC'!$E$5007,0)+H481)=16,"",MATCH($C$8,OFFSET([1]NKC!$E$10,H481,0):'[1]NKC'!$E$5007,0)+H481),IF(TYPE(MATCH($C$8,OFFSET([1]NKC!$D$10,H481,0):'[1]NKC'!$D$5007,0)+H481)=16,"",MATCH($C$8,OFFSET([1]NKC!$D$10,H481,0):'[1]NKC'!$D$5007,0)+H481),IF(TYPE(MATCH($C$8,OFFSET([1]NKC!$E$10,H481,0):'[1]NKC'!$E$5007,0)+H481)=16,"",MATCH($C$8,OFFSET([1]NKC!$E$10,H481,0):'[1]NKC'!$E$5007,0)+H481))</f>
        <v>648</v>
      </c>
    </row>
    <row r="483" spans="1:8" s="52" customFormat="1" ht="14.25">
      <c r="A483" s="45">
        <f ca="1">IF($H483="","",INDEX([1]NKC!$A$10:$A$5007,$H483))</f>
        <v>43571</v>
      </c>
      <c r="B483" s="46" t="str">
        <f ca="1">IF($H483="","",INDEX([1]NKC!$B$10:$B$5007,$H483))</f>
        <v>PT20190416-01</v>
      </c>
      <c r="C483" s="47" t="str">
        <f ca="1">IF($H483="","",INDEX([1]NKC!$C$10:$C$5007,$H483))</f>
        <v>Rút BIDV nộp quỹ tiền mặt</v>
      </c>
      <c r="D483" s="48" t="str">
        <f ca="1">IF(IF($H483="","",INDEX([1]NKC!$D$10:$D$5007,$H483))=$C$8,IF($H483="","",INDEX([1]NKC!$E$10:$E$5007,$H483)),IF($H483="","",INDEX([1]NKC!$D$10:$D$5007,$H483)))</f>
        <v>1121bidv</v>
      </c>
      <c r="E483" s="49">
        <f ca="1">IF(IF($H483="","",INDEX([1]NKC!$E$10:$E$5007,$H483))=$C$8,"",IF($H483="","",INDEX([1]NKC!$F$10:$F$5007,$H483)))</f>
        <v>0</v>
      </c>
      <c r="F483" s="49" t="str">
        <f ca="1">IF(IF($H483="","",INDEX([1]NKC!$D$10:$D$5007,$H483))=$C$8,"",IF($H483="","",INDEX([1]NKC!$F$10:$F$5007,$H483)))</f>
        <v/>
      </c>
      <c r="G483" s="50">
        <f ca="1">IF(SUM(E483:F483)=0,0,$G$11+SUM(E$12:$E483)-SUM(F$12:$F483))</f>
        <v>0</v>
      </c>
      <c r="H483" s="51">
        <f ca="1">IF(IF(TYPE(MATCH($C$8,OFFSET([1]NKC!$D$10,H482,0):'[1]NKC'!$D$5007,0)+H482)=16,"",MATCH($C$8,OFFSET([1]NKC!$D$10,H482,0):'[1]NKC'!$D$5007,0)+H482)&lt;IF(TYPE(MATCH($C$8,OFFSET([1]NKC!$E$10,H482,0):'[1]NKC'!$E$5007,0)+H482)=16,"",MATCH($C$8,OFFSET([1]NKC!$E$10,H482,0):'[1]NKC'!$E$5007,0)+H482),IF(TYPE(MATCH($C$8,OFFSET([1]NKC!$D$10,H482,0):'[1]NKC'!$D$5007,0)+H482)=16,"",MATCH($C$8,OFFSET([1]NKC!$D$10,H482,0):'[1]NKC'!$D$5007,0)+H482),IF(TYPE(MATCH($C$8,OFFSET([1]NKC!$E$10,H482,0):'[1]NKC'!$E$5007,0)+H482)=16,"",MATCH($C$8,OFFSET([1]NKC!$E$10,H482,0):'[1]NKC'!$E$5007,0)+H482))</f>
        <v>657</v>
      </c>
    </row>
    <row r="484" spans="1:8" s="52" customFormat="1" ht="14.25">
      <c r="A484" s="45">
        <f ca="1">IF($H484="","",INDEX([1]NKC!$A$10:$A$5007,$H484))</f>
        <v>43571</v>
      </c>
      <c r="B484" s="46" t="str">
        <f ca="1">IF($H484="","",INDEX([1]NKC!$B$10:$B$5007,$H484))</f>
        <v>PT20190416-02</v>
      </c>
      <c r="C484" s="47" t="str">
        <f ca="1">IF($H484="","",INDEX([1]NKC!$C$10:$C$5007,$H484))</f>
        <v>Thu tạm ứng T12/2018</v>
      </c>
      <c r="D484" s="48" t="str">
        <f ca="1">IF(IF($H484="","",INDEX([1]NKC!$D$10:$D$5007,$H484))=$C$8,IF($H484="","",INDEX([1]NKC!$E$10:$E$5007,$H484)),IF($H484="","",INDEX([1]NKC!$D$10:$D$5007,$H484)))</f>
        <v>141</v>
      </c>
      <c r="E484" s="49">
        <f ca="1">IF(IF($H484="","",INDEX([1]NKC!$E$10:$E$5007,$H484))=$C$8,"",IF($H484="","",INDEX([1]NKC!$F$10:$F$5007,$H484)))</f>
        <v>20000000</v>
      </c>
      <c r="F484" s="49" t="str">
        <f ca="1">IF(IF($H484="","",INDEX([1]NKC!$D$10:$D$5007,$H484))=$C$8,"",IF($H484="","",INDEX([1]NKC!$F$10:$F$5007,$H484)))</f>
        <v/>
      </c>
      <c r="G484" s="50">
        <f ca="1">IF(SUM(E484:F484)=0,0,$G$11+SUM(E$12:$E484)-SUM(F$12:$F484))</f>
        <v>2710021259</v>
      </c>
      <c r="H484" s="51">
        <f ca="1">IF(IF(TYPE(MATCH($C$8,OFFSET([1]NKC!$D$10,H483,0):'[1]NKC'!$D$5007,0)+H483)=16,"",MATCH($C$8,OFFSET([1]NKC!$D$10,H483,0):'[1]NKC'!$D$5007,0)+H483)&lt;IF(TYPE(MATCH($C$8,OFFSET([1]NKC!$E$10,H483,0):'[1]NKC'!$E$5007,0)+H483)=16,"",MATCH($C$8,OFFSET([1]NKC!$E$10,H483,0):'[1]NKC'!$E$5007,0)+H483),IF(TYPE(MATCH($C$8,OFFSET([1]NKC!$D$10,H483,0):'[1]NKC'!$D$5007,0)+H483)=16,"",MATCH($C$8,OFFSET([1]NKC!$D$10,H483,0):'[1]NKC'!$D$5007,0)+H483),IF(TYPE(MATCH($C$8,OFFSET([1]NKC!$E$10,H483,0):'[1]NKC'!$E$5007,0)+H483)=16,"",MATCH($C$8,OFFSET([1]NKC!$E$10,H483,0):'[1]NKC'!$E$5007,0)+H483))</f>
        <v>658</v>
      </c>
    </row>
    <row r="485" spans="1:8" s="52" customFormat="1" ht="14.25">
      <c r="A485" s="45">
        <f ca="1">IF($H485="","",INDEX([1]NKC!$A$10:$A$5007,$H485))</f>
        <v>43571</v>
      </c>
      <c r="B485" s="46" t="str">
        <f ca="1">IF($H485="","",INDEX([1]NKC!$B$10:$B$5007,$H485))</f>
        <v>PT20190416-03</v>
      </c>
      <c r="C485" s="47" t="str">
        <f ca="1">IF($H485="","",INDEX([1]NKC!$C$10:$C$5007,$H485))</f>
        <v>Thu tạm ứng T01/2019</v>
      </c>
      <c r="D485" s="48" t="str">
        <f ca="1">IF(IF($H485="","",INDEX([1]NKC!$D$10:$D$5007,$H485))=$C$8,IF($H485="","",INDEX([1]NKC!$E$10:$E$5007,$H485)),IF($H485="","",INDEX([1]NKC!$D$10:$D$5007,$H485)))</f>
        <v>141</v>
      </c>
      <c r="E485" s="49">
        <f ca="1">IF(IF($H485="","",INDEX([1]NKC!$E$10:$E$5007,$H485))=$C$8,"",IF($H485="","",INDEX([1]NKC!$F$10:$F$5007,$H485)))</f>
        <v>40000000</v>
      </c>
      <c r="F485" s="49" t="str">
        <f ca="1">IF(IF($H485="","",INDEX([1]NKC!$D$10:$D$5007,$H485))=$C$8,"",IF($H485="","",INDEX([1]NKC!$F$10:$F$5007,$H485)))</f>
        <v/>
      </c>
      <c r="G485" s="50">
        <f ca="1">IF(SUM(E485:F485)=0,0,$G$11+SUM(E$12:$E485)-SUM(F$12:$F485))</f>
        <v>2750021259</v>
      </c>
      <c r="H485" s="51">
        <f ca="1">IF(IF(TYPE(MATCH($C$8,OFFSET([1]NKC!$D$10,H484,0):'[1]NKC'!$D$5007,0)+H484)=16,"",MATCH($C$8,OFFSET([1]NKC!$D$10,H484,0):'[1]NKC'!$D$5007,0)+H484)&lt;IF(TYPE(MATCH($C$8,OFFSET([1]NKC!$E$10,H484,0):'[1]NKC'!$E$5007,0)+H484)=16,"",MATCH($C$8,OFFSET([1]NKC!$E$10,H484,0):'[1]NKC'!$E$5007,0)+H484),IF(TYPE(MATCH($C$8,OFFSET([1]NKC!$D$10,H484,0):'[1]NKC'!$D$5007,0)+H484)=16,"",MATCH($C$8,OFFSET([1]NKC!$D$10,H484,0):'[1]NKC'!$D$5007,0)+H484),IF(TYPE(MATCH($C$8,OFFSET([1]NKC!$E$10,H484,0):'[1]NKC'!$E$5007,0)+H484)=16,"",MATCH($C$8,OFFSET([1]NKC!$E$10,H484,0):'[1]NKC'!$E$5007,0)+H484))</f>
        <v>659</v>
      </c>
    </row>
    <row r="486" spans="1:8" s="52" customFormat="1" ht="14.25">
      <c r="A486" s="45">
        <f ca="1">IF($H486="","",INDEX([1]NKC!$A$10:$A$5007,$H486))</f>
        <v>43571</v>
      </c>
      <c r="B486" s="46" t="str">
        <f ca="1">IF($H486="","",INDEX([1]NKC!$B$10:$B$5007,$H486))</f>
        <v>PT20190416-04</v>
      </c>
      <c r="C486" s="47" t="str">
        <f ca="1">IF($H486="","",INDEX([1]NKC!$C$10:$C$5007,$H486))</f>
        <v>Thu lại công tác phí Lâm Đồng 01/04/2019</v>
      </c>
      <c r="D486" s="48" t="str">
        <f ca="1">IF(IF($H486="","",INDEX([1]NKC!$D$10:$D$5007,$H486))=$C$8,IF($H486="","",INDEX([1]NKC!$E$10:$E$5007,$H486)),IF($H486="","",INDEX([1]NKC!$D$10:$D$5007,$H486)))</f>
        <v>141</v>
      </c>
      <c r="E486" s="49">
        <f ca="1">IF(IF($H486="","",INDEX([1]NKC!$E$10:$E$5007,$H486))=$C$8,"",IF($H486="","",INDEX([1]NKC!$F$10:$F$5007,$H486)))</f>
        <v>3000000</v>
      </c>
      <c r="F486" s="49" t="str">
        <f ca="1">IF(IF($H486="","",INDEX([1]NKC!$D$10:$D$5007,$H486))=$C$8,"",IF($H486="","",INDEX([1]NKC!$F$10:$F$5007,$H486)))</f>
        <v/>
      </c>
      <c r="G486" s="50">
        <f ca="1">IF(SUM(E486:F486)=0,0,$G$11+SUM(E$12:$E486)-SUM(F$12:$F486))</f>
        <v>2753021259</v>
      </c>
      <c r="H486" s="51">
        <f ca="1">IF(IF(TYPE(MATCH($C$8,OFFSET([1]NKC!$D$10,H485,0):'[1]NKC'!$D$5007,0)+H485)=16,"",MATCH($C$8,OFFSET([1]NKC!$D$10,H485,0):'[1]NKC'!$D$5007,0)+H485)&lt;IF(TYPE(MATCH($C$8,OFFSET([1]NKC!$E$10,H485,0):'[1]NKC'!$E$5007,0)+H485)=16,"",MATCH($C$8,OFFSET([1]NKC!$E$10,H485,0):'[1]NKC'!$E$5007,0)+H485),IF(TYPE(MATCH($C$8,OFFSET([1]NKC!$D$10,H485,0):'[1]NKC'!$D$5007,0)+H485)=16,"",MATCH($C$8,OFFSET([1]NKC!$D$10,H485,0):'[1]NKC'!$D$5007,0)+H485),IF(TYPE(MATCH($C$8,OFFSET([1]NKC!$E$10,H485,0):'[1]NKC'!$E$5007,0)+H485)=16,"",MATCH($C$8,OFFSET([1]NKC!$E$10,H485,0):'[1]NKC'!$E$5007,0)+H485))</f>
        <v>660</v>
      </c>
    </row>
    <row r="487" spans="1:8" s="52" customFormat="1" ht="14.25">
      <c r="A487" s="45">
        <f ca="1">IF($H487="","",INDEX([1]NKC!$A$10:$A$5007,$H487))</f>
        <v>43571</v>
      </c>
      <c r="B487" s="46" t="str">
        <f ca="1">IF($H487="","",INDEX([1]NKC!$B$10:$B$5007,$H487))</f>
        <v>PC20190416-01</v>
      </c>
      <c r="C487" s="47" t="str">
        <f ca="1">IF($H487="","",INDEX([1]NKC!$C$10:$C$5007,$H487))</f>
        <v>Hoàng Thị Luyến mượn tiền công ty</v>
      </c>
      <c r="D487" s="48" t="str">
        <f ca="1">IF(IF($H487="","",INDEX([1]NKC!$D$10:$D$5007,$H487))=$C$8,IF($H487="","",INDEX([1]NKC!$E$10:$E$5007,$H487)),IF($H487="","",INDEX([1]NKC!$D$10:$D$5007,$H487)))</f>
        <v>3388</v>
      </c>
      <c r="E487" s="49" t="str">
        <f ca="1">IF(IF($H487="","",INDEX([1]NKC!$E$10:$E$5007,$H487))=$C$8,"",IF($H487="","",INDEX([1]NKC!$F$10:$F$5007,$H487)))</f>
        <v/>
      </c>
      <c r="F487" s="49">
        <f ca="1">IF(IF($H487="","",INDEX([1]NKC!$D$10:$D$5007,$H487))=$C$8,"",IF($H487="","",INDEX([1]NKC!$F$10:$F$5007,$H487)))</f>
        <v>200000000</v>
      </c>
      <c r="G487" s="50">
        <f ca="1">IF(SUM(E487:F487)=0,0,$G$11+SUM(E$12:$E487)-SUM(F$12:$F487))</f>
        <v>2553021259</v>
      </c>
      <c r="H487" s="51">
        <f ca="1">IF(IF(TYPE(MATCH($C$8,OFFSET([1]NKC!$D$10,H486,0):'[1]NKC'!$D$5007,0)+H486)=16,"",MATCH($C$8,OFFSET([1]NKC!$D$10,H486,0):'[1]NKC'!$D$5007,0)+H486)&lt;IF(TYPE(MATCH($C$8,OFFSET([1]NKC!$E$10,H486,0):'[1]NKC'!$E$5007,0)+H486)=16,"",MATCH($C$8,OFFSET([1]NKC!$E$10,H486,0):'[1]NKC'!$E$5007,0)+H486),IF(TYPE(MATCH($C$8,OFFSET([1]NKC!$D$10,H486,0):'[1]NKC'!$D$5007,0)+H486)=16,"",MATCH($C$8,OFFSET([1]NKC!$D$10,H486,0):'[1]NKC'!$D$5007,0)+H486),IF(TYPE(MATCH($C$8,OFFSET([1]NKC!$E$10,H486,0):'[1]NKC'!$E$5007,0)+H486)=16,"",MATCH($C$8,OFFSET([1]NKC!$E$10,H486,0):'[1]NKC'!$E$5007,0)+H486))</f>
        <v>661</v>
      </c>
    </row>
    <row r="488" spans="1:8" s="52" customFormat="1" ht="25.5">
      <c r="A488" s="45">
        <f ca="1">IF($H488="","",INDEX([1]NKC!$A$10:$A$5007,$H488))</f>
        <v>43571</v>
      </c>
      <c r="B488" s="46" t="str">
        <f ca="1">IF($H488="","",INDEX([1]NKC!$B$10:$B$5007,$H488))</f>
        <v>PC20190416-02</v>
      </c>
      <c r="C488" s="47" t="str">
        <f ca="1">IF($H488="","",INDEX([1]NKC!$C$10:$C$5007,$H488))</f>
        <v>Đi công tác Singapore, Đà Lạt, Phú Quốc, Đà Nẵng, Quảng Nam, Hà Nội, Quy Nhơn- ăn uống</v>
      </c>
      <c r="D488" s="48" t="str">
        <f ca="1">IF(IF($H488="","",INDEX([1]NKC!$D$10:$D$5007,$H488))=$C$8,IF($H488="","",INDEX([1]NKC!$E$10:$E$5007,$H488)),IF($H488="","",INDEX([1]NKC!$D$10:$D$5007,$H488)))</f>
        <v>6418</v>
      </c>
      <c r="E488" s="49" t="str">
        <f ca="1">IF(IF($H488="","",INDEX([1]NKC!$E$10:$E$5007,$H488))=$C$8,"",IF($H488="","",INDEX([1]NKC!$F$10:$F$5007,$H488)))</f>
        <v/>
      </c>
      <c r="F488" s="49">
        <f ca="1">IF(IF($H488="","",INDEX([1]NKC!$D$10:$D$5007,$H488))=$C$8,"",IF($H488="","",INDEX([1]NKC!$F$10:$F$5007,$H488)))</f>
        <v>12987273</v>
      </c>
      <c r="G488" s="50">
        <f ca="1">IF(SUM(E488:F488)=0,0,$G$11+SUM(E$12:$E488)-SUM(F$12:$F488))</f>
        <v>2540033986</v>
      </c>
      <c r="H488" s="51">
        <f ca="1">IF(IF(TYPE(MATCH($C$8,OFFSET([1]NKC!$D$10,H487,0):'[1]NKC'!$D$5007,0)+H487)=16,"",MATCH($C$8,OFFSET([1]NKC!$D$10,H487,0):'[1]NKC'!$D$5007,0)+H487)&lt;IF(TYPE(MATCH($C$8,OFFSET([1]NKC!$E$10,H487,0):'[1]NKC'!$E$5007,0)+H487)=16,"",MATCH($C$8,OFFSET([1]NKC!$E$10,H487,0):'[1]NKC'!$E$5007,0)+H487),IF(TYPE(MATCH($C$8,OFFSET([1]NKC!$D$10,H487,0):'[1]NKC'!$D$5007,0)+H487)=16,"",MATCH($C$8,OFFSET([1]NKC!$D$10,H487,0):'[1]NKC'!$D$5007,0)+H487),IF(TYPE(MATCH($C$8,OFFSET([1]NKC!$E$10,H487,0):'[1]NKC'!$E$5007,0)+H487)=16,"",MATCH($C$8,OFFSET([1]NKC!$E$10,H487,0):'[1]NKC'!$E$5007,0)+H487))</f>
        <v>662</v>
      </c>
    </row>
    <row r="489" spans="1:8" s="52" customFormat="1" ht="14.25">
      <c r="A489" s="45">
        <f ca="1">IF($H489="","",INDEX([1]NKC!$A$10:$A$5007,$H489))</f>
        <v>43571</v>
      </c>
      <c r="B489" s="46" t="str">
        <f ca="1">IF($H489="","",INDEX([1]NKC!$B$10:$B$5007,$H489))</f>
        <v>PC20190416-02</v>
      </c>
      <c r="C489" s="47" t="str">
        <f ca="1">IF($H489="","",INDEX([1]NKC!$C$10:$C$5007,$H489))</f>
        <v>Thuế GTGT khấu trừ</v>
      </c>
      <c r="D489" s="48" t="str">
        <f ca="1">IF(IF($H489="","",INDEX([1]NKC!$D$10:$D$5007,$H489))=$C$8,IF($H489="","",INDEX([1]NKC!$E$10:$E$5007,$H489)),IF($H489="","",INDEX([1]NKC!$D$10:$D$5007,$H489)))</f>
        <v>1331</v>
      </c>
      <c r="E489" s="49" t="str">
        <f ca="1">IF(IF($H489="","",INDEX([1]NKC!$E$10:$E$5007,$H489))=$C$8,"",IF($H489="","",INDEX([1]NKC!$F$10:$F$5007,$H489)))</f>
        <v/>
      </c>
      <c r="F489" s="49">
        <f ca="1">IF(IF($H489="","",INDEX([1]NKC!$D$10:$D$5007,$H489))=$C$8,"",IF($H489="","",INDEX([1]NKC!$F$10:$F$5007,$H489)))</f>
        <v>1298727</v>
      </c>
      <c r="G489" s="50">
        <f ca="1">IF(SUM(E489:F489)=0,0,$G$11+SUM(E$12:$E489)-SUM(F$12:$F489))</f>
        <v>2538735259</v>
      </c>
      <c r="H489" s="51">
        <f ca="1">IF(IF(TYPE(MATCH($C$8,OFFSET([1]NKC!$D$10,H488,0):'[1]NKC'!$D$5007,0)+H488)=16,"",MATCH($C$8,OFFSET([1]NKC!$D$10,H488,0):'[1]NKC'!$D$5007,0)+H488)&lt;IF(TYPE(MATCH($C$8,OFFSET([1]NKC!$E$10,H488,0):'[1]NKC'!$E$5007,0)+H488)=16,"",MATCH($C$8,OFFSET([1]NKC!$E$10,H488,0):'[1]NKC'!$E$5007,0)+H488),IF(TYPE(MATCH($C$8,OFFSET([1]NKC!$D$10,H488,0):'[1]NKC'!$D$5007,0)+H488)=16,"",MATCH($C$8,OFFSET([1]NKC!$D$10,H488,0):'[1]NKC'!$D$5007,0)+H488),IF(TYPE(MATCH($C$8,OFFSET([1]NKC!$E$10,H488,0):'[1]NKC'!$E$5007,0)+H488)=16,"",MATCH($C$8,OFFSET([1]NKC!$E$10,H488,0):'[1]NKC'!$E$5007,0)+H488))</f>
        <v>663</v>
      </c>
    </row>
    <row r="490" spans="1:8" s="52" customFormat="1" ht="25.5">
      <c r="A490" s="45">
        <f ca="1">IF($H490="","",INDEX([1]NKC!$A$10:$A$5007,$H490))</f>
        <v>43571</v>
      </c>
      <c r="B490" s="46" t="str">
        <f ca="1">IF($H490="","",INDEX([1]NKC!$B$10:$B$5007,$H490))</f>
        <v>PC20190416-02</v>
      </c>
      <c r="C490" s="47" t="str">
        <f ca="1">IF($H490="","",INDEX([1]NKC!$C$10:$C$5007,$H490))</f>
        <v>Đi công tác Singapore, Đà Lạt, Phú Quốc, Đà Nẵng, Quảng Nam, Hà Nội, Quy Nhơn- ăn uống</v>
      </c>
      <c r="D490" s="48" t="str">
        <f ca="1">IF(IF($H490="","",INDEX([1]NKC!$D$10:$D$5007,$H490))=$C$8,IF($H490="","",INDEX([1]NKC!$E$10:$E$5007,$H490)),IF($H490="","",INDEX([1]NKC!$D$10:$D$5007,$H490)))</f>
        <v>6418</v>
      </c>
      <c r="E490" s="49" t="str">
        <f ca="1">IF(IF($H490="","",INDEX([1]NKC!$E$10:$E$5007,$H490))=$C$8,"",IF($H490="","",INDEX([1]NKC!$F$10:$F$5007,$H490)))</f>
        <v/>
      </c>
      <c r="F490" s="49">
        <f ca="1">IF(IF($H490="","",INDEX([1]NKC!$D$10:$D$5007,$H490))=$C$8,"",IF($H490="","",INDEX([1]NKC!$F$10:$F$5007,$H490)))</f>
        <v>2397800</v>
      </c>
      <c r="G490" s="50">
        <f ca="1">IF(SUM(E490:F490)=0,0,$G$11+SUM(E$12:$E490)-SUM(F$12:$F490))</f>
        <v>2536337459</v>
      </c>
      <c r="H490" s="51">
        <f ca="1">IF(IF(TYPE(MATCH($C$8,OFFSET([1]NKC!$D$10,H489,0):'[1]NKC'!$D$5007,0)+H489)=16,"",MATCH($C$8,OFFSET([1]NKC!$D$10,H489,0):'[1]NKC'!$D$5007,0)+H489)&lt;IF(TYPE(MATCH($C$8,OFFSET([1]NKC!$E$10,H489,0):'[1]NKC'!$E$5007,0)+H489)=16,"",MATCH($C$8,OFFSET([1]NKC!$E$10,H489,0):'[1]NKC'!$E$5007,0)+H489),IF(TYPE(MATCH($C$8,OFFSET([1]NKC!$D$10,H489,0):'[1]NKC'!$D$5007,0)+H489)=16,"",MATCH($C$8,OFFSET([1]NKC!$D$10,H489,0):'[1]NKC'!$D$5007,0)+H489),IF(TYPE(MATCH($C$8,OFFSET([1]NKC!$E$10,H489,0):'[1]NKC'!$E$5007,0)+H489)=16,"",MATCH($C$8,OFFSET([1]NKC!$E$10,H489,0):'[1]NKC'!$E$5007,0)+H489))</f>
        <v>664</v>
      </c>
    </row>
    <row r="491" spans="1:8" s="52" customFormat="1" ht="25.5">
      <c r="A491" s="45">
        <f ca="1">IF($H491="","",INDEX([1]NKC!$A$10:$A$5007,$H491))</f>
        <v>43571</v>
      </c>
      <c r="B491" s="46" t="str">
        <f ca="1">IF($H491="","",INDEX([1]NKC!$B$10:$B$5007,$H491))</f>
        <v>PC20190416-02</v>
      </c>
      <c r="C491" s="47" t="str">
        <f ca="1">IF($H491="","",INDEX([1]NKC!$C$10:$C$5007,$H491))</f>
        <v>Đi công tác Singapore, Đà Lạt, Phú Quốc, Đà Nẵng, Quảng Nam, Hà Nội, Quy Nhơn</v>
      </c>
      <c r="D491" s="48" t="str">
        <f ca="1">IF(IF($H491="","",INDEX([1]NKC!$D$10:$D$5007,$H491))=$C$8,IF($H491="","",INDEX([1]NKC!$E$10:$E$5007,$H491)),IF($H491="","",INDEX([1]NKC!$D$10:$D$5007,$H491)))</f>
        <v>6418</v>
      </c>
      <c r="E491" s="49" t="str">
        <f ca="1">IF(IF($H491="","",INDEX([1]NKC!$E$10:$E$5007,$H491))=$C$8,"",IF($H491="","",INDEX([1]NKC!$F$10:$F$5007,$H491)))</f>
        <v/>
      </c>
      <c r="F491" s="49">
        <f ca="1">IF(IF($H491="","",INDEX([1]NKC!$D$10:$D$5007,$H491))=$C$8,"",IF($H491="","",INDEX([1]NKC!$F$10:$F$5007,$H491)))</f>
        <v>4319700</v>
      </c>
      <c r="G491" s="50">
        <f ca="1">IF(SUM(E491:F491)=0,0,$G$11+SUM(E$12:$E491)-SUM(F$12:$F491))</f>
        <v>2532017759</v>
      </c>
      <c r="H491" s="51">
        <f ca="1">IF(IF(TYPE(MATCH($C$8,OFFSET([1]NKC!$D$10,H490,0):'[1]NKC'!$D$5007,0)+H490)=16,"",MATCH($C$8,OFFSET([1]NKC!$D$10,H490,0):'[1]NKC'!$D$5007,0)+H490)&lt;IF(TYPE(MATCH($C$8,OFFSET([1]NKC!$E$10,H490,0):'[1]NKC'!$E$5007,0)+H490)=16,"",MATCH($C$8,OFFSET([1]NKC!$E$10,H490,0):'[1]NKC'!$E$5007,0)+H490),IF(TYPE(MATCH($C$8,OFFSET([1]NKC!$D$10,H490,0):'[1]NKC'!$D$5007,0)+H490)=16,"",MATCH($C$8,OFFSET([1]NKC!$D$10,H490,0):'[1]NKC'!$D$5007,0)+H490),IF(TYPE(MATCH($C$8,OFFSET([1]NKC!$E$10,H490,0):'[1]NKC'!$E$5007,0)+H490)=16,"",MATCH($C$8,OFFSET([1]NKC!$E$10,H490,0):'[1]NKC'!$E$5007,0)+H490))</f>
        <v>665</v>
      </c>
    </row>
    <row r="492" spans="1:8" s="52" customFormat="1" ht="14.25">
      <c r="A492" s="45">
        <f ca="1">IF($H492="","",INDEX([1]NKC!$A$10:$A$5007,$H492))</f>
        <v>43571</v>
      </c>
      <c r="B492" s="46" t="str">
        <f ca="1">IF($H492="","",INDEX([1]NKC!$B$10:$B$5007,$H492))</f>
        <v>PC20190416-02</v>
      </c>
      <c r="C492" s="47" t="str">
        <f ca="1">IF($H492="","",INDEX([1]NKC!$C$10:$C$5007,$H492))</f>
        <v>Thuế GTGT khấu trừ</v>
      </c>
      <c r="D492" s="48" t="str">
        <f ca="1">IF(IF($H492="","",INDEX([1]NKC!$D$10:$D$5007,$H492))=$C$8,IF($H492="","",INDEX([1]NKC!$E$10:$E$5007,$H492)),IF($H492="","",INDEX([1]NKC!$D$10:$D$5007,$H492)))</f>
        <v>1331</v>
      </c>
      <c r="E492" s="49" t="str">
        <f ca="1">IF(IF($H492="","",INDEX([1]NKC!$E$10:$E$5007,$H492))=$C$8,"",IF($H492="","",INDEX([1]NKC!$F$10:$F$5007,$H492)))</f>
        <v/>
      </c>
      <c r="F492" s="49">
        <f ca="1">IF(IF($H492="","",INDEX([1]NKC!$D$10:$D$5007,$H492))=$C$8,"",IF($H492="","",INDEX([1]NKC!$F$10:$F$5007,$H492)))</f>
        <v>431970</v>
      </c>
      <c r="G492" s="50">
        <f ca="1">IF(SUM(E492:F492)=0,0,$G$11+SUM(E$12:$E492)-SUM(F$12:$F492))</f>
        <v>2531585789</v>
      </c>
      <c r="H492" s="51">
        <f ca="1">IF(IF(TYPE(MATCH($C$8,OFFSET([1]NKC!$D$10,H491,0):'[1]NKC'!$D$5007,0)+H491)=16,"",MATCH($C$8,OFFSET([1]NKC!$D$10,H491,0):'[1]NKC'!$D$5007,0)+H491)&lt;IF(TYPE(MATCH($C$8,OFFSET([1]NKC!$E$10,H491,0):'[1]NKC'!$E$5007,0)+H491)=16,"",MATCH($C$8,OFFSET([1]NKC!$E$10,H491,0):'[1]NKC'!$E$5007,0)+H491),IF(TYPE(MATCH($C$8,OFFSET([1]NKC!$D$10,H491,0):'[1]NKC'!$D$5007,0)+H491)=16,"",MATCH($C$8,OFFSET([1]NKC!$D$10,H491,0):'[1]NKC'!$D$5007,0)+H491),IF(TYPE(MATCH($C$8,OFFSET([1]NKC!$E$10,H491,0):'[1]NKC'!$E$5007,0)+H491)=16,"",MATCH($C$8,OFFSET([1]NKC!$E$10,H491,0):'[1]NKC'!$E$5007,0)+H491))</f>
        <v>666</v>
      </c>
    </row>
    <row r="493" spans="1:8" s="52" customFormat="1" ht="25.5">
      <c r="A493" s="45">
        <f ca="1">IF($H493="","",INDEX([1]NKC!$A$10:$A$5007,$H493))</f>
        <v>43571</v>
      </c>
      <c r="B493" s="46" t="str">
        <f ca="1">IF($H493="","",INDEX([1]NKC!$B$10:$B$5007,$H493))</f>
        <v>PC20190416-02</v>
      </c>
      <c r="C493" s="47" t="str">
        <f ca="1">IF($H493="","",INDEX([1]NKC!$C$10:$C$5007,$H493))</f>
        <v>Đi công tác Singapore, Đà Lạt, Phú Quốc, Đà Nẵng, Quảng Nam, Hà Nội, Quy Nhơn- phòng nghỉ</v>
      </c>
      <c r="D493" s="48" t="str">
        <f ca="1">IF(IF($H493="","",INDEX([1]NKC!$D$10:$D$5007,$H493))=$C$8,IF($H493="","",INDEX([1]NKC!$E$10:$E$5007,$H493)),IF($H493="","",INDEX([1]NKC!$D$10:$D$5007,$H493)))</f>
        <v>6418</v>
      </c>
      <c r="E493" s="49" t="str">
        <f ca="1">IF(IF($H493="","",INDEX([1]NKC!$E$10:$E$5007,$H493))=$C$8,"",IF($H493="","",INDEX([1]NKC!$F$10:$F$5007,$H493)))</f>
        <v/>
      </c>
      <c r="F493" s="49">
        <f ca="1">IF(IF($H493="","",INDEX([1]NKC!$D$10:$D$5007,$H493))=$C$8,"",IF($H493="","",INDEX([1]NKC!$F$10:$F$5007,$H493)))</f>
        <v>1090908</v>
      </c>
      <c r="G493" s="50">
        <f ca="1">IF(SUM(E493:F493)=0,0,$G$11+SUM(E$12:$E493)-SUM(F$12:$F493))</f>
        <v>2530494881</v>
      </c>
      <c r="H493" s="51">
        <f ca="1">IF(IF(TYPE(MATCH($C$8,OFFSET([1]NKC!$D$10,H492,0):'[1]NKC'!$D$5007,0)+H492)=16,"",MATCH($C$8,OFFSET([1]NKC!$D$10,H492,0):'[1]NKC'!$D$5007,0)+H492)&lt;IF(TYPE(MATCH($C$8,OFFSET([1]NKC!$E$10,H492,0):'[1]NKC'!$E$5007,0)+H492)=16,"",MATCH($C$8,OFFSET([1]NKC!$E$10,H492,0):'[1]NKC'!$E$5007,0)+H492),IF(TYPE(MATCH($C$8,OFFSET([1]NKC!$D$10,H492,0):'[1]NKC'!$D$5007,0)+H492)=16,"",MATCH($C$8,OFFSET([1]NKC!$D$10,H492,0):'[1]NKC'!$D$5007,0)+H492),IF(TYPE(MATCH($C$8,OFFSET([1]NKC!$E$10,H492,0):'[1]NKC'!$E$5007,0)+H492)=16,"",MATCH($C$8,OFFSET([1]NKC!$E$10,H492,0):'[1]NKC'!$E$5007,0)+H492))</f>
        <v>667</v>
      </c>
    </row>
    <row r="494" spans="1:8" s="52" customFormat="1" ht="14.25">
      <c r="A494" s="45">
        <f ca="1">IF($H494="","",INDEX([1]NKC!$A$10:$A$5007,$H494))</f>
        <v>43571</v>
      </c>
      <c r="B494" s="46" t="str">
        <f ca="1">IF($H494="","",INDEX([1]NKC!$B$10:$B$5007,$H494))</f>
        <v>PC20190416-02</v>
      </c>
      <c r="C494" s="47" t="str">
        <f ca="1">IF($H494="","",INDEX([1]NKC!$C$10:$C$5007,$H494))</f>
        <v>Thuế GTGT khấu trừ</v>
      </c>
      <c r="D494" s="48" t="str">
        <f ca="1">IF(IF($H494="","",INDEX([1]NKC!$D$10:$D$5007,$H494))=$C$8,IF($H494="","",INDEX([1]NKC!$E$10:$E$5007,$H494)),IF($H494="","",INDEX([1]NKC!$D$10:$D$5007,$H494)))</f>
        <v>1331</v>
      </c>
      <c r="E494" s="49" t="str">
        <f ca="1">IF(IF($H494="","",INDEX([1]NKC!$E$10:$E$5007,$H494))=$C$8,"",IF($H494="","",INDEX([1]NKC!$F$10:$F$5007,$H494)))</f>
        <v/>
      </c>
      <c r="F494" s="49">
        <f ca="1">IF(IF($H494="","",INDEX([1]NKC!$D$10:$D$5007,$H494))=$C$8,"",IF($H494="","",INDEX([1]NKC!$F$10:$F$5007,$H494)))</f>
        <v>109092</v>
      </c>
      <c r="G494" s="50">
        <f ca="1">IF(SUM(E494:F494)=0,0,$G$11+SUM(E$12:$E494)-SUM(F$12:$F494))</f>
        <v>2530385789</v>
      </c>
      <c r="H494" s="51">
        <f ca="1">IF(IF(TYPE(MATCH($C$8,OFFSET([1]NKC!$D$10,H493,0):'[1]NKC'!$D$5007,0)+H493)=16,"",MATCH($C$8,OFFSET([1]NKC!$D$10,H493,0):'[1]NKC'!$D$5007,0)+H493)&lt;IF(TYPE(MATCH($C$8,OFFSET([1]NKC!$E$10,H493,0):'[1]NKC'!$E$5007,0)+H493)=16,"",MATCH($C$8,OFFSET([1]NKC!$E$10,H493,0):'[1]NKC'!$E$5007,0)+H493),IF(TYPE(MATCH($C$8,OFFSET([1]NKC!$D$10,H493,0):'[1]NKC'!$D$5007,0)+H493)=16,"",MATCH($C$8,OFFSET([1]NKC!$D$10,H493,0):'[1]NKC'!$D$5007,0)+H493),IF(TYPE(MATCH($C$8,OFFSET([1]NKC!$E$10,H493,0):'[1]NKC'!$E$5007,0)+H493)=16,"",MATCH($C$8,OFFSET([1]NKC!$E$10,H493,0):'[1]NKC'!$E$5007,0)+H493))</f>
        <v>668</v>
      </c>
    </row>
    <row r="495" spans="1:8" s="52" customFormat="1" ht="25.5">
      <c r="A495" s="45">
        <f ca="1">IF($H495="","",INDEX([1]NKC!$A$10:$A$5007,$H495))</f>
        <v>43571</v>
      </c>
      <c r="B495" s="46" t="str">
        <f ca="1">IF($H495="","",INDEX([1]NKC!$B$10:$B$5007,$H495))</f>
        <v>PC20190416-02</v>
      </c>
      <c r="C495" s="47" t="str">
        <f ca="1">IF($H495="","",INDEX([1]NKC!$C$10:$C$5007,$H495))</f>
        <v>Đi công tác Singapore, Đà Lạt, Phú Quốc, Đà Nẵng, Quảng Nam, Hà Nội, Quy Nhơn- phòng nghỉ</v>
      </c>
      <c r="D495" s="48" t="str">
        <f ca="1">IF(IF($H495="","",INDEX([1]NKC!$D$10:$D$5007,$H495))=$C$8,IF($H495="","",INDEX([1]NKC!$E$10:$E$5007,$H495)),IF($H495="","",INDEX([1]NKC!$D$10:$D$5007,$H495)))</f>
        <v>6418</v>
      </c>
      <c r="E495" s="49" t="str">
        <f ca="1">IF(IF($H495="","",INDEX([1]NKC!$E$10:$E$5007,$H495))=$C$8,"",IF($H495="","",INDEX([1]NKC!$F$10:$F$5007,$H495)))</f>
        <v/>
      </c>
      <c r="F495" s="49">
        <f ca="1">IF(IF($H495="","",INDEX([1]NKC!$D$10:$D$5007,$H495))=$C$8,"",IF($H495="","",INDEX([1]NKC!$F$10:$F$5007,$H495)))</f>
        <v>2181818</v>
      </c>
      <c r="G495" s="50">
        <f ca="1">IF(SUM(E495:F495)=0,0,$G$11+SUM(E$12:$E495)-SUM(F$12:$F495))</f>
        <v>2528203971</v>
      </c>
      <c r="H495" s="51">
        <f ca="1">IF(IF(TYPE(MATCH($C$8,OFFSET([1]NKC!$D$10,H494,0):'[1]NKC'!$D$5007,0)+H494)=16,"",MATCH($C$8,OFFSET([1]NKC!$D$10,H494,0):'[1]NKC'!$D$5007,0)+H494)&lt;IF(TYPE(MATCH($C$8,OFFSET([1]NKC!$E$10,H494,0):'[1]NKC'!$E$5007,0)+H494)=16,"",MATCH($C$8,OFFSET([1]NKC!$E$10,H494,0):'[1]NKC'!$E$5007,0)+H494),IF(TYPE(MATCH($C$8,OFFSET([1]NKC!$D$10,H494,0):'[1]NKC'!$D$5007,0)+H494)=16,"",MATCH($C$8,OFFSET([1]NKC!$D$10,H494,0):'[1]NKC'!$D$5007,0)+H494),IF(TYPE(MATCH($C$8,OFFSET([1]NKC!$E$10,H494,0):'[1]NKC'!$E$5007,0)+H494)=16,"",MATCH($C$8,OFFSET([1]NKC!$E$10,H494,0):'[1]NKC'!$E$5007,0)+H494))</f>
        <v>669</v>
      </c>
    </row>
    <row r="496" spans="1:8" s="52" customFormat="1" ht="14.25">
      <c r="A496" s="45">
        <f ca="1">IF($H496="","",INDEX([1]NKC!$A$10:$A$5007,$H496))</f>
        <v>43571</v>
      </c>
      <c r="B496" s="46" t="str">
        <f ca="1">IF($H496="","",INDEX([1]NKC!$B$10:$B$5007,$H496))</f>
        <v>PC20190416-02</v>
      </c>
      <c r="C496" s="47" t="str">
        <f ca="1">IF($H496="","",INDEX([1]NKC!$C$10:$C$5007,$H496))</f>
        <v>Thuế GTGT khấu trừ</v>
      </c>
      <c r="D496" s="48" t="str">
        <f ca="1">IF(IF($H496="","",INDEX([1]NKC!$D$10:$D$5007,$H496))=$C$8,IF($H496="","",INDEX([1]NKC!$E$10:$E$5007,$H496)),IF($H496="","",INDEX([1]NKC!$D$10:$D$5007,$H496)))</f>
        <v>1331</v>
      </c>
      <c r="E496" s="49" t="str">
        <f ca="1">IF(IF($H496="","",INDEX([1]NKC!$E$10:$E$5007,$H496))=$C$8,"",IF($H496="","",INDEX([1]NKC!$F$10:$F$5007,$H496)))</f>
        <v/>
      </c>
      <c r="F496" s="49">
        <f ca="1">IF(IF($H496="","",INDEX([1]NKC!$D$10:$D$5007,$H496))=$C$8,"",IF($H496="","",INDEX([1]NKC!$F$10:$F$5007,$H496)))</f>
        <v>218182</v>
      </c>
      <c r="G496" s="50">
        <f ca="1">IF(SUM(E496:F496)=0,0,$G$11+SUM(E$12:$E496)-SUM(F$12:$F496))</f>
        <v>2527985789</v>
      </c>
      <c r="H496" s="51">
        <f ca="1">IF(IF(TYPE(MATCH($C$8,OFFSET([1]NKC!$D$10,H495,0):'[1]NKC'!$D$5007,0)+H495)=16,"",MATCH($C$8,OFFSET([1]NKC!$D$10,H495,0):'[1]NKC'!$D$5007,0)+H495)&lt;IF(TYPE(MATCH($C$8,OFFSET([1]NKC!$E$10,H495,0):'[1]NKC'!$E$5007,0)+H495)=16,"",MATCH($C$8,OFFSET([1]NKC!$E$10,H495,0):'[1]NKC'!$E$5007,0)+H495),IF(TYPE(MATCH($C$8,OFFSET([1]NKC!$D$10,H495,0):'[1]NKC'!$D$5007,0)+H495)=16,"",MATCH($C$8,OFFSET([1]NKC!$D$10,H495,0):'[1]NKC'!$D$5007,0)+H495),IF(TYPE(MATCH($C$8,OFFSET([1]NKC!$E$10,H495,0):'[1]NKC'!$E$5007,0)+H495)=16,"",MATCH($C$8,OFFSET([1]NKC!$E$10,H495,0):'[1]NKC'!$E$5007,0)+H495))</f>
        <v>670</v>
      </c>
    </row>
    <row r="497" spans="1:8" s="52" customFormat="1" ht="25.5">
      <c r="A497" s="45">
        <f ca="1">IF($H497="","",INDEX([1]NKC!$A$10:$A$5007,$H497))</f>
        <v>43571</v>
      </c>
      <c r="B497" s="46" t="str">
        <f ca="1">IF($H497="","",INDEX([1]NKC!$B$10:$B$5007,$H497))</f>
        <v>PC20190416-02</v>
      </c>
      <c r="C497" s="47" t="str">
        <f ca="1">IF($H497="","",INDEX([1]NKC!$C$10:$C$5007,$H497))</f>
        <v>Đi công tác Singapore, Đà Lạt, Phú Quốc, Đà Nẵng, Quảng Nam, Hà Nội, Quy Nhơn-phòng nghỉ</v>
      </c>
      <c r="D497" s="48" t="str">
        <f ca="1">IF(IF($H497="","",INDEX([1]NKC!$D$10:$D$5007,$H497))=$C$8,IF($H497="","",INDEX([1]NKC!$E$10:$E$5007,$H497)),IF($H497="","",INDEX([1]NKC!$D$10:$D$5007,$H497)))</f>
        <v>6418</v>
      </c>
      <c r="E497" s="49" t="str">
        <f ca="1">IF(IF($H497="","",INDEX([1]NKC!$E$10:$E$5007,$H497))=$C$8,"",IF($H497="","",INDEX([1]NKC!$F$10:$F$5007,$H497)))</f>
        <v/>
      </c>
      <c r="F497" s="49">
        <f ca="1">IF(IF($H497="","",INDEX([1]NKC!$D$10:$D$5007,$H497))=$C$8,"",IF($H497="","",INDEX([1]NKC!$F$10:$F$5007,$H497)))</f>
        <v>1090909</v>
      </c>
      <c r="G497" s="50">
        <f ca="1">IF(SUM(E497:F497)=0,0,$G$11+SUM(E$12:$E497)-SUM(F$12:$F497))</f>
        <v>2526894880</v>
      </c>
      <c r="H497" s="51">
        <f ca="1">IF(IF(TYPE(MATCH($C$8,OFFSET([1]NKC!$D$10,H496,0):'[1]NKC'!$D$5007,0)+H496)=16,"",MATCH($C$8,OFFSET([1]NKC!$D$10,H496,0):'[1]NKC'!$D$5007,0)+H496)&lt;IF(TYPE(MATCH($C$8,OFFSET([1]NKC!$E$10,H496,0):'[1]NKC'!$E$5007,0)+H496)=16,"",MATCH($C$8,OFFSET([1]NKC!$E$10,H496,0):'[1]NKC'!$E$5007,0)+H496),IF(TYPE(MATCH($C$8,OFFSET([1]NKC!$D$10,H496,0):'[1]NKC'!$D$5007,0)+H496)=16,"",MATCH($C$8,OFFSET([1]NKC!$D$10,H496,0):'[1]NKC'!$D$5007,0)+H496),IF(TYPE(MATCH($C$8,OFFSET([1]NKC!$E$10,H496,0):'[1]NKC'!$E$5007,0)+H496)=16,"",MATCH($C$8,OFFSET([1]NKC!$E$10,H496,0):'[1]NKC'!$E$5007,0)+H496))</f>
        <v>671</v>
      </c>
    </row>
    <row r="498" spans="1:8" s="52" customFormat="1" ht="14.25">
      <c r="A498" s="45">
        <f ca="1">IF($H498="","",INDEX([1]NKC!$A$10:$A$5007,$H498))</f>
        <v>43571</v>
      </c>
      <c r="B498" s="46" t="str">
        <f ca="1">IF($H498="","",INDEX([1]NKC!$B$10:$B$5007,$H498))</f>
        <v>PC20190416-02</v>
      </c>
      <c r="C498" s="47" t="str">
        <f ca="1">IF($H498="","",INDEX([1]NKC!$C$10:$C$5007,$H498))</f>
        <v>Thuế GTGT khấu trừ</v>
      </c>
      <c r="D498" s="48" t="str">
        <f ca="1">IF(IF($H498="","",INDEX([1]NKC!$D$10:$D$5007,$H498))=$C$8,IF($H498="","",INDEX([1]NKC!$E$10:$E$5007,$H498)),IF($H498="","",INDEX([1]NKC!$D$10:$D$5007,$H498)))</f>
        <v>1331</v>
      </c>
      <c r="E498" s="49" t="str">
        <f ca="1">IF(IF($H498="","",INDEX([1]NKC!$E$10:$E$5007,$H498))=$C$8,"",IF($H498="","",INDEX([1]NKC!$F$10:$F$5007,$H498)))</f>
        <v/>
      </c>
      <c r="F498" s="49">
        <f ca="1">IF(IF($H498="","",INDEX([1]NKC!$D$10:$D$5007,$H498))=$C$8,"",IF($H498="","",INDEX([1]NKC!$F$10:$F$5007,$H498)))</f>
        <v>109091</v>
      </c>
      <c r="G498" s="50">
        <f ca="1">IF(SUM(E498:F498)=0,0,$G$11+SUM(E$12:$E498)-SUM(F$12:$F498))</f>
        <v>2526785789</v>
      </c>
      <c r="H498" s="51">
        <f ca="1">IF(IF(TYPE(MATCH($C$8,OFFSET([1]NKC!$D$10,H497,0):'[1]NKC'!$D$5007,0)+H497)=16,"",MATCH($C$8,OFFSET([1]NKC!$D$10,H497,0):'[1]NKC'!$D$5007,0)+H497)&lt;IF(TYPE(MATCH($C$8,OFFSET([1]NKC!$E$10,H497,0):'[1]NKC'!$E$5007,0)+H497)=16,"",MATCH($C$8,OFFSET([1]NKC!$E$10,H497,0):'[1]NKC'!$E$5007,0)+H497),IF(TYPE(MATCH($C$8,OFFSET([1]NKC!$D$10,H497,0):'[1]NKC'!$D$5007,0)+H497)=16,"",MATCH($C$8,OFFSET([1]NKC!$D$10,H497,0):'[1]NKC'!$D$5007,0)+H497),IF(TYPE(MATCH($C$8,OFFSET([1]NKC!$E$10,H497,0):'[1]NKC'!$E$5007,0)+H497)=16,"",MATCH($C$8,OFFSET([1]NKC!$E$10,H497,0):'[1]NKC'!$E$5007,0)+H497))</f>
        <v>672</v>
      </c>
    </row>
    <row r="499" spans="1:8" s="52" customFormat="1" ht="25.5">
      <c r="A499" s="45">
        <f ca="1">IF($H499="","",INDEX([1]NKC!$A$10:$A$5007,$H499))</f>
        <v>43571</v>
      </c>
      <c r="B499" s="46" t="str">
        <f ca="1">IF($H499="","",INDEX([1]NKC!$B$10:$B$5007,$H499))</f>
        <v>PC20190416-02</v>
      </c>
      <c r="C499" s="47" t="str">
        <f ca="1">IF($H499="","",INDEX([1]NKC!$C$10:$C$5007,$H499))</f>
        <v>Đi công tác Singapore, Đà Lạt, Phú Quốc, Đà Nẵng, Quảng Nam, Hà Nội, Quy Nhơn- vé máy bay</v>
      </c>
      <c r="D499" s="48" t="str">
        <f ca="1">IF(IF($H499="","",INDEX([1]NKC!$D$10:$D$5007,$H499))=$C$8,IF($H499="","",INDEX([1]NKC!$E$10:$E$5007,$H499)),IF($H499="","",INDEX([1]NKC!$D$10:$D$5007,$H499)))</f>
        <v>6418</v>
      </c>
      <c r="E499" s="49" t="str">
        <f ca="1">IF(IF($H499="","",INDEX([1]NKC!$E$10:$E$5007,$H499))=$C$8,"",IF($H499="","",INDEX([1]NKC!$F$10:$F$5007,$H499)))</f>
        <v/>
      </c>
      <c r="F499" s="49">
        <f ca="1">IF(IF($H499="","",INDEX([1]NKC!$D$10:$D$5007,$H499))=$C$8,"",IF($H499="","",INDEX([1]NKC!$F$10:$F$5007,$H499)))</f>
        <v>1650000</v>
      </c>
      <c r="G499" s="50">
        <f ca="1">IF(SUM(E499:F499)=0,0,$G$11+SUM(E$12:$E499)-SUM(F$12:$F499))</f>
        <v>2525135789</v>
      </c>
      <c r="H499" s="51">
        <f ca="1">IF(IF(TYPE(MATCH($C$8,OFFSET([1]NKC!$D$10,H498,0):'[1]NKC'!$D$5007,0)+H498)=16,"",MATCH($C$8,OFFSET([1]NKC!$D$10,H498,0):'[1]NKC'!$D$5007,0)+H498)&lt;IF(TYPE(MATCH($C$8,OFFSET([1]NKC!$E$10,H498,0):'[1]NKC'!$E$5007,0)+H498)=16,"",MATCH($C$8,OFFSET([1]NKC!$E$10,H498,0):'[1]NKC'!$E$5007,0)+H498),IF(TYPE(MATCH($C$8,OFFSET([1]NKC!$D$10,H498,0):'[1]NKC'!$D$5007,0)+H498)=16,"",MATCH($C$8,OFFSET([1]NKC!$D$10,H498,0):'[1]NKC'!$D$5007,0)+H498),IF(TYPE(MATCH($C$8,OFFSET([1]NKC!$E$10,H498,0):'[1]NKC'!$E$5007,0)+H498)=16,"",MATCH($C$8,OFFSET([1]NKC!$E$10,H498,0):'[1]NKC'!$E$5007,0)+H498))</f>
        <v>673</v>
      </c>
    </row>
    <row r="500" spans="1:8" s="52" customFormat="1" ht="14.25">
      <c r="A500" s="45">
        <f ca="1">IF($H500="","",INDEX([1]NKC!$A$10:$A$5007,$H500))</f>
        <v>43571</v>
      </c>
      <c r="B500" s="46" t="str">
        <f ca="1">IF($H500="","",INDEX([1]NKC!$B$10:$B$5007,$H500))</f>
        <v>PC20190416-02</v>
      </c>
      <c r="C500" s="47" t="str">
        <f ca="1">IF($H500="","",INDEX([1]NKC!$C$10:$C$5007,$H500))</f>
        <v>Thuế GTGT khấu trừ</v>
      </c>
      <c r="D500" s="48" t="str">
        <f ca="1">IF(IF($H500="","",INDEX([1]NKC!$D$10:$D$5007,$H500))=$C$8,IF($H500="","",INDEX([1]NKC!$E$10:$E$5007,$H500)),IF($H500="","",INDEX([1]NKC!$D$10:$D$5007,$H500)))</f>
        <v>1331</v>
      </c>
      <c r="E500" s="49" t="str">
        <f ca="1">IF(IF($H500="","",INDEX([1]NKC!$E$10:$E$5007,$H500))=$C$8,"",IF($H500="","",INDEX([1]NKC!$F$10:$F$5007,$H500)))</f>
        <v/>
      </c>
      <c r="F500" s="49">
        <f ca="1">IF(IF($H500="","",INDEX([1]NKC!$D$10:$D$5007,$H500))=$C$8,"",IF($H500="","",INDEX([1]NKC!$F$10:$F$5007,$H500)))</f>
        <v>25000</v>
      </c>
      <c r="G500" s="50">
        <f ca="1">IF(SUM(E500:F500)=0,0,$G$11+SUM(E$12:$E500)-SUM(F$12:$F500))</f>
        <v>2525110789</v>
      </c>
      <c r="H500" s="51">
        <f ca="1">IF(IF(TYPE(MATCH($C$8,OFFSET([1]NKC!$D$10,H499,0):'[1]NKC'!$D$5007,0)+H499)=16,"",MATCH($C$8,OFFSET([1]NKC!$D$10,H499,0):'[1]NKC'!$D$5007,0)+H499)&lt;IF(TYPE(MATCH($C$8,OFFSET([1]NKC!$E$10,H499,0):'[1]NKC'!$E$5007,0)+H499)=16,"",MATCH($C$8,OFFSET([1]NKC!$E$10,H499,0):'[1]NKC'!$E$5007,0)+H499),IF(TYPE(MATCH($C$8,OFFSET([1]NKC!$D$10,H499,0):'[1]NKC'!$D$5007,0)+H499)=16,"",MATCH($C$8,OFFSET([1]NKC!$D$10,H499,0):'[1]NKC'!$D$5007,0)+H499),IF(TYPE(MATCH($C$8,OFFSET([1]NKC!$E$10,H499,0):'[1]NKC'!$E$5007,0)+H499)=16,"",MATCH($C$8,OFFSET([1]NKC!$E$10,H499,0):'[1]NKC'!$E$5007,0)+H499))</f>
        <v>674</v>
      </c>
    </row>
    <row r="501" spans="1:8" s="52" customFormat="1" ht="25.5">
      <c r="A501" s="45">
        <f ca="1">IF($H501="","",INDEX([1]NKC!$A$10:$A$5007,$H501))</f>
        <v>43571</v>
      </c>
      <c r="B501" s="46" t="str">
        <f ca="1">IF($H501="","",INDEX([1]NKC!$B$10:$B$5007,$H501))</f>
        <v>PC20190416-02</v>
      </c>
      <c r="C501" s="47" t="str">
        <f ca="1">IF($H501="","",INDEX([1]NKC!$C$10:$C$5007,$H501))</f>
        <v>Đi công tác Singapore, Đà Lạt, Phú Quốc, Đà Nẵng, Quảng Nam, Hà Nội, Quy Nhơn- vé máy bay</v>
      </c>
      <c r="D501" s="48" t="str">
        <f ca="1">IF(IF($H501="","",INDEX([1]NKC!$D$10:$D$5007,$H501))=$C$8,IF($H501="","",INDEX([1]NKC!$E$10:$E$5007,$H501)),IF($H501="","",INDEX([1]NKC!$D$10:$D$5007,$H501)))</f>
        <v>6418</v>
      </c>
      <c r="E501" s="49" t="str">
        <f ca="1">IF(IF($H501="","",INDEX([1]NKC!$E$10:$E$5007,$H501))=$C$8,"",IF($H501="","",INDEX([1]NKC!$F$10:$F$5007,$H501)))</f>
        <v/>
      </c>
      <c r="F501" s="49">
        <f ca="1">IF(IF($H501="","",INDEX([1]NKC!$D$10:$D$5007,$H501))=$C$8,"",IF($H501="","",INDEX([1]NKC!$F$10:$F$5007,$H501)))</f>
        <v>2985000</v>
      </c>
      <c r="G501" s="50">
        <f ca="1">IF(SUM(E501:F501)=0,0,$G$11+SUM(E$12:$E501)-SUM(F$12:$F501))</f>
        <v>2522125789</v>
      </c>
      <c r="H501" s="51">
        <f ca="1">IF(IF(TYPE(MATCH($C$8,OFFSET([1]NKC!$D$10,H500,0):'[1]NKC'!$D$5007,0)+H500)=16,"",MATCH($C$8,OFFSET([1]NKC!$D$10,H500,0):'[1]NKC'!$D$5007,0)+H500)&lt;IF(TYPE(MATCH($C$8,OFFSET([1]NKC!$E$10,H500,0):'[1]NKC'!$E$5007,0)+H500)=16,"",MATCH($C$8,OFFSET([1]NKC!$E$10,H500,0):'[1]NKC'!$E$5007,0)+H500),IF(TYPE(MATCH($C$8,OFFSET([1]NKC!$D$10,H500,0):'[1]NKC'!$D$5007,0)+H500)=16,"",MATCH($C$8,OFFSET([1]NKC!$D$10,H500,0):'[1]NKC'!$D$5007,0)+H500),IF(TYPE(MATCH($C$8,OFFSET([1]NKC!$E$10,H500,0):'[1]NKC'!$E$5007,0)+H500)=16,"",MATCH($C$8,OFFSET([1]NKC!$E$10,H500,0):'[1]NKC'!$E$5007,0)+H500))</f>
        <v>675</v>
      </c>
    </row>
    <row r="502" spans="1:8" s="52" customFormat="1" ht="25.5">
      <c r="A502" s="45">
        <f ca="1">IF($H502="","",INDEX([1]NKC!$A$10:$A$5007,$H502))</f>
        <v>43571</v>
      </c>
      <c r="B502" s="46" t="str">
        <f ca="1">IF($H502="","",INDEX([1]NKC!$B$10:$B$5007,$H502))</f>
        <v>PC20190416-02</v>
      </c>
      <c r="C502" s="47" t="str">
        <f ca="1">IF($H502="","",INDEX([1]NKC!$C$10:$C$5007,$H502))</f>
        <v>Đi công tác Singapore, Đà Lạt, Phú Quốc, Đà Nẵng, Quảng Nam, Hà Nội, Quy Nhơn</v>
      </c>
      <c r="D502" s="48" t="str">
        <f ca="1">IF(IF($H502="","",INDEX([1]NKC!$D$10:$D$5007,$H502))=$C$8,IF($H502="","",INDEX([1]NKC!$E$10:$E$5007,$H502)),IF($H502="","",INDEX([1]NKC!$D$10:$D$5007,$H502)))</f>
        <v>6418</v>
      </c>
      <c r="E502" s="49" t="str">
        <f ca="1">IF(IF($H502="","",INDEX([1]NKC!$E$10:$E$5007,$H502))=$C$8,"",IF($H502="","",INDEX([1]NKC!$F$10:$F$5007,$H502)))</f>
        <v/>
      </c>
      <c r="F502" s="49">
        <f ca="1">IF(IF($H502="","",INDEX([1]NKC!$D$10:$D$5007,$H502))=$C$8,"",IF($H502="","",INDEX([1]NKC!$F$10:$F$5007,$H502)))</f>
        <v>1363636</v>
      </c>
      <c r="G502" s="50">
        <f ca="1">IF(SUM(E502:F502)=0,0,$G$11+SUM(E$12:$E502)-SUM(F$12:$F502))</f>
        <v>2520762153</v>
      </c>
      <c r="H502" s="51">
        <f ca="1">IF(IF(TYPE(MATCH($C$8,OFFSET([1]NKC!$D$10,H501,0):'[1]NKC'!$D$5007,0)+H501)=16,"",MATCH($C$8,OFFSET([1]NKC!$D$10,H501,0):'[1]NKC'!$D$5007,0)+H501)&lt;IF(TYPE(MATCH($C$8,OFFSET([1]NKC!$E$10,H501,0):'[1]NKC'!$E$5007,0)+H501)=16,"",MATCH($C$8,OFFSET([1]NKC!$E$10,H501,0):'[1]NKC'!$E$5007,0)+H501),IF(TYPE(MATCH($C$8,OFFSET([1]NKC!$D$10,H501,0):'[1]NKC'!$D$5007,0)+H501)=16,"",MATCH($C$8,OFFSET([1]NKC!$D$10,H501,0):'[1]NKC'!$D$5007,0)+H501),IF(TYPE(MATCH($C$8,OFFSET([1]NKC!$E$10,H501,0):'[1]NKC'!$E$5007,0)+H501)=16,"",MATCH($C$8,OFFSET([1]NKC!$E$10,H501,0):'[1]NKC'!$E$5007,0)+H501))</f>
        <v>676</v>
      </c>
    </row>
    <row r="503" spans="1:8" s="52" customFormat="1" ht="14.25">
      <c r="A503" s="45">
        <f ca="1">IF($H503="","",INDEX([1]NKC!$A$10:$A$5007,$H503))</f>
        <v>43571</v>
      </c>
      <c r="B503" s="46" t="str">
        <f ca="1">IF($H503="","",INDEX([1]NKC!$B$10:$B$5007,$H503))</f>
        <v>PC20190416-02</v>
      </c>
      <c r="C503" s="47" t="str">
        <f ca="1">IF($H503="","",INDEX([1]NKC!$C$10:$C$5007,$H503))</f>
        <v>Thuế GTGT khấu trừ</v>
      </c>
      <c r="D503" s="48" t="str">
        <f ca="1">IF(IF($H503="","",INDEX([1]NKC!$D$10:$D$5007,$H503))=$C$8,IF($H503="","",INDEX([1]NKC!$E$10:$E$5007,$H503)),IF($H503="","",INDEX([1]NKC!$D$10:$D$5007,$H503)))</f>
        <v>1331</v>
      </c>
      <c r="E503" s="49" t="str">
        <f ca="1">IF(IF($H503="","",INDEX([1]NKC!$E$10:$E$5007,$H503))=$C$8,"",IF($H503="","",INDEX([1]NKC!$F$10:$F$5007,$H503)))</f>
        <v/>
      </c>
      <c r="F503" s="49">
        <f ca="1">IF(IF($H503="","",INDEX([1]NKC!$D$10:$D$5007,$H503))=$C$8,"",IF($H503="","",INDEX([1]NKC!$F$10:$F$5007,$H503)))</f>
        <v>136364</v>
      </c>
      <c r="G503" s="50">
        <f ca="1">IF(SUM(E503:F503)=0,0,$G$11+SUM(E$12:$E503)-SUM(F$12:$F503))</f>
        <v>2520625789</v>
      </c>
      <c r="H503" s="51">
        <f ca="1">IF(IF(TYPE(MATCH($C$8,OFFSET([1]NKC!$D$10,H502,0):'[1]NKC'!$D$5007,0)+H502)=16,"",MATCH($C$8,OFFSET([1]NKC!$D$10,H502,0):'[1]NKC'!$D$5007,0)+H502)&lt;IF(TYPE(MATCH($C$8,OFFSET([1]NKC!$E$10,H502,0):'[1]NKC'!$E$5007,0)+H502)=16,"",MATCH($C$8,OFFSET([1]NKC!$E$10,H502,0):'[1]NKC'!$E$5007,0)+H502),IF(TYPE(MATCH($C$8,OFFSET([1]NKC!$D$10,H502,0):'[1]NKC'!$D$5007,0)+H502)=16,"",MATCH($C$8,OFFSET([1]NKC!$D$10,H502,0):'[1]NKC'!$D$5007,0)+H502),IF(TYPE(MATCH($C$8,OFFSET([1]NKC!$E$10,H502,0):'[1]NKC'!$E$5007,0)+H502)=16,"",MATCH($C$8,OFFSET([1]NKC!$E$10,H502,0):'[1]NKC'!$E$5007,0)+H502))</f>
        <v>677</v>
      </c>
    </row>
    <row r="504" spans="1:8" s="52" customFormat="1" ht="25.5">
      <c r="A504" s="45">
        <f ca="1">IF($H504="","",INDEX([1]NKC!$A$10:$A$5007,$H504))</f>
        <v>43571</v>
      </c>
      <c r="B504" s="46" t="str">
        <f ca="1">IF($H504="","",INDEX([1]NKC!$B$10:$B$5007,$H504))</f>
        <v>PC20190416-02</v>
      </c>
      <c r="C504" s="47" t="str">
        <f ca="1">IF($H504="","",INDEX([1]NKC!$C$10:$C$5007,$H504))</f>
        <v>Đi công tác Singapore, Đà Lạt, Phú Quốc, Đà Nẵng, Quảng Nam, Hà Nội, Quy Nhơn- grab</v>
      </c>
      <c r="D504" s="48" t="str">
        <f ca="1">IF(IF($H504="","",INDEX([1]NKC!$D$10:$D$5007,$H504))=$C$8,IF($H504="","",INDEX([1]NKC!$E$10:$E$5007,$H504)),IF($H504="","",INDEX([1]NKC!$D$10:$D$5007,$H504)))</f>
        <v>6418</v>
      </c>
      <c r="E504" s="49" t="str">
        <f ca="1">IF(IF($H504="","",INDEX([1]NKC!$E$10:$E$5007,$H504))=$C$8,"",IF($H504="","",INDEX([1]NKC!$F$10:$F$5007,$H504)))</f>
        <v/>
      </c>
      <c r="F504" s="49">
        <f ca="1">IF(IF($H504="","",INDEX([1]NKC!$D$10:$D$5007,$H504))=$C$8,"",IF($H504="","",INDEX([1]NKC!$F$10:$F$5007,$H504)))</f>
        <v>1447500</v>
      </c>
      <c r="G504" s="50">
        <f ca="1">IF(SUM(E504:F504)=0,0,$G$11+SUM(E$12:$E504)-SUM(F$12:$F504))</f>
        <v>2519178289</v>
      </c>
      <c r="H504" s="51">
        <f ca="1">IF(IF(TYPE(MATCH($C$8,OFFSET([1]NKC!$D$10,H503,0):'[1]NKC'!$D$5007,0)+H503)=16,"",MATCH($C$8,OFFSET([1]NKC!$D$10,H503,0):'[1]NKC'!$D$5007,0)+H503)&lt;IF(TYPE(MATCH($C$8,OFFSET([1]NKC!$E$10,H503,0):'[1]NKC'!$E$5007,0)+H503)=16,"",MATCH($C$8,OFFSET([1]NKC!$E$10,H503,0):'[1]NKC'!$E$5007,0)+H503),IF(TYPE(MATCH($C$8,OFFSET([1]NKC!$D$10,H503,0):'[1]NKC'!$D$5007,0)+H503)=16,"",MATCH($C$8,OFFSET([1]NKC!$D$10,H503,0):'[1]NKC'!$D$5007,0)+H503),IF(TYPE(MATCH($C$8,OFFSET([1]NKC!$E$10,H503,0):'[1]NKC'!$E$5007,0)+H503)=16,"",MATCH($C$8,OFFSET([1]NKC!$E$10,H503,0):'[1]NKC'!$E$5007,0)+H503))</f>
        <v>678</v>
      </c>
    </row>
    <row r="505" spans="1:8" s="52" customFormat="1" ht="25.5">
      <c r="A505" s="45">
        <f ca="1">IF($H505="","",INDEX([1]NKC!$A$10:$A$5007,$H505))</f>
        <v>43571</v>
      </c>
      <c r="B505" s="46" t="str">
        <f ca="1">IF($H505="","",INDEX([1]NKC!$B$10:$B$5007,$H505))</f>
        <v>PC20190416-03</v>
      </c>
      <c r="C505" s="47" t="str">
        <f ca="1">IF($H505="","",INDEX([1]NKC!$C$10:$C$5007,$H505))</f>
        <v>Chi phí xăng dầu công tác Lâm Đồng 3,4,13,14/04/2019-xăng</v>
      </c>
      <c r="D505" s="48" t="str">
        <f ca="1">IF(IF($H505="","",INDEX([1]NKC!$D$10:$D$5007,$H505))=$C$8,IF($H505="","",INDEX([1]NKC!$E$10:$E$5007,$H505)),IF($H505="","",INDEX([1]NKC!$D$10:$D$5007,$H505)))</f>
        <v>6418</v>
      </c>
      <c r="E505" s="49" t="str">
        <f ca="1">IF(IF($H505="","",INDEX([1]NKC!$E$10:$E$5007,$H505))=$C$8,"",IF($H505="","",INDEX([1]NKC!$F$10:$F$5007,$H505)))</f>
        <v/>
      </c>
      <c r="F505" s="49">
        <f ca="1">IF(IF($H505="","",INDEX([1]NKC!$D$10:$D$5007,$H505))=$C$8,"",IF($H505="","",INDEX([1]NKC!$F$10:$F$5007,$H505)))</f>
        <v>908389</v>
      </c>
      <c r="G505" s="50">
        <f ca="1">IF(SUM(E505:F505)=0,0,$G$11+SUM(E$12:$E505)-SUM(F$12:$F505))</f>
        <v>2518269900</v>
      </c>
      <c r="H505" s="51">
        <f ca="1">IF(IF(TYPE(MATCH($C$8,OFFSET([1]NKC!$D$10,H504,0):'[1]NKC'!$D$5007,0)+H504)=16,"",MATCH($C$8,OFFSET([1]NKC!$D$10,H504,0):'[1]NKC'!$D$5007,0)+H504)&lt;IF(TYPE(MATCH($C$8,OFFSET([1]NKC!$E$10,H504,0):'[1]NKC'!$E$5007,0)+H504)=16,"",MATCH($C$8,OFFSET([1]NKC!$E$10,H504,0):'[1]NKC'!$E$5007,0)+H504),IF(TYPE(MATCH($C$8,OFFSET([1]NKC!$D$10,H504,0):'[1]NKC'!$D$5007,0)+H504)=16,"",MATCH($C$8,OFFSET([1]NKC!$D$10,H504,0):'[1]NKC'!$D$5007,0)+H504),IF(TYPE(MATCH($C$8,OFFSET([1]NKC!$E$10,H504,0):'[1]NKC'!$E$5007,0)+H504)=16,"",MATCH($C$8,OFFSET([1]NKC!$E$10,H504,0):'[1]NKC'!$E$5007,0)+H504))</f>
        <v>679</v>
      </c>
    </row>
    <row r="506" spans="1:8" s="52" customFormat="1" ht="14.25">
      <c r="A506" s="45">
        <f ca="1">IF($H506="","",INDEX([1]NKC!$A$10:$A$5007,$H506))</f>
        <v>43571</v>
      </c>
      <c r="B506" s="46" t="str">
        <f ca="1">IF($H506="","",INDEX([1]NKC!$B$10:$B$5007,$H506))</f>
        <v>PC20190416-03</v>
      </c>
      <c r="C506" s="47" t="str">
        <f ca="1">IF($H506="","",INDEX([1]NKC!$C$10:$C$5007,$H506))</f>
        <v>Thuế GTGT được khấu trừ</v>
      </c>
      <c r="D506" s="48" t="str">
        <f ca="1">IF(IF($H506="","",INDEX([1]NKC!$D$10:$D$5007,$H506))=$C$8,IF($H506="","",INDEX([1]NKC!$E$10:$E$5007,$H506)),IF($H506="","",INDEX([1]NKC!$D$10:$D$5007,$H506)))</f>
        <v>1331</v>
      </c>
      <c r="E506" s="49" t="str">
        <f ca="1">IF(IF($H506="","",INDEX([1]NKC!$E$10:$E$5007,$H506))=$C$8,"",IF($H506="","",INDEX([1]NKC!$F$10:$F$5007,$H506)))</f>
        <v/>
      </c>
      <c r="F506" s="49">
        <f ca="1">IF(IF($H506="","",INDEX([1]NKC!$D$10:$D$5007,$H506))=$C$8,"",IF($H506="","",INDEX([1]NKC!$F$10:$F$5007,$H506)))</f>
        <v>91611</v>
      </c>
      <c r="G506" s="50">
        <f ca="1">IF(SUM(E506:F506)=0,0,$G$11+SUM(E$12:$E506)-SUM(F$12:$F506))</f>
        <v>2518178289</v>
      </c>
      <c r="H506" s="51">
        <f ca="1">IF(IF(TYPE(MATCH($C$8,OFFSET([1]NKC!$D$10,H505,0):'[1]NKC'!$D$5007,0)+H505)=16,"",MATCH($C$8,OFFSET([1]NKC!$D$10,H505,0):'[1]NKC'!$D$5007,0)+H505)&lt;IF(TYPE(MATCH($C$8,OFFSET([1]NKC!$E$10,H505,0):'[1]NKC'!$E$5007,0)+H505)=16,"",MATCH($C$8,OFFSET([1]NKC!$E$10,H505,0):'[1]NKC'!$E$5007,0)+H505),IF(TYPE(MATCH($C$8,OFFSET([1]NKC!$D$10,H505,0):'[1]NKC'!$D$5007,0)+H505)=16,"",MATCH($C$8,OFFSET([1]NKC!$D$10,H505,0):'[1]NKC'!$D$5007,0)+H505),IF(TYPE(MATCH($C$8,OFFSET([1]NKC!$E$10,H505,0):'[1]NKC'!$E$5007,0)+H505)=16,"",MATCH($C$8,OFFSET([1]NKC!$E$10,H505,0):'[1]NKC'!$E$5007,0)+H505))</f>
        <v>680</v>
      </c>
    </row>
    <row r="507" spans="1:8" s="52" customFormat="1" ht="25.5">
      <c r="A507" s="45">
        <f ca="1">IF($H507="","",INDEX([1]NKC!$A$10:$A$5007,$H507))</f>
        <v>43571</v>
      </c>
      <c r="B507" s="46" t="str">
        <f ca="1">IF($H507="","",INDEX([1]NKC!$B$10:$B$5007,$H507))</f>
        <v>PC20190416-03</v>
      </c>
      <c r="C507" s="47" t="str">
        <f ca="1">IF($H507="","",INDEX([1]NKC!$C$10:$C$5007,$H507))</f>
        <v>Chi phí xăng dầu công tác Lâm Đồng 3,4,13,14/04/2019-xăng</v>
      </c>
      <c r="D507" s="48" t="str">
        <f ca="1">IF(IF($H507="","",INDEX([1]NKC!$D$10:$D$5007,$H507))=$C$8,IF($H507="","",INDEX([1]NKC!$E$10:$E$5007,$H507)),IF($H507="","",INDEX([1]NKC!$D$10:$D$5007,$H507)))</f>
        <v>6418</v>
      </c>
      <c r="E507" s="49" t="str">
        <f ca="1">IF(IF($H507="","",INDEX([1]NKC!$E$10:$E$5007,$H507))=$C$8,"",IF($H507="","",INDEX([1]NKC!$F$10:$F$5007,$H507)))</f>
        <v/>
      </c>
      <c r="F507" s="49">
        <f ca="1">IF(IF($H507="","",INDEX([1]NKC!$D$10:$D$5007,$H507))=$C$8,"",IF($H507="","",INDEX([1]NKC!$F$10:$F$5007,$H507)))</f>
        <v>1000000</v>
      </c>
      <c r="G507" s="50">
        <f ca="1">IF(SUM(E507:F507)=0,0,$G$11+SUM(E$12:$E507)-SUM(F$12:$F507))</f>
        <v>2517178289</v>
      </c>
      <c r="H507" s="51">
        <f ca="1">IF(IF(TYPE(MATCH($C$8,OFFSET([1]NKC!$D$10,H506,0):'[1]NKC'!$D$5007,0)+H506)=16,"",MATCH($C$8,OFFSET([1]NKC!$D$10,H506,0):'[1]NKC'!$D$5007,0)+H506)&lt;IF(TYPE(MATCH($C$8,OFFSET([1]NKC!$E$10,H506,0):'[1]NKC'!$E$5007,0)+H506)=16,"",MATCH($C$8,OFFSET([1]NKC!$E$10,H506,0):'[1]NKC'!$E$5007,0)+H506),IF(TYPE(MATCH($C$8,OFFSET([1]NKC!$D$10,H506,0):'[1]NKC'!$D$5007,0)+H506)=16,"",MATCH($C$8,OFFSET([1]NKC!$D$10,H506,0):'[1]NKC'!$D$5007,0)+H506),IF(TYPE(MATCH($C$8,OFFSET([1]NKC!$E$10,H506,0):'[1]NKC'!$E$5007,0)+H506)=16,"",MATCH($C$8,OFFSET([1]NKC!$E$10,H506,0):'[1]NKC'!$E$5007,0)+H506))</f>
        <v>681</v>
      </c>
    </row>
    <row r="508" spans="1:8" s="52" customFormat="1" ht="14.25">
      <c r="A508" s="45">
        <f ca="1">IF($H508="","",INDEX([1]NKC!$A$10:$A$5007,$H508))</f>
        <v>43571</v>
      </c>
      <c r="B508" s="46" t="str">
        <f ca="1">IF($H508="","",INDEX([1]NKC!$B$10:$B$5007,$H508))</f>
        <v>PC20190416-03</v>
      </c>
      <c r="C508" s="47" t="str">
        <f ca="1">IF($H508="","",INDEX([1]NKC!$C$10:$C$5007,$H508))</f>
        <v>Thuế GTGT được khấu trừ</v>
      </c>
      <c r="D508" s="48" t="str">
        <f ca="1">IF(IF($H508="","",INDEX([1]NKC!$D$10:$D$5007,$H508))=$C$8,IF($H508="","",INDEX([1]NKC!$E$10:$E$5007,$H508)),IF($H508="","",INDEX([1]NKC!$D$10:$D$5007,$H508)))</f>
        <v>1331</v>
      </c>
      <c r="E508" s="49" t="str">
        <f ca="1">IF(IF($H508="","",INDEX([1]NKC!$E$10:$E$5007,$H508))=$C$8,"",IF($H508="","",INDEX([1]NKC!$F$10:$F$5007,$H508)))</f>
        <v/>
      </c>
      <c r="F508" s="49">
        <f ca="1">IF(IF($H508="","",INDEX([1]NKC!$D$10:$D$5007,$H508))=$C$8,"",IF($H508="","",INDEX([1]NKC!$F$10:$F$5007,$H508)))</f>
        <v>100000</v>
      </c>
      <c r="G508" s="50">
        <f ca="1">IF(SUM(E508:F508)=0,0,$G$11+SUM(E$12:$E508)-SUM(F$12:$F508))</f>
        <v>2517078289</v>
      </c>
      <c r="H508" s="51">
        <f ca="1">IF(IF(TYPE(MATCH($C$8,OFFSET([1]NKC!$D$10,H507,0):'[1]NKC'!$D$5007,0)+H507)=16,"",MATCH($C$8,OFFSET([1]NKC!$D$10,H507,0):'[1]NKC'!$D$5007,0)+H507)&lt;IF(TYPE(MATCH($C$8,OFFSET([1]NKC!$E$10,H507,0):'[1]NKC'!$E$5007,0)+H507)=16,"",MATCH($C$8,OFFSET([1]NKC!$E$10,H507,0):'[1]NKC'!$E$5007,0)+H507),IF(TYPE(MATCH($C$8,OFFSET([1]NKC!$D$10,H507,0):'[1]NKC'!$D$5007,0)+H507)=16,"",MATCH($C$8,OFFSET([1]NKC!$D$10,H507,0):'[1]NKC'!$D$5007,0)+H507),IF(TYPE(MATCH($C$8,OFFSET([1]NKC!$E$10,H507,0):'[1]NKC'!$E$5007,0)+H507)=16,"",MATCH($C$8,OFFSET([1]NKC!$E$10,H507,0):'[1]NKC'!$E$5007,0)+H507))</f>
        <v>682</v>
      </c>
    </row>
    <row r="509" spans="1:8" s="52" customFormat="1" ht="25.5">
      <c r="A509" s="45">
        <f ca="1">IF($H509="","",INDEX([1]NKC!$A$10:$A$5007,$H509))</f>
        <v>43571</v>
      </c>
      <c r="B509" s="46" t="str">
        <f ca="1">IF($H509="","",INDEX([1]NKC!$B$10:$B$5007,$H509))</f>
        <v>PC20190416-03</v>
      </c>
      <c r="C509" s="47" t="str">
        <f ca="1">IF($H509="","",INDEX([1]NKC!$C$10:$C$5007,$H509))</f>
        <v>Chi phí xăng dầu công tác Lâm Đồng 3,4,13,14/04/2019-xăng</v>
      </c>
      <c r="D509" s="48" t="str">
        <f ca="1">IF(IF($H509="","",INDEX([1]NKC!$D$10:$D$5007,$H509))=$C$8,IF($H509="","",INDEX([1]NKC!$E$10:$E$5007,$H509)),IF($H509="","",INDEX([1]NKC!$D$10:$D$5007,$H509)))</f>
        <v>6418</v>
      </c>
      <c r="E509" s="49" t="str">
        <f ca="1">IF(IF($H509="","",INDEX([1]NKC!$E$10:$E$5007,$H509))=$C$8,"",IF($H509="","",INDEX([1]NKC!$F$10:$F$5007,$H509)))</f>
        <v/>
      </c>
      <c r="F509" s="49">
        <f ca="1">IF(IF($H509="","",INDEX([1]NKC!$D$10:$D$5007,$H509))=$C$8,"",IF($H509="","",INDEX([1]NKC!$F$10:$F$5007,$H509)))</f>
        <v>909091</v>
      </c>
      <c r="G509" s="50">
        <f ca="1">IF(SUM(E509:F509)=0,0,$G$11+SUM(E$12:$E509)-SUM(F$12:$F509))</f>
        <v>2516169198</v>
      </c>
      <c r="H509" s="51">
        <f ca="1">IF(IF(TYPE(MATCH($C$8,OFFSET([1]NKC!$D$10,H508,0):'[1]NKC'!$D$5007,0)+H508)=16,"",MATCH($C$8,OFFSET([1]NKC!$D$10,H508,0):'[1]NKC'!$D$5007,0)+H508)&lt;IF(TYPE(MATCH($C$8,OFFSET([1]NKC!$E$10,H508,0):'[1]NKC'!$E$5007,0)+H508)=16,"",MATCH($C$8,OFFSET([1]NKC!$E$10,H508,0):'[1]NKC'!$E$5007,0)+H508),IF(TYPE(MATCH($C$8,OFFSET([1]NKC!$D$10,H508,0):'[1]NKC'!$D$5007,0)+H508)=16,"",MATCH($C$8,OFFSET([1]NKC!$D$10,H508,0):'[1]NKC'!$D$5007,0)+H508),IF(TYPE(MATCH($C$8,OFFSET([1]NKC!$E$10,H508,0):'[1]NKC'!$E$5007,0)+H508)=16,"",MATCH($C$8,OFFSET([1]NKC!$E$10,H508,0):'[1]NKC'!$E$5007,0)+H508))</f>
        <v>683</v>
      </c>
    </row>
    <row r="510" spans="1:8" s="52" customFormat="1" ht="14.25">
      <c r="A510" s="45">
        <f ca="1">IF($H510="","",INDEX([1]NKC!$A$10:$A$5007,$H510))</f>
        <v>43571</v>
      </c>
      <c r="B510" s="46" t="str">
        <f ca="1">IF($H510="","",INDEX([1]NKC!$B$10:$B$5007,$H510))</f>
        <v>PC20190416-03</v>
      </c>
      <c r="C510" s="47" t="str">
        <f ca="1">IF($H510="","",INDEX([1]NKC!$C$10:$C$5007,$H510))</f>
        <v>Thuế GTGT được khấu trừ</v>
      </c>
      <c r="D510" s="48" t="str">
        <f ca="1">IF(IF($H510="","",INDEX([1]NKC!$D$10:$D$5007,$H510))=$C$8,IF($H510="","",INDEX([1]NKC!$E$10:$E$5007,$H510)),IF($H510="","",INDEX([1]NKC!$D$10:$D$5007,$H510)))</f>
        <v>1331</v>
      </c>
      <c r="E510" s="49" t="str">
        <f ca="1">IF(IF($H510="","",INDEX([1]NKC!$E$10:$E$5007,$H510))=$C$8,"",IF($H510="","",INDEX([1]NKC!$F$10:$F$5007,$H510)))</f>
        <v/>
      </c>
      <c r="F510" s="49">
        <f ca="1">IF(IF($H510="","",INDEX([1]NKC!$D$10:$D$5007,$H510))=$C$8,"",IF($H510="","",INDEX([1]NKC!$F$10:$F$5007,$H510)))</f>
        <v>90909</v>
      </c>
      <c r="G510" s="50">
        <f ca="1">IF(SUM(E510:F510)=0,0,$G$11+SUM(E$12:$E510)-SUM(F$12:$F510))</f>
        <v>2516078289</v>
      </c>
      <c r="H510" s="51">
        <f ca="1">IF(IF(TYPE(MATCH($C$8,OFFSET([1]NKC!$D$10,H509,0):'[1]NKC'!$D$5007,0)+H509)=16,"",MATCH($C$8,OFFSET([1]NKC!$D$10,H509,0):'[1]NKC'!$D$5007,0)+H509)&lt;IF(TYPE(MATCH($C$8,OFFSET([1]NKC!$E$10,H509,0):'[1]NKC'!$E$5007,0)+H509)=16,"",MATCH($C$8,OFFSET([1]NKC!$E$10,H509,0):'[1]NKC'!$E$5007,0)+H509),IF(TYPE(MATCH($C$8,OFFSET([1]NKC!$D$10,H509,0):'[1]NKC'!$D$5007,0)+H509)=16,"",MATCH($C$8,OFFSET([1]NKC!$D$10,H509,0):'[1]NKC'!$D$5007,0)+H509),IF(TYPE(MATCH($C$8,OFFSET([1]NKC!$E$10,H509,0):'[1]NKC'!$E$5007,0)+H509)=16,"",MATCH($C$8,OFFSET([1]NKC!$E$10,H509,0):'[1]NKC'!$E$5007,0)+H509))</f>
        <v>684</v>
      </c>
    </row>
    <row r="511" spans="1:8" s="52" customFormat="1" ht="25.5">
      <c r="A511" s="45">
        <f ca="1">IF($H511="","",INDEX([1]NKC!$A$10:$A$5007,$H511))</f>
        <v>43571</v>
      </c>
      <c r="B511" s="46" t="str">
        <f ca="1">IF($H511="","",INDEX([1]NKC!$B$10:$B$5007,$H511))</f>
        <v>PC20190416-03</v>
      </c>
      <c r="C511" s="47" t="str">
        <f ca="1">IF($H511="","",INDEX([1]NKC!$C$10:$C$5007,$H511))</f>
        <v>Chi phí xăng dầu công tác Lâm Đồng 3,4,13,14/04/2019-phòng nghỉ</v>
      </c>
      <c r="D511" s="48" t="str">
        <f ca="1">IF(IF($H511="","",INDEX([1]NKC!$D$10:$D$5007,$H511))=$C$8,IF($H511="","",INDEX([1]NKC!$E$10:$E$5007,$H511)),IF($H511="","",INDEX([1]NKC!$D$10:$D$5007,$H511)))</f>
        <v>6418</v>
      </c>
      <c r="E511" s="49" t="str">
        <f ca="1">IF(IF($H511="","",INDEX([1]NKC!$E$10:$E$5007,$H511))=$C$8,"",IF($H511="","",INDEX([1]NKC!$F$10:$F$5007,$H511)))</f>
        <v/>
      </c>
      <c r="F511" s="49">
        <f ca="1">IF(IF($H511="","",INDEX([1]NKC!$D$10:$D$5007,$H511))=$C$8,"",IF($H511="","",INDEX([1]NKC!$F$10:$F$5007,$H511)))</f>
        <v>510000</v>
      </c>
      <c r="G511" s="50">
        <f ca="1">IF(SUM(E511:F511)=0,0,$G$11+SUM(E$12:$E511)-SUM(F$12:$F511))</f>
        <v>2515568289</v>
      </c>
      <c r="H511" s="51">
        <f ca="1">IF(IF(TYPE(MATCH($C$8,OFFSET([1]NKC!$D$10,H510,0):'[1]NKC'!$D$5007,0)+H510)=16,"",MATCH($C$8,OFFSET([1]NKC!$D$10,H510,0):'[1]NKC'!$D$5007,0)+H510)&lt;IF(TYPE(MATCH($C$8,OFFSET([1]NKC!$E$10,H510,0):'[1]NKC'!$E$5007,0)+H510)=16,"",MATCH($C$8,OFFSET([1]NKC!$E$10,H510,0):'[1]NKC'!$E$5007,0)+H510),IF(TYPE(MATCH($C$8,OFFSET([1]NKC!$D$10,H510,0):'[1]NKC'!$D$5007,0)+H510)=16,"",MATCH($C$8,OFFSET([1]NKC!$D$10,H510,0):'[1]NKC'!$D$5007,0)+H510),IF(TYPE(MATCH($C$8,OFFSET([1]NKC!$E$10,H510,0):'[1]NKC'!$E$5007,0)+H510)=16,"",MATCH($C$8,OFFSET([1]NKC!$E$10,H510,0):'[1]NKC'!$E$5007,0)+H510))</f>
        <v>685</v>
      </c>
    </row>
    <row r="512" spans="1:8" s="52" customFormat="1" ht="25.5">
      <c r="A512" s="45">
        <f ca="1">IF($H512="","",INDEX([1]NKC!$A$10:$A$5007,$H512))</f>
        <v>43571</v>
      </c>
      <c r="B512" s="46" t="str">
        <f ca="1">IF($H512="","",INDEX([1]NKC!$B$10:$B$5007,$H512))</f>
        <v>PC20190416-03</v>
      </c>
      <c r="C512" s="47" t="str">
        <f ca="1">IF($H512="","",INDEX([1]NKC!$C$10:$C$5007,$H512))</f>
        <v>Chi phí xăng dầu công tác Lâm Đồng 3,4,13,14/04/2019-phòng nghỉ</v>
      </c>
      <c r="D512" s="48" t="str">
        <f ca="1">IF(IF($H512="","",INDEX([1]NKC!$D$10:$D$5007,$H512))=$C$8,IF($H512="","",INDEX([1]NKC!$E$10:$E$5007,$H512)),IF($H512="","",INDEX([1]NKC!$D$10:$D$5007,$H512)))</f>
        <v>6418</v>
      </c>
      <c r="E512" s="49" t="str">
        <f ca="1">IF(IF($H512="","",INDEX([1]NKC!$E$10:$E$5007,$H512))=$C$8,"",IF($H512="","",INDEX([1]NKC!$F$10:$F$5007,$H512)))</f>
        <v/>
      </c>
      <c r="F512" s="49">
        <f ca="1">IF(IF($H512="","",INDEX([1]NKC!$D$10:$D$5007,$H512))=$C$8,"",IF($H512="","",INDEX([1]NKC!$F$10:$F$5007,$H512)))</f>
        <v>230000</v>
      </c>
      <c r="G512" s="50">
        <f ca="1">IF(SUM(E512:F512)=0,0,$G$11+SUM(E$12:$E512)-SUM(F$12:$F512))</f>
        <v>2515338289</v>
      </c>
      <c r="H512" s="51">
        <f ca="1">IF(IF(TYPE(MATCH($C$8,OFFSET([1]NKC!$D$10,H511,0):'[1]NKC'!$D$5007,0)+H511)=16,"",MATCH($C$8,OFFSET([1]NKC!$D$10,H511,0):'[1]NKC'!$D$5007,0)+H511)&lt;IF(TYPE(MATCH($C$8,OFFSET([1]NKC!$E$10,H511,0):'[1]NKC'!$E$5007,0)+H511)=16,"",MATCH($C$8,OFFSET([1]NKC!$E$10,H511,0):'[1]NKC'!$E$5007,0)+H511),IF(TYPE(MATCH($C$8,OFFSET([1]NKC!$D$10,H511,0):'[1]NKC'!$D$5007,0)+H511)=16,"",MATCH($C$8,OFFSET([1]NKC!$D$10,H511,0):'[1]NKC'!$D$5007,0)+H511),IF(TYPE(MATCH($C$8,OFFSET([1]NKC!$E$10,H511,0):'[1]NKC'!$E$5007,0)+H511)=16,"",MATCH($C$8,OFFSET([1]NKC!$E$10,H511,0):'[1]NKC'!$E$5007,0)+H511))</f>
        <v>686</v>
      </c>
    </row>
    <row r="513" spans="1:8" s="52" customFormat="1" ht="25.5">
      <c r="A513" s="45">
        <f ca="1">IF($H513="","",INDEX([1]NKC!$A$10:$A$5007,$H513))</f>
        <v>43571</v>
      </c>
      <c r="B513" s="46" t="str">
        <f ca="1">IF($H513="","",INDEX([1]NKC!$B$10:$B$5007,$H513))</f>
        <v>PC20190416-03</v>
      </c>
      <c r="C513" s="47" t="str">
        <f ca="1">IF($H513="","",INDEX([1]NKC!$C$10:$C$5007,$H513))</f>
        <v>Chi phí xăng dầu công tác Lâm Đồng 3,4,13,14/04/2019- bảo dưỡng xe</v>
      </c>
      <c r="D513" s="48" t="str">
        <f ca="1">IF(IF($H513="","",INDEX([1]NKC!$D$10:$D$5007,$H513))=$C$8,IF($H513="","",INDEX([1]NKC!$E$10:$E$5007,$H513)),IF($H513="","",INDEX([1]NKC!$D$10:$D$5007,$H513)))</f>
        <v>6418</v>
      </c>
      <c r="E513" s="49" t="str">
        <f ca="1">IF(IF($H513="","",INDEX([1]NKC!$E$10:$E$5007,$H513))=$C$8,"",IF($H513="","",INDEX([1]NKC!$F$10:$F$5007,$H513)))</f>
        <v/>
      </c>
      <c r="F513" s="49">
        <f ca="1">IF(IF($H513="","",INDEX([1]NKC!$D$10:$D$5007,$H513))=$C$8,"",IF($H513="","",INDEX([1]NKC!$F$10:$F$5007,$H513)))</f>
        <v>110000</v>
      </c>
      <c r="G513" s="50">
        <f ca="1">IF(SUM(E513:F513)=0,0,$G$11+SUM(E$12:$E513)-SUM(F$12:$F513))</f>
        <v>2515228289</v>
      </c>
      <c r="H513" s="51">
        <f ca="1">IF(IF(TYPE(MATCH($C$8,OFFSET([1]NKC!$D$10,H512,0):'[1]NKC'!$D$5007,0)+H512)=16,"",MATCH($C$8,OFFSET([1]NKC!$D$10,H512,0):'[1]NKC'!$D$5007,0)+H512)&lt;IF(TYPE(MATCH($C$8,OFFSET([1]NKC!$E$10,H512,0):'[1]NKC'!$E$5007,0)+H512)=16,"",MATCH($C$8,OFFSET([1]NKC!$E$10,H512,0):'[1]NKC'!$E$5007,0)+H512),IF(TYPE(MATCH($C$8,OFFSET([1]NKC!$D$10,H512,0):'[1]NKC'!$D$5007,0)+H512)=16,"",MATCH($C$8,OFFSET([1]NKC!$D$10,H512,0):'[1]NKC'!$D$5007,0)+H512),IF(TYPE(MATCH($C$8,OFFSET([1]NKC!$E$10,H512,0):'[1]NKC'!$E$5007,0)+H512)=16,"",MATCH($C$8,OFFSET([1]NKC!$E$10,H512,0):'[1]NKC'!$E$5007,0)+H512))</f>
        <v>687</v>
      </c>
    </row>
    <row r="514" spans="1:8" s="52" customFormat="1" ht="25.5">
      <c r="A514" s="45">
        <f ca="1">IF($H514="","",INDEX([1]NKC!$A$10:$A$5007,$H514))</f>
        <v>43571</v>
      </c>
      <c r="B514" s="46" t="str">
        <f ca="1">IF($H514="","",INDEX([1]NKC!$B$10:$B$5007,$H514))</f>
        <v>PC20190416-03</v>
      </c>
      <c r="C514" s="47" t="str">
        <f ca="1">IF($H514="","",INDEX([1]NKC!$C$10:$C$5007,$H514))</f>
        <v>Chi phí xăng dầu công tác Lâm Đồng 3,4,13,14/04/2019- bảo dưỡng xe</v>
      </c>
      <c r="D514" s="48" t="str">
        <f ca="1">IF(IF($H514="","",INDEX([1]NKC!$D$10:$D$5007,$H514))=$C$8,IF($H514="","",INDEX([1]NKC!$E$10:$E$5007,$H514)),IF($H514="","",INDEX([1]NKC!$D$10:$D$5007,$H514)))</f>
        <v>6418</v>
      </c>
      <c r="E514" s="49" t="str">
        <f ca="1">IF(IF($H514="","",INDEX([1]NKC!$E$10:$E$5007,$H514))=$C$8,"",IF($H514="","",INDEX([1]NKC!$F$10:$F$5007,$H514)))</f>
        <v/>
      </c>
      <c r="F514" s="49">
        <f ca="1">IF(IF($H514="","",INDEX([1]NKC!$D$10:$D$5007,$H514))=$C$8,"",IF($H514="","",INDEX([1]NKC!$F$10:$F$5007,$H514)))</f>
        <v>150000</v>
      </c>
      <c r="G514" s="50">
        <f ca="1">IF(SUM(E514:F514)=0,0,$G$11+SUM(E$12:$E514)-SUM(F$12:$F514))</f>
        <v>2515078289</v>
      </c>
      <c r="H514" s="51">
        <f ca="1">IF(IF(TYPE(MATCH($C$8,OFFSET([1]NKC!$D$10,H513,0):'[1]NKC'!$D$5007,0)+H513)=16,"",MATCH($C$8,OFFSET([1]NKC!$D$10,H513,0):'[1]NKC'!$D$5007,0)+H513)&lt;IF(TYPE(MATCH($C$8,OFFSET([1]NKC!$E$10,H513,0):'[1]NKC'!$E$5007,0)+H513)=16,"",MATCH($C$8,OFFSET([1]NKC!$E$10,H513,0):'[1]NKC'!$E$5007,0)+H513),IF(TYPE(MATCH($C$8,OFFSET([1]NKC!$D$10,H513,0):'[1]NKC'!$D$5007,0)+H513)=16,"",MATCH($C$8,OFFSET([1]NKC!$D$10,H513,0):'[1]NKC'!$D$5007,0)+H513),IF(TYPE(MATCH($C$8,OFFSET([1]NKC!$E$10,H513,0):'[1]NKC'!$E$5007,0)+H513)=16,"",MATCH($C$8,OFFSET([1]NKC!$E$10,H513,0):'[1]NKC'!$E$5007,0)+H513))</f>
        <v>688</v>
      </c>
    </row>
    <row r="515" spans="1:8" s="52" customFormat="1" ht="25.5">
      <c r="A515" s="45">
        <f ca="1">IF($H515="","",INDEX([1]NKC!$A$10:$A$5007,$H515))</f>
        <v>43571</v>
      </c>
      <c r="B515" s="46" t="str">
        <f ca="1">IF($H515="","",INDEX([1]NKC!$B$10:$B$5007,$H515))</f>
        <v>PC20190416-03</v>
      </c>
      <c r="C515" s="47" t="str">
        <f ca="1">IF($H515="","",INDEX([1]NKC!$C$10:$C$5007,$H515))</f>
        <v>Chi phí xăng dầu công tác Lâm Đồng 3,4,13,14/04/2019- cầu đường</v>
      </c>
      <c r="D515" s="48" t="str">
        <f ca="1">IF(IF($H515="","",INDEX([1]NKC!$D$10:$D$5007,$H515))=$C$8,IF($H515="","",INDEX([1]NKC!$E$10:$E$5007,$H515)),IF($H515="","",INDEX([1]NKC!$D$10:$D$5007,$H515)))</f>
        <v>6418</v>
      </c>
      <c r="E515" s="49" t="str">
        <f ca="1">IF(IF($H515="","",INDEX([1]NKC!$E$10:$E$5007,$H515))=$C$8,"",IF($H515="","",INDEX([1]NKC!$F$10:$F$5007,$H515)))</f>
        <v/>
      </c>
      <c r="F515" s="49">
        <f ca="1">IF(IF($H515="","",INDEX([1]NKC!$D$10:$D$5007,$H515))=$C$8,"",IF($H515="","",INDEX([1]NKC!$F$10:$F$5007,$H515)))</f>
        <v>472727</v>
      </c>
      <c r="G515" s="50">
        <f ca="1">IF(SUM(E515:F515)=0,0,$G$11+SUM(E$12:$E515)-SUM(F$12:$F515))</f>
        <v>2514605562</v>
      </c>
      <c r="H515" s="51">
        <f ca="1">IF(IF(TYPE(MATCH($C$8,OFFSET([1]NKC!$D$10,H514,0):'[1]NKC'!$D$5007,0)+H514)=16,"",MATCH($C$8,OFFSET([1]NKC!$D$10,H514,0):'[1]NKC'!$D$5007,0)+H514)&lt;IF(TYPE(MATCH($C$8,OFFSET([1]NKC!$E$10,H514,0):'[1]NKC'!$E$5007,0)+H514)=16,"",MATCH($C$8,OFFSET([1]NKC!$E$10,H514,0):'[1]NKC'!$E$5007,0)+H514),IF(TYPE(MATCH($C$8,OFFSET([1]NKC!$D$10,H514,0):'[1]NKC'!$D$5007,0)+H514)=16,"",MATCH($C$8,OFFSET([1]NKC!$D$10,H514,0):'[1]NKC'!$D$5007,0)+H514),IF(TYPE(MATCH($C$8,OFFSET([1]NKC!$E$10,H514,0):'[1]NKC'!$E$5007,0)+H514)=16,"",MATCH($C$8,OFFSET([1]NKC!$E$10,H514,0):'[1]NKC'!$E$5007,0)+H514))</f>
        <v>689</v>
      </c>
    </row>
    <row r="516" spans="1:8" s="52" customFormat="1" ht="14.25">
      <c r="A516" s="45">
        <f ca="1">IF($H516="","",INDEX([1]NKC!$A$10:$A$5007,$H516))</f>
        <v>43571</v>
      </c>
      <c r="B516" s="46" t="str">
        <f ca="1">IF($H516="","",INDEX([1]NKC!$B$10:$B$5007,$H516))</f>
        <v>PC20190416-03</v>
      </c>
      <c r="C516" s="47" t="str">
        <f ca="1">IF($H516="","",INDEX([1]NKC!$C$10:$C$5007,$H516))</f>
        <v>Thuế GTGT được khấu trừ</v>
      </c>
      <c r="D516" s="48" t="str">
        <f ca="1">IF(IF($H516="","",INDEX([1]NKC!$D$10:$D$5007,$H516))=$C$8,IF($H516="","",INDEX([1]NKC!$E$10:$E$5007,$H516)),IF($H516="","",INDEX([1]NKC!$D$10:$D$5007,$H516)))</f>
        <v>1331</v>
      </c>
      <c r="E516" s="49" t="str">
        <f ca="1">IF(IF($H516="","",INDEX([1]NKC!$E$10:$E$5007,$H516))=$C$8,"",IF($H516="","",INDEX([1]NKC!$F$10:$F$5007,$H516)))</f>
        <v/>
      </c>
      <c r="F516" s="49">
        <f ca="1">IF(IF($H516="","",INDEX([1]NKC!$D$10:$D$5007,$H516))=$C$8,"",IF($H516="","",INDEX([1]NKC!$F$10:$F$5007,$H516)))</f>
        <v>47273</v>
      </c>
      <c r="G516" s="50">
        <f ca="1">IF(SUM(E516:F516)=0,0,$G$11+SUM(E$12:$E516)-SUM(F$12:$F516))</f>
        <v>2514558289</v>
      </c>
      <c r="H516" s="51">
        <f ca="1">IF(IF(TYPE(MATCH($C$8,OFFSET([1]NKC!$D$10,H515,0):'[1]NKC'!$D$5007,0)+H515)=16,"",MATCH($C$8,OFFSET([1]NKC!$D$10,H515,0):'[1]NKC'!$D$5007,0)+H515)&lt;IF(TYPE(MATCH($C$8,OFFSET([1]NKC!$E$10,H515,0):'[1]NKC'!$E$5007,0)+H515)=16,"",MATCH($C$8,OFFSET([1]NKC!$E$10,H515,0):'[1]NKC'!$E$5007,0)+H515),IF(TYPE(MATCH($C$8,OFFSET([1]NKC!$D$10,H515,0):'[1]NKC'!$D$5007,0)+H515)=16,"",MATCH($C$8,OFFSET([1]NKC!$D$10,H515,0):'[1]NKC'!$D$5007,0)+H515),IF(TYPE(MATCH($C$8,OFFSET([1]NKC!$E$10,H515,0):'[1]NKC'!$E$5007,0)+H515)=16,"",MATCH($C$8,OFFSET([1]NKC!$E$10,H515,0):'[1]NKC'!$E$5007,0)+H515))</f>
        <v>690</v>
      </c>
    </row>
    <row r="517" spans="1:8" s="52" customFormat="1" ht="14.25">
      <c r="A517" s="45">
        <f ca="1">IF($H517="","",INDEX([1]NKC!$A$10:$A$5007,$H517))</f>
        <v>43571</v>
      </c>
      <c r="B517" s="46" t="str">
        <f ca="1">IF($H517="","",INDEX([1]NKC!$B$10:$B$5007,$H517))</f>
        <v>PC20190416-04</v>
      </c>
      <c r="C517" s="47" t="str">
        <f ca="1">IF($H517="","",INDEX([1]NKC!$C$10:$C$5007,$H517))</f>
        <v>Thuê phòng nghỉ lắp kệ mẫu</v>
      </c>
      <c r="D517" s="48" t="str">
        <f ca="1">IF(IF($H517="","",INDEX([1]NKC!$D$10:$D$5007,$H517))=$C$8,IF($H517="","",INDEX([1]NKC!$E$10:$E$5007,$H517)),IF($H517="","",INDEX([1]NKC!$D$10:$D$5007,$H517)))</f>
        <v>6418</v>
      </c>
      <c r="E517" s="49" t="str">
        <f ca="1">IF(IF($H517="","",INDEX([1]NKC!$E$10:$E$5007,$H517))=$C$8,"",IF($H517="","",INDEX([1]NKC!$F$10:$F$5007,$H517)))</f>
        <v/>
      </c>
      <c r="F517" s="49">
        <f ca="1">IF(IF($H517="","",INDEX([1]NKC!$D$10:$D$5007,$H517))=$C$8,"",IF($H517="","",INDEX([1]NKC!$F$10:$F$5007,$H517)))</f>
        <v>600000</v>
      </c>
      <c r="G517" s="50">
        <f ca="1">IF(SUM(E517:F517)=0,0,$G$11+SUM(E$12:$E517)-SUM(F$12:$F517))</f>
        <v>2513958289</v>
      </c>
      <c r="H517" s="51">
        <f ca="1">IF(IF(TYPE(MATCH($C$8,OFFSET([1]NKC!$D$10,H516,0):'[1]NKC'!$D$5007,0)+H516)=16,"",MATCH($C$8,OFFSET([1]NKC!$D$10,H516,0):'[1]NKC'!$D$5007,0)+H516)&lt;IF(TYPE(MATCH($C$8,OFFSET([1]NKC!$E$10,H516,0):'[1]NKC'!$E$5007,0)+H516)=16,"",MATCH($C$8,OFFSET([1]NKC!$E$10,H516,0):'[1]NKC'!$E$5007,0)+H516),IF(TYPE(MATCH($C$8,OFFSET([1]NKC!$D$10,H516,0):'[1]NKC'!$D$5007,0)+H516)=16,"",MATCH($C$8,OFFSET([1]NKC!$D$10,H516,0):'[1]NKC'!$D$5007,0)+H516),IF(TYPE(MATCH($C$8,OFFSET([1]NKC!$E$10,H516,0):'[1]NKC'!$E$5007,0)+H516)=16,"",MATCH($C$8,OFFSET([1]NKC!$E$10,H516,0):'[1]NKC'!$E$5007,0)+H516))</f>
        <v>691</v>
      </c>
    </row>
    <row r="518" spans="1:8" s="52" customFormat="1" ht="25.5">
      <c r="A518" s="45">
        <f ca="1">IF($H518="","",INDEX([1]NKC!$A$10:$A$5007,$H518))</f>
        <v>43571</v>
      </c>
      <c r="B518" s="46" t="str">
        <f ca="1">IF($H518="","",INDEX([1]NKC!$B$10:$B$5007,$H518))</f>
        <v>PC20190416-05</v>
      </c>
      <c r="C518" s="47" t="str">
        <f ca="1">IF($H518="","",INDEX([1]NKC!$C$10:$C$5007,$H518))</f>
        <v>Cước vận chuyển lắp kệ và lấy hàng ở kho từ 27/03 đến 10/04</v>
      </c>
      <c r="D518" s="48" t="str">
        <f ca="1">IF(IF($H518="","",INDEX([1]NKC!$D$10:$D$5007,$H518))=$C$8,IF($H518="","",INDEX([1]NKC!$E$10:$E$5007,$H518)),IF($H518="","",INDEX([1]NKC!$D$10:$D$5007,$H518)))</f>
        <v>6418</v>
      </c>
      <c r="E518" s="49" t="str">
        <f ca="1">IF(IF($H518="","",INDEX([1]NKC!$E$10:$E$5007,$H518))=$C$8,"",IF($H518="","",INDEX([1]NKC!$F$10:$F$5007,$H518)))</f>
        <v/>
      </c>
      <c r="F518" s="49">
        <f ca="1">IF(IF($H518="","",INDEX([1]NKC!$D$10:$D$5007,$H518))=$C$8,"",IF($H518="","",INDEX([1]NKC!$F$10:$F$5007,$H518)))</f>
        <v>9300000</v>
      </c>
      <c r="G518" s="50">
        <f ca="1">IF(SUM(E518:F518)=0,0,$G$11+SUM(E$12:$E518)-SUM(F$12:$F518))</f>
        <v>2504658289</v>
      </c>
      <c r="H518" s="51">
        <f ca="1">IF(IF(TYPE(MATCH($C$8,OFFSET([1]NKC!$D$10,H517,0):'[1]NKC'!$D$5007,0)+H517)=16,"",MATCH($C$8,OFFSET([1]NKC!$D$10,H517,0):'[1]NKC'!$D$5007,0)+H517)&lt;IF(TYPE(MATCH($C$8,OFFSET([1]NKC!$E$10,H517,0):'[1]NKC'!$E$5007,0)+H517)=16,"",MATCH($C$8,OFFSET([1]NKC!$E$10,H517,0):'[1]NKC'!$E$5007,0)+H517),IF(TYPE(MATCH($C$8,OFFSET([1]NKC!$D$10,H517,0):'[1]NKC'!$D$5007,0)+H517)=16,"",MATCH($C$8,OFFSET([1]NKC!$D$10,H517,0):'[1]NKC'!$D$5007,0)+H517),IF(TYPE(MATCH($C$8,OFFSET([1]NKC!$E$10,H517,0):'[1]NKC'!$E$5007,0)+H517)=16,"",MATCH($C$8,OFFSET([1]NKC!$E$10,H517,0):'[1]NKC'!$E$5007,0)+H517))</f>
        <v>692</v>
      </c>
    </row>
    <row r="519" spans="1:8" s="52" customFormat="1" ht="14.25">
      <c r="A519" s="45">
        <f ca="1">IF($H519="","",INDEX([1]NKC!$A$10:$A$5007,$H519))</f>
        <v>43571</v>
      </c>
      <c r="B519" s="46" t="str">
        <f ca="1">IF($H519="","",INDEX([1]NKC!$B$10:$B$5007,$H519))</f>
        <v>PC20190416-05</v>
      </c>
      <c r="C519" s="47" t="str">
        <f ca="1">IF($H519="","",INDEX([1]NKC!$C$10:$C$5007,$H519))</f>
        <v>Thuế GTGT được khấu trừ</v>
      </c>
      <c r="D519" s="48" t="str">
        <f ca="1">IF(IF($H519="","",INDEX([1]NKC!$D$10:$D$5007,$H519))=$C$8,IF($H519="","",INDEX([1]NKC!$E$10:$E$5007,$H519)),IF($H519="","",INDEX([1]NKC!$D$10:$D$5007,$H519)))</f>
        <v>1331</v>
      </c>
      <c r="E519" s="49" t="str">
        <f ca="1">IF(IF($H519="","",INDEX([1]NKC!$E$10:$E$5007,$H519))=$C$8,"",IF($H519="","",INDEX([1]NKC!$F$10:$F$5007,$H519)))</f>
        <v/>
      </c>
      <c r="F519" s="49">
        <f ca="1">IF(IF($H519="","",INDEX([1]NKC!$D$10:$D$5007,$H519))=$C$8,"",IF($H519="","",INDEX([1]NKC!$F$10:$F$5007,$H519)))</f>
        <v>930000</v>
      </c>
      <c r="G519" s="50">
        <f ca="1">IF(SUM(E519:F519)=0,0,$G$11+SUM(E$12:$E519)-SUM(F$12:$F519))</f>
        <v>2503728289</v>
      </c>
      <c r="H519" s="51">
        <f ca="1">IF(IF(TYPE(MATCH($C$8,OFFSET([1]NKC!$D$10,H518,0):'[1]NKC'!$D$5007,0)+H518)=16,"",MATCH($C$8,OFFSET([1]NKC!$D$10,H518,0):'[1]NKC'!$D$5007,0)+H518)&lt;IF(TYPE(MATCH($C$8,OFFSET([1]NKC!$E$10,H518,0):'[1]NKC'!$E$5007,0)+H518)=16,"",MATCH($C$8,OFFSET([1]NKC!$E$10,H518,0):'[1]NKC'!$E$5007,0)+H518),IF(TYPE(MATCH($C$8,OFFSET([1]NKC!$D$10,H518,0):'[1]NKC'!$D$5007,0)+H518)=16,"",MATCH($C$8,OFFSET([1]NKC!$D$10,H518,0):'[1]NKC'!$D$5007,0)+H518),IF(TYPE(MATCH($C$8,OFFSET([1]NKC!$E$10,H518,0):'[1]NKC'!$E$5007,0)+H518)=16,"",MATCH($C$8,OFFSET([1]NKC!$E$10,H518,0):'[1]NKC'!$E$5007,0)+H518))</f>
        <v>693</v>
      </c>
    </row>
    <row r="520" spans="1:8" s="52" customFormat="1" ht="25.5">
      <c r="A520" s="45">
        <f ca="1">IF($H520="","",INDEX([1]NKC!$A$10:$A$5007,$H520))</f>
        <v>43571</v>
      </c>
      <c r="B520" s="46" t="str">
        <f ca="1">IF($H520="","",INDEX([1]NKC!$B$10:$B$5007,$H520))</f>
        <v>PC20190416-05</v>
      </c>
      <c r="C520" s="47" t="str">
        <f ca="1">IF($H520="","",INDEX([1]NKC!$C$10:$C$5007,$H520))</f>
        <v>Cước vận chuyển lắp kệ và lấy hàng ở kho từ 27/03 đến 10/04</v>
      </c>
      <c r="D520" s="48" t="str">
        <f ca="1">IF(IF($H520="","",INDEX([1]NKC!$D$10:$D$5007,$H520))=$C$8,IF($H520="","",INDEX([1]NKC!$E$10:$E$5007,$H520)),IF($H520="","",INDEX([1]NKC!$D$10:$D$5007,$H520)))</f>
        <v>6418</v>
      </c>
      <c r="E520" s="49" t="str">
        <f ca="1">IF(IF($H520="","",INDEX([1]NKC!$E$10:$E$5007,$H520))=$C$8,"",IF($H520="","",INDEX([1]NKC!$F$10:$F$5007,$H520)))</f>
        <v/>
      </c>
      <c r="F520" s="49">
        <f ca="1">IF(IF($H520="","",INDEX([1]NKC!$D$10:$D$5007,$H520))=$C$8,"",IF($H520="","",INDEX([1]NKC!$F$10:$F$5007,$H520)))</f>
        <v>12000000</v>
      </c>
      <c r="G520" s="50">
        <f ca="1">IF(SUM(E520:F520)=0,0,$G$11+SUM(E$12:$E520)-SUM(F$12:$F520))</f>
        <v>2491728289</v>
      </c>
      <c r="H520" s="51">
        <f ca="1">IF(IF(TYPE(MATCH($C$8,OFFSET([1]NKC!$D$10,H519,0):'[1]NKC'!$D$5007,0)+H519)=16,"",MATCH($C$8,OFFSET([1]NKC!$D$10,H519,0):'[1]NKC'!$D$5007,0)+H519)&lt;IF(TYPE(MATCH($C$8,OFFSET([1]NKC!$E$10,H519,0):'[1]NKC'!$E$5007,0)+H519)=16,"",MATCH($C$8,OFFSET([1]NKC!$E$10,H519,0):'[1]NKC'!$E$5007,0)+H519),IF(TYPE(MATCH($C$8,OFFSET([1]NKC!$D$10,H519,0):'[1]NKC'!$D$5007,0)+H519)=16,"",MATCH($C$8,OFFSET([1]NKC!$D$10,H519,0):'[1]NKC'!$D$5007,0)+H519),IF(TYPE(MATCH($C$8,OFFSET([1]NKC!$E$10,H519,0):'[1]NKC'!$E$5007,0)+H519)=16,"",MATCH($C$8,OFFSET([1]NKC!$E$10,H519,0):'[1]NKC'!$E$5007,0)+H519))</f>
        <v>694</v>
      </c>
    </row>
    <row r="521" spans="1:8" s="52" customFormat="1" ht="14.25">
      <c r="A521" s="45">
        <f ca="1">IF($H521="","",INDEX([1]NKC!$A$10:$A$5007,$H521))</f>
        <v>43571</v>
      </c>
      <c r="B521" s="46" t="str">
        <f ca="1">IF($H521="","",INDEX([1]NKC!$B$10:$B$5007,$H521))</f>
        <v>PC20190416-05</v>
      </c>
      <c r="C521" s="47" t="str">
        <f ca="1">IF($H521="","",INDEX([1]NKC!$C$10:$C$5007,$H521))</f>
        <v>Thuế GTGT được khấu trừ</v>
      </c>
      <c r="D521" s="48" t="str">
        <f ca="1">IF(IF($H521="","",INDEX([1]NKC!$D$10:$D$5007,$H521))=$C$8,IF($H521="","",INDEX([1]NKC!$E$10:$E$5007,$H521)),IF($H521="","",INDEX([1]NKC!$D$10:$D$5007,$H521)))</f>
        <v>1331</v>
      </c>
      <c r="E521" s="49" t="str">
        <f ca="1">IF(IF($H521="","",INDEX([1]NKC!$E$10:$E$5007,$H521))=$C$8,"",IF($H521="","",INDEX([1]NKC!$F$10:$F$5007,$H521)))</f>
        <v/>
      </c>
      <c r="F521" s="49">
        <f ca="1">IF(IF($H521="","",INDEX([1]NKC!$D$10:$D$5007,$H521))=$C$8,"",IF($H521="","",INDEX([1]NKC!$F$10:$F$5007,$H521)))</f>
        <v>1200000</v>
      </c>
      <c r="G521" s="50">
        <f ca="1">IF(SUM(E521:F521)=0,0,$G$11+SUM(E$12:$E521)-SUM(F$12:$F521))</f>
        <v>2490528289</v>
      </c>
      <c r="H521" s="51">
        <f ca="1">IF(IF(TYPE(MATCH($C$8,OFFSET([1]NKC!$D$10,H520,0):'[1]NKC'!$D$5007,0)+H520)=16,"",MATCH($C$8,OFFSET([1]NKC!$D$10,H520,0):'[1]NKC'!$D$5007,0)+H520)&lt;IF(TYPE(MATCH($C$8,OFFSET([1]NKC!$E$10,H520,0):'[1]NKC'!$E$5007,0)+H520)=16,"",MATCH($C$8,OFFSET([1]NKC!$E$10,H520,0):'[1]NKC'!$E$5007,0)+H520),IF(TYPE(MATCH($C$8,OFFSET([1]NKC!$D$10,H520,0):'[1]NKC'!$D$5007,0)+H520)=16,"",MATCH($C$8,OFFSET([1]NKC!$D$10,H520,0):'[1]NKC'!$D$5007,0)+H520),IF(TYPE(MATCH($C$8,OFFSET([1]NKC!$E$10,H520,0):'[1]NKC'!$E$5007,0)+H520)=16,"",MATCH($C$8,OFFSET([1]NKC!$E$10,H520,0):'[1]NKC'!$E$5007,0)+H520))</f>
        <v>695</v>
      </c>
    </row>
    <row r="522" spans="1:8" s="52" customFormat="1" ht="14.25">
      <c r="A522" s="45">
        <f ca="1">IF($H522="","",INDEX([1]NKC!$A$10:$A$5007,$H522))</f>
        <v>43571</v>
      </c>
      <c r="B522" s="46" t="str">
        <f ca="1">IF($H522="","",INDEX([1]NKC!$B$10:$B$5007,$H522))</f>
        <v>PC20190416-06</v>
      </c>
      <c r="C522" s="47" t="str">
        <f ca="1">IF($H522="","",INDEX([1]NKC!$C$10:$C$5007,$H522))</f>
        <v>Công tác miền trung đợt 1- Vé máy bay</v>
      </c>
      <c r="D522" s="48" t="str">
        <f ca="1">IF(IF($H522="","",INDEX([1]NKC!$D$10:$D$5007,$H522))=$C$8,IF($H522="","",INDEX([1]NKC!$E$10:$E$5007,$H522)),IF($H522="","",INDEX([1]NKC!$D$10:$D$5007,$H522)))</f>
        <v>6418</v>
      </c>
      <c r="E522" s="49" t="str">
        <f ca="1">IF(IF($H522="","",INDEX([1]NKC!$E$10:$E$5007,$H522))=$C$8,"",IF($H522="","",INDEX([1]NKC!$F$10:$F$5007,$H522)))</f>
        <v/>
      </c>
      <c r="F522" s="49">
        <f ca="1">IF(IF($H522="","",INDEX([1]NKC!$D$10:$D$5007,$H522))=$C$8,"",IF($H522="","",INDEX([1]NKC!$F$10:$F$5007,$H522)))</f>
        <v>393636</v>
      </c>
      <c r="G522" s="50">
        <f ca="1">IF(SUM(E522:F522)=0,0,$G$11+SUM(E$12:$E522)-SUM(F$12:$F522))</f>
        <v>2490134653</v>
      </c>
      <c r="H522" s="51">
        <f ca="1">IF(IF(TYPE(MATCH($C$8,OFFSET([1]NKC!$D$10,H521,0):'[1]NKC'!$D$5007,0)+H521)=16,"",MATCH($C$8,OFFSET([1]NKC!$D$10,H521,0):'[1]NKC'!$D$5007,0)+H521)&lt;IF(TYPE(MATCH($C$8,OFFSET([1]NKC!$E$10,H521,0):'[1]NKC'!$E$5007,0)+H521)=16,"",MATCH($C$8,OFFSET([1]NKC!$E$10,H521,0):'[1]NKC'!$E$5007,0)+H521),IF(TYPE(MATCH($C$8,OFFSET([1]NKC!$D$10,H521,0):'[1]NKC'!$D$5007,0)+H521)=16,"",MATCH($C$8,OFFSET([1]NKC!$D$10,H521,0):'[1]NKC'!$D$5007,0)+H521),IF(TYPE(MATCH($C$8,OFFSET([1]NKC!$E$10,H521,0):'[1]NKC'!$E$5007,0)+H521)=16,"",MATCH($C$8,OFFSET([1]NKC!$E$10,H521,0):'[1]NKC'!$E$5007,0)+H521))</f>
        <v>696</v>
      </c>
    </row>
    <row r="523" spans="1:8" s="52" customFormat="1" ht="14.25">
      <c r="A523" s="45">
        <f ca="1">IF($H523="","",INDEX([1]NKC!$A$10:$A$5007,$H523))</f>
        <v>43571</v>
      </c>
      <c r="B523" s="46" t="str">
        <f ca="1">IF($H523="","",INDEX([1]NKC!$B$10:$B$5007,$H523))</f>
        <v>PC20190416-06</v>
      </c>
      <c r="C523" s="47" t="str">
        <f ca="1">IF($H523="","",INDEX([1]NKC!$C$10:$C$5007,$H523))</f>
        <v>Thuế GTGT khấu trừ</v>
      </c>
      <c r="D523" s="48" t="str">
        <f ca="1">IF(IF($H523="","",INDEX([1]NKC!$D$10:$D$5007,$H523))=$C$8,IF($H523="","",INDEX([1]NKC!$E$10:$E$5007,$H523)),IF($H523="","",INDEX([1]NKC!$D$10:$D$5007,$H523)))</f>
        <v>1331</v>
      </c>
      <c r="E523" s="49" t="str">
        <f ca="1">IF(IF($H523="","",INDEX([1]NKC!$E$10:$E$5007,$H523))=$C$8,"",IF($H523="","",INDEX([1]NKC!$F$10:$F$5007,$H523)))</f>
        <v/>
      </c>
      <c r="F523" s="49">
        <f ca="1">IF(IF($H523="","",INDEX([1]NKC!$D$10:$D$5007,$H523))=$C$8,"",IF($H523="","",INDEX([1]NKC!$F$10:$F$5007,$H523)))</f>
        <v>27364</v>
      </c>
      <c r="G523" s="50">
        <f ca="1">IF(SUM(E523:F523)=0,0,$G$11+SUM(E$12:$E523)-SUM(F$12:$F523))</f>
        <v>2490107289</v>
      </c>
      <c r="H523" s="51">
        <f ca="1">IF(IF(TYPE(MATCH($C$8,OFFSET([1]NKC!$D$10,H522,0):'[1]NKC'!$D$5007,0)+H522)=16,"",MATCH($C$8,OFFSET([1]NKC!$D$10,H522,0):'[1]NKC'!$D$5007,0)+H522)&lt;IF(TYPE(MATCH($C$8,OFFSET([1]NKC!$E$10,H522,0):'[1]NKC'!$E$5007,0)+H522)=16,"",MATCH($C$8,OFFSET([1]NKC!$E$10,H522,0):'[1]NKC'!$E$5007,0)+H522),IF(TYPE(MATCH($C$8,OFFSET([1]NKC!$D$10,H522,0):'[1]NKC'!$D$5007,0)+H522)=16,"",MATCH($C$8,OFFSET([1]NKC!$D$10,H522,0):'[1]NKC'!$D$5007,0)+H522),IF(TYPE(MATCH($C$8,OFFSET([1]NKC!$E$10,H522,0):'[1]NKC'!$E$5007,0)+H522)=16,"",MATCH($C$8,OFFSET([1]NKC!$E$10,H522,0):'[1]NKC'!$E$5007,0)+H522))</f>
        <v>697</v>
      </c>
    </row>
    <row r="524" spans="1:8" s="52" customFormat="1" ht="14.25">
      <c r="A524" s="45">
        <f ca="1">IF($H524="","",INDEX([1]NKC!$A$10:$A$5007,$H524))</f>
        <v>43571</v>
      </c>
      <c r="B524" s="46" t="str">
        <f ca="1">IF($H524="","",INDEX([1]NKC!$B$10:$B$5007,$H524))</f>
        <v>PC20190416-06</v>
      </c>
      <c r="C524" s="47" t="str">
        <f ca="1">IF($H524="","",INDEX([1]NKC!$C$10:$C$5007,$H524))</f>
        <v>Công tác miền trung đợt 1- dầu</v>
      </c>
      <c r="D524" s="48" t="str">
        <f ca="1">IF(IF($H524="","",INDEX([1]NKC!$D$10:$D$5007,$H524))=$C$8,IF($H524="","",INDEX([1]NKC!$E$10:$E$5007,$H524)),IF($H524="","",INDEX([1]NKC!$D$10:$D$5007,$H524)))</f>
        <v>6418</v>
      </c>
      <c r="E524" s="49" t="str">
        <f ca="1">IF(IF($H524="","",INDEX([1]NKC!$E$10:$E$5007,$H524))=$C$8,"",IF($H524="","",INDEX([1]NKC!$F$10:$F$5007,$H524)))</f>
        <v/>
      </c>
      <c r="F524" s="49">
        <f ca="1">IF(IF($H524="","",INDEX([1]NKC!$D$10:$D$5007,$H524))=$C$8,"",IF($H524="","",INDEX([1]NKC!$F$10:$F$5007,$H524)))</f>
        <v>909091</v>
      </c>
      <c r="G524" s="50">
        <f ca="1">IF(SUM(E524:F524)=0,0,$G$11+SUM(E$12:$E524)-SUM(F$12:$F524))</f>
        <v>2489198198</v>
      </c>
      <c r="H524" s="51">
        <f ca="1">IF(IF(TYPE(MATCH($C$8,OFFSET([1]NKC!$D$10,H523,0):'[1]NKC'!$D$5007,0)+H523)=16,"",MATCH($C$8,OFFSET([1]NKC!$D$10,H523,0):'[1]NKC'!$D$5007,0)+H523)&lt;IF(TYPE(MATCH($C$8,OFFSET([1]NKC!$E$10,H523,0):'[1]NKC'!$E$5007,0)+H523)=16,"",MATCH($C$8,OFFSET([1]NKC!$E$10,H523,0):'[1]NKC'!$E$5007,0)+H523),IF(TYPE(MATCH($C$8,OFFSET([1]NKC!$D$10,H523,0):'[1]NKC'!$D$5007,0)+H523)=16,"",MATCH($C$8,OFFSET([1]NKC!$D$10,H523,0):'[1]NKC'!$D$5007,0)+H523),IF(TYPE(MATCH($C$8,OFFSET([1]NKC!$E$10,H523,0):'[1]NKC'!$E$5007,0)+H523)=16,"",MATCH($C$8,OFFSET([1]NKC!$E$10,H523,0):'[1]NKC'!$E$5007,0)+H523))</f>
        <v>698</v>
      </c>
    </row>
    <row r="525" spans="1:8" s="52" customFormat="1" ht="14.25">
      <c r="A525" s="45">
        <f ca="1">IF($H525="","",INDEX([1]NKC!$A$10:$A$5007,$H525))</f>
        <v>43571</v>
      </c>
      <c r="B525" s="46" t="str">
        <f ca="1">IF($H525="","",INDEX([1]NKC!$B$10:$B$5007,$H525))</f>
        <v>PC20190416-06</v>
      </c>
      <c r="C525" s="47" t="str">
        <f ca="1">IF($H525="","",INDEX([1]NKC!$C$10:$C$5007,$H525))</f>
        <v>Thuế GTGT khấu trừ</v>
      </c>
      <c r="D525" s="48" t="str">
        <f ca="1">IF(IF($H525="","",INDEX([1]NKC!$D$10:$D$5007,$H525))=$C$8,IF($H525="","",INDEX([1]NKC!$E$10:$E$5007,$H525)),IF($H525="","",INDEX([1]NKC!$D$10:$D$5007,$H525)))</f>
        <v>1331</v>
      </c>
      <c r="E525" s="49" t="str">
        <f ca="1">IF(IF($H525="","",INDEX([1]NKC!$E$10:$E$5007,$H525))=$C$8,"",IF($H525="","",INDEX([1]NKC!$F$10:$F$5007,$H525)))</f>
        <v/>
      </c>
      <c r="F525" s="49">
        <f ca="1">IF(IF($H525="","",INDEX([1]NKC!$D$10:$D$5007,$H525))=$C$8,"",IF($H525="","",INDEX([1]NKC!$F$10:$F$5007,$H525)))</f>
        <v>90909</v>
      </c>
      <c r="G525" s="50">
        <f ca="1">IF(SUM(E525:F525)=0,0,$G$11+SUM(E$12:$E525)-SUM(F$12:$F525))</f>
        <v>2489107289</v>
      </c>
      <c r="H525" s="51">
        <f ca="1">IF(IF(TYPE(MATCH($C$8,OFFSET([1]NKC!$D$10,H524,0):'[1]NKC'!$D$5007,0)+H524)=16,"",MATCH($C$8,OFFSET([1]NKC!$D$10,H524,0):'[1]NKC'!$D$5007,0)+H524)&lt;IF(TYPE(MATCH($C$8,OFFSET([1]NKC!$E$10,H524,0):'[1]NKC'!$E$5007,0)+H524)=16,"",MATCH($C$8,OFFSET([1]NKC!$E$10,H524,0):'[1]NKC'!$E$5007,0)+H524),IF(TYPE(MATCH($C$8,OFFSET([1]NKC!$D$10,H524,0):'[1]NKC'!$D$5007,0)+H524)=16,"",MATCH($C$8,OFFSET([1]NKC!$D$10,H524,0):'[1]NKC'!$D$5007,0)+H524),IF(TYPE(MATCH($C$8,OFFSET([1]NKC!$E$10,H524,0):'[1]NKC'!$E$5007,0)+H524)=16,"",MATCH($C$8,OFFSET([1]NKC!$E$10,H524,0):'[1]NKC'!$E$5007,0)+H524))</f>
        <v>699</v>
      </c>
    </row>
    <row r="526" spans="1:8" s="52" customFormat="1" ht="14.25">
      <c r="A526" s="45">
        <f ca="1">IF($H526="","",INDEX([1]NKC!$A$10:$A$5007,$H526))</f>
        <v>43571</v>
      </c>
      <c r="B526" s="46" t="str">
        <f ca="1">IF($H526="","",INDEX([1]NKC!$B$10:$B$5007,$H526))</f>
        <v>PC20190416-06</v>
      </c>
      <c r="C526" s="47" t="str">
        <f ca="1">IF($H526="","",INDEX([1]NKC!$C$10:$C$5007,$H526))</f>
        <v>Công tác miền trung đợt 1- dầu</v>
      </c>
      <c r="D526" s="48" t="str">
        <f ca="1">IF(IF($H526="","",INDEX([1]NKC!$D$10:$D$5007,$H526))=$C$8,IF($H526="","",INDEX([1]NKC!$E$10:$E$5007,$H526)),IF($H526="","",INDEX([1]NKC!$D$10:$D$5007,$H526)))</f>
        <v>6418</v>
      </c>
      <c r="E526" s="49" t="str">
        <f ca="1">IF(IF($H526="","",INDEX([1]NKC!$E$10:$E$5007,$H526))=$C$8,"",IF($H526="","",INDEX([1]NKC!$F$10:$F$5007,$H526)))</f>
        <v/>
      </c>
      <c r="F526" s="49">
        <f ca="1">IF(IF($H526="","",INDEX([1]NKC!$D$10:$D$5007,$H526))=$C$8,"",IF($H526="","",INDEX([1]NKC!$F$10:$F$5007,$H526)))</f>
        <v>1092345</v>
      </c>
      <c r="G526" s="50">
        <f ca="1">IF(SUM(E526:F526)=0,0,$G$11+SUM(E$12:$E526)-SUM(F$12:$F526))</f>
        <v>2488014944</v>
      </c>
      <c r="H526" s="51">
        <f ca="1">IF(IF(TYPE(MATCH($C$8,OFFSET([1]NKC!$D$10,H525,0):'[1]NKC'!$D$5007,0)+H525)=16,"",MATCH($C$8,OFFSET([1]NKC!$D$10,H525,0):'[1]NKC'!$D$5007,0)+H525)&lt;IF(TYPE(MATCH($C$8,OFFSET([1]NKC!$E$10,H525,0):'[1]NKC'!$E$5007,0)+H525)=16,"",MATCH($C$8,OFFSET([1]NKC!$E$10,H525,0):'[1]NKC'!$E$5007,0)+H525),IF(TYPE(MATCH($C$8,OFFSET([1]NKC!$D$10,H525,0):'[1]NKC'!$D$5007,0)+H525)=16,"",MATCH($C$8,OFFSET([1]NKC!$D$10,H525,0):'[1]NKC'!$D$5007,0)+H525),IF(TYPE(MATCH($C$8,OFFSET([1]NKC!$E$10,H525,0):'[1]NKC'!$E$5007,0)+H525)=16,"",MATCH($C$8,OFFSET([1]NKC!$E$10,H525,0):'[1]NKC'!$E$5007,0)+H525))</f>
        <v>700</v>
      </c>
    </row>
    <row r="527" spans="1:8" s="52" customFormat="1" ht="14.25">
      <c r="A527" s="45">
        <f ca="1">IF($H527="","",INDEX([1]NKC!$A$10:$A$5007,$H527))</f>
        <v>43571</v>
      </c>
      <c r="B527" s="46" t="str">
        <f ca="1">IF($H527="","",INDEX([1]NKC!$B$10:$B$5007,$H527))</f>
        <v>PC20190416-06</v>
      </c>
      <c r="C527" s="47" t="str">
        <f ca="1">IF($H527="","",INDEX([1]NKC!$C$10:$C$5007,$H527))</f>
        <v>Thuế GTGT khấu trừ</v>
      </c>
      <c r="D527" s="48" t="str">
        <f ca="1">IF(IF($H527="","",INDEX([1]NKC!$D$10:$D$5007,$H527))=$C$8,IF($H527="","",INDEX([1]NKC!$E$10:$E$5007,$H527)),IF($H527="","",INDEX([1]NKC!$D$10:$D$5007,$H527)))</f>
        <v>1331</v>
      </c>
      <c r="E527" s="49" t="str">
        <f ca="1">IF(IF($H527="","",INDEX([1]NKC!$E$10:$E$5007,$H527))=$C$8,"",IF($H527="","",INDEX([1]NKC!$F$10:$F$5007,$H527)))</f>
        <v/>
      </c>
      <c r="F527" s="49">
        <f ca="1">IF(IF($H527="","",INDEX([1]NKC!$D$10:$D$5007,$H527))=$C$8,"",IF($H527="","",INDEX([1]NKC!$F$10:$F$5007,$H527)))</f>
        <v>109235</v>
      </c>
      <c r="G527" s="50">
        <f ca="1">IF(SUM(E527:F527)=0,0,$G$11+SUM(E$12:$E527)-SUM(F$12:$F527))</f>
        <v>2487905709</v>
      </c>
      <c r="H527" s="51">
        <f ca="1">IF(IF(TYPE(MATCH($C$8,OFFSET([1]NKC!$D$10,H526,0):'[1]NKC'!$D$5007,0)+H526)=16,"",MATCH($C$8,OFFSET([1]NKC!$D$10,H526,0):'[1]NKC'!$D$5007,0)+H526)&lt;IF(TYPE(MATCH($C$8,OFFSET([1]NKC!$E$10,H526,0):'[1]NKC'!$E$5007,0)+H526)=16,"",MATCH($C$8,OFFSET([1]NKC!$E$10,H526,0):'[1]NKC'!$E$5007,0)+H526),IF(TYPE(MATCH($C$8,OFFSET([1]NKC!$D$10,H526,0):'[1]NKC'!$D$5007,0)+H526)=16,"",MATCH($C$8,OFFSET([1]NKC!$D$10,H526,0):'[1]NKC'!$D$5007,0)+H526),IF(TYPE(MATCH($C$8,OFFSET([1]NKC!$E$10,H526,0):'[1]NKC'!$E$5007,0)+H526)=16,"",MATCH($C$8,OFFSET([1]NKC!$E$10,H526,0):'[1]NKC'!$E$5007,0)+H526))</f>
        <v>701</v>
      </c>
    </row>
    <row r="528" spans="1:8" s="52" customFormat="1" ht="14.25">
      <c r="A528" s="45">
        <f ca="1">IF($H528="","",INDEX([1]NKC!$A$10:$A$5007,$H528))</f>
        <v>43571</v>
      </c>
      <c r="B528" s="46" t="str">
        <f ca="1">IF($H528="","",INDEX([1]NKC!$B$10:$B$5007,$H528))</f>
        <v>PC20190416-06</v>
      </c>
      <c r="C528" s="47" t="str">
        <f ca="1">IF($H528="","",INDEX([1]NKC!$C$10:$C$5007,$H528))</f>
        <v>Công tác miền trung đợt 1- dầu</v>
      </c>
      <c r="D528" s="48" t="str">
        <f ca="1">IF(IF($H528="","",INDEX([1]NKC!$D$10:$D$5007,$H528))=$C$8,IF($H528="","",INDEX([1]NKC!$E$10:$E$5007,$H528)),IF($H528="","",INDEX([1]NKC!$D$10:$D$5007,$H528)))</f>
        <v>6418</v>
      </c>
      <c r="E528" s="49" t="str">
        <f ca="1">IF(IF($H528="","",INDEX([1]NKC!$E$10:$E$5007,$H528))=$C$8,"",IF($H528="","",INDEX([1]NKC!$F$10:$F$5007,$H528)))</f>
        <v/>
      </c>
      <c r="F528" s="49">
        <f ca="1">IF(IF($H528="","",INDEX([1]NKC!$D$10:$D$5007,$H528))=$C$8,"",IF($H528="","",INDEX([1]NKC!$F$10:$F$5007,$H528)))</f>
        <v>916364</v>
      </c>
      <c r="G528" s="50">
        <f ca="1">IF(SUM(E528:F528)=0,0,$G$11+SUM(E$12:$E528)-SUM(F$12:$F528))</f>
        <v>2486989345</v>
      </c>
      <c r="H528" s="51">
        <f ca="1">IF(IF(TYPE(MATCH($C$8,OFFSET([1]NKC!$D$10,H527,0):'[1]NKC'!$D$5007,0)+H527)=16,"",MATCH($C$8,OFFSET([1]NKC!$D$10,H527,0):'[1]NKC'!$D$5007,0)+H527)&lt;IF(TYPE(MATCH($C$8,OFFSET([1]NKC!$E$10,H527,0):'[1]NKC'!$E$5007,0)+H527)=16,"",MATCH($C$8,OFFSET([1]NKC!$E$10,H527,0):'[1]NKC'!$E$5007,0)+H527),IF(TYPE(MATCH($C$8,OFFSET([1]NKC!$D$10,H527,0):'[1]NKC'!$D$5007,0)+H527)=16,"",MATCH($C$8,OFFSET([1]NKC!$D$10,H527,0):'[1]NKC'!$D$5007,0)+H527),IF(TYPE(MATCH($C$8,OFFSET([1]NKC!$E$10,H527,0):'[1]NKC'!$E$5007,0)+H527)=16,"",MATCH($C$8,OFFSET([1]NKC!$E$10,H527,0):'[1]NKC'!$E$5007,0)+H527))</f>
        <v>702</v>
      </c>
    </row>
    <row r="529" spans="1:8" s="52" customFormat="1" ht="14.25">
      <c r="A529" s="45">
        <f ca="1">IF($H529="","",INDEX([1]NKC!$A$10:$A$5007,$H529))</f>
        <v>43571</v>
      </c>
      <c r="B529" s="46" t="str">
        <f ca="1">IF($H529="","",INDEX([1]NKC!$B$10:$B$5007,$H529))</f>
        <v>PC20190416-06</v>
      </c>
      <c r="C529" s="47" t="str">
        <f ca="1">IF($H529="","",INDEX([1]NKC!$C$10:$C$5007,$H529))</f>
        <v>Thuế GTGT khấu trừ</v>
      </c>
      <c r="D529" s="48" t="str">
        <f ca="1">IF(IF($H529="","",INDEX([1]NKC!$D$10:$D$5007,$H529))=$C$8,IF($H529="","",INDEX([1]NKC!$E$10:$E$5007,$H529)),IF($H529="","",INDEX([1]NKC!$D$10:$D$5007,$H529)))</f>
        <v>1331</v>
      </c>
      <c r="E529" s="49" t="str">
        <f ca="1">IF(IF($H529="","",INDEX([1]NKC!$E$10:$E$5007,$H529))=$C$8,"",IF($H529="","",INDEX([1]NKC!$F$10:$F$5007,$H529)))</f>
        <v/>
      </c>
      <c r="F529" s="49">
        <f ca="1">IF(IF($H529="","",INDEX([1]NKC!$D$10:$D$5007,$H529))=$C$8,"",IF($H529="","",INDEX([1]NKC!$F$10:$F$5007,$H529)))</f>
        <v>91636</v>
      </c>
      <c r="G529" s="50">
        <f ca="1">IF(SUM(E529:F529)=0,0,$G$11+SUM(E$12:$E529)-SUM(F$12:$F529))</f>
        <v>2486897709</v>
      </c>
      <c r="H529" s="51">
        <f ca="1">IF(IF(TYPE(MATCH($C$8,OFFSET([1]NKC!$D$10,H528,0):'[1]NKC'!$D$5007,0)+H528)=16,"",MATCH($C$8,OFFSET([1]NKC!$D$10,H528,0):'[1]NKC'!$D$5007,0)+H528)&lt;IF(TYPE(MATCH($C$8,OFFSET([1]NKC!$E$10,H528,0):'[1]NKC'!$E$5007,0)+H528)=16,"",MATCH($C$8,OFFSET([1]NKC!$E$10,H528,0):'[1]NKC'!$E$5007,0)+H528),IF(TYPE(MATCH($C$8,OFFSET([1]NKC!$D$10,H528,0):'[1]NKC'!$D$5007,0)+H528)=16,"",MATCH($C$8,OFFSET([1]NKC!$D$10,H528,0):'[1]NKC'!$D$5007,0)+H528),IF(TYPE(MATCH($C$8,OFFSET([1]NKC!$E$10,H528,0):'[1]NKC'!$E$5007,0)+H528)=16,"",MATCH($C$8,OFFSET([1]NKC!$E$10,H528,0):'[1]NKC'!$E$5007,0)+H528))</f>
        <v>703</v>
      </c>
    </row>
    <row r="530" spans="1:8" s="52" customFormat="1" ht="14.25">
      <c r="A530" s="45">
        <f ca="1">IF($H530="","",INDEX([1]NKC!$A$10:$A$5007,$H530))</f>
        <v>43571</v>
      </c>
      <c r="B530" s="46" t="str">
        <f ca="1">IF($H530="","",INDEX([1]NKC!$B$10:$B$5007,$H530))</f>
        <v>PC20190416-06</v>
      </c>
      <c r="C530" s="47" t="str">
        <f ca="1">IF($H530="","",INDEX([1]NKC!$C$10:$C$5007,$H530))</f>
        <v>Công tác miền trung đợt 1- dầu</v>
      </c>
      <c r="D530" s="48" t="str">
        <f ca="1">IF(IF($H530="","",INDEX([1]NKC!$D$10:$D$5007,$H530))=$C$8,IF($H530="","",INDEX([1]NKC!$E$10:$E$5007,$H530)),IF($H530="","",INDEX([1]NKC!$D$10:$D$5007,$H530)))</f>
        <v>6418</v>
      </c>
      <c r="E530" s="49" t="str">
        <f ca="1">IF(IF($H530="","",INDEX([1]NKC!$E$10:$E$5007,$H530))=$C$8,"",IF($H530="","",INDEX([1]NKC!$F$10:$F$5007,$H530)))</f>
        <v/>
      </c>
      <c r="F530" s="49">
        <f ca="1">IF(IF($H530="","",INDEX([1]NKC!$D$10:$D$5007,$H530))=$C$8,"",IF($H530="","",INDEX([1]NKC!$F$10:$F$5007,$H530)))</f>
        <v>919855</v>
      </c>
      <c r="G530" s="50">
        <f ca="1">IF(SUM(E530:F530)=0,0,$G$11+SUM(E$12:$E530)-SUM(F$12:$F530))</f>
        <v>2485977854</v>
      </c>
      <c r="H530" s="51">
        <f ca="1">IF(IF(TYPE(MATCH($C$8,OFFSET([1]NKC!$D$10,H529,0):'[1]NKC'!$D$5007,0)+H529)=16,"",MATCH($C$8,OFFSET([1]NKC!$D$10,H529,0):'[1]NKC'!$D$5007,0)+H529)&lt;IF(TYPE(MATCH($C$8,OFFSET([1]NKC!$E$10,H529,0):'[1]NKC'!$E$5007,0)+H529)=16,"",MATCH($C$8,OFFSET([1]NKC!$E$10,H529,0):'[1]NKC'!$E$5007,0)+H529),IF(TYPE(MATCH($C$8,OFFSET([1]NKC!$D$10,H529,0):'[1]NKC'!$D$5007,0)+H529)=16,"",MATCH($C$8,OFFSET([1]NKC!$D$10,H529,0):'[1]NKC'!$D$5007,0)+H529),IF(TYPE(MATCH($C$8,OFFSET([1]NKC!$E$10,H529,0):'[1]NKC'!$E$5007,0)+H529)=16,"",MATCH($C$8,OFFSET([1]NKC!$E$10,H529,0):'[1]NKC'!$E$5007,0)+H529))</f>
        <v>704</v>
      </c>
    </row>
    <row r="531" spans="1:8" s="52" customFormat="1" ht="14.25">
      <c r="A531" s="45">
        <f ca="1">IF($H531="","",INDEX([1]NKC!$A$10:$A$5007,$H531))</f>
        <v>43571</v>
      </c>
      <c r="B531" s="46" t="str">
        <f ca="1">IF($H531="","",INDEX([1]NKC!$B$10:$B$5007,$H531))</f>
        <v>PC20190416-06</v>
      </c>
      <c r="C531" s="47" t="str">
        <f ca="1">IF($H531="","",INDEX([1]NKC!$C$10:$C$5007,$H531))</f>
        <v>Thuế GTGT khấu trừ</v>
      </c>
      <c r="D531" s="48" t="str">
        <f ca="1">IF(IF($H531="","",INDEX([1]NKC!$D$10:$D$5007,$H531))=$C$8,IF($H531="","",INDEX([1]NKC!$E$10:$E$5007,$H531)),IF($H531="","",INDEX([1]NKC!$D$10:$D$5007,$H531)))</f>
        <v>1331</v>
      </c>
      <c r="E531" s="49" t="str">
        <f ca="1">IF(IF($H531="","",INDEX([1]NKC!$E$10:$E$5007,$H531))=$C$8,"",IF($H531="","",INDEX([1]NKC!$F$10:$F$5007,$H531)))</f>
        <v/>
      </c>
      <c r="F531" s="49">
        <f ca="1">IF(IF($H531="","",INDEX([1]NKC!$D$10:$D$5007,$H531))=$C$8,"",IF($H531="","",INDEX([1]NKC!$F$10:$F$5007,$H531)))</f>
        <v>91985</v>
      </c>
      <c r="G531" s="50">
        <f ca="1">IF(SUM(E531:F531)=0,0,$G$11+SUM(E$12:$E531)-SUM(F$12:$F531))</f>
        <v>2485885869</v>
      </c>
      <c r="H531" s="51">
        <f ca="1">IF(IF(TYPE(MATCH($C$8,OFFSET([1]NKC!$D$10,H530,0):'[1]NKC'!$D$5007,0)+H530)=16,"",MATCH($C$8,OFFSET([1]NKC!$D$10,H530,0):'[1]NKC'!$D$5007,0)+H530)&lt;IF(TYPE(MATCH($C$8,OFFSET([1]NKC!$E$10,H530,0):'[1]NKC'!$E$5007,0)+H530)=16,"",MATCH($C$8,OFFSET([1]NKC!$E$10,H530,0):'[1]NKC'!$E$5007,0)+H530),IF(TYPE(MATCH($C$8,OFFSET([1]NKC!$D$10,H530,0):'[1]NKC'!$D$5007,0)+H530)=16,"",MATCH($C$8,OFFSET([1]NKC!$D$10,H530,0):'[1]NKC'!$D$5007,0)+H530),IF(TYPE(MATCH($C$8,OFFSET([1]NKC!$E$10,H530,0):'[1]NKC'!$E$5007,0)+H530)=16,"",MATCH($C$8,OFFSET([1]NKC!$E$10,H530,0):'[1]NKC'!$E$5007,0)+H530))</f>
        <v>705</v>
      </c>
    </row>
    <row r="532" spans="1:8" s="52" customFormat="1" ht="14.25">
      <c r="A532" s="45">
        <f ca="1">IF($H532="","",INDEX([1]NKC!$A$10:$A$5007,$H532))</f>
        <v>43571</v>
      </c>
      <c r="B532" s="46" t="str">
        <f ca="1">IF($H532="","",INDEX([1]NKC!$B$10:$B$5007,$H532))</f>
        <v>PC20190416-06</v>
      </c>
      <c r="C532" s="47" t="str">
        <f ca="1">IF($H532="","",INDEX([1]NKC!$C$10:$C$5007,$H532))</f>
        <v>Công tác miền trung đợt 1- dầu</v>
      </c>
      <c r="D532" s="48" t="str">
        <f ca="1">IF(IF($H532="","",INDEX([1]NKC!$D$10:$D$5007,$H532))=$C$8,IF($H532="","",INDEX([1]NKC!$E$10:$E$5007,$H532)),IF($H532="","",INDEX([1]NKC!$D$10:$D$5007,$H532)))</f>
        <v>6418</v>
      </c>
      <c r="E532" s="49" t="str">
        <f ca="1">IF(IF($H532="","",INDEX([1]NKC!$E$10:$E$5007,$H532))=$C$8,"",IF($H532="","",INDEX([1]NKC!$F$10:$F$5007,$H532)))</f>
        <v/>
      </c>
      <c r="F532" s="49">
        <f ca="1">IF(IF($H532="","",INDEX([1]NKC!$D$10:$D$5007,$H532))=$C$8,"",IF($H532="","",INDEX([1]NKC!$F$10:$F$5007,$H532)))</f>
        <v>1084582</v>
      </c>
      <c r="G532" s="50">
        <f ca="1">IF(SUM(E532:F532)=0,0,$G$11+SUM(E$12:$E532)-SUM(F$12:$F532))</f>
        <v>2484801287</v>
      </c>
      <c r="H532" s="51">
        <f ca="1">IF(IF(TYPE(MATCH($C$8,OFFSET([1]NKC!$D$10,H531,0):'[1]NKC'!$D$5007,0)+H531)=16,"",MATCH($C$8,OFFSET([1]NKC!$D$10,H531,0):'[1]NKC'!$D$5007,0)+H531)&lt;IF(TYPE(MATCH($C$8,OFFSET([1]NKC!$E$10,H531,0):'[1]NKC'!$E$5007,0)+H531)=16,"",MATCH($C$8,OFFSET([1]NKC!$E$10,H531,0):'[1]NKC'!$E$5007,0)+H531),IF(TYPE(MATCH($C$8,OFFSET([1]NKC!$D$10,H531,0):'[1]NKC'!$D$5007,0)+H531)=16,"",MATCH($C$8,OFFSET([1]NKC!$D$10,H531,0):'[1]NKC'!$D$5007,0)+H531),IF(TYPE(MATCH($C$8,OFFSET([1]NKC!$E$10,H531,0):'[1]NKC'!$E$5007,0)+H531)=16,"",MATCH($C$8,OFFSET([1]NKC!$E$10,H531,0):'[1]NKC'!$E$5007,0)+H531))</f>
        <v>706</v>
      </c>
    </row>
    <row r="533" spans="1:8" s="52" customFormat="1" ht="14.25">
      <c r="A533" s="45">
        <f ca="1">IF($H533="","",INDEX([1]NKC!$A$10:$A$5007,$H533))</f>
        <v>43571</v>
      </c>
      <c r="B533" s="46" t="str">
        <f ca="1">IF($H533="","",INDEX([1]NKC!$B$10:$B$5007,$H533))</f>
        <v>PC20190416-06</v>
      </c>
      <c r="C533" s="47" t="str">
        <f ca="1">IF($H533="","",INDEX([1]NKC!$C$10:$C$5007,$H533))</f>
        <v>Thuế GTGT khấu trừ</v>
      </c>
      <c r="D533" s="48" t="str">
        <f ca="1">IF(IF($H533="","",INDEX([1]NKC!$D$10:$D$5007,$H533))=$C$8,IF($H533="","",INDEX([1]NKC!$E$10:$E$5007,$H533)),IF($H533="","",INDEX([1]NKC!$D$10:$D$5007,$H533)))</f>
        <v>1331</v>
      </c>
      <c r="E533" s="49" t="str">
        <f ca="1">IF(IF($H533="","",INDEX([1]NKC!$E$10:$E$5007,$H533))=$C$8,"",IF($H533="","",INDEX([1]NKC!$F$10:$F$5007,$H533)))</f>
        <v/>
      </c>
      <c r="F533" s="49">
        <f ca="1">IF(IF($H533="","",INDEX([1]NKC!$D$10:$D$5007,$H533))=$C$8,"",IF($H533="","",INDEX([1]NKC!$F$10:$F$5007,$H533)))</f>
        <v>108458</v>
      </c>
      <c r="G533" s="50">
        <f ca="1">IF(SUM(E533:F533)=0,0,$G$11+SUM(E$12:$E533)-SUM(F$12:$F533))</f>
        <v>2484692829</v>
      </c>
      <c r="H533" s="51">
        <f ca="1">IF(IF(TYPE(MATCH($C$8,OFFSET([1]NKC!$D$10,H532,0):'[1]NKC'!$D$5007,0)+H532)=16,"",MATCH($C$8,OFFSET([1]NKC!$D$10,H532,0):'[1]NKC'!$D$5007,0)+H532)&lt;IF(TYPE(MATCH($C$8,OFFSET([1]NKC!$E$10,H532,0):'[1]NKC'!$E$5007,0)+H532)=16,"",MATCH($C$8,OFFSET([1]NKC!$E$10,H532,0):'[1]NKC'!$E$5007,0)+H532),IF(TYPE(MATCH($C$8,OFFSET([1]NKC!$D$10,H532,0):'[1]NKC'!$D$5007,0)+H532)=16,"",MATCH($C$8,OFFSET([1]NKC!$D$10,H532,0):'[1]NKC'!$D$5007,0)+H532),IF(TYPE(MATCH($C$8,OFFSET([1]NKC!$E$10,H532,0):'[1]NKC'!$E$5007,0)+H532)=16,"",MATCH($C$8,OFFSET([1]NKC!$E$10,H532,0):'[1]NKC'!$E$5007,0)+H532))</f>
        <v>707</v>
      </c>
    </row>
    <row r="534" spans="1:8" s="52" customFormat="1" ht="14.25">
      <c r="A534" s="45">
        <f ca="1">IF($H534="","",INDEX([1]NKC!$A$10:$A$5007,$H534))</f>
        <v>43571</v>
      </c>
      <c r="B534" s="46" t="str">
        <f ca="1">IF($H534="","",INDEX([1]NKC!$B$10:$B$5007,$H534))</f>
        <v>PC20190416-06</v>
      </c>
      <c r="C534" s="47" t="str">
        <f ca="1">IF($H534="","",INDEX([1]NKC!$C$10:$C$5007,$H534))</f>
        <v>Công tác miền trung đợt 1- phòng nghỉ</v>
      </c>
      <c r="D534" s="48" t="str">
        <f ca="1">IF(IF($H534="","",INDEX([1]NKC!$D$10:$D$5007,$H534))=$C$8,IF($H534="","",INDEX([1]NKC!$E$10:$E$5007,$H534)),IF($H534="","",INDEX([1]NKC!$D$10:$D$5007,$H534)))</f>
        <v>6418</v>
      </c>
      <c r="E534" s="49" t="str">
        <f ca="1">IF(IF($H534="","",INDEX([1]NKC!$E$10:$E$5007,$H534))=$C$8,"",IF($H534="","",INDEX([1]NKC!$F$10:$F$5007,$H534)))</f>
        <v/>
      </c>
      <c r="F534" s="49">
        <f ca="1">IF(IF($H534="","",INDEX([1]NKC!$D$10:$D$5007,$H534))=$C$8,"",IF($H534="","",INDEX([1]NKC!$F$10:$F$5007,$H534)))</f>
        <v>1909091</v>
      </c>
      <c r="G534" s="50">
        <f ca="1">IF(SUM(E534:F534)=0,0,$G$11+SUM(E$12:$E534)-SUM(F$12:$F534))</f>
        <v>2482783738</v>
      </c>
      <c r="H534" s="51">
        <f ca="1">IF(IF(TYPE(MATCH($C$8,OFFSET([1]NKC!$D$10,H533,0):'[1]NKC'!$D$5007,0)+H533)=16,"",MATCH($C$8,OFFSET([1]NKC!$D$10,H533,0):'[1]NKC'!$D$5007,0)+H533)&lt;IF(TYPE(MATCH($C$8,OFFSET([1]NKC!$E$10,H533,0):'[1]NKC'!$E$5007,0)+H533)=16,"",MATCH($C$8,OFFSET([1]NKC!$E$10,H533,0):'[1]NKC'!$E$5007,0)+H533),IF(TYPE(MATCH($C$8,OFFSET([1]NKC!$D$10,H533,0):'[1]NKC'!$D$5007,0)+H533)=16,"",MATCH($C$8,OFFSET([1]NKC!$D$10,H533,0):'[1]NKC'!$D$5007,0)+H533),IF(TYPE(MATCH($C$8,OFFSET([1]NKC!$E$10,H533,0):'[1]NKC'!$E$5007,0)+H533)=16,"",MATCH($C$8,OFFSET([1]NKC!$E$10,H533,0):'[1]NKC'!$E$5007,0)+H533))</f>
        <v>708</v>
      </c>
    </row>
    <row r="535" spans="1:8" s="52" customFormat="1" ht="14.25">
      <c r="A535" s="45">
        <f ca="1">IF($H535="","",INDEX([1]NKC!$A$10:$A$5007,$H535))</f>
        <v>43571</v>
      </c>
      <c r="B535" s="46" t="str">
        <f ca="1">IF($H535="","",INDEX([1]NKC!$B$10:$B$5007,$H535))</f>
        <v>PC20190416-06</v>
      </c>
      <c r="C535" s="47" t="str">
        <f ca="1">IF($H535="","",INDEX([1]NKC!$C$10:$C$5007,$H535))</f>
        <v>Thuế GTGT khấu trừ</v>
      </c>
      <c r="D535" s="48" t="str">
        <f ca="1">IF(IF($H535="","",INDEX([1]NKC!$D$10:$D$5007,$H535))=$C$8,IF($H535="","",INDEX([1]NKC!$E$10:$E$5007,$H535)),IF($H535="","",INDEX([1]NKC!$D$10:$D$5007,$H535)))</f>
        <v>1331</v>
      </c>
      <c r="E535" s="49" t="str">
        <f ca="1">IF(IF($H535="","",INDEX([1]NKC!$E$10:$E$5007,$H535))=$C$8,"",IF($H535="","",INDEX([1]NKC!$F$10:$F$5007,$H535)))</f>
        <v/>
      </c>
      <c r="F535" s="49">
        <f ca="1">IF(IF($H535="","",INDEX([1]NKC!$D$10:$D$5007,$H535))=$C$8,"",IF($H535="","",INDEX([1]NKC!$F$10:$F$5007,$H535)))</f>
        <v>190909</v>
      </c>
      <c r="G535" s="50">
        <f ca="1">IF(SUM(E535:F535)=0,0,$G$11+SUM(E$12:$E535)-SUM(F$12:$F535))</f>
        <v>2482592829</v>
      </c>
      <c r="H535" s="51">
        <f ca="1">IF(IF(TYPE(MATCH($C$8,OFFSET([1]NKC!$D$10,H534,0):'[1]NKC'!$D$5007,0)+H534)=16,"",MATCH($C$8,OFFSET([1]NKC!$D$10,H534,0):'[1]NKC'!$D$5007,0)+H534)&lt;IF(TYPE(MATCH($C$8,OFFSET([1]NKC!$E$10,H534,0):'[1]NKC'!$E$5007,0)+H534)=16,"",MATCH($C$8,OFFSET([1]NKC!$E$10,H534,0):'[1]NKC'!$E$5007,0)+H534),IF(TYPE(MATCH($C$8,OFFSET([1]NKC!$D$10,H534,0):'[1]NKC'!$D$5007,0)+H534)=16,"",MATCH($C$8,OFFSET([1]NKC!$D$10,H534,0):'[1]NKC'!$D$5007,0)+H534),IF(TYPE(MATCH($C$8,OFFSET([1]NKC!$E$10,H534,0):'[1]NKC'!$E$5007,0)+H534)=16,"",MATCH($C$8,OFFSET([1]NKC!$E$10,H534,0):'[1]NKC'!$E$5007,0)+H534))</f>
        <v>709</v>
      </c>
    </row>
    <row r="536" spans="1:8" s="52" customFormat="1" ht="14.25">
      <c r="A536" s="45">
        <f ca="1">IF($H536="","",INDEX([1]NKC!$A$10:$A$5007,$H536))</f>
        <v>43571</v>
      </c>
      <c r="B536" s="46" t="str">
        <f ca="1">IF($H536="","",INDEX([1]NKC!$B$10:$B$5007,$H536))</f>
        <v>PC20190416-06</v>
      </c>
      <c r="C536" s="47" t="str">
        <f ca="1">IF($H536="","",INDEX([1]NKC!$C$10:$C$5007,$H536))</f>
        <v>Công tác miền trung đợt 1- phòng nghỉ</v>
      </c>
      <c r="D536" s="48" t="str">
        <f ca="1">IF(IF($H536="","",INDEX([1]NKC!$D$10:$D$5007,$H536))=$C$8,IF($H536="","",INDEX([1]NKC!$E$10:$E$5007,$H536)),IF($H536="","",INDEX([1]NKC!$D$10:$D$5007,$H536)))</f>
        <v>6418</v>
      </c>
      <c r="E536" s="49" t="str">
        <f ca="1">IF(IF($H536="","",INDEX([1]NKC!$E$10:$E$5007,$H536))=$C$8,"",IF($H536="","",INDEX([1]NKC!$F$10:$F$5007,$H536)))</f>
        <v/>
      </c>
      <c r="F536" s="49">
        <f ca="1">IF(IF($H536="","",INDEX([1]NKC!$D$10:$D$5007,$H536))=$C$8,"",IF($H536="","",INDEX([1]NKC!$F$10:$F$5007,$H536)))</f>
        <v>1000000</v>
      </c>
      <c r="G536" s="50">
        <f ca="1">IF(SUM(E536:F536)=0,0,$G$11+SUM(E$12:$E536)-SUM(F$12:$F536))</f>
        <v>2481592829</v>
      </c>
      <c r="H536" s="51">
        <f ca="1">IF(IF(TYPE(MATCH($C$8,OFFSET([1]NKC!$D$10,H535,0):'[1]NKC'!$D$5007,0)+H535)=16,"",MATCH($C$8,OFFSET([1]NKC!$D$10,H535,0):'[1]NKC'!$D$5007,0)+H535)&lt;IF(TYPE(MATCH($C$8,OFFSET([1]NKC!$E$10,H535,0):'[1]NKC'!$E$5007,0)+H535)=16,"",MATCH($C$8,OFFSET([1]NKC!$E$10,H535,0):'[1]NKC'!$E$5007,0)+H535),IF(TYPE(MATCH($C$8,OFFSET([1]NKC!$D$10,H535,0):'[1]NKC'!$D$5007,0)+H535)=16,"",MATCH($C$8,OFFSET([1]NKC!$D$10,H535,0):'[1]NKC'!$D$5007,0)+H535),IF(TYPE(MATCH($C$8,OFFSET([1]NKC!$E$10,H535,0):'[1]NKC'!$E$5007,0)+H535)=16,"",MATCH($C$8,OFFSET([1]NKC!$E$10,H535,0):'[1]NKC'!$E$5007,0)+H535))</f>
        <v>710</v>
      </c>
    </row>
    <row r="537" spans="1:8" s="52" customFormat="1" ht="14.25">
      <c r="A537" s="45">
        <f ca="1">IF($H537="","",INDEX([1]NKC!$A$10:$A$5007,$H537))</f>
        <v>43571</v>
      </c>
      <c r="B537" s="46" t="str">
        <f ca="1">IF($H537="","",INDEX([1]NKC!$B$10:$B$5007,$H537))</f>
        <v>PC20190416-06</v>
      </c>
      <c r="C537" s="47" t="str">
        <f ca="1">IF($H537="","",INDEX([1]NKC!$C$10:$C$5007,$H537))</f>
        <v>Thuế GTGT khấu trừ</v>
      </c>
      <c r="D537" s="48" t="str">
        <f ca="1">IF(IF($H537="","",INDEX([1]NKC!$D$10:$D$5007,$H537))=$C$8,IF($H537="","",INDEX([1]NKC!$E$10:$E$5007,$H537)),IF($H537="","",INDEX([1]NKC!$D$10:$D$5007,$H537)))</f>
        <v>1331</v>
      </c>
      <c r="E537" s="49" t="str">
        <f ca="1">IF(IF($H537="","",INDEX([1]NKC!$E$10:$E$5007,$H537))=$C$8,"",IF($H537="","",INDEX([1]NKC!$F$10:$F$5007,$H537)))</f>
        <v/>
      </c>
      <c r="F537" s="49">
        <f ca="1">IF(IF($H537="","",INDEX([1]NKC!$D$10:$D$5007,$H537))=$C$8,"",IF($H537="","",INDEX([1]NKC!$F$10:$F$5007,$H537)))</f>
        <v>100000</v>
      </c>
      <c r="G537" s="50">
        <f ca="1">IF(SUM(E537:F537)=0,0,$G$11+SUM(E$12:$E537)-SUM(F$12:$F537))</f>
        <v>2481492829</v>
      </c>
      <c r="H537" s="51">
        <f ca="1">IF(IF(TYPE(MATCH($C$8,OFFSET([1]NKC!$D$10,H536,0):'[1]NKC'!$D$5007,0)+H536)=16,"",MATCH($C$8,OFFSET([1]NKC!$D$10,H536,0):'[1]NKC'!$D$5007,0)+H536)&lt;IF(TYPE(MATCH($C$8,OFFSET([1]NKC!$E$10,H536,0):'[1]NKC'!$E$5007,0)+H536)=16,"",MATCH($C$8,OFFSET([1]NKC!$E$10,H536,0):'[1]NKC'!$E$5007,0)+H536),IF(TYPE(MATCH($C$8,OFFSET([1]NKC!$D$10,H536,0):'[1]NKC'!$D$5007,0)+H536)=16,"",MATCH($C$8,OFFSET([1]NKC!$D$10,H536,0):'[1]NKC'!$D$5007,0)+H536),IF(TYPE(MATCH($C$8,OFFSET([1]NKC!$E$10,H536,0):'[1]NKC'!$E$5007,0)+H536)=16,"",MATCH($C$8,OFFSET([1]NKC!$E$10,H536,0):'[1]NKC'!$E$5007,0)+H536))</f>
        <v>711</v>
      </c>
    </row>
    <row r="538" spans="1:8" s="52" customFormat="1" ht="14.25">
      <c r="A538" s="45">
        <f ca="1">IF($H538="","",INDEX([1]NKC!$A$10:$A$5007,$H538))</f>
        <v>43571</v>
      </c>
      <c r="B538" s="46" t="str">
        <f ca="1">IF($H538="","",INDEX([1]NKC!$B$10:$B$5007,$H538))</f>
        <v>PC20190416-06</v>
      </c>
      <c r="C538" s="47" t="str">
        <f ca="1">IF($H538="","",INDEX([1]NKC!$C$10:$C$5007,$H538))</f>
        <v>Công tác miền trung đợt 1- phòng nghỉ</v>
      </c>
      <c r="D538" s="48" t="str">
        <f ca="1">IF(IF($H538="","",INDEX([1]NKC!$D$10:$D$5007,$H538))=$C$8,IF($H538="","",INDEX([1]NKC!$E$10:$E$5007,$H538)),IF($H538="","",INDEX([1]NKC!$D$10:$D$5007,$H538)))</f>
        <v>6418</v>
      </c>
      <c r="E538" s="49" t="str">
        <f ca="1">IF(IF($H538="","",INDEX([1]NKC!$E$10:$E$5007,$H538))=$C$8,"",IF($H538="","",INDEX([1]NKC!$F$10:$F$5007,$H538)))</f>
        <v/>
      </c>
      <c r="F538" s="49">
        <f ca="1">IF(IF($H538="","",INDEX([1]NKC!$D$10:$D$5007,$H538))=$C$8,"",IF($H538="","",INDEX([1]NKC!$F$10:$F$5007,$H538)))</f>
        <v>818182</v>
      </c>
      <c r="G538" s="50">
        <f ca="1">IF(SUM(E538:F538)=0,0,$G$11+SUM(E$12:$E538)-SUM(F$12:$F538))</f>
        <v>2480674647</v>
      </c>
      <c r="H538" s="51">
        <f ca="1">IF(IF(TYPE(MATCH($C$8,OFFSET([1]NKC!$D$10,H537,0):'[1]NKC'!$D$5007,0)+H537)=16,"",MATCH($C$8,OFFSET([1]NKC!$D$10,H537,0):'[1]NKC'!$D$5007,0)+H537)&lt;IF(TYPE(MATCH($C$8,OFFSET([1]NKC!$E$10,H537,0):'[1]NKC'!$E$5007,0)+H537)=16,"",MATCH($C$8,OFFSET([1]NKC!$E$10,H537,0):'[1]NKC'!$E$5007,0)+H537),IF(TYPE(MATCH($C$8,OFFSET([1]NKC!$D$10,H537,0):'[1]NKC'!$D$5007,0)+H537)=16,"",MATCH($C$8,OFFSET([1]NKC!$D$10,H537,0):'[1]NKC'!$D$5007,0)+H537),IF(TYPE(MATCH($C$8,OFFSET([1]NKC!$E$10,H537,0):'[1]NKC'!$E$5007,0)+H537)=16,"",MATCH($C$8,OFFSET([1]NKC!$E$10,H537,0):'[1]NKC'!$E$5007,0)+H537))</f>
        <v>712</v>
      </c>
    </row>
    <row r="539" spans="1:8" s="52" customFormat="1" ht="14.25">
      <c r="A539" s="45">
        <f ca="1">IF($H539="","",INDEX([1]NKC!$A$10:$A$5007,$H539))</f>
        <v>43571</v>
      </c>
      <c r="B539" s="46" t="str">
        <f ca="1">IF($H539="","",INDEX([1]NKC!$B$10:$B$5007,$H539))</f>
        <v>PC20190416-06</v>
      </c>
      <c r="C539" s="47" t="str">
        <f ca="1">IF($H539="","",INDEX([1]NKC!$C$10:$C$5007,$H539))</f>
        <v>Thuế GTGT khấu trừ</v>
      </c>
      <c r="D539" s="48" t="str">
        <f ca="1">IF(IF($H539="","",INDEX([1]NKC!$D$10:$D$5007,$H539))=$C$8,IF($H539="","",INDEX([1]NKC!$E$10:$E$5007,$H539)),IF($H539="","",INDEX([1]NKC!$D$10:$D$5007,$H539)))</f>
        <v>1331</v>
      </c>
      <c r="E539" s="49" t="str">
        <f ca="1">IF(IF($H539="","",INDEX([1]NKC!$E$10:$E$5007,$H539))=$C$8,"",IF($H539="","",INDEX([1]NKC!$F$10:$F$5007,$H539)))</f>
        <v/>
      </c>
      <c r="F539" s="49">
        <f ca="1">IF(IF($H539="","",INDEX([1]NKC!$D$10:$D$5007,$H539))=$C$8,"",IF($H539="","",INDEX([1]NKC!$F$10:$F$5007,$H539)))</f>
        <v>81818</v>
      </c>
      <c r="G539" s="50">
        <f ca="1">IF(SUM(E539:F539)=0,0,$G$11+SUM(E$12:$E539)-SUM(F$12:$F539))</f>
        <v>2480592829</v>
      </c>
      <c r="H539" s="51">
        <f ca="1">IF(IF(TYPE(MATCH($C$8,OFFSET([1]NKC!$D$10,H538,0):'[1]NKC'!$D$5007,0)+H538)=16,"",MATCH($C$8,OFFSET([1]NKC!$D$10,H538,0):'[1]NKC'!$D$5007,0)+H538)&lt;IF(TYPE(MATCH($C$8,OFFSET([1]NKC!$E$10,H538,0):'[1]NKC'!$E$5007,0)+H538)=16,"",MATCH($C$8,OFFSET([1]NKC!$E$10,H538,0):'[1]NKC'!$E$5007,0)+H538),IF(TYPE(MATCH($C$8,OFFSET([1]NKC!$D$10,H538,0):'[1]NKC'!$D$5007,0)+H538)=16,"",MATCH($C$8,OFFSET([1]NKC!$D$10,H538,0):'[1]NKC'!$D$5007,0)+H538),IF(TYPE(MATCH($C$8,OFFSET([1]NKC!$E$10,H538,0):'[1]NKC'!$E$5007,0)+H538)=16,"",MATCH($C$8,OFFSET([1]NKC!$E$10,H538,0):'[1]NKC'!$E$5007,0)+H538))</f>
        <v>713</v>
      </c>
    </row>
    <row r="540" spans="1:8" s="52" customFormat="1" ht="14.25">
      <c r="A540" s="45">
        <f ca="1">IF($H540="","",INDEX([1]NKC!$A$10:$A$5007,$H540))</f>
        <v>43571</v>
      </c>
      <c r="B540" s="46" t="str">
        <f ca="1">IF($H540="","",INDEX([1]NKC!$B$10:$B$5007,$H540))</f>
        <v>PC20190416-06</v>
      </c>
      <c r="C540" s="47" t="str">
        <f ca="1">IF($H540="","",INDEX([1]NKC!$C$10:$C$5007,$H540))</f>
        <v>Công tác miền trung đợt 1- phòng nghỉ</v>
      </c>
      <c r="D540" s="48" t="str">
        <f ca="1">IF(IF($H540="","",INDEX([1]NKC!$D$10:$D$5007,$H540))=$C$8,IF($H540="","",INDEX([1]NKC!$E$10:$E$5007,$H540)),IF($H540="","",INDEX([1]NKC!$D$10:$D$5007,$H540)))</f>
        <v>6418</v>
      </c>
      <c r="E540" s="49" t="str">
        <f ca="1">IF(IF($H540="","",INDEX([1]NKC!$E$10:$E$5007,$H540))=$C$8,"",IF($H540="","",INDEX([1]NKC!$F$10:$F$5007,$H540)))</f>
        <v/>
      </c>
      <c r="F540" s="49">
        <f ca="1">IF(IF($H540="","",INDEX([1]NKC!$D$10:$D$5007,$H540))=$C$8,"",IF($H540="","",INDEX([1]NKC!$F$10:$F$5007,$H540)))</f>
        <v>818181</v>
      </c>
      <c r="G540" s="50">
        <f ca="1">IF(SUM(E540:F540)=0,0,$G$11+SUM(E$12:$E540)-SUM(F$12:$F540))</f>
        <v>2479774648</v>
      </c>
      <c r="H540" s="51">
        <f ca="1">IF(IF(TYPE(MATCH($C$8,OFFSET([1]NKC!$D$10,H539,0):'[1]NKC'!$D$5007,0)+H539)=16,"",MATCH($C$8,OFFSET([1]NKC!$D$10,H539,0):'[1]NKC'!$D$5007,0)+H539)&lt;IF(TYPE(MATCH($C$8,OFFSET([1]NKC!$E$10,H539,0):'[1]NKC'!$E$5007,0)+H539)=16,"",MATCH($C$8,OFFSET([1]NKC!$E$10,H539,0):'[1]NKC'!$E$5007,0)+H539),IF(TYPE(MATCH($C$8,OFFSET([1]NKC!$D$10,H539,0):'[1]NKC'!$D$5007,0)+H539)=16,"",MATCH($C$8,OFFSET([1]NKC!$D$10,H539,0):'[1]NKC'!$D$5007,0)+H539),IF(TYPE(MATCH($C$8,OFFSET([1]NKC!$E$10,H539,0):'[1]NKC'!$E$5007,0)+H539)=16,"",MATCH($C$8,OFFSET([1]NKC!$E$10,H539,0):'[1]NKC'!$E$5007,0)+H539))</f>
        <v>714</v>
      </c>
    </row>
    <row r="541" spans="1:8" s="52" customFormat="1" ht="14.25">
      <c r="A541" s="45">
        <f ca="1">IF($H541="","",INDEX([1]NKC!$A$10:$A$5007,$H541))</f>
        <v>43571</v>
      </c>
      <c r="B541" s="46" t="str">
        <f ca="1">IF($H541="","",INDEX([1]NKC!$B$10:$B$5007,$H541))</f>
        <v>PC20190416-06</v>
      </c>
      <c r="C541" s="47" t="str">
        <f ca="1">IF($H541="","",INDEX([1]NKC!$C$10:$C$5007,$H541))</f>
        <v>Thuế GTGT khấu trừ</v>
      </c>
      <c r="D541" s="48" t="str">
        <f ca="1">IF(IF($H541="","",INDEX([1]NKC!$D$10:$D$5007,$H541))=$C$8,IF($H541="","",INDEX([1]NKC!$E$10:$E$5007,$H541)),IF($H541="","",INDEX([1]NKC!$D$10:$D$5007,$H541)))</f>
        <v>1331</v>
      </c>
      <c r="E541" s="49" t="str">
        <f ca="1">IF(IF($H541="","",INDEX([1]NKC!$E$10:$E$5007,$H541))=$C$8,"",IF($H541="","",INDEX([1]NKC!$F$10:$F$5007,$H541)))</f>
        <v/>
      </c>
      <c r="F541" s="49">
        <f ca="1">IF(IF($H541="","",INDEX([1]NKC!$D$10:$D$5007,$H541))=$C$8,"",IF($H541="","",INDEX([1]NKC!$F$10:$F$5007,$H541)))</f>
        <v>81819</v>
      </c>
      <c r="G541" s="50">
        <f ca="1">IF(SUM(E541:F541)=0,0,$G$11+SUM(E$12:$E541)-SUM(F$12:$F541))</f>
        <v>2479692829</v>
      </c>
      <c r="H541" s="51">
        <f ca="1">IF(IF(TYPE(MATCH($C$8,OFFSET([1]NKC!$D$10,H540,0):'[1]NKC'!$D$5007,0)+H540)=16,"",MATCH($C$8,OFFSET([1]NKC!$D$10,H540,0):'[1]NKC'!$D$5007,0)+H540)&lt;IF(TYPE(MATCH($C$8,OFFSET([1]NKC!$E$10,H540,0):'[1]NKC'!$E$5007,0)+H540)=16,"",MATCH($C$8,OFFSET([1]NKC!$E$10,H540,0):'[1]NKC'!$E$5007,0)+H540),IF(TYPE(MATCH($C$8,OFFSET([1]NKC!$D$10,H540,0):'[1]NKC'!$D$5007,0)+H540)=16,"",MATCH($C$8,OFFSET([1]NKC!$D$10,H540,0):'[1]NKC'!$D$5007,0)+H540),IF(TYPE(MATCH($C$8,OFFSET([1]NKC!$E$10,H540,0):'[1]NKC'!$E$5007,0)+H540)=16,"",MATCH($C$8,OFFSET([1]NKC!$E$10,H540,0):'[1]NKC'!$E$5007,0)+H540))</f>
        <v>715</v>
      </c>
    </row>
    <row r="542" spans="1:8" s="52" customFormat="1" ht="14.25">
      <c r="A542" s="45">
        <f ca="1">IF($H542="","",INDEX([1]NKC!$A$10:$A$5007,$H542))</f>
        <v>43571</v>
      </c>
      <c r="B542" s="46" t="str">
        <f ca="1">IF($H542="","",INDEX([1]NKC!$B$10:$B$5007,$H542))</f>
        <v>PC20190416-06</v>
      </c>
      <c r="C542" s="47" t="str">
        <f ca="1">IF($H542="","",INDEX([1]NKC!$C$10:$C$5007,$H542))</f>
        <v>Công tác miền trung đợt 1- phòng nghỉ</v>
      </c>
      <c r="D542" s="48" t="str">
        <f ca="1">IF(IF($H542="","",INDEX([1]NKC!$D$10:$D$5007,$H542))=$C$8,IF($H542="","",INDEX([1]NKC!$E$10:$E$5007,$H542)),IF($H542="","",INDEX([1]NKC!$D$10:$D$5007,$H542)))</f>
        <v>6418</v>
      </c>
      <c r="E542" s="49" t="str">
        <f ca="1">IF(IF($H542="","",INDEX([1]NKC!$E$10:$E$5007,$H542))=$C$8,"",IF($H542="","",INDEX([1]NKC!$F$10:$F$5007,$H542)))</f>
        <v/>
      </c>
      <c r="F542" s="49">
        <f ca="1">IF(IF($H542="","",INDEX([1]NKC!$D$10:$D$5007,$H542))=$C$8,"",IF($H542="","",INDEX([1]NKC!$F$10:$F$5007,$H542)))</f>
        <v>870000</v>
      </c>
      <c r="G542" s="50">
        <f ca="1">IF(SUM(E542:F542)=0,0,$G$11+SUM(E$12:$E542)-SUM(F$12:$F542))</f>
        <v>2478822829</v>
      </c>
      <c r="H542" s="51">
        <f ca="1">IF(IF(TYPE(MATCH($C$8,OFFSET([1]NKC!$D$10,H541,0):'[1]NKC'!$D$5007,0)+H541)=16,"",MATCH($C$8,OFFSET([1]NKC!$D$10,H541,0):'[1]NKC'!$D$5007,0)+H541)&lt;IF(TYPE(MATCH($C$8,OFFSET([1]NKC!$E$10,H541,0):'[1]NKC'!$E$5007,0)+H541)=16,"",MATCH($C$8,OFFSET([1]NKC!$E$10,H541,0):'[1]NKC'!$E$5007,0)+H541),IF(TYPE(MATCH($C$8,OFFSET([1]NKC!$D$10,H541,0):'[1]NKC'!$D$5007,0)+H541)=16,"",MATCH($C$8,OFFSET([1]NKC!$D$10,H541,0):'[1]NKC'!$D$5007,0)+H541),IF(TYPE(MATCH($C$8,OFFSET([1]NKC!$E$10,H541,0):'[1]NKC'!$E$5007,0)+H541)=16,"",MATCH($C$8,OFFSET([1]NKC!$E$10,H541,0):'[1]NKC'!$E$5007,0)+H541))</f>
        <v>716</v>
      </c>
    </row>
    <row r="543" spans="1:8" s="52" customFormat="1" ht="14.25">
      <c r="A543" s="45">
        <f ca="1">IF($H543="","",INDEX([1]NKC!$A$10:$A$5007,$H543))</f>
        <v>43571</v>
      </c>
      <c r="B543" s="46" t="str">
        <f ca="1">IF($H543="","",INDEX([1]NKC!$B$10:$B$5007,$H543))</f>
        <v>PC20190416-06</v>
      </c>
      <c r="C543" s="47" t="str">
        <f ca="1">IF($H543="","",INDEX([1]NKC!$C$10:$C$5007,$H543))</f>
        <v>Thuế GTGT khấu trừ</v>
      </c>
      <c r="D543" s="48" t="str">
        <f ca="1">IF(IF($H543="","",INDEX([1]NKC!$D$10:$D$5007,$H543))=$C$8,IF($H543="","",INDEX([1]NKC!$E$10:$E$5007,$H543)),IF($H543="","",INDEX([1]NKC!$D$10:$D$5007,$H543)))</f>
        <v>1331</v>
      </c>
      <c r="E543" s="49" t="str">
        <f ca="1">IF(IF($H543="","",INDEX([1]NKC!$E$10:$E$5007,$H543))=$C$8,"",IF($H543="","",INDEX([1]NKC!$F$10:$F$5007,$H543)))</f>
        <v/>
      </c>
      <c r="F543" s="49">
        <f ca="1">IF(IF($H543="","",INDEX([1]NKC!$D$10:$D$5007,$H543))=$C$8,"",IF($H543="","",INDEX([1]NKC!$F$10:$F$5007,$H543)))</f>
        <v>87000</v>
      </c>
      <c r="G543" s="50">
        <f ca="1">IF(SUM(E543:F543)=0,0,$G$11+SUM(E$12:$E543)-SUM(F$12:$F543))</f>
        <v>2478735829</v>
      </c>
      <c r="H543" s="51">
        <f ca="1">IF(IF(TYPE(MATCH($C$8,OFFSET([1]NKC!$D$10,H542,0):'[1]NKC'!$D$5007,0)+H542)=16,"",MATCH($C$8,OFFSET([1]NKC!$D$10,H542,0):'[1]NKC'!$D$5007,0)+H542)&lt;IF(TYPE(MATCH($C$8,OFFSET([1]NKC!$E$10,H542,0):'[1]NKC'!$E$5007,0)+H542)=16,"",MATCH($C$8,OFFSET([1]NKC!$E$10,H542,0):'[1]NKC'!$E$5007,0)+H542),IF(TYPE(MATCH($C$8,OFFSET([1]NKC!$D$10,H542,0):'[1]NKC'!$D$5007,0)+H542)=16,"",MATCH($C$8,OFFSET([1]NKC!$D$10,H542,0):'[1]NKC'!$D$5007,0)+H542),IF(TYPE(MATCH($C$8,OFFSET([1]NKC!$E$10,H542,0):'[1]NKC'!$E$5007,0)+H542)=16,"",MATCH($C$8,OFFSET([1]NKC!$E$10,H542,0):'[1]NKC'!$E$5007,0)+H542))</f>
        <v>717</v>
      </c>
    </row>
    <row r="544" spans="1:8" s="52" customFormat="1" ht="14.25">
      <c r="A544" s="45">
        <f ca="1">IF($H544="","",INDEX([1]NKC!$A$10:$A$5007,$H544))</f>
        <v>43571</v>
      </c>
      <c r="B544" s="46" t="str">
        <f ca="1">IF($H544="","",INDEX([1]NKC!$B$10:$B$5007,$H544))</f>
        <v>PC20190416-06</v>
      </c>
      <c r="C544" s="47" t="str">
        <f ca="1">IF($H544="","",INDEX([1]NKC!$C$10:$C$5007,$H544))</f>
        <v>Công tác miền trung đợt 1- phòng nghỉ</v>
      </c>
      <c r="D544" s="48" t="str">
        <f ca="1">IF(IF($H544="","",INDEX([1]NKC!$D$10:$D$5007,$H544))=$C$8,IF($H544="","",INDEX([1]NKC!$E$10:$E$5007,$H544)),IF($H544="","",INDEX([1]NKC!$D$10:$D$5007,$H544)))</f>
        <v>6418</v>
      </c>
      <c r="E544" s="49" t="str">
        <f ca="1">IF(IF($H544="","",INDEX([1]NKC!$E$10:$E$5007,$H544))=$C$8,"",IF($H544="","",INDEX([1]NKC!$F$10:$F$5007,$H544)))</f>
        <v/>
      </c>
      <c r="F544" s="49">
        <f ca="1">IF(IF($H544="","",INDEX([1]NKC!$D$10:$D$5007,$H544))=$C$8,"",IF($H544="","",INDEX([1]NKC!$F$10:$F$5007,$H544)))</f>
        <v>909091</v>
      </c>
      <c r="G544" s="50">
        <f ca="1">IF(SUM(E544:F544)=0,0,$G$11+SUM(E$12:$E544)-SUM(F$12:$F544))</f>
        <v>2477826738</v>
      </c>
      <c r="H544" s="51">
        <f ca="1">IF(IF(TYPE(MATCH($C$8,OFFSET([1]NKC!$D$10,H543,0):'[1]NKC'!$D$5007,0)+H543)=16,"",MATCH($C$8,OFFSET([1]NKC!$D$10,H543,0):'[1]NKC'!$D$5007,0)+H543)&lt;IF(TYPE(MATCH($C$8,OFFSET([1]NKC!$E$10,H543,0):'[1]NKC'!$E$5007,0)+H543)=16,"",MATCH($C$8,OFFSET([1]NKC!$E$10,H543,0):'[1]NKC'!$E$5007,0)+H543),IF(TYPE(MATCH($C$8,OFFSET([1]NKC!$D$10,H543,0):'[1]NKC'!$D$5007,0)+H543)=16,"",MATCH($C$8,OFFSET([1]NKC!$D$10,H543,0):'[1]NKC'!$D$5007,0)+H543),IF(TYPE(MATCH($C$8,OFFSET([1]NKC!$E$10,H543,0):'[1]NKC'!$E$5007,0)+H543)=16,"",MATCH($C$8,OFFSET([1]NKC!$E$10,H543,0):'[1]NKC'!$E$5007,0)+H543))</f>
        <v>718</v>
      </c>
    </row>
    <row r="545" spans="1:8" s="52" customFormat="1" ht="14.25">
      <c r="A545" s="45">
        <f ca="1">IF($H545="","",INDEX([1]NKC!$A$10:$A$5007,$H545))</f>
        <v>43571</v>
      </c>
      <c r="B545" s="46" t="str">
        <f ca="1">IF($H545="","",INDEX([1]NKC!$B$10:$B$5007,$H545))</f>
        <v>PC20190416-06</v>
      </c>
      <c r="C545" s="47" t="str">
        <f ca="1">IF($H545="","",INDEX([1]NKC!$C$10:$C$5007,$H545))</f>
        <v>Thuế GTGT khấu trừ</v>
      </c>
      <c r="D545" s="48" t="str">
        <f ca="1">IF(IF($H545="","",INDEX([1]NKC!$D$10:$D$5007,$H545))=$C$8,IF($H545="","",INDEX([1]NKC!$E$10:$E$5007,$H545)),IF($H545="","",INDEX([1]NKC!$D$10:$D$5007,$H545)))</f>
        <v>1331</v>
      </c>
      <c r="E545" s="49" t="str">
        <f ca="1">IF(IF($H545="","",INDEX([1]NKC!$E$10:$E$5007,$H545))=$C$8,"",IF($H545="","",INDEX([1]NKC!$F$10:$F$5007,$H545)))</f>
        <v/>
      </c>
      <c r="F545" s="49">
        <f ca="1">IF(IF($H545="","",INDEX([1]NKC!$D$10:$D$5007,$H545))=$C$8,"",IF($H545="","",INDEX([1]NKC!$F$10:$F$5007,$H545)))</f>
        <v>90909</v>
      </c>
      <c r="G545" s="50">
        <f ca="1">IF(SUM(E545:F545)=0,0,$G$11+SUM(E$12:$E545)-SUM(F$12:$F545))</f>
        <v>2477735829</v>
      </c>
      <c r="H545" s="51">
        <f ca="1">IF(IF(TYPE(MATCH($C$8,OFFSET([1]NKC!$D$10,H544,0):'[1]NKC'!$D$5007,0)+H544)=16,"",MATCH($C$8,OFFSET([1]NKC!$D$10,H544,0):'[1]NKC'!$D$5007,0)+H544)&lt;IF(TYPE(MATCH($C$8,OFFSET([1]NKC!$E$10,H544,0):'[1]NKC'!$E$5007,0)+H544)=16,"",MATCH($C$8,OFFSET([1]NKC!$E$10,H544,0):'[1]NKC'!$E$5007,0)+H544),IF(TYPE(MATCH($C$8,OFFSET([1]NKC!$D$10,H544,0):'[1]NKC'!$D$5007,0)+H544)=16,"",MATCH($C$8,OFFSET([1]NKC!$D$10,H544,0):'[1]NKC'!$D$5007,0)+H544),IF(TYPE(MATCH($C$8,OFFSET([1]NKC!$E$10,H544,0):'[1]NKC'!$E$5007,0)+H544)=16,"",MATCH($C$8,OFFSET([1]NKC!$E$10,H544,0):'[1]NKC'!$E$5007,0)+H544))</f>
        <v>719</v>
      </c>
    </row>
    <row r="546" spans="1:8" s="52" customFormat="1" ht="14.25">
      <c r="A546" s="45">
        <f ca="1">IF($H546="","",INDEX([1]NKC!$A$10:$A$5007,$H546))</f>
        <v>43571</v>
      </c>
      <c r="B546" s="46" t="str">
        <f ca="1">IF($H546="","",INDEX([1]NKC!$B$10:$B$5007,$H546))</f>
        <v>PC20190416-06</v>
      </c>
      <c r="C546" s="47" t="str">
        <f ca="1">IF($H546="","",INDEX([1]NKC!$C$10:$C$5007,$H546))</f>
        <v>Công tác miền trung đợt 1- phòng nghỉ</v>
      </c>
      <c r="D546" s="48" t="str">
        <f ca="1">IF(IF($H546="","",INDEX([1]NKC!$D$10:$D$5007,$H546))=$C$8,IF($H546="","",INDEX([1]NKC!$E$10:$E$5007,$H546)),IF($H546="","",INDEX([1]NKC!$D$10:$D$5007,$H546)))</f>
        <v>6418</v>
      </c>
      <c r="E546" s="49" t="str">
        <f ca="1">IF(IF($H546="","",INDEX([1]NKC!$E$10:$E$5007,$H546))=$C$8,"",IF($H546="","",INDEX([1]NKC!$F$10:$F$5007,$H546)))</f>
        <v/>
      </c>
      <c r="F546" s="49">
        <f ca="1">IF(IF($H546="","",INDEX([1]NKC!$D$10:$D$5007,$H546))=$C$8,"",IF($H546="","",INDEX([1]NKC!$F$10:$F$5007,$H546)))</f>
        <v>1181818</v>
      </c>
      <c r="G546" s="50">
        <f ca="1">IF(SUM(E546:F546)=0,0,$G$11+SUM(E$12:$E546)-SUM(F$12:$F546))</f>
        <v>2476554011</v>
      </c>
      <c r="H546" s="51">
        <f ca="1">IF(IF(TYPE(MATCH($C$8,OFFSET([1]NKC!$D$10,H545,0):'[1]NKC'!$D$5007,0)+H545)=16,"",MATCH($C$8,OFFSET([1]NKC!$D$10,H545,0):'[1]NKC'!$D$5007,0)+H545)&lt;IF(TYPE(MATCH($C$8,OFFSET([1]NKC!$E$10,H545,0):'[1]NKC'!$E$5007,0)+H545)=16,"",MATCH($C$8,OFFSET([1]NKC!$E$10,H545,0):'[1]NKC'!$E$5007,0)+H545),IF(TYPE(MATCH($C$8,OFFSET([1]NKC!$D$10,H545,0):'[1]NKC'!$D$5007,0)+H545)=16,"",MATCH($C$8,OFFSET([1]NKC!$D$10,H545,0):'[1]NKC'!$D$5007,0)+H545),IF(TYPE(MATCH($C$8,OFFSET([1]NKC!$E$10,H545,0):'[1]NKC'!$E$5007,0)+H545)=16,"",MATCH($C$8,OFFSET([1]NKC!$E$10,H545,0):'[1]NKC'!$E$5007,0)+H545))</f>
        <v>720</v>
      </c>
    </row>
    <row r="547" spans="1:8" s="52" customFormat="1" ht="14.25">
      <c r="A547" s="45">
        <f ca="1">IF($H547="","",INDEX([1]NKC!$A$10:$A$5007,$H547))</f>
        <v>43571</v>
      </c>
      <c r="B547" s="46" t="str">
        <f ca="1">IF($H547="","",INDEX([1]NKC!$B$10:$B$5007,$H547))</f>
        <v>PC20190416-06</v>
      </c>
      <c r="C547" s="47" t="str">
        <f ca="1">IF($H547="","",INDEX([1]NKC!$C$10:$C$5007,$H547))</f>
        <v>Thuế GTGT khấu trừ</v>
      </c>
      <c r="D547" s="48" t="str">
        <f ca="1">IF(IF($H547="","",INDEX([1]NKC!$D$10:$D$5007,$H547))=$C$8,IF($H547="","",INDEX([1]NKC!$E$10:$E$5007,$H547)),IF($H547="","",INDEX([1]NKC!$D$10:$D$5007,$H547)))</f>
        <v>1331</v>
      </c>
      <c r="E547" s="49" t="str">
        <f ca="1">IF(IF($H547="","",INDEX([1]NKC!$E$10:$E$5007,$H547))=$C$8,"",IF($H547="","",INDEX([1]NKC!$F$10:$F$5007,$H547)))</f>
        <v/>
      </c>
      <c r="F547" s="49">
        <f ca="1">IF(IF($H547="","",INDEX([1]NKC!$D$10:$D$5007,$H547))=$C$8,"",IF($H547="","",INDEX([1]NKC!$F$10:$F$5007,$H547)))</f>
        <v>118182</v>
      </c>
      <c r="G547" s="50">
        <f ca="1">IF(SUM(E547:F547)=0,0,$G$11+SUM(E$12:$E547)-SUM(F$12:$F547))</f>
        <v>2476435829</v>
      </c>
      <c r="H547" s="51">
        <f ca="1">IF(IF(TYPE(MATCH($C$8,OFFSET([1]NKC!$D$10,H546,0):'[1]NKC'!$D$5007,0)+H546)=16,"",MATCH($C$8,OFFSET([1]NKC!$D$10,H546,0):'[1]NKC'!$D$5007,0)+H546)&lt;IF(TYPE(MATCH($C$8,OFFSET([1]NKC!$E$10,H546,0):'[1]NKC'!$E$5007,0)+H546)=16,"",MATCH($C$8,OFFSET([1]NKC!$E$10,H546,0):'[1]NKC'!$E$5007,0)+H546),IF(TYPE(MATCH($C$8,OFFSET([1]NKC!$D$10,H546,0):'[1]NKC'!$D$5007,0)+H546)=16,"",MATCH($C$8,OFFSET([1]NKC!$D$10,H546,0):'[1]NKC'!$D$5007,0)+H546),IF(TYPE(MATCH($C$8,OFFSET([1]NKC!$E$10,H546,0):'[1]NKC'!$E$5007,0)+H546)=16,"",MATCH($C$8,OFFSET([1]NKC!$E$10,H546,0):'[1]NKC'!$E$5007,0)+H546))</f>
        <v>721</v>
      </c>
    </row>
    <row r="548" spans="1:8" s="52" customFormat="1" ht="14.25">
      <c r="A548" s="45">
        <f ca="1">IF($H548="","",INDEX([1]NKC!$A$10:$A$5007,$H548))</f>
        <v>43571</v>
      </c>
      <c r="B548" s="46" t="str">
        <f ca="1">IF($H548="","",INDEX([1]NKC!$B$10:$B$5007,$H548))</f>
        <v>PC20190416-06</v>
      </c>
      <c r="C548" s="47" t="str">
        <f ca="1">IF($H548="","",INDEX([1]NKC!$C$10:$C$5007,$H548))</f>
        <v>Công tác miền trung đợt 1- phòng nghỉ</v>
      </c>
      <c r="D548" s="48" t="str">
        <f ca="1">IF(IF($H548="","",INDEX([1]NKC!$D$10:$D$5007,$H548))=$C$8,IF($H548="","",INDEX([1]NKC!$E$10:$E$5007,$H548)),IF($H548="","",INDEX([1]NKC!$D$10:$D$5007,$H548)))</f>
        <v>6418</v>
      </c>
      <c r="E548" s="49" t="str">
        <f ca="1">IF(IF($H548="","",INDEX([1]NKC!$E$10:$E$5007,$H548))=$C$8,"",IF($H548="","",INDEX([1]NKC!$F$10:$F$5007,$H548)))</f>
        <v/>
      </c>
      <c r="F548" s="49">
        <f ca="1">IF(IF($H548="","",INDEX([1]NKC!$D$10:$D$5007,$H548))=$C$8,"",IF($H548="","",INDEX([1]NKC!$F$10:$F$5007,$H548)))</f>
        <v>1181818</v>
      </c>
      <c r="G548" s="50">
        <f ca="1">IF(SUM(E548:F548)=0,0,$G$11+SUM(E$12:$E548)-SUM(F$12:$F548))</f>
        <v>2475254011</v>
      </c>
      <c r="H548" s="51">
        <f ca="1">IF(IF(TYPE(MATCH($C$8,OFFSET([1]NKC!$D$10,H547,0):'[1]NKC'!$D$5007,0)+H547)=16,"",MATCH($C$8,OFFSET([1]NKC!$D$10,H547,0):'[1]NKC'!$D$5007,0)+H547)&lt;IF(TYPE(MATCH($C$8,OFFSET([1]NKC!$E$10,H547,0):'[1]NKC'!$E$5007,0)+H547)=16,"",MATCH($C$8,OFFSET([1]NKC!$E$10,H547,0):'[1]NKC'!$E$5007,0)+H547),IF(TYPE(MATCH($C$8,OFFSET([1]NKC!$D$10,H547,0):'[1]NKC'!$D$5007,0)+H547)=16,"",MATCH($C$8,OFFSET([1]NKC!$D$10,H547,0):'[1]NKC'!$D$5007,0)+H547),IF(TYPE(MATCH($C$8,OFFSET([1]NKC!$E$10,H547,0):'[1]NKC'!$E$5007,0)+H547)=16,"",MATCH($C$8,OFFSET([1]NKC!$E$10,H547,0):'[1]NKC'!$E$5007,0)+H547))</f>
        <v>722</v>
      </c>
    </row>
    <row r="549" spans="1:8" s="52" customFormat="1" ht="14.25">
      <c r="A549" s="45">
        <f ca="1">IF($H549="","",INDEX([1]NKC!$A$10:$A$5007,$H549))</f>
        <v>43571</v>
      </c>
      <c r="B549" s="46" t="str">
        <f ca="1">IF($H549="","",INDEX([1]NKC!$B$10:$B$5007,$H549))</f>
        <v>PC20190416-06</v>
      </c>
      <c r="C549" s="47" t="str">
        <f ca="1">IF($H549="","",INDEX([1]NKC!$C$10:$C$5007,$H549))</f>
        <v>Thuế GTGT khấu trừ</v>
      </c>
      <c r="D549" s="48" t="str">
        <f ca="1">IF(IF($H549="","",INDEX([1]NKC!$D$10:$D$5007,$H549))=$C$8,IF($H549="","",INDEX([1]NKC!$E$10:$E$5007,$H549)),IF($H549="","",INDEX([1]NKC!$D$10:$D$5007,$H549)))</f>
        <v>1331</v>
      </c>
      <c r="E549" s="49" t="str">
        <f ca="1">IF(IF($H549="","",INDEX([1]NKC!$E$10:$E$5007,$H549))=$C$8,"",IF($H549="","",INDEX([1]NKC!$F$10:$F$5007,$H549)))</f>
        <v/>
      </c>
      <c r="F549" s="49">
        <f ca="1">IF(IF($H549="","",INDEX([1]NKC!$D$10:$D$5007,$H549))=$C$8,"",IF($H549="","",INDEX([1]NKC!$F$10:$F$5007,$H549)))</f>
        <v>118182</v>
      </c>
      <c r="G549" s="50">
        <f ca="1">IF(SUM(E549:F549)=0,0,$G$11+SUM(E$12:$E549)-SUM(F$12:$F549))</f>
        <v>2475135829</v>
      </c>
      <c r="H549" s="51">
        <f ca="1">IF(IF(TYPE(MATCH($C$8,OFFSET([1]NKC!$D$10,H548,0):'[1]NKC'!$D$5007,0)+H548)=16,"",MATCH($C$8,OFFSET([1]NKC!$D$10,H548,0):'[1]NKC'!$D$5007,0)+H548)&lt;IF(TYPE(MATCH($C$8,OFFSET([1]NKC!$E$10,H548,0):'[1]NKC'!$E$5007,0)+H548)=16,"",MATCH($C$8,OFFSET([1]NKC!$E$10,H548,0):'[1]NKC'!$E$5007,0)+H548),IF(TYPE(MATCH($C$8,OFFSET([1]NKC!$D$10,H548,0):'[1]NKC'!$D$5007,0)+H548)=16,"",MATCH($C$8,OFFSET([1]NKC!$D$10,H548,0):'[1]NKC'!$D$5007,0)+H548),IF(TYPE(MATCH($C$8,OFFSET([1]NKC!$E$10,H548,0):'[1]NKC'!$E$5007,0)+H548)=16,"",MATCH($C$8,OFFSET([1]NKC!$E$10,H548,0):'[1]NKC'!$E$5007,0)+H548))</f>
        <v>723</v>
      </c>
    </row>
    <row r="550" spans="1:8" s="52" customFormat="1" ht="14.25">
      <c r="A550" s="45">
        <f ca="1">IF($H550="","",INDEX([1]NKC!$A$10:$A$5007,$H550))</f>
        <v>43571</v>
      </c>
      <c r="B550" s="46" t="str">
        <f ca="1">IF($H550="","",INDEX([1]NKC!$B$10:$B$5007,$H550))</f>
        <v>PC20190416-06</v>
      </c>
      <c r="C550" s="47" t="str">
        <f ca="1">IF($H550="","",INDEX([1]NKC!$C$10:$C$5007,$H550))</f>
        <v>Công tác miền trung đợt 1- phòng nghỉ</v>
      </c>
      <c r="D550" s="48" t="str">
        <f ca="1">IF(IF($H550="","",INDEX([1]NKC!$D$10:$D$5007,$H550))=$C$8,IF($H550="","",INDEX([1]NKC!$E$10:$E$5007,$H550)),IF($H550="","",INDEX([1]NKC!$D$10:$D$5007,$H550)))</f>
        <v>6418</v>
      </c>
      <c r="E550" s="49" t="str">
        <f ca="1">IF(IF($H550="","",INDEX([1]NKC!$E$10:$E$5007,$H550))=$C$8,"",IF($H550="","",INDEX([1]NKC!$F$10:$F$5007,$H550)))</f>
        <v/>
      </c>
      <c r="F550" s="49">
        <f ca="1">IF(IF($H550="","",INDEX([1]NKC!$D$10:$D$5007,$H550))=$C$8,"",IF($H550="","",INDEX([1]NKC!$F$10:$F$5007,$H550)))</f>
        <v>1181818</v>
      </c>
      <c r="G550" s="50">
        <f ca="1">IF(SUM(E550:F550)=0,0,$G$11+SUM(E$12:$E550)-SUM(F$12:$F550))</f>
        <v>2473954011</v>
      </c>
      <c r="H550" s="51">
        <f ca="1">IF(IF(TYPE(MATCH($C$8,OFFSET([1]NKC!$D$10,H549,0):'[1]NKC'!$D$5007,0)+H549)=16,"",MATCH($C$8,OFFSET([1]NKC!$D$10,H549,0):'[1]NKC'!$D$5007,0)+H549)&lt;IF(TYPE(MATCH($C$8,OFFSET([1]NKC!$E$10,H549,0):'[1]NKC'!$E$5007,0)+H549)=16,"",MATCH($C$8,OFFSET([1]NKC!$E$10,H549,0):'[1]NKC'!$E$5007,0)+H549),IF(TYPE(MATCH($C$8,OFFSET([1]NKC!$D$10,H549,0):'[1]NKC'!$D$5007,0)+H549)=16,"",MATCH($C$8,OFFSET([1]NKC!$D$10,H549,0):'[1]NKC'!$D$5007,0)+H549),IF(TYPE(MATCH($C$8,OFFSET([1]NKC!$E$10,H549,0):'[1]NKC'!$E$5007,0)+H549)=16,"",MATCH($C$8,OFFSET([1]NKC!$E$10,H549,0):'[1]NKC'!$E$5007,0)+H549))</f>
        <v>724</v>
      </c>
    </row>
    <row r="551" spans="1:8" s="52" customFormat="1" ht="14.25">
      <c r="A551" s="45">
        <f ca="1">IF($H551="","",INDEX([1]NKC!$A$10:$A$5007,$H551))</f>
        <v>43571</v>
      </c>
      <c r="B551" s="46" t="str">
        <f ca="1">IF($H551="","",INDEX([1]NKC!$B$10:$B$5007,$H551))</f>
        <v>PC20190416-06</v>
      </c>
      <c r="C551" s="47" t="str">
        <f ca="1">IF($H551="","",INDEX([1]NKC!$C$10:$C$5007,$H551))</f>
        <v>Thuế GTGT khấu trừ</v>
      </c>
      <c r="D551" s="48" t="str">
        <f ca="1">IF(IF($H551="","",INDEX([1]NKC!$D$10:$D$5007,$H551))=$C$8,IF($H551="","",INDEX([1]NKC!$E$10:$E$5007,$H551)),IF($H551="","",INDEX([1]NKC!$D$10:$D$5007,$H551)))</f>
        <v>1331</v>
      </c>
      <c r="E551" s="49" t="str">
        <f ca="1">IF(IF($H551="","",INDEX([1]NKC!$E$10:$E$5007,$H551))=$C$8,"",IF($H551="","",INDEX([1]NKC!$F$10:$F$5007,$H551)))</f>
        <v/>
      </c>
      <c r="F551" s="49">
        <f ca="1">IF(IF($H551="","",INDEX([1]NKC!$D$10:$D$5007,$H551))=$C$8,"",IF($H551="","",INDEX([1]NKC!$F$10:$F$5007,$H551)))</f>
        <v>118182</v>
      </c>
      <c r="G551" s="50">
        <f ca="1">IF(SUM(E551:F551)=0,0,$G$11+SUM(E$12:$E551)-SUM(F$12:$F551))</f>
        <v>2473835829</v>
      </c>
      <c r="H551" s="51">
        <f ca="1">IF(IF(TYPE(MATCH($C$8,OFFSET([1]NKC!$D$10,H550,0):'[1]NKC'!$D$5007,0)+H550)=16,"",MATCH($C$8,OFFSET([1]NKC!$D$10,H550,0):'[1]NKC'!$D$5007,0)+H550)&lt;IF(TYPE(MATCH($C$8,OFFSET([1]NKC!$E$10,H550,0):'[1]NKC'!$E$5007,0)+H550)=16,"",MATCH($C$8,OFFSET([1]NKC!$E$10,H550,0):'[1]NKC'!$E$5007,0)+H550),IF(TYPE(MATCH($C$8,OFFSET([1]NKC!$D$10,H550,0):'[1]NKC'!$D$5007,0)+H550)=16,"",MATCH($C$8,OFFSET([1]NKC!$D$10,H550,0):'[1]NKC'!$D$5007,0)+H550),IF(TYPE(MATCH($C$8,OFFSET([1]NKC!$E$10,H550,0):'[1]NKC'!$E$5007,0)+H550)=16,"",MATCH($C$8,OFFSET([1]NKC!$E$10,H550,0):'[1]NKC'!$E$5007,0)+H550))</f>
        <v>725</v>
      </c>
    </row>
    <row r="552" spans="1:8" s="52" customFormat="1" ht="14.25">
      <c r="A552" s="45">
        <f ca="1">IF($H552="","",INDEX([1]NKC!$A$10:$A$5007,$H552))</f>
        <v>43571</v>
      </c>
      <c r="B552" s="46" t="str">
        <f ca="1">IF($H552="","",INDEX([1]NKC!$B$10:$B$5007,$H552))</f>
        <v>PC20190416-06</v>
      </c>
      <c r="C552" s="47" t="str">
        <f ca="1">IF($H552="","",INDEX([1]NKC!$C$10:$C$5007,$H552))</f>
        <v>Công tác miền trung đợt 1- phòng nghỉ</v>
      </c>
      <c r="D552" s="48" t="str">
        <f ca="1">IF(IF($H552="","",INDEX([1]NKC!$D$10:$D$5007,$H552))=$C$8,IF($H552="","",INDEX([1]NKC!$E$10:$E$5007,$H552)),IF($H552="","",INDEX([1]NKC!$D$10:$D$5007,$H552)))</f>
        <v>6418</v>
      </c>
      <c r="E552" s="49" t="str">
        <f ca="1">IF(IF($H552="","",INDEX([1]NKC!$E$10:$E$5007,$H552))=$C$8,"",IF($H552="","",INDEX([1]NKC!$F$10:$F$5007,$H552)))</f>
        <v/>
      </c>
      <c r="F552" s="49">
        <f ca="1">IF(IF($H552="","",INDEX([1]NKC!$D$10:$D$5007,$H552))=$C$8,"",IF($H552="","",INDEX([1]NKC!$F$10:$F$5007,$H552)))</f>
        <v>1090909</v>
      </c>
      <c r="G552" s="50">
        <f ca="1">IF(SUM(E552:F552)=0,0,$G$11+SUM(E$12:$E552)-SUM(F$12:$F552))</f>
        <v>2472744920</v>
      </c>
      <c r="H552" s="51">
        <f ca="1">IF(IF(TYPE(MATCH($C$8,OFFSET([1]NKC!$D$10,H551,0):'[1]NKC'!$D$5007,0)+H551)=16,"",MATCH($C$8,OFFSET([1]NKC!$D$10,H551,0):'[1]NKC'!$D$5007,0)+H551)&lt;IF(TYPE(MATCH($C$8,OFFSET([1]NKC!$E$10,H551,0):'[1]NKC'!$E$5007,0)+H551)=16,"",MATCH($C$8,OFFSET([1]NKC!$E$10,H551,0):'[1]NKC'!$E$5007,0)+H551),IF(TYPE(MATCH($C$8,OFFSET([1]NKC!$D$10,H551,0):'[1]NKC'!$D$5007,0)+H551)=16,"",MATCH($C$8,OFFSET([1]NKC!$D$10,H551,0):'[1]NKC'!$D$5007,0)+H551),IF(TYPE(MATCH($C$8,OFFSET([1]NKC!$E$10,H551,0):'[1]NKC'!$E$5007,0)+H551)=16,"",MATCH($C$8,OFFSET([1]NKC!$E$10,H551,0):'[1]NKC'!$E$5007,0)+H551))</f>
        <v>726</v>
      </c>
    </row>
    <row r="553" spans="1:8" s="52" customFormat="1" ht="14.25">
      <c r="A553" s="45">
        <f ca="1">IF($H553="","",INDEX([1]NKC!$A$10:$A$5007,$H553))</f>
        <v>43571</v>
      </c>
      <c r="B553" s="46" t="str">
        <f ca="1">IF($H553="","",INDEX([1]NKC!$B$10:$B$5007,$H553))</f>
        <v>PC20190416-06</v>
      </c>
      <c r="C553" s="47" t="str">
        <f ca="1">IF($H553="","",INDEX([1]NKC!$C$10:$C$5007,$H553))</f>
        <v>Thuế GTGT khấu trừ</v>
      </c>
      <c r="D553" s="48" t="str">
        <f ca="1">IF(IF($H553="","",INDEX([1]NKC!$D$10:$D$5007,$H553))=$C$8,IF($H553="","",INDEX([1]NKC!$E$10:$E$5007,$H553)),IF($H553="","",INDEX([1]NKC!$D$10:$D$5007,$H553)))</f>
        <v>1331</v>
      </c>
      <c r="E553" s="49" t="str">
        <f ca="1">IF(IF($H553="","",INDEX([1]NKC!$E$10:$E$5007,$H553))=$C$8,"",IF($H553="","",INDEX([1]NKC!$F$10:$F$5007,$H553)))</f>
        <v/>
      </c>
      <c r="F553" s="49">
        <f ca="1">IF(IF($H553="","",INDEX([1]NKC!$D$10:$D$5007,$H553))=$C$8,"",IF($H553="","",INDEX([1]NKC!$F$10:$F$5007,$H553)))</f>
        <v>109091</v>
      </c>
      <c r="G553" s="50">
        <f ca="1">IF(SUM(E553:F553)=0,0,$G$11+SUM(E$12:$E553)-SUM(F$12:$F553))</f>
        <v>2472635829</v>
      </c>
      <c r="H553" s="51">
        <f ca="1">IF(IF(TYPE(MATCH($C$8,OFFSET([1]NKC!$D$10,H552,0):'[1]NKC'!$D$5007,0)+H552)=16,"",MATCH($C$8,OFFSET([1]NKC!$D$10,H552,0):'[1]NKC'!$D$5007,0)+H552)&lt;IF(TYPE(MATCH($C$8,OFFSET([1]NKC!$E$10,H552,0):'[1]NKC'!$E$5007,0)+H552)=16,"",MATCH($C$8,OFFSET([1]NKC!$E$10,H552,0):'[1]NKC'!$E$5007,0)+H552),IF(TYPE(MATCH($C$8,OFFSET([1]NKC!$D$10,H552,0):'[1]NKC'!$D$5007,0)+H552)=16,"",MATCH($C$8,OFFSET([1]NKC!$D$10,H552,0):'[1]NKC'!$D$5007,0)+H552),IF(TYPE(MATCH($C$8,OFFSET([1]NKC!$E$10,H552,0):'[1]NKC'!$E$5007,0)+H552)=16,"",MATCH($C$8,OFFSET([1]NKC!$E$10,H552,0):'[1]NKC'!$E$5007,0)+H552))</f>
        <v>727</v>
      </c>
    </row>
    <row r="554" spans="1:8" s="52" customFormat="1" ht="14.25">
      <c r="A554" s="45">
        <f ca="1">IF($H554="","",INDEX([1]NKC!$A$10:$A$5007,$H554))</f>
        <v>43571</v>
      </c>
      <c r="B554" s="46" t="str">
        <f ca="1">IF($H554="","",INDEX([1]NKC!$B$10:$B$5007,$H554))</f>
        <v>PC20190416-06</v>
      </c>
      <c r="C554" s="47" t="str">
        <f ca="1">IF($H554="","",INDEX([1]NKC!$C$10:$C$5007,$H554))</f>
        <v>Công tác miền trung đợt 1- phòng nghỉ</v>
      </c>
      <c r="D554" s="48" t="str">
        <f ca="1">IF(IF($H554="","",INDEX([1]NKC!$D$10:$D$5007,$H554))=$C$8,IF($H554="","",INDEX([1]NKC!$E$10:$E$5007,$H554)),IF($H554="","",INDEX([1]NKC!$D$10:$D$5007,$H554)))</f>
        <v>6418</v>
      </c>
      <c r="E554" s="49" t="str">
        <f ca="1">IF(IF($H554="","",INDEX([1]NKC!$E$10:$E$5007,$H554))=$C$8,"",IF($H554="","",INDEX([1]NKC!$F$10:$F$5007,$H554)))</f>
        <v/>
      </c>
      <c r="F554" s="49">
        <f ca="1">IF(IF($H554="","",INDEX([1]NKC!$D$10:$D$5007,$H554))=$C$8,"",IF($H554="","",INDEX([1]NKC!$F$10:$F$5007,$H554)))</f>
        <v>554545</v>
      </c>
      <c r="G554" s="50">
        <f ca="1">IF(SUM(E554:F554)=0,0,$G$11+SUM(E$12:$E554)-SUM(F$12:$F554))</f>
        <v>2472081284</v>
      </c>
      <c r="H554" s="51">
        <f ca="1">IF(IF(TYPE(MATCH($C$8,OFFSET([1]NKC!$D$10,H553,0):'[1]NKC'!$D$5007,0)+H553)=16,"",MATCH($C$8,OFFSET([1]NKC!$D$10,H553,0):'[1]NKC'!$D$5007,0)+H553)&lt;IF(TYPE(MATCH($C$8,OFFSET([1]NKC!$E$10,H553,0):'[1]NKC'!$E$5007,0)+H553)=16,"",MATCH($C$8,OFFSET([1]NKC!$E$10,H553,0):'[1]NKC'!$E$5007,0)+H553),IF(TYPE(MATCH($C$8,OFFSET([1]NKC!$D$10,H553,0):'[1]NKC'!$D$5007,0)+H553)=16,"",MATCH($C$8,OFFSET([1]NKC!$D$10,H553,0):'[1]NKC'!$D$5007,0)+H553),IF(TYPE(MATCH($C$8,OFFSET([1]NKC!$E$10,H553,0):'[1]NKC'!$E$5007,0)+H553)=16,"",MATCH($C$8,OFFSET([1]NKC!$E$10,H553,0):'[1]NKC'!$E$5007,0)+H553))</f>
        <v>728</v>
      </c>
    </row>
    <row r="555" spans="1:8" s="52" customFormat="1" ht="14.25">
      <c r="A555" s="45">
        <f ca="1">IF($H555="","",INDEX([1]NKC!$A$10:$A$5007,$H555))</f>
        <v>43571</v>
      </c>
      <c r="B555" s="46" t="str">
        <f ca="1">IF($H555="","",INDEX([1]NKC!$B$10:$B$5007,$H555))</f>
        <v>PC20190416-06</v>
      </c>
      <c r="C555" s="47" t="str">
        <f ca="1">IF($H555="","",INDEX([1]NKC!$C$10:$C$5007,$H555))</f>
        <v>Thuế GTGT khấu trừ</v>
      </c>
      <c r="D555" s="48" t="str">
        <f ca="1">IF(IF($H555="","",INDEX([1]NKC!$D$10:$D$5007,$H555))=$C$8,IF($H555="","",INDEX([1]NKC!$E$10:$E$5007,$H555)),IF($H555="","",INDEX([1]NKC!$D$10:$D$5007,$H555)))</f>
        <v>1331</v>
      </c>
      <c r="E555" s="49" t="str">
        <f ca="1">IF(IF($H555="","",INDEX([1]NKC!$E$10:$E$5007,$H555))=$C$8,"",IF($H555="","",INDEX([1]NKC!$F$10:$F$5007,$H555)))</f>
        <v/>
      </c>
      <c r="F555" s="49">
        <f ca="1">IF(IF($H555="","",INDEX([1]NKC!$D$10:$D$5007,$H555))=$C$8,"",IF($H555="","",INDEX([1]NKC!$F$10:$F$5007,$H555)))</f>
        <v>55455</v>
      </c>
      <c r="G555" s="50">
        <f ca="1">IF(SUM(E555:F555)=0,0,$G$11+SUM(E$12:$E555)-SUM(F$12:$F555))</f>
        <v>2472025829</v>
      </c>
      <c r="H555" s="51">
        <f ca="1">IF(IF(TYPE(MATCH($C$8,OFFSET([1]NKC!$D$10,H554,0):'[1]NKC'!$D$5007,0)+H554)=16,"",MATCH($C$8,OFFSET([1]NKC!$D$10,H554,0):'[1]NKC'!$D$5007,0)+H554)&lt;IF(TYPE(MATCH($C$8,OFFSET([1]NKC!$E$10,H554,0):'[1]NKC'!$E$5007,0)+H554)=16,"",MATCH($C$8,OFFSET([1]NKC!$E$10,H554,0):'[1]NKC'!$E$5007,0)+H554),IF(TYPE(MATCH($C$8,OFFSET([1]NKC!$D$10,H554,0):'[1]NKC'!$D$5007,0)+H554)=16,"",MATCH($C$8,OFFSET([1]NKC!$D$10,H554,0):'[1]NKC'!$D$5007,0)+H554),IF(TYPE(MATCH($C$8,OFFSET([1]NKC!$E$10,H554,0):'[1]NKC'!$E$5007,0)+H554)=16,"",MATCH($C$8,OFFSET([1]NKC!$E$10,H554,0):'[1]NKC'!$E$5007,0)+H554))</f>
        <v>729</v>
      </c>
    </row>
    <row r="556" spans="1:8" s="52" customFormat="1" ht="14.25">
      <c r="A556" s="45">
        <f ca="1">IF($H556="","",INDEX([1]NKC!$A$10:$A$5007,$H556))</f>
        <v>43571</v>
      </c>
      <c r="B556" s="46" t="str">
        <f ca="1">IF($H556="","",INDEX([1]NKC!$B$10:$B$5007,$H556))</f>
        <v>PC20190416-06</v>
      </c>
      <c r="C556" s="47" t="str">
        <f ca="1">IF($H556="","",INDEX([1]NKC!$C$10:$C$5007,$H556))</f>
        <v>Công tác miền trung đợt 1- ăn uống</v>
      </c>
      <c r="D556" s="48" t="str">
        <f ca="1">IF(IF($H556="","",INDEX([1]NKC!$D$10:$D$5007,$H556))=$C$8,IF($H556="","",INDEX([1]NKC!$E$10:$E$5007,$H556)),IF($H556="","",INDEX([1]NKC!$D$10:$D$5007,$H556)))</f>
        <v>6418</v>
      </c>
      <c r="E556" s="49" t="str">
        <f ca="1">IF(IF($H556="","",INDEX([1]NKC!$E$10:$E$5007,$H556))=$C$8,"",IF($H556="","",INDEX([1]NKC!$F$10:$F$5007,$H556)))</f>
        <v/>
      </c>
      <c r="F556" s="49">
        <f ca="1">IF(IF($H556="","",INDEX([1]NKC!$D$10:$D$5007,$H556))=$C$8,"",IF($H556="","",INDEX([1]NKC!$F$10:$F$5007,$H556)))</f>
        <v>1018182</v>
      </c>
      <c r="G556" s="50">
        <f ca="1">IF(SUM(E556:F556)=0,0,$G$11+SUM(E$12:$E556)-SUM(F$12:$F556))</f>
        <v>2471007647</v>
      </c>
      <c r="H556" s="51">
        <f ca="1">IF(IF(TYPE(MATCH($C$8,OFFSET([1]NKC!$D$10,H555,0):'[1]NKC'!$D$5007,0)+H555)=16,"",MATCH($C$8,OFFSET([1]NKC!$D$10,H555,0):'[1]NKC'!$D$5007,0)+H555)&lt;IF(TYPE(MATCH($C$8,OFFSET([1]NKC!$E$10,H555,0):'[1]NKC'!$E$5007,0)+H555)=16,"",MATCH($C$8,OFFSET([1]NKC!$E$10,H555,0):'[1]NKC'!$E$5007,0)+H555),IF(TYPE(MATCH($C$8,OFFSET([1]NKC!$D$10,H555,0):'[1]NKC'!$D$5007,0)+H555)=16,"",MATCH($C$8,OFFSET([1]NKC!$D$10,H555,0):'[1]NKC'!$D$5007,0)+H555),IF(TYPE(MATCH($C$8,OFFSET([1]NKC!$E$10,H555,0):'[1]NKC'!$E$5007,0)+H555)=16,"",MATCH($C$8,OFFSET([1]NKC!$E$10,H555,0):'[1]NKC'!$E$5007,0)+H555))</f>
        <v>730</v>
      </c>
    </row>
    <row r="557" spans="1:8" s="52" customFormat="1" ht="14.25">
      <c r="A557" s="45">
        <f ca="1">IF($H557="","",INDEX([1]NKC!$A$10:$A$5007,$H557))</f>
        <v>43571</v>
      </c>
      <c r="B557" s="46" t="str">
        <f ca="1">IF($H557="","",INDEX([1]NKC!$B$10:$B$5007,$H557))</f>
        <v>PC20190416-06</v>
      </c>
      <c r="C557" s="47" t="str">
        <f ca="1">IF($H557="","",INDEX([1]NKC!$C$10:$C$5007,$H557))</f>
        <v>Thuế GTGT khấu trừ</v>
      </c>
      <c r="D557" s="48" t="str">
        <f ca="1">IF(IF($H557="","",INDEX([1]NKC!$D$10:$D$5007,$H557))=$C$8,IF($H557="","",INDEX([1]NKC!$E$10:$E$5007,$H557)),IF($H557="","",INDEX([1]NKC!$D$10:$D$5007,$H557)))</f>
        <v>1331</v>
      </c>
      <c r="E557" s="49" t="str">
        <f ca="1">IF(IF($H557="","",INDEX([1]NKC!$E$10:$E$5007,$H557))=$C$8,"",IF($H557="","",INDEX([1]NKC!$F$10:$F$5007,$H557)))</f>
        <v/>
      </c>
      <c r="F557" s="49">
        <f ca="1">IF(IF($H557="","",INDEX([1]NKC!$D$10:$D$5007,$H557))=$C$8,"",IF($H557="","",INDEX([1]NKC!$F$10:$F$5007,$H557)))</f>
        <v>101818</v>
      </c>
      <c r="G557" s="50">
        <f ca="1">IF(SUM(E557:F557)=0,0,$G$11+SUM(E$12:$E557)-SUM(F$12:$F557))</f>
        <v>2470905829</v>
      </c>
      <c r="H557" s="51">
        <f ca="1">IF(IF(TYPE(MATCH($C$8,OFFSET([1]NKC!$D$10,H556,0):'[1]NKC'!$D$5007,0)+H556)=16,"",MATCH($C$8,OFFSET([1]NKC!$D$10,H556,0):'[1]NKC'!$D$5007,0)+H556)&lt;IF(TYPE(MATCH($C$8,OFFSET([1]NKC!$E$10,H556,0):'[1]NKC'!$E$5007,0)+H556)=16,"",MATCH($C$8,OFFSET([1]NKC!$E$10,H556,0):'[1]NKC'!$E$5007,0)+H556),IF(TYPE(MATCH($C$8,OFFSET([1]NKC!$D$10,H556,0):'[1]NKC'!$D$5007,0)+H556)=16,"",MATCH($C$8,OFFSET([1]NKC!$D$10,H556,0):'[1]NKC'!$D$5007,0)+H556),IF(TYPE(MATCH($C$8,OFFSET([1]NKC!$E$10,H556,0):'[1]NKC'!$E$5007,0)+H556)=16,"",MATCH($C$8,OFFSET([1]NKC!$E$10,H556,0):'[1]NKC'!$E$5007,0)+H556))</f>
        <v>731</v>
      </c>
    </row>
    <row r="558" spans="1:8" s="52" customFormat="1" ht="14.25">
      <c r="A558" s="45">
        <f ca="1">IF($H558="","",INDEX([1]NKC!$A$10:$A$5007,$H558))</f>
        <v>43571</v>
      </c>
      <c r="B558" s="46" t="str">
        <f ca="1">IF($H558="","",INDEX([1]NKC!$B$10:$B$5007,$H558))</f>
        <v>PC20190416-06</v>
      </c>
      <c r="C558" s="47" t="str">
        <f ca="1">IF($H558="","",INDEX([1]NKC!$C$10:$C$5007,$H558))</f>
        <v>Công tác miền trung đợt 1- ăn uống</v>
      </c>
      <c r="D558" s="48" t="str">
        <f ca="1">IF(IF($H558="","",INDEX([1]NKC!$D$10:$D$5007,$H558))=$C$8,IF($H558="","",INDEX([1]NKC!$E$10:$E$5007,$H558)),IF($H558="","",INDEX([1]NKC!$D$10:$D$5007,$H558)))</f>
        <v>6418</v>
      </c>
      <c r="E558" s="49" t="str">
        <f ca="1">IF(IF($H558="","",INDEX([1]NKC!$E$10:$E$5007,$H558))=$C$8,"",IF($H558="","",INDEX([1]NKC!$F$10:$F$5007,$H558)))</f>
        <v/>
      </c>
      <c r="F558" s="49">
        <f ca="1">IF(IF($H558="","",INDEX([1]NKC!$D$10:$D$5007,$H558))=$C$8,"",IF($H558="","",INDEX([1]NKC!$F$10:$F$5007,$H558)))</f>
        <v>590909</v>
      </c>
      <c r="G558" s="50">
        <f ca="1">IF(SUM(E558:F558)=0,0,$G$11+SUM(E$12:$E558)-SUM(F$12:$F558))</f>
        <v>2470314920</v>
      </c>
      <c r="H558" s="51">
        <f ca="1">IF(IF(TYPE(MATCH($C$8,OFFSET([1]NKC!$D$10,H557,0):'[1]NKC'!$D$5007,0)+H557)=16,"",MATCH($C$8,OFFSET([1]NKC!$D$10,H557,0):'[1]NKC'!$D$5007,0)+H557)&lt;IF(TYPE(MATCH($C$8,OFFSET([1]NKC!$E$10,H557,0):'[1]NKC'!$E$5007,0)+H557)=16,"",MATCH($C$8,OFFSET([1]NKC!$E$10,H557,0):'[1]NKC'!$E$5007,0)+H557),IF(TYPE(MATCH($C$8,OFFSET([1]NKC!$D$10,H557,0):'[1]NKC'!$D$5007,0)+H557)=16,"",MATCH($C$8,OFFSET([1]NKC!$D$10,H557,0):'[1]NKC'!$D$5007,0)+H557),IF(TYPE(MATCH($C$8,OFFSET([1]NKC!$E$10,H557,0):'[1]NKC'!$E$5007,0)+H557)=16,"",MATCH($C$8,OFFSET([1]NKC!$E$10,H557,0):'[1]NKC'!$E$5007,0)+H557))</f>
        <v>732</v>
      </c>
    </row>
    <row r="559" spans="1:8" s="52" customFormat="1" ht="14.25">
      <c r="A559" s="45">
        <f ca="1">IF($H559="","",INDEX([1]NKC!$A$10:$A$5007,$H559))</f>
        <v>43571</v>
      </c>
      <c r="B559" s="46" t="str">
        <f ca="1">IF($H559="","",INDEX([1]NKC!$B$10:$B$5007,$H559))</f>
        <v>PC20190416-06</v>
      </c>
      <c r="C559" s="47" t="str">
        <f ca="1">IF($H559="","",INDEX([1]NKC!$C$10:$C$5007,$H559))</f>
        <v>Thuế GTGT khấu trừ</v>
      </c>
      <c r="D559" s="48" t="str">
        <f ca="1">IF(IF($H559="","",INDEX([1]NKC!$D$10:$D$5007,$H559))=$C$8,IF($H559="","",INDEX([1]NKC!$E$10:$E$5007,$H559)),IF($H559="","",INDEX([1]NKC!$D$10:$D$5007,$H559)))</f>
        <v>1331</v>
      </c>
      <c r="E559" s="49" t="str">
        <f ca="1">IF(IF($H559="","",INDEX([1]NKC!$E$10:$E$5007,$H559))=$C$8,"",IF($H559="","",INDEX([1]NKC!$F$10:$F$5007,$H559)))</f>
        <v/>
      </c>
      <c r="F559" s="49">
        <f ca="1">IF(IF($H559="","",INDEX([1]NKC!$D$10:$D$5007,$H559))=$C$8,"",IF($H559="","",INDEX([1]NKC!$F$10:$F$5007,$H559)))</f>
        <v>59091</v>
      </c>
      <c r="G559" s="50">
        <f ca="1">IF(SUM(E559:F559)=0,0,$G$11+SUM(E$12:$E559)-SUM(F$12:$F559))</f>
        <v>2470255829</v>
      </c>
      <c r="H559" s="51">
        <f ca="1">IF(IF(TYPE(MATCH($C$8,OFFSET([1]NKC!$D$10,H558,0):'[1]NKC'!$D$5007,0)+H558)=16,"",MATCH($C$8,OFFSET([1]NKC!$D$10,H558,0):'[1]NKC'!$D$5007,0)+H558)&lt;IF(TYPE(MATCH($C$8,OFFSET([1]NKC!$E$10,H558,0):'[1]NKC'!$E$5007,0)+H558)=16,"",MATCH($C$8,OFFSET([1]NKC!$E$10,H558,0):'[1]NKC'!$E$5007,0)+H558),IF(TYPE(MATCH($C$8,OFFSET([1]NKC!$D$10,H558,0):'[1]NKC'!$D$5007,0)+H558)=16,"",MATCH($C$8,OFFSET([1]NKC!$D$10,H558,0):'[1]NKC'!$D$5007,0)+H558),IF(TYPE(MATCH($C$8,OFFSET([1]NKC!$E$10,H558,0):'[1]NKC'!$E$5007,0)+H558)=16,"",MATCH($C$8,OFFSET([1]NKC!$E$10,H558,0):'[1]NKC'!$E$5007,0)+H558))</f>
        <v>733</v>
      </c>
    </row>
    <row r="560" spans="1:8" s="52" customFormat="1" ht="14.25">
      <c r="A560" s="45">
        <f ca="1">IF($H560="","",INDEX([1]NKC!$A$10:$A$5007,$H560))</f>
        <v>43571</v>
      </c>
      <c r="B560" s="46" t="str">
        <f ca="1">IF($H560="","",INDEX([1]NKC!$B$10:$B$5007,$H560))</f>
        <v>PC20190416-06</v>
      </c>
      <c r="C560" s="47" t="str">
        <f ca="1">IF($H560="","",INDEX([1]NKC!$C$10:$C$5007,$H560))</f>
        <v>Chi phí dịch  vụ ăn uống ( không có hoá đơn)</v>
      </c>
      <c r="D560" s="48" t="str">
        <f ca="1">IF(IF($H560="","",INDEX([1]NKC!$D$10:$D$5007,$H560))=$C$8,IF($H560="","",INDEX([1]NKC!$E$10:$E$5007,$H560)),IF($H560="","",INDEX([1]NKC!$D$10:$D$5007,$H560)))</f>
        <v>6418</v>
      </c>
      <c r="E560" s="49" t="str">
        <f ca="1">IF(IF($H560="","",INDEX([1]NKC!$E$10:$E$5007,$H560))=$C$8,"",IF($H560="","",INDEX([1]NKC!$F$10:$F$5007,$H560)))</f>
        <v/>
      </c>
      <c r="F560" s="49">
        <f ca="1">IF(IF($H560="","",INDEX([1]NKC!$D$10:$D$5007,$H560))=$C$8,"",IF($H560="","",INDEX([1]NKC!$F$10:$F$5007,$H560)))</f>
        <v>10389479</v>
      </c>
      <c r="G560" s="50">
        <f ca="1">IF(SUM(E560:F560)=0,0,$G$11+SUM(E$12:$E560)-SUM(F$12:$F560))</f>
        <v>2459866350</v>
      </c>
      <c r="H560" s="51">
        <f ca="1">IF(IF(TYPE(MATCH($C$8,OFFSET([1]NKC!$D$10,H559,0):'[1]NKC'!$D$5007,0)+H559)=16,"",MATCH($C$8,OFFSET([1]NKC!$D$10,H559,0):'[1]NKC'!$D$5007,0)+H559)&lt;IF(TYPE(MATCH($C$8,OFFSET([1]NKC!$E$10,H559,0):'[1]NKC'!$E$5007,0)+H559)=16,"",MATCH($C$8,OFFSET([1]NKC!$E$10,H559,0):'[1]NKC'!$E$5007,0)+H559),IF(TYPE(MATCH($C$8,OFFSET([1]NKC!$D$10,H559,0):'[1]NKC'!$D$5007,0)+H559)=16,"",MATCH($C$8,OFFSET([1]NKC!$D$10,H559,0):'[1]NKC'!$D$5007,0)+H559),IF(TYPE(MATCH($C$8,OFFSET([1]NKC!$E$10,H559,0):'[1]NKC'!$E$5007,0)+H559)=16,"",MATCH($C$8,OFFSET([1]NKC!$E$10,H559,0):'[1]NKC'!$E$5007,0)+H559))</f>
        <v>734</v>
      </c>
    </row>
    <row r="561" spans="1:8" s="52" customFormat="1" ht="14.25">
      <c r="A561" s="45">
        <f ca="1">IF($H561="","",INDEX([1]NKC!$A$10:$A$5007,$H561))</f>
        <v>43571</v>
      </c>
      <c r="B561" s="46" t="str">
        <f ca="1">IF($H561="","",INDEX([1]NKC!$B$10:$B$5007,$H561))</f>
        <v>PC20190416-06</v>
      </c>
      <c r="C561" s="47" t="str">
        <f ca="1">IF($H561="","",INDEX([1]NKC!$C$10:$C$5007,$H561))</f>
        <v>Chi phí dịch  vụ ăn uống ( không có hoá đơn)</v>
      </c>
      <c r="D561" s="48" t="str">
        <f ca="1">IF(IF($H561="","",INDEX([1]NKC!$D$10:$D$5007,$H561))=$C$8,IF($H561="","",INDEX([1]NKC!$E$10:$E$5007,$H561)),IF($H561="","",INDEX([1]NKC!$D$10:$D$5007,$H561)))</f>
        <v>6418</v>
      </c>
      <c r="E561" s="49" t="str">
        <f ca="1">IF(IF($H561="","",INDEX([1]NKC!$E$10:$E$5007,$H561))=$C$8,"",IF($H561="","",INDEX([1]NKC!$F$10:$F$5007,$H561)))</f>
        <v/>
      </c>
      <c r="F561" s="49">
        <f ca="1">IF(IF($H561="","",INDEX([1]NKC!$D$10:$D$5007,$H561))=$C$8,"",IF($H561="","",INDEX([1]NKC!$F$10:$F$5007,$H561)))</f>
        <v>3438000</v>
      </c>
      <c r="G561" s="50">
        <f ca="1">IF(SUM(E561:F561)=0,0,$G$11+SUM(E$12:$E561)-SUM(F$12:$F561))</f>
        <v>2456428350</v>
      </c>
      <c r="H561" s="51">
        <f ca="1">IF(IF(TYPE(MATCH($C$8,OFFSET([1]NKC!$D$10,H560,0):'[1]NKC'!$D$5007,0)+H560)=16,"",MATCH($C$8,OFFSET([1]NKC!$D$10,H560,0):'[1]NKC'!$D$5007,0)+H560)&lt;IF(TYPE(MATCH($C$8,OFFSET([1]NKC!$E$10,H560,0):'[1]NKC'!$E$5007,0)+H560)=16,"",MATCH($C$8,OFFSET([1]NKC!$E$10,H560,0):'[1]NKC'!$E$5007,0)+H560),IF(TYPE(MATCH($C$8,OFFSET([1]NKC!$D$10,H560,0):'[1]NKC'!$D$5007,0)+H560)=16,"",MATCH($C$8,OFFSET([1]NKC!$D$10,H560,0):'[1]NKC'!$D$5007,0)+H560),IF(TYPE(MATCH($C$8,OFFSET([1]NKC!$E$10,H560,0):'[1]NKC'!$E$5007,0)+H560)=16,"",MATCH($C$8,OFFSET([1]NKC!$E$10,H560,0):'[1]NKC'!$E$5007,0)+H560))</f>
        <v>735</v>
      </c>
    </row>
    <row r="562" spans="1:8" s="52" customFormat="1" ht="14.25">
      <c r="A562" s="45">
        <f ca="1">IF($H562="","",INDEX([1]NKC!$A$10:$A$5007,$H562))</f>
        <v>43571</v>
      </c>
      <c r="B562" s="46" t="str">
        <f ca="1">IF($H562="","",INDEX([1]NKC!$B$10:$B$5007,$H562))</f>
        <v>PC20190416-06</v>
      </c>
      <c r="C562" s="47" t="str">
        <f ca="1">IF($H562="","",INDEX([1]NKC!$C$10:$C$5007,$H562))</f>
        <v>Chi phí dịch  vụ rửa xe ( không có hoá đơn)</v>
      </c>
      <c r="D562" s="48" t="str">
        <f ca="1">IF(IF($H562="","",INDEX([1]NKC!$D$10:$D$5007,$H562))=$C$8,IF($H562="","",INDEX([1]NKC!$E$10:$E$5007,$H562)),IF($H562="","",INDEX([1]NKC!$D$10:$D$5007,$H562)))</f>
        <v>6418</v>
      </c>
      <c r="E562" s="49" t="str">
        <f ca="1">IF(IF($H562="","",INDEX([1]NKC!$E$10:$E$5007,$H562))=$C$8,"",IF($H562="","",INDEX([1]NKC!$F$10:$F$5007,$H562)))</f>
        <v/>
      </c>
      <c r="F562" s="49">
        <f ca="1">IF(IF($H562="","",INDEX([1]NKC!$D$10:$D$5007,$H562))=$C$8,"",IF($H562="","",INDEX([1]NKC!$F$10:$F$5007,$H562)))</f>
        <v>200000</v>
      </c>
      <c r="G562" s="50">
        <f ca="1">IF(SUM(E562:F562)=0,0,$G$11+SUM(E$12:$E562)-SUM(F$12:$F562))</f>
        <v>2456228350</v>
      </c>
      <c r="H562" s="51">
        <f ca="1">IF(IF(TYPE(MATCH($C$8,OFFSET([1]NKC!$D$10,H561,0):'[1]NKC'!$D$5007,0)+H561)=16,"",MATCH($C$8,OFFSET([1]NKC!$D$10,H561,0):'[1]NKC'!$D$5007,0)+H561)&lt;IF(TYPE(MATCH($C$8,OFFSET([1]NKC!$E$10,H561,0):'[1]NKC'!$E$5007,0)+H561)=16,"",MATCH($C$8,OFFSET([1]NKC!$E$10,H561,0):'[1]NKC'!$E$5007,0)+H561),IF(TYPE(MATCH($C$8,OFFSET([1]NKC!$D$10,H561,0):'[1]NKC'!$D$5007,0)+H561)=16,"",MATCH($C$8,OFFSET([1]NKC!$D$10,H561,0):'[1]NKC'!$D$5007,0)+H561),IF(TYPE(MATCH($C$8,OFFSET([1]NKC!$E$10,H561,0):'[1]NKC'!$E$5007,0)+H561)=16,"",MATCH($C$8,OFFSET([1]NKC!$E$10,H561,0):'[1]NKC'!$E$5007,0)+H561))</f>
        <v>736</v>
      </c>
    </row>
    <row r="563" spans="1:8" s="52" customFormat="1" ht="14.25">
      <c r="A563" s="45">
        <f ca="1">IF($H563="","",INDEX([1]NKC!$A$10:$A$5007,$H563))</f>
        <v>43571</v>
      </c>
      <c r="B563" s="46" t="str">
        <f ca="1">IF($H563="","",INDEX([1]NKC!$B$10:$B$5007,$H563))</f>
        <v>PC20190416-07</v>
      </c>
      <c r="C563" s="47" t="str">
        <f ca="1">IF($H563="","",INDEX([1]NKC!$C$10:$C$5007,$H563))</f>
        <v>Công tác miền trung đợt 2-dầu</v>
      </c>
      <c r="D563" s="48" t="str">
        <f ca="1">IF(IF($H563="","",INDEX([1]NKC!$D$10:$D$5007,$H563))=$C$8,IF($H563="","",INDEX([1]NKC!$E$10:$E$5007,$H563)),IF($H563="","",INDEX([1]NKC!$D$10:$D$5007,$H563)))</f>
        <v>6418</v>
      </c>
      <c r="E563" s="49" t="str">
        <f ca="1">IF(IF($H563="","",INDEX([1]NKC!$E$10:$E$5007,$H563))=$C$8,"",IF($H563="","",INDEX([1]NKC!$F$10:$F$5007,$H563)))</f>
        <v/>
      </c>
      <c r="F563" s="49">
        <f ca="1">IF(IF($H563="","",INDEX([1]NKC!$D$10:$D$5007,$H563))=$C$8,"",IF($H563="","",INDEX([1]NKC!$F$10:$F$5007,$H563)))</f>
        <v>1090909</v>
      </c>
      <c r="G563" s="50">
        <f ca="1">IF(SUM(E563:F563)=0,0,$G$11+SUM(E$12:$E563)-SUM(F$12:$F563))</f>
        <v>2455137441</v>
      </c>
      <c r="H563" s="51">
        <f ca="1">IF(IF(TYPE(MATCH($C$8,OFFSET([1]NKC!$D$10,H562,0):'[1]NKC'!$D$5007,0)+H562)=16,"",MATCH($C$8,OFFSET([1]NKC!$D$10,H562,0):'[1]NKC'!$D$5007,0)+H562)&lt;IF(TYPE(MATCH($C$8,OFFSET([1]NKC!$E$10,H562,0):'[1]NKC'!$E$5007,0)+H562)=16,"",MATCH($C$8,OFFSET([1]NKC!$E$10,H562,0):'[1]NKC'!$E$5007,0)+H562),IF(TYPE(MATCH($C$8,OFFSET([1]NKC!$D$10,H562,0):'[1]NKC'!$D$5007,0)+H562)=16,"",MATCH($C$8,OFFSET([1]NKC!$D$10,H562,0):'[1]NKC'!$D$5007,0)+H562),IF(TYPE(MATCH($C$8,OFFSET([1]NKC!$E$10,H562,0):'[1]NKC'!$E$5007,0)+H562)=16,"",MATCH($C$8,OFFSET([1]NKC!$E$10,H562,0):'[1]NKC'!$E$5007,0)+H562))</f>
        <v>737</v>
      </c>
    </row>
    <row r="564" spans="1:8" s="52" customFormat="1" ht="14.25">
      <c r="A564" s="45">
        <f ca="1">IF($H564="","",INDEX([1]NKC!$A$10:$A$5007,$H564))</f>
        <v>43571</v>
      </c>
      <c r="B564" s="46" t="str">
        <f ca="1">IF($H564="","",INDEX([1]NKC!$B$10:$B$5007,$H564))</f>
        <v>PC20190416-07</v>
      </c>
      <c r="C564" s="47" t="str">
        <f ca="1">IF($H564="","",INDEX([1]NKC!$C$10:$C$5007,$H564))</f>
        <v>Thuế GTGT khấu trừ</v>
      </c>
      <c r="D564" s="48" t="str">
        <f ca="1">IF(IF($H564="","",INDEX([1]NKC!$D$10:$D$5007,$H564))=$C$8,IF($H564="","",INDEX([1]NKC!$E$10:$E$5007,$H564)),IF($H564="","",INDEX([1]NKC!$D$10:$D$5007,$H564)))</f>
        <v>1331</v>
      </c>
      <c r="E564" s="49" t="str">
        <f ca="1">IF(IF($H564="","",INDEX([1]NKC!$E$10:$E$5007,$H564))=$C$8,"",IF($H564="","",INDEX([1]NKC!$F$10:$F$5007,$H564)))</f>
        <v/>
      </c>
      <c r="F564" s="49">
        <f ca="1">IF(IF($H564="","",INDEX([1]NKC!$D$10:$D$5007,$H564))=$C$8,"",IF($H564="","",INDEX([1]NKC!$F$10:$F$5007,$H564)))</f>
        <v>109091</v>
      </c>
      <c r="G564" s="50">
        <f ca="1">IF(SUM(E564:F564)=0,0,$G$11+SUM(E$12:$E564)-SUM(F$12:$F564))</f>
        <v>2455028350</v>
      </c>
      <c r="H564" s="51">
        <f ca="1">IF(IF(TYPE(MATCH($C$8,OFFSET([1]NKC!$D$10,H563,0):'[1]NKC'!$D$5007,0)+H563)=16,"",MATCH($C$8,OFFSET([1]NKC!$D$10,H563,0):'[1]NKC'!$D$5007,0)+H563)&lt;IF(TYPE(MATCH($C$8,OFFSET([1]NKC!$E$10,H563,0):'[1]NKC'!$E$5007,0)+H563)=16,"",MATCH($C$8,OFFSET([1]NKC!$E$10,H563,0):'[1]NKC'!$E$5007,0)+H563),IF(TYPE(MATCH($C$8,OFFSET([1]NKC!$D$10,H563,0):'[1]NKC'!$D$5007,0)+H563)=16,"",MATCH($C$8,OFFSET([1]NKC!$D$10,H563,0):'[1]NKC'!$D$5007,0)+H563),IF(TYPE(MATCH($C$8,OFFSET([1]NKC!$E$10,H563,0):'[1]NKC'!$E$5007,0)+H563)=16,"",MATCH($C$8,OFFSET([1]NKC!$E$10,H563,0):'[1]NKC'!$E$5007,0)+H563))</f>
        <v>738</v>
      </c>
    </row>
    <row r="565" spans="1:8" s="52" customFormat="1" ht="14.25">
      <c r="A565" s="45">
        <f ca="1">IF($H565="","",INDEX([1]NKC!$A$10:$A$5007,$H565))</f>
        <v>43571</v>
      </c>
      <c r="B565" s="46" t="str">
        <f ca="1">IF($H565="","",INDEX([1]NKC!$B$10:$B$5007,$H565))</f>
        <v>PC20190416-07</v>
      </c>
      <c r="C565" s="47" t="str">
        <f ca="1">IF($H565="","",INDEX([1]NKC!$C$10:$C$5007,$H565))</f>
        <v>Công tác miền trung đợt 2-dầu</v>
      </c>
      <c r="D565" s="48" t="str">
        <f ca="1">IF(IF($H565="","",INDEX([1]NKC!$D$10:$D$5007,$H565))=$C$8,IF($H565="","",INDEX([1]NKC!$E$10:$E$5007,$H565)),IF($H565="","",INDEX([1]NKC!$D$10:$D$5007,$H565)))</f>
        <v>6418</v>
      </c>
      <c r="E565" s="49" t="str">
        <f ca="1">IF(IF($H565="","",INDEX([1]NKC!$E$10:$E$5007,$H565))=$C$8,"",IF($H565="","",INDEX([1]NKC!$F$10:$F$5007,$H565)))</f>
        <v/>
      </c>
      <c r="F565" s="49">
        <f ca="1">IF(IF($H565="","",INDEX([1]NKC!$D$10:$D$5007,$H565))=$C$8,"",IF($H565="","",INDEX([1]NKC!$F$10:$F$5007,$H565)))</f>
        <v>909091</v>
      </c>
      <c r="G565" s="50">
        <f ca="1">IF(SUM(E565:F565)=0,0,$G$11+SUM(E$12:$E565)-SUM(F$12:$F565))</f>
        <v>2454119259</v>
      </c>
      <c r="H565" s="51">
        <f ca="1">IF(IF(TYPE(MATCH($C$8,OFFSET([1]NKC!$D$10,H564,0):'[1]NKC'!$D$5007,0)+H564)=16,"",MATCH($C$8,OFFSET([1]NKC!$D$10,H564,0):'[1]NKC'!$D$5007,0)+H564)&lt;IF(TYPE(MATCH($C$8,OFFSET([1]NKC!$E$10,H564,0):'[1]NKC'!$E$5007,0)+H564)=16,"",MATCH($C$8,OFFSET([1]NKC!$E$10,H564,0):'[1]NKC'!$E$5007,0)+H564),IF(TYPE(MATCH($C$8,OFFSET([1]NKC!$D$10,H564,0):'[1]NKC'!$D$5007,0)+H564)=16,"",MATCH($C$8,OFFSET([1]NKC!$D$10,H564,0):'[1]NKC'!$D$5007,0)+H564),IF(TYPE(MATCH($C$8,OFFSET([1]NKC!$E$10,H564,0):'[1]NKC'!$E$5007,0)+H564)=16,"",MATCH($C$8,OFFSET([1]NKC!$E$10,H564,0):'[1]NKC'!$E$5007,0)+H564))</f>
        <v>739</v>
      </c>
    </row>
    <row r="566" spans="1:8" s="52" customFormat="1" ht="14.25">
      <c r="A566" s="45">
        <f ca="1">IF($H566="","",INDEX([1]NKC!$A$10:$A$5007,$H566))</f>
        <v>43571</v>
      </c>
      <c r="B566" s="46" t="str">
        <f ca="1">IF($H566="","",INDEX([1]NKC!$B$10:$B$5007,$H566))</f>
        <v>PC20190416-07</v>
      </c>
      <c r="C566" s="47" t="str">
        <f ca="1">IF($H566="","",INDEX([1]NKC!$C$10:$C$5007,$H566))</f>
        <v>Thuế GTGT khấu trừ</v>
      </c>
      <c r="D566" s="48" t="str">
        <f ca="1">IF(IF($H566="","",INDEX([1]NKC!$D$10:$D$5007,$H566))=$C$8,IF($H566="","",INDEX([1]NKC!$E$10:$E$5007,$H566)),IF($H566="","",INDEX([1]NKC!$D$10:$D$5007,$H566)))</f>
        <v>1331</v>
      </c>
      <c r="E566" s="49" t="str">
        <f ca="1">IF(IF($H566="","",INDEX([1]NKC!$E$10:$E$5007,$H566))=$C$8,"",IF($H566="","",INDEX([1]NKC!$F$10:$F$5007,$H566)))</f>
        <v/>
      </c>
      <c r="F566" s="49">
        <f ca="1">IF(IF($H566="","",INDEX([1]NKC!$D$10:$D$5007,$H566))=$C$8,"",IF($H566="","",INDEX([1]NKC!$F$10:$F$5007,$H566)))</f>
        <v>90909</v>
      </c>
      <c r="G566" s="50">
        <f ca="1">IF(SUM(E566:F566)=0,0,$G$11+SUM(E$12:$E566)-SUM(F$12:$F566))</f>
        <v>2454028350</v>
      </c>
      <c r="H566" s="51">
        <f ca="1">IF(IF(TYPE(MATCH($C$8,OFFSET([1]NKC!$D$10,H565,0):'[1]NKC'!$D$5007,0)+H565)=16,"",MATCH($C$8,OFFSET([1]NKC!$D$10,H565,0):'[1]NKC'!$D$5007,0)+H565)&lt;IF(TYPE(MATCH($C$8,OFFSET([1]NKC!$E$10,H565,0):'[1]NKC'!$E$5007,0)+H565)=16,"",MATCH($C$8,OFFSET([1]NKC!$E$10,H565,0):'[1]NKC'!$E$5007,0)+H565),IF(TYPE(MATCH($C$8,OFFSET([1]NKC!$D$10,H565,0):'[1]NKC'!$D$5007,0)+H565)=16,"",MATCH($C$8,OFFSET([1]NKC!$D$10,H565,0):'[1]NKC'!$D$5007,0)+H565),IF(TYPE(MATCH($C$8,OFFSET([1]NKC!$E$10,H565,0):'[1]NKC'!$E$5007,0)+H565)=16,"",MATCH($C$8,OFFSET([1]NKC!$E$10,H565,0):'[1]NKC'!$E$5007,0)+H565))</f>
        <v>740</v>
      </c>
    </row>
    <row r="567" spans="1:8" s="52" customFormat="1" ht="14.25">
      <c r="A567" s="45">
        <f ca="1">IF($H567="","",INDEX([1]NKC!$A$10:$A$5007,$H567))</f>
        <v>43571</v>
      </c>
      <c r="B567" s="46" t="str">
        <f ca="1">IF($H567="","",INDEX([1]NKC!$B$10:$B$5007,$H567))</f>
        <v>PC20190416-07</v>
      </c>
      <c r="C567" s="47" t="str">
        <f ca="1">IF($H567="","",INDEX([1]NKC!$C$10:$C$5007,$H567))</f>
        <v>Công tác miền trung đợt 2-dầu</v>
      </c>
      <c r="D567" s="48" t="str">
        <f ca="1">IF(IF($H567="","",INDEX([1]NKC!$D$10:$D$5007,$H567))=$C$8,IF($H567="","",INDEX([1]NKC!$E$10:$E$5007,$H567)),IF($H567="","",INDEX([1]NKC!$D$10:$D$5007,$H567)))</f>
        <v>6418</v>
      </c>
      <c r="E567" s="49" t="str">
        <f ca="1">IF(IF($H567="","",INDEX([1]NKC!$E$10:$E$5007,$H567))=$C$8,"",IF($H567="","",INDEX([1]NKC!$F$10:$F$5007,$H567)))</f>
        <v/>
      </c>
      <c r="F567" s="49">
        <f ca="1">IF(IF($H567="","",INDEX([1]NKC!$D$10:$D$5007,$H567))=$C$8,"",IF($H567="","",INDEX([1]NKC!$F$10:$F$5007,$H567)))</f>
        <v>913818</v>
      </c>
      <c r="G567" s="50">
        <f ca="1">IF(SUM(E567:F567)=0,0,$G$11+SUM(E$12:$E567)-SUM(F$12:$F567))</f>
        <v>2453114532</v>
      </c>
      <c r="H567" s="51">
        <f ca="1">IF(IF(TYPE(MATCH($C$8,OFFSET([1]NKC!$D$10,H566,0):'[1]NKC'!$D$5007,0)+H566)=16,"",MATCH($C$8,OFFSET([1]NKC!$D$10,H566,0):'[1]NKC'!$D$5007,0)+H566)&lt;IF(TYPE(MATCH($C$8,OFFSET([1]NKC!$E$10,H566,0):'[1]NKC'!$E$5007,0)+H566)=16,"",MATCH($C$8,OFFSET([1]NKC!$E$10,H566,0):'[1]NKC'!$E$5007,0)+H566),IF(TYPE(MATCH($C$8,OFFSET([1]NKC!$D$10,H566,0):'[1]NKC'!$D$5007,0)+H566)=16,"",MATCH($C$8,OFFSET([1]NKC!$D$10,H566,0):'[1]NKC'!$D$5007,0)+H566),IF(TYPE(MATCH($C$8,OFFSET([1]NKC!$E$10,H566,0):'[1]NKC'!$E$5007,0)+H566)=16,"",MATCH($C$8,OFFSET([1]NKC!$E$10,H566,0):'[1]NKC'!$E$5007,0)+H566))</f>
        <v>741</v>
      </c>
    </row>
    <row r="568" spans="1:8" s="52" customFormat="1" ht="14.25">
      <c r="A568" s="45">
        <f ca="1">IF($H568="","",INDEX([1]NKC!$A$10:$A$5007,$H568))</f>
        <v>43571</v>
      </c>
      <c r="B568" s="46" t="str">
        <f ca="1">IF($H568="","",INDEX([1]NKC!$B$10:$B$5007,$H568))</f>
        <v>PC20190416-07</v>
      </c>
      <c r="C568" s="47" t="str">
        <f ca="1">IF($H568="","",INDEX([1]NKC!$C$10:$C$5007,$H568))</f>
        <v>Thuế GTGT khấu trừ</v>
      </c>
      <c r="D568" s="48" t="str">
        <f ca="1">IF(IF($H568="","",INDEX([1]NKC!$D$10:$D$5007,$H568))=$C$8,IF($H568="","",INDEX([1]NKC!$E$10:$E$5007,$H568)),IF($H568="","",INDEX([1]NKC!$D$10:$D$5007,$H568)))</f>
        <v>1331</v>
      </c>
      <c r="E568" s="49" t="str">
        <f ca="1">IF(IF($H568="","",INDEX([1]NKC!$E$10:$E$5007,$H568))=$C$8,"",IF($H568="","",INDEX([1]NKC!$F$10:$F$5007,$H568)))</f>
        <v/>
      </c>
      <c r="F568" s="49">
        <f ca="1">IF(IF($H568="","",INDEX([1]NKC!$D$10:$D$5007,$H568))=$C$8,"",IF($H568="","",INDEX([1]NKC!$F$10:$F$5007,$H568)))</f>
        <v>91382</v>
      </c>
      <c r="G568" s="50">
        <f ca="1">IF(SUM(E568:F568)=0,0,$G$11+SUM(E$12:$E568)-SUM(F$12:$F568))</f>
        <v>2453023150</v>
      </c>
      <c r="H568" s="51">
        <f ca="1">IF(IF(TYPE(MATCH($C$8,OFFSET([1]NKC!$D$10,H567,0):'[1]NKC'!$D$5007,0)+H567)=16,"",MATCH($C$8,OFFSET([1]NKC!$D$10,H567,0):'[1]NKC'!$D$5007,0)+H567)&lt;IF(TYPE(MATCH($C$8,OFFSET([1]NKC!$E$10,H567,0):'[1]NKC'!$E$5007,0)+H567)=16,"",MATCH($C$8,OFFSET([1]NKC!$E$10,H567,0):'[1]NKC'!$E$5007,0)+H567),IF(TYPE(MATCH($C$8,OFFSET([1]NKC!$D$10,H567,0):'[1]NKC'!$D$5007,0)+H567)=16,"",MATCH($C$8,OFFSET([1]NKC!$D$10,H567,0):'[1]NKC'!$D$5007,0)+H567),IF(TYPE(MATCH($C$8,OFFSET([1]NKC!$E$10,H567,0):'[1]NKC'!$E$5007,0)+H567)=16,"",MATCH($C$8,OFFSET([1]NKC!$E$10,H567,0):'[1]NKC'!$E$5007,0)+H567))</f>
        <v>742</v>
      </c>
    </row>
    <row r="569" spans="1:8" s="52" customFormat="1" ht="14.25">
      <c r="A569" s="45">
        <f ca="1">IF($H569="","",INDEX([1]NKC!$A$10:$A$5007,$H569))</f>
        <v>43571</v>
      </c>
      <c r="B569" s="46" t="str">
        <f ca="1">IF($H569="","",INDEX([1]NKC!$B$10:$B$5007,$H569))</f>
        <v>PC20190416-07</v>
      </c>
      <c r="C569" s="47" t="str">
        <f ca="1">IF($H569="","",INDEX([1]NKC!$C$10:$C$5007,$H569))</f>
        <v>Công tác miền trung đợt 2-dầu</v>
      </c>
      <c r="D569" s="48" t="str">
        <f ca="1">IF(IF($H569="","",INDEX([1]NKC!$D$10:$D$5007,$H569))=$C$8,IF($H569="","",INDEX([1]NKC!$E$10:$E$5007,$H569)),IF($H569="","",INDEX([1]NKC!$D$10:$D$5007,$H569)))</f>
        <v>6418</v>
      </c>
      <c r="E569" s="49" t="str">
        <f ca="1">IF(IF($H569="","",INDEX([1]NKC!$E$10:$E$5007,$H569))=$C$8,"",IF($H569="","",INDEX([1]NKC!$F$10:$F$5007,$H569)))</f>
        <v/>
      </c>
      <c r="F569" s="49">
        <f ca="1">IF(IF($H569="","",INDEX([1]NKC!$D$10:$D$5007,$H569))=$C$8,"",IF($H569="","",INDEX([1]NKC!$F$10:$F$5007,$H569)))</f>
        <v>1090909</v>
      </c>
      <c r="G569" s="50">
        <f ca="1">IF(SUM(E569:F569)=0,0,$G$11+SUM(E$12:$E569)-SUM(F$12:$F569))</f>
        <v>2451932241</v>
      </c>
      <c r="H569" s="51">
        <f ca="1">IF(IF(TYPE(MATCH($C$8,OFFSET([1]NKC!$D$10,H568,0):'[1]NKC'!$D$5007,0)+H568)=16,"",MATCH($C$8,OFFSET([1]NKC!$D$10,H568,0):'[1]NKC'!$D$5007,0)+H568)&lt;IF(TYPE(MATCH($C$8,OFFSET([1]NKC!$E$10,H568,0):'[1]NKC'!$E$5007,0)+H568)=16,"",MATCH($C$8,OFFSET([1]NKC!$E$10,H568,0):'[1]NKC'!$E$5007,0)+H568),IF(TYPE(MATCH($C$8,OFFSET([1]NKC!$D$10,H568,0):'[1]NKC'!$D$5007,0)+H568)=16,"",MATCH($C$8,OFFSET([1]NKC!$D$10,H568,0):'[1]NKC'!$D$5007,0)+H568),IF(TYPE(MATCH($C$8,OFFSET([1]NKC!$E$10,H568,0):'[1]NKC'!$E$5007,0)+H568)=16,"",MATCH($C$8,OFFSET([1]NKC!$E$10,H568,0):'[1]NKC'!$E$5007,0)+H568))</f>
        <v>743</v>
      </c>
    </row>
    <row r="570" spans="1:8" s="52" customFormat="1" ht="14.25">
      <c r="A570" s="45">
        <f ca="1">IF($H570="","",INDEX([1]NKC!$A$10:$A$5007,$H570))</f>
        <v>43571</v>
      </c>
      <c r="B570" s="46" t="str">
        <f ca="1">IF($H570="","",INDEX([1]NKC!$B$10:$B$5007,$H570))</f>
        <v>PC20190416-07</v>
      </c>
      <c r="C570" s="47" t="str">
        <f ca="1">IF($H570="","",INDEX([1]NKC!$C$10:$C$5007,$H570))</f>
        <v>Thuế GTGT khấu trừ</v>
      </c>
      <c r="D570" s="48" t="str">
        <f ca="1">IF(IF($H570="","",INDEX([1]NKC!$D$10:$D$5007,$H570))=$C$8,IF($H570="","",INDEX([1]NKC!$E$10:$E$5007,$H570)),IF($H570="","",INDEX([1]NKC!$D$10:$D$5007,$H570)))</f>
        <v>1331</v>
      </c>
      <c r="E570" s="49" t="str">
        <f ca="1">IF(IF($H570="","",INDEX([1]NKC!$E$10:$E$5007,$H570))=$C$8,"",IF($H570="","",INDEX([1]NKC!$F$10:$F$5007,$H570)))</f>
        <v/>
      </c>
      <c r="F570" s="49">
        <f ca="1">IF(IF($H570="","",INDEX([1]NKC!$D$10:$D$5007,$H570))=$C$8,"",IF($H570="","",INDEX([1]NKC!$F$10:$F$5007,$H570)))</f>
        <v>109091</v>
      </c>
      <c r="G570" s="50">
        <f ca="1">IF(SUM(E570:F570)=0,0,$G$11+SUM(E$12:$E570)-SUM(F$12:$F570))</f>
        <v>2451823150</v>
      </c>
      <c r="H570" s="51">
        <f ca="1">IF(IF(TYPE(MATCH($C$8,OFFSET([1]NKC!$D$10,H569,0):'[1]NKC'!$D$5007,0)+H569)=16,"",MATCH($C$8,OFFSET([1]NKC!$D$10,H569,0):'[1]NKC'!$D$5007,0)+H569)&lt;IF(TYPE(MATCH($C$8,OFFSET([1]NKC!$E$10,H569,0):'[1]NKC'!$E$5007,0)+H569)=16,"",MATCH($C$8,OFFSET([1]NKC!$E$10,H569,0):'[1]NKC'!$E$5007,0)+H569),IF(TYPE(MATCH($C$8,OFFSET([1]NKC!$D$10,H569,0):'[1]NKC'!$D$5007,0)+H569)=16,"",MATCH($C$8,OFFSET([1]NKC!$D$10,H569,0):'[1]NKC'!$D$5007,0)+H569),IF(TYPE(MATCH($C$8,OFFSET([1]NKC!$E$10,H569,0):'[1]NKC'!$E$5007,0)+H569)=16,"",MATCH($C$8,OFFSET([1]NKC!$E$10,H569,0):'[1]NKC'!$E$5007,0)+H569))</f>
        <v>744</v>
      </c>
    </row>
    <row r="571" spans="1:8" s="52" customFormat="1" ht="14.25">
      <c r="A571" s="45">
        <f ca="1">IF($H571="","",INDEX([1]NKC!$A$10:$A$5007,$H571))</f>
        <v>43571</v>
      </c>
      <c r="B571" s="46" t="str">
        <f ca="1">IF($H571="","",INDEX([1]NKC!$B$10:$B$5007,$H571))</f>
        <v>PC20190416-07</v>
      </c>
      <c r="C571" s="47" t="str">
        <f ca="1">IF($H571="","",INDEX([1]NKC!$C$10:$C$5007,$H571))</f>
        <v>Công tác miền trung đợt 2-dầu</v>
      </c>
      <c r="D571" s="48" t="str">
        <f ca="1">IF(IF($H571="","",INDEX([1]NKC!$D$10:$D$5007,$H571))=$C$8,IF($H571="","",INDEX([1]NKC!$E$10:$E$5007,$H571)),IF($H571="","",INDEX([1]NKC!$D$10:$D$5007,$H571)))</f>
        <v>6418</v>
      </c>
      <c r="E571" s="49" t="str">
        <f ca="1">IF(IF($H571="","",INDEX([1]NKC!$E$10:$E$5007,$H571))=$C$8,"",IF($H571="","",INDEX([1]NKC!$F$10:$F$5007,$H571)))</f>
        <v/>
      </c>
      <c r="F571" s="49">
        <f ca="1">IF(IF($H571="","",INDEX([1]NKC!$D$10:$D$5007,$H571))=$C$8,"",IF($H571="","",INDEX([1]NKC!$F$10:$F$5007,$H571)))</f>
        <v>1091040</v>
      </c>
      <c r="G571" s="50">
        <f ca="1">IF(SUM(E571:F571)=0,0,$G$11+SUM(E$12:$E571)-SUM(F$12:$F571))</f>
        <v>2450732110</v>
      </c>
      <c r="H571" s="51">
        <f ca="1">IF(IF(TYPE(MATCH($C$8,OFFSET([1]NKC!$D$10,H570,0):'[1]NKC'!$D$5007,0)+H570)=16,"",MATCH($C$8,OFFSET([1]NKC!$D$10,H570,0):'[1]NKC'!$D$5007,0)+H570)&lt;IF(TYPE(MATCH($C$8,OFFSET([1]NKC!$E$10,H570,0):'[1]NKC'!$E$5007,0)+H570)=16,"",MATCH($C$8,OFFSET([1]NKC!$E$10,H570,0):'[1]NKC'!$E$5007,0)+H570),IF(TYPE(MATCH($C$8,OFFSET([1]NKC!$D$10,H570,0):'[1]NKC'!$D$5007,0)+H570)=16,"",MATCH($C$8,OFFSET([1]NKC!$D$10,H570,0):'[1]NKC'!$D$5007,0)+H570),IF(TYPE(MATCH($C$8,OFFSET([1]NKC!$E$10,H570,0):'[1]NKC'!$E$5007,0)+H570)=16,"",MATCH($C$8,OFFSET([1]NKC!$E$10,H570,0):'[1]NKC'!$E$5007,0)+H570))</f>
        <v>745</v>
      </c>
    </row>
    <row r="572" spans="1:8" s="52" customFormat="1" ht="14.25">
      <c r="A572" s="45">
        <f ca="1">IF($H572="","",INDEX([1]NKC!$A$10:$A$5007,$H572))</f>
        <v>43571</v>
      </c>
      <c r="B572" s="46" t="str">
        <f ca="1">IF($H572="","",INDEX([1]NKC!$B$10:$B$5007,$H572))</f>
        <v>PC20190416-07</v>
      </c>
      <c r="C572" s="47" t="str">
        <f ca="1">IF($H572="","",INDEX([1]NKC!$C$10:$C$5007,$H572))</f>
        <v>Thuế GTGT khấu trừ</v>
      </c>
      <c r="D572" s="48" t="str">
        <f ca="1">IF(IF($H572="","",INDEX([1]NKC!$D$10:$D$5007,$H572))=$C$8,IF($H572="","",INDEX([1]NKC!$E$10:$E$5007,$H572)),IF($H572="","",INDEX([1]NKC!$D$10:$D$5007,$H572)))</f>
        <v>1331</v>
      </c>
      <c r="E572" s="49" t="str">
        <f ca="1">IF(IF($H572="","",INDEX([1]NKC!$E$10:$E$5007,$H572))=$C$8,"",IF($H572="","",INDEX([1]NKC!$F$10:$F$5007,$H572)))</f>
        <v/>
      </c>
      <c r="F572" s="49">
        <f ca="1">IF(IF($H572="","",INDEX([1]NKC!$D$10:$D$5007,$H572))=$C$8,"",IF($H572="","",INDEX([1]NKC!$F$10:$F$5007,$H572)))</f>
        <v>109104</v>
      </c>
      <c r="G572" s="50">
        <f ca="1">IF(SUM(E572:F572)=0,0,$G$11+SUM(E$12:$E572)-SUM(F$12:$F572))</f>
        <v>2450623006</v>
      </c>
      <c r="H572" s="51">
        <f ca="1">IF(IF(TYPE(MATCH($C$8,OFFSET([1]NKC!$D$10,H571,0):'[1]NKC'!$D$5007,0)+H571)=16,"",MATCH($C$8,OFFSET([1]NKC!$D$10,H571,0):'[1]NKC'!$D$5007,0)+H571)&lt;IF(TYPE(MATCH($C$8,OFFSET([1]NKC!$E$10,H571,0):'[1]NKC'!$E$5007,0)+H571)=16,"",MATCH($C$8,OFFSET([1]NKC!$E$10,H571,0):'[1]NKC'!$E$5007,0)+H571),IF(TYPE(MATCH($C$8,OFFSET([1]NKC!$D$10,H571,0):'[1]NKC'!$D$5007,0)+H571)=16,"",MATCH($C$8,OFFSET([1]NKC!$D$10,H571,0):'[1]NKC'!$D$5007,0)+H571),IF(TYPE(MATCH($C$8,OFFSET([1]NKC!$E$10,H571,0):'[1]NKC'!$E$5007,0)+H571)=16,"",MATCH($C$8,OFFSET([1]NKC!$E$10,H571,0):'[1]NKC'!$E$5007,0)+H571))</f>
        <v>746</v>
      </c>
    </row>
    <row r="573" spans="1:8" s="52" customFormat="1" ht="14.25">
      <c r="A573" s="45">
        <f ca="1">IF($H573="","",INDEX([1]NKC!$A$10:$A$5007,$H573))</f>
        <v>43571</v>
      </c>
      <c r="B573" s="46" t="str">
        <f ca="1">IF($H573="","",INDEX([1]NKC!$B$10:$B$5007,$H573))</f>
        <v>PC20190416-07</v>
      </c>
      <c r="C573" s="47" t="str">
        <f ca="1">IF($H573="","",INDEX([1]NKC!$C$10:$C$5007,$H573))</f>
        <v>Công tác miền trung đợt 2-dầu</v>
      </c>
      <c r="D573" s="48" t="str">
        <f ca="1">IF(IF($H573="","",INDEX([1]NKC!$D$10:$D$5007,$H573))=$C$8,IF($H573="","",INDEX([1]NKC!$E$10:$E$5007,$H573)),IF($H573="","",INDEX([1]NKC!$D$10:$D$5007,$H573)))</f>
        <v>6418</v>
      </c>
      <c r="E573" s="49" t="str">
        <f ca="1">IF(IF($H573="","",INDEX([1]NKC!$E$10:$E$5007,$H573))=$C$8,"",IF($H573="","",INDEX([1]NKC!$F$10:$F$5007,$H573)))</f>
        <v/>
      </c>
      <c r="F573" s="49">
        <f ca="1">IF(IF($H573="","",INDEX([1]NKC!$D$10:$D$5007,$H573))=$C$8,"",IF($H573="","",INDEX([1]NKC!$F$10:$F$5007,$H573)))</f>
        <v>1093318</v>
      </c>
      <c r="G573" s="50">
        <f ca="1">IF(SUM(E573:F573)=0,0,$G$11+SUM(E$12:$E573)-SUM(F$12:$F573))</f>
        <v>2449529688</v>
      </c>
      <c r="H573" s="51">
        <f ca="1">IF(IF(TYPE(MATCH($C$8,OFFSET([1]NKC!$D$10,H572,0):'[1]NKC'!$D$5007,0)+H572)=16,"",MATCH($C$8,OFFSET([1]NKC!$D$10,H572,0):'[1]NKC'!$D$5007,0)+H572)&lt;IF(TYPE(MATCH($C$8,OFFSET([1]NKC!$E$10,H572,0):'[1]NKC'!$E$5007,0)+H572)=16,"",MATCH($C$8,OFFSET([1]NKC!$E$10,H572,0):'[1]NKC'!$E$5007,0)+H572),IF(TYPE(MATCH($C$8,OFFSET([1]NKC!$D$10,H572,0):'[1]NKC'!$D$5007,0)+H572)=16,"",MATCH($C$8,OFFSET([1]NKC!$D$10,H572,0):'[1]NKC'!$D$5007,0)+H572),IF(TYPE(MATCH($C$8,OFFSET([1]NKC!$E$10,H572,0):'[1]NKC'!$E$5007,0)+H572)=16,"",MATCH($C$8,OFFSET([1]NKC!$E$10,H572,0):'[1]NKC'!$E$5007,0)+H572))</f>
        <v>747</v>
      </c>
    </row>
    <row r="574" spans="1:8" s="52" customFormat="1" ht="14.25">
      <c r="A574" s="45">
        <f ca="1">IF($H574="","",INDEX([1]NKC!$A$10:$A$5007,$H574))</f>
        <v>43571</v>
      </c>
      <c r="B574" s="46" t="str">
        <f ca="1">IF($H574="","",INDEX([1]NKC!$B$10:$B$5007,$H574))</f>
        <v>PC20190416-07</v>
      </c>
      <c r="C574" s="47" t="str">
        <f ca="1">IF($H574="","",INDEX([1]NKC!$C$10:$C$5007,$H574))</f>
        <v>Thuế GTGT khấu trừ</v>
      </c>
      <c r="D574" s="48" t="str">
        <f ca="1">IF(IF($H574="","",INDEX([1]NKC!$D$10:$D$5007,$H574))=$C$8,IF($H574="","",INDEX([1]NKC!$E$10:$E$5007,$H574)),IF($H574="","",INDEX([1]NKC!$D$10:$D$5007,$H574)))</f>
        <v>1331</v>
      </c>
      <c r="E574" s="49" t="str">
        <f ca="1">IF(IF($H574="","",INDEX([1]NKC!$E$10:$E$5007,$H574))=$C$8,"",IF($H574="","",INDEX([1]NKC!$F$10:$F$5007,$H574)))</f>
        <v/>
      </c>
      <c r="F574" s="49">
        <f ca="1">IF(IF($H574="","",INDEX([1]NKC!$D$10:$D$5007,$H574))=$C$8,"",IF($H574="","",INDEX([1]NKC!$F$10:$F$5007,$H574)))</f>
        <v>109332</v>
      </c>
      <c r="G574" s="50">
        <f ca="1">IF(SUM(E574:F574)=0,0,$G$11+SUM(E$12:$E574)-SUM(F$12:$F574))</f>
        <v>2449420356</v>
      </c>
      <c r="H574" s="51">
        <f ca="1">IF(IF(TYPE(MATCH($C$8,OFFSET([1]NKC!$D$10,H573,0):'[1]NKC'!$D$5007,0)+H573)=16,"",MATCH($C$8,OFFSET([1]NKC!$D$10,H573,0):'[1]NKC'!$D$5007,0)+H573)&lt;IF(TYPE(MATCH($C$8,OFFSET([1]NKC!$E$10,H573,0):'[1]NKC'!$E$5007,0)+H573)=16,"",MATCH($C$8,OFFSET([1]NKC!$E$10,H573,0):'[1]NKC'!$E$5007,0)+H573),IF(TYPE(MATCH($C$8,OFFSET([1]NKC!$D$10,H573,0):'[1]NKC'!$D$5007,0)+H573)=16,"",MATCH($C$8,OFFSET([1]NKC!$D$10,H573,0):'[1]NKC'!$D$5007,0)+H573),IF(TYPE(MATCH($C$8,OFFSET([1]NKC!$E$10,H573,0):'[1]NKC'!$E$5007,0)+H573)=16,"",MATCH($C$8,OFFSET([1]NKC!$E$10,H573,0):'[1]NKC'!$E$5007,0)+H573))</f>
        <v>748</v>
      </c>
    </row>
    <row r="575" spans="1:8" s="52" customFormat="1" ht="14.25">
      <c r="A575" s="45">
        <f ca="1">IF($H575="","",INDEX([1]NKC!$A$10:$A$5007,$H575))</f>
        <v>43571</v>
      </c>
      <c r="B575" s="46" t="str">
        <f ca="1">IF($H575="","",INDEX([1]NKC!$B$10:$B$5007,$H575))</f>
        <v>PC20190416-07</v>
      </c>
      <c r="C575" s="47" t="str">
        <f ca="1">IF($H575="","",INDEX([1]NKC!$C$10:$C$5007,$H575))</f>
        <v>Công tác miền trung đợt 2-ăn uống</v>
      </c>
      <c r="D575" s="48" t="str">
        <f ca="1">IF(IF($H575="","",INDEX([1]NKC!$D$10:$D$5007,$H575))=$C$8,IF($H575="","",INDEX([1]NKC!$E$10:$E$5007,$H575)),IF($H575="","",INDEX([1]NKC!$D$10:$D$5007,$H575)))</f>
        <v>6418</v>
      </c>
      <c r="E575" s="49" t="str">
        <f ca="1">IF(IF($H575="","",INDEX([1]NKC!$E$10:$E$5007,$H575))=$C$8,"",IF($H575="","",INDEX([1]NKC!$F$10:$F$5007,$H575)))</f>
        <v/>
      </c>
      <c r="F575" s="49">
        <f ca="1">IF(IF($H575="","",INDEX([1]NKC!$D$10:$D$5007,$H575))=$C$8,"",IF($H575="","",INDEX([1]NKC!$F$10:$F$5007,$H575)))</f>
        <v>2239000</v>
      </c>
      <c r="G575" s="50">
        <f ca="1">IF(SUM(E575:F575)=0,0,$G$11+SUM(E$12:$E575)-SUM(F$12:$F575))</f>
        <v>2447181356</v>
      </c>
      <c r="H575" s="51">
        <f ca="1">IF(IF(TYPE(MATCH($C$8,OFFSET([1]NKC!$D$10,H574,0):'[1]NKC'!$D$5007,0)+H574)=16,"",MATCH($C$8,OFFSET([1]NKC!$D$10,H574,0):'[1]NKC'!$D$5007,0)+H574)&lt;IF(TYPE(MATCH($C$8,OFFSET([1]NKC!$E$10,H574,0):'[1]NKC'!$E$5007,0)+H574)=16,"",MATCH($C$8,OFFSET([1]NKC!$E$10,H574,0):'[1]NKC'!$E$5007,0)+H574),IF(TYPE(MATCH($C$8,OFFSET([1]NKC!$D$10,H574,0):'[1]NKC'!$D$5007,0)+H574)=16,"",MATCH($C$8,OFFSET([1]NKC!$D$10,H574,0):'[1]NKC'!$D$5007,0)+H574),IF(TYPE(MATCH($C$8,OFFSET([1]NKC!$E$10,H574,0):'[1]NKC'!$E$5007,0)+H574)=16,"",MATCH($C$8,OFFSET([1]NKC!$E$10,H574,0):'[1]NKC'!$E$5007,0)+H574))</f>
        <v>749</v>
      </c>
    </row>
    <row r="576" spans="1:8" s="52" customFormat="1" ht="14.25">
      <c r="A576" s="45">
        <f ca="1">IF($H576="","",INDEX([1]NKC!$A$10:$A$5007,$H576))</f>
        <v>43571</v>
      </c>
      <c r="B576" s="46" t="str">
        <f ca="1">IF($H576="","",INDEX([1]NKC!$B$10:$B$5007,$H576))</f>
        <v>PC20190416-07</v>
      </c>
      <c r="C576" s="47" t="str">
        <f ca="1">IF($H576="","",INDEX([1]NKC!$C$10:$C$5007,$H576))</f>
        <v>Công tác miền trung đợt 2-ăn uống</v>
      </c>
      <c r="D576" s="48" t="str">
        <f ca="1">IF(IF($H576="","",INDEX([1]NKC!$D$10:$D$5007,$H576))=$C$8,IF($H576="","",INDEX([1]NKC!$E$10:$E$5007,$H576)),IF($H576="","",INDEX([1]NKC!$D$10:$D$5007,$H576)))</f>
        <v>6418</v>
      </c>
      <c r="E576" s="49" t="str">
        <f ca="1">IF(IF($H576="","",INDEX([1]NKC!$E$10:$E$5007,$H576))=$C$8,"",IF($H576="","",INDEX([1]NKC!$F$10:$F$5007,$H576)))</f>
        <v/>
      </c>
      <c r="F576" s="49">
        <f ca="1">IF(IF($H576="","",INDEX([1]NKC!$D$10:$D$5007,$H576))=$C$8,"",IF($H576="","",INDEX([1]NKC!$F$10:$F$5007,$H576)))</f>
        <v>2300000</v>
      </c>
      <c r="G576" s="50">
        <f ca="1">IF(SUM(E576:F576)=0,0,$G$11+SUM(E$12:$E576)-SUM(F$12:$F576))</f>
        <v>2444881356</v>
      </c>
      <c r="H576" s="51">
        <f ca="1">IF(IF(TYPE(MATCH($C$8,OFFSET([1]NKC!$D$10,H575,0):'[1]NKC'!$D$5007,0)+H575)=16,"",MATCH($C$8,OFFSET([1]NKC!$D$10,H575,0):'[1]NKC'!$D$5007,0)+H575)&lt;IF(TYPE(MATCH($C$8,OFFSET([1]NKC!$E$10,H575,0):'[1]NKC'!$E$5007,0)+H575)=16,"",MATCH($C$8,OFFSET([1]NKC!$E$10,H575,0):'[1]NKC'!$E$5007,0)+H575),IF(TYPE(MATCH($C$8,OFFSET([1]NKC!$D$10,H575,0):'[1]NKC'!$D$5007,0)+H575)=16,"",MATCH($C$8,OFFSET([1]NKC!$D$10,H575,0):'[1]NKC'!$D$5007,0)+H575),IF(TYPE(MATCH($C$8,OFFSET([1]NKC!$E$10,H575,0):'[1]NKC'!$E$5007,0)+H575)=16,"",MATCH($C$8,OFFSET([1]NKC!$E$10,H575,0):'[1]NKC'!$E$5007,0)+H575))</f>
        <v>750</v>
      </c>
    </row>
    <row r="577" spans="1:8" s="52" customFormat="1" ht="14.25">
      <c r="A577" s="45">
        <f ca="1">IF($H577="","",INDEX([1]NKC!$A$10:$A$5007,$H577))</f>
        <v>43571</v>
      </c>
      <c r="B577" s="46" t="str">
        <f ca="1">IF($H577="","",INDEX([1]NKC!$B$10:$B$5007,$H577))</f>
        <v>PC20190416-07</v>
      </c>
      <c r="C577" s="47" t="str">
        <f ca="1">IF($H577="","",INDEX([1]NKC!$C$10:$C$5007,$H577))</f>
        <v>Công tác miền trung đợt 2-ăn uống</v>
      </c>
      <c r="D577" s="48" t="str">
        <f ca="1">IF(IF($H577="","",INDEX([1]NKC!$D$10:$D$5007,$H577))=$C$8,IF($H577="","",INDEX([1]NKC!$E$10:$E$5007,$H577)),IF($H577="","",INDEX([1]NKC!$D$10:$D$5007,$H577)))</f>
        <v>6418</v>
      </c>
      <c r="E577" s="49" t="str">
        <f ca="1">IF(IF($H577="","",INDEX([1]NKC!$E$10:$E$5007,$H577))=$C$8,"",IF($H577="","",INDEX([1]NKC!$F$10:$F$5007,$H577)))</f>
        <v/>
      </c>
      <c r="F577" s="49">
        <f ca="1">IF(IF($H577="","",INDEX([1]NKC!$D$10:$D$5007,$H577))=$C$8,"",IF($H577="","",INDEX([1]NKC!$F$10:$F$5007,$H577)))</f>
        <v>2700000</v>
      </c>
      <c r="G577" s="50">
        <f ca="1">IF(SUM(E577:F577)=0,0,$G$11+SUM(E$12:$E577)-SUM(F$12:$F577))</f>
        <v>2442181356</v>
      </c>
      <c r="H577" s="51">
        <f ca="1">IF(IF(TYPE(MATCH($C$8,OFFSET([1]NKC!$D$10,H576,0):'[1]NKC'!$D$5007,0)+H576)=16,"",MATCH($C$8,OFFSET([1]NKC!$D$10,H576,0):'[1]NKC'!$D$5007,0)+H576)&lt;IF(TYPE(MATCH($C$8,OFFSET([1]NKC!$E$10,H576,0):'[1]NKC'!$E$5007,0)+H576)=16,"",MATCH($C$8,OFFSET([1]NKC!$E$10,H576,0):'[1]NKC'!$E$5007,0)+H576),IF(TYPE(MATCH($C$8,OFFSET([1]NKC!$D$10,H576,0):'[1]NKC'!$D$5007,0)+H576)=16,"",MATCH($C$8,OFFSET([1]NKC!$D$10,H576,0):'[1]NKC'!$D$5007,0)+H576),IF(TYPE(MATCH($C$8,OFFSET([1]NKC!$E$10,H576,0):'[1]NKC'!$E$5007,0)+H576)=16,"",MATCH($C$8,OFFSET([1]NKC!$E$10,H576,0):'[1]NKC'!$E$5007,0)+H576))</f>
        <v>751</v>
      </c>
    </row>
    <row r="578" spans="1:8" s="52" customFormat="1" ht="25.5">
      <c r="A578" s="45">
        <f ca="1">IF($H578="","",INDEX([1]NKC!$A$10:$A$5007,$H578))</f>
        <v>43571</v>
      </c>
      <c r="B578" s="46" t="str">
        <f ca="1">IF($H578="","",INDEX([1]NKC!$B$10:$B$5007,$H578))</f>
        <v>PC20190416-07</v>
      </c>
      <c r="C578" s="47" t="str">
        <f ca="1">IF($H578="","",INDEX([1]NKC!$C$10:$C$5007,$H578))</f>
        <v>Công tác miền trung đợt 2- sửa chữa xe Kia K3 BS: 79A09894</v>
      </c>
      <c r="D578" s="48" t="str">
        <f ca="1">IF(IF($H578="","",INDEX([1]NKC!$D$10:$D$5007,$H578))=$C$8,IF($H578="","",INDEX([1]NKC!$E$10:$E$5007,$H578)),IF($H578="","",INDEX([1]NKC!$D$10:$D$5007,$H578)))</f>
        <v>6418</v>
      </c>
      <c r="E578" s="49" t="str">
        <f ca="1">IF(IF($H578="","",INDEX([1]NKC!$E$10:$E$5007,$H578))=$C$8,"",IF($H578="","",INDEX([1]NKC!$F$10:$F$5007,$H578)))</f>
        <v/>
      </c>
      <c r="F578" s="49">
        <f ca="1">IF(IF($H578="","",INDEX([1]NKC!$D$10:$D$5007,$H578))=$C$8,"",IF($H578="","",INDEX([1]NKC!$F$10:$F$5007,$H578)))</f>
        <v>1135545</v>
      </c>
      <c r="G578" s="50">
        <f ca="1">IF(SUM(E578:F578)=0,0,$G$11+SUM(E$12:$E578)-SUM(F$12:$F578))</f>
        <v>2441045811</v>
      </c>
      <c r="H578" s="51">
        <f ca="1">IF(IF(TYPE(MATCH($C$8,OFFSET([1]NKC!$D$10,H577,0):'[1]NKC'!$D$5007,0)+H577)=16,"",MATCH($C$8,OFFSET([1]NKC!$D$10,H577,0):'[1]NKC'!$D$5007,0)+H577)&lt;IF(TYPE(MATCH($C$8,OFFSET([1]NKC!$E$10,H577,0):'[1]NKC'!$E$5007,0)+H577)=16,"",MATCH($C$8,OFFSET([1]NKC!$E$10,H577,0):'[1]NKC'!$E$5007,0)+H577),IF(TYPE(MATCH($C$8,OFFSET([1]NKC!$D$10,H577,0):'[1]NKC'!$D$5007,0)+H577)=16,"",MATCH($C$8,OFFSET([1]NKC!$D$10,H577,0):'[1]NKC'!$D$5007,0)+H577),IF(TYPE(MATCH($C$8,OFFSET([1]NKC!$E$10,H577,0):'[1]NKC'!$E$5007,0)+H577)=16,"",MATCH($C$8,OFFSET([1]NKC!$E$10,H577,0):'[1]NKC'!$E$5007,0)+H577))</f>
        <v>752</v>
      </c>
    </row>
    <row r="579" spans="1:8" s="52" customFormat="1" ht="14.25">
      <c r="A579" s="45">
        <f ca="1">IF($H579="","",INDEX([1]NKC!$A$10:$A$5007,$H579))</f>
        <v>43571</v>
      </c>
      <c r="B579" s="46" t="str">
        <f ca="1">IF($H579="","",INDEX([1]NKC!$B$10:$B$5007,$H579))</f>
        <v>PC20190416-07</v>
      </c>
      <c r="C579" s="47" t="str">
        <f ca="1">IF($H579="","",INDEX([1]NKC!$C$10:$C$5007,$H579))</f>
        <v>Thuế GTGT khấu trừ</v>
      </c>
      <c r="D579" s="48" t="str">
        <f ca="1">IF(IF($H579="","",INDEX([1]NKC!$D$10:$D$5007,$H579))=$C$8,IF($H579="","",INDEX([1]NKC!$E$10:$E$5007,$H579)),IF($H579="","",INDEX([1]NKC!$D$10:$D$5007,$H579)))</f>
        <v>1331</v>
      </c>
      <c r="E579" s="49" t="str">
        <f ca="1">IF(IF($H579="","",INDEX([1]NKC!$E$10:$E$5007,$H579))=$C$8,"",IF($H579="","",INDEX([1]NKC!$F$10:$F$5007,$H579)))</f>
        <v/>
      </c>
      <c r="F579" s="49">
        <f ca="1">IF(IF($H579="","",INDEX([1]NKC!$D$10:$D$5007,$H579))=$C$8,"",IF($H579="","",INDEX([1]NKC!$F$10:$F$5007,$H579)))</f>
        <v>113555</v>
      </c>
      <c r="G579" s="50">
        <f ca="1">IF(SUM(E579:F579)=0,0,$G$11+SUM(E$12:$E579)-SUM(F$12:$F579))</f>
        <v>2440932256</v>
      </c>
      <c r="H579" s="51">
        <f ca="1">IF(IF(TYPE(MATCH($C$8,OFFSET([1]NKC!$D$10,H578,0):'[1]NKC'!$D$5007,0)+H578)=16,"",MATCH($C$8,OFFSET([1]NKC!$D$10,H578,0):'[1]NKC'!$D$5007,0)+H578)&lt;IF(TYPE(MATCH($C$8,OFFSET([1]NKC!$E$10,H578,0):'[1]NKC'!$E$5007,0)+H578)=16,"",MATCH($C$8,OFFSET([1]NKC!$E$10,H578,0):'[1]NKC'!$E$5007,0)+H578),IF(TYPE(MATCH($C$8,OFFSET([1]NKC!$D$10,H578,0):'[1]NKC'!$D$5007,0)+H578)=16,"",MATCH($C$8,OFFSET([1]NKC!$D$10,H578,0):'[1]NKC'!$D$5007,0)+H578),IF(TYPE(MATCH($C$8,OFFSET([1]NKC!$E$10,H578,0):'[1]NKC'!$E$5007,0)+H578)=16,"",MATCH($C$8,OFFSET([1]NKC!$E$10,H578,0):'[1]NKC'!$E$5007,0)+H578))</f>
        <v>753</v>
      </c>
    </row>
    <row r="580" spans="1:8" s="52" customFormat="1" ht="14.25">
      <c r="A580" s="45">
        <f ca="1">IF($H580="","",INDEX([1]NKC!$A$10:$A$5007,$H580))</f>
        <v>43571</v>
      </c>
      <c r="B580" s="46" t="str">
        <f ca="1">IF($H580="","",INDEX([1]NKC!$B$10:$B$5007,$H580))</f>
        <v>PC20190416-07</v>
      </c>
      <c r="C580" s="47" t="str">
        <f ca="1">IF($H580="","",INDEX([1]NKC!$C$10:$C$5007,$H580))</f>
        <v>Công tác miền trung đợt 2- lốp xe</v>
      </c>
      <c r="D580" s="48" t="str">
        <f ca="1">IF(IF($H580="","",INDEX([1]NKC!$D$10:$D$5007,$H580))=$C$8,IF($H580="","",INDEX([1]NKC!$E$10:$E$5007,$H580)),IF($H580="","",INDEX([1]NKC!$D$10:$D$5007,$H580)))</f>
        <v>6418</v>
      </c>
      <c r="E580" s="49" t="str">
        <f ca="1">IF(IF($H580="","",INDEX([1]NKC!$E$10:$E$5007,$H580))=$C$8,"",IF($H580="","",INDEX([1]NKC!$F$10:$F$5007,$H580)))</f>
        <v/>
      </c>
      <c r="F580" s="49">
        <f ca="1">IF(IF($H580="","",INDEX([1]NKC!$D$10:$D$5007,$H580))=$C$8,"",IF($H580="","",INDEX([1]NKC!$F$10:$F$5007,$H580)))</f>
        <v>6981819</v>
      </c>
      <c r="G580" s="50">
        <f ca="1">IF(SUM(E580:F580)=0,0,$G$11+SUM(E$12:$E580)-SUM(F$12:$F580))</f>
        <v>2433950437</v>
      </c>
      <c r="H580" s="51">
        <f ca="1">IF(IF(TYPE(MATCH($C$8,OFFSET([1]NKC!$D$10,H579,0):'[1]NKC'!$D$5007,0)+H579)=16,"",MATCH($C$8,OFFSET([1]NKC!$D$10,H579,0):'[1]NKC'!$D$5007,0)+H579)&lt;IF(TYPE(MATCH($C$8,OFFSET([1]NKC!$E$10,H579,0):'[1]NKC'!$E$5007,0)+H579)=16,"",MATCH($C$8,OFFSET([1]NKC!$E$10,H579,0):'[1]NKC'!$E$5007,0)+H579),IF(TYPE(MATCH($C$8,OFFSET([1]NKC!$D$10,H579,0):'[1]NKC'!$D$5007,0)+H579)=16,"",MATCH($C$8,OFFSET([1]NKC!$D$10,H579,0):'[1]NKC'!$D$5007,0)+H579),IF(TYPE(MATCH($C$8,OFFSET([1]NKC!$E$10,H579,0):'[1]NKC'!$E$5007,0)+H579)=16,"",MATCH($C$8,OFFSET([1]NKC!$E$10,H579,0):'[1]NKC'!$E$5007,0)+H579))</f>
        <v>754</v>
      </c>
    </row>
    <row r="581" spans="1:8" s="52" customFormat="1" ht="14.25">
      <c r="A581" s="45">
        <f ca="1">IF($H581="","",INDEX([1]NKC!$A$10:$A$5007,$H581))</f>
        <v>43571</v>
      </c>
      <c r="B581" s="46" t="str">
        <f ca="1">IF($H581="","",INDEX([1]NKC!$B$10:$B$5007,$H581))</f>
        <v>PC20190416-07</v>
      </c>
      <c r="C581" s="47" t="str">
        <f ca="1">IF($H581="","",INDEX([1]NKC!$C$10:$C$5007,$H581))</f>
        <v>Thuế GTGT khấu trừ</v>
      </c>
      <c r="D581" s="48" t="str">
        <f ca="1">IF(IF($H581="","",INDEX([1]NKC!$D$10:$D$5007,$H581))=$C$8,IF($H581="","",INDEX([1]NKC!$E$10:$E$5007,$H581)),IF($H581="","",INDEX([1]NKC!$D$10:$D$5007,$H581)))</f>
        <v>1331</v>
      </c>
      <c r="E581" s="49" t="str">
        <f ca="1">IF(IF($H581="","",INDEX([1]NKC!$E$10:$E$5007,$H581))=$C$8,"",IF($H581="","",INDEX([1]NKC!$F$10:$F$5007,$H581)))</f>
        <v/>
      </c>
      <c r="F581" s="49">
        <f ca="1">IF(IF($H581="","",INDEX([1]NKC!$D$10:$D$5007,$H581))=$C$8,"",IF($H581="","",INDEX([1]NKC!$F$10:$F$5007,$H581)))</f>
        <v>698181</v>
      </c>
      <c r="G581" s="50">
        <f ca="1">IF(SUM(E581:F581)=0,0,$G$11+SUM(E$12:$E581)-SUM(F$12:$F581))</f>
        <v>2433252256</v>
      </c>
      <c r="H581" s="51">
        <f ca="1">IF(IF(TYPE(MATCH($C$8,OFFSET([1]NKC!$D$10,H580,0):'[1]NKC'!$D$5007,0)+H580)=16,"",MATCH($C$8,OFFSET([1]NKC!$D$10,H580,0):'[1]NKC'!$D$5007,0)+H580)&lt;IF(TYPE(MATCH($C$8,OFFSET([1]NKC!$E$10,H580,0):'[1]NKC'!$E$5007,0)+H580)=16,"",MATCH($C$8,OFFSET([1]NKC!$E$10,H580,0):'[1]NKC'!$E$5007,0)+H580),IF(TYPE(MATCH($C$8,OFFSET([1]NKC!$D$10,H580,0):'[1]NKC'!$D$5007,0)+H580)=16,"",MATCH($C$8,OFFSET([1]NKC!$D$10,H580,0):'[1]NKC'!$D$5007,0)+H580),IF(TYPE(MATCH($C$8,OFFSET([1]NKC!$E$10,H580,0):'[1]NKC'!$E$5007,0)+H580)=16,"",MATCH($C$8,OFFSET([1]NKC!$E$10,H580,0):'[1]NKC'!$E$5007,0)+H580))</f>
        <v>755</v>
      </c>
    </row>
    <row r="582" spans="1:8" s="52" customFormat="1" ht="14.25">
      <c r="A582" s="45">
        <f ca="1">IF($H582="","",INDEX([1]NKC!$A$10:$A$5007,$H582))</f>
        <v>43571</v>
      </c>
      <c r="B582" s="46" t="str">
        <f ca="1">IF($H582="","",INDEX([1]NKC!$B$10:$B$5007,$H582))</f>
        <v>PC20190416-07</v>
      </c>
      <c r="C582" s="47" t="str">
        <f ca="1">IF($H582="","",INDEX([1]NKC!$C$10:$C$5007,$H582))</f>
        <v>Công tác miền trung đợt 2- lốp xe</v>
      </c>
      <c r="D582" s="48" t="str">
        <f ca="1">IF(IF($H582="","",INDEX([1]NKC!$D$10:$D$5007,$H582))=$C$8,IF($H582="","",INDEX([1]NKC!$E$10:$E$5007,$H582)),IF($H582="","",INDEX([1]NKC!$D$10:$D$5007,$H582)))</f>
        <v>6418</v>
      </c>
      <c r="E582" s="49" t="str">
        <f ca="1">IF(IF($H582="","",INDEX([1]NKC!$E$10:$E$5007,$H582))=$C$8,"",IF($H582="","",INDEX([1]NKC!$F$10:$F$5007,$H582)))</f>
        <v/>
      </c>
      <c r="F582" s="49">
        <f ca="1">IF(IF($H582="","",INDEX([1]NKC!$D$10:$D$5007,$H582))=$C$8,"",IF($H582="","",INDEX([1]NKC!$F$10:$F$5007,$H582)))</f>
        <v>2327273</v>
      </c>
      <c r="G582" s="50">
        <f ca="1">IF(SUM(E582:F582)=0,0,$G$11+SUM(E$12:$E582)-SUM(F$12:$F582))</f>
        <v>2430924983</v>
      </c>
      <c r="H582" s="51">
        <f ca="1">IF(IF(TYPE(MATCH($C$8,OFFSET([1]NKC!$D$10,H581,0):'[1]NKC'!$D$5007,0)+H581)=16,"",MATCH($C$8,OFFSET([1]NKC!$D$10,H581,0):'[1]NKC'!$D$5007,0)+H581)&lt;IF(TYPE(MATCH($C$8,OFFSET([1]NKC!$E$10,H581,0):'[1]NKC'!$E$5007,0)+H581)=16,"",MATCH($C$8,OFFSET([1]NKC!$E$10,H581,0):'[1]NKC'!$E$5007,0)+H581),IF(TYPE(MATCH($C$8,OFFSET([1]NKC!$D$10,H581,0):'[1]NKC'!$D$5007,0)+H581)=16,"",MATCH($C$8,OFFSET([1]NKC!$D$10,H581,0):'[1]NKC'!$D$5007,0)+H581),IF(TYPE(MATCH($C$8,OFFSET([1]NKC!$E$10,H581,0):'[1]NKC'!$E$5007,0)+H581)=16,"",MATCH($C$8,OFFSET([1]NKC!$E$10,H581,0):'[1]NKC'!$E$5007,0)+H581))</f>
        <v>756</v>
      </c>
    </row>
    <row r="583" spans="1:8" s="52" customFormat="1" ht="14.25">
      <c r="A583" s="45">
        <f ca="1">IF($H583="","",INDEX([1]NKC!$A$10:$A$5007,$H583))</f>
        <v>43571</v>
      </c>
      <c r="B583" s="46" t="str">
        <f ca="1">IF($H583="","",INDEX([1]NKC!$B$10:$B$5007,$H583))</f>
        <v>PC20190416-07</v>
      </c>
      <c r="C583" s="47" t="str">
        <f ca="1">IF($H583="","",INDEX([1]NKC!$C$10:$C$5007,$H583))</f>
        <v>Thuế GTGT khấu trừ</v>
      </c>
      <c r="D583" s="48" t="str">
        <f ca="1">IF(IF($H583="","",INDEX([1]NKC!$D$10:$D$5007,$H583))=$C$8,IF($H583="","",INDEX([1]NKC!$E$10:$E$5007,$H583)),IF($H583="","",INDEX([1]NKC!$D$10:$D$5007,$H583)))</f>
        <v>1331</v>
      </c>
      <c r="E583" s="49" t="str">
        <f ca="1">IF(IF($H583="","",INDEX([1]NKC!$E$10:$E$5007,$H583))=$C$8,"",IF($H583="","",INDEX([1]NKC!$F$10:$F$5007,$H583)))</f>
        <v/>
      </c>
      <c r="F583" s="49">
        <f ca="1">IF(IF($H583="","",INDEX([1]NKC!$D$10:$D$5007,$H583))=$C$8,"",IF($H583="","",INDEX([1]NKC!$F$10:$F$5007,$H583)))</f>
        <v>232727</v>
      </c>
      <c r="G583" s="50">
        <f ca="1">IF(SUM(E583:F583)=0,0,$G$11+SUM(E$12:$E583)-SUM(F$12:$F583))</f>
        <v>2430692256</v>
      </c>
      <c r="H583" s="51">
        <f ca="1">IF(IF(TYPE(MATCH($C$8,OFFSET([1]NKC!$D$10,H582,0):'[1]NKC'!$D$5007,0)+H582)=16,"",MATCH($C$8,OFFSET([1]NKC!$D$10,H582,0):'[1]NKC'!$D$5007,0)+H582)&lt;IF(TYPE(MATCH($C$8,OFFSET([1]NKC!$E$10,H582,0):'[1]NKC'!$E$5007,0)+H582)=16,"",MATCH($C$8,OFFSET([1]NKC!$E$10,H582,0):'[1]NKC'!$E$5007,0)+H582),IF(TYPE(MATCH($C$8,OFFSET([1]NKC!$D$10,H582,0):'[1]NKC'!$D$5007,0)+H582)=16,"",MATCH($C$8,OFFSET([1]NKC!$D$10,H582,0):'[1]NKC'!$D$5007,0)+H582),IF(TYPE(MATCH($C$8,OFFSET([1]NKC!$E$10,H582,0):'[1]NKC'!$E$5007,0)+H582)=16,"",MATCH($C$8,OFFSET([1]NKC!$E$10,H582,0):'[1]NKC'!$E$5007,0)+H582))</f>
        <v>757</v>
      </c>
    </row>
    <row r="584" spans="1:8" s="52" customFormat="1" ht="14.25">
      <c r="A584" s="45">
        <f ca="1">IF($H584="","",INDEX([1]NKC!$A$10:$A$5007,$H584))</f>
        <v>43571</v>
      </c>
      <c r="B584" s="46" t="str">
        <f ca="1">IF($H584="","",INDEX([1]NKC!$B$10:$B$5007,$H584))</f>
        <v>PC20190416-07</v>
      </c>
      <c r="C584" s="47" t="str">
        <f ca="1">IF($H584="","",INDEX([1]NKC!$C$10:$C$5007,$H584))</f>
        <v>Công tác miền trung đợt 2-phòng nghỉ</v>
      </c>
      <c r="D584" s="48" t="str">
        <f ca="1">IF(IF($H584="","",INDEX([1]NKC!$D$10:$D$5007,$H584))=$C$8,IF($H584="","",INDEX([1]NKC!$E$10:$E$5007,$H584)),IF($H584="","",INDEX([1]NKC!$D$10:$D$5007,$H584)))</f>
        <v>6418</v>
      </c>
      <c r="E584" s="49" t="str">
        <f ca="1">IF(IF($H584="","",INDEX([1]NKC!$E$10:$E$5007,$H584))=$C$8,"",IF($H584="","",INDEX([1]NKC!$F$10:$F$5007,$H584)))</f>
        <v/>
      </c>
      <c r="F584" s="49">
        <f ca="1">IF(IF($H584="","",INDEX([1]NKC!$D$10:$D$5007,$H584))=$C$8,"",IF($H584="","",INDEX([1]NKC!$F$10:$F$5007,$H584)))</f>
        <v>409091</v>
      </c>
      <c r="G584" s="50">
        <f ca="1">IF(SUM(E584:F584)=0,0,$G$11+SUM(E$12:$E584)-SUM(F$12:$F584))</f>
        <v>2430283165</v>
      </c>
      <c r="H584" s="51">
        <f ca="1">IF(IF(TYPE(MATCH($C$8,OFFSET([1]NKC!$D$10,H583,0):'[1]NKC'!$D$5007,0)+H583)=16,"",MATCH($C$8,OFFSET([1]NKC!$D$10,H583,0):'[1]NKC'!$D$5007,0)+H583)&lt;IF(TYPE(MATCH($C$8,OFFSET([1]NKC!$E$10,H583,0):'[1]NKC'!$E$5007,0)+H583)=16,"",MATCH($C$8,OFFSET([1]NKC!$E$10,H583,0):'[1]NKC'!$E$5007,0)+H583),IF(TYPE(MATCH($C$8,OFFSET([1]NKC!$D$10,H583,0):'[1]NKC'!$D$5007,0)+H583)=16,"",MATCH($C$8,OFFSET([1]NKC!$D$10,H583,0):'[1]NKC'!$D$5007,0)+H583),IF(TYPE(MATCH($C$8,OFFSET([1]NKC!$E$10,H583,0):'[1]NKC'!$E$5007,0)+H583)=16,"",MATCH($C$8,OFFSET([1]NKC!$E$10,H583,0):'[1]NKC'!$E$5007,0)+H583))</f>
        <v>758</v>
      </c>
    </row>
    <row r="585" spans="1:8" s="52" customFormat="1" ht="14.25">
      <c r="A585" s="45">
        <f ca="1">IF($H585="","",INDEX([1]NKC!$A$10:$A$5007,$H585))</f>
        <v>43571</v>
      </c>
      <c r="B585" s="46" t="str">
        <f ca="1">IF($H585="","",INDEX([1]NKC!$B$10:$B$5007,$H585))</f>
        <v>PC20190416-07</v>
      </c>
      <c r="C585" s="47" t="str">
        <f ca="1">IF($H585="","",INDEX([1]NKC!$C$10:$C$5007,$H585))</f>
        <v>Thuế GTGT khấu trừ</v>
      </c>
      <c r="D585" s="48" t="str">
        <f ca="1">IF(IF($H585="","",INDEX([1]NKC!$D$10:$D$5007,$H585))=$C$8,IF($H585="","",INDEX([1]NKC!$E$10:$E$5007,$H585)),IF($H585="","",INDEX([1]NKC!$D$10:$D$5007,$H585)))</f>
        <v>1331</v>
      </c>
      <c r="E585" s="49" t="str">
        <f ca="1">IF(IF($H585="","",INDEX([1]NKC!$E$10:$E$5007,$H585))=$C$8,"",IF($H585="","",INDEX([1]NKC!$F$10:$F$5007,$H585)))</f>
        <v/>
      </c>
      <c r="F585" s="49">
        <f ca="1">IF(IF($H585="","",INDEX([1]NKC!$D$10:$D$5007,$H585))=$C$8,"",IF($H585="","",INDEX([1]NKC!$F$10:$F$5007,$H585)))</f>
        <v>40909</v>
      </c>
      <c r="G585" s="50">
        <f ca="1">IF(SUM(E585:F585)=0,0,$G$11+SUM(E$12:$E585)-SUM(F$12:$F585))</f>
        <v>2430242256</v>
      </c>
      <c r="H585" s="51">
        <f ca="1">IF(IF(TYPE(MATCH($C$8,OFFSET([1]NKC!$D$10,H584,0):'[1]NKC'!$D$5007,0)+H584)=16,"",MATCH($C$8,OFFSET([1]NKC!$D$10,H584,0):'[1]NKC'!$D$5007,0)+H584)&lt;IF(TYPE(MATCH($C$8,OFFSET([1]NKC!$E$10,H584,0):'[1]NKC'!$E$5007,0)+H584)=16,"",MATCH($C$8,OFFSET([1]NKC!$E$10,H584,0):'[1]NKC'!$E$5007,0)+H584),IF(TYPE(MATCH($C$8,OFFSET([1]NKC!$D$10,H584,0):'[1]NKC'!$D$5007,0)+H584)=16,"",MATCH($C$8,OFFSET([1]NKC!$D$10,H584,0):'[1]NKC'!$D$5007,0)+H584),IF(TYPE(MATCH($C$8,OFFSET([1]NKC!$E$10,H584,0):'[1]NKC'!$E$5007,0)+H584)=16,"",MATCH($C$8,OFFSET([1]NKC!$E$10,H584,0):'[1]NKC'!$E$5007,0)+H584))</f>
        <v>759</v>
      </c>
    </row>
    <row r="586" spans="1:8" s="52" customFormat="1" ht="14.25">
      <c r="A586" s="45">
        <f ca="1">IF($H586="","",INDEX([1]NKC!$A$10:$A$5007,$H586))</f>
        <v>43571</v>
      </c>
      <c r="B586" s="46" t="str">
        <f ca="1">IF($H586="","",INDEX([1]NKC!$B$10:$B$5007,$H586))</f>
        <v>PC20190416-07</v>
      </c>
      <c r="C586" s="47" t="str">
        <f ca="1">IF($H586="","",INDEX([1]NKC!$C$10:$C$5007,$H586))</f>
        <v>Công tác miền trung đợt 2-phòng nghỉ</v>
      </c>
      <c r="D586" s="48" t="str">
        <f ca="1">IF(IF($H586="","",INDEX([1]NKC!$D$10:$D$5007,$H586))=$C$8,IF($H586="","",INDEX([1]NKC!$E$10:$E$5007,$H586)),IF($H586="","",INDEX([1]NKC!$D$10:$D$5007,$H586)))</f>
        <v>6418</v>
      </c>
      <c r="E586" s="49" t="str">
        <f ca="1">IF(IF($H586="","",INDEX([1]NKC!$E$10:$E$5007,$H586))=$C$8,"",IF($H586="","",INDEX([1]NKC!$F$10:$F$5007,$H586)))</f>
        <v/>
      </c>
      <c r="F586" s="49">
        <f ca="1">IF(IF($H586="","",INDEX([1]NKC!$D$10:$D$5007,$H586))=$C$8,"",IF($H586="","",INDEX([1]NKC!$F$10:$F$5007,$H586)))</f>
        <v>545455</v>
      </c>
      <c r="G586" s="50">
        <f ca="1">IF(SUM(E586:F586)=0,0,$G$11+SUM(E$12:$E586)-SUM(F$12:$F586))</f>
        <v>2429696801</v>
      </c>
      <c r="H586" s="51">
        <f ca="1">IF(IF(TYPE(MATCH($C$8,OFFSET([1]NKC!$D$10,H585,0):'[1]NKC'!$D$5007,0)+H585)=16,"",MATCH($C$8,OFFSET([1]NKC!$D$10,H585,0):'[1]NKC'!$D$5007,0)+H585)&lt;IF(TYPE(MATCH($C$8,OFFSET([1]NKC!$E$10,H585,0):'[1]NKC'!$E$5007,0)+H585)=16,"",MATCH($C$8,OFFSET([1]NKC!$E$10,H585,0):'[1]NKC'!$E$5007,0)+H585),IF(TYPE(MATCH($C$8,OFFSET([1]NKC!$D$10,H585,0):'[1]NKC'!$D$5007,0)+H585)=16,"",MATCH($C$8,OFFSET([1]NKC!$D$10,H585,0):'[1]NKC'!$D$5007,0)+H585),IF(TYPE(MATCH($C$8,OFFSET([1]NKC!$E$10,H585,0):'[1]NKC'!$E$5007,0)+H585)=16,"",MATCH($C$8,OFFSET([1]NKC!$E$10,H585,0):'[1]NKC'!$E$5007,0)+H585))</f>
        <v>760</v>
      </c>
    </row>
    <row r="587" spans="1:8" s="52" customFormat="1" ht="14.25">
      <c r="A587" s="45">
        <f ca="1">IF($H587="","",INDEX([1]NKC!$A$10:$A$5007,$H587))</f>
        <v>43571</v>
      </c>
      <c r="B587" s="46" t="str">
        <f ca="1">IF($H587="","",INDEX([1]NKC!$B$10:$B$5007,$H587))</f>
        <v>PC20190416-07</v>
      </c>
      <c r="C587" s="47" t="str">
        <f ca="1">IF($H587="","",INDEX([1]NKC!$C$10:$C$5007,$H587))</f>
        <v>Thuế GTGT khấu trừ</v>
      </c>
      <c r="D587" s="48" t="str">
        <f ca="1">IF(IF($H587="","",INDEX([1]NKC!$D$10:$D$5007,$H587))=$C$8,IF($H587="","",INDEX([1]NKC!$E$10:$E$5007,$H587)),IF($H587="","",INDEX([1]NKC!$D$10:$D$5007,$H587)))</f>
        <v>1331</v>
      </c>
      <c r="E587" s="49" t="str">
        <f ca="1">IF(IF($H587="","",INDEX([1]NKC!$E$10:$E$5007,$H587))=$C$8,"",IF($H587="","",INDEX([1]NKC!$F$10:$F$5007,$H587)))</f>
        <v/>
      </c>
      <c r="F587" s="49">
        <f ca="1">IF(IF($H587="","",INDEX([1]NKC!$D$10:$D$5007,$H587))=$C$8,"",IF($H587="","",INDEX([1]NKC!$F$10:$F$5007,$H587)))</f>
        <v>54545</v>
      </c>
      <c r="G587" s="50">
        <f ca="1">IF(SUM(E587:F587)=0,0,$G$11+SUM(E$12:$E587)-SUM(F$12:$F587))</f>
        <v>2429642256</v>
      </c>
      <c r="H587" s="51">
        <f ca="1">IF(IF(TYPE(MATCH($C$8,OFFSET([1]NKC!$D$10,H586,0):'[1]NKC'!$D$5007,0)+H586)=16,"",MATCH($C$8,OFFSET([1]NKC!$D$10,H586,0):'[1]NKC'!$D$5007,0)+H586)&lt;IF(TYPE(MATCH($C$8,OFFSET([1]NKC!$E$10,H586,0):'[1]NKC'!$E$5007,0)+H586)=16,"",MATCH($C$8,OFFSET([1]NKC!$E$10,H586,0):'[1]NKC'!$E$5007,0)+H586),IF(TYPE(MATCH($C$8,OFFSET([1]NKC!$D$10,H586,0):'[1]NKC'!$D$5007,0)+H586)=16,"",MATCH($C$8,OFFSET([1]NKC!$D$10,H586,0):'[1]NKC'!$D$5007,0)+H586),IF(TYPE(MATCH($C$8,OFFSET([1]NKC!$E$10,H586,0):'[1]NKC'!$E$5007,0)+H586)=16,"",MATCH($C$8,OFFSET([1]NKC!$E$10,H586,0):'[1]NKC'!$E$5007,0)+H586))</f>
        <v>761</v>
      </c>
    </row>
    <row r="588" spans="1:8" s="52" customFormat="1" ht="14.25">
      <c r="A588" s="45">
        <f ca="1">IF($H588="","",INDEX([1]NKC!$A$10:$A$5007,$H588))</f>
        <v>43571</v>
      </c>
      <c r="B588" s="46" t="str">
        <f ca="1">IF($H588="","",INDEX([1]NKC!$B$10:$B$5007,$H588))</f>
        <v>PC20190416-07</v>
      </c>
      <c r="C588" s="47" t="str">
        <f ca="1">IF($H588="","",INDEX([1]NKC!$C$10:$C$5007,$H588))</f>
        <v>Công tác miền trung đợt 2-phòng nghỉ</v>
      </c>
      <c r="D588" s="48" t="str">
        <f ca="1">IF(IF($H588="","",INDEX([1]NKC!$D$10:$D$5007,$H588))=$C$8,IF($H588="","",INDEX([1]NKC!$E$10:$E$5007,$H588)),IF($H588="","",INDEX([1]NKC!$D$10:$D$5007,$H588)))</f>
        <v>6418</v>
      </c>
      <c r="E588" s="49" t="str">
        <f ca="1">IF(IF($H588="","",INDEX([1]NKC!$E$10:$E$5007,$H588))=$C$8,"",IF($H588="","",INDEX([1]NKC!$F$10:$F$5007,$H588)))</f>
        <v/>
      </c>
      <c r="F588" s="49">
        <f ca="1">IF(IF($H588="","",INDEX([1]NKC!$D$10:$D$5007,$H588))=$C$8,"",IF($H588="","",INDEX([1]NKC!$F$10:$F$5007,$H588)))</f>
        <v>954546</v>
      </c>
      <c r="G588" s="50">
        <f ca="1">IF(SUM(E588:F588)=0,0,$G$11+SUM(E$12:$E588)-SUM(F$12:$F588))</f>
        <v>2428687710</v>
      </c>
      <c r="H588" s="51">
        <f ca="1">IF(IF(TYPE(MATCH($C$8,OFFSET([1]NKC!$D$10,H587,0):'[1]NKC'!$D$5007,0)+H587)=16,"",MATCH($C$8,OFFSET([1]NKC!$D$10,H587,0):'[1]NKC'!$D$5007,0)+H587)&lt;IF(TYPE(MATCH($C$8,OFFSET([1]NKC!$E$10,H587,0):'[1]NKC'!$E$5007,0)+H587)=16,"",MATCH($C$8,OFFSET([1]NKC!$E$10,H587,0):'[1]NKC'!$E$5007,0)+H587),IF(TYPE(MATCH($C$8,OFFSET([1]NKC!$D$10,H587,0):'[1]NKC'!$D$5007,0)+H587)=16,"",MATCH($C$8,OFFSET([1]NKC!$D$10,H587,0):'[1]NKC'!$D$5007,0)+H587),IF(TYPE(MATCH($C$8,OFFSET([1]NKC!$E$10,H587,0):'[1]NKC'!$E$5007,0)+H587)=16,"",MATCH($C$8,OFFSET([1]NKC!$E$10,H587,0):'[1]NKC'!$E$5007,0)+H587))</f>
        <v>762</v>
      </c>
    </row>
    <row r="589" spans="1:8" s="52" customFormat="1" ht="14.25">
      <c r="A589" s="45">
        <f ca="1">IF($H589="","",INDEX([1]NKC!$A$10:$A$5007,$H589))</f>
        <v>43571</v>
      </c>
      <c r="B589" s="46" t="str">
        <f ca="1">IF($H589="","",INDEX([1]NKC!$B$10:$B$5007,$H589))</f>
        <v>PC20190416-07</v>
      </c>
      <c r="C589" s="47" t="str">
        <f ca="1">IF($H589="","",INDEX([1]NKC!$C$10:$C$5007,$H589))</f>
        <v>Thuế GTGT khấu trừ</v>
      </c>
      <c r="D589" s="48" t="str">
        <f ca="1">IF(IF($H589="","",INDEX([1]NKC!$D$10:$D$5007,$H589))=$C$8,IF($H589="","",INDEX([1]NKC!$E$10:$E$5007,$H589)),IF($H589="","",INDEX([1]NKC!$D$10:$D$5007,$H589)))</f>
        <v>1331</v>
      </c>
      <c r="E589" s="49" t="str">
        <f ca="1">IF(IF($H589="","",INDEX([1]NKC!$E$10:$E$5007,$H589))=$C$8,"",IF($H589="","",INDEX([1]NKC!$F$10:$F$5007,$H589)))</f>
        <v/>
      </c>
      <c r="F589" s="49">
        <f ca="1">IF(IF($H589="","",INDEX([1]NKC!$D$10:$D$5007,$H589))=$C$8,"",IF($H589="","",INDEX([1]NKC!$F$10:$F$5007,$H589)))</f>
        <v>95454</v>
      </c>
      <c r="G589" s="50">
        <f ca="1">IF(SUM(E589:F589)=0,0,$G$11+SUM(E$12:$E589)-SUM(F$12:$F589))</f>
        <v>2428592256</v>
      </c>
      <c r="H589" s="51">
        <f ca="1">IF(IF(TYPE(MATCH($C$8,OFFSET([1]NKC!$D$10,H588,0):'[1]NKC'!$D$5007,0)+H588)=16,"",MATCH($C$8,OFFSET([1]NKC!$D$10,H588,0):'[1]NKC'!$D$5007,0)+H588)&lt;IF(TYPE(MATCH($C$8,OFFSET([1]NKC!$E$10,H588,0):'[1]NKC'!$E$5007,0)+H588)=16,"",MATCH($C$8,OFFSET([1]NKC!$E$10,H588,0):'[1]NKC'!$E$5007,0)+H588),IF(TYPE(MATCH($C$8,OFFSET([1]NKC!$D$10,H588,0):'[1]NKC'!$D$5007,0)+H588)=16,"",MATCH($C$8,OFFSET([1]NKC!$D$10,H588,0):'[1]NKC'!$D$5007,0)+H588),IF(TYPE(MATCH($C$8,OFFSET([1]NKC!$E$10,H588,0):'[1]NKC'!$E$5007,0)+H588)=16,"",MATCH($C$8,OFFSET([1]NKC!$E$10,H588,0):'[1]NKC'!$E$5007,0)+H588))</f>
        <v>763</v>
      </c>
    </row>
    <row r="590" spans="1:8" s="52" customFormat="1" ht="14.25">
      <c r="A590" s="45">
        <f ca="1">IF($H590="","",INDEX([1]NKC!$A$10:$A$5007,$H590))</f>
        <v>43571</v>
      </c>
      <c r="B590" s="46" t="str">
        <f ca="1">IF($H590="","",INDEX([1]NKC!$B$10:$B$5007,$H590))</f>
        <v>PC20190416-07</v>
      </c>
      <c r="C590" s="47" t="str">
        <f ca="1">IF($H590="","",INDEX([1]NKC!$C$10:$C$5007,$H590))</f>
        <v>Công tác miền trung đợt 2-phòng nghỉ</v>
      </c>
      <c r="D590" s="48" t="str">
        <f ca="1">IF(IF($H590="","",INDEX([1]NKC!$D$10:$D$5007,$H590))=$C$8,IF($H590="","",INDEX([1]NKC!$E$10:$E$5007,$H590)),IF($H590="","",INDEX([1]NKC!$D$10:$D$5007,$H590)))</f>
        <v>6418</v>
      </c>
      <c r="E590" s="49" t="str">
        <f ca="1">IF(IF($H590="","",INDEX([1]NKC!$E$10:$E$5007,$H590))=$C$8,"",IF($H590="","",INDEX([1]NKC!$F$10:$F$5007,$H590)))</f>
        <v/>
      </c>
      <c r="F590" s="49">
        <f ca="1">IF(IF($H590="","",INDEX([1]NKC!$D$10:$D$5007,$H590))=$C$8,"",IF($H590="","",INDEX([1]NKC!$F$10:$F$5007,$H590)))</f>
        <v>954546</v>
      </c>
      <c r="G590" s="50">
        <f ca="1">IF(SUM(E590:F590)=0,0,$G$11+SUM(E$12:$E590)-SUM(F$12:$F590))</f>
        <v>2427637710</v>
      </c>
      <c r="H590" s="51">
        <f ca="1">IF(IF(TYPE(MATCH($C$8,OFFSET([1]NKC!$D$10,H589,0):'[1]NKC'!$D$5007,0)+H589)=16,"",MATCH($C$8,OFFSET([1]NKC!$D$10,H589,0):'[1]NKC'!$D$5007,0)+H589)&lt;IF(TYPE(MATCH($C$8,OFFSET([1]NKC!$E$10,H589,0):'[1]NKC'!$E$5007,0)+H589)=16,"",MATCH($C$8,OFFSET([1]NKC!$E$10,H589,0):'[1]NKC'!$E$5007,0)+H589),IF(TYPE(MATCH($C$8,OFFSET([1]NKC!$D$10,H589,0):'[1]NKC'!$D$5007,0)+H589)=16,"",MATCH($C$8,OFFSET([1]NKC!$D$10,H589,0):'[1]NKC'!$D$5007,0)+H589),IF(TYPE(MATCH($C$8,OFFSET([1]NKC!$E$10,H589,0):'[1]NKC'!$E$5007,0)+H589)=16,"",MATCH($C$8,OFFSET([1]NKC!$E$10,H589,0):'[1]NKC'!$E$5007,0)+H589))</f>
        <v>764</v>
      </c>
    </row>
    <row r="591" spans="1:8" s="52" customFormat="1" ht="14.25">
      <c r="A591" s="45">
        <f ca="1">IF($H591="","",INDEX([1]NKC!$A$10:$A$5007,$H591))</f>
        <v>43571</v>
      </c>
      <c r="B591" s="46" t="str">
        <f ca="1">IF($H591="","",INDEX([1]NKC!$B$10:$B$5007,$H591))</f>
        <v>PC20190416-07</v>
      </c>
      <c r="C591" s="47" t="str">
        <f ca="1">IF($H591="","",INDEX([1]NKC!$C$10:$C$5007,$H591))</f>
        <v>Thuế GTGT khấu trừ</v>
      </c>
      <c r="D591" s="48" t="str">
        <f ca="1">IF(IF($H591="","",INDEX([1]NKC!$D$10:$D$5007,$H591))=$C$8,IF($H591="","",INDEX([1]NKC!$E$10:$E$5007,$H591)),IF($H591="","",INDEX([1]NKC!$D$10:$D$5007,$H591)))</f>
        <v>1331</v>
      </c>
      <c r="E591" s="49" t="str">
        <f ca="1">IF(IF($H591="","",INDEX([1]NKC!$E$10:$E$5007,$H591))=$C$8,"",IF($H591="","",INDEX([1]NKC!$F$10:$F$5007,$H591)))</f>
        <v/>
      </c>
      <c r="F591" s="49">
        <f ca="1">IF(IF($H591="","",INDEX([1]NKC!$D$10:$D$5007,$H591))=$C$8,"",IF($H591="","",INDEX([1]NKC!$F$10:$F$5007,$H591)))</f>
        <v>95454</v>
      </c>
      <c r="G591" s="50">
        <f ca="1">IF(SUM(E591:F591)=0,0,$G$11+SUM(E$12:$E591)-SUM(F$12:$F591))</f>
        <v>2427542256</v>
      </c>
      <c r="H591" s="51">
        <f ca="1">IF(IF(TYPE(MATCH($C$8,OFFSET([1]NKC!$D$10,H590,0):'[1]NKC'!$D$5007,0)+H590)=16,"",MATCH($C$8,OFFSET([1]NKC!$D$10,H590,0):'[1]NKC'!$D$5007,0)+H590)&lt;IF(TYPE(MATCH($C$8,OFFSET([1]NKC!$E$10,H590,0):'[1]NKC'!$E$5007,0)+H590)=16,"",MATCH($C$8,OFFSET([1]NKC!$E$10,H590,0):'[1]NKC'!$E$5007,0)+H590),IF(TYPE(MATCH($C$8,OFFSET([1]NKC!$D$10,H590,0):'[1]NKC'!$D$5007,0)+H590)=16,"",MATCH($C$8,OFFSET([1]NKC!$D$10,H590,0):'[1]NKC'!$D$5007,0)+H590),IF(TYPE(MATCH($C$8,OFFSET([1]NKC!$E$10,H590,0):'[1]NKC'!$E$5007,0)+H590)=16,"",MATCH($C$8,OFFSET([1]NKC!$E$10,H590,0):'[1]NKC'!$E$5007,0)+H590))</f>
        <v>765</v>
      </c>
    </row>
    <row r="592" spans="1:8" s="52" customFormat="1" ht="14.25">
      <c r="A592" s="45">
        <f ca="1">IF($H592="","",INDEX([1]NKC!$A$10:$A$5007,$H592))</f>
        <v>43571</v>
      </c>
      <c r="B592" s="46" t="str">
        <f ca="1">IF($H592="","",INDEX([1]NKC!$B$10:$B$5007,$H592))</f>
        <v>PC20190416-07</v>
      </c>
      <c r="C592" s="47" t="str">
        <f ca="1">IF($H592="","",INDEX([1]NKC!$C$10:$C$5007,$H592))</f>
        <v>Công tác miền trung đợt 2-phòng nghỉ</v>
      </c>
      <c r="D592" s="48" t="str">
        <f ca="1">IF(IF($H592="","",INDEX([1]NKC!$D$10:$D$5007,$H592))=$C$8,IF($H592="","",INDEX([1]NKC!$E$10:$E$5007,$H592)),IF($H592="","",INDEX([1]NKC!$D$10:$D$5007,$H592)))</f>
        <v>6418</v>
      </c>
      <c r="E592" s="49" t="str">
        <f ca="1">IF(IF($H592="","",INDEX([1]NKC!$E$10:$E$5007,$H592))=$C$8,"",IF($H592="","",INDEX([1]NKC!$F$10:$F$5007,$H592)))</f>
        <v/>
      </c>
      <c r="F592" s="49">
        <f ca="1">IF(IF($H592="","",INDEX([1]NKC!$D$10:$D$5007,$H592))=$C$8,"",IF($H592="","",INDEX([1]NKC!$F$10:$F$5007,$H592)))</f>
        <v>545454</v>
      </c>
      <c r="G592" s="50">
        <f ca="1">IF(SUM(E592:F592)=0,0,$G$11+SUM(E$12:$E592)-SUM(F$12:$F592))</f>
        <v>2426996802</v>
      </c>
      <c r="H592" s="51">
        <f ca="1">IF(IF(TYPE(MATCH($C$8,OFFSET([1]NKC!$D$10,H591,0):'[1]NKC'!$D$5007,0)+H591)=16,"",MATCH($C$8,OFFSET([1]NKC!$D$10,H591,0):'[1]NKC'!$D$5007,0)+H591)&lt;IF(TYPE(MATCH($C$8,OFFSET([1]NKC!$E$10,H591,0):'[1]NKC'!$E$5007,0)+H591)=16,"",MATCH($C$8,OFFSET([1]NKC!$E$10,H591,0):'[1]NKC'!$E$5007,0)+H591),IF(TYPE(MATCH($C$8,OFFSET([1]NKC!$D$10,H591,0):'[1]NKC'!$D$5007,0)+H591)=16,"",MATCH($C$8,OFFSET([1]NKC!$D$10,H591,0):'[1]NKC'!$D$5007,0)+H591),IF(TYPE(MATCH($C$8,OFFSET([1]NKC!$E$10,H591,0):'[1]NKC'!$E$5007,0)+H591)=16,"",MATCH($C$8,OFFSET([1]NKC!$E$10,H591,0):'[1]NKC'!$E$5007,0)+H591))</f>
        <v>766</v>
      </c>
    </row>
    <row r="593" spans="1:8" s="52" customFormat="1" ht="14.25">
      <c r="A593" s="45">
        <f ca="1">IF($H593="","",INDEX([1]NKC!$A$10:$A$5007,$H593))</f>
        <v>43571</v>
      </c>
      <c r="B593" s="46" t="str">
        <f ca="1">IF($H593="","",INDEX([1]NKC!$B$10:$B$5007,$H593))</f>
        <v>PC20190416-07</v>
      </c>
      <c r="C593" s="47" t="str">
        <f ca="1">IF($H593="","",INDEX([1]NKC!$C$10:$C$5007,$H593))</f>
        <v>Thuế GTGT khấu trừ</v>
      </c>
      <c r="D593" s="48" t="str">
        <f ca="1">IF(IF($H593="","",INDEX([1]NKC!$D$10:$D$5007,$H593))=$C$8,IF($H593="","",INDEX([1]NKC!$E$10:$E$5007,$H593)),IF($H593="","",INDEX([1]NKC!$D$10:$D$5007,$H593)))</f>
        <v>1331</v>
      </c>
      <c r="E593" s="49" t="str">
        <f ca="1">IF(IF($H593="","",INDEX([1]NKC!$E$10:$E$5007,$H593))=$C$8,"",IF($H593="","",INDEX([1]NKC!$F$10:$F$5007,$H593)))</f>
        <v/>
      </c>
      <c r="F593" s="49">
        <f ca="1">IF(IF($H593="","",INDEX([1]NKC!$D$10:$D$5007,$H593))=$C$8,"",IF($H593="","",INDEX([1]NKC!$F$10:$F$5007,$H593)))</f>
        <v>54546</v>
      </c>
      <c r="G593" s="50">
        <f ca="1">IF(SUM(E593:F593)=0,0,$G$11+SUM(E$12:$E593)-SUM(F$12:$F593))</f>
        <v>2426942256</v>
      </c>
      <c r="H593" s="51">
        <f ca="1">IF(IF(TYPE(MATCH($C$8,OFFSET([1]NKC!$D$10,H592,0):'[1]NKC'!$D$5007,0)+H592)=16,"",MATCH($C$8,OFFSET([1]NKC!$D$10,H592,0):'[1]NKC'!$D$5007,0)+H592)&lt;IF(TYPE(MATCH($C$8,OFFSET([1]NKC!$E$10,H592,0):'[1]NKC'!$E$5007,0)+H592)=16,"",MATCH($C$8,OFFSET([1]NKC!$E$10,H592,0):'[1]NKC'!$E$5007,0)+H592),IF(TYPE(MATCH($C$8,OFFSET([1]NKC!$D$10,H592,0):'[1]NKC'!$D$5007,0)+H592)=16,"",MATCH($C$8,OFFSET([1]NKC!$D$10,H592,0):'[1]NKC'!$D$5007,0)+H592),IF(TYPE(MATCH($C$8,OFFSET([1]NKC!$E$10,H592,0):'[1]NKC'!$E$5007,0)+H592)=16,"",MATCH($C$8,OFFSET([1]NKC!$E$10,H592,0):'[1]NKC'!$E$5007,0)+H592))</f>
        <v>767</v>
      </c>
    </row>
    <row r="594" spans="1:8" s="52" customFormat="1" ht="14.25">
      <c r="A594" s="45">
        <f ca="1">IF($H594="","",INDEX([1]NKC!$A$10:$A$5007,$H594))</f>
        <v>43571</v>
      </c>
      <c r="B594" s="46" t="str">
        <f ca="1">IF($H594="","",INDEX([1]NKC!$B$10:$B$5007,$H594))</f>
        <v>PC20190416-07</v>
      </c>
      <c r="C594" s="47" t="str">
        <f ca="1">IF($H594="","",INDEX([1]NKC!$C$10:$C$5007,$H594))</f>
        <v>Công tác miền trung đợt 2-phòng nghỉ</v>
      </c>
      <c r="D594" s="48" t="str">
        <f ca="1">IF(IF($H594="","",INDEX([1]NKC!$D$10:$D$5007,$H594))=$C$8,IF($H594="","",INDEX([1]NKC!$E$10:$E$5007,$H594)),IF($H594="","",INDEX([1]NKC!$D$10:$D$5007,$H594)))</f>
        <v>6418</v>
      </c>
      <c r="E594" s="49" t="str">
        <f ca="1">IF(IF($H594="","",INDEX([1]NKC!$E$10:$E$5007,$H594))=$C$8,"",IF($H594="","",INDEX([1]NKC!$F$10:$F$5007,$H594)))</f>
        <v/>
      </c>
      <c r="F594" s="49">
        <f ca="1">IF(IF($H594="","",INDEX([1]NKC!$D$10:$D$5007,$H594))=$C$8,"",IF($H594="","",INDEX([1]NKC!$F$10:$F$5007,$H594)))</f>
        <v>1454545</v>
      </c>
      <c r="G594" s="50">
        <f ca="1">IF(SUM(E594:F594)=0,0,$G$11+SUM(E$12:$E594)-SUM(F$12:$F594))</f>
        <v>2425487711</v>
      </c>
      <c r="H594" s="51">
        <f ca="1">IF(IF(TYPE(MATCH($C$8,OFFSET([1]NKC!$D$10,H593,0):'[1]NKC'!$D$5007,0)+H593)=16,"",MATCH($C$8,OFFSET([1]NKC!$D$10,H593,0):'[1]NKC'!$D$5007,0)+H593)&lt;IF(TYPE(MATCH($C$8,OFFSET([1]NKC!$E$10,H593,0):'[1]NKC'!$E$5007,0)+H593)=16,"",MATCH($C$8,OFFSET([1]NKC!$E$10,H593,0):'[1]NKC'!$E$5007,0)+H593),IF(TYPE(MATCH($C$8,OFFSET([1]NKC!$D$10,H593,0):'[1]NKC'!$D$5007,0)+H593)=16,"",MATCH($C$8,OFFSET([1]NKC!$D$10,H593,0):'[1]NKC'!$D$5007,0)+H593),IF(TYPE(MATCH($C$8,OFFSET([1]NKC!$E$10,H593,0):'[1]NKC'!$E$5007,0)+H593)=16,"",MATCH($C$8,OFFSET([1]NKC!$E$10,H593,0):'[1]NKC'!$E$5007,0)+H593))</f>
        <v>768</v>
      </c>
    </row>
    <row r="595" spans="1:8" s="52" customFormat="1" ht="14.25">
      <c r="A595" s="45">
        <f ca="1">IF($H595="","",INDEX([1]NKC!$A$10:$A$5007,$H595))</f>
        <v>43571</v>
      </c>
      <c r="B595" s="46" t="str">
        <f ca="1">IF($H595="","",INDEX([1]NKC!$B$10:$B$5007,$H595))</f>
        <v>PC20190416-07</v>
      </c>
      <c r="C595" s="47" t="str">
        <f ca="1">IF($H595="","",INDEX([1]NKC!$C$10:$C$5007,$H595))</f>
        <v>Thuế GTGT khấu trừ</v>
      </c>
      <c r="D595" s="48" t="str">
        <f ca="1">IF(IF($H595="","",INDEX([1]NKC!$D$10:$D$5007,$H595))=$C$8,IF($H595="","",INDEX([1]NKC!$E$10:$E$5007,$H595)),IF($H595="","",INDEX([1]NKC!$D$10:$D$5007,$H595)))</f>
        <v>1331</v>
      </c>
      <c r="E595" s="49" t="str">
        <f ca="1">IF(IF($H595="","",INDEX([1]NKC!$E$10:$E$5007,$H595))=$C$8,"",IF($H595="","",INDEX([1]NKC!$F$10:$F$5007,$H595)))</f>
        <v/>
      </c>
      <c r="F595" s="49">
        <f ca="1">IF(IF($H595="","",INDEX([1]NKC!$D$10:$D$5007,$H595))=$C$8,"",IF($H595="","",INDEX([1]NKC!$F$10:$F$5007,$H595)))</f>
        <v>145455</v>
      </c>
      <c r="G595" s="50">
        <f ca="1">IF(SUM(E595:F595)=0,0,$G$11+SUM(E$12:$E595)-SUM(F$12:$F595))</f>
        <v>2425342256</v>
      </c>
      <c r="H595" s="51">
        <f ca="1">IF(IF(TYPE(MATCH($C$8,OFFSET([1]NKC!$D$10,H594,0):'[1]NKC'!$D$5007,0)+H594)=16,"",MATCH($C$8,OFFSET([1]NKC!$D$10,H594,0):'[1]NKC'!$D$5007,0)+H594)&lt;IF(TYPE(MATCH($C$8,OFFSET([1]NKC!$E$10,H594,0):'[1]NKC'!$E$5007,0)+H594)=16,"",MATCH($C$8,OFFSET([1]NKC!$E$10,H594,0):'[1]NKC'!$E$5007,0)+H594),IF(TYPE(MATCH($C$8,OFFSET([1]NKC!$D$10,H594,0):'[1]NKC'!$D$5007,0)+H594)=16,"",MATCH($C$8,OFFSET([1]NKC!$D$10,H594,0):'[1]NKC'!$D$5007,0)+H594),IF(TYPE(MATCH($C$8,OFFSET([1]NKC!$E$10,H594,0):'[1]NKC'!$E$5007,0)+H594)=16,"",MATCH($C$8,OFFSET([1]NKC!$E$10,H594,0):'[1]NKC'!$E$5007,0)+H594))</f>
        <v>769</v>
      </c>
    </row>
    <row r="596" spans="1:8" s="52" customFormat="1" ht="14.25">
      <c r="A596" s="45">
        <f ca="1">IF($H596="","",INDEX([1]NKC!$A$10:$A$5007,$H596))</f>
        <v>43571</v>
      </c>
      <c r="B596" s="46" t="str">
        <f ca="1">IF($H596="","",INDEX([1]NKC!$B$10:$B$5007,$H596))</f>
        <v>PC20190416-07</v>
      </c>
      <c r="C596" s="47" t="str">
        <f ca="1">IF($H596="","",INDEX([1]NKC!$C$10:$C$5007,$H596))</f>
        <v>Công tác miền trung đợt 2-phòng nghỉ</v>
      </c>
      <c r="D596" s="48" t="str">
        <f ca="1">IF(IF($H596="","",INDEX([1]NKC!$D$10:$D$5007,$H596))=$C$8,IF($H596="","",INDEX([1]NKC!$E$10:$E$5007,$H596)),IF($H596="","",INDEX([1]NKC!$D$10:$D$5007,$H596)))</f>
        <v>6418</v>
      </c>
      <c r="E596" s="49" t="str">
        <f ca="1">IF(IF($H596="","",INDEX([1]NKC!$E$10:$E$5007,$H596))=$C$8,"",IF($H596="","",INDEX([1]NKC!$F$10:$F$5007,$H596)))</f>
        <v/>
      </c>
      <c r="F596" s="49">
        <f ca="1">IF(IF($H596="","",INDEX([1]NKC!$D$10:$D$5007,$H596))=$C$8,"",IF($H596="","",INDEX([1]NKC!$F$10:$F$5007,$H596)))</f>
        <v>1454545</v>
      </c>
      <c r="G596" s="50">
        <f ca="1">IF(SUM(E596:F596)=0,0,$G$11+SUM(E$12:$E596)-SUM(F$12:$F596))</f>
        <v>2423887711</v>
      </c>
      <c r="H596" s="51">
        <f ca="1">IF(IF(TYPE(MATCH($C$8,OFFSET([1]NKC!$D$10,H595,0):'[1]NKC'!$D$5007,0)+H595)=16,"",MATCH($C$8,OFFSET([1]NKC!$D$10,H595,0):'[1]NKC'!$D$5007,0)+H595)&lt;IF(TYPE(MATCH($C$8,OFFSET([1]NKC!$E$10,H595,0):'[1]NKC'!$E$5007,0)+H595)=16,"",MATCH($C$8,OFFSET([1]NKC!$E$10,H595,0):'[1]NKC'!$E$5007,0)+H595),IF(TYPE(MATCH($C$8,OFFSET([1]NKC!$D$10,H595,0):'[1]NKC'!$D$5007,0)+H595)=16,"",MATCH($C$8,OFFSET([1]NKC!$D$10,H595,0):'[1]NKC'!$D$5007,0)+H595),IF(TYPE(MATCH($C$8,OFFSET([1]NKC!$E$10,H595,0):'[1]NKC'!$E$5007,0)+H595)=16,"",MATCH($C$8,OFFSET([1]NKC!$E$10,H595,0):'[1]NKC'!$E$5007,0)+H595))</f>
        <v>770</v>
      </c>
    </row>
    <row r="597" spans="1:8" s="52" customFormat="1" ht="14.25">
      <c r="A597" s="45">
        <f ca="1">IF($H597="","",INDEX([1]NKC!$A$10:$A$5007,$H597))</f>
        <v>43571</v>
      </c>
      <c r="B597" s="46" t="str">
        <f ca="1">IF($H597="","",INDEX([1]NKC!$B$10:$B$5007,$H597))</f>
        <v>PC20190416-07</v>
      </c>
      <c r="C597" s="47" t="str">
        <f ca="1">IF($H597="","",INDEX([1]NKC!$C$10:$C$5007,$H597))</f>
        <v>Thuế GTGT khấu trừ</v>
      </c>
      <c r="D597" s="48" t="str">
        <f ca="1">IF(IF($H597="","",INDEX([1]NKC!$D$10:$D$5007,$H597))=$C$8,IF($H597="","",INDEX([1]NKC!$E$10:$E$5007,$H597)),IF($H597="","",INDEX([1]NKC!$D$10:$D$5007,$H597)))</f>
        <v>1331</v>
      </c>
      <c r="E597" s="49" t="str">
        <f ca="1">IF(IF($H597="","",INDEX([1]NKC!$E$10:$E$5007,$H597))=$C$8,"",IF($H597="","",INDEX([1]NKC!$F$10:$F$5007,$H597)))</f>
        <v/>
      </c>
      <c r="F597" s="49">
        <f ca="1">IF(IF($H597="","",INDEX([1]NKC!$D$10:$D$5007,$H597))=$C$8,"",IF($H597="","",INDEX([1]NKC!$F$10:$F$5007,$H597)))</f>
        <v>145455</v>
      </c>
      <c r="G597" s="50">
        <f ca="1">IF(SUM(E597:F597)=0,0,$G$11+SUM(E$12:$E597)-SUM(F$12:$F597))</f>
        <v>2423742256</v>
      </c>
      <c r="H597" s="51">
        <f ca="1">IF(IF(TYPE(MATCH($C$8,OFFSET([1]NKC!$D$10,H596,0):'[1]NKC'!$D$5007,0)+H596)=16,"",MATCH($C$8,OFFSET([1]NKC!$D$10,H596,0):'[1]NKC'!$D$5007,0)+H596)&lt;IF(TYPE(MATCH($C$8,OFFSET([1]NKC!$E$10,H596,0):'[1]NKC'!$E$5007,0)+H596)=16,"",MATCH($C$8,OFFSET([1]NKC!$E$10,H596,0):'[1]NKC'!$E$5007,0)+H596),IF(TYPE(MATCH($C$8,OFFSET([1]NKC!$D$10,H596,0):'[1]NKC'!$D$5007,0)+H596)=16,"",MATCH($C$8,OFFSET([1]NKC!$D$10,H596,0):'[1]NKC'!$D$5007,0)+H596),IF(TYPE(MATCH($C$8,OFFSET([1]NKC!$E$10,H596,0):'[1]NKC'!$E$5007,0)+H596)=16,"",MATCH($C$8,OFFSET([1]NKC!$E$10,H596,0):'[1]NKC'!$E$5007,0)+H596))</f>
        <v>771</v>
      </c>
    </row>
    <row r="598" spans="1:8" s="52" customFormat="1" ht="14.25">
      <c r="A598" s="45">
        <f ca="1">IF($H598="","",INDEX([1]NKC!$A$10:$A$5007,$H598))</f>
        <v>43571</v>
      </c>
      <c r="B598" s="46" t="str">
        <f ca="1">IF($H598="","",INDEX([1]NKC!$B$10:$B$5007,$H598))</f>
        <v>PC20190416-07</v>
      </c>
      <c r="C598" s="47" t="str">
        <f ca="1">IF($H598="","",INDEX([1]NKC!$C$10:$C$5007,$H598))</f>
        <v>Công tác miền trung đợt 2-phòng nghỉ</v>
      </c>
      <c r="D598" s="48" t="str">
        <f ca="1">IF(IF($H598="","",INDEX([1]NKC!$D$10:$D$5007,$H598))=$C$8,IF($H598="","",INDEX([1]NKC!$E$10:$E$5007,$H598)),IF($H598="","",INDEX([1]NKC!$D$10:$D$5007,$H598)))</f>
        <v>6418</v>
      </c>
      <c r="E598" s="49" t="str">
        <f ca="1">IF(IF($H598="","",INDEX([1]NKC!$E$10:$E$5007,$H598))=$C$8,"",IF($H598="","",INDEX([1]NKC!$F$10:$F$5007,$H598)))</f>
        <v/>
      </c>
      <c r="F598" s="49">
        <f ca="1">IF(IF($H598="","",INDEX([1]NKC!$D$10:$D$5007,$H598))=$C$8,"",IF($H598="","",INDEX([1]NKC!$F$10:$F$5007,$H598)))</f>
        <v>727273</v>
      </c>
      <c r="G598" s="50">
        <f ca="1">IF(SUM(E598:F598)=0,0,$G$11+SUM(E$12:$E598)-SUM(F$12:$F598))</f>
        <v>2423014983</v>
      </c>
      <c r="H598" s="51">
        <f ca="1">IF(IF(TYPE(MATCH($C$8,OFFSET([1]NKC!$D$10,H597,0):'[1]NKC'!$D$5007,0)+H597)=16,"",MATCH($C$8,OFFSET([1]NKC!$D$10,H597,0):'[1]NKC'!$D$5007,0)+H597)&lt;IF(TYPE(MATCH($C$8,OFFSET([1]NKC!$E$10,H597,0):'[1]NKC'!$E$5007,0)+H597)=16,"",MATCH($C$8,OFFSET([1]NKC!$E$10,H597,0):'[1]NKC'!$E$5007,0)+H597),IF(TYPE(MATCH($C$8,OFFSET([1]NKC!$D$10,H597,0):'[1]NKC'!$D$5007,0)+H597)=16,"",MATCH($C$8,OFFSET([1]NKC!$D$10,H597,0):'[1]NKC'!$D$5007,0)+H597),IF(TYPE(MATCH($C$8,OFFSET([1]NKC!$E$10,H597,0):'[1]NKC'!$E$5007,0)+H597)=16,"",MATCH($C$8,OFFSET([1]NKC!$E$10,H597,0):'[1]NKC'!$E$5007,0)+H597))</f>
        <v>772</v>
      </c>
    </row>
    <row r="599" spans="1:8" s="52" customFormat="1" ht="14.25">
      <c r="A599" s="45">
        <f ca="1">IF($H599="","",INDEX([1]NKC!$A$10:$A$5007,$H599))</f>
        <v>43571</v>
      </c>
      <c r="B599" s="46" t="str">
        <f ca="1">IF($H599="","",INDEX([1]NKC!$B$10:$B$5007,$H599))</f>
        <v>PC20190416-07</v>
      </c>
      <c r="C599" s="47" t="str">
        <f ca="1">IF($H599="","",INDEX([1]NKC!$C$10:$C$5007,$H599))</f>
        <v>Thuế GTGT khấu trừ</v>
      </c>
      <c r="D599" s="48" t="str">
        <f ca="1">IF(IF($H599="","",INDEX([1]NKC!$D$10:$D$5007,$H599))=$C$8,IF($H599="","",INDEX([1]NKC!$E$10:$E$5007,$H599)),IF($H599="","",INDEX([1]NKC!$D$10:$D$5007,$H599)))</f>
        <v>1331</v>
      </c>
      <c r="E599" s="49" t="str">
        <f ca="1">IF(IF($H599="","",INDEX([1]NKC!$E$10:$E$5007,$H599))=$C$8,"",IF($H599="","",INDEX([1]NKC!$F$10:$F$5007,$H599)))</f>
        <v/>
      </c>
      <c r="F599" s="49">
        <f ca="1">IF(IF($H599="","",INDEX([1]NKC!$D$10:$D$5007,$H599))=$C$8,"",IF($H599="","",INDEX([1]NKC!$F$10:$F$5007,$H599)))</f>
        <v>72727</v>
      </c>
      <c r="G599" s="50">
        <f ca="1">IF(SUM(E599:F599)=0,0,$G$11+SUM(E$12:$E599)-SUM(F$12:$F599))</f>
        <v>2422942256</v>
      </c>
      <c r="H599" s="51">
        <f ca="1">IF(IF(TYPE(MATCH($C$8,OFFSET([1]NKC!$D$10,H598,0):'[1]NKC'!$D$5007,0)+H598)=16,"",MATCH($C$8,OFFSET([1]NKC!$D$10,H598,0):'[1]NKC'!$D$5007,0)+H598)&lt;IF(TYPE(MATCH($C$8,OFFSET([1]NKC!$E$10,H598,0):'[1]NKC'!$E$5007,0)+H598)=16,"",MATCH($C$8,OFFSET([1]NKC!$E$10,H598,0):'[1]NKC'!$E$5007,0)+H598),IF(TYPE(MATCH($C$8,OFFSET([1]NKC!$D$10,H598,0):'[1]NKC'!$D$5007,0)+H598)=16,"",MATCH($C$8,OFFSET([1]NKC!$D$10,H598,0):'[1]NKC'!$D$5007,0)+H598),IF(TYPE(MATCH($C$8,OFFSET([1]NKC!$E$10,H598,0):'[1]NKC'!$E$5007,0)+H598)=16,"",MATCH($C$8,OFFSET([1]NKC!$E$10,H598,0):'[1]NKC'!$E$5007,0)+H598))</f>
        <v>773</v>
      </c>
    </row>
    <row r="600" spans="1:8" s="52" customFormat="1" ht="14.25">
      <c r="A600" s="45">
        <f ca="1">IF($H600="","",INDEX([1]NKC!$A$10:$A$5007,$H600))</f>
        <v>43571</v>
      </c>
      <c r="B600" s="46" t="str">
        <f ca="1">IF($H600="","",INDEX([1]NKC!$B$10:$B$5007,$H600))</f>
        <v>PC20190416-07</v>
      </c>
      <c r="C600" s="47" t="str">
        <f ca="1">IF($H600="","",INDEX([1]NKC!$C$10:$C$5007,$H600))</f>
        <v>Công tác miền trung đợt 2-phòng nghỉ</v>
      </c>
      <c r="D600" s="48" t="str">
        <f ca="1">IF(IF($H600="","",INDEX([1]NKC!$D$10:$D$5007,$H600))=$C$8,IF($H600="","",INDEX([1]NKC!$E$10:$E$5007,$H600)),IF($H600="","",INDEX([1]NKC!$D$10:$D$5007,$H600)))</f>
        <v>6418</v>
      </c>
      <c r="E600" s="49" t="str">
        <f ca="1">IF(IF($H600="","",INDEX([1]NKC!$E$10:$E$5007,$H600))=$C$8,"",IF($H600="","",INDEX([1]NKC!$F$10:$F$5007,$H600)))</f>
        <v/>
      </c>
      <c r="F600" s="49">
        <f ca="1">IF(IF($H600="","",INDEX([1]NKC!$D$10:$D$5007,$H600))=$C$8,"",IF($H600="","",INDEX([1]NKC!$F$10:$F$5007,$H600)))</f>
        <v>818182</v>
      </c>
      <c r="G600" s="50">
        <f ca="1">IF(SUM(E600:F600)=0,0,$G$11+SUM(E$12:$E600)-SUM(F$12:$F600))</f>
        <v>2422124074</v>
      </c>
      <c r="H600" s="51">
        <f ca="1">IF(IF(TYPE(MATCH($C$8,OFFSET([1]NKC!$D$10,H599,0):'[1]NKC'!$D$5007,0)+H599)=16,"",MATCH($C$8,OFFSET([1]NKC!$D$10,H599,0):'[1]NKC'!$D$5007,0)+H599)&lt;IF(TYPE(MATCH($C$8,OFFSET([1]NKC!$E$10,H599,0):'[1]NKC'!$E$5007,0)+H599)=16,"",MATCH($C$8,OFFSET([1]NKC!$E$10,H599,0):'[1]NKC'!$E$5007,0)+H599),IF(TYPE(MATCH($C$8,OFFSET([1]NKC!$D$10,H599,0):'[1]NKC'!$D$5007,0)+H599)=16,"",MATCH($C$8,OFFSET([1]NKC!$D$10,H599,0):'[1]NKC'!$D$5007,0)+H599),IF(TYPE(MATCH($C$8,OFFSET([1]NKC!$E$10,H599,0):'[1]NKC'!$E$5007,0)+H599)=16,"",MATCH($C$8,OFFSET([1]NKC!$E$10,H599,0):'[1]NKC'!$E$5007,0)+H599))</f>
        <v>774</v>
      </c>
    </row>
    <row r="601" spans="1:8" s="52" customFormat="1" ht="14.25">
      <c r="A601" s="45">
        <f ca="1">IF($H601="","",INDEX([1]NKC!$A$10:$A$5007,$H601))</f>
        <v>43571</v>
      </c>
      <c r="B601" s="46" t="str">
        <f ca="1">IF($H601="","",INDEX([1]NKC!$B$10:$B$5007,$H601))</f>
        <v>PC20190416-07</v>
      </c>
      <c r="C601" s="47" t="str">
        <f ca="1">IF($H601="","",INDEX([1]NKC!$C$10:$C$5007,$H601))</f>
        <v>Thuế GTGT khấu trừ</v>
      </c>
      <c r="D601" s="48" t="str">
        <f ca="1">IF(IF($H601="","",INDEX([1]NKC!$D$10:$D$5007,$H601))=$C$8,IF($H601="","",INDEX([1]NKC!$E$10:$E$5007,$H601)),IF($H601="","",INDEX([1]NKC!$D$10:$D$5007,$H601)))</f>
        <v>1331</v>
      </c>
      <c r="E601" s="49" t="str">
        <f ca="1">IF(IF($H601="","",INDEX([1]NKC!$E$10:$E$5007,$H601))=$C$8,"",IF($H601="","",INDEX([1]NKC!$F$10:$F$5007,$H601)))</f>
        <v/>
      </c>
      <c r="F601" s="49">
        <f ca="1">IF(IF($H601="","",INDEX([1]NKC!$D$10:$D$5007,$H601))=$C$8,"",IF($H601="","",INDEX([1]NKC!$F$10:$F$5007,$H601)))</f>
        <v>81818</v>
      </c>
      <c r="G601" s="50">
        <f ca="1">IF(SUM(E601:F601)=0,0,$G$11+SUM(E$12:$E601)-SUM(F$12:$F601))</f>
        <v>2422042256</v>
      </c>
      <c r="H601" s="51">
        <f ca="1">IF(IF(TYPE(MATCH($C$8,OFFSET([1]NKC!$D$10,H600,0):'[1]NKC'!$D$5007,0)+H600)=16,"",MATCH($C$8,OFFSET([1]NKC!$D$10,H600,0):'[1]NKC'!$D$5007,0)+H600)&lt;IF(TYPE(MATCH($C$8,OFFSET([1]NKC!$E$10,H600,0):'[1]NKC'!$E$5007,0)+H600)=16,"",MATCH($C$8,OFFSET([1]NKC!$E$10,H600,0):'[1]NKC'!$E$5007,0)+H600),IF(TYPE(MATCH($C$8,OFFSET([1]NKC!$D$10,H600,0):'[1]NKC'!$D$5007,0)+H600)=16,"",MATCH($C$8,OFFSET([1]NKC!$D$10,H600,0):'[1]NKC'!$D$5007,0)+H600),IF(TYPE(MATCH($C$8,OFFSET([1]NKC!$E$10,H600,0):'[1]NKC'!$E$5007,0)+H600)=16,"",MATCH($C$8,OFFSET([1]NKC!$E$10,H600,0):'[1]NKC'!$E$5007,0)+H600))</f>
        <v>775</v>
      </c>
    </row>
    <row r="602" spans="1:8" s="52" customFormat="1" ht="14.25">
      <c r="A602" s="45">
        <f ca="1">IF($H602="","",INDEX([1]NKC!$A$10:$A$5007,$H602))</f>
        <v>43571</v>
      </c>
      <c r="B602" s="46" t="str">
        <f ca="1">IF($H602="","",INDEX([1]NKC!$B$10:$B$5007,$H602))</f>
        <v>PC20190416-07</v>
      </c>
      <c r="C602" s="47" t="str">
        <f ca="1">IF($H602="","",INDEX([1]NKC!$C$10:$C$5007,$H602))</f>
        <v>Công tác miền trung đợt 2-phòng nghỉ</v>
      </c>
      <c r="D602" s="48" t="str">
        <f ca="1">IF(IF($H602="","",INDEX([1]NKC!$D$10:$D$5007,$H602))=$C$8,IF($H602="","",INDEX([1]NKC!$E$10:$E$5007,$H602)),IF($H602="","",INDEX([1]NKC!$D$10:$D$5007,$H602)))</f>
        <v>6418</v>
      </c>
      <c r="E602" s="49" t="str">
        <f ca="1">IF(IF($H602="","",INDEX([1]NKC!$E$10:$E$5007,$H602))=$C$8,"",IF($H602="","",INDEX([1]NKC!$F$10:$F$5007,$H602)))</f>
        <v/>
      </c>
      <c r="F602" s="49">
        <f ca="1">IF(IF($H602="","",INDEX([1]NKC!$D$10:$D$5007,$H602))=$C$8,"",IF($H602="","",INDEX([1]NKC!$F$10:$F$5007,$H602)))</f>
        <v>590909</v>
      </c>
      <c r="G602" s="50">
        <f ca="1">IF(SUM(E602:F602)=0,0,$G$11+SUM(E$12:$E602)-SUM(F$12:$F602))</f>
        <v>2421451347</v>
      </c>
      <c r="H602" s="51">
        <f ca="1">IF(IF(TYPE(MATCH($C$8,OFFSET([1]NKC!$D$10,H601,0):'[1]NKC'!$D$5007,0)+H601)=16,"",MATCH($C$8,OFFSET([1]NKC!$D$10,H601,0):'[1]NKC'!$D$5007,0)+H601)&lt;IF(TYPE(MATCH($C$8,OFFSET([1]NKC!$E$10,H601,0):'[1]NKC'!$E$5007,0)+H601)=16,"",MATCH($C$8,OFFSET([1]NKC!$E$10,H601,0):'[1]NKC'!$E$5007,0)+H601),IF(TYPE(MATCH($C$8,OFFSET([1]NKC!$D$10,H601,0):'[1]NKC'!$D$5007,0)+H601)=16,"",MATCH($C$8,OFFSET([1]NKC!$D$10,H601,0):'[1]NKC'!$D$5007,0)+H601),IF(TYPE(MATCH($C$8,OFFSET([1]NKC!$E$10,H601,0):'[1]NKC'!$E$5007,0)+H601)=16,"",MATCH($C$8,OFFSET([1]NKC!$E$10,H601,0):'[1]NKC'!$E$5007,0)+H601))</f>
        <v>776</v>
      </c>
    </row>
    <row r="603" spans="1:8" s="52" customFormat="1" ht="14.25">
      <c r="A603" s="45">
        <f ca="1">IF($H603="","",INDEX([1]NKC!$A$10:$A$5007,$H603))</f>
        <v>43571</v>
      </c>
      <c r="B603" s="46" t="str">
        <f ca="1">IF($H603="","",INDEX([1]NKC!$B$10:$B$5007,$H603))</f>
        <v>PC20190416-07</v>
      </c>
      <c r="C603" s="47" t="str">
        <f ca="1">IF($H603="","",INDEX([1]NKC!$C$10:$C$5007,$H603))</f>
        <v>Thuế GTGT khấu trừ</v>
      </c>
      <c r="D603" s="48" t="str">
        <f ca="1">IF(IF($H603="","",INDEX([1]NKC!$D$10:$D$5007,$H603))=$C$8,IF($H603="","",INDEX([1]NKC!$E$10:$E$5007,$H603)),IF($H603="","",INDEX([1]NKC!$D$10:$D$5007,$H603)))</f>
        <v>1331</v>
      </c>
      <c r="E603" s="49" t="str">
        <f ca="1">IF(IF($H603="","",INDEX([1]NKC!$E$10:$E$5007,$H603))=$C$8,"",IF($H603="","",INDEX([1]NKC!$F$10:$F$5007,$H603)))</f>
        <v/>
      </c>
      <c r="F603" s="49">
        <f ca="1">IF(IF($H603="","",INDEX([1]NKC!$D$10:$D$5007,$H603))=$C$8,"",IF($H603="","",INDEX([1]NKC!$F$10:$F$5007,$H603)))</f>
        <v>59091</v>
      </c>
      <c r="G603" s="50">
        <f ca="1">IF(SUM(E603:F603)=0,0,$G$11+SUM(E$12:$E603)-SUM(F$12:$F603))</f>
        <v>2421392256</v>
      </c>
      <c r="H603" s="51">
        <f ca="1">IF(IF(TYPE(MATCH($C$8,OFFSET([1]NKC!$D$10,H602,0):'[1]NKC'!$D$5007,0)+H602)=16,"",MATCH($C$8,OFFSET([1]NKC!$D$10,H602,0):'[1]NKC'!$D$5007,0)+H602)&lt;IF(TYPE(MATCH($C$8,OFFSET([1]NKC!$E$10,H602,0):'[1]NKC'!$E$5007,0)+H602)=16,"",MATCH($C$8,OFFSET([1]NKC!$E$10,H602,0):'[1]NKC'!$E$5007,0)+H602),IF(TYPE(MATCH($C$8,OFFSET([1]NKC!$D$10,H602,0):'[1]NKC'!$D$5007,0)+H602)=16,"",MATCH($C$8,OFFSET([1]NKC!$D$10,H602,0):'[1]NKC'!$D$5007,0)+H602),IF(TYPE(MATCH($C$8,OFFSET([1]NKC!$E$10,H602,0):'[1]NKC'!$E$5007,0)+H602)=16,"",MATCH($C$8,OFFSET([1]NKC!$E$10,H602,0):'[1]NKC'!$E$5007,0)+H602))</f>
        <v>777</v>
      </c>
    </row>
    <row r="604" spans="1:8" s="52" customFormat="1" ht="14.25">
      <c r="A604" s="45">
        <f ca="1">IF($H604="","",INDEX([1]NKC!$A$10:$A$5007,$H604))</f>
        <v>43571</v>
      </c>
      <c r="B604" s="46" t="str">
        <f ca="1">IF($H604="","",INDEX([1]NKC!$B$10:$B$5007,$H604))</f>
        <v>PC20190416-07</v>
      </c>
      <c r="C604" s="47" t="str">
        <f ca="1">IF($H604="","",INDEX([1]NKC!$C$10:$C$5007,$H604))</f>
        <v>Công tác miền trung đợt 2</v>
      </c>
      <c r="D604" s="48" t="str">
        <f ca="1">IF(IF($H604="","",INDEX([1]NKC!$D$10:$D$5007,$H604))=$C$8,IF($H604="","",INDEX([1]NKC!$E$10:$E$5007,$H604)),IF($H604="","",INDEX([1]NKC!$D$10:$D$5007,$H604)))</f>
        <v>6418</v>
      </c>
      <c r="E604" s="49" t="str">
        <f ca="1">IF(IF($H604="","",INDEX([1]NKC!$E$10:$E$5007,$H604))=$C$8,"",IF($H604="","",INDEX([1]NKC!$F$10:$F$5007,$H604)))</f>
        <v/>
      </c>
      <c r="F604" s="49">
        <f ca="1">IF(IF($H604="","",INDEX([1]NKC!$D$10:$D$5007,$H604))=$C$8,"",IF($H604="","",INDEX([1]NKC!$F$10:$F$5007,$H604)))</f>
        <v>3243906</v>
      </c>
      <c r="G604" s="50">
        <f ca="1">IF(SUM(E604:F604)=0,0,$G$11+SUM(E$12:$E604)-SUM(F$12:$F604))</f>
        <v>2418148350</v>
      </c>
      <c r="H604" s="51">
        <f ca="1">IF(IF(TYPE(MATCH($C$8,OFFSET([1]NKC!$D$10,H603,0):'[1]NKC'!$D$5007,0)+H603)=16,"",MATCH($C$8,OFFSET([1]NKC!$D$10,H603,0):'[1]NKC'!$D$5007,0)+H603)&lt;IF(TYPE(MATCH($C$8,OFFSET([1]NKC!$E$10,H603,0):'[1]NKC'!$E$5007,0)+H603)=16,"",MATCH($C$8,OFFSET([1]NKC!$E$10,H603,0):'[1]NKC'!$E$5007,0)+H603),IF(TYPE(MATCH($C$8,OFFSET([1]NKC!$D$10,H603,0):'[1]NKC'!$D$5007,0)+H603)=16,"",MATCH($C$8,OFFSET([1]NKC!$D$10,H603,0):'[1]NKC'!$D$5007,0)+H603),IF(TYPE(MATCH($C$8,OFFSET([1]NKC!$E$10,H603,0):'[1]NKC'!$E$5007,0)+H603)=16,"",MATCH($C$8,OFFSET([1]NKC!$E$10,H603,0):'[1]NKC'!$E$5007,0)+H603))</f>
        <v>778</v>
      </c>
    </row>
    <row r="605" spans="1:8" s="52" customFormat="1" ht="14.25">
      <c r="A605" s="45">
        <f ca="1">IF($H605="","",INDEX([1]NKC!$A$10:$A$5007,$H605))</f>
        <v>43571</v>
      </c>
      <c r="B605" s="46" t="str">
        <f ca="1">IF($H605="","",INDEX([1]NKC!$B$10:$B$5007,$H605))</f>
        <v>PC20190426-08</v>
      </c>
      <c r="C605" s="47" t="str">
        <f ca="1">IF($H605="","",INDEX([1]NKC!$C$10:$C$5007,$H605))</f>
        <v>Thi công lắp hệ thống Internet, dthoai</v>
      </c>
      <c r="D605" s="48" t="str">
        <f ca="1">IF(IF($H605="","",INDEX([1]NKC!$D$10:$D$5007,$H605))=$C$8,IF($H605="","",INDEX([1]NKC!$E$10:$E$5007,$H605)),IF($H605="","",INDEX([1]NKC!$D$10:$D$5007,$H605)))</f>
        <v>6418</v>
      </c>
      <c r="E605" s="49" t="str">
        <f ca="1">IF(IF($H605="","",INDEX([1]NKC!$E$10:$E$5007,$H605))=$C$8,"",IF($H605="","",INDEX([1]NKC!$F$10:$F$5007,$H605)))</f>
        <v/>
      </c>
      <c r="F605" s="49">
        <f ca="1">IF(IF($H605="","",INDEX([1]NKC!$D$10:$D$5007,$H605))=$C$8,"",IF($H605="","",INDEX([1]NKC!$F$10:$F$5007,$H605)))</f>
        <v>1000000</v>
      </c>
      <c r="G605" s="50">
        <f ca="1">IF(SUM(E605:F605)=0,0,$G$11+SUM(E$12:$E605)-SUM(F$12:$F605))</f>
        <v>2417148350</v>
      </c>
      <c r="H605" s="51">
        <f ca="1">IF(IF(TYPE(MATCH($C$8,OFFSET([1]NKC!$D$10,H604,0):'[1]NKC'!$D$5007,0)+H604)=16,"",MATCH($C$8,OFFSET([1]NKC!$D$10,H604,0):'[1]NKC'!$D$5007,0)+H604)&lt;IF(TYPE(MATCH($C$8,OFFSET([1]NKC!$E$10,H604,0):'[1]NKC'!$E$5007,0)+H604)=16,"",MATCH($C$8,OFFSET([1]NKC!$E$10,H604,0):'[1]NKC'!$E$5007,0)+H604),IF(TYPE(MATCH($C$8,OFFSET([1]NKC!$D$10,H604,0):'[1]NKC'!$D$5007,0)+H604)=16,"",MATCH($C$8,OFFSET([1]NKC!$D$10,H604,0):'[1]NKC'!$D$5007,0)+H604),IF(TYPE(MATCH($C$8,OFFSET([1]NKC!$E$10,H604,0):'[1]NKC'!$E$5007,0)+H604)=16,"",MATCH($C$8,OFFSET([1]NKC!$E$10,H604,0):'[1]NKC'!$E$5007,0)+H604))</f>
        <v>779</v>
      </c>
    </row>
    <row r="606" spans="1:8" s="52" customFormat="1" ht="14.25">
      <c r="A606" s="45">
        <f ca="1">IF($H606="","",INDEX([1]NKC!$A$10:$A$5007,$H606))</f>
        <v>43571</v>
      </c>
      <c r="B606" s="46" t="str">
        <f ca="1">IF($H606="","",INDEX([1]NKC!$B$10:$B$5007,$H606))</f>
        <v>PC20190426-08</v>
      </c>
      <c r="C606" s="47" t="str">
        <f ca="1">IF($H606="","",INDEX([1]NKC!$C$10:$C$5007,$H606))</f>
        <v>Thuế GTGT được khấu trừ</v>
      </c>
      <c r="D606" s="48" t="str">
        <f ca="1">IF(IF($H606="","",INDEX([1]NKC!$D$10:$D$5007,$H606))=$C$8,IF($H606="","",INDEX([1]NKC!$E$10:$E$5007,$H606)),IF($H606="","",INDEX([1]NKC!$D$10:$D$5007,$H606)))</f>
        <v>1331</v>
      </c>
      <c r="E606" s="49" t="str">
        <f ca="1">IF(IF($H606="","",INDEX([1]NKC!$E$10:$E$5007,$H606))=$C$8,"",IF($H606="","",INDEX([1]NKC!$F$10:$F$5007,$H606)))</f>
        <v/>
      </c>
      <c r="F606" s="49">
        <f ca="1">IF(IF($H606="","",INDEX([1]NKC!$D$10:$D$5007,$H606))=$C$8,"",IF($H606="","",INDEX([1]NKC!$F$10:$F$5007,$H606)))</f>
        <v>100000</v>
      </c>
      <c r="G606" s="50">
        <f ca="1">IF(SUM(E606:F606)=0,0,$G$11+SUM(E$12:$E606)-SUM(F$12:$F606))</f>
        <v>2417048350</v>
      </c>
      <c r="H606" s="51">
        <f ca="1">IF(IF(TYPE(MATCH($C$8,OFFSET([1]NKC!$D$10,H605,0):'[1]NKC'!$D$5007,0)+H605)=16,"",MATCH($C$8,OFFSET([1]NKC!$D$10,H605,0):'[1]NKC'!$D$5007,0)+H605)&lt;IF(TYPE(MATCH($C$8,OFFSET([1]NKC!$E$10,H605,0):'[1]NKC'!$E$5007,0)+H605)=16,"",MATCH($C$8,OFFSET([1]NKC!$E$10,H605,0):'[1]NKC'!$E$5007,0)+H605),IF(TYPE(MATCH($C$8,OFFSET([1]NKC!$D$10,H605,0):'[1]NKC'!$D$5007,0)+H605)=16,"",MATCH($C$8,OFFSET([1]NKC!$D$10,H605,0):'[1]NKC'!$D$5007,0)+H605),IF(TYPE(MATCH($C$8,OFFSET([1]NKC!$E$10,H605,0):'[1]NKC'!$E$5007,0)+H605)=16,"",MATCH($C$8,OFFSET([1]NKC!$E$10,H605,0):'[1]NKC'!$E$5007,0)+H605))</f>
        <v>780</v>
      </c>
    </row>
    <row r="607" spans="1:8" s="52" customFormat="1" ht="14.25">
      <c r="A607" s="45">
        <f ca="1">IF($H607="","",INDEX([1]NKC!$A$10:$A$5007,$H607))</f>
        <v>43571</v>
      </c>
      <c r="B607" s="46" t="str">
        <f ca="1">IF($H607="","",INDEX([1]NKC!$B$10:$B$5007,$H607))</f>
        <v>PC20190416-09</v>
      </c>
      <c r="C607" s="47" t="str">
        <f ca="1">IF($H607="","",INDEX([1]NKC!$C$10:$C$5007,$H607))</f>
        <v>Lấy 5 sim diện thoại  mới cho NVKD</v>
      </c>
      <c r="D607" s="48" t="str">
        <f ca="1">IF(IF($H607="","",INDEX([1]NKC!$D$10:$D$5007,$H607))=$C$8,IF($H607="","",INDEX([1]NKC!$E$10:$E$5007,$H607)),IF($H607="","",INDEX([1]NKC!$D$10:$D$5007,$H607)))</f>
        <v>6418</v>
      </c>
      <c r="E607" s="49" t="str">
        <f ca="1">IF(IF($H607="","",INDEX([1]NKC!$E$10:$E$5007,$H607))=$C$8,"",IF($H607="","",INDEX([1]NKC!$F$10:$F$5007,$H607)))</f>
        <v/>
      </c>
      <c r="F607" s="49">
        <f ca="1">IF(IF($H607="","",INDEX([1]NKC!$D$10:$D$5007,$H607))=$C$8,"",IF($H607="","",INDEX([1]NKC!$F$10:$F$5007,$H607)))</f>
        <v>272725</v>
      </c>
      <c r="G607" s="50">
        <f ca="1">IF(SUM(E607:F607)=0,0,$G$11+SUM(E$12:$E607)-SUM(F$12:$F607))</f>
        <v>2416775625</v>
      </c>
      <c r="H607" s="51">
        <f ca="1">IF(IF(TYPE(MATCH($C$8,OFFSET([1]NKC!$D$10,H606,0):'[1]NKC'!$D$5007,0)+H606)=16,"",MATCH($C$8,OFFSET([1]NKC!$D$10,H606,0):'[1]NKC'!$D$5007,0)+H606)&lt;IF(TYPE(MATCH($C$8,OFFSET([1]NKC!$E$10,H606,0):'[1]NKC'!$E$5007,0)+H606)=16,"",MATCH($C$8,OFFSET([1]NKC!$E$10,H606,0):'[1]NKC'!$E$5007,0)+H606),IF(TYPE(MATCH($C$8,OFFSET([1]NKC!$D$10,H606,0):'[1]NKC'!$D$5007,0)+H606)=16,"",MATCH($C$8,OFFSET([1]NKC!$D$10,H606,0):'[1]NKC'!$D$5007,0)+H606),IF(TYPE(MATCH($C$8,OFFSET([1]NKC!$E$10,H606,0):'[1]NKC'!$E$5007,0)+H606)=16,"",MATCH($C$8,OFFSET([1]NKC!$E$10,H606,0):'[1]NKC'!$E$5007,0)+H606))</f>
        <v>781</v>
      </c>
    </row>
    <row r="608" spans="1:8" s="52" customFormat="1" ht="14.25">
      <c r="A608" s="45">
        <f ca="1">IF($H608="","",INDEX([1]NKC!$A$10:$A$5007,$H608))</f>
        <v>43571</v>
      </c>
      <c r="B608" s="46" t="str">
        <f ca="1">IF($H608="","",INDEX([1]NKC!$B$10:$B$5007,$H608))</f>
        <v>PC20190416-09</v>
      </c>
      <c r="C608" s="47" t="str">
        <f ca="1">IF($H608="","",INDEX([1]NKC!$C$10:$C$5007,$H608))</f>
        <v>Thuế GTGT được khấu trừ</v>
      </c>
      <c r="D608" s="48" t="str">
        <f ca="1">IF(IF($H608="","",INDEX([1]NKC!$D$10:$D$5007,$H608))=$C$8,IF($H608="","",INDEX([1]NKC!$E$10:$E$5007,$H608)),IF($H608="","",INDEX([1]NKC!$D$10:$D$5007,$H608)))</f>
        <v>1331</v>
      </c>
      <c r="E608" s="49" t="str">
        <f ca="1">IF(IF($H608="","",INDEX([1]NKC!$E$10:$E$5007,$H608))=$C$8,"",IF($H608="","",INDEX([1]NKC!$F$10:$F$5007,$H608)))</f>
        <v/>
      </c>
      <c r="F608" s="49">
        <f ca="1">IF(IF($H608="","",INDEX([1]NKC!$D$10:$D$5007,$H608))=$C$8,"",IF($H608="","",INDEX([1]NKC!$F$10:$F$5007,$H608)))</f>
        <v>27275</v>
      </c>
      <c r="G608" s="50">
        <f ca="1">IF(SUM(E608:F608)=0,0,$G$11+SUM(E$12:$E608)-SUM(F$12:$F608))</f>
        <v>2416748350</v>
      </c>
      <c r="H608" s="51">
        <f ca="1">IF(IF(TYPE(MATCH($C$8,OFFSET([1]NKC!$D$10,H607,0):'[1]NKC'!$D$5007,0)+H607)=16,"",MATCH($C$8,OFFSET([1]NKC!$D$10,H607,0):'[1]NKC'!$D$5007,0)+H607)&lt;IF(TYPE(MATCH($C$8,OFFSET([1]NKC!$E$10,H607,0):'[1]NKC'!$E$5007,0)+H607)=16,"",MATCH($C$8,OFFSET([1]NKC!$E$10,H607,0):'[1]NKC'!$E$5007,0)+H607),IF(TYPE(MATCH($C$8,OFFSET([1]NKC!$D$10,H607,0):'[1]NKC'!$D$5007,0)+H607)=16,"",MATCH($C$8,OFFSET([1]NKC!$D$10,H607,0):'[1]NKC'!$D$5007,0)+H607),IF(TYPE(MATCH($C$8,OFFSET([1]NKC!$E$10,H607,0):'[1]NKC'!$E$5007,0)+H607)=16,"",MATCH($C$8,OFFSET([1]NKC!$E$10,H607,0):'[1]NKC'!$E$5007,0)+H607))</f>
        <v>782</v>
      </c>
    </row>
    <row r="609" spans="1:8" s="52" customFormat="1" ht="14.25">
      <c r="A609" s="45">
        <f ca="1">IF($H609="","",INDEX([1]NKC!$A$10:$A$5007,$H609))</f>
        <v>43571</v>
      </c>
      <c r="B609" s="46" t="str">
        <f ca="1">IF($H609="","",INDEX([1]NKC!$B$10:$B$5007,$H609))</f>
        <v>PC20190416-10</v>
      </c>
      <c r="C609" s="47" t="str">
        <f ca="1">IF($H609="","",INDEX([1]NKC!$C$10:$C$5007,$H609))</f>
        <v>Hoàng Thị Luyến mượn tiền công ty</v>
      </c>
      <c r="D609" s="48" t="str">
        <f ca="1">IF(IF($H609="","",INDEX([1]NKC!$D$10:$D$5007,$H609))=$C$8,IF($H609="","",INDEX([1]NKC!$E$10:$E$5007,$H609)),IF($H609="","",INDEX([1]NKC!$D$10:$D$5007,$H609)))</f>
        <v>3388</v>
      </c>
      <c r="E609" s="49" t="str">
        <f ca="1">IF(IF($H609="","",INDEX([1]NKC!$E$10:$E$5007,$H609))=$C$8,"",IF($H609="","",INDEX([1]NKC!$F$10:$F$5007,$H609)))</f>
        <v/>
      </c>
      <c r="F609" s="49">
        <f ca="1">IF(IF($H609="","",INDEX([1]NKC!$D$10:$D$5007,$H609))=$C$8,"",IF($H609="","",INDEX([1]NKC!$F$10:$F$5007,$H609)))</f>
        <v>134000000</v>
      </c>
      <c r="G609" s="50">
        <f ca="1">IF(SUM(E609:F609)=0,0,$G$11+SUM(E$12:$E609)-SUM(F$12:$F609))</f>
        <v>2282748350</v>
      </c>
      <c r="H609" s="51">
        <f ca="1">IF(IF(TYPE(MATCH($C$8,OFFSET([1]NKC!$D$10,H608,0):'[1]NKC'!$D$5007,0)+H608)=16,"",MATCH($C$8,OFFSET([1]NKC!$D$10,H608,0):'[1]NKC'!$D$5007,0)+H608)&lt;IF(TYPE(MATCH($C$8,OFFSET([1]NKC!$E$10,H608,0):'[1]NKC'!$E$5007,0)+H608)=16,"",MATCH($C$8,OFFSET([1]NKC!$E$10,H608,0):'[1]NKC'!$E$5007,0)+H608),IF(TYPE(MATCH($C$8,OFFSET([1]NKC!$D$10,H608,0):'[1]NKC'!$D$5007,0)+H608)=16,"",MATCH($C$8,OFFSET([1]NKC!$D$10,H608,0):'[1]NKC'!$D$5007,0)+H608),IF(TYPE(MATCH($C$8,OFFSET([1]NKC!$E$10,H608,0):'[1]NKC'!$E$5007,0)+H608)=16,"",MATCH($C$8,OFFSET([1]NKC!$E$10,H608,0):'[1]NKC'!$E$5007,0)+H608))</f>
        <v>783</v>
      </c>
    </row>
    <row r="610" spans="1:8" s="52" customFormat="1" ht="14.25">
      <c r="A610" s="45">
        <f ca="1">IF($H610="","",INDEX([1]NKC!$A$10:$A$5007,$H610))</f>
        <v>43571</v>
      </c>
      <c r="B610" s="46" t="str">
        <f ca="1">IF($H610="","",INDEX([1]NKC!$B$10:$B$5007,$H610))</f>
        <v>PC20190416-11</v>
      </c>
      <c r="C610" s="47" t="str">
        <f ca="1">IF($H610="","",INDEX([1]NKC!$C$10:$C$5007,$H610))</f>
        <v>Phí đổ xăng dầu đi phú quốc</v>
      </c>
      <c r="D610" s="48" t="str">
        <f ca="1">IF(IF($H610="","",INDEX([1]NKC!$D$10:$D$5007,$H610))=$C$8,IF($H610="","",INDEX([1]NKC!$E$10:$E$5007,$H610)),IF($H610="","",INDEX([1]NKC!$D$10:$D$5007,$H610)))</f>
        <v>6418</v>
      </c>
      <c r="E610" s="49" t="str">
        <f ca="1">IF(IF($H610="","",INDEX([1]NKC!$E$10:$E$5007,$H610))=$C$8,"",IF($H610="","",INDEX([1]NKC!$F$10:$F$5007,$H610)))</f>
        <v/>
      </c>
      <c r="F610" s="49">
        <f ca="1">IF(IF($H610="","",INDEX([1]NKC!$D$10:$D$5007,$H610))=$C$8,"",IF($H610="","",INDEX([1]NKC!$F$10:$F$5007,$H610)))</f>
        <v>908149</v>
      </c>
      <c r="G610" s="50">
        <f ca="1">IF(SUM(E610:F610)=0,0,$G$11+SUM(E$12:$E610)-SUM(F$12:$F610))</f>
        <v>2281840201</v>
      </c>
      <c r="H610" s="51">
        <f ca="1">IF(IF(TYPE(MATCH($C$8,OFFSET([1]NKC!$D$10,H609,0):'[1]NKC'!$D$5007,0)+H609)=16,"",MATCH($C$8,OFFSET([1]NKC!$D$10,H609,0):'[1]NKC'!$D$5007,0)+H609)&lt;IF(TYPE(MATCH($C$8,OFFSET([1]NKC!$E$10,H609,0):'[1]NKC'!$E$5007,0)+H609)=16,"",MATCH($C$8,OFFSET([1]NKC!$E$10,H609,0):'[1]NKC'!$E$5007,0)+H609),IF(TYPE(MATCH($C$8,OFFSET([1]NKC!$D$10,H609,0):'[1]NKC'!$D$5007,0)+H609)=16,"",MATCH($C$8,OFFSET([1]NKC!$D$10,H609,0):'[1]NKC'!$D$5007,0)+H609),IF(TYPE(MATCH($C$8,OFFSET([1]NKC!$E$10,H609,0):'[1]NKC'!$E$5007,0)+H609)=16,"",MATCH($C$8,OFFSET([1]NKC!$E$10,H609,0):'[1]NKC'!$E$5007,0)+H609))</f>
        <v>784</v>
      </c>
    </row>
    <row r="611" spans="1:8" s="52" customFormat="1" ht="14.25">
      <c r="A611" s="45">
        <f ca="1">IF($H611="","",INDEX([1]NKC!$A$10:$A$5007,$H611))</f>
        <v>43571</v>
      </c>
      <c r="B611" s="46" t="str">
        <f ca="1">IF($H611="","",INDEX([1]NKC!$B$10:$B$5007,$H611))</f>
        <v>PC20190416-11</v>
      </c>
      <c r="C611" s="47" t="str">
        <f ca="1">IF($H611="","",INDEX([1]NKC!$C$10:$C$5007,$H611))</f>
        <v>Thuế GTGT được khấu trừ</v>
      </c>
      <c r="D611" s="48" t="str">
        <f ca="1">IF(IF($H611="","",INDEX([1]NKC!$D$10:$D$5007,$H611))=$C$8,IF($H611="","",INDEX([1]NKC!$E$10:$E$5007,$H611)),IF($H611="","",INDEX([1]NKC!$D$10:$D$5007,$H611)))</f>
        <v>1331</v>
      </c>
      <c r="E611" s="49" t="str">
        <f ca="1">IF(IF($H611="","",INDEX([1]NKC!$E$10:$E$5007,$H611))=$C$8,"",IF($H611="","",INDEX([1]NKC!$F$10:$F$5007,$H611)))</f>
        <v/>
      </c>
      <c r="F611" s="49">
        <f ca="1">IF(IF($H611="","",INDEX([1]NKC!$D$10:$D$5007,$H611))=$C$8,"",IF($H611="","",INDEX([1]NKC!$F$10:$F$5007,$H611)))</f>
        <v>91851</v>
      </c>
      <c r="G611" s="50">
        <f ca="1">IF(SUM(E611:F611)=0,0,$G$11+SUM(E$12:$E611)-SUM(F$12:$F611))</f>
        <v>2281748350</v>
      </c>
      <c r="H611" s="51">
        <f ca="1">IF(IF(TYPE(MATCH($C$8,OFFSET([1]NKC!$D$10,H610,0):'[1]NKC'!$D$5007,0)+H610)=16,"",MATCH($C$8,OFFSET([1]NKC!$D$10,H610,0):'[1]NKC'!$D$5007,0)+H610)&lt;IF(TYPE(MATCH($C$8,OFFSET([1]NKC!$E$10,H610,0):'[1]NKC'!$E$5007,0)+H610)=16,"",MATCH($C$8,OFFSET([1]NKC!$E$10,H610,0):'[1]NKC'!$E$5007,0)+H610),IF(TYPE(MATCH($C$8,OFFSET([1]NKC!$D$10,H610,0):'[1]NKC'!$D$5007,0)+H610)=16,"",MATCH($C$8,OFFSET([1]NKC!$D$10,H610,0):'[1]NKC'!$D$5007,0)+H610),IF(TYPE(MATCH($C$8,OFFSET([1]NKC!$E$10,H610,0):'[1]NKC'!$E$5007,0)+H610)=16,"",MATCH($C$8,OFFSET([1]NKC!$E$10,H610,0):'[1]NKC'!$E$5007,0)+H610))</f>
        <v>785</v>
      </c>
    </row>
    <row r="612" spans="1:8" s="52" customFormat="1" ht="14.25">
      <c r="A612" s="45">
        <f ca="1">IF($H612="","",INDEX([1]NKC!$A$10:$A$5007,$H612))</f>
        <v>43571</v>
      </c>
      <c r="B612" s="46" t="str">
        <f ca="1">IF($H612="","",INDEX([1]NKC!$B$10:$B$5007,$H612))</f>
        <v>PC20190416-11</v>
      </c>
      <c r="C612" s="47" t="str">
        <f ca="1">IF($H612="","",INDEX([1]NKC!$C$10:$C$5007,$H612))</f>
        <v>Phí đổ xăng dầu đi phú quốc</v>
      </c>
      <c r="D612" s="48" t="str">
        <f ca="1">IF(IF($H612="","",INDEX([1]NKC!$D$10:$D$5007,$H612))=$C$8,IF($H612="","",INDEX([1]NKC!$E$10:$E$5007,$H612)),IF($H612="","",INDEX([1]NKC!$D$10:$D$5007,$H612)))</f>
        <v>6418</v>
      </c>
      <c r="E612" s="49" t="str">
        <f ca="1">IF(IF($H612="","",INDEX([1]NKC!$E$10:$E$5007,$H612))=$C$8,"",IF($H612="","",INDEX([1]NKC!$F$10:$F$5007,$H612)))</f>
        <v/>
      </c>
      <c r="F612" s="49">
        <f ca="1">IF(IF($H612="","",INDEX([1]NKC!$D$10:$D$5007,$H612))=$C$8,"",IF($H612="","",INDEX([1]NKC!$F$10:$F$5007,$H612)))</f>
        <v>908389</v>
      </c>
      <c r="G612" s="50">
        <f ca="1">IF(SUM(E612:F612)=0,0,$G$11+SUM(E$12:$E612)-SUM(F$12:$F612))</f>
        <v>2280839961</v>
      </c>
      <c r="H612" s="51">
        <f ca="1">IF(IF(TYPE(MATCH($C$8,OFFSET([1]NKC!$D$10,H611,0):'[1]NKC'!$D$5007,0)+H611)=16,"",MATCH($C$8,OFFSET([1]NKC!$D$10,H611,0):'[1]NKC'!$D$5007,0)+H611)&lt;IF(TYPE(MATCH($C$8,OFFSET([1]NKC!$E$10,H611,0):'[1]NKC'!$E$5007,0)+H611)=16,"",MATCH($C$8,OFFSET([1]NKC!$E$10,H611,0):'[1]NKC'!$E$5007,0)+H611),IF(TYPE(MATCH($C$8,OFFSET([1]NKC!$D$10,H611,0):'[1]NKC'!$D$5007,0)+H611)=16,"",MATCH($C$8,OFFSET([1]NKC!$D$10,H611,0):'[1]NKC'!$D$5007,0)+H611),IF(TYPE(MATCH($C$8,OFFSET([1]NKC!$E$10,H611,0):'[1]NKC'!$E$5007,0)+H611)=16,"",MATCH($C$8,OFFSET([1]NKC!$E$10,H611,0):'[1]NKC'!$E$5007,0)+H611))</f>
        <v>786</v>
      </c>
    </row>
    <row r="613" spans="1:8" s="52" customFormat="1" ht="14.25">
      <c r="A613" s="45">
        <f ca="1">IF($H613="","",INDEX([1]NKC!$A$10:$A$5007,$H613))</f>
        <v>43571</v>
      </c>
      <c r="B613" s="46" t="str">
        <f ca="1">IF($H613="","",INDEX([1]NKC!$B$10:$B$5007,$H613))</f>
        <v>PC20190416-11</v>
      </c>
      <c r="C613" s="47" t="str">
        <f ca="1">IF($H613="","",INDEX([1]NKC!$C$10:$C$5007,$H613))</f>
        <v>Thuế GTGT được khấu trừ</v>
      </c>
      <c r="D613" s="48" t="str">
        <f ca="1">IF(IF($H613="","",INDEX([1]NKC!$D$10:$D$5007,$H613))=$C$8,IF($H613="","",INDEX([1]NKC!$E$10:$E$5007,$H613)),IF($H613="","",INDEX([1]NKC!$D$10:$D$5007,$H613)))</f>
        <v>1331</v>
      </c>
      <c r="E613" s="49" t="str">
        <f ca="1">IF(IF($H613="","",INDEX([1]NKC!$E$10:$E$5007,$H613))=$C$8,"",IF($H613="","",INDEX([1]NKC!$F$10:$F$5007,$H613)))</f>
        <v/>
      </c>
      <c r="F613" s="49">
        <f ca="1">IF(IF($H613="","",INDEX([1]NKC!$D$10:$D$5007,$H613))=$C$8,"",IF($H613="","",INDEX([1]NKC!$F$10:$F$5007,$H613)))</f>
        <v>91611</v>
      </c>
      <c r="G613" s="50">
        <f ca="1">IF(SUM(E613:F613)=0,0,$G$11+SUM(E$12:$E613)-SUM(F$12:$F613))</f>
        <v>2280748350</v>
      </c>
      <c r="H613" s="51">
        <f ca="1">IF(IF(TYPE(MATCH($C$8,OFFSET([1]NKC!$D$10,H612,0):'[1]NKC'!$D$5007,0)+H612)=16,"",MATCH($C$8,OFFSET([1]NKC!$D$10,H612,0):'[1]NKC'!$D$5007,0)+H612)&lt;IF(TYPE(MATCH($C$8,OFFSET([1]NKC!$E$10,H612,0):'[1]NKC'!$E$5007,0)+H612)=16,"",MATCH($C$8,OFFSET([1]NKC!$E$10,H612,0):'[1]NKC'!$E$5007,0)+H612),IF(TYPE(MATCH($C$8,OFFSET([1]NKC!$D$10,H612,0):'[1]NKC'!$D$5007,0)+H612)=16,"",MATCH($C$8,OFFSET([1]NKC!$D$10,H612,0):'[1]NKC'!$D$5007,0)+H612),IF(TYPE(MATCH($C$8,OFFSET([1]NKC!$E$10,H612,0):'[1]NKC'!$E$5007,0)+H612)=16,"",MATCH($C$8,OFFSET([1]NKC!$E$10,H612,0):'[1]NKC'!$E$5007,0)+H612))</f>
        <v>787</v>
      </c>
    </row>
    <row r="614" spans="1:8" s="52" customFormat="1" ht="14.25">
      <c r="A614" s="45">
        <f ca="1">IF($H614="","",INDEX([1]NKC!$A$10:$A$5007,$H614))</f>
        <v>43571</v>
      </c>
      <c r="B614" s="46" t="str">
        <f ca="1">IF($H614="","",INDEX([1]NKC!$B$10:$B$5007,$H614))</f>
        <v>PC20190416-12</v>
      </c>
      <c r="C614" s="47" t="str">
        <f ca="1">IF($H614="","",INDEX([1]NKC!$C$10:$C$5007,$H614))</f>
        <v>Phí cầu đường đi Phú Quốc</v>
      </c>
      <c r="D614" s="48" t="str">
        <f ca="1">IF(IF($H614="","",INDEX([1]NKC!$D$10:$D$5007,$H614))=$C$8,IF($H614="","",INDEX([1]NKC!$E$10:$E$5007,$H614)),IF($H614="","",INDEX([1]NKC!$D$10:$D$5007,$H614)))</f>
        <v>6418</v>
      </c>
      <c r="E614" s="49" t="str">
        <f ca="1">IF(IF($H614="","",INDEX([1]NKC!$E$10:$E$5007,$H614))=$C$8,"",IF($H614="","",INDEX([1]NKC!$F$10:$F$5007,$H614)))</f>
        <v/>
      </c>
      <c r="F614" s="49">
        <f ca="1">IF(IF($H614="","",INDEX([1]NKC!$D$10:$D$5007,$H614))=$C$8,"",IF($H614="","",INDEX([1]NKC!$F$10:$F$5007,$H614)))</f>
        <v>109091</v>
      </c>
      <c r="G614" s="50">
        <f ca="1">IF(SUM(E614:F614)=0,0,$G$11+SUM(E$12:$E614)-SUM(F$12:$F614))</f>
        <v>2280639259</v>
      </c>
      <c r="H614" s="51">
        <f ca="1">IF(IF(TYPE(MATCH($C$8,OFFSET([1]NKC!$D$10,H613,0):'[1]NKC'!$D$5007,0)+H613)=16,"",MATCH($C$8,OFFSET([1]NKC!$D$10,H613,0):'[1]NKC'!$D$5007,0)+H613)&lt;IF(TYPE(MATCH($C$8,OFFSET([1]NKC!$E$10,H613,0):'[1]NKC'!$E$5007,0)+H613)=16,"",MATCH($C$8,OFFSET([1]NKC!$E$10,H613,0):'[1]NKC'!$E$5007,0)+H613),IF(TYPE(MATCH($C$8,OFFSET([1]NKC!$D$10,H613,0):'[1]NKC'!$D$5007,0)+H613)=16,"",MATCH($C$8,OFFSET([1]NKC!$D$10,H613,0):'[1]NKC'!$D$5007,0)+H613),IF(TYPE(MATCH($C$8,OFFSET([1]NKC!$E$10,H613,0):'[1]NKC'!$E$5007,0)+H613)=16,"",MATCH($C$8,OFFSET([1]NKC!$E$10,H613,0):'[1]NKC'!$E$5007,0)+H613))</f>
        <v>788</v>
      </c>
    </row>
    <row r="615" spans="1:8" s="52" customFormat="1" ht="14.25">
      <c r="A615" s="45">
        <f ca="1">IF($H615="","",INDEX([1]NKC!$A$10:$A$5007,$H615))</f>
        <v>43571</v>
      </c>
      <c r="B615" s="46" t="str">
        <f ca="1">IF($H615="","",INDEX([1]NKC!$B$10:$B$5007,$H615))</f>
        <v>PC20190416-12</v>
      </c>
      <c r="C615" s="47" t="str">
        <f ca="1">IF($H615="","",INDEX([1]NKC!$C$10:$C$5007,$H615))</f>
        <v>Thuế GTGT được khấu trừ</v>
      </c>
      <c r="D615" s="48" t="str">
        <f ca="1">IF(IF($H615="","",INDEX([1]NKC!$D$10:$D$5007,$H615))=$C$8,IF($H615="","",INDEX([1]NKC!$E$10:$E$5007,$H615)),IF($H615="","",INDEX([1]NKC!$D$10:$D$5007,$H615)))</f>
        <v>1331</v>
      </c>
      <c r="E615" s="49" t="str">
        <f ca="1">IF(IF($H615="","",INDEX([1]NKC!$E$10:$E$5007,$H615))=$C$8,"",IF($H615="","",INDEX([1]NKC!$F$10:$F$5007,$H615)))</f>
        <v/>
      </c>
      <c r="F615" s="49">
        <f ca="1">IF(IF($H615="","",INDEX([1]NKC!$D$10:$D$5007,$H615))=$C$8,"",IF($H615="","",INDEX([1]NKC!$F$10:$F$5007,$H615)))</f>
        <v>10909</v>
      </c>
      <c r="G615" s="50">
        <f ca="1">IF(SUM(E615:F615)=0,0,$G$11+SUM(E$12:$E615)-SUM(F$12:$F615))</f>
        <v>2280628350</v>
      </c>
      <c r="H615" s="51">
        <f ca="1">IF(IF(TYPE(MATCH($C$8,OFFSET([1]NKC!$D$10,H614,0):'[1]NKC'!$D$5007,0)+H614)=16,"",MATCH($C$8,OFFSET([1]NKC!$D$10,H614,0):'[1]NKC'!$D$5007,0)+H614)&lt;IF(TYPE(MATCH($C$8,OFFSET([1]NKC!$E$10,H614,0):'[1]NKC'!$E$5007,0)+H614)=16,"",MATCH($C$8,OFFSET([1]NKC!$E$10,H614,0):'[1]NKC'!$E$5007,0)+H614),IF(TYPE(MATCH($C$8,OFFSET([1]NKC!$D$10,H614,0):'[1]NKC'!$D$5007,0)+H614)=16,"",MATCH($C$8,OFFSET([1]NKC!$D$10,H614,0):'[1]NKC'!$D$5007,0)+H614),IF(TYPE(MATCH($C$8,OFFSET([1]NKC!$E$10,H614,0):'[1]NKC'!$E$5007,0)+H614)=16,"",MATCH($C$8,OFFSET([1]NKC!$E$10,H614,0):'[1]NKC'!$E$5007,0)+H614))</f>
        <v>789</v>
      </c>
    </row>
    <row r="616" spans="1:8" s="52" customFormat="1" ht="25.5">
      <c r="A616" s="45">
        <f ca="1">IF($H616="","",INDEX([1]NKC!$A$10:$A$5007,$H616))</f>
        <v>43571</v>
      </c>
      <c r="B616" s="46" t="str">
        <f ca="1">IF($H616="","",INDEX([1]NKC!$B$10:$B$5007,$H616))</f>
        <v>NH</v>
      </c>
      <c r="C616" s="47" t="str">
        <f ca="1">IF($H616="","",INDEX([1]NKC!$C$10:$C$5007,$H616))</f>
        <v>Rút TGNH BIDV nhập quỹ tiền mặt (Trần Thị Hồng Phước)</v>
      </c>
      <c r="D616" s="48" t="str">
        <f ca="1">IF(IF($H616="","",INDEX([1]NKC!$D$10:$D$5007,$H616))=$C$8,IF($H616="","",INDEX([1]NKC!$E$10:$E$5007,$H616)),IF($H616="","",INDEX([1]NKC!$D$10:$D$5007,$H616)))</f>
        <v>1121bidv</v>
      </c>
      <c r="E616" s="49">
        <f ca="1">IF(IF($H616="","",INDEX([1]NKC!$E$10:$E$5007,$H616))=$C$8,"",IF($H616="","",INDEX([1]NKC!$F$10:$F$5007,$H616)))</f>
        <v>400000000</v>
      </c>
      <c r="F616" s="49" t="str">
        <f ca="1">IF(IF($H616="","",INDEX([1]NKC!$D$10:$D$5007,$H616))=$C$8,"",IF($H616="","",INDEX([1]NKC!$F$10:$F$5007,$H616)))</f>
        <v/>
      </c>
      <c r="G616" s="50">
        <f ca="1">IF(SUM(E616:F616)=0,0,$G$11+SUM(E$12:$E616)-SUM(F$12:$F616))</f>
        <v>2680628350</v>
      </c>
      <c r="H616" s="51">
        <f ca="1">IF(IF(TYPE(MATCH($C$8,OFFSET([1]NKC!$D$10,H615,0):'[1]NKC'!$D$5007,0)+H615)=16,"",MATCH($C$8,OFFSET([1]NKC!$D$10,H615,0):'[1]NKC'!$D$5007,0)+H615)&lt;IF(TYPE(MATCH($C$8,OFFSET([1]NKC!$E$10,H615,0):'[1]NKC'!$E$5007,0)+H615)=16,"",MATCH($C$8,OFFSET([1]NKC!$E$10,H615,0):'[1]NKC'!$E$5007,0)+H615),IF(TYPE(MATCH($C$8,OFFSET([1]NKC!$D$10,H615,0):'[1]NKC'!$D$5007,0)+H615)=16,"",MATCH($C$8,OFFSET([1]NKC!$D$10,H615,0):'[1]NKC'!$D$5007,0)+H615),IF(TYPE(MATCH($C$8,OFFSET([1]NKC!$E$10,H615,0):'[1]NKC'!$E$5007,0)+H615)=16,"",MATCH($C$8,OFFSET([1]NKC!$E$10,H615,0):'[1]NKC'!$E$5007,0)+H615))</f>
        <v>791</v>
      </c>
    </row>
    <row r="617" spans="1:8" s="52" customFormat="1" ht="14.25">
      <c r="A617" s="45">
        <f ca="1">IF($H617="","",INDEX([1]NKC!$A$10:$A$5007,$H617))</f>
        <v>43572</v>
      </c>
      <c r="B617" s="46" t="str">
        <f ca="1">IF($H617="","",INDEX([1]NKC!$B$10:$B$5007,$H617))</f>
        <v>PT20190417-01</v>
      </c>
      <c r="C617" s="47" t="str">
        <f ca="1">IF($H617="","",INDEX([1]NKC!$C$10:$C$5007,$H617))</f>
        <v>Hoàng Thị Luyến trả tiền mượn công ty</v>
      </c>
      <c r="D617" s="48" t="str">
        <f ca="1">IF(IF($H617="","",INDEX([1]NKC!$D$10:$D$5007,$H617))=$C$8,IF($H617="","",INDEX([1]NKC!$E$10:$E$5007,$H617)),IF($H617="","",INDEX([1]NKC!$D$10:$D$5007,$H617)))</f>
        <v>3388</v>
      </c>
      <c r="E617" s="49">
        <f ca="1">IF(IF($H617="","",INDEX([1]NKC!$E$10:$E$5007,$H617))=$C$8,"",IF($H617="","",INDEX([1]NKC!$F$10:$F$5007,$H617)))</f>
        <v>25000000</v>
      </c>
      <c r="F617" s="49" t="str">
        <f ca="1">IF(IF($H617="","",INDEX([1]NKC!$D$10:$D$5007,$H617))=$C$8,"",IF($H617="","",INDEX([1]NKC!$F$10:$F$5007,$H617)))</f>
        <v/>
      </c>
      <c r="G617" s="50">
        <f ca="1">IF(SUM(E617:F617)=0,0,$G$11+SUM(E$12:$E617)-SUM(F$12:$F617))</f>
        <v>2705628350</v>
      </c>
      <c r="H617" s="51">
        <f ca="1">IF(IF(TYPE(MATCH($C$8,OFFSET([1]NKC!$D$10,H616,0):'[1]NKC'!$D$5007,0)+H616)=16,"",MATCH($C$8,OFFSET([1]NKC!$D$10,H616,0):'[1]NKC'!$D$5007,0)+H616)&lt;IF(TYPE(MATCH($C$8,OFFSET([1]NKC!$E$10,H616,0):'[1]NKC'!$E$5007,0)+H616)=16,"",MATCH($C$8,OFFSET([1]NKC!$E$10,H616,0):'[1]NKC'!$E$5007,0)+H616),IF(TYPE(MATCH($C$8,OFFSET([1]NKC!$D$10,H616,0):'[1]NKC'!$D$5007,0)+H616)=16,"",MATCH($C$8,OFFSET([1]NKC!$D$10,H616,0):'[1]NKC'!$D$5007,0)+H616),IF(TYPE(MATCH($C$8,OFFSET([1]NKC!$E$10,H616,0):'[1]NKC'!$E$5007,0)+H616)=16,"",MATCH($C$8,OFFSET([1]NKC!$E$10,H616,0):'[1]NKC'!$E$5007,0)+H616))</f>
        <v>793</v>
      </c>
    </row>
    <row r="618" spans="1:8" s="52" customFormat="1" ht="25.5">
      <c r="A618" s="45">
        <f ca="1">IF($H618="","",INDEX([1]NKC!$A$10:$A$5007,$H618))</f>
        <v>43572</v>
      </c>
      <c r="B618" s="46" t="str">
        <f ca="1">IF($H618="","",INDEX([1]NKC!$B$10:$B$5007,$H618))</f>
        <v>PC20190417-01</v>
      </c>
      <c r="C618" s="47" t="str">
        <f ca="1">IF($H618="","",INDEX([1]NKC!$C$10:$C$5007,$H618))</f>
        <v>Thanh toán phí làm Website theo hợp đồng (không hoá đơn)</v>
      </c>
      <c r="D618" s="48" t="str">
        <f ca="1">IF(IF($H618="","",INDEX([1]NKC!$D$10:$D$5007,$H618))=$C$8,IF($H618="","",INDEX([1]NKC!$E$10:$E$5007,$H618)),IF($H618="","",INDEX([1]NKC!$D$10:$D$5007,$H618)))</f>
        <v>6418</v>
      </c>
      <c r="E618" s="49" t="str">
        <f ca="1">IF(IF($H618="","",INDEX([1]NKC!$E$10:$E$5007,$H618))=$C$8,"",IF($H618="","",INDEX([1]NKC!$F$10:$F$5007,$H618)))</f>
        <v/>
      </c>
      <c r="F618" s="49">
        <f ca="1">IF(IF($H618="","",INDEX([1]NKC!$D$10:$D$5007,$H618))=$C$8,"",IF($H618="","",INDEX([1]NKC!$F$10:$F$5007,$H618)))</f>
        <v>15000000</v>
      </c>
      <c r="G618" s="50">
        <f ca="1">IF(SUM(E618:F618)=0,0,$G$11+SUM(E$12:$E618)-SUM(F$12:$F618))</f>
        <v>2690628350</v>
      </c>
      <c r="H618" s="51">
        <f ca="1">IF(IF(TYPE(MATCH($C$8,OFFSET([1]NKC!$D$10,H617,0):'[1]NKC'!$D$5007,0)+H617)=16,"",MATCH($C$8,OFFSET([1]NKC!$D$10,H617,0):'[1]NKC'!$D$5007,0)+H617)&lt;IF(TYPE(MATCH($C$8,OFFSET([1]NKC!$E$10,H617,0):'[1]NKC'!$E$5007,0)+H617)=16,"",MATCH($C$8,OFFSET([1]NKC!$E$10,H617,0):'[1]NKC'!$E$5007,0)+H617),IF(TYPE(MATCH($C$8,OFFSET([1]NKC!$D$10,H617,0):'[1]NKC'!$D$5007,0)+H617)=16,"",MATCH($C$8,OFFSET([1]NKC!$D$10,H617,0):'[1]NKC'!$D$5007,0)+H617),IF(TYPE(MATCH($C$8,OFFSET([1]NKC!$E$10,H617,0):'[1]NKC'!$E$5007,0)+H617)=16,"",MATCH($C$8,OFFSET([1]NKC!$E$10,H617,0):'[1]NKC'!$E$5007,0)+H617))</f>
        <v>794</v>
      </c>
    </row>
    <row r="619" spans="1:8" s="52" customFormat="1" ht="14.25">
      <c r="A619" s="45">
        <f ca="1">IF($H619="","",INDEX([1]NKC!$A$10:$A$5007,$H619))</f>
        <v>43572</v>
      </c>
      <c r="B619" s="46" t="str">
        <f ca="1">IF($H619="","",INDEX([1]NKC!$B$10:$B$5007,$H619))</f>
        <v>PC20190417-02</v>
      </c>
      <c r="C619" s="47" t="str">
        <f ca="1">IF($H619="","",INDEX([1]NKC!$C$10:$C$5007,$H619))</f>
        <v>Bảo dưỡng và thay phụ tùng xe ford ranger</v>
      </c>
      <c r="D619" s="48" t="str">
        <f ca="1">IF(IF($H619="","",INDEX([1]NKC!$D$10:$D$5007,$H619))=$C$8,IF($H619="","",INDEX([1]NKC!$E$10:$E$5007,$H619)),IF($H619="","",INDEX([1]NKC!$D$10:$D$5007,$H619)))</f>
        <v>6418</v>
      </c>
      <c r="E619" s="49" t="str">
        <f ca="1">IF(IF($H619="","",INDEX([1]NKC!$E$10:$E$5007,$H619))=$C$8,"",IF($H619="","",INDEX([1]NKC!$F$10:$F$5007,$H619)))</f>
        <v/>
      </c>
      <c r="F619" s="49">
        <f ca="1">IF(IF($H619="","",INDEX([1]NKC!$D$10:$D$5007,$H619))=$C$8,"",IF($H619="","",INDEX([1]NKC!$F$10:$F$5007,$H619)))</f>
        <v>8279110</v>
      </c>
      <c r="G619" s="50">
        <f ca="1">IF(SUM(E619:F619)=0,0,$G$11+SUM(E$12:$E619)-SUM(F$12:$F619))</f>
        <v>2682349240</v>
      </c>
      <c r="H619" s="51">
        <f ca="1">IF(IF(TYPE(MATCH($C$8,OFFSET([1]NKC!$D$10,H618,0):'[1]NKC'!$D$5007,0)+H618)=16,"",MATCH($C$8,OFFSET([1]NKC!$D$10,H618,0):'[1]NKC'!$D$5007,0)+H618)&lt;IF(TYPE(MATCH($C$8,OFFSET([1]NKC!$E$10,H618,0):'[1]NKC'!$E$5007,0)+H618)=16,"",MATCH($C$8,OFFSET([1]NKC!$E$10,H618,0):'[1]NKC'!$E$5007,0)+H618),IF(TYPE(MATCH($C$8,OFFSET([1]NKC!$D$10,H618,0):'[1]NKC'!$D$5007,0)+H618)=16,"",MATCH($C$8,OFFSET([1]NKC!$D$10,H618,0):'[1]NKC'!$D$5007,0)+H618),IF(TYPE(MATCH($C$8,OFFSET([1]NKC!$E$10,H618,0):'[1]NKC'!$E$5007,0)+H618)=16,"",MATCH($C$8,OFFSET([1]NKC!$E$10,H618,0):'[1]NKC'!$E$5007,0)+H618))</f>
        <v>795</v>
      </c>
    </row>
    <row r="620" spans="1:8" s="52" customFormat="1" ht="14.25">
      <c r="A620" s="45">
        <f ca="1">IF($H620="","",INDEX([1]NKC!$A$10:$A$5007,$H620))</f>
        <v>43572</v>
      </c>
      <c r="B620" s="46" t="str">
        <f ca="1">IF($H620="","",INDEX([1]NKC!$B$10:$B$5007,$H620))</f>
        <v>PC20190417-02</v>
      </c>
      <c r="C620" s="47" t="str">
        <f ca="1">IF($H620="","",INDEX([1]NKC!$C$10:$C$5007,$H620))</f>
        <v>Thuế GTGT được khấu trừ</v>
      </c>
      <c r="D620" s="48" t="str">
        <f ca="1">IF(IF($H620="","",INDEX([1]NKC!$D$10:$D$5007,$H620))=$C$8,IF($H620="","",INDEX([1]NKC!$E$10:$E$5007,$H620)),IF($H620="","",INDEX([1]NKC!$D$10:$D$5007,$H620)))</f>
        <v>1331</v>
      </c>
      <c r="E620" s="49" t="str">
        <f ca="1">IF(IF($H620="","",INDEX([1]NKC!$E$10:$E$5007,$H620))=$C$8,"",IF($H620="","",INDEX([1]NKC!$F$10:$F$5007,$H620)))</f>
        <v/>
      </c>
      <c r="F620" s="49">
        <f ca="1">IF(IF($H620="","",INDEX([1]NKC!$D$10:$D$5007,$H620))=$C$8,"",IF($H620="","",INDEX([1]NKC!$F$10:$F$5007,$H620)))</f>
        <v>827890</v>
      </c>
      <c r="G620" s="50">
        <f ca="1">IF(SUM(E620:F620)=0,0,$G$11+SUM(E$12:$E620)-SUM(F$12:$F620))</f>
        <v>2681521350</v>
      </c>
      <c r="H620" s="51">
        <f ca="1">IF(IF(TYPE(MATCH($C$8,OFFSET([1]NKC!$D$10,H619,0):'[1]NKC'!$D$5007,0)+H619)=16,"",MATCH($C$8,OFFSET([1]NKC!$D$10,H619,0):'[1]NKC'!$D$5007,0)+H619)&lt;IF(TYPE(MATCH($C$8,OFFSET([1]NKC!$E$10,H619,0):'[1]NKC'!$E$5007,0)+H619)=16,"",MATCH($C$8,OFFSET([1]NKC!$E$10,H619,0):'[1]NKC'!$E$5007,0)+H619),IF(TYPE(MATCH($C$8,OFFSET([1]NKC!$D$10,H619,0):'[1]NKC'!$D$5007,0)+H619)=16,"",MATCH($C$8,OFFSET([1]NKC!$D$10,H619,0):'[1]NKC'!$D$5007,0)+H619),IF(TYPE(MATCH($C$8,OFFSET([1]NKC!$E$10,H619,0):'[1]NKC'!$E$5007,0)+H619)=16,"",MATCH($C$8,OFFSET([1]NKC!$E$10,H619,0):'[1]NKC'!$E$5007,0)+H619))</f>
        <v>796</v>
      </c>
    </row>
    <row r="621" spans="1:8" s="52" customFormat="1" ht="14.25">
      <c r="A621" s="45">
        <f ca="1">IF($H621="","",INDEX([1]NKC!$A$10:$A$5007,$H621))</f>
        <v>43573</v>
      </c>
      <c r="B621" s="46" t="str">
        <f ca="1">IF($H621="","",INDEX([1]NKC!$B$10:$B$5007,$H621))</f>
        <v>PT20190418-01</v>
      </c>
      <c r="C621" s="47" t="str">
        <f ca="1">IF($H621="","",INDEX([1]NKC!$C$10:$C$5007,$H621))</f>
        <v>Hoàng Thị Luyến trả tiền mượn công ty</v>
      </c>
      <c r="D621" s="48" t="str">
        <f ca="1">IF(IF($H621="","",INDEX([1]NKC!$D$10:$D$5007,$H621))=$C$8,IF($H621="","",INDEX([1]NKC!$E$10:$E$5007,$H621)),IF($H621="","",INDEX([1]NKC!$D$10:$D$5007,$H621)))</f>
        <v>3388</v>
      </c>
      <c r="E621" s="49">
        <f ca="1">IF(IF($H621="","",INDEX([1]NKC!$E$10:$E$5007,$H621))=$C$8,"",IF($H621="","",INDEX([1]NKC!$F$10:$F$5007,$H621)))</f>
        <v>5000000</v>
      </c>
      <c r="F621" s="49" t="str">
        <f ca="1">IF(IF($H621="","",INDEX([1]NKC!$D$10:$D$5007,$H621))=$C$8,"",IF($H621="","",INDEX([1]NKC!$F$10:$F$5007,$H621)))</f>
        <v/>
      </c>
      <c r="G621" s="50">
        <f ca="1">IF(SUM(E621:F621)=0,0,$G$11+SUM(E$12:$E621)-SUM(F$12:$F621))</f>
        <v>2686521350</v>
      </c>
      <c r="H621" s="51">
        <f ca="1">IF(IF(TYPE(MATCH($C$8,OFFSET([1]NKC!$D$10,H620,0):'[1]NKC'!$D$5007,0)+H620)=16,"",MATCH($C$8,OFFSET([1]NKC!$D$10,H620,0):'[1]NKC'!$D$5007,0)+H620)&lt;IF(TYPE(MATCH($C$8,OFFSET([1]NKC!$E$10,H620,0):'[1]NKC'!$E$5007,0)+H620)=16,"",MATCH($C$8,OFFSET([1]NKC!$E$10,H620,0):'[1]NKC'!$E$5007,0)+H620),IF(TYPE(MATCH($C$8,OFFSET([1]NKC!$D$10,H620,0):'[1]NKC'!$D$5007,0)+H620)=16,"",MATCH($C$8,OFFSET([1]NKC!$D$10,H620,0):'[1]NKC'!$D$5007,0)+H620),IF(TYPE(MATCH($C$8,OFFSET([1]NKC!$E$10,H620,0):'[1]NKC'!$E$5007,0)+H620)=16,"",MATCH($C$8,OFFSET([1]NKC!$E$10,H620,0):'[1]NKC'!$E$5007,0)+H620))</f>
        <v>799</v>
      </c>
    </row>
    <row r="622" spans="1:8" s="52" customFormat="1" ht="14.25">
      <c r="A622" s="45">
        <f ca="1">IF($H622="","",INDEX([1]NKC!$A$10:$A$5007,$H622))</f>
        <v>43573</v>
      </c>
      <c r="B622" s="46" t="str">
        <f ca="1">IF($H622="","",INDEX([1]NKC!$B$10:$B$5007,$H622))</f>
        <v>PC20190418-01</v>
      </c>
      <c r="C622" s="47" t="str">
        <f ca="1">IF($H622="","",INDEX([1]NKC!$C$10:$C$5007,$H622))</f>
        <v>Mua văn phòng phẩm công ty</v>
      </c>
      <c r="D622" s="48" t="str">
        <f ca="1">IF(IF($H622="","",INDEX([1]NKC!$D$10:$D$5007,$H622))=$C$8,IF($H622="","",INDEX([1]NKC!$E$10:$E$5007,$H622)),IF($H622="","",INDEX([1]NKC!$D$10:$D$5007,$H622)))</f>
        <v>6428</v>
      </c>
      <c r="E622" s="49" t="str">
        <f ca="1">IF(IF($H622="","",INDEX([1]NKC!$E$10:$E$5007,$H622))=$C$8,"",IF($H622="","",INDEX([1]NKC!$F$10:$F$5007,$H622)))</f>
        <v/>
      </c>
      <c r="F622" s="49">
        <f ca="1">IF(IF($H622="","",INDEX([1]NKC!$D$10:$D$5007,$H622))=$C$8,"",IF($H622="","",INDEX([1]NKC!$F$10:$F$5007,$H622)))</f>
        <v>2102500</v>
      </c>
      <c r="G622" s="50">
        <f ca="1">IF(SUM(E622:F622)=0,0,$G$11+SUM(E$12:$E622)-SUM(F$12:$F622))</f>
        <v>2684418850</v>
      </c>
      <c r="H622" s="51">
        <f ca="1">IF(IF(TYPE(MATCH($C$8,OFFSET([1]NKC!$D$10,H621,0):'[1]NKC'!$D$5007,0)+H621)=16,"",MATCH($C$8,OFFSET([1]NKC!$D$10,H621,0):'[1]NKC'!$D$5007,0)+H621)&lt;IF(TYPE(MATCH($C$8,OFFSET([1]NKC!$E$10,H621,0):'[1]NKC'!$E$5007,0)+H621)=16,"",MATCH($C$8,OFFSET([1]NKC!$E$10,H621,0):'[1]NKC'!$E$5007,0)+H621),IF(TYPE(MATCH($C$8,OFFSET([1]NKC!$D$10,H621,0):'[1]NKC'!$D$5007,0)+H621)=16,"",MATCH($C$8,OFFSET([1]NKC!$D$10,H621,0):'[1]NKC'!$D$5007,0)+H621),IF(TYPE(MATCH($C$8,OFFSET([1]NKC!$E$10,H621,0):'[1]NKC'!$E$5007,0)+H621)=16,"",MATCH($C$8,OFFSET([1]NKC!$E$10,H621,0):'[1]NKC'!$E$5007,0)+H621))</f>
        <v>800</v>
      </c>
    </row>
    <row r="623" spans="1:8" s="52" customFormat="1" ht="14.25">
      <c r="A623" s="45">
        <f ca="1">IF($H623="","",INDEX([1]NKC!$A$10:$A$5007,$H623))</f>
        <v>43573</v>
      </c>
      <c r="B623" s="46" t="str">
        <f ca="1">IF($H623="","",INDEX([1]NKC!$B$10:$B$5007,$H623))</f>
        <v>PC20190418-01</v>
      </c>
      <c r="C623" s="47" t="str">
        <f ca="1">IF($H623="","",INDEX([1]NKC!$C$10:$C$5007,$H623))</f>
        <v>Thuế GTGT được khấu trừ</v>
      </c>
      <c r="D623" s="48" t="str">
        <f ca="1">IF(IF($H623="","",INDEX([1]NKC!$D$10:$D$5007,$H623))=$C$8,IF($H623="","",INDEX([1]NKC!$E$10:$E$5007,$H623)),IF($H623="","",INDEX([1]NKC!$D$10:$D$5007,$H623)))</f>
        <v>1331</v>
      </c>
      <c r="E623" s="49" t="str">
        <f ca="1">IF(IF($H623="","",INDEX([1]NKC!$E$10:$E$5007,$H623))=$C$8,"",IF($H623="","",INDEX([1]NKC!$F$10:$F$5007,$H623)))</f>
        <v/>
      </c>
      <c r="F623" s="49">
        <f ca="1">IF(IF($H623="","",INDEX([1]NKC!$D$10:$D$5007,$H623))=$C$8,"",IF($H623="","",INDEX([1]NKC!$F$10:$F$5007,$H623)))</f>
        <v>210250</v>
      </c>
      <c r="G623" s="50">
        <f ca="1">IF(SUM(E623:F623)=0,0,$G$11+SUM(E$12:$E623)-SUM(F$12:$F623))</f>
        <v>2684208600</v>
      </c>
      <c r="H623" s="51">
        <f ca="1">IF(IF(TYPE(MATCH($C$8,OFFSET([1]NKC!$D$10,H622,0):'[1]NKC'!$D$5007,0)+H622)=16,"",MATCH($C$8,OFFSET([1]NKC!$D$10,H622,0):'[1]NKC'!$D$5007,0)+H622)&lt;IF(TYPE(MATCH($C$8,OFFSET([1]NKC!$E$10,H622,0):'[1]NKC'!$E$5007,0)+H622)=16,"",MATCH($C$8,OFFSET([1]NKC!$E$10,H622,0):'[1]NKC'!$E$5007,0)+H622),IF(TYPE(MATCH($C$8,OFFSET([1]NKC!$D$10,H622,0):'[1]NKC'!$D$5007,0)+H622)=16,"",MATCH($C$8,OFFSET([1]NKC!$D$10,H622,0):'[1]NKC'!$D$5007,0)+H622),IF(TYPE(MATCH($C$8,OFFSET([1]NKC!$E$10,H622,0):'[1]NKC'!$E$5007,0)+H622)=16,"",MATCH($C$8,OFFSET([1]NKC!$E$10,H622,0):'[1]NKC'!$E$5007,0)+H622))</f>
        <v>801</v>
      </c>
    </row>
    <row r="624" spans="1:8" s="52" customFormat="1" ht="14.25">
      <c r="A624" s="45">
        <f ca="1">IF($H624="","",INDEX([1]NKC!$A$10:$A$5007,$H624))</f>
        <v>43573</v>
      </c>
      <c r="B624" s="46" t="str">
        <f ca="1">IF($H624="","",INDEX([1]NKC!$B$10:$B$5007,$H624))</f>
        <v>PC20190418-02</v>
      </c>
      <c r="C624" s="47" t="str">
        <f ca="1">IF($H624="","",INDEX([1]NKC!$C$10:$C$5007,$H624))</f>
        <v>TT bảng hiệu công ty</v>
      </c>
      <c r="D624" s="48" t="str">
        <f ca="1">IF(IF($H624="","",INDEX([1]NKC!$D$10:$D$5007,$H624))=$C$8,IF($H624="","",INDEX([1]NKC!$E$10:$E$5007,$H624)),IF($H624="","",INDEX([1]NKC!$D$10:$D$5007,$H624)))</f>
        <v>6423</v>
      </c>
      <c r="E624" s="49" t="str">
        <f ca="1">IF(IF($H624="","",INDEX([1]NKC!$E$10:$E$5007,$H624))=$C$8,"",IF($H624="","",INDEX([1]NKC!$F$10:$F$5007,$H624)))</f>
        <v/>
      </c>
      <c r="F624" s="49">
        <f ca="1">IF(IF($H624="","",INDEX([1]NKC!$D$10:$D$5007,$H624))=$C$8,"",IF($H624="","",INDEX([1]NKC!$F$10:$F$5007,$H624)))</f>
        <v>850000</v>
      </c>
      <c r="G624" s="50">
        <f ca="1">IF(SUM(E624:F624)=0,0,$G$11+SUM(E$12:$E624)-SUM(F$12:$F624))</f>
        <v>2683358600</v>
      </c>
      <c r="H624" s="51">
        <f ca="1">IF(IF(TYPE(MATCH($C$8,OFFSET([1]NKC!$D$10,H623,0):'[1]NKC'!$D$5007,0)+H623)=16,"",MATCH($C$8,OFFSET([1]NKC!$D$10,H623,0):'[1]NKC'!$D$5007,0)+H623)&lt;IF(TYPE(MATCH($C$8,OFFSET([1]NKC!$E$10,H623,0):'[1]NKC'!$E$5007,0)+H623)=16,"",MATCH($C$8,OFFSET([1]NKC!$E$10,H623,0):'[1]NKC'!$E$5007,0)+H623),IF(TYPE(MATCH($C$8,OFFSET([1]NKC!$D$10,H623,0):'[1]NKC'!$D$5007,0)+H623)=16,"",MATCH($C$8,OFFSET([1]NKC!$D$10,H623,0):'[1]NKC'!$D$5007,0)+H623),IF(TYPE(MATCH($C$8,OFFSET([1]NKC!$E$10,H623,0):'[1]NKC'!$E$5007,0)+H623)=16,"",MATCH($C$8,OFFSET([1]NKC!$E$10,H623,0):'[1]NKC'!$E$5007,0)+H623))</f>
        <v>802</v>
      </c>
    </row>
    <row r="625" spans="1:8" s="52" customFormat="1" ht="14.25">
      <c r="A625" s="45">
        <f ca="1">IF($H625="","",INDEX([1]NKC!$A$10:$A$5007,$H625))</f>
        <v>43573</v>
      </c>
      <c r="B625" s="46" t="str">
        <f ca="1">IF($H625="","",INDEX([1]NKC!$B$10:$B$5007,$H625))</f>
        <v>PC20190418-02</v>
      </c>
      <c r="C625" s="47" t="str">
        <f ca="1">IF($H625="","",INDEX([1]NKC!$C$10:$C$5007,$H625))</f>
        <v>Thuế GTGT được khấu trừ</v>
      </c>
      <c r="D625" s="48" t="str">
        <f ca="1">IF(IF($H625="","",INDEX([1]NKC!$D$10:$D$5007,$H625))=$C$8,IF($H625="","",INDEX([1]NKC!$E$10:$E$5007,$H625)),IF($H625="","",INDEX([1]NKC!$D$10:$D$5007,$H625)))</f>
        <v>1331</v>
      </c>
      <c r="E625" s="49" t="str">
        <f ca="1">IF(IF($H625="","",INDEX([1]NKC!$E$10:$E$5007,$H625))=$C$8,"",IF($H625="","",INDEX([1]NKC!$F$10:$F$5007,$H625)))</f>
        <v/>
      </c>
      <c r="F625" s="49">
        <f ca="1">IF(IF($H625="","",INDEX([1]NKC!$D$10:$D$5007,$H625))=$C$8,"",IF($H625="","",INDEX([1]NKC!$F$10:$F$5007,$H625)))</f>
        <v>85000</v>
      </c>
      <c r="G625" s="50">
        <f ca="1">IF(SUM(E625:F625)=0,0,$G$11+SUM(E$12:$E625)-SUM(F$12:$F625))</f>
        <v>2683273600</v>
      </c>
      <c r="H625" s="51">
        <f ca="1">IF(IF(TYPE(MATCH($C$8,OFFSET([1]NKC!$D$10,H624,0):'[1]NKC'!$D$5007,0)+H624)=16,"",MATCH($C$8,OFFSET([1]NKC!$D$10,H624,0):'[1]NKC'!$D$5007,0)+H624)&lt;IF(TYPE(MATCH($C$8,OFFSET([1]NKC!$E$10,H624,0):'[1]NKC'!$E$5007,0)+H624)=16,"",MATCH($C$8,OFFSET([1]NKC!$E$10,H624,0):'[1]NKC'!$E$5007,0)+H624),IF(TYPE(MATCH($C$8,OFFSET([1]NKC!$D$10,H624,0):'[1]NKC'!$D$5007,0)+H624)=16,"",MATCH($C$8,OFFSET([1]NKC!$D$10,H624,0):'[1]NKC'!$D$5007,0)+H624),IF(TYPE(MATCH($C$8,OFFSET([1]NKC!$E$10,H624,0):'[1]NKC'!$E$5007,0)+H624)=16,"",MATCH($C$8,OFFSET([1]NKC!$E$10,H624,0):'[1]NKC'!$E$5007,0)+H624))</f>
        <v>803</v>
      </c>
    </row>
    <row r="626" spans="1:8" s="52" customFormat="1" ht="14.25">
      <c r="A626" s="45">
        <f ca="1">IF($H626="","",INDEX([1]NKC!$A$10:$A$5007,$H626))</f>
        <v>43574</v>
      </c>
      <c r="B626" s="46" t="str">
        <f ca="1">IF($H626="","",INDEX([1]NKC!$B$10:$B$5007,$H626))</f>
        <v>PT20190419-01</v>
      </c>
      <c r="C626" s="47" t="str">
        <f ca="1">IF($H626="","",INDEX([1]NKC!$C$10:$C$5007,$H626))</f>
        <v>Hoàng Thị Luyến trả tiền mượn công ty</v>
      </c>
      <c r="D626" s="48" t="str">
        <f ca="1">IF(IF($H626="","",INDEX([1]NKC!$D$10:$D$5007,$H626))=$C$8,IF($H626="","",INDEX([1]NKC!$E$10:$E$5007,$H626)),IF($H626="","",INDEX([1]NKC!$D$10:$D$5007,$H626)))</f>
        <v>3388</v>
      </c>
      <c r="E626" s="49">
        <f ca="1">IF(IF($H626="","",INDEX([1]NKC!$E$10:$E$5007,$H626))=$C$8,"",IF($H626="","",INDEX([1]NKC!$F$10:$F$5007,$H626)))</f>
        <v>5000000</v>
      </c>
      <c r="F626" s="49" t="str">
        <f ca="1">IF(IF($H626="","",INDEX([1]NKC!$D$10:$D$5007,$H626))=$C$8,"",IF($H626="","",INDEX([1]NKC!$F$10:$F$5007,$H626)))</f>
        <v/>
      </c>
      <c r="G626" s="50">
        <f ca="1">IF(SUM(E626:F626)=0,0,$G$11+SUM(E$12:$E626)-SUM(F$12:$F626))</f>
        <v>2688273600</v>
      </c>
      <c r="H626" s="51">
        <f ca="1">IF(IF(TYPE(MATCH($C$8,OFFSET([1]NKC!$D$10,H625,0):'[1]NKC'!$D$5007,0)+H625)=16,"",MATCH($C$8,OFFSET([1]NKC!$D$10,H625,0):'[1]NKC'!$D$5007,0)+H625)&lt;IF(TYPE(MATCH($C$8,OFFSET([1]NKC!$E$10,H625,0):'[1]NKC'!$E$5007,0)+H625)=16,"",MATCH($C$8,OFFSET([1]NKC!$E$10,H625,0):'[1]NKC'!$E$5007,0)+H625),IF(TYPE(MATCH($C$8,OFFSET([1]NKC!$D$10,H625,0):'[1]NKC'!$D$5007,0)+H625)=16,"",MATCH($C$8,OFFSET([1]NKC!$D$10,H625,0):'[1]NKC'!$D$5007,0)+H625),IF(TYPE(MATCH($C$8,OFFSET([1]NKC!$E$10,H625,0):'[1]NKC'!$E$5007,0)+H625)=16,"",MATCH($C$8,OFFSET([1]NKC!$E$10,H625,0):'[1]NKC'!$E$5007,0)+H625))</f>
        <v>804</v>
      </c>
    </row>
    <row r="627" spans="1:8" s="52" customFormat="1" ht="14.25">
      <c r="A627" s="45">
        <f ca="1">IF($H627="","",INDEX([1]NKC!$A$10:$A$5007,$H627))</f>
        <v>43574</v>
      </c>
      <c r="B627" s="46" t="str">
        <f ca="1">IF($H627="","",INDEX([1]NKC!$B$10:$B$5007,$H627))</f>
        <v>PC20190419-01</v>
      </c>
      <c r="C627" s="47" t="str">
        <f ca="1">IF($H627="","",INDEX([1]NKC!$C$10:$C$5007,$H627))</f>
        <v>Viếng bố chị Châu</v>
      </c>
      <c r="D627" s="48" t="str">
        <f ca="1">IF(IF($H627="","",INDEX([1]NKC!$D$10:$D$5007,$H627))=$C$8,IF($H627="","",INDEX([1]NKC!$E$10:$E$5007,$H627)),IF($H627="","",INDEX([1]NKC!$D$10:$D$5007,$H627)))</f>
        <v>6428</v>
      </c>
      <c r="E627" s="49" t="str">
        <f ca="1">IF(IF($H627="","",INDEX([1]NKC!$E$10:$E$5007,$H627))=$C$8,"",IF($H627="","",INDEX([1]NKC!$F$10:$F$5007,$H627)))</f>
        <v/>
      </c>
      <c r="F627" s="49">
        <f ca="1">IF(IF($H627="","",INDEX([1]NKC!$D$10:$D$5007,$H627))=$C$8,"",IF($H627="","",INDEX([1]NKC!$F$10:$F$5007,$H627)))</f>
        <v>2000000</v>
      </c>
      <c r="G627" s="50">
        <f ca="1">IF(SUM(E627:F627)=0,0,$G$11+SUM(E$12:$E627)-SUM(F$12:$F627))</f>
        <v>2686273600</v>
      </c>
      <c r="H627" s="51">
        <f ca="1">IF(IF(TYPE(MATCH($C$8,OFFSET([1]NKC!$D$10,H626,0):'[1]NKC'!$D$5007,0)+H626)=16,"",MATCH($C$8,OFFSET([1]NKC!$D$10,H626,0):'[1]NKC'!$D$5007,0)+H626)&lt;IF(TYPE(MATCH($C$8,OFFSET([1]NKC!$E$10,H626,0):'[1]NKC'!$E$5007,0)+H626)=16,"",MATCH($C$8,OFFSET([1]NKC!$E$10,H626,0):'[1]NKC'!$E$5007,0)+H626),IF(TYPE(MATCH($C$8,OFFSET([1]NKC!$D$10,H626,0):'[1]NKC'!$D$5007,0)+H626)=16,"",MATCH($C$8,OFFSET([1]NKC!$D$10,H626,0):'[1]NKC'!$D$5007,0)+H626),IF(TYPE(MATCH($C$8,OFFSET([1]NKC!$E$10,H626,0):'[1]NKC'!$E$5007,0)+H626)=16,"",MATCH($C$8,OFFSET([1]NKC!$E$10,H626,0):'[1]NKC'!$E$5007,0)+H626))</f>
        <v>805</v>
      </c>
    </row>
    <row r="628" spans="1:8" s="52" customFormat="1" ht="14.25">
      <c r="A628" s="45">
        <f ca="1">IF($H628="","",INDEX([1]NKC!$A$10:$A$5007,$H628))</f>
        <v>43574</v>
      </c>
      <c r="B628" s="46" t="str">
        <f ca="1">IF($H628="","",INDEX([1]NKC!$B$10:$B$5007,$H628))</f>
        <v>PC20190419-02</v>
      </c>
      <c r="C628" s="47" t="str">
        <f ca="1">IF($H628="","",INDEX([1]NKC!$C$10:$C$5007,$H628))</f>
        <v>Điện hoa chia buồn</v>
      </c>
      <c r="D628" s="48" t="str">
        <f ca="1">IF(IF($H628="","",INDEX([1]NKC!$D$10:$D$5007,$H628))=$C$8,IF($H628="","",INDEX([1]NKC!$E$10:$E$5007,$H628)),IF($H628="","",INDEX([1]NKC!$D$10:$D$5007,$H628)))</f>
        <v>6428</v>
      </c>
      <c r="E628" s="49" t="str">
        <f ca="1">IF(IF($H628="","",INDEX([1]NKC!$E$10:$E$5007,$H628))=$C$8,"",IF($H628="","",INDEX([1]NKC!$F$10:$F$5007,$H628)))</f>
        <v/>
      </c>
      <c r="F628" s="49">
        <f ca="1">IF(IF($H628="","",INDEX([1]NKC!$D$10:$D$5007,$H628))=$C$8,"",IF($H628="","",INDEX([1]NKC!$F$10:$F$5007,$H628)))</f>
        <v>680000</v>
      </c>
      <c r="G628" s="50">
        <f ca="1">IF(SUM(E628:F628)=0,0,$G$11+SUM(E$12:$E628)-SUM(F$12:$F628))</f>
        <v>2685593600</v>
      </c>
      <c r="H628" s="51">
        <f ca="1">IF(IF(TYPE(MATCH($C$8,OFFSET([1]NKC!$D$10,H627,0):'[1]NKC'!$D$5007,0)+H627)=16,"",MATCH($C$8,OFFSET([1]NKC!$D$10,H627,0):'[1]NKC'!$D$5007,0)+H627)&lt;IF(TYPE(MATCH($C$8,OFFSET([1]NKC!$E$10,H627,0):'[1]NKC'!$E$5007,0)+H627)=16,"",MATCH($C$8,OFFSET([1]NKC!$E$10,H627,0):'[1]NKC'!$E$5007,0)+H627),IF(TYPE(MATCH($C$8,OFFSET([1]NKC!$D$10,H627,0):'[1]NKC'!$D$5007,0)+H627)=16,"",MATCH($C$8,OFFSET([1]NKC!$D$10,H627,0):'[1]NKC'!$D$5007,0)+H627),IF(TYPE(MATCH($C$8,OFFSET([1]NKC!$E$10,H627,0):'[1]NKC'!$E$5007,0)+H627)=16,"",MATCH($C$8,OFFSET([1]NKC!$E$10,H627,0):'[1]NKC'!$E$5007,0)+H627))</f>
        <v>806</v>
      </c>
    </row>
    <row r="629" spans="1:8" s="52" customFormat="1" ht="14.25">
      <c r="A629" s="45">
        <f ca="1">IF($H629="","",INDEX([1]NKC!$A$10:$A$5007,$H629))</f>
        <v>43574</v>
      </c>
      <c r="B629" s="46" t="str">
        <f ca="1">IF($H629="","",INDEX([1]NKC!$B$10:$B$5007,$H629))</f>
        <v>PC20190419-02</v>
      </c>
      <c r="C629" s="47" t="str">
        <f ca="1">IF($H629="","",INDEX([1]NKC!$C$10:$C$5007,$H629))</f>
        <v>Thuế GTGT được khấu trừ</v>
      </c>
      <c r="D629" s="48" t="str">
        <f ca="1">IF(IF($H629="","",INDEX([1]NKC!$D$10:$D$5007,$H629))=$C$8,IF($H629="","",INDEX([1]NKC!$E$10:$E$5007,$H629)),IF($H629="","",INDEX([1]NKC!$D$10:$D$5007,$H629)))</f>
        <v>1331</v>
      </c>
      <c r="E629" s="49" t="str">
        <f ca="1">IF(IF($H629="","",INDEX([1]NKC!$E$10:$E$5007,$H629))=$C$8,"",IF($H629="","",INDEX([1]NKC!$F$10:$F$5007,$H629)))</f>
        <v/>
      </c>
      <c r="F629" s="49">
        <f ca="1">IF(IF($H629="","",INDEX([1]NKC!$D$10:$D$5007,$H629))=$C$8,"",IF($H629="","",INDEX([1]NKC!$F$10:$F$5007,$H629)))</f>
        <v>68000</v>
      </c>
      <c r="G629" s="50">
        <f ca="1">IF(SUM(E629:F629)=0,0,$G$11+SUM(E$12:$E629)-SUM(F$12:$F629))</f>
        <v>2685525600</v>
      </c>
      <c r="H629" s="51">
        <f ca="1">IF(IF(TYPE(MATCH($C$8,OFFSET([1]NKC!$D$10,H628,0):'[1]NKC'!$D$5007,0)+H628)=16,"",MATCH($C$8,OFFSET([1]NKC!$D$10,H628,0):'[1]NKC'!$D$5007,0)+H628)&lt;IF(TYPE(MATCH($C$8,OFFSET([1]NKC!$E$10,H628,0):'[1]NKC'!$E$5007,0)+H628)=16,"",MATCH($C$8,OFFSET([1]NKC!$E$10,H628,0):'[1]NKC'!$E$5007,0)+H628),IF(TYPE(MATCH($C$8,OFFSET([1]NKC!$D$10,H628,0):'[1]NKC'!$D$5007,0)+H628)=16,"",MATCH($C$8,OFFSET([1]NKC!$D$10,H628,0):'[1]NKC'!$D$5007,0)+H628),IF(TYPE(MATCH($C$8,OFFSET([1]NKC!$E$10,H628,0):'[1]NKC'!$E$5007,0)+H628)=16,"",MATCH($C$8,OFFSET([1]NKC!$E$10,H628,0):'[1]NKC'!$E$5007,0)+H628))</f>
        <v>807</v>
      </c>
    </row>
    <row r="630" spans="1:8" s="52" customFormat="1" ht="14.25">
      <c r="A630" s="45">
        <f ca="1">IF($H630="","",INDEX([1]NKC!$A$10:$A$5007,$H630))</f>
        <v>43574</v>
      </c>
      <c r="B630" s="46" t="str">
        <f ca="1">IF($H630="","",INDEX([1]NKC!$B$10:$B$5007,$H630))</f>
        <v>PC20190419-03</v>
      </c>
      <c r="C630" s="47" t="str">
        <f ca="1">IF($H630="","",INDEX([1]NKC!$C$10:$C$5007,$H630))</f>
        <v>Phí cầu đường đi Đà Lạt giao xe</v>
      </c>
      <c r="D630" s="48" t="str">
        <f ca="1">IF(IF($H630="","",INDEX([1]NKC!$D$10:$D$5007,$H630))=$C$8,IF($H630="","",INDEX([1]NKC!$E$10:$E$5007,$H630)),IF($H630="","",INDEX([1]NKC!$D$10:$D$5007,$H630)))</f>
        <v>6418</v>
      </c>
      <c r="E630" s="49" t="str">
        <f ca="1">IF(IF($H630="","",INDEX([1]NKC!$E$10:$E$5007,$H630))=$C$8,"",IF($H630="","",INDEX([1]NKC!$F$10:$F$5007,$H630)))</f>
        <v/>
      </c>
      <c r="F630" s="49">
        <f ca="1">IF(IF($H630="","",INDEX([1]NKC!$D$10:$D$5007,$H630))=$C$8,"",IF($H630="","",INDEX([1]NKC!$F$10:$F$5007,$H630)))</f>
        <v>200000</v>
      </c>
      <c r="G630" s="50">
        <f ca="1">IF(SUM(E630:F630)=0,0,$G$11+SUM(E$12:$E630)-SUM(F$12:$F630))</f>
        <v>2685325600</v>
      </c>
      <c r="H630" s="51">
        <f ca="1">IF(IF(TYPE(MATCH($C$8,OFFSET([1]NKC!$D$10,H629,0):'[1]NKC'!$D$5007,0)+H629)=16,"",MATCH($C$8,OFFSET([1]NKC!$D$10,H629,0):'[1]NKC'!$D$5007,0)+H629)&lt;IF(TYPE(MATCH($C$8,OFFSET([1]NKC!$E$10,H629,0):'[1]NKC'!$E$5007,0)+H629)=16,"",MATCH($C$8,OFFSET([1]NKC!$E$10,H629,0):'[1]NKC'!$E$5007,0)+H629),IF(TYPE(MATCH($C$8,OFFSET([1]NKC!$D$10,H629,0):'[1]NKC'!$D$5007,0)+H629)=16,"",MATCH($C$8,OFFSET([1]NKC!$D$10,H629,0):'[1]NKC'!$D$5007,0)+H629),IF(TYPE(MATCH($C$8,OFFSET([1]NKC!$E$10,H629,0):'[1]NKC'!$E$5007,0)+H629)=16,"",MATCH($C$8,OFFSET([1]NKC!$E$10,H629,0):'[1]NKC'!$E$5007,0)+H629))</f>
        <v>808</v>
      </c>
    </row>
    <row r="631" spans="1:8" s="52" customFormat="1" ht="14.25">
      <c r="A631" s="45">
        <f ca="1">IF($H631="","",INDEX([1]NKC!$A$10:$A$5007,$H631))</f>
        <v>43574</v>
      </c>
      <c r="B631" s="46" t="str">
        <f ca="1">IF($H631="","",INDEX([1]NKC!$B$10:$B$5007,$H631))</f>
        <v>PC20190419-03</v>
      </c>
      <c r="C631" s="47" t="str">
        <f ca="1">IF($H631="","",INDEX([1]NKC!$C$10:$C$5007,$H631))</f>
        <v>Thuế GTGT được khấu trừ</v>
      </c>
      <c r="D631" s="48" t="str">
        <f ca="1">IF(IF($H631="","",INDEX([1]NKC!$D$10:$D$5007,$H631))=$C$8,IF($H631="","",INDEX([1]NKC!$E$10:$E$5007,$H631)),IF($H631="","",INDEX([1]NKC!$D$10:$D$5007,$H631)))</f>
        <v>1331</v>
      </c>
      <c r="E631" s="49" t="str">
        <f ca="1">IF(IF($H631="","",INDEX([1]NKC!$E$10:$E$5007,$H631))=$C$8,"",IF($H631="","",INDEX([1]NKC!$F$10:$F$5007,$H631)))</f>
        <v/>
      </c>
      <c r="F631" s="49">
        <f ca="1">IF(IF($H631="","",INDEX([1]NKC!$D$10:$D$5007,$H631))=$C$8,"",IF($H631="","",INDEX([1]NKC!$F$10:$F$5007,$H631)))</f>
        <v>20000</v>
      </c>
      <c r="G631" s="50">
        <f ca="1">IF(SUM(E631:F631)=0,0,$G$11+SUM(E$12:$E631)-SUM(F$12:$F631))</f>
        <v>2685305600</v>
      </c>
      <c r="H631" s="51">
        <f ca="1">IF(IF(TYPE(MATCH($C$8,OFFSET([1]NKC!$D$10,H630,0):'[1]NKC'!$D$5007,0)+H630)=16,"",MATCH($C$8,OFFSET([1]NKC!$D$10,H630,0):'[1]NKC'!$D$5007,0)+H630)&lt;IF(TYPE(MATCH($C$8,OFFSET([1]NKC!$E$10,H630,0):'[1]NKC'!$E$5007,0)+H630)=16,"",MATCH($C$8,OFFSET([1]NKC!$E$10,H630,0):'[1]NKC'!$E$5007,0)+H630),IF(TYPE(MATCH($C$8,OFFSET([1]NKC!$D$10,H630,0):'[1]NKC'!$D$5007,0)+H630)=16,"",MATCH($C$8,OFFSET([1]NKC!$D$10,H630,0):'[1]NKC'!$D$5007,0)+H630),IF(TYPE(MATCH($C$8,OFFSET([1]NKC!$E$10,H630,0):'[1]NKC'!$E$5007,0)+H630)=16,"",MATCH($C$8,OFFSET([1]NKC!$E$10,H630,0):'[1]NKC'!$E$5007,0)+H630))</f>
        <v>809</v>
      </c>
    </row>
    <row r="632" spans="1:8" s="52" customFormat="1" ht="14.25">
      <c r="A632" s="45">
        <f ca="1">IF($H632="","",INDEX([1]NKC!$A$10:$A$5007,$H632))</f>
        <v>43574</v>
      </c>
      <c r="B632" s="46" t="str">
        <f ca="1">IF($H632="","",INDEX([1]NKC!$B$10:$B$5007,$H632))</f>
        <v>PC20190419-03</v>
      </c>
      <c r="C632" s="47" t="str">
        <f ca="1">IF($H632="","",INDEX([1]NKC!$C$10:$C$5007,$H632))</f>
        <v>Phí cầu đường đi Đà Lạt giao xe- cầu đường</v>
      </c>
      <c r="D632" s="48" t="str">
        <f ca="1">IF(IF($H632="","",INDEX([1]NKC!$D$10:$D$5007,$H632))=$C$8,IF($H632="","",INDEX([1]NKC!$E$10:$E$5007,$H632)),IF($H632="","",INDEX([1]NKC!$D$10:$D$5007,$H632)))</f>
        <v>6418</v>
      </c>
      <c r="E632" s="49" t="str">
        <f ca="1">IF(IF($H632="","",INDEX([1]NKC!$E$10:$E$5007,$H632))=$C$8,"",IF($H632="","",INDEX([1]NKC!$F$10:$F$5007,$H632)))</f>
        <v/>
      </c>
      <c r="F632" s="49">
        <f ca="1">IF(IF($H632="","",INDEX([1]NKC!$D$10:$D$5007,$H632))=$C$8,"",IF($H632="","",INDEX([1]NKC!$F$10:$F$5007,$H632)))</f>
        <v>168182</v>
      </c>
      <c r="G632" s="50">
        <f ca="1">IF(SUM(E632:F632)=0,0,$G$11+SUM(E$12:$E632)-SUM(F$12:$F632))</f>
        <v>2685137418</v>
      </c>
      <c r="H632" s="51">
        <f ca="1">IF(IF(TYPE(MATCH($C$8,OFFSET([1]NKC!$D$10,H631,0):'[1]NKC'!$D$5007,0)+H631)=16,"",MATCH($C$8,OFFSET([1]NKC!$D$10,H631,0):'[1]NKC'!$D$5007,0)+H631)&lt;IF(TYPE(MATCH($C$8,OFFSET([1]NKC!$E$10,H631,0):'[1]NKC'!$E$5007,0)+H631)=16,"",MATCH($C$8,OFFSET([1]NKC!$E$10,H631,0):'[1]NKC'!$E$5007,0)+H631),IF(TYPE(MATCH($C$8,OFFSET([1]NKC!$D$10,H631,0):'[1]NKC'!$D$5007,0)+H631)=16,"",MATCH($C$8,OFFSET([1]NKC!$D$10,H631,0):'[1]NKC'!$D$5007,0)+H631),IF(TYPE(MATCH($C$8,OFFSET([1]NKC!$E$10,H631,0):'[1]NKC'!$E$5007,0)+H631)=16,"",MATCH($C$8,OFFSET([1]NKC!$E$10,H631,0):'[1]NKC'!$E$5007,0)+H631))</f>
        <v>810</v>
      </c>
    </row>
    <row r="633" spans="1:8" s="52" customFormat="1" ht="14.25">
      <c r="A633" s="45">
        <f ca="1">IF($H633="","",INDEX([1]NKC!$A$10:$A$5007,$H633))</f>
        <v>43574</v>
      </c>
      <c r="B633" s="46" t="str">
        <f ca="1">IF($H633="","",INDEX([1]NKC!$B$10:$B$5007,$H633))</f>
        <v>PC20190419-03</v>
      </c>
      <c r="C633" s="47" t="str">
        <f ca="1">IF($H633="","",INDEX([1]NKC!$C$10:$C$5007,$H633))</f>
        <v>Thuế GTGT được khấu trừ</v>
      </c>
      <c r="D633" s="48" t="str">
        <f ca="1">IF(IF($H633="","",INDEX([1]NKC!$D$10:$D$5007,$H633))=$C$8,IF($H633="","",INDEX([1]NKC!$E$10:$E$5007,$H633)),IF($H633="","",INDEX([1]NKC!$D$10:$D$5007,$H633)))</f>
        <v>1331</v>
      </c>
      <c r="E633" s="49" t="str">
        <f ca="1">IF(IF($H633="","",INDEX([1]NKC!$E$10:$E$5007,$H633))=$C$8,"",IF($H633="","",INDEX([1]NKC!$F$10:$F$5007,$H633)))</f>
        <v/>
      </c>
      <c r="F633" s="49">
        <f ca="1">IF(IF($H633="","",INDEX([1]NKC!$D$10:$D$5007,$H633))=$C$8,"",IF($H633="","",INDEX([1]NKC!$F$10:$F$5007,$H633)))</f>
        <v>16818</v>
      </c>
      <c r="G633" s="50">
        <f ca="1">IF(SUM(E633:F633)=0,0,$G$11+SUM(E$12:$E633)-SUM(F$12:$F633))</f>
        <v>2685120600</v>
      </c>
      <c r="H633" s="51">
        <f ca="1">IF(IF(TYPE(MATCH($C$8,OFFSET([1]NKC!$D$10,H632,0):'[1]NKC'!$D$5007,0)+H632)=16,"",MATCH($C$8,OFFSET([1]NKC!$D$10,H632,0):'[1]NKC'!$D$5007,0)+H632)&lt;IF(TYPE(MATCH($C$8,OFFSET([1]NKC!$E$10,H632,0):'[1]NKC'!$E$5007,0)+H632)=16,"",MATCH($C$8,OFFSET([1]NKC!$E$10,H632,0):'[1]NKC'!$E$5007,0)+H632),IF(TYPE(MATCH($C$8,OFFSET([1]NKC!$D$10,H632,0):'[1]NKC'!$D$5007,0)+H632)=16,"",MATCH($C$8,OFFSET([1]NKC!$D$10,H632,0):'[1]NKC'!$D$5007,0)+H632),IF(TYPE(MATCH($C$8,OFFSET([1]NKC!$E$10,H632,0):'[1]NKC'!$E$5007,0)+H632)=16,"",MATCH($C$8,OFFSET([1]NKC!$E$10,H632,0):'[1]NKC'!$E$5007,0)+H632))</f>
        <v>811</v>
      </c>
    </row>
    <row r="634" spans="1:8" s="52" customFormat="1" ht="14.25">
      <c r="A634" s="45">
        <f ca="1">IF($H634="","",INDEX([1]NKC!$A$10:$A$5007,$H634))</f>
        <v>43574</v>
      </c>
      <c r="B634" s="46" t="str">
        <f ca="1">IF($H634="","",INDEX([1]NKC!$B$10:$B$5007,$H634))</f>
        <v>PC20190419-03</v>
      </c>
      <c r="C634" s="47" t="str">
        <f ca="1">IF($H634="","",INDEX([1]NKC!$C$10:$C$5007,$H634))</f>
        <v>Phí cầu đường đi Đà Lạt giao xe- Grap</v>
      </c>
      <c r="D634" s="48" t="str">
        <f ca="1">IF(IF($H634="","",INDEX([1]NKC!$D$10:$D$5007,$H634))=$C$8,IF($H634="","",INDEX([1]NKC!$E$10:$E$5007,$H634)),IF($H634="","",INDEX([1]NKC!$D$10:$D$5007,$H634)))</f>
        <v>6418</v>
      </c>
      <c r="E634" s="49" t="str">
        <f ca="1">IF(IF($H634="","",INDEX([1]NKC!$E$10:$E$5007,$H634))=$C$8,"",IF($H634="","",INDEX([1]NKC!$F$10:$F$5007,$H634)))</f>
        <v/>
      </c>
      <c r="F634" s="49">
        <f ca="1">IF(IF($H634="","",INDEX([1]NKC!$D$10:$D$5007,$H634))=$C$8,"",IF($H634="","",INDEX([1]NKC!$F$10:$F$5007,$H634)))</f>
        <v>85000</v>
      </c>
      <c r="G634" s="50">
        <f ca="1">IF(SUM(E634:F634)=0,0,$G$11+SUM(E$12:$E634)-SUM(F$12:$F634))</f>
        <v>2685035600</v>
      </c>
      <c r="H634" s="51">
        <f ca="1">IF(IF(TYPE(MATCH($C$8,OFFSET([1]NKC!$D$10,H633,0):'[1]NKC'!$D$5007,0)+H633)=16,"",MATCH($C$8,OFFSET([1]NKC!$D$10,H633,0):'[1]NKC'!$D$5007,0)+H633)&lt;IF(TYPE(MATCH($C$8,OFFSET([1]NKC!$E$10,H633,0):'[1]NKC'!$E$5007,0)+H633)=16,"",MATCH($C$8,OFFSET([1]NKC!$E$10,H633,0):'[1]NKC'!$E$5007,0)+H633),IF(TYPE(MATCH($C$8,OFFSET([1]NKC!$D$10,H633,0):'[1]NKC'!$D$5007,0)+H633)=16,"",MATCH($C$8,OFFSET([1]NKC!$D$10,H633,0):'[1]NKC'!$D$5007,0)+H633),IF(TYPE(MATCH($C$8,OFFSET([1]NKC!$E$10,H633,0):'[1]NKC'!$E$5007,0)+H633)=16,"",MATCH($C$8,OFFSET([1]NKC!$E$10,H633,0):'[1]NKC'!$E$5007,0)+H633))</f>
        <v>812</v>
      </c>
    </row>
    <row r="635" spans="1:8" s="52" customFormat="1" ht="14.25">
      <c r="A635" s="45">
        <f ca="1">IF($H635="","",INDEX([1]NKC!$A$10:$A$5007,$H635))</f>
        <v>43574</v>
      </c>
      <c r="B635" s="46" t="str">
        <f ca="1">IF($H635="","",INDEX([1]NKC!$B$10:$B$5007,$H635))</f>
        <v>PC20190419-04</v>
      </c>
      <c r="C635" s="47" t="str">
        <f ca="1">IF($H635="","",INDEX([1]NKC!$C$10:$C$5007,$H635))</f>
        <v>Phí xăng dầu đi Đà Lạt giao xe- Xăng</v>
      </c>
      <c r="D635" s="48" t="str">
        <f ca="1">IF(IF($H635="","",INDEX([1]NKC!$D$10:$D$5007,$H635))=$C$8,IF($H635="","",INDEX([1]NKC!$E$10:$E$5007,$H635)),IF($H635="","",INDEX([1]NKC!$D$10:$D$5007,$H635)))</f>
        <v>6418</v>
      </c>
      <c r="E635" s="49" t="str">
        <f ca="1">IF(IF($H635="","",INDEX([1]NKC!$E$10:$E$5007,$H635))=$C$8,"",IF($H635="","",INDEX([1]NKC!$F$10:$F$5007,$H635)))</f>
        <v/>
      </c>
      <c r="F635" s="49">
        <f ca="1">IF(IF($H635="","",INDEX([1]NKC!$D$10:$D$5007,$H635))=$C$8,"",IF($H635="","",INDEX([1]NKC!$F$10:$F$5007,$H635)))</f>
        <v>635220</v>
      </c>
      <c r="G635" s="50">
        <f ca="1">IF(SUM(E635:F635)=0,0,$G$11+SUM(E$12:$E635)-SUM(F$12:$F635))</f>
        <v>2684400380</v>
      </c>
      <c r="H635" s="51">
        <f ca="1">IF(IF(TYPE(MATCH($C$8,OFFSET([1]NKC!$D$10,H634,0):'[1]NKC'!$D$5007,0)+H634)=16,"",MATCH($C$8,OFFSET([1]NKC!$D$10,H634,0):'[1]NKC'!$D$5007,0)+H634)&lt;IF(TYPE(MATCH($C$8,OFFSET([1]NKC!$E$10,H634,0):'[1]NKC'!$E$5007,0)+H634)=16,"",MATCH($C$8,OFFSET([1]NKC!$E$10,H634,0):'[1]NKC'!$E$5007,0)+H634),IF(TYPE(MATCH($C$8,OFFSET([1]NKC!$D$10,H634,0):'[1]NKC'!$D$5007,0)+H634)=16,"",MATCH($C$8,OFFSET([1]NKC!$D$10,H634,0):'[1]NKC'!$D$5007,0)+H634),IF(TYPE(MATCH($C$8,OFFSET([1]NKC!$E$10,H634,0):'[1]NKC'!$E$5007,0)+H634)=16,"",MATCH($C$8,OFFSET([1]NKC!$E$10,H634,0):'[1]NKC'!$E$5007,0)+H634))</f>
        <v>813</v>
      </c>
    </row>
    <row r="636" spans="1:8" s="52" customFormat="1" ht="14.25">
      <c r="A636" s="45">
        <f ca="1">IF($H636="","",INDEX([1]NKC!$A$10:$A$5007,$H636))</f>
        <v>43574</v>
      </c>
      <c r="B636" s="46" t="str">
        <f ca="1">IF($H636="","",INDEX([1]NKC!$B$10:$B$5007,$H636))</f>
        <v>PC20190419-04</v>
      </c>
      <c r="C636" s="47" t="str">
        <f ca="1">IF($H636="","",INDEX([1]NKC!$C$10:$C$5007,$H636))</f>
        <v>Thuế GTGT được khấu trừ</v>
      </c>
      <c r="D636" s="48" t="str">
        <f ca="1">IF(IF($H636="","",INDEX([1]NKC!$D$10:$D$5007,$H636))=$C$8,IF($H636="","",INDEX([1]NKC!$E$10:$E$5007,$H636)),IF($H636="","",INDEX([1]NKC!$D$10:$D$5007,$H636)))</f>
        <v>1331</v>
      </c>
      <c r="E636" s="49" t="str">
        <f ca="1">IF(IF($H636="","",INDEX([1]NKC!$E$10:$E$5007,$H636))=$C$8,"",IF($H636="","",INDEX([1]NKC!$F$10:$F$5007,$H636)))</f>
        <v/>
      </c>
      <c r="F636" s="49">
        <f ca="1">IF(IF($H636="","",INDEX([1]NKC!$D$10:$D$5007,$H636))=$C$8,"",IF($H636="","",INDEX([1]NKC!$F$10:$F$5007,$H636)))</f>
        <v>64780</v>
      </c>
      <c r="G636" s="50">
        <f ca="1">IF(SUM(E636:F636)=0,0,$G$11+SUM(E$12:$E636)-SUM(F$12:$F636))</f>
        <v>2684335600</v>
      </c>
      <c r="H636" s="51">
        <f ca="1">IF(IF(TYPE(MATCH($C$8,OFFSET([1]NKC!$D$10,H635,0):'[1]NKC'!$D$5007,0)+H635)=16,"",MATCH($C$8,OFFSET([1]NKC!$D$10,H635,0):'[1]NKC'!$D$5007,0)+H635)&lt;IF(TYPE(MATCH($C$8,OFFSET([1]NKC!$E$10,H635,0):'[1]NKC'!$E$5007,0)+H635)=16,"",MATCH($C$8,OFFSET([1]NKC!$E$10,H635,0):'[1]NKC'!$E$5007,0)+H635),IF(TYPE(MATCH($C$8,OFFSET([1]NKC!$D$10,H635,0):'[1]NKC'!$D$5007,0)+H635)=16,"",MATCH($C$8,OFFSET([1]NKC!$D$10,H635,0):'[1]NKC'!$D$5007,0)+H635),IF(TYPE(MATCH($C$8,OFFSET([1]NKC!$E$10,H635,0):'[1]NKC'!$E$5007,0)+H635)=16,"",MATCH($C$8,OFFSET([1]NKC!$E$10,H635,0):'[1]NKC'!$E$5007,0)+H635))</f>
        <v>814</v>
      </c>
    </row>
    <row r="637" spans="1:8" s="52" customFormat="1" ht="14.25">
      <c r="A637" s="45">
        <f ca="1">IF($H637="","",INDEX([1]NKC!$A$10:$A$5007,$H637))</f>
        <v>43574</v>
      </c>
      <c r="B637" s="46" t="str">
        <f ca="1">IF($H637="","",INDEX([1]NKC!$B$10:$B$5007,$H637))</f>
        <v>PC20190419-05</v>
      </c>
      <c r="C637" s="47" t="str">
        <f ca="1">IF($H637="","",INDEX([1]NKC!$C$10:$C$5007,$H637))</f>
        <v>Gửi Catologe ra Nha Trang</v>
      </c>
      <c r="D637" s="48" t="str">
        <f ca="1">IF(IF($H637="","",INDEX([1]NKC!$D$10:$D$5007,$H637))=$C$8,IF($H637="","",INDEX([1]NKC!$E$10:$E$5007,$H637)),IF($H637="","",INDEX([1]NKC!$D$10:$D$5007,$H637)))</f>
        <v>6418</v>
      </c>
      <c r="E637" s="49" t="str">
        <f ca="1">IF(IF($H637="","",INDEX([1]NKC!$E$10:$E$5007,$H637))=$C$8,"",IF($H637="","",INDEX([1]NKC!$F$10:$F$5007,$H637)))</f>
        <v/>
      </c>
      <c r="F637" s="49">
        <f ca="1">IF(IF($H637="","",INDEX([1]NKC!$D$10:$D$5007,$H637))=$C$8,"",IF($H637="","",INDEX([1]NKC!$F$10:$F$5007,$H637)))</f>
        <v>91818</v>
      </c>
      <c r="G637" s="50">
        <f ca="1">IF(SUM(E637:F637)=0,0,$G$11+SUM(E$12:$E637)-SUM(F$12:$F637))</f>
        <v>2684243782</v>
      </c>
      <c r="H637" s="51">
        <f ca="1">IF(IF(TYPE(MATCH($C$8,OFFSET([1]NKC!$D$10,H636,0):'[1]NKC'!$D$5007,0)+H636)=16,"",MATCH($C$8,OFFSET([1]NKC!$D$10,H636,0):'[1]NKC'!$D$5007,0)+H636)&lt;IF(TYPE(MATCH($C$8,OFFSET([1]NKC!$E$10,H636,0):'[1]NKC'!$E$5007,0)+H636)=16,"",MATCH($C$8,OFFSET([1]NKC!$E$10,H636,0):'[1]NKC'!$E$5007,0)+H636),IF(TYPE(MATCH($C$8,OFFSET([1]NKC!$D$10,H636,0):'[1]NKC'!$D$5007,0)+H636)=16,"",MATCH($C$8,OFFSET([1]NKC!$D$10,H636,0):'[1]NKC'!$D$5007,0)+H636),IF(TYPE(MATCH($C$8,OFFSET([1]NKC!$E$10,H636,0):'[1]NKC'!$E$5007,0)+H636)=16,"",MATCH($C$8,OFFSET([1]NKC!$E$10,H636,0):'[1]NKC'!$E$5007,0)+H636))</f>
        <v>815</v>
      </c>
    </row>
    <row r="638" spans="1:8" s="52" customFormat="1" ht="14.25">
      <c r="A638" s="45">
        <f ca="1">IF($H638="","",INDEX([1]NKC!$A$10:$A$5007,$H638))</f>
        <v>43574</v>
      </c>
      <c r="B638" s="46" t="str">
        <f ca="1">IF($H638="","",INDEX([1]NKC!$B$10:$B$5007,$H638))</f>
        <v>PC20190419-05</v>
      </c>
      <c r="C638" s="47" t="str">
        <f ca="1">IF($H638="","",INDEX([1]NKC!$C$10:$C$5007,$H638))</f>
        <v>Thuế GTGT được khấu trừ</v>
      </c>
      <c r="D638" s="48" t="str">
        <f ca="1">IF(IF($H638="","",INDEX([1]NKC!$D$10:$D$5007,$H638))=$C$8,IF($H638="","",INDEX([1]NKC!$E$10:$E$5007,$H638)),IF($H638="","",INDEX([1]NKC!$D$10:$D$5007,$H638)))</f>
        <v>1331</v>
      </c>
      <c r="E638" s="49" t="str">
        <f ca="1">IF(IF($H638="","",INDEX([1]NKC!$E$10:$E$5007,$H638))=$C$8,"",IF($H638="","",INDEX([1]NKC!$F$10:$F$5007,$H638)))</f>
        <v/>
      </c>
      <c r="F638" s="49">
        <f ca="1">IF(IF($H638="","",INDEX([1]NKC!$D$10:$D$5007,$H638))=$C$8,"",IF($H638="","",INDEX([1]NKC!$F$10:$F$5007,$H638)))</f>
        <v>9182</v>
      </c>
      <c r="G638" s="50">
        <f ca="1">IF(SUM(E638:F638)=0,0,$G$11+SUM(E$12:$E638)-SUM(F$12:$F638))</f>
        <v>2684234600</v>
      </c>
      <c r="H638" s="51">
        <f ca="1">IF(IF(TYPE(MATCH($C$8,OFFSET([1]NKC!$D$10,H637,0):'[1]NKC'!$D$5007,0)+H637)=16,"",MATCH($C$8,OFFSET([1]NKC!$D$10,H637,0):'[1]NKC'!$D$5007,0)+H637)&lt;IF(TYPE(MATCH($C$8,OFFSET([1]NKC!$E$10,H637,0):'[1]NKC'!$E$5007,0)+H637)=16,"",MATCH($C$8,OFFSET([1]NKC!$E$10,H637,0):'[1]NKC'!$E$5007,0)+H637),IF(TYPE(MATCH($C$8,OFFSET([1]NKC!$D$10,H637,0):'[1]NKC'!$D$5007,0)+H637)=16,"",MATCH($C$8,OFFSET([1]NKC!$D$10,H637,0):'[1]NKC'!$D$5007,0)+H637),IF(TYPE(MATCH($C$8,OFFSET([1]NKC!$E$10,H637,0):'[1]NKC'!$E$5007,0)+H637)=16,"",MATCH($C$8,OFFSET([1]NKC!$E$10,H637,0):'[1]NKC'!$E$5007,0)+H637))</f>
        <v>816</v>
      </c>
    </row>
    <row r="639" spans="1:8" s="52" customFormat="1" ht="14.25">
      <c r="A639" s="45">
        <f ca="1">IF($H639="","",INDEX([1]NKC!$A$10:$A$5007,$H639))</f>
        <v>43577</v>
      </c>
      <c r="B639" s="46" t="str">
        <f ca="1">IF($H639="","",INDEX([1]NKC!$B$10:$B$5007,$H639))</f>
        <v>PC20190422-01</v>
      </c>
      <c r="C639" s="47" t="str">
        <f ca="1">IF($H639="","",INDEX([1]NKC!$C$10:$C$5007,$H639))</f>
        <v>Tạm ứng mua axit, clo cho hồ bơi</v>
      </c>
      <c r="D639" s="48" t="str">
        <f ca="1">IF(IF($H639="","",INDEX([1]NKC!$D$10:$D$5007,$H639))=$C$8,IF($H639="","",INDEX([1]NKC!$E$10:$E$5007,$H639)),IF($H639="","",INDEX([1]NKC!$D$10:$D$5007,$H639)))</f>
        <v>141</v>
      </c>
      <c r="E639" s="49" t="str">
        <f ca="1">IF(IF($H639="","",INDEX([1]NKC!$E$10:$E$5007,$H639))=$C$8,"",IF($H639="","",INDEX([1]NKC!$F$10:$F$5007,$H639)))</f>
        <v/>
      </c>
      <c r="F639" s="49">
        <f ca="1">IF(IF($H639="","",INDEX([1]NKC!$D$10:$D$5007,$H639))=$C$8,"",IF($H639="","",INDEX([1]NKC!$F$10:$F$5007,$H639)))</f>
        <v>5000000</v>
      </c>
      <c r="G639" s="50">
        <f ca="1">IF(SUM(E639:F639)=0,0,$G$11+SUM(E$12:$E639)-SUM(F$12:$F639))</f>
        <v>2679234600</v>
      </c>
      <c r="H639" s="51">
        <f ca="1">IF(IF(TYPE(MATCH($C$8,OFFSET([1]NKC!$D$10,H638,0):'[1]NKC'!$D$5007,0)+H638)=16,"",MATCH($C$8,OFFSET([1]NKC!$D$10,H638,0):'[1]NKC'!$D$5007,0)+H638)&lt;IF(TYPE(MATCH($C$8,OFFSET([1]NKC!$E$10,H638,0):'[1]NKC'!$E$5007,0)+H638)=16,"",MATCH($C$8,OFFSET([1]NKC!$E$10,H638,0):'[1]NKC'!$E$5007,0)+H638),IF(TYPE(MATCH($C$8,OFFSET([1]NKC!$D$10,H638,0):'[1]NKC'!$D$5007,0)+H638)=16,"",MATCH($C$8,OFFSET([1]NKC!$D$10,H638,0):'[1]NKC'!$D$5007,0)+H638),IF(TYPE(MATCH($C$8,OFFSET([1]NKC!$E$10,H638,0):'[1]NKC'!$E$5007,0)+H638)=16,"",MATCH($C$8,OFFSET([1]NKC!$E$10,H638,0):'[1]NKC'!$E$5007,0)+H638))</f>
        <v>817</v>
      </c>
    </row>
    <row r="640" spans="1:8" s="52" customFormat="1" ht="14.25">
      <c r="A640" s="45">
        <f ca="1">IF($H640="","",INDEX([1]NKC!$A$10:$A$5007,$H640))</f>
        <v>43577</v>
      </c>
      <c r="B640" s="46" t="str">
        <f ca="1">IF($H640="","",INDEX([1]NKC!$B$10:$B$5007,$H640))</f>
        <v>PT20190422-01</v>
      </c>
      <c r="C640" s="47" t="str">
        <f ca="1">IF($H640="","",INDEX([1]NKC!$C$10:$C$5007,$H640))</f>
        <v>Hoàng Thị Luyến trả tiền mượn công ty</v>
      </c>
      <c r="D640" s="48" t="str">
        <f ca="1">IF(IF($H640="","",INDEX([1]NKC!$D$10:$D$5007,$H640))=$C$8,IF($H640="","",INDEX([1]NKC!$E$10:$E$5007,$H640)),IF($H640="","",INDEX([1]NKC!$D$10:$D$5007,$H640)))</f>
        <v>3388</v>
      </c>
      <c r="E640" s="49">
        <f ca="1">IF(IF($H640="","",INDEX([1]NKC!$E$10:$E$5007,$H640))=$C$8,"",IF($H640="","",INDEX([1]NKC!$F$10:$F$5007,$H640)))</f>
        <v>5000000</v>
      </c>
      <c r="F640" s="49" t="str">
        <f ca="1">IF(IF($H640="","",INDEX([1]NKC!$D$10:$D$5007,$H640))=$C$8,"",IF($H640="","",INDEX([1]NKC!$F$10:$F$5007,$H640)))</f>
        <v/>
      </c>
      <c r="G640" s="50">
        <f ca="1">IF(SUM(E640:F640)=0,0,$G$11+SUM(E$12:$E640)-SUM(F$12:$F640))</f>
        <v>2684234600</v>
      </c>
      <c r="H640" s="51">
        <f ca="1">IF(IF(TYPE(MATCH($C$8,OFFSET([1]NKC!$D$10,H639,0):'[1]NKC'!$D$5007,0)+H639)=16,"",MATCH($C$8,OFFSET([1]NKC!$D$10,H639,0):'[1]NKC'!$D$5007,0)+H639)&lt;IF(TYPE(MATCH($C$8,OFFSET([1]NKC!$E$10,H639,0):'[1]NKC'!$E$5007,0)+H639)=16,"",MATCH($C$8,OFFSET([1]NKC!$E$10,H639,0):'[1]NKC'!$E$5007,0)+H639),IF(TYPE(MATCH($C$8,OFFSET([1]NKC!$D$10,H639,0):'[1]NKC'!$D$5007,0)+H639)=16,"",MATCH($C$8,OFFSET([1]NKC!$D$10,H639,0):'[1]NKC'!$D$5007,0)+H639),IF(TYPE(MATCH($C$8,OFFSET([1]NKC!$E$10,H639,0):'[1]NKC'!$E$5007,0)+H639)=16,"",MATCH($C$8,OFFSET([1]NKC!$E$10,H639,0):'[1]NKC'!$E$5007,0)+H639))</f>
        <v>818</v>
      </c>
    </row>
    <row r="641" spans="1:8" s="52" customFormat="1" ht="14.25">
      <c r="A641" s="45">
        <f ca="1">IF($H641="","",INDEX([1]NKC!$A$10:$A$5007,$H641))</f>
        <v>43577</v>
      </c>
      <c r="B641" s="46" t="str">
        <f ca="1">IF($H641="","",INDEX([1]NKC!$B$10:$B$5007,$H641))</f>
        <v>PC20190422-02</v>
      </c>
      <c r="C641" s="47" t="str">
        <f ca="1">IF($H641="","",INDEX([1]NKC!$C$10:$C$5007,$H641))</f>
        <v>Chuyển mẫu đi Nha Trang- Cước phí vận chuyển</v>
      </c>
      <c r="D641" s="48" t="str">
        <f ca="1">IF(IF($H641="","",INDEX([1]NKC!$D$10:$D$5007,$H641))=$C$8,IF($H641="","",INDEX([1]NKC!$E$10:$E$5007,$H641)),IF($H641="","",INDEX([1]NKC!$D$10:$D$5007,$H641)))</f>
        <v>6418</v>
      </c>
      <c r="E641" s="49" t="str">
        <f ca="1">IF(IF($H641="","",INDEX([1]NKC!$E$10:$E$5007,$H641))=$C$8,"",IF($H641="","",INDEX([1]NKC!$F$10:$F$5007,$H641)))</f>
        <v/>
      </c>
      <c r="F641" s="49">
        <f ca="1">IF(IF($H641="","",INDEX([1]NKC!$D$10:$D$5007,$H641))=$C$8,"",IF($H641="","",INDEX([1]NKC!$F$10:$F$5007,$H641)))</f>
        <v>298182</v>
      </c>
      <c r="G641" s="50">
        <f ca="1">IF(SUM(E641:F641)=0,0,$G$11+SUM(E$12:$E641)-SUM(F$12:$F641))</f>
        <v>2683936418</v>
      </c>
      <c r="H641" s="51">
        <f ca="1">IF(IF(TYPE(MATCH($C$8,OFFSET([1]NKC!$D$10,H640,0):'[1]NKC'!$D$5007,0)+H640)=16,"",MATCH($C$8,OFFSET([1]NKC!$D$10,H640,0):'[1]NKC'!$D$5007,0)+H640)&lt;IF(TYPE(MATCH($C$8,OFFSET([1]NKC!$E$10,H640,0):'[1]NKC'!$E$5007,0)+H640)=16,"",MATCH($C$8,OFFSET([1]NKC!$E$10,H640,0):'[1]NKC'!$E$5007,0)+H640),IF(TYPE(MATCH($C$8,OFFSET([1]NKC!$D$10,H640,0):'[1]NKC'!$D$5007,0)+H640)=16,"",MATCH($C$8,OFFSET([1]NKC!$D$10,H640,0):'[1]NKC'!$D$5007,0)+H640),IF(TYPE(MATCH($C$8,OFFSET([1]NKC!$E$10,H640,0):'[1]NKC'!$E$5007,0)+H640)=16,"",MATCH($C$8,OFFSET([1]NKC!$E$10,H640,0):'[1]NKC'!$E$5007,0)+H640))</f>
        <v>819</v>
      </c>
    </row>
    <row r="642" spans="1:8" s="52" customFormat="1" ht="14.25">
      <c r="A642" s="45">
        <f ca="1">IF($H642="","",INDEX([1]NKC!$A$10:$A$5007,$H642))</f>
        <v>43577</v>
      </c>
      <c r="B642" s="46" t="str">
        <f ca="1">IF($H642="","",INDEX([1]NKC!$B$10:$B$5007,$H642))</f>
        <v>PC20190422-02</v>
      </c>
      <c r="C642" s="47" t="str">
        <f ca="1">IF($H642="","",INDEX([1]NKC!$C$10:$C$5007,$H642))</f>
        <v>Thuế GTGT được khấu trừ</v>
      </c>
      <c r="D642" s="48" t="str">
        <f ca="1">IF(IF($H642="","",INDEX([1]NKC!$D$10:$D$5007,$H642))=$C$8,IF($H642="","",INDEX([1]NKC!$E$10:$E$5007,$H642)),IF($H642="","",INDEX([1]NKC!$D$10:$D$5007,$H642)))</f>
        <v>1331</v>
      </c>
      <c r="E642" s="49" t="str">
        <f ca="1">IF(IF($H642="","",INDEX([1]NKC!$E$10:$E$5007,$H642))=$C$8,"",IF($H642="","",INDEX([1]NKC!$F$10:$F$5007,$H642)))</f>
        <v/>
      </c>
      <c r="F642" s="49">
        <f ca="1">IF(IF($H642="","",INDEX([1]NKC!$D$10:$D$5007,$H642))=$C$8,"",IF($H642="","",INDEX([1]NKC!$F$10:$F$5007,$H642)))</f>
        <v>29818</v>
      </c>
      <c r="G642" s="50">
        <f ca="1">IF(SUM(E642:F642)=0,0,$G$11+SUM(E$12:$E642)-SUM(F$12:$F642))</f>
        <v>2683906600</v>
      </c>
      <c r="H642" s="51">
        <f ca="1">IF(IF(TYPE(MATCH($C$8,OFFSET([1]NKC!$D$10,H641,0):'[1]NKC'!$D$5007,0)+H641)=16,"",MATCH($C$8,OFFSET([1]NKC!$D$10,H641,0):'[1]NKC'!$D$5007,0)+H641)&lt;IF(TYPE(MATCH($C$8,OFFSET([1]NKC!$E$10,H641,0):'[1]NKC'!$E$5007,0)+H641)=16,"",MATCH($C$8,OFFSET([1]NKC!$E$10,H641,0):'[1]NKC'!$E$5007,0)+H641),IF(TYPE(MATCH($C$8,OFFSET([1]NKC!$D$10,H641,0):'[1]NKC'!$D$5007,0)+H641)=16,"",MATCH($C$8,OFFSET([1]NKC!$D$10,H641,0):'[1]NKC'!$D$5007,0)+H641),IF(TYPE(MATCH($C$8,OFFSET([1]NKC!$E$10,H641,0):'[1]NKC'!$E$5007,0)+H641)=16,"",MATCH($C$8,OFFSET([1]NKC!$E$10,H641,0):'[1]NKC'!$E$5007,0)+H641))</f>
        <v>820</v>
      </c>
    </row>
    <row r="643" spans="1:8" s="52" customFormat="1" ht="14.25">
      <c r="A643" s="45">
        <f ca="1">IF($H643="","",INDEX([1]NKC!$A$10:$A$5007,$H643))</f>
        <v>43577</v>
      </c>
      <c r="B643" s="46" t="str">
        <f ca="1">IF($H643="","",INDEX([1]NKC!$B$10:$B$5007,$H643))</f>
        <v>PC20190422-02</v>
      </c>
      <c r="C643" s="47" t="str">
        <f ca="1">IF($H643="","",INDEX([1]NKC!$C$10:$C$5007,$H643))</f>
        <v>Chuyển mẫu đi Nha Trang- vé vào cổng</v>
      </c>
      <c r="D643" s="48" t="str">
        <f ca="1">IF(IF($H643="","",INDEX([1]NKC!$D$10:$D$5007,$H643))=$C$8,IF($H643="","",INDEX([1]NKC!$E$10:$E$5007,$H643)),IF($H643="","",INDEX([1]NKC!$D$10:$D$5007,$H643)))</f>
        <v>6418</v>
      </c>
      <c r="E643" s="49" t="str">
        <f ca="1">IF(IF($H643="","",INDEX([1]NKC!$E$10:$E$5007,$H643))=$C$8,"",IF($H643="","",INDEX([1]NKC!$F$10:$F$5007,$H643)))</f>
        <v/>
      </c>
      <c r="F643" s="49">
        <f ca="1">IF(IF($H643="","",INDEX([1]NKC!$D$10:$D$5007,$H643))=$C$8,"",IF($H643="","",INDEX([1]NKC!$F$10:$F$5007,$H643)))</f>
        <v>24545</v>
      </c>
      <c r="G643" s="50">
        <f ca="1">IF(SUM(E643:F643)=0,0,$G$11+SUM(E$12:$E643)-SUM(F$12:$F643))</f>
        <v>2683882055</v>
      </c>
      <c r="H643" s="51">
        <f ca="1">IF(IF(TYPE(MATCH($C$8,OFFSET([1]NKC!$D$10,H642,0):'[1]NKC'!$D$5007,0)+H642)=16,"",MATCH($C$8,OFFSET([1]NKC!$D$10,H642,0):'[1]NKC'!$D$5007,0)+H642)&lt;IF(TYPE(MATCH($C$8,OFFSET([1]NKC!$E$10,H642,0):'[1]NKC'!$E$5007,0)+H642)=16,"",MATCH($C$8,OFFSET([1]NKC!$E$10,H642,0):'[1]NKC'!$E$5007,0)+H642),IF(TYPE(MATCH($C$8,OFFSET([1]NKC!$D$10,H642,0):'[1]NKC'!$D$5007,0)+H642)=16,"",MATCH($C$8,OFFSET([1]NKC!$D$10,H642,0):'[1]NKC'!$D$5007,0)+H642),IF(TYPE(MATCH($C$8,OFFSET([1]NKC!$E$10,H642,0):'[1]NKC'!$E$5007,0)+H642)=16,"",MATCH($C$8,OFFSET([1]NKC!$E$10,H642,0):'[1]NKC'!$E$5007,0)+H642))</f>
        <v>821</v>
      </c>
    </row>
    <row r="644" spans="1:8" s="52" customFormat="1" ht="14.25">
      <c r="A644" s="45">
        <f ca="1">IF($H644="","",INDEX([1]NKC!$A$10:$A$5007,$H644))</f>
        <v>43577</v>
      </c>
      <c r="B644" s="46" t="str">
        <f ca="1">IF($H644="","",INDEX([1]NKC!$B$10:$B$5007,$H644))</f>
        <v>PC20190422-02</v>
      </c>
      <c r="C644" s="47" t="str">
        <f ca="1">IF($H644="","",INDEX([1]NKC!$C$10:$C$5007,$H644))</f>
        <v>Thuế GTGT được khấu trừ</v>
      </c>
      <c r="D644" s="48" t="str">
        <f ca="1">IF(IF($H644="","",INDEX([1]NKC!$D$10:$D$5007,$H644))=$C$8,IF($H644="","",INDEX([1]NKC!$E$10:$E$5007,$H644)),IF($H644="","",INDEX([1]NKC!$D$10:$D$5007,$H644)))</f>
        <v>1331</v>
      </c>
      <c r="E644" s="49" t="str">
        <f ca="1">IF(IF($H644="","",INDEX([1]NKC!$E$10:$E$5007,$H644))=$C$8,"",IF($H644="","",INDEX([1]NKC!$F$10:$F$5007,$H644)))</f>
        <v/>
      </c>
      <c r="F644" s="49">
        <f ca="1">IF(IF($H644="","",INDEX([1]NKC!$D$10:$D$5007,$H644))=$C$8,"",IF($H644="","",INDEX([1]NKC!$F$10:$F$5007,$H644)))</f>
        <v>2455</v>
      </c>
      <c r="G644" s="50">
        <f ca="1">IF(SUM(E644:F644)=0,0,$G$11+SUM(E$12:$E644)-SUM(F$12:$F644))</f>
        <v>2683879600</v>
      </c>
      <c r="H644" s="51">
        <f ca="1">IF(IF(TYPE(MATCH($C$8,OFFSET([1]NKC!$D$10,H643,0):'[1]NKC'!$D$5007,0)+H643)=16,"",MATCH($C$8,OFFSET([1]NKC!$D$10,H643,0):'[1]NKC'!$D$5007,0)+H643)&lt;IF(TYPE(MATCH($C$8,OFFSET([1]NKC!$E$10,H643,0):'[1]NKC'!$E$5007,0)+H643)=16,"",MATCH($C$8,OFFSET([1]NKC!$E$10,H643,0):'[1]NKC'!$E$5007,0)+H643),IF(TYPE(MATCH($C$8,OFFSET([1]NKC!$D$10,H643,0):'[1]NKC'!$D$5007,0)+H643)=16,"",MATCH($C$8,OFFSET([1]NKC!$D$10,H643,0):'[1]NKC'!$D$5007,0)+H643),IF(TYPE(MATCH($C$8,OFFSET([1]NKC!$E$10,H643,0):'[1]NKC'!$E$5007,0)+H643)=16,"",MATCH($C$8,OFFSET([1]NKC!$E$10,H643,0):'[1]NKC'!$E$5007,0)+H643))</f>
        <v>822</v>
      </c>
    </row>
    <row r="645" spans="1:8" s="52" customFormat="1" ht="14.25">
      <c r="A645" s="45">
        <f ca="1">IF($H645="","",INDEX([1]NKC!$A$10:$A$5007,$H645))</f>
        <v>43578</v>
      </c>
      <c r="B645" s="46" t="str">
        <f ca="1">IF($H645="","",INDEX([1]NKC!$B$10:$B$5007,$H645))</f>
        <v>PC20190422-03</v>
      </c>
      <c r="C645" s="47" t="str">
        <f ca="1">IF($H645="","",INDEX([1]NKC!$C$10:$C$5007,$H645))</f>
        <v>Thanh toán chi phí IT</v>
      </c>
      <c r="D645" s="48" t="str">
        <f ca="1">IF(IF($H645="","",INDEX([1]NKC!$D$10:$D$5007,$H645))=$C$8,IF($H645="","",INDEX([1]NKC!$E$10:$E$5007,$H645)),IF($H645="","",INDEX([1]NKC!$D$10:$D$5007,$H645)))</f>
        <v>6428</v>
      </c>
      <c r="E645" s="49" t="str">
        <f ca="1">IF(IF($H645="","",INDEX([1]NKC!$E$10:$E$5007,$H645))=$C$8,"",IF($H645="","",INDEX([1]NKC!$F$10:$F$5007,$H645)))</f>
        <v/>
      </c>
      <c r="F645" s="49">
        <f ca="1">IF(IF($H645="","",INDEX([1]NKC!$D$10:$D$5007,$H645))=$C$8,"",IF($H645="","",INDEX([1]NKC!$F$10:$F$5007,$H645)))</f>
        <v>2725000</v>
      </c>
      <c r="G645" s="50">
        <f ca="1">IF(SUM(E645:F645)=0,0,$G$11+SUM(E$12:$E645)-SUM(F$12:$F645))</f>
        <v>2681154600</v>
      </c>
      <c r="H645" s="51">
        <f ca="1">IF(IF(TYPE(MATCH($C$8,OFFSET([1]NKC!$D$10,H644,0):'[1]NKC'!$D$5007,0)+H644)=16,"",MATCH($C$8,OFFSET([1]NKC!$D$10,H644,0):'[1]NKC'!$D$5007,0)+H644)&lt;IF(TYPE(MATCH($C$8,OFFSET([1]NKC!$E$10,H644,0):'[1]NKC'!$E$5007,0)+H644)=16,"",MATCH($C$8,OFFSET([1]NKC!$E$10,H644,0):'[1]NKC'!$E$5007,0)+H644),IF(TYPE(MATCH($C$8,OFFSET([1]NKC!$D$10,H644,0):'[1]NKC'!$D$5007,0)+H644)=16,"",MATCH($C$8,OFFSET([1]NKC!$D$10,H644,0):'[1]NKC'!$D$5007,0)+H644),IF(TYPE(MATCH($C$8,OFFSET([1]NKC!$E$10,H644,0):'[1]NKC'!$E$5007,0)+H644)=16,"",MATCH($C$8,OFFSET([1]NKC!$E$10,H644,0):'[1]NKC'!$E$5007,0)+H644))</f>
        <v>823</v>
      </c>
    </row>
    <row r="646" spans="1:8" s="52" customFormat="1" ht="14.25">
      <c r="A646" s="45">
        <f ca="1">IF($H646="","",INDEX([1]NKC!$A$10:$A$5007,$H646))</f>
        <v>43578</v>
      </c>
      <c r="B646" s="46" t="str">
        <f ca="1">IF($H646="","",INDEX([1]NKC!$B$10:$B$5007,$H646))</f>
        <v>PC20190422-03</v>
      </c>
      <c r="C646" s="47" t="str">
        <f ca="1">IF($H646="","",INDEX([1]NKC!$C$10:$C$5007,$H646))</f>
        <v>Thuế GTGT được khấu trừ</v>
      </c>
      <c r="D646" s="48" t="str">
        <f ca="1">IF(IF($H646="","",INDEX([1]NKC!$D$10:$D$5007,$H646))=$C$8,IF($H646="","",INDEX([1]NKC!$E$10:$E$5007,$H646)),IF($H646="","",INDEX([1]NKC!$D$10:$D$5007,$H646)))</f>
        <v>1331</v>
      </c>
      <c r="E646" s="49" t="str">
        <f ca="1">IF(IF($H646="","",INDEX([1]NKC!$E$10:$E$5007,$H646))=$C$8,"",IF($H646="","",INDEX([1]NKC!$F$10:$F$5007,$H646)))</f>
        <v/>
      </c>
      <c r="F646" s="49">
        <f ca="1">IF(IF($H646="","",INDEX([1]NKC!$D$10:$D$5007,$H646))=$C$8,"",IF($H646="","",INDEX([1]NKC!$F$10:$F$5007,$H646)))</f>
        <v>273000</v>
      </c>
      <c r="G646" s="50">
        <f ca="1">IF(SUM(E646:F646)=0,0,$G$11+SUM(E$12:$E646)-SUM(F$12:$F646))</f>
        <v>2680881600</v>
      </c>
      <c r="H646" s="51">
        <f ca="1">IF(IF(TYPE(MATCH($C$8,OFFSET([1]NKC!$D$10,H645,0):'[1]NKC'!$D$5007,0)+H645)=16,"",MATCH($C$8,OFFSET([1]NKC!$D$10,H645,0):'[1]NKC'!$D$5007,0)+H645)&lt;IF(TYPE(MATCH($C$8,OFFSET([1]NKC!$E$10,H645,0):'[1]NKC'!$E$5007,0)+H645)=16,"",MATCH($C$8,OFFSET([1]NKC!$E$10,H645,0):'[1]NKC'!$E$5007,0)+H645),IF(TYPE(MATCH($C$8,OFFSET([1]NKC!$D$10,H645,0):'[1]NKC'!$D$5007,0)+H645)=16,"",MATCH($C$8,OFFSET([1]NKC!$D$10,H645,0):'[1]NKC'!$D$5007,0)+H645),IF(TYPE(MATCH($C$8,OFFSET([1]NKC!$E$10,H645,0):'[1]NKC'!$E$5007,0)+H645)=16,"",MATCH($C$8,OFFSET([1]NKC!$E$10,H645,0):'[1]NKC'!$E$5007,0)+H645))</f>
        <v>824</v>
      </c>
    </row>
    <row r="647" spans="1:8" s="52" customFormat="1" ht="14.25">
      <c r="A647" s="45">
        <f ca="1">IF($H647="","",INDEX([1]NKC!$A$10:$A$5007,$H647))</f>
        <v>43579</v>
      </c>
      <c r="B647" s="46" t="str">
        <f ca="1">IF($H647="","",INDEX([1]NKC!$B$10:$B$5007,$H647))</f>
        <v>PT20190424-01</v>
      </c>
      <c r="C647" s="47" t="str">
        <f ca="1">IF($H647="","",INDEX([1]NKC!$C$10:$C$5007,$H647))</f>
        <v>Thu lại tạm ứng mua axit, clo cho hồ bơi</v>
      </c>
      <c r="D647" s="48" t="str">
        <f ca="1">IF(IF($H647="","",INDEX([1]NKC!$D$10:$D$5007,$H647))=$C$8,IF($H647="","",INDEX([1]NKC!$E$10:$E$5007,$H647)),IF($H647="","",INDEX([1]NKC!$D$10:$D$5007,$H647)))</f>
        <v>141</v>
      </c>
      <c r="E647" s="49">
        <f ca="1">IF(IF($H647="","",INDEX([1]NKC!$E$10:$E$5007,$H647))=$C$8,"",IF($H647="","",INDEX([1]NKC!$F$10:$F$5007,$H647)))</f>
        <v>5000000</v>
      </c>
      <c r="F647" s="49" t="str">
        <f ca="1">IF(IF($H647="","",INDEX([1]NKC!$D$10:$D$5007,$H647))=$C$8,"",IF($H647="","",INDEX([1]NKC!$F$10:$F$5007,$H647)))</f>
        <v/>
      </c>
      <c r="G647" s="50">
        <f ca="1">IF(SUM(E647:F647)=0,0,$G$11+SUM(E$12:$E647)-SUM(F$12:$F647))</f>
        <v>2685881600</v>
      </c>
      <c r="H647" s="51">
        <f ca="1">IF(IF(TYPE(MATCH($C$8,OFFSET([1]NKC!$D$10,H646,0):'[1]NKC'!$D$5007,0)+H646)=16,"",MATCH($C$8,OFFSET([1]NKC!$D$10,H646,0):'[1]NKC'!$D$5007,0)+H646)&lt;IF(TYPE(MATCH($C$8,OFFSET([1]NKC!$E$10,H646,0):'[1]NKC'!$E$5007,0)+H646)=16,"",MATCH($C$8,OFFSET([1]NKC!$E$10,H646,0):'[1]NKC'!$E$5007,0)+H646),IF(TYPE(MATCH($C$8,OFFSET([1]NKC!$D$10,H646,0):'[1]NKC'!$D$5007,0)+H646)=16,"",MATCH($C$8,OFFSET([1]NKC!$D$10,H646,0):'[1]NKC'!$D$5007,0)+H646),IF(TYPE(MATCH($C$8,OFFSET([1]NKC!$E$10,H646,0):'[1]NKC'!$E$5007,0)+H646)=16,"",MATCH($C$8,OFFSET([1]NKC!$E$10,H646,0):'[1]NKC'!$E$5007,0)+H646))</f>
        <v>827</v>
      </c>
    </row>
    <row r="648" spans="1:8" s="52" customFormat="1" ht="14.25">
      <c r="A648" s="45">
        <f ca="1">IF($H648="","",INDEX([1]NKC!$A$10:$A$5007,$H648))</f>
        <v>43579</v>
      </c>
      <c r="B648" s="46" t="str">
        <f ca="1">IF($H648="","",INDEX([1]NKC!$B$10:$B$5007,$H648))</f>
        <v>PT20190424-02</v>
      </c>
      <c r="C648" s="47" t="str">
        <f ca="1">IF($H648="","",INDEX([1]NKC!$C$10:$C$5007,$H648))</f>
        <v>Rút BIDV nộp quỹ tiền mặt</v>
      </c>
      <c r="D648" s="48" t="str">
        <f ca="1">IF(IF($H648="","",INDEX([1]NKC!$D$10:$D$5007,$H648))=$C$8,IF($H648="","",INDEX([1]NKC!$E$10:$E$5007,$H648)),IF($H648="","",INDEX([1]NKC!$D$10:$D$5007,$H648)))</f>
        <v>1121bidv</v>
      </c>
      <c r="E648" s="49">
        <f ca="1">IF(IF($H648="","",INDEX([1]NKC!$E$10:$E$5007,$H648))=$C$8,"",IF($H648="","",INDEX([1]NKC!$F$10:$F$5007,$H648)))</f>
        <v>0</v>
      </c>
      <c r="F648" s="49" t="str">
        <f ca="1">IF(IF($H648="","",INDEX([1]NKC!$D$10:$D$5007,$H648))=$C$8,"",IF($H648="","",INDEX([1]NKC!$F$10:$F$5007,$H648)))</f>
        <v/>
      </c>
      <c r="G648" s="50">
        <f ca="1">IF(SUM(E648:F648)=0,0,$G$11+SUM(E$12:$E648)-SUM(F$12:$F648))</f>
        <v>0</v>
      </c>
      <c r="H648" s="51">
        <f ca="1">IF(IF(TYPE(MATCH($C$8,OFFSET([1]NKC!$D$10,H647,0):'[1]NKC'!$D$5007,0)+H647)=16,"",MATCH($C$8,OFFSET([1]NKC!$D$10,H647,0):'[1]NKC'!$D$5007,0)+H647)&lt;IF(TYPE(MATCH($C$8,OFFSET([1]NKC!$E$10,H647,0):'[1]NKC'!$E$5007,0)+H647)=16,"",MATCH($C$8,OFFSET([1]NKC!$E$10,H647,0):'[1]NKC'!$E$5007,0)+H647),IF(TYPE(MATCH($C$8,OFFSET([1]NKC!$D$10,H647,0):'[1]NKC'!$D$5007,0)+H647)=16,"",MATCH($C$8,OFFSET([1]NKC!$D$10,H647,0):'[1]NKC'!$D$5007,0)+H647),IF(TYPE(MATCH($C$8,OFFSET([1]NKC!$E$10,H647,0):'[1]NKC'!$E$5007,0)+H647)=16,"",MATCH($C$8,OFFSET([1]NKC!$E$10,H647,0):'[1]NKC'!$E$5007,0)+H647))</f>
        <v>828</v>
      </c>
    </row>
    <row r="649" spans="1:8" s="52" customFormat="1" ht="14.25">
      <c r="A649" s="45">
        <f ca="1">IF($H649="","",INDEX([1]NKC!$A$10:$A$5007,$H649))</f>
        <v>43579</v>
      </c>
      <c r="B649" s="46" t="str">
        <f ca="1">IF($H649="","",INDEX([1]NKC!$B$10:$B$5007,$H649))</f>
        <v>PC20190424-01</v>
      </c>
      <c r="C649" s="47" t="str">
        <f ca="1">IF($H649="","",INDEX([1]NKC!$C$10:$C$5007,$H649))</f>
        <v>Mua axit, clo cho hồ bơi</v>
      </c>
      <c r="D649" s="48" t="str">
        <f ca="1">IF(IF($H649="","",INDEX([1]NKC!$D$10:$D$5007,$H649))=$C$8,IF($H649="","",INDEX([1]NKC!$E$10:$E$5007,$H649)),IF($H649="","",INDEX([1]NKC!$D$10:$D$5007,$H649)))</f>
        <v>6423</v>
      </c>
      <c r="E649" s="49" t="str">
        <f ca="1">IF(IF($H649="","",INDEX([1]NKC!$E$10:$E$5007,$H649))=$C$8,"",IF($H649="","",INDEX([1]NKC!$F$10:$F$5007,$H649)))</f>
        <v/>
      </c>
      <c r="F649" s="49">
        <f ca="1">IF(IF($H649="","",INDEX([1]NKC!$D$10:$D$5007,$H649))=$C$8,"",IF($H649="","",INDEX([1]NKC!$F$10:$F$5007,$H649)))</f>
        <v>4450000</v>
      </c>
      <c r="G649" s="50">
        <f ca="1">IF(SUM(E649:F649)=0,0,$G$11+SUM(E$12:$E649)-SUM(F$12:$F649))</f>
        <v>2681431600</v>
      </c>
      <c r="H649" s="51">
        <f ca="1">IF(IF(TYPE(MATCH($C$8,OFFSET([1]NKC!$D$10,H648,0):'[1]NKC'!$D$5007,0)+H648)=16,"",MATCH($C$8,OFFSET([1]NKC!$D$10,H648,0):'[1]NKC'!$D$5007,0)+H648)&lt;IF(TYPE(MATCH($C$8,OFFSET([1]NKC!$E$10,H648,0):'[1]NKC'!$E$5007,0)+H648)=16,"",MATCH($C$8,OFFSET([1]NKC!$E$10,H648,0):'[1]NKC'!$E$5007,0)+H648),IF(TYPE(MATCH($C$8,OFFSET([1]NKC!$D$10,H648,0):'[1]NKC'!$D$5007,0)+H648)=16,"",MATCH($C$8,OFFSET([1]NKC!$D$10,H648,0):'[1]NKC'!$D$5007,0)+H648),IF(TYPE(MATCH($C$8,OFFSET([1]NKC!$E$10,H648,0):'[1]NKC'!$E$5007,0)+H648)=16,"",MATCH($C$8,OFFSET([1]NKC!$E$10,H648,0):'[1]NKC'!$E$5007,0)+H648))</f>
        <v>829</v>
      </c>
    </row>
    <row r="650" spans="1:8" s="52" customFormat="1" ht="14.25">
      <c r="A650" s="45">
        <f ca="1">IF($H650="","",INDEX([1]NKC!$A$10:$A$5007,$H650))</f>
        <v>43579</v>
      </c>
      <c r="B650" s="46" t="str">
        <f ca="1">IF($H650="","",INDEX([1]NKC!$B$10:$B$5007,$H650))</f>
        <v>PC20190424-01</v>
      </c>
      <c r="C650" s="47" t="str">
        <f ca="1">IF($H650="","",INDEX([1]NKC!$C$10:$C$5007,$H650))</f>
        <v>Thuế GTGT khấu trừ</v>
      </c>
      <c r="D650" s="48" t="str">
        <f ca="1">IF(IF($H650="","",INDEX([1]NKC!$D$10:$D$5007,$H650))=$C$8,IF($H650="","",INDEX([1]NKC!$E$10:$E$5007,$H650)),IF($H650="","",INDEX([1]NKC!$D$10:$D$5007,$H650)))</f>
        <v>1331</v>
      </c>
      <c r="E650" s="49" t="str">
        <f ca="1">IF(IF($H650="","",INDEX([1]NKC!$E$10:$E$5007,$H650))=$C$8,"",IF($H650="","",INDEX([1]NKC!$F$10:$F$5007,$H650)))</f>
        <v/>
      </c>
      <c r="F650" s="49">
        <f ca="1">IF(IF($H650="","",INDEX([1]NKC!$D$10:$D$5007,$H650))=$C$8,"",IF($H650="","",INDEX([1]NKC!$F$10:$F$5007,$H650)))</f>
        <v>445000</v>
      </c>
      <c r="G650" s="50">
        <f ca="1">IF(SUM(E650:F650)=0,0,$G$11+SUM(E$12:$E650)-SUM(F$12:$F650))</f>
        <v>2680986600</v>
      </c>
      <c r="H650" s="51">
        <f ca="1">IF(IF(TYPE(MATCH($C$8,OFFSET([1]NKC!$D$10,H649,0):'[1]NKC'!$D$5007,0)+H649)=16,"",MATCH($C$8,OFFSET([1]NKC!$D$10,H649,0):'[1]NKC'!$D$5007,0)+H649)&lt;IF(TYPE(MATCH($C$8,OFFSET([1]NKC!$E$10,H649,0):'[1]NKC'!$E$5007,0)+H649)=16,"",MATCH($C$8,OFFSET([1]NKC!$E$10,H649,0):'[1]NKC'!$E$5007,0)+H649),IF(TYPE(MATCH($C$8,OFFSET([1]NKC!$D$10,H649,0):'[1]NKC'!$D$5007,0)+H649)=16,"",MATCH($C$8,OFFSET([1]NKC!$D$10,H649,0):'[1]NKC'!$D$5007,0)+H649),IF(TYPE(MATCH($C$8,OFFSET([1]NKC!$E$10,H649,0):'[1]NKC'!$E$5007,0)+H649)=16,"",MATCH($C$8,OFFSET([1]NKC!$E$10,H649,0):'[1]NKC'!$E$5007,0)+H649))</f>
        <v>830</v>
      </c>
    </row>
    <row r="651" spans="1:8" s="52" customFormat="1" ht="14.25">
      <c r="A651" s="45">
        <f ca="1">IF($H651="","",INDEX([1]NKC!$A$10:$A$5007,$H651))</f>
        <v>43579</v>
      </c>
      <c r="B651" s="46" t="str">
        <f ca="1">IF($H651="","",INDEX([1]NKC!$B$10:$B$5007,$H651))</f>
        <v>PC20190424-02</v>
      </c>
      <c r="C651" s="47" t="str">
        <f ca="1">IF($H651="","",INDEX([1]NKC!$C$10:$C$5007,$H651))</f>
        <v>Tạm ứng công tác Phú Quốc 24/04-26/04</v>
      </c>
      <c r="D651" s="48" t="str">
        <f ca="1">IF(IF($H651="","",INDEX([1]NKC!$D$10:$D$5007,$H651))=$C$8,IF($H651="","",INDEX([1]NKC!$E$10:$E$5007,$H651)),IF($H651="","",INDEX([1]NKC!$D$10:$D$5007,$H651)))</f>
        <v>141</v>
      </c>
      <c r="E651" s="49" t="str">
        <f ca="1">IF(IF($H651="","",INDEX([1]NKC!$E$10:$E$5007,$H651))=$C$8,"",IF($H651="","",INDEX([1]NKC!$F$10:$F$5007,$H651)))</f>
        <v/>
      </c>
      <c r="F651" s="49">
        <f ca="1">IF(IF($H651="","",INDEX([1]NKC!$D$10:$D$5007,$H651))=$C$8,"",IF($H651="","",INDEX([1]NKC!$F$10:$F$5007,$H651)))</f>
        <v>5000000</v>
      </c>
      <c r="G651" s="50">
        <f ca="1">IF(SUM(E651:F651)=0,0,$G$11+SUM(E$12:$E651)-SUM(F$12:$F651))</f>
        <v>2675986600</v>
      </c>
      <c r="H651" s="51">
        <f ca="1">IF(IF(TYPE(MATCH($C$8,OFFSET([1]NKC!$D$10,H650,0):'[1]NKC'!$D$5007,0)+H650)=16,"",MATCH($C$8,OFFSET([1]NKC!$D$10,H650,0):'[1]NKC'!$D$5007,0)+H650)&lt;IF(TYPE(MATCH($C$8,OFFSET([1]NKC!$E$10,H650,0):'[1]NKC'!$E$5007,0)+H650)=16,"",MATCH($C$8,OFFSET([1]NKC!$E$10,H650,0):'[1]NKC'!$E$5007,0)+H650),IF(TYPE(MATCH($C$8,OFFSET([1]NKC!$D$10,H650,0):'[1]NKC'!$D$5007,0)+H650)=16,"",MATCH($C$8,OFFSET([1]NKC!$D$10,H650,0):'[1]NKC'!$D$5007,0)+H650),IF(TYPE(MATCH($C$8,OFFSET([1]NKC!$E$10,H650,0):'[1]NKC'!$E$5007,0)+H650)=16,"",MATCH($C$8,OFFSET([1]NKC!$E$10,H650,0):'[1]NKC'!$E$5007,0)+H650))</f>
        <v>831</v>
      </c>
    </row>
    <row r="652" spans="1:8" s="52" customFormat="1" ht="14.25">
      <c r="A652" s="45">
        <f ca="1">IF($H652="","",INDEX([1]NKC!$A$10:$A$5007,$H652))</f>
        <v>43579</v>
      </c>
      <c r="B652" s="46" t="str">
        <f ca="1">IF($H652="","",INDEX([1]NKC!$B$10:$B$5007,$H652))</f>
        <v>PC20190424-03</v>
      </c>
      <c r="C652" s="47" t="str">
        <f ca="1">IF($H652="","",INDEX([1]NKC!$C$10:$C$5007,$H652))</f>
        <v>Thanh toán tiền điện T04/2019</v>
      </c>
      <c r="D652" s="48" t="str">
        <f ca="1">IF(IF($H652="","",INDEX([1]NKC!$D$10:$D$5007,$H652))=$C$8,IF($H652="","",INDEX([1]NKC!$E$10:$E$5007,$H652)),IF($H652="","",INDEX([1]NKC!$D$10:$D$5007,$H652)))</f>
        <v>6428</v>
      </c>
      <c r="E652" s="49" t="str">
        <f ca="1">IF(IF($H652="","",INDEX([1]NKC!$E$10:$E$5007,$H652))=$C$8,"",IF($H652="","",INDEX([1]NKC!$F$10:$F$5007,$H652)))</f>
        <v/>
      </c>
      <c r="F652" s="49">
        <f ca="1">IF(IF($H652="","",INDEX([1]NKC!$D$10:$D$5007,$H652))=$C$8,"",IF($H652="","",INDEX([1]NKC!$F$10:$F$5007,$H652)))</f>
        <v>8419228</v>
      </c>
      <c r="G652" s="50">
        <f ca="1">IF(SUM(E652:F652)=0,0,$G$11+SUM(E$12:$E652)-SUM(F$12:$F652))</f>
        <v>2667567372</v>
      </c>
      <c r="H652" s="51">
        <f ca="1">IF(IF(TYPE(MATCH($C$8,OFFSET([1]NKC!$D$10,H651,0):'[1]NKC'!$D$5007,0)+H651)=16,"",MATCH($C$8,OFFSET([1]NKC!$D$10,H651,0):'[1]NKC'!$D$5007,0)+H651)&lt;IF(TYPE(MATCH($C$8,OFFSET([1]NKC!$E$10,H651,0):'[1]NKC'!$E$5007,0)+H651)=16,"",MATCH($C$8,OFFSET([1]NKC!$E$10,H651,0):'[1]NKC'!$E$5007,0)+H651),IF(TYPE(MATCH($C$8,OFFSET([1]NKC!$D$10,H651,0):'[1]NKC'!$D$5007,0)+H651)=16,"",MATCH($C$8,OFFSET([1]NKC!$D$10,H651,0):'[1]NKC'!$D$5007,0)+H651),IF(TYPE(MATCH($C$8,OFFSET([1]NKC!$E$10,H651,0):'[1]NKC'!$E$5007,0)+H651)=16,"",MATCH($C$8,OFFSET([1]NKC!$E$10,H651,0):'[1]NKC'!$E$5007,0)+H651))</f>
        <v>832</v>
      </c>
    </row>
    <row r="653" spans="1:8" s="52" customFormat="1" ht="14.25">
      <c r="A653" s="45">
        <f ca="1">IF($H653="","",INDEX([1]NKC!$A$10:$A$5007,$H653))</f>
        <v>43579</v>
      </c>
      <c r="B653" s="46" t="str">
        <f ca="1">IF($H653="","",INDEX([1]NKC!$B$10:$B$5007,$H653))</f>
        <v>PC20190424-03</v>
      </c>
      <c r="C653" s="47" t="str">
        <f ca="1">IF($H653="","",INDEX([1]NKC!$C$10:$C$5007,$H653))</f>
        <v>Thuế GTGT khấu trừ</v>
      </c>
      <c r="D653" s="48" t="str">
        <f ca="1">IF(IF($H653="","",INDEX([1]NKC!$D$10:$D$5007,$H653))=$C$8,IF($H653="","",INDEX([1]NKC!$E$10:$E$5007,$H653)),IF($H653="","",INDEX([1]NKC!$D$10:$D$5007,$H653)))</f>
        <v>1331</v>
      </c>
      <c r="E653" s="49" t="str">
        <f ca="1">IF(IF($H653="","",INDEX([1]NKC!$E$10:$E$5007,$H653))=$C$8,"",IF($H653="","",INDEX([1]NKC!$F$10:$F$5007,$H653)))</f>
        <v/>
      </c>
      <c r="F653" s="49">
        <f ca="1">IF(IF($H653="","",INDEX([1]NKC!$D$10:$D$5007,$H653))=$C$8,"",IF($H653="","",INDEX([1]NKC!$F$10:$F$5007,$H653)))</f>
        <v>841923</v>
      </c>
      <c r="G653" s="50">
        <f ca="1">IF(SUM(E653:F653)=0,0,$G$11+SUM(E$12:$E653)-SUM(F$12:$F653))</f>
        <v>2666725449</v>
      </c>
      <c r="H653" s="51">
        <f ca="1">IF(IF(TYPE(MATCH($C$8,OFFSET([1]NKC!$D$10,H652,0):'[1]NKC'!$D$5007,0)+H652)=16,"",MATCH($C$8,OFFSET([1]NKC!$D$10,H652,0):'[1]NKC'!$D$5007,0)+H652)&lt;IF(TYPE(MATCH($C$8,OFFSET([1]NKC!$E$10,H652,0):'[1]NKC'!$E$5007,0)+H652)=16,"",MATCH($C$8,OFFSET([1]NKC!$E$10,H652,0):'[1]NKC'!$E$5007,0)+H652),IF(TYPE(MATCH($C$8,OFFSET([1]NKC!$D$10,H652,0):'[1]NKC'!$D$5007,0)+H652)=16,"",MATCH($C$8,OFFSET([1]NKC!$D$10,H652,0):'[1]NKC'!$D$5007,0)+H652),IF(TYPE(MATCH($C$8,OFFSET([1]NKC!$E$10,H652,0):'[1]NKC'!$E$5007,0)+H652)=16,"",MATCH($C$8,OFFSET([1]NKC!$E$10,H652,0):'[1]NKC'!$E$5007,0)+H652))</f>
        <v>833</v>
      </c>
    </row>
    <row r="654" spans="1:8" s="52" customFormat="1" ht="14.25">
      <c r="A654" s="45">
        <f ca="1">IF($H654="","",INDEX([1]NKC!$A$10:$A$5007,$H654))</f>
        <v>43579</v>
      </c>
      <c r="B654" s="46" t="str">
        <f ca="1">IF($H654="","",INDEX([1]NKC!$B$10:$B$5007,$H654))</f>
        <v>PC20190424-04</v>
      </c>
      <c r="C654" s="47" t="str">
        <f ca="1">IF($H654="","",INDEX([1]NKC!$C$10:$C$5007,$H654))</f>
        <v>Tiền thiết kế bản vẽ văn phòng công ty 50% (đợt 1)</v>
      </c>
      <c r="D654" s="48" t="str">
        <f ca="1">IF(IF($H654="","",INDEX([1]NKC!$D$10:$D$5007,$H654))=$C$8,IF($H654="","",INDEX([1]NKC!$E$10:$E$5007,$H654)),IF($H654="","",INDEX([1]NKC!$D$10:$D$5007,$H654)))</f>
        <v>6428</v>
      </c>
      <c r="E654" s="49" t="str">
        <f ca="1">IF(IF($H654="","",INDEX([1]NKC!$E$10:$E$5007,$H654))=$C$8,"",IF($H654="","",INDEX([1]NKC!$F$10:$F$5007,$H654)))</f>
        <v/>
      </c>
      <c r="F654" s="49">
        <f ca="1">IF(IF($H654="","",INDEX([1]NKC!$D$10:$D$5007,$H654))=$C$8,"",IF($H654="","",INDEX([1]NKC!$F$10:$F$5007,$H654)))</f>
        <v>24000000</v>
      </c>
      <c r="G654" s="50">
        <f ca="1">IF(SUM(E654:F654)=0,0,$G$11+SUM(E$12:$E654)-SUM(F$12:$F654))</f>
        <v>2642725449</v>
      </c>
      <c r="H654" s="51">
        <f ca="1">IF(IF(TYPE(MATCH($C$8,OFFSET([1]NKC!$D$10,H653,0):'[1]NKC'!$D$5007,0)+H653)=16,"",MATCH($C$8,OFFSET([1]NKC!$D$10,H653,0):'[1]NKC'!$D$5007,0)+H653)&lt;IF(TYPE(MATCH($C$8,OFFSET([1]NKC!$E$10,H653,0):'[1]NKC'!$E$5007,0)+H653)=16,"",MATCH($C$8,OFFSET([1]NKC!$E$10,H653,0):'[1]NKC'!$E$5007,0)+H653),IF(TYPE(MATCH($C$8,OFFSET([1]NKC!$D$10,H653,0):'[1]NKC'!$D$5007,0)+H653)=16,"",MATCH($C$8,OFFSET([1]NKC!$D$10,H653,0):'[1]NKC'!$D$5007,0)+H653),IF(TYPE(MATCH($C$8,OFFSET([1]NKC!$E$10,H653,0):'[1]NKC'!$E$5007,0)+H653)=16,"",MATCH($C$8,OFFSET([1]NKC!$E$10,H653,0):'[1]NKC'!$E$5007,0)+H653))</f>
        <v>834</v>
      </c>
    </row>
    <row r="655" spans="1:8" s="52" customFormat="1" ht="14.25">
      <c r="A655" s="45">
        <f ca="1">IF($H655="","",INDEX([1]NKC!$A$10:$A$5007,$H655))</f>
        <v>43579</v>
      </c>
      <c r="B655" s="46" t="str">
        <f ca="1">IF($H655="","",INDEX([1]NKC!$B$10:$B$5007,$H655))</f>
        <v>PC20190424-05</v>
      </c>
      <c r="C655" s="47" t="str">
        <f ca="1">IF($H655="","",INDEX([1]NKC!$C$10:$C$5007,$H655))</f>
        <v>Thanh toán Internet+ điện thoại văn phòng</v>
      </c>
      <c r="D655" s="48" t="str">
        <f ca="1">IF(IF($H655="","",INDEX([1]NKC!$D$10:$D$5007,$H655))=$C$8,IF($H655="","",INDEX([1]NKC!$E$10:$E$5007,$H655)),IF($H655="","",INDEX([1]NKC!$D$10:$D$5007,$H655)))</f>
        <v>6428</v>
      </c>
      <c r="E655" s="49" t="str">
        <f ca="1">IF(IF($H655="","",INDEX([1]NKC!$E$10:$E$5007,$H655))=$C$8,"",IF($H655="","",INDEX([1]NKC!$F$10:$F$5007,$H655)))</f>
        <v/>
      </c>
      <c r="F655" s="49">
        <f ca="1">IF(IF($H655="","",INDEX([1]NKC!$D$10:$D$5007,$H655))=$C$8,"",IF($H655="","",INDEX([1]NKC!$F$10:$F$5007,$H655)))</f>
        <v>152496</v>
      </c>
      <c r="G655" s="50">
        <f ca="1">IF(SUM(E655:F655)=0,0,$G$11+SUM(E$12:$E655)-SUM(F$12:$F655))</f>
        <v>2642572953</v>
      </c>
      <c r="H655" s="51">
        <f ca="1">IF(IF(TYPE(MATCH($C$8,OFFSET([1]NKC!$D$10,H654,0):'[1]NKC'!$D$5007,0)+H654)=16,"",MATCH($C$8,OFFSET([1]NKC!$D$10,H654,0):'[1]NKC'!$D$5007,0)+H654)&lt;IF(TYPE(MATCH($C$8,OFFSET([1]NKC!$E$10,H654,0):'[1]NKC'!$E$5007,0)+H654)=16,"",MATCH($C$8,OFFSET([1]NKC!$E$10,H654,0):'[1]NKC'!$E$5007,0)+H654),IF(TYPE(MATCH($C$8,OFFSET([1]NKC!$D$10,H654,0):'[1]NKC'!$D$5007,0)+H654)=16,"",MATCH($C$8,OFFSET([1]NKC!$D$10,H654,0):'[1]NKC'!$D$5007,0)+H654),IF(TYPE(MATCH($C$8,OFFSET([1]NKC!$E$10,H654,0):'[1]NKC'!$E$5007,0)+H654)=16,"",MATCH($C$8,OFFSET([1]NKC!$E$10,H654,0):'[1]NKC'!$E$5007,0)+H654))</f>
        <v>835</v>
      </c>
    </row>
    <row r="656" spans="1:8" s="52" customFormat="1" ht="14.25">
      <c r="A656" s="45">
        <f ca="1">IF($H656="","",INDEX([1]NKC!$A$10:$A$5007,$H656))</f>
        <v>43579</v>
      </c>
      <c r="B656" s="46" t="str">
        <f ca="1">IF($H656="","",INDEX([1]NKC!$B$10:$B$5007,$H656))</f>
        <v>PC20190424-05</v>
      </c>
      <c r="C656" s="47" t="str">
        <f ca="1">IF($H656="","",INDEX([1]NKC!$C$10:$C$5007,$H656))</f>
        <v>Thuế GTGT khấu trừ</v>
      </c>
      <c r="D656" s="48" t="str">
        <f ca="1">IF(IF($H656="","",INDEX([1]NKC!$D$10:$D$5007,$H656))=$C$8,IF($H656="","",INDEX([1]NKC!$E$10:$E$5007,$H656)),IF($H656="","",INDEX([1]NKC!$D$10:$D$5007,$H656)))</f>
        <v>1331</v>
      </c>
      <c r="E656" s="49" t="str">
        <f ca="1">IF(IF($H656="","",INDEX([1]NKC!$E$10:$E$5007,$H656))=$C$8,"",IF($H656="","",INDEX([1]NKC!$F$10:$F$5007,$H656)))</f>
        <v/>
      </c>
      <c r="F656" s="49">
        <f ca="1">IF(IF($H656="","",INDEX([1]NKC!$D$10:$D$5007,$H656))=$C$8,"",IF($H656="","",INDEX([1]NKC!$F$10:$F$5007,$H656)))</f>
        <v>15250</v>
      </c>
      <c r="G656" s="50">
        <f ca="1">IF(SUM(E656:F656)=0,0,$G$11+SUM(E$12:$E656)-SUM(F$12:$F656))</f>
        <v>2642557703</v>
      </c>
      <c r="H656" s="51">
        <f ca="1">IF(IF(TYPE(MATCH($C$8,OFFSET([1]NKC!$D$10,H655,0):'[1]NKC'!$D$5007,0)+H655)=16,"",MATCH($C$8,OFFSET([1]NKC!$D$10,H655,0):'[1]NKC'!$D$5007,0)+H655)&lt;IF(TYPE(MATCH($C$8,OFFSET([1]NKC!$E$10,H655,0):'[1]NKC'!$E$5007,0)+H655)=16,"",MATCH($C$8,OFFSET([1]NKC!$E$10,H655,0):'[1]NKC'!$E$5007,0)+H655),IF(TYPE(MATCH($C$8,OFFSET([1]NKC!$D$10,H655,0):'[1]NKC'!$D$5007,0)+H655)=16,"",MATCH($C$8,OFFSET([1]NKC!$D$10,H655,0):'[1]NKC'!$D$5007,0)+H655),IF(TYPE(MATCH($C$8,OFFSET([1]NKC!$E$10,H655,0):'[1]NKC'!$E$5007,0)+H655)=16,"",MATCH($C$8,OFFSET([1]NKC!$E$10,H655,0):'[1]NKC'!$E$5007,0)+H655))</f>
        <v>836</v>
      </c>
    </row>
    <row r="657" spans="1:8" s="52" customFormat="1" ht="14.25">
      <c r="A657" s="45">
        <f ca="1">IF($H657="","",INDEX([1]NKC!$A$10:$A$5007,$H657))</f>
        <v>43579</v>
      </c>
      <c r="B657" s="46" t="str">
        <f ca="1">IF($H657="","",INDEX([1]NKC!$B$10:$B$5007,$H657))</f>
        <v>PC20190424-05</v>
      </c>
      <c r="C657" s="47" t="str">
        <f ca="1">IF($H657="","",INDEX([1]NKC!$C$10:$C$5007,$H657))</f>
        <v>Thanh toán Internet+ điện thoại văn phòng</v>
      </c>
      <c r="D657" s="48" t="str">
        <f ca="1">IF(IF($H657="","",INDEX([1]NKC!$D$10:$D$5007,$H657))=$C$8,IF($H657="","",INDEX([1]NKC!$E$10:$E$5007,$H657)),IF($H657="","",INDEX([1]NKC!$D$10:$D$5007,$H657)))</f>
        <v>6428</v>
      </c>
      <c r="E657" s="49" t="str">
        <f ca="1">IF(IF($H657="","",INDEX([1]NKC!$E$10:$E$5007,$H657))=$C$8,"",IF($H657="","",INDEX([1]NKC!$F$10:$F$5007,$H657)))</f>
        <v/>
      </c>
      <c r="F657" s="49">
        <f ca="1">IF(IF($H657="","",INDEX([1]NKC!$D$10:$D$5007,$H657))=$C$8,"",IF($H657="","",INDEX([1]NKC!$F$10:$F$5007,$H657)))</f>
        <v>1050000</v>
      </c>
      <c r="G657" s="50">
        <f ca="1">IF(SUM(E657:F657)=0,0,$G$11+SUM(E$12:$E657)-SUM(F$12:$F657))</f>
        <v>2641507703</v>
      </c>
      <c r="H657" s="51">
        <f ca="1">IF(IF(TYPE(MATCH($C$8,OFFSET([1]NKC!$D$10,H656,0):'[1]NKC'!$D$5007,0)+H656)=16,"",MATCH($C$8,OFFSET([1]NKC!$D$10,H656,0):'[1]NKC'!$D$5007,0)+H656)&lt;IF(TYPE(MATCH($C$8,OFFSET([1]NKC!$E$10,H656,0):'[1]NKC'!$E$5007,0)+H656)=16,"",MATCH($C$8,OFFSET([1]NKC!$E$10,H656,0):'[1]NKC'!$E$5007,0)+H656),IF(TYPE(MATCH($C$8,OFFSET([1]NKC!$D$10,H656,0):'[1]NKC'!$D$5007,0)+H656)=16,"",MATCH($C$8,OFFSET([1]NKC!$D$10,H656,0):'[1]NKC'!$D$5007,0)+H656),IF(TYPE(MATCH($C$8,OFFSET([1]NKC!$E$10,H656,0):'[1]NKC'!$E$5007,0)+H656)=16,"",MATCH($C$8,OFFSET([1]NKC!$E$10,H656,0):'[1]NKC'!$E$5007,0)+H656))</f>
        <v>837</v>
      </c>
    </row>
    <row r="658" spans="1:8" s="52" customFormat="1" ht="14.25">
      <c r="A658" s="45">
        <f ca="1">IF($H658="","",INDEX([1]NKC!$A$10:$A$5007,$H658))</f>
        <v>43579</v>
      </c>
      <c r="B658" s="46" t="str">
        <f ca="1">IF($H658="","",INDEX([1]NKC!$B$10:$B$5007,$H658))</f>
        <v>PC20190424-05</v>
      </c>
      <c r="C658" s="47" t="str">
        <f ca="1">IF($H658="","",INDEX([1]NKC!$C$10:$C$5007,$H658))</f>
        <v>Thuế GTGT khấu trừ</v>
      </c>
      <c r="D658" s="48" t="str">
        <f ca="1">IF(IF($H658="","",INDEX([1]NKC!$D$10:$D$5007,$H658))=$C$8,IF($H658="","",INDEX([1]NKC!$E$10:$E$5007,$H658)),IF($H658="","",INDEX([1]NKC!$D$10:$D$5007,$H658)))</f>
        <v>1331</v>
      </c>
      <c r="E658" s="49" t="str">
        <f ca="1">IF(IF($H658="","",INDEX([1]NKC!$E$10:$E$5007,$H658))=$C$8,"",IF($H658="","",INDEX([1]NKC!$F$10:$F$5007,$H658)))</f>
        <v/>
      </c>
      <c r="F658" s="49">
        <f ca="1">IF(IF($H658="","",INDEX([1]NKC!$D$10:$D$5007,$H658))=$C$8,"",IF($H658="","",INDEX([1]NKC!$F$10:$F$5007,$H658)))</f>
        <v>105000</v>
      </c>
      <c r="G658" s="50">
        <f ca="1">IF(SUM(E658:F658)=0,0,$G$11+SUM(E$12:$E658)-SUM(F$12:$F658))</f>
        <v>2641402703</v>
      </c>
      <c r="H658" s="51">
        <f ca="1">IF(IF(TYPE(MATCH($C$8,OFFSET([1]NKC!$D$10,H657,0):'[1]NKC'!$D$5007,0)+H657)=16,"",MATCH($C$8,OFFSET([1]NKC!$D$10,H657,0):'[1]NKC'!$D$5007,0)+H657)&lt;IF(TYPE(MATCH($C$8,OFFSET([1]NKC!$E$10,H657,0):'[1]NKC'!$E$5007,0)+H657)=16,"",MATCH($C$8,OFFSET([1]NKC!$E$10,H657,0):'[1]NKC'!$E$5007,0)+H657),IF(TYPE(MATCH($C$8,OFFSET([1]NKC!$D$10,H657,0):'[1]NKC'!$D$5007,0)+H657)=16,"",MATCH($C$8,OFFSET([1]NKC!$D$10,H657,0):'[1]NKC'!$D$5007,0)+H657),IF(TYPE(MATCH($C$8,OFFSET([1]NKC!$E$10,H657,0):'[1]NKC'!$E$5007,0)+H657)=16,"",MATCH($C$8,OFFSET([1]NKC!$E$10,H657,0):'[1]NKC'!$E$5007,0)+H657))</f>
        <v>838</v>
      </c>
    </row>
    <row r="659" spans="1:8" s="52" customFormat="1" ht="14.25">
      <c r="A659" s="45">
        <f ca="1">IF($H659="","",INDEX([1]NKC!$A$10:$A$5007,$H659))</f>
        <v>43579</v>
      </c>
      <c r="B659" s="46" t="str">
        <f ca="1">IF($H659="","",INDEX([1]NKC!$B$10:$B$5007,$H659))</f>
        <v>PC20190424-06</v>
      </c>
      <c r="C659" s="47" t="str">
        <f ca="1">IF($H659="","",INDEX([1]NKC!$C$10:$C$5007,$H659))</f>
        <v>Mua khăn giấy vệ sinh</v>
      </c>
      <c r="D659" s="48" t="str">
        <f ca="1">IF(IF($H659="","",INDEX([1]NKC!$D$10:$D$5007,$H659))=$C$8,IF($H659="","",INDEX([1]NKC!$E$10:$E$5007,$H659)),IF($H659="","",INDEX([1]NKC!$D$10:$D$5007,$H659)))</f>
        <v>6423</v>
      </c>
      <c r="E659" s="49" t="str">
        <f ca="1">IF(IF($H659="","",INDEX([1]NKC!$E$10:$E$5007,$H659))=$C$8,"",IF($H659="","",INDEX([1]NKC!$F$10:$F$5007,$H659)))</f>
        <v/>
      </c>
      <c r="F659" s="49">
        <f ca="1">IF(IF($H659="","",INDEX([1]NKC!$D$10:$D$5007,$H659))=$C$8,"",IF($H659="","",INDEX([1]NKC!$F$10:$F$5007,$H659)))</f>
        <v>451455</v>
      </c>
      <c r="G659" s="50">
        <f ca="1">IF(SUM(E659:F659)=0,0,$G$11+SUM(E$12:$E659)-SUM(F$12:$F659))</f>
        <v>2640951248</v>
      </c>
      <c r="H659" s="51">
        <f ca="1">IF(IF(TYPE(MATCH($C$8,OFFSET([1]NKC!$D$10,H658,0):'[1]NKC'!$D$5007,0)+H658)=16,"",MATCH($C$8,OFFSET([1]NKC!$D$10,H658,0):'[1]NKC'!$D$5007,0)+H658)&lt;IF(TYPE(MATCH($C$8,OFFSET([1]NKC!$E$10,H658,0):'[1]NKC'!$E$5007,0)+H658)=16,"",MATCH($C$8,OFFSET([1]NKC!$E$10,H658,0):'[1]NKC'!$E$5007,0)+H658),IF(TYPE(MATCH($C$8,OFFSET([1]NKC!$D$10,H658,0):'[1]NKC'!$D$5007,0)+H658)=16,"",MATCH($C$8,OFFSET([1]NKC!$D$10,H658,0):'[1]NKC'!$D$5007,0)+H658),IF(TYPE(MATCH($C$8,OFFSET([1]NKC!$E$10,H658,0):'[1]NKC'!$E$5007,0)+H658)=16,"",MATCH($C$8,OFFSET([1]NKC!$E$10,H658,0):'[1]NKC'!$E$5007,0)+H658))</f>
        <v>839</v>
      </c>
    </row>
    <row r="660" spans="1:8" s="52" customFormat="1" ht="14.25">
      <c r="A660" s="45">
        <f ca="1">IF($H660="","",INDEX([1]NKC!$A$10:$A$5007,$H660))</f>
        <v>43579</v>
      </c>
      <c r="B660" s="46" t="str">
        <f ca="1">IF($H660="","",INDEX([1]NKC!$B$10:$B$5007,$H660))</f>
        <v>PC20190424-06</v>
      </c>
      <c r="C660" s="47" t="str">
        <f ca="1">IF($H660="","",INDEX([1]NKC!$C$10:$C$5007,$H660))</f>
        <v>Thuế GTGT khấu trừ</v>
      </c>
      <c r="D660" s="48" t="str">
        <f ca="1">IF(IF($H660="","",INDEX([1]NKC!$D$10:$D$5007,$H660))=$C$8,IF($H660="","",INDEX([1]NKC!$E$10:$E$5007,$H660)),IF($H660="","",INDEX([1]NKC!$D$10:$D$5007,$H660)))</f>
        <v>1331</v>
      </c>
      <c r="E660" s="49" t="str">
        <f ca="1">IF(IF($H660="","",INDEX([1]NKC!$E$10:$E$5007,$H660))=$C$8,"",IF($H660="","",INDEX([1]NKC!$F$10:$F$5007,$H660)))</f>
        <v/>
      </c>
      <c r="F660" s="49">
        <f ca="1">IF(IF($H660="","",INDEX([1]NKC!$D$10:$D$5007,$H660))=$C$8,"",IF($H660="","",INDEX([1]NKC!$F$10:$F$5007,$H660)))</f>
        <v>45445</v>
      </c>
      <c r="G660" s="50">
        <f ca="1">IF(SUM(E660:F660)=0,0,$G$11+SUM(E$12:$E660)-SUM(F$12:$F660))</f>
        <v>2640905803</v>
      </c>
      <c r="H660" s="51">
        <f ca="1">IF(IF(TYPE(MATCH($C$8,OFFSET([1]NKC!$D$10,H659,0):'[1]NKC'!$D$5007,0)+H659)=16,"",MATCH($C$8,OFFSET([1]NKC!$D$10,H659,0):'[1]NKC'!$D$5007,0)+H659)&lt;IF(TYPE(MATCH($C$8,OFFSET([1]NKC!$E$10,H659,0):'[1]NKC'!$E$5007,0)+H659)=16,"",MATCH($C$8,OFFSET([1]NKC!$E$10,H659,0):'[1]NKC'!$E$5007,0)+H659),IF(TYPE(MATCH($C$8,OFFSET([1]NKC!$D$10,H659,0):'[1]NKC'!$D$5007,0)+H659)=16,"",MATCH($C$8,OFFSET([1]NKC!$D$10,H659,0):'[1]NKC'!$D$5007,0)+H659),IF(TYPE(MATCH($C$8,OFFSET([1]NKC!$E$10,H659,0):'[1]NKC'!$E$5007,0)+H659)=16,"",MATCH($C$8,OFFSET([1]NKC!$E$10,H659,0):'[1]NKC'!$E$5007,0)+H659))</f>
        <v>840</v>
      </c>
    </row>
    <row r="661" spans="1:8" s="52" customFormat="1" ht="14.25">
      <c r="A661" s="45">
        <f ca="1">IF($H661="","",INDEX([1]NKC!$A$10:$A$5007,$H661))</f>
        <v>43579</v>
      </c>
      <c r="B661" s="46" t="str">
        <f ca="1">IF($H661="","",INDEX([1]NKC!$B$10:$B$5007,$H661))</f>
        <v>PC20190424-07</v>
      </c>
      <c r="C661" s="47" t="str">
        <f ca="1">IF($H661="","",INDEX([1]NKC!$C$10:$C$5007,$H661))</f>
        <v>Thanh toán mua đồ cúng T04/2019</v>
      </c>
      <c r="D661" s="48" t="str">
        <f ca="1">IF(IF($H661="","",INDEX([1]NKC!$D$10:$D$5007,$H661))=$C$8,IF($H661="","",INDEX([1]NKC!$E$10:$E$5007,$H661)),IF($H661="","",INDEX([1]NKC!$D$10:$D$5007,$H661)))</f>
        <v>6428</v>
      </c>
      <c r="E661" s="49" t="str">
        <f ca="1">IF(IF($H661="","",INDEX([1]NKC!$E$10:$E$5007,$H661))=$C$8,"",IF($H661="","",INDEX([1]NKC!$F$10:$F$5007,$H661)))</f>
        <v/>
      </c>
      <c r="F661" s="49">
        <f ca="1">IF(IF($H661="","",INDEX([1]NKC!$D$10:$D$5007,$H661))=$C$8,"",IF($H661="","",INDEX([1]NKC!$F$10:$F$5007,$H661)))</f>
        <v>130000</v>
      </c>
      <c r="G661" s="50">
        <f ca="1">IF(SUM(E661:F661)=0,0,$G$11+SUM(E$12:$E661)-SUM(F$12:$F661))</f>
        <v>2640775803</v>
      </c>
      <c r="H661" s="51">
        <f ca="1">IF(IF(TYPE(MATCH($C$8,OFFSET([1]NKC!$D$10,H660,0):'[1]NKC'!$D$5007,0)+H660)=16,"",MATCH($C$8,OFFSET([1]NKC!$D$10,H660,0):'[1]NKC'!$D$5007,0)+H660)&lt;IF(TYPE(MATCH($C$8,OFFSET([1]NKC!$E$10,H660,0):'[1]NKC'!$E$5007,0)+H660)=16,"",MATCH($C$8,OFFSET([1]NKC!$E$10,H660,0):'[1]NKC'!$E$5007,0)+H660),IF(TYPE(MATCH($C$8,OFFSET([1]NKC!$D$10,H660,0):'[1]NKC'!$D$5007,0)+H660)=16,"",MATCH($C$8,OFFSET([1]NKC!$D$10,H660,0):'[1]NKC'!$D$5007,0)+H660),IF(TYPE(MATCH($C$8,OFFSET([1]NKC!$E$10,H660,0):'[1]NKC'!$E$5007,0)+H660)=16,"",MATCH($C$8,OFFSET([1]NKC!$E$10,H660,0):'[1]NKC'!$E$5007,0)+H660))</f>
        <v>841</v>
      </c>
    </row>
    <row r="662" spans="1:8" s="52" customFormat="1" ht="14.25">
      <c r="A662" s="45">
        <f ca="1">IF($H662="","",INDEX([1]NKC!$A$10:$A$5007,$H662))</f>
        <v>43579</v>
      </c>
      <c r="B662" s="46" t="str">
        <f ca="1">IF($H662="","",INDEX([1]NKC!$B$10:$B$5007,$H662))</f>
        <v>NH</v>
      </c>
      <c r="C662" s="47" t="str">
        <f ca="1">IF($H662="","",INDEX([1]NKC!$C$10:$C$5007,$H662))</f>
        <v>Rút TGNH BIDV nhập quỹ tiền mặt (Hoàng Như Kiểm)</v>
      </c>
      <c r="D662" s="48" t="str">
        <f ca="1">IF(IF($H662="","",INDEX([1]NKC!$D$10:$D$5007,$H662))=$C$8,IF($H662="","",INDEX([1]NKC!$E$10:$E$5007,$H662)),IF($H662="","",INDEX([1]NKC!$D$10:$D$5007,$H662)))</f>
        <v>1121bidv</v>
      </c>
      <c r="E662" s="49">
        <f ca="1">IF(IF($H662="","",INDEX([1]NKC!$E$10:$E$5007,$H662))=$C$8,"",IF($H662="","",INDEX([1]NKC!$F$10:$F$5007,$H662)))</f>
        <v>60000000</v>
      </c>
      <c r="F662" s="49" t="str">
        <f ca="1">IF(IF($H662="","",INDEX([1]NKC!$D$10:$D$5007,$H662))=$C$8,"",IF($H662="","",INDEX([1]NKC!$F$10:$F$5007,$H662)))</f>
        <v/>
      </c>
      <c r="G662" s="50">
        <f ca="1">IF(SUM(E662:F662)=0,0,$G$11+SUM(E$12:$E662)-SUM(F$12:$F662))</f>
        <v>2700775803</v>
      </c>
      <c r="H662" s="51">
        <f ca="1">IF(IF(TYPE(MATCH($C$8,OFFSET([1]NKC!$D$10,H661,0):'[1]NKC'!$D$5007,0)+H661)=16,"",MATCH($C$8,OFFSET([1]NKC!$D$10,H661,0):'[1]NKC'!$D$5007,0)+H661)&lt;IF(TYPE(MATCH($C$8,OFFSET([1]NKC!$E$10,H661,0):'[1]NKC'!$E$5007,0)+H661)=16,"",MATCH($C$8,OFFSET([1]NKC!$E$10,H661,0):'[1]NKC'!$E$5007,0)+H661),IF(TYPE(MATCH($C$8,OFFSET([1]NKC!$D$10,H661,0):'[1]NKC'!$D$5007,0)+H661)=16,"",MATCH($C$8,OFFSET([1]NKC!$D$10,H661,0):'[1]NKC'!$D$5007,0)+H661),IF(TYPE(MATCH($C$8,OFFSET([1]NKC!$E$10,H661,0):'[1]NKC'!$E$5007,0)+H661)=16,"",MATCH($C$8,OFFSET([1]NKC!$E$10,H661,0):'[1]NKC'!$E$5007,0)+H661))</f>
        <v>844</v>
      </c>
    </row>
    <row r="663" spans="1:8" s="52" customFormat="1" ht="14.25">
      <c r="A663" s="45">
        <f ca="1">IF($H663="","",INDEX([1]NKC!$A$10:$A$5007,$H663))</f>
        <v>43580</v>
      </c>
      <c r="B663" s="46" t="str">
        <f ca="1">IF($H663="","",INDEX([1]NKC!$B$10:$B$5007,$H663))</f>
        <v>PC20190425-01</v>
      </c>
      <c r="C663" s="47" t="str">
        <f ca="1">IF($H663="","",INDEX([1]NKC!$C$10:$C$5007,$H663))</f>
        <v>Chi commission cho đơn hàng 1-Đà Nẵng</v>
      </c>
      <c r="D663" s="48" t="str">
        <f ca="1">IF(IF($H663="","",INDEX([1]NKC!$D$10:$D$5007,$H663))=$C$8,IF($H663="","",INDEX([1]NKC!$E$10:$E$5007,$H663)),IF($H663="","",INDEX([1]NKC!$D$10:$D$5007,$H663)))</f>
        <v>6418</v>
      </c>
      <c r="E663" s="49" t="str">
        <f ca="1">IF(IF($H663="","",INDEX([1]NKC!$E$10:$E$5007,$H663))=$C$8,"",IF($H663="","",INDEX([1]NKC!$F$10:$F$5007,$H663)))</f>
        <v/>
      </c>
      <c r="F663" s="49">
        <f ca="1">IF(IF($H663="","",INDEX([1]NKC!$D$10:$D$5007,$H663))=$C$8,"",IF($H663="","",INDEX([1]NKC!$F$10:$F$5007,$H663)))</f>
        <v>826500</v>
      </c>
      <c r="G663" s="50">
        <f ca="1">IF(SUM(E663:F663)=0,0,$G$11+SUM(E$12:$E663)-SUM(F$12:$F663))</f>
        <v>2699949303</v>
      </c>
      <c r="H663" s="51">
        <f ca="1">IF(IF(TYPE(MATCH($C$8,OFFSET([1]NKC!$D$10,H662,0):'[1]NKC'!$D$5007,0)+H662)=16,"",MATCH($C$8,OFFSET([1]NKC!$D$10,H662,0):'[1]NKC'!$D$5007,0)+H662)&lt;IF(TYPE(MATCH($C$8,OFFSET([1]NKC!$E$10,H662,0):'[1]NKC'!$E$5007,0)+H662)=16,"",MATCH($C$8,OFFSET([1]NKC!$E$10,H662,0):'[1]NKC'!$E$5007,0)+H662),IF(TYPE(MATCH($C$8,OFFSET([1]NKC!$D$10,H662,0):'[1]NKC'!$D$5007,0)+H662)=16,"",MATCH($C$8,OFFSET([1]NKC!$D$10,H662,0):'[1]NKC'!$D$5007,0)+H662),IF(TYPE(MATCH($C$8,OFFSET([1]NKC!$E$10,H662,0):'[1]NKC'!$E$5007,0)+H662)=16,"",MATCH($C$8,OFFSET([1]NKC!$E$10,H662,0):'[1]NKC'!$E$5007,0)+H662))</f>
        <v>846</v>
      </c>
    </row>
    <row r="664" spans="1:8" s="52" customFormat="1" ht="14.25">
      <c r="A664" s="45">
        <f ca="1">IF($H664="","",INDEX([1]NKC!$A$10:$A$5007,$H664))</f>
        <v>43581</v>
      </c>
      <c r="B664" s="46" t="str">
        <f ca="1">IF($H664="","",INDEX([1]NKC!$B$10:$B$5007,$H664))</f>
        <v>PC20190426-01</v>
      </c>
      <c r="C664" s="47" t="str">
        <f ca="1">IF($H664="","",INDEX([1]NKC!$C$10:$C$5007,$H664))</f>
        <v>Tạm ứng công tác Phú Quốc 24/04-26/04 đợt 2</v>
      </c>
      <c r="D664" s="48" t="str">
        <f ca="1">IF(IF($H664="","",INDEX([1]NKC!$D$10:$D$5007,$H664))=$C$8,IF($H664="","",INDEX([1]NKC!$E$10:$E$5007,$H664)),IF($H664="","",INDEX([1]NKC!$D$10:$D$5007,$H664)))</f>
        <v>141</v>
      </c>
      <c r="E664" s="49" t="str">
        <f ca="1">IF(IF($H664="","",INDEX([1]NKC!$E$10:$E$5007,$H664))=$C$8,"",IF($H664="","",INDEX([1]NKC!$F$10:$F$5007,$H664)))</f>
        <v/>
      </c>
      <c r="F664" s="49">
        <f ca="1">IF(IF($H664="","",INDEX([1]NKC!$D$10:$D$5007,$H664))=$C$8,"",IF($H664="","",INDEX([1]NKC!$F$10:$F$5007,$H664)))</f>
        <v>5000000</v>
      </c>
      <c r="G664" s="50">
        <f ca="1">IF(SUM(E664:F664)=0,0,$G$11+SUM(E$12:$E664)-SUM(F$12:$F664))</f>
        <v>2694949303</v>
      </c>
      <c r="H664" s="51">
        <f ca="1">IF(IF(TYPE(MATCH($C$8,OFFSET([1]NKC!$D$10,H663,0):'[1]NKC'!$D$5007,0)+H663)=16,"",MATCH($C$8,OFFSET([1]NKC!$D$10,H663,0):'[1]NKC'!$D$5007,0)+H663)&lt;IF(TYPE(MATCH($C$8,OFFSET([1]NKC!$E$10,H663,0):'[1]NKC'!$E$5007,0)+H663)=16,"",MATCH($C$8,OFFSET([1]NKC!$E$10,H663,0):'[1]NKC'!$E$5007,0)+H663),IF(TYPE(MATCH($C$8,OFFSET([1]NKC!$D$10,H663,0):'[1]NKC'!$D$5007,0)+H663)=16,"",MATCH($C$8,OFFSET([1]NKC!$D$10,H663,0):'[1]NKC'!$D$5007,0)+H663),IF(TYPE(MATCH($C$8,OFFSET([1]NKC!$E$10,H663,0):'[1]NKC'!$E$5007,0)+H663)=16,"",MATCH($C$8,OFFSET([1]NKC!$E$10,H663,0):'[1]NKC'!$E$5007,0)+H663))</f>
        <v>850</v>
      </c>
    </row>
    <row r="665" spans="1:8" s="52" customFormat="1" ht="14.25">
      <c r="A665" s="45">
        <f ca="1">IF($H665="","",INDEX([1]NKC!$A$10:$A$5007,$H665))</f>
        <v>43581</v>
      </c>
      <c r="B665" s="46" t="str">
        <f ca="1">IF($H665="","",INDEX([1]NKC!$B$10:$B$5007,$H665))</f>
        <v>PC20190426-02</v>
      </c>
      <c r="C665" s="47" t="str">
        <f ca="1">IF($H665="","",INDEX([1]NKC!$C$10:$C$5007,$H665))</f>
        <v>Thanh toán mực in văn phòng</v>
      </c>
      <c r="D665" s="48" t="str">
        <f ca="1">IF(IF($H665="","",INDEX([1]NKC!$D$10:$D$5007,$H665))=$C$8,IF($H665="","",INDEX([1]NKC!$E$10:$E$5007,$H665)),IF($H665="","",INDEX([1]NKC!$D$10:$D$5007,$H665)))</f>
        <v>6423</v>
      </c>
      <c r="E665" s="49" t="str">
        <f ca="1">IF(IF($H665="","",INDEX([1]NKC!$E$10:$E$5007,$H665))=$C$8,"",IF($H665="","",INDEX([1]NKC!$F$10:$F$5007,$H665)))</f>
        <v/>
      </c>
      <c r="F665" s="49">
        <f ca="1">IF(IF($H665="","",INDEX([1]NKC!$D$10:$D$5007,$H665))=$C$8,"",IF($H665="","",INDEX([1]NKC!$F$10:$F$5007,$H665)))</f>
        <v>5389000</v>
      </c>
      <c r="G665" s="50">
        <f ca="1">IF(SUM(E665:F665)=0,0,$G$11+SUM(E$12:$E665)-SUM(F$12:$F665))</f>
        <v>2689560303</v>
      </c>
      <c r="H665" s="51">
        <f ca="1">IF(IF(TYPE(MATCH($C$8,OFFSET([1]NKC!$D$10,H664,0):'[1]NKC'!$D$5007,0)+H664)=16,"",MATCH($C$8,OFFSET([1]NKC!$D$10,H664,0):'[1]NKC'!$D$5007,0)+H664)&lt;IF(TYPE(MATCH($C$8,OFFSET([1]NKC!$E$10,H664,0):'[1]NKC'!$E$5007,0)+H664)=16,"",MATCH($C$8,OFFSET([1]NKC!$E$10,H664,0):'[1]NKC'!$E$5007,0)+H664),IF(TYPE(MATCH($C$8,OFFSET([1]NKC!$D$10,H664,0):'[1]NKC'!$D$5007,0)+H664)=16,"",MATCH($C$8,OFFSET([1]NKC!$D$10,H664,0):'[1]NKC'!$D$5007,0)+H664),IF(TYPE(MATCH($C$8,OFFSET([1]NKC!$E$10,H664,0):'[1]NKC'!$E$5007,0)+H664)=16,"",MATCH($C$8,OFFSET([1]NKC!$E$10,H664,0):'[1]NKC'!$E$5007,0)+H664))</f>
        <v>851</v>
      </c>
    </row>
    <row r="666" spans="1:8" s="52" customFormat="1" ht="14.25">
      <c r="A666" s="45">
        <f ca="1">IF($H666="","",INDEX([1]NKC!$A$10:$A$5007,$H666))</f>
        <v>43581</v>
      </c>
      <c r="B666" s="46" t="str">
        <f ca="1">IF($H666="","",INDEX([1]NKC!$B$10:$B$5007,$H666))</f>
        <v>PC20190426-02</v>
      </c>
      <c r="C666" s="47" t="str">
        <f ca="1">IF($H666="","",INDEX([1]NKC!$C$10:$C$5007,$H666))</f>
        <v>Thuế GTGT khấu trừ</v>
      </c>
      <c r="D666" s="48" t="str">
        <f ca="1">IF(IF($H666="","",INDEX([1]NKC!$D$10:$D$5007,$H666))=$C$8,IF($H666="","",INDEX([1]NKC!$E$10:$E$5007,$H666)),IF($H666="","",INDEX([1]NKC!$D$10:$D$5007,$H666)))</f>
        <v>1331</v>
      </c>
      <c r="E666" s="49" t="str">
        <f ca="1">IF(IF($H666="","",INDEX([1]NKC!$E$10:$E$5007,$H666))=$C$8,"",IF($H666="","",INDEX([1]NKC!$F$10:$F$5007,$H666)))</f>
        <v/>
      </c>
      <c r="F666" s="49">
        <f ca="1">IF(IF($H666="","",INDEX([1]NKC!$D$10:$D$5007,$H666))=$C$8,"",IF($H666="","",INDEX([1]NKC!$F$10:$F$5007,$H666)))</f>
        <v>538900</v>
      </c>
      <c r="G666" s="50">
        <f ca="1">IF(SUM(E666:F666)=0,0,$G$11+SUM(E$12:$E666)-SUM(F$12:$F666))</f>
        <v>2689021403</v>
      </c>
      <c r="H666" s="51">
        <f ca="1">IF(IF(TYPE(MATCH($C$8,OFFSET([1]NKC!$D$10,H665,0):'[1]NKC'!$D$5007,0)+H665)=16,"",MATCH($C$8,OFFSET([1]NKC!$D$10,H665,0):'[1]NKC'!$D$5007,0)+H665)&lt;IF(TYPE(MATCH($C$8,OFFSET([1]NKC!$E$10,H665,0):'[1]NKC'!$E$5007,0)+H665)=16,"",MATCH($C$8,OFFSET([1]NKC!$E$10,H665,0):'[1]NKC'!$E$5007,0)+H665),IF(TYPE(MATCH($C$8,OFFSET([1]NKC!$D$10,H665,0):'[1]NKC'!$D$5007,0)+H665)=16,"",MATCH($C$8,OFFSET([1]NKC!$D$10,H665,0):'[1]NKC'!$D$5007,0)+H665),IF(TYPE(MATCH($C$8,OFFSET([1]NKC!$E$10,H665,0):'[1]NKC'!$E$5007,0)+H665)=16,"",MATCH($C$8,OFFSET([1]NKC!$E$10,H665,0):'[1]NKC'!$E$5007,0)+H665))</f>
        <v>852</v>
      </c>
    </row>
    <row r="667" spans="1:8" s="52" customFormat="1" ht="25.5">
      <c r="A667" s="45">
        <f ca="1">IF($H667="","",INDEX([1]NKC!$A$10:$A$5007,$H667))</f>
        <v>43582</v>
      </c>
      <c r="B667" s="46" t="str">
        <f ca="1">IF($H667="","",INDEX([1]NKC!$B$10:$B$5007,$H667))</f>
        <v>PT20190427-01</v>
      </c>
      <c r="C667" s="47" t="str">
        <f ca="1">IF($H667="","",INDEX([1]NKC!$C$10:$C$5007,$H667))</f>
        <v>Thu tiền bán hàng CH Gốm ngói đá an Tâm-82 Điện biên phủ, P17, Bình Thạnh</v>
      </c>
      <c r="D667" s="48" t="str">
        <f ca="1">IF(IF($H667="","",INDEX([1]NKC!$D$10:$D$5007,$H667))=$C$8,IF($H667="","",INDEX([1]NKC!$E$10:$E$5007,$H667)),IF($H667="","",INDEX([1]NKC!$D$10:$D$5007,$H667)))</f>
        <v>5111</v>
      </c>
      <c r="E667" s="49">
        <f ca="1">IF(IF($H667="","",INDEX([1]NKC!$E$10:$E$5007,$H667))=$C$8,"",IF($H667="","",INDEX([1]NKC!$F$10:$F$5007,$H667)))</f>
        <v>516800</v>
      </c>
      <c r="F667" s="49" t="str">
        <f ca="1">IF(IF($H667="","",INDEX([1]NKC!$D$10:$D$5007,$H667))=$C$8,"",IF($H667="","",INDEX([1]NKC!$F$10:$F$5007,$H667)))</f>
        <v/>
      </c>
      <c r="G667" s="50">
        <f ca="1">IF(SUM(E667:F667)=0,0,$G$11+SUM(E$12:$E667)-SUM(F$12:$F667))</f>
        <v>2689538203</v>
      </c>
      <c r="H667" s="51">
        <f ca="1">IF(IF(TYPE(MATCH($C$8,OFFSET([1]NKC!$D$10,H666,0):'[1]NKC'!$D$5007,0)+H666)=16,"",MATCH($C$8,OFFSET([1]NKC!$D$10,H666,0):'[1]NKC'!$D$5007,0)+H666)&lt;IF(TYPE(MATCH($C$8,OFFSET([1]NKC!$E$10,H666,0):'[1]NKC'!$E$5007,0)+H666)=16,"",MATCH($C$8,OFFSET([1]NKC!$E$10,H666,0):'[1]NKC'!$E$5007,0)+H666),IF(TYPE(MATCH($C$8,OFFSET([1]NKC!$D$10,H666,0):'[1]NKC'!$D$5007,0)+H666)=16,"",MATCH($C$8,OFFSET([1]NKC!$D$10,H666,0):'[1]NKC'!$D$5007,0)+H666),IF(TYPE(MATCH($C$8,OFFSET([1]NKC!$E$10,H666,0):'[1]NKC'!$E$5007,0)+H666)=16,"",MATCH($C$8,OFFSET([1]NKC!$E$10,H666,0):'[1]NKC'!$E$5007,0)+H666))</f>
        <v>853</v>
      </c>
    </row>
    <row r="668" spans="1:8" s="52" customFormat="1" ht="14.25">
      <c r="A668" s="45">
        <f ca="1">IF($H668="","",INDEX([1]NKC!$A$10:$A$5007,$H668))</f>
        <v>43582</v>
      </c>
      <c r="B668" s="46" t="str">
        <f ca="1">IF($H668="","",INDEX([1]NKC!$B$10:$B$5007,$H668))</f>
        <v>PC20190427-01</v>
      </c>
      <c r="C668" s="47" t="str">
        <f ca="1">IF($H668="","",INDEX([1]NKC!$C$10:$C$5007,$H668))</f>
        <v>Photo công chứng, chứng từ</v>
      </c>
      <c r="D668" s="48">
        <f ca="1">IF(IF($H668="","",INDEX([1]NKC!$D$10:$D$5007,$H668))=$C$8,IF($H668="","",INDEX([1]NKC!$E$10:$E$5007,$H668)),IF($H668="","",INDEX([1]NKC!$D$10:$D$5007,$H668)))</f>
        <v>6425</v>
      </c>
      <c r="E668" s="49" t="str">
        <f ca="1">IF(IF($H668="","",INDEX([1]NKC!$E$10:$E$5007,$H668))=$C$8,"",IF($H668="","",INDEX([1]NKC!$F$10:$F$5007,$H668)))</f>
        <v/>
      </c>
      <c r="F668" s="49">
        <f ca="1">IF(IF($H668="","",INDEX([1]NKC!$D$10:$D$5007,$H668))=$C$8,"",IF($H668="","",INDEX([1]NKC!$F$10:$F$5007,$H668)))</f>
        <v>139000</v>
      </c>
      <c r="G668" s="50">
        <f ca="1">IF(SUM(E668:F668)=0,0,$G$11+SUM(E$12:$E668)-SUM(F$12:$F668))</f>
        <v>2689399203</v>
      </c>
      <c r="H668" s="51">
        <f ca="1">IF(IF(TYPE(MATCH($C$8,OFFSET([1]NKC!$D$10,H667,0):'[1]NKC'!$D$5007,0)+H667)=16,"",MATCH($C$8,OFFSET([1]NKC!$D$10,H667,0):'[1]NKC'!$D$5007,0)+H667)&lt;IF(TYPE(MATCH($C$8,OFFSET([1]NKC!$E$10,H667,0):'[1]NKC'!$E$5007,0)+H667)=16,"",MATCH($C$8,OFFSET([1]NKC!$E$10,H667,0):'[1]NKC'!$E$5007,0)+H667),IF(TYPE(MATCH($C$8,OFFSET([1]NKC!$D$10,H667,0):'[1]NKC'!$D$5007,0)+H667)=16,"",MATCH($C$8,OFFSET([1]NKC!$D$10,H667,0):'[1]NKC'!$D$5007,0)+H667),IF(TYPE(MATCH($C$8,OFFSET([1]NKC!$E$10,H667,0):'[1]NKC'!$E$5007,0)+H667)=16,"",MATCH($C$8,OFFSET([1]NKC!$E$10,H667,0):'[1]NKC'!$E$5007,0)+H667))</f>
        <v>855</v>
      </c>
    </row>
    <row r="669" spans="1:8" s="52" customFormat="1" ht="14.25">
      <c r="A669" s="45">
        <f ca="1">IF($H669="","",INDEX([1]NKC!$A$10:$A$5007,$H669))</f>
        <v>43582</v>
      </c>
      <c r="B669" s="46" t="str">
        <f ca="1">IF($H669="","",INDEX([1]NKC!$B$10:$B$5007,$H669))</f>
        <v>PC20190427-02</v>
      </c>
      <c r="C669" s="47" t="str">
        <f ca="1">IF($H669="","",INDEX([1]NKC!$C$10:$C$5007,$H669))</f>
        <v>Dầu xe đi vĩnh long 20/04/2019</v>
      </c>
      <c r="D669" s="48" t="str">
        <f ca="1">IF(IF($H669="","",INDEX([1]NKC!$D$10:$D$5007,$H669))=$C$8,IF($H669="","",INDEX([1]NKC!$E$10:$E$5007,$H669)),IF($H669="","",INDEX([1]NKC!$D$10:$D$5007,$H669)))</f>
        <v>6418</v>
      </c>
      <c r="E669" s="49" t="str">
        <f ca="1">IF(IF($H669="","",INDEX([1]NKC!$E$10:$E$5007,$H669))=$C$8,"",IF($H669="","",INDEX([1]NKC!$F$10:$F$5007,$H669)))</f>
        <v/>
      </c>
      <c r="F669" s="49">
        <f ca="1">IF(IF($H669="","",INDEX([1]NKC!$D$10:$D$5007,$H669))=$C$8,"",IF($H669="","",INDEX([1]NKC!$F$10:$F$5007,$H669)))</f>
        <v>908360</v>
      </c>
      <c r="G669" s="50">
        <f ca="1">IF(SUM(E669:F669)=0,0,$G$11+SUM(E$12:$E669)-SUM(F$12:$F669))</f>
        <v>2688490843</v>
      </c>
      <c r="H669" s="51">
        <f ca="1">IF(IF(TYPE(MATCH($C$8,OFFSET([1]NKC!$D$10,H668,0):'[1]NKC'!$D$5007,0)+H668)=16,"",MATCH($C$8,OFFSET([1]NKC!$D$10,H668,0):'[1]NKC'!$D$5007,0)+H668)&lt;IF(TYPE(MATCH($C$8,OFFSET([1]NKC!$E$10,H668,0):'[1]NKC'!$E$5007,0)+H668)=16,"",MATCH($C$8,OFFSET([1]NKC!$E$10,H668,0):'[1]NKC'!$E$5007,0)+H668),IF(TYPE(MATCH($C$8,OFFSET([1]NKC!$D$10,H668,0):'[1]NKC'!$D$5007,0)+H668)=16,"",MATCH($C$8,OFFSET([1]NKC!$D$10,H668,0):'[1]NKC'!$D$5007,0)+H668),IF(TYPE(MATCH($C$8,OFFSET([1]NKC!$E$10,H668,0):'[1]NKC'!$E$5007,0)+H668)=16,"",MATCH($C$8,OFFSET([1]NKC!$E$10,H668,0):'[1]NKC'!$E$5007,0)+H668))</f>
        <v>856</v>
      </c>
    </row>
    <row r="670" spans="1:8" s="52" customFormat="1" ht="14.25">
      <c r="A670" s="45">
        <f ca="1">IF($H670="","",INDEX([1]NKC!$A$10:$A$5007,$H670))</f>
        <v>43582</v>
      </c>
      <c r="B670" s="46" t="str">
        <f ca="1">IF($H670="","",INDEX([1]NKC!$B$10:$B$5007,$H670))</f>
        <v>PC20190427-02</v>
      </c>
      <c r="C670" s="47" t="str">
        <f ca="1">IF($H670="","",INDEX([1]NKC!$C$10:$C$5007,$H670))</f>
        <v>Thuế GTGT khấu trừ</v>
      </c>
      <c r="D670" s="48" t="str">
        <f ca="1">IF(IF($H670="","",INDEX([1]NKC!$D$10:$D$5007,$H670))=$C$8,IF($H670="","",INDEX([1]NKC!$E$10:$E$5007,$H670)),IF($H670="","",INDEX([1]NKC!$D$10:$D$5007,$H670)))</f>
        <v>1331</v>
      </c>
      <c r="E670" s="49" t="str">
        <f ca="1">IF(IF($H670="","",INDEX([1]NKC!$E$10:$E$5007,$H670))=$C$8,"",IF($H670="","",INDEX([1]NKC!$F$10:$F$5007,$H670)))</f>
        <v/>
      </c>
      <c r="F670" s="49">
        <f ca="1">IF(IF($H670="","",INDEX([1]NKC!$D$10:$D$5007,$H670))=$C$8,"",IF($H670="","",INDEX([1]NKC!$F$10:$F$5007,$H670)))</f>
        <v>91640</v>
      </c>
      <c r="G670" s="50">
        <f ca="1">IF(SUM(E670:F670)=0,0,$G$11+SUM(E$12:$E670)-SUM(F$12:$F670))</f>
        <v>2688399203</v>
      </c>
      <c r="H670" s="51">
        <f ca="1">IF(IF(TYPE(MATCH($C$8,OFFSET([1]NKC!$D$10,H669,0):'[1]NKC'!$D$5007,0)+H669)=16,"",MATCH($C$8,OFFSET([1]NKC!$D$10,H669,0):'[1]NKC'!$D$5007,0)+H669)&lt;IF(TYPE(MATCH($C$8,OFFSET([1]NKC!$E$10,H669,0):'[1]NKC'!$E$5007,0)+H669)=16,"",MATCH($C$8,OFFSET([1]NKC!$E$10,H669,0):'[1]NKC'!$E$5007,0)+H669),IF(TYPE(MATCH($C$8,OFFSET([1]NKC!$D$10,H669,0):'[1]NKC'!$D$5007,0)+H669)=16,"",MATCH($C$8,OFFSET([1]NKC!$D$10,H669,0):'[1]NKC'!$D$5007,0)+H669),IF(TYPE(MATCH($C$8,OFFSET([1]NKC!$E$10,H669,0):'[1]NKC'!$E$5007,0)+H669)=16,"",MATCH($C$8,OFFSET([1]NKC!$E$10,H669,0):'[1]NKC'!$E$5007,0)+H669))</f>
        <v>857</v>
      </c>
    </row>
    <row r="671" spans="1:8" s="52" customFormat="1" ht="25.5">
      <c r="A671" s="45">
        <f ca="1">IF($H671="","",INDEX([1]NKC!$A$10:$A$5007,$H671))</f>
        <v>43587</v>
      </c>
      <c r="B671" s="46" t="str">
        <f ca="1">IF($H671="","",INDEX([1]NKC!$B$10:$B$5007,$H671))</f>
        <v>PT20190502-01</v>
      </c>
      <c r="C671" s="47" t="str">
        <f ca="1">IF($H671="","",INDEX([1]NKC!$C$10:$C$5007,$H671))</f>
        <v>Thu tiền Bond tiles-JH104 (7 tấm), Shingle tiles-JH101 (2 tấm)</v>
      </c>
      <c r="D671" s="48" t="str">
        <f ca="1">IF(IF($H671="","",INDEX([1]NKC!$D$10:$D$5007,$H671))=$C$8,IF($H671="","",INDEX([1]NKC!$E$10:$E$5007,$H671)),IF($H671="","",INDEX([1]NKC!$D$10:$D$5007,$H671)))</f>
        <v>5111</v>
      </c>
      <c r="E671" s="49">
        <f ca="1">IF(IF($H671="","",INDEX([1]NKC!$E$10:$E$5007,$H671))=$C$8,"",IF($H671="","",INDEX([1]NKC!$F$10:$F$5007,$H671)))</f>
        <v>1057091</v>
      </c>
      <c r="F671" s="49" t="str">
        <f ca="1">IF(IF($H671="","",INDEX([1]NKC!$D$10:$D$5007,$H671))=$C$8,"",IF($H671="","",INDEX([1]NKC!$F$10:$F$5007,$H671)))</f>
        <v/>
      </c>
      <c r="G671" s="50">
        <f ca="1">IF(SUM(E671:F671)=0,0,$G$11+SUM(E$12:$E671)-SUM(F$12:$F671))</f>
        <v>2689456294</v>
      </c>
      <c r="H671" s="51">
        <f ca="1">IF(IF(TYPE(MATCH($C$8,OFFSET([1]NKC!$D$10,H670,0):'[1]NKC'!$D$5007,0)+H670)=16,"",MATCH($C$8,OFFSET([1]NKC!$D$10,H670,0):'[1]NKC'!$D$5007,0)+H670)&lt;IF(TYPE(MATCH($C$8,OFFSET([1]NKC!$E$10,H670,0):'[1]NKC'!$E$5007,0)+H670)=16,"",MATCH($C$8,OFFSET([1]NKC!$E$10,H670,0):'[1]NKC'!$E$5007,0)+H670),IF(TYPE(MATCH($C$8,OFFSET([1]NKC!$D$10,H670,0):'[1]NKC'!$D$5007,0)+H670)=16,"",MATCH($C$8,OFFSET([1]NKC!$D$10,H670,0):'[1]NKC'!$D$5007,0)+H670),IF(TYPE(MATCH($C$8,OFFSET([1]NKC!$E$10,H670,0):'[1]NKC'!$E$5007,0)+H670)=16,"",MATCH($C$8,OFFSET([1]NKC!$E$10,H670,0):'[1]NKC'!$E$5007,0)+H670))</f>
        <v>895</v>
      </c>
    </row>
    <row r="672" spans="1:8" s="52" customFormat="1" ht="14.25">
      <c r="A672" s="45">
        <f ca="1">IF($H672="","",INDEX([1]NKC!$A$10:$A$5007,$H672))</f>
        <v>43587</v>
      </c>
      <c r="B672" s="46" t="str">
        <f ca="1">IF($H672="","",INDEX([1]NKC!$B$10:$B$5007,$H672))</f>
        <v>PT20190502-01</v>
      </c>
      <c r="C672" s="47" t="str">
        <f ca="1">IF($H672="","",INDEX([1]NKC!$C$10:$C$5007,$H672))</f>
        <v>Thuế GTGT phải nộp</v>
      </c>
      <c r="D672" s="48" t="str">
        <f ca="1">IF(IF($H672="","",INDEX([1]NKC!$D$10:$D$5007,$H672))=$C$8,IF($H672="","",INDEX([1]NKC!$E$10:$E$5007,$H672)),IF($H672="","",INDEX([1]NKC!$D$10:$D$5007,$H672)))</f>
        <v>33311</v>
      </c>
      <c r="E672" s="49">
        <f ca="1">IF(IF($H672="","",INDEX([1]NKC!$E$10:$E$5007,$H672))=$C$8,"",IF($H672="","",INDEX([1]NKC!$F$10:$F$5007,$H672)))</f>
        <v>105709</v>
      </c>
      <c r="F672" s="49" t="str">
        <f ca="1">IF(IF($H672="","",INDEX([1]NKC!$D$10:$D$5007,$H672))=$C$8,"",IF($H672="","",INDEX([1]NKC!$F$10:$F$5007,$H672)))</f>
        <v/>
      </c>
      <c r="G672" s="50">
        <f ca="1">IF(SUM(E672:F672)=0,0,$G$11+SUM(E$12:$E672)-SUM(F$12:$F672))</f>
        <v>2689562003</v>
      </c>
      <c r="H672" s="51">
        <f ca="1">IF(IF(TYPE(MATCH($C$8,OFFSET([1]NKC!$D$10,H671,0):'[1]NKC'!$D$5007,0)+H671)=16,"",MATCH($C$8,OFFSET([1]NKC!$D$10,H671,0):'[1]NKC'!$D$5007,0)+H671)&lt;IF(TYPE(MATCH($C$8,OFFSET([1]NKC!$E$10,H671,0):'[1]NKC'!$E$5007,0)+H671)=16,"",MATCH($C$8,OFFSET([1]NKC!$E$10,H671,0):'[1]NKC'!$E$5007,0)+H671),IF(TYPE(MATCH($C$8,OFFSET([1]NKC!$D$10,H671,0):'[1]NKC'!$D$5007,0)+H671)=16,"",MATCH($C$8,OFFSET([1]NKC!$D$10,H671,0):'[1]NKC'!$D$5007,0)+H671),IF(TYPE(MATCH($C$8,OFFSET([1]NKC!$E$10,H671,0):'[1]NKC'!$E$5007,0)+H671)=16,"",MATCH($C$8,OFFSET([1]NKC!$E$10,H671,0):'[1]NKC'!$E$5007,0)+H671))</f>
        <v>896</v>
      </c>
    </row>
    <row r="673" spans="1:8" s="52" customFormat="1" ht="14.25">
      <c r="A673" s="45">
        <f ca="1">IF($H673="","",INDEX([1]NKC!$A$10:$A$5007,$H673))</f>
        <v>43587</v>
      </c>
      <c r="B673" s="46" t="str">
        <f ca="1">IF($H673="","",INDEX([1]NKC!$B$10:$B$5007,$H673))</f>
        <v>PT20190502-02</v>
      </c>
      <c r="C673" s="47" t="str">
        <f ca="1">IF($H673="","",INDEX([1]NKC!$C$10:$C$5007,$H673))</f>
        <v>Thu lại tạm ứng 10/04</v>
      </c>
      <c r="D673" s="48" t="str">
        <f ca="1">IF(IF($H673="","",INDEX([1]NKC!$D$10:$D$5007,$H673))=$C$8,IF($H673="","",INDEX([1]NKC!$E$10:$E$5007,$H673)),IF($H673="","",INDEX([1]NKC!$D$10:$D$5007,$H673)))</f>
        <v>141</v>
      </c>
      <c r="E673" s="49">
        <f ca="1">IF(IF($H673="","",INDEX([1]NKC!$E$10:$E$5007,$H673))=$C$8,"",IF($H673="","",INDEX([1]NKC!$F$10:$F$5007,$H673)))</f>
        <v>3000000</v>
      </c>
      <c r="F673" s="49" t="str">
        <f ca="1">IF(IF($H673="","",INDEX([1]NKC!$D$10:$D$5007,$H673))=$C$8,"",IF($H673="","",INDEX([1]NKC!$F$10:$F$5007,$H673)))</f>
        <v/>
      </c>
      <c r="G673" s="50">
        <f ca="1">IF(SUM(E673:F673)=0,0,$G$11+SUM(E$12:$E673)-SUM(F$12:$F673))</f>
        <v>2692562003</v>
      </c>
      <c r="H673" s="51">
        <f ca="1">IF(IF(TYPE(MATCH($C$8,OFFSET([1]NKC!$D$10,H672,0):'[1]NKC'!$D$5007,0)+H672)=16,"",MATCH($C$8,OFFSET([1]NKC!$D$10,H672,0):'[1]NKC'!$D$5007,0)+H672)&lt;IF(TYPE(MATCH($C$8,OFFSET([1]NKC!$E$10,H672,0):'[1]NKC'!$E$5007,0)+H672)=16,"",MATCH($C$8,OFFSET([1]NKC!$E$10,H672,0):'[1]NKC'!$E$5007,0)+H672),IF(TYPE(MATCH($C$8,OFFSET([1]NKC!$D$10,H672,0):'[1]NKC'!$D$5007,0)+H672)=16,"",MATCH($C$8,OFFSET([1]NKC!$D$10,H672,0):'[1]NKC'!$D$5007,0)+H672),IF(TYPE(MATCH($C$8,OFFSET([1]NKC!$E$10,H672,0):'[1]NKC'!$E$5007,0)+H672)=16,"",MATCH($C$8,OFFSET([1]NKC!$E$10,H672,0):'[1]NKC'!$E$5007,0)+H672))</f>
        <v>898</v>
      </c>
    </row>
    <row r="674" spans="1:8" s="52" customFormat="1" ht="14.25">
      <c r="A674" s="45">
        <f ca="1">IF($H674="","",INDEX([1]NKC!$A$10:$A$5007,$H674))</f>
        <v>43587</v>
      </c>
      <c r="B674" s="46" t="str">
        <f ca="1">IF($H674="","",INDEX([1]NKC!$B$10:$B$5007,$H674))</f>
        <v>PC20190502-01</v>
      </c>
      <c r="C674" s="47" t="str">
        <f ca="1">IF($H674="","",INDEX([1]NKC!$C$10:$C$5007,$H674))</f>
        <v>TT chi phí tiếp khách dự án CC1</v>
      </c>
      <c r="D674" s="48" t="str">
        <f ca="1">IF(IF($H674="","",INDEX([1]NKC!$D$10:$D$5007,$H674))=$C$8,IF($H674="","",INDEX([1]NKC!$E$10:$E$5007,$H674)),IF($H674="","",INDEX([1]NKC!$D$10:$D$5007,$H674)))</f>
        <v>6418</v>
      </c>
      <c r="E674" s="49" t="str">
        <f ca="1">IF(IF($H674="","",INDEX([1]NKC!$E$10:$E$5007,$H674))=$C$8,"",IF($H674="","",INDEX([1]NKC!$F$10:$F$5007,$H674)))</f>
        <v/>
      </c>
      <c r="F674" s="49">
        <f ca="1">IF(IF($H674="","",INDEX([1]NKC!$D$10:$D$5007,$H674))=$C$8,"",IF($H674="","",INDEX([1]NKC!$F$10:$F$5007,$H674)))</f>
        <v>1800000</v>
      </c>
      <c r="G674" s="50">
        <f ca="1">IF(SUM(E674:F674)=0,0,$G$11+SUM(E$12:$E674)-SUM(F$12:$F674))</f>
        <v>2690762003</v>
      </c>
      <c r="H674" s="51">
        <f ca="1">IF(IF(TYPE(MATCH($C$8,OFFSET([1]NKC!$D$10,H673,0):'[1]NKC'!$D$5007,0)+H673)=16,"",MATCH($C$8,OFFSET([1]NKC!$D$10,H673,0):'[1]NKC'!$D$5007,0)+H673)&lt;IF(TYPE(MATCH($C$8,OFFSET([1]NKC!$E$10,H673,0):'[1]NKC'!$E$5007,0)+H673)=16,"",MATCH($C$8,OFFSET([1]NKC!$E$10,H673,0):'[1]NKC'!$E$5007,0)+H673),IF(TYPE(MATCH($C$8,OFFSET([1]NKC!$D$10,H673,0):'[1]NKC'!$D$5007,0)+H673)=16,"",MATCH($C$8,OFFSET([1]NKC!$D$10,H673,0):'[1]NKC'!$D$5007,0)+H673),IF(TYPE(MATCH($C$8,OFFSET([1]NKC!$E$10,H673,0):'[1]NKC'!$E$5007,0)+H673)=16,"",MATCH($C$8,OFFSET([1]NKC!$E$10,H673,0):'[1]NKC'!$E$5007,0)+H673))</f>
        <v>899</v>
      </c>
    </row>
    <row r="675" spans="1:8" s="52" customFormat="1" ht="14.25">
      <c r="A675" s="45">
        <f ca="1">IF($H675="","",INDEX([1]NKC!$A$10:$A$5007,$H675))</f>
        <v>43587</v>
      </c>
      <c r="B675" s="46" t="str">
        <f ca="1">IF($H675="","",INDEX([1]NKC!$B$10:$B$5007,$H675))</f>
        <v>PC20190502-01</v>
      </c>
      <c r="C675" s="47" t="str">
        <f ca="1">IF($H675="","",INDEX([1]NKC!$C$10:$C$5007,$H675))</f>
        <v>Thuế GTGT khấu trừ</v>
      </c>
      <c r="D675" s="48" t="str">
        <f ca="1">IF(IF($H675="","",INDEX([1]NKC!$D$10:$D$5007,$H675))=$C$8,IF($H675="","",INDEX([1]NKC!$E$10:$E$5007,$H675)),IF($H675="","",INDEX([1]NKC!$D$10:$D$5007,$H675)))</f>
        <v>1331</v>
      </c>
      <c r="E675" s="49" t="str">
        <f ca="1">IF(IF($H675="","",INDEX([1]NKC!$E$10:$E$5007,$H675))=$C$8,"",IF($H675="","",INDEX([1]NKC!$F$10:$F$5007,$H675)))</f>
        <v/>
      </c>
      <c r="F675" s="49">
        <f ca="1">IF(IF($H675="","",INDEX([1]NKC!$D$10:$D$5007,$H675))=$C$8,"",IF($H675="","",INDEX([1]NKC!$F$10:$F$5007,$H675)))</f>
        <v>180000</v>
      </c>
      <c r="G675" s="50">
        <f ca="1">IF(SUM(E675:F675)=0,0,$G$11+SUM(E$12:$E675)-SUM(F$12:$F675))</f>
        <v>2690582003</v>
      </c>
      <c r="H675" s="51">
        <f ca="1">IF(IF(TYPE(MATCH($C$8,OFFSET([1]NKC!$D$10,H674,0):'[1]NKC'!$D$5007,0)+H674)=16,"",MATCH($C$8,OFFSET([1]NKC!$D$10,H674,0):'[1]NKC'!$D$5007,0)+H674)&lt;IF(TYPE(MATCH($C$8,OFFSET([1]NKC!$E$10,H674,0):'[1]NKC'!$E$5007,0)+H674)=16,"",MATCH($C$8,OFFSET([1]NKC!$E$10,H674,0):'[1]NKC'!$E$5007,0)+H674),IF(TYPE(MATCH($C$8,OFFSET([1]NKC!$D$10,H674,0):'[1]NKC'!$D$5007,0)+H674)=16,"",MATCH($C$8,OFFSET([1]NKC!$D$10,H674,0):'[1]NKC'!$D$5007,0)+H674),IF(TYPE(MATCH($C$8,OFFSET([1]NKC!$E$10,H674,0):'[1]NKC'!$E$5007,0)+H674)=16,"",MATCH($C$8,OFFSET([1]NKC!$E$10,H674,0):'[1]NKC'!$E$5007,0)+H674))</f>
        <v>900</v>
      </c>
    </row>
    <row r="676" spans="1:8" s="52" customFormat="1" ht="14.25">
      <c r="A676" s="45">
        <f ca="1">IF($H676="","",INDEX([1]NKC!$A$10:$A$5007,$H676))</f>
        <v>43587</v>
      </c>
      <c r="B676" s="46" t="str">
        <f ca="1">IF($H676="","",INDEX([1]NKC!$B$10:$B$5007,$H676))</f>
        <v>PC20190502-02</v>
      </c>
      <c r="C676" s="47" t="str">
        <f ca="1">IF($H676="","",INDEX([1]NKC!$C$10:$C$5007,$H676))</f>
        <v>TT chi phí tiếp khách CH Khang Thiện Mỹ</v>
      </c>
      <c r="D676" s="48" t="str">
        <f ca="1">IF(IF($H676="","",INDEX([1]NKC!$D$10:$D$5007,$H676))=$C$8,IF($H676="","",INDEX([1]NKC!$E$10:$E$5007,$H676)),IF($H676="","",INDEX([1]NKC!$D$10:$D$5007,$H676)))</f>
        <v>6418</v>
      </c>
      <c r="E676" s="49" t="str">
        <f ca="1">IF(IF($H676="","",INDEX([1]NKC!$E$10:$E$5007,$H676))=$C$8,"",IF($H676="","",INDEX([1]NKC!$F$10:$F$5007,$H676)))</f>
        <v/>
      </c>
      <c r="F676" s="49">
        <f ca="1">IF(IF($H676="","",INDEX([1]NKC!$D$10:$D$5007,$H676))=$C$8,"",IF($H676="","",INDEX([1]NKC!$F$10:$F$5007,$H676)))</f>
        <v>900000</v>
      </c>
      <c r="G676" s="50">
        <f ca="1">IF(SUM(E676:F676)=0,0,$G$11+SUM(E$12:$E676)-SUM(F$12:$F676))</f>
        <v>2689682003</v>
      </c>
      <c r="H676" s="51">
        <f ca="1">IF(IF(TYPE(MATCH($C$8,OFFSET([1]NKC!$D$10,H675,0):'[1]NKC'!$D$5007,0)+H675)=16,"",MATCH($C$8,OFFSET([1]NKC!$D$10,H675,0):'[1]NKC'!$D$5007,0)+H675)&lt;IF(TYPE(MATCH($C$8,OFFSET([1]NKC!$E$10,H675,0):'[1]NKC'!$E$5007,0)+H675)=16,"",MATCH($C$8,OFFSET([1]NKC!$E$10,H675,0):'[1]NKC'!$E$5007,0)+H675),IF(TYPE(MATCH($C$8,OFFSET([1]NKC!$D$10,H675,0):'[1]NKC'!$D$5007,0)+H675)=16,"",MATCH($C$8,OFFSET([1]NKC!$D$10,H675,0):'[1]NKC'!$D$5007,0)+H675),IF(TYPE(MATCH($C$8,OFFSET([1]NKC!$E$10,H675,0):'[1]NKC'!$E$5007,0)+H675)=16,"",MATCH($C$8,OFFSET([1]NKC!$E$10,H675,0):'[1]NKC'!$E$5007,0)+H675))</f>
        <v>901</v>
      </c>
    </row>
    <row r="677" spans="1:8" s="52" customFormat="1" ht="14.25">
      <c r="A677" s="45">
        <f ca="1">IF($H677="","",INDEX([1]NKC!$A$10:$A$5007,$H677))</f>
        <v>43587</v>
      </c>
      <c r="B677" s="46" t="str">
        <f ca="1">IF($H677="","",INDEX([1]NKC!$B$10:$B$5007,$H677))</f>
        <v>PC20190502-02</v>
      </c>
      <c r="C677" s="47" t="str">
        <f ca="1">IF($H677="","",INDEX([1]NKC!$C$10:$C$5007,$H677))</f>
        <v>Thuế GTGT khấu trừ</v>
      </c>
      <c r="D677" s="48" t="str">
        <f ca="1">IF(IF($H677="","",INDEX([1]NKC!$D$10:$D$5007,$H677))=$C$8,IF($H677="","",INDEX([1]NKC!$E$10:$E$5007,$H677)),IF($H677="","",INDEX([1]NKC!$D$10:$D$5007,$H677)))</f>
        <v>1331</v>
      </c>
      <c r="E677" s="49" t="str">
        <f ca="1">IF(IF($H677="","",INDEX([1]NKC!$E$10:$E$5007,$H677))=$C$8,"",IF($H677="","",INDEX([1]NKC!$F$10:$F$5007,$H677)))</f>
        <v/>
      </c>
      <c r="F677" s="49">
        <f ca="1">IF(IF($H677="","",INDEX([1]NKC!$D$10:$D$5007,$H677))=$C$8,"",IF($H677="","",INDEX([1]NKC!$F$10:$F$5007,$H677)))</f>
        <v>90000</v>
      </c>
      <c r="G677" s="50">
        <f ca="1">IF(SUM(E677:F677)=0,0,$G$11+SUM(E$12:$E677)-SUM(F$12:$F677))</f>
        <v>2689592003</v>
      </c>
      <c r="H677" s="51">
        <f ca="1">IF(IF(TYPE(MATCH($C$8,OFFSET([1]NKC!$D$10,H676,0):'[1]NKC'!$D$5007,0)+H676)=16,"",MATCH($C$8,OFFSET([1]NKC!$D$10,H676,0):'[1]NKC'!$D$5007,0)+H676)&lt;IF(TYPE(MATCH($C$8,OFFSET([1]NKC!$E$10,H676,0):'[1]NKC'!$E$5007,0)+H676)=16,"",MATCH($C$8,OFFSET([1]NKC!$E$10,H676,0):'[1]NKC'!$E$5007,0)+H676),IF(TYPE(MATCH($C$8,OFFSET([1]NKC!$D$10,H676,0):'[1]NKC'!$D$5007,0)+H676)=16,"",MATCH($C$8,OFFSET([1]NKC!$D$10,H676,0):'[1]NKC'!$D$5007,0)+H676),IF(TYPE(MATCH($C$8,OFFSET([1]NKC!$E$10,H676,0):'[1]NKC'!$E$5007,0)+H676)=16,"",MATCH($C$8,OFFSET([1]NKC!$E$10,H676,0):'[1]NKC'!$E$5007,0)+H676))</f>
        <v>902</v>
      </c>
    </row>
    <row r="678" spans="1:8" s="52" customFormat="1" ht="25.5">
      <c r="A678" s="45">
        <f ca="1">IF($H678="","",INDEX([1]NKC!$A$10:$A$5007,$H678))</f>
        <v>43587</v>
      </c>
      <c r="B678" s="46" t="str">
        <f ca="1">IF($H678="","",INDEX([1]NKC!$B$10:$B$5007,$H678))</f>
        <v>PC20190502-03</v>
      </c>
      <c r="C678" s="47" t="str">
        <f ca="1">IF($H678="","",INDEX([1]NKC!$C$10:$C$5007,$H678))</f>
        <v>TT chi phí vận chuyển mẫu và công tác Phú Quốc-Vé tàu</v>
      </c>
      <c r="D678" s="48" t="str">
        <f ca="1">IF(IF($H678="","",INDEX([1]NKC!$D$10:$D$5007,$H678))=$C$8,IF($H678="","",INDEX([1]NKC!$E$10:$E$5007,$H678)),IF($H678="","",INDEX([1]NKC!$D$10:$D$5007,$H678)))</f>
        <v>6418</v>
      </c>
      <c r="E678" s="49" t="str">
        <f ca="1">IF(IF($H678="","",INDEX([1]NKC!$E$10:$E$5007,$H678))=$C$8,"",IF($H678="","",INDEX([1]NKC!$F$10:$F$5007,$H678)))</f>
        <v/>
      </c>
      <c r="F678" s="49">
        <f ca="1">IF(IF($H678="","",INDEX([1]NKC!$D$10:$D$5007,$H678))=$C$8,"",IF($H678="","",INDEX([1]NKC!$F$10:$F$5007,$H678)))</f>
        <v>2472727</v>
      </c>
      <c r="G678" s="50">
        <f ca="1">IF(SUM(E678:F678)=0,0,$G$11+SUM(E$12:$E678)-SUM(F$12:$F678))</f>
        <v>2687119276</v>
      </c>
      <c r="H678" s="51">
        <f ca="1">IF(IF(TYPE(MATCH($C$8,OFFSET([1]NKC!$D$10,H677,0):'[1]NKC'!$D$5007,0)+H677)=16,"",MATCH($C$8,OFFSET([1]NKC!$D$10,H677,0):'[1]NKC'!$D$5007,0)+H677)&lt;IF(TYPE(MATCH($C$8,OFFSET([1]NKC!$E$10,H677,0):'[1]NKC'!$E$5007,0)+H677)=16,"",MATCH($C$8,OFFSET([1]NKC!$E$10,H677,0):'[1]NKC'!$E$5007,0)+H677),IF(TYPE(MATCH($C$8,OFFSET([1]NKC!$D$10,H677,0):'[1]NKC'!$D$5007,0)+H677)=16,"",MATCH($C$8,OFFSET([1]NKC!$D$10,H677,0):'[1]NKC'!$D$5007,0)+H677),IF(TYPE(MATCH($C$8,OFFSET([1]NKC!$E$10,H677,0):'[1]NKC'!$E$5007,0)+H677)=16,"",MATCH($C$8,OFFSET([1]NKC!$E$10,H677,0):'[1]NKC'!$E$5007,0)+H677))</f>
        <v>903</v>
      </c>
    </row>
    <row r="679" spans="1:8" s="52" customFormat="1" ht="14.25">
      <c r="A679" s="45">
        <f ca="1">IF($H679="","",INDEX([1]NKC!$A$10:$A$5007,$H679))</f>
        <v>43587</v>
      </c>
      <c r="B679" s="46" t="str">
        <f ca="1">IF($H679="","",INDEX([1]NKC!$B$10:$B$5007,$H679))</f>
        <v>PC20190502-03</v>
      </c>
      <c r="C679" s="47" t="str">
        <f ca="1">IF($H679="","",INDEX([1]NKC!$C$10:$C$5007,$H679))</f>
        <v>Thuế GTGT khấu trừ</v>
      </c>
      <c r="D679" s="48" t="str">
        <f ca="1">IF(IF($H679="","",INDEX([1]NKC!$D$10:$D$5007,$H679))=$C$8,IF($H679="","",INDEX([1]NKC!$E$10:$E$5007,$H679)),IF($H679="","",INDEX([1]NKC!$D$10:$D$5007,$H679)))</f>
        <v>1331</v>
      </c>
      <c r="E679" s="49" t="str">
        <f ca="1">IF(IF($H679="","",INDEX([1]NKC!$E$10:$E$5007,$H679))=$C$8,"",IF($H679="","",INDEX([1]NKC!$F$10:$F$5007,$H679)))</f>
        <v/>
      </c>
      <c r="F679" s="49">
        <f ca="1">IF(IF($H679="","",INDEX([1]NKC!$D$10:$D$5007,$H679))=$C$8,"",IF($H679="","",INDEX([1]NKC!$F$10:$F$5007,$H679)))</f>
        <v>247273</v>
      </c>
      <c r="G679" s="50">
        <f ca="1">IF(SUM(E679:F679)=0,0,$G$11+SUM(E$12:$E679)-SUM(F$12:$F679))</f>
        <v>2686872003</v>
      </c>
      <c r="H679" s="51">
        <f ca="1">IF(IF(TYPE(MATCH($C$8,OFFSET([1]NKC!$D$10,H678,0):'[1]NKC'!$D$5007,0)+H678)=16,"",MATCH($C$8,OFFSET([1]NKC!$D$10,H678,0):'[1]NKC'!$D$5007,0)+H678)&lt;IF(TYPE(MATCH($C$8,OFFSET([1]NKC!$E$10,H678,0):'[1]NKC'!$E$5007,0)+H678)=16,"",MATCH($C$8,OFFSET([1]NKC!$E$10,H678,0):'[1]NKC'!$E$5007,0)+H678),IF(TYPE(MATCH($C$8,OFFSET([1]NKC!$D$10,H678,0):'[1]NKC'!$D$5007,0)+H678)=16,"",MATCH($C$8,OFFSET([1]NKC!$D$10,H678,0):'[1]NKC'!$D$5007,0)+H678),IF(TYPE(MATCH($C$8,OFFSET([1]NKC!$E$10,H678,0):'[1]NKC'!$E$5007,0)+H678)=16,"",MATCH($C$8,OFFSET([1]NKC!$E$10,H678,0):'[1]NKC'!$E$5007,0)+H678))</f>
        <v>904</v>
      </c>
    </row>
    <row r="680" spans="1:8" s="52" customFormat="1" ht="25.5">
      <c r="A680" s="45">
        <f ca="1">IF($H680="","",INDEX([1]NKC!$A$10:$A$5007,$H680))</f>
        <v>43587</v>
      </c>
      <c r="B680" s="46" t="str">
        <f ca="1">IF($H680="","",INDEX([1]NKC!$B$10:$B$5007,$H680))</f>
        <v>PC20190502-03</v>
      </c>
      <c r="C680" s="47" t="str">
        <f ca="1">IF($H680="","",INDEX([1]NKC!$C$10:$C$5007,$H680))</f>
        <v>TT chi phí vận chuyển mẫu và công tác Phú Quốc-Phòng Nghỉ</v>
      </c>
      <c r="D680" s="48" t="str">
        <f ca="1">IF(IF($H680="","",INDEX([1]NKC!$D$10:$D$5007,$H680))=$C$8,IF($H680="","",INDEX([1]NKC!$E$10:$E$5007,$H680)),IF($H680="","",INDEX([1]NKC!$D$10:$D$5007,$H680)))</f>
        <v>6418</v>
      </c>
      <c r="E680" s="49" t="str">
        <f ca="1">IF(IF($H680="","",INDEX([1]NKC!$E$10:$E$5007,$H680))=$C$8,"",IF($H680="","",INDEX([1]NKC!$F$10:$F$5007,$H680)))</f>
        <v/>
      </c>
      <c r="F680" s="49">
        <f ca="1">IF(IF($H680="","",INDEX([1]NKC!$D$10:$D$5007,$H680))=$C$8,"",IF($H680="","",INDEX([1]NKC!$F$10:$F$5007,$H680)))</f>
        <v>727272</v>
      </c>
      <c r="G680" s="50">
        <f ca="1">IF(SUM(E680:F680)=0,0,$G$11+SUM(E$12:$E680)-SUM(F$12:$F680))</f>
        <v>2686144731</v>
      </c>
      <c r="H680" s="51">
        <f ca="1">IF(IF(TYPE(MATCH($C$8,OFFSET([1]NKC!$D$10,H679,0):'[1]NKC'!$D$5007,0)+H679)=16,"",MATCH($C$8,OFFSET([1]NKC!$D$10,H679,0):'[1]NKC'!$D$5007,0)+H679)&lt;IF(TYPE(MATCH($C$8,OFFSET([1]NKC!$E$10,H679,0):'[1]NKC'!$E$5007,0)+H679)=16,"",MATCH($C$8,OFFSET([1]NKC!$E$10,H679,0):'[1]NKC'!$E$5007,0)+H679),IF(TYPE(MATCH($C$8,OFFSET([1]NKC!$D$10,H679,0):'[1]NKC'!$D$5007,0)+H679)=16,"",MATCH($C$8,OFFSET([1]NKC!$D$10,H679,0):'[1]NKC'!$D$5007,0)+H679),IF(TYPE(MATCH($C$8,OFFSET([1]NKC!$E$10,H679,0):'[1]NKC'!$E$5007,0)+H679)=16,"",MATCH($C$8,OFFSET([1]NKC!$E$10,H679,0):'[1]NKC'!$E$5007,0)+H679))</f>
        <v>905</v>
      </c>
    </row>
    <row r="681" spans="1:8" s="52" customFormat="1" ht="14.25">
      <c r="A681" s="45">
        <f ca="1">IF($H681="","",INDEX([1]NKC!$A$10:$A$5007,$H681))</f>
        <v>43587</v>
      </c>
      <c r="B681" s="46" t="str">
        <f ca="1">IF($H681="","",INDEX([1]NKC!$B$10:$B$5007,$H681))</f>
        <v>PC20190502-03</v>
      </c>
      <c r="C681" s="47" t="str">
        <f ca="1">IF($H681="","",INDEX([1]NKC!$C$10:$C$5007,$H681))</f>
        <v>Thuế GTGT khấu trừ</v>
      </c>
      <c r="D681" s="48" t="str">
        <f ca="1">IF(IF($H681="","",INDEX([1]NKC!$D$10:$D$5007,$H681))=$C$8,IF($H681="","",INDEX([1]NKC!$E$10:$E$5007,$H681)),IF($H681="","",INDEX([1]NKC!$D$10:$D$5007,$H681)))</f>
        <v>1331</v>
      </c>
      <c r="E681" s="49" t="str">
        <f ca="1">IF(IF($H681="","",INDEX([1]NKC!$E$10:$E$5007,$H681))=$C$8,"",IF($H681="","",INDEX([1]NKC!$F$10:$F$5007,$H681)))</f>
        <v/>
      </c>
      <c r="F681" s="49">
        <f ca="1">IF(IF($H681="","",INDEX([1]NKC!$D$10:$D$5007,$H681))=$C$8,"",IF($H681="","",INDEX([1]NKC!$F$10:$F$5007,$H681)))</f>
        <v>72728</v>
      </c>
      <c r="G681" s="50">
        <f ca="1">IF(SUM(E681:F681)=0,0,$G$11+SUM(E$12:$E681)-SUM(F$12:$F681))</f>
        <v>2686072003</v>
      </c>
      <c r="H681" s="51">
        <f ca="1">IF(IF(TYPE(MATCH($C$8,OFFSET([1]NKC!$D$10,H680,0):'[1]NKC'!$D$5007,0)+H680)=16,"",MATCH($C$8,OFFSET([1]NKC!$D$10,H680,0):'[1]NKC'!$D$5007,0)+H680)&lt;IF(TYPE(MATCH($C$8,OFFSET([1]NKC!$E$10,H680,0):'[1]NKC'!$E$5007,0)+H680)=16,"",MATCH($C$8,OFFSET([1]NKC!$E$10,H680,0):'[1]NKC'!$E$5007,0)+H680),IF(TYPE(MATCH($C$8,OFFSET([1]NKC!$D$10,H680,0):'[1]NKC'!$D$5007,0)+H680)=16,"",MATCH($C$8,OFFSET([1]NKC!$D$10,H680,0):'[1]NKC'!$D$5007,0)+H680),IF(TYPE(MATCH($C$8,OFFSET([1]NKC!$E$10,H680,0):'[1]NKC'!$E$5007,0)+H680)=16,"",MATCH($C$8,OFFSET([1]NKC!$E$10,H680,0):'[1]NKC'!$E$5007,0)+H680))</f>
        <v>906</v>
      </c>
    </row>
    <row r="682" spans="1:8" s="52" customFormat="1" ht="14.25">
      <c r="A682" s="45">
        <f ca="1">IF($H682="","",INDEX([1]NKC!$A$10:$A$5007,$H682))</f>
        <v>43591</v>
      </c>
      <c r="B682" s="46" t="str">
        <f ca="1">IF($H682="","",INDEX([1]NKC!$B$10:$B$5007,$H682))</f>
        <v>PT20190506-01</v>
      </c>
      <c r="C682" s="47" t="str">
        <f ca="1">IF($H682="","",INDEX([1]NKC!$C$10:$C$5007,$H682))</f>
        <v>Thu tiền Bond tiles-JH110 ( 6 tấm )</v>
      </c>
      <c r="D682" s="48" t="str">
        <f ca="1">IF(IF($H682="","",INDEX([1]NKC!$D$10:$D$5007,$H682))=$C$8,IF($H682="","",INDEX([1]NKC!$E$10:$E$5007,$H682)),IF($H682="","",INDEX([1]NKC!$D$10:$D$5007,$H682)))</f>
        <v>5111</v>
      </c>
      <c r="E682" s="49">
        <f ca="1">IF(IF($H682="","",INDEX([1]NKC!$E$10:$E$5007,$H682))=$C$8,"",IF($H682="","",INDEX([1]NKC!$F$10:$F$5007,$H682)))</f>
        <v>704727</v>
      </c>
      <c r="F682" s="49" t="str">
        <f ca="1">IF(IF($H682="","",INDEX([1]NKC!$D$10:$D$5007,$H682))=$C$8,"",IF($H682="","",INDEX([1]NKC!$F$10:$F$5007,$H682)))</f>
        <v/>
      </c>
      <c r="G682" s="50">
        <f ca="1">IF(SUM(E682:F682)=0,0,$G$11+SUM(E$12:$E682)-SUM(F$12:$F682))</f>
        <v>2686776730</v>
      </c>
      <c r="H682" s="51">
        <f ca="1">IF(IF(TYPE(MATCH($C$8,OFFSET([1]NKC!$D$10,H681,0):'[1]NKC'!$D$5007,0)+H681)=16,"",MATCH($C$8,OFFSET([1]NKC!$D$10,H681,0):'[1]NKC'!$D$5007,0)+H681)&lt;IF(TYPE(MATCH($C$8,OFFSET([1]NKC!$E$10,H681,0):'[1]NKC'!$E$5007,0)+H681)=16,"",MATCH($C$8,OFFSET([1]NKC!$E$10,H681,0):'[1]NKC'!$E$5007,0)+H681),IF(TYPE(MATCH($C$8,OFFSET([1]NKC!$D$10,H681,0):'[1]NKC'!$D$5007,0)+H681)=16,"",MATCH($C$8,OFFSET([1]NKC!$D$10,H681,0):'[1]NKC'!$D$5007,0)+H681),IF(TYPE(MATCH($C$8,OFFSET([1]NKC!$E$10,H681,0):'[1]NKC'!$E$5007,0)+H681)=16,"",MATCH($C$8,OFFSET([1]NKC!$E$10,H681,0):'[1]NKC'!$E$5007,0)+H681))</f>
        <v>919</v>
      </c>
    </row>
    <row r="683" spans="1:8" s="52" customFormat="1" ht="14.25">
      <c r="A683" s="45">
        <f ca="1">IF($H683="","",INDEX([1]NKC!$A$10:$A$5007,$H683))</f>
        <v>43591</v>
      </c>
      <c r="B683" s="46" t="str">
        <f ca="1">IF($H683="","",INDEX([1]NKC!$B$10:$B$5007,$H683))</f>
        <v>PT20190506-01</v>
      </c>
      <c r="C683" s="47" t="str">
        <f ca="1">IF($H683="","",INDEX([1]NKC!$C$10:$C$5007,$H683))</f>
        <v>Thuế GTGT phải nộp</v>
      </c>
      <c r="D683" s="48" t="str">
        <f ca="1">IF(IF($H683="","",INDEX([1]NKC!$D$10:$D$5007,$H683))=$C$8,IF($H683="","",INDEX([1]NKC!$E$10:$E$5007,$H683)),IF($H683="","",INDEX([1]NKC!$D$10:$D$5007,$H683)))</f>
        <v>33311</v>
      </c>
      <c r="E683" s="49">
        <f ca="1">IF(IF($H683="","",INDEX([1]NKC!$E$10:$E$5007,$H683))=$C$8,"",IF($H683="","",INDEX([1]NKC!$F$10:$F$5007,$H683)))</f>
        <v>70473</v>
      </c>
      <c r="F683" s="49" t="str">
        <f ca="1">IF(IF($H683="","",INDEX([1]NKC!$D$10:$D$5007,$H683))=$C$8,"",IF($H683="","",INDEX([1]NKC!$F$10:$F$5007,$H683)))</f>
        <v/>
      </c>
      <c r="G683" s="50">
        <f ca="1">IF(SUM(E683:F683)=0,0,$G$11+SUM(E$12:$E683)-SUM(F$12:$F683))</f>
        <v>2686847203</v>
      </c>
      <c r="H683" s="51">
        <f ca="1">IF(IF(TYPE(MATCH($C$8,OFFSET([1]NKC!$D$10,H682,0):'[1]NKC'!$D$5007,0)+H682)=16,"",MATCH($C$8,OFFSET([1]NKC!$D$10,H682,0):'[1]NKC'!$D$5007,0)+H682)&lt;IF(TYPE(MATCH($C$8,OFFSET([1]NKC!$E$10,H682,0):'[1]NKC'!$E$5007,0)+H682)=16,"",MATCH($C$8,OFFSET([1]NKC!$E$10,H682,0):'[1]NKC'!$E$5007,0)+H682),IF(TYPE(MATCH($C$8,OFFSET([1]NKC!$D$10,H682,0):'[1]NKC'!$D$5007,0)+H682)=16,"",MATCH($C$8,OFFSET([1]NKC!$D$10,H682,0):'[1]NKC'!$D$5007,0)+H682),IF(TYPE(MATCH($C$8,OFFSET([1]NKC!$E$10,H682,0):'[1]NKC'!$E$5007,0)+H682)=16,"",MATCH($C$8,OFFSET([1]NKC!$E$10,H682,0):'[1]NKC'!$E$5007,0)+H682))</f>
        <v>920</v>
      </c>
    </row>
    <row r="684" spans="1:8" s="52" customFormat="1" ht="25.5">
      <c r="A684" s="45">
        <f ca="1">IF($H684="","",INDEX([1]NKC!$A$10:$A$5007,$H684))</f>
        <v>43591</v>
      </c>
      <c r="B684" s="46" t="str">
        <f ca="1">IF($H684="","",INDEX([1]NKC!$B$10:$B$5007,$H684))</f>
        <v>PT20190506-02</v>
      </c>
      <c r="C684" s="47" t="str">
        <f ca="1">IF($H684="","",INDEX([1]NKC!$C$10:$C$5007,$H684))</f>
        <v>Thu tiền Classic tile-JH115 ( 4 tấm), úp nóc tròn JH115 ( 10 cái)</v>
      </c>
      <c r="D684" s="48" t="str">
        <f ca="1">IF(IF($H684="","",INDEX([1]NKC!$D$10:$D$5007,$H684))=$C$8,IF($H684="","",INDEX([1]NKC!$E$10:$E$5007,$H684)),IF($H684="","",INDEX([1]NKC!$D$10:$D$5007,$H684)))</f>
        <v>5111</v>
      </c>
      <c r="E684" s="49">
        <f ca="1">IF(IF($H684="","",INDEX([1]NKC!$E$10:$E$5007,$H684))=$C$8,"",IF($H684="","",INDEX([1]NKC!$F$10:$F$5007,$H684)))</f>
        <v>1676818</v>
      </c>
      <c r="F684" s="49" t="str">
        <f ca="1">IF(IF($H684="","",INDEX([1]NKC!$D$10:$D$5007,$H684))=$C$8,"",IF($H684="","",INDEX([1]NKC!$F$10:$F$5007,$H684)))</f>
        <v/>
      </c>
      <c r="G684" s="50">
        <f ca="1">IF(SUM(E684:F684)=0,0,$G$11+SUM(E$12:$E684)-SUM(F$12:$F684))</f>
        <v>2688524021</v>
      </c>
      <c r="H684" s="51">
        <f ca="1">IF(IF(TYPE(MATCH($C$8,OFFSET([1]NKC!$D$10,H683,0):'[1]NKC'!$D$5007,0)+H683)=16,"",MATCH($C$8,OFFSET([1]NKC!$D$10,H683,0):'[1]NKC'!$D$5007,0)+H683)&lt;IF(TYPE(MATCH($C$8,OFFSET([1]NKC!$E$10,H683,0):'[1]NKC'!$E$5007,0)+H683)=16,"",MATCH($C$8,OFFSET([1]NKC!$E$10,H683,0):'[1]NKC'!$E$5007,0)+H683),IF(TYPE(MATCH($C$8,OFFSET([1]NKC!$D$10,H683,0):'[1]NKC'!$D$5007,0)+H683)=16,"",MATCH($C$8,OFFSET([1]NKC!$D$10,H683,0):'[1]NKC'!$D$5007,0)+H683),IF(TYPE(MATCH($C$8,OFFSET([1]NKC!$E$10,H683,0):'[1]NKC'!$E$5007,0)+H683)=16,"",MATCH($C$8,OFFSET([1]NKC!$E$10,H683,0):'[1]NKC'!$E$5007,0)+H683))</f>
        <v>922</v>
      </c>
    </row>
    <row r="685" spans="1:8" s="52" customFormat="1" ht="14.25">
      <c r="A685" s="45">
        <f ca="1">IF($H685="","",INDEX([1]NKC!$A$10:$A$5007,$H685))</f>
        <v>43591</v>
      </c>
      <c r="B685" s="46" t="str">
        <f ca="1">IF($H685="","",INDEX([1]NKC!$B$10:$B$5007,$H685))</f>
        <v>PT20190506-02</v>
      </c>
      <c r="C685" s="47" t="str">
        <f ca="1">IF($H685="","",INDEX([1]NKC!$C$10:$C$5007,$H685))</f>
        <v>Thuế GTGT khấu trừ</v>
      </c>
      <c r="D685" s="48" t="str">
        <f ca="1">IF(IF($H685="","",INDEX([1]NKC!$D$10:$D$5007,$H685))=$C$8,IF($H685="","",INDEX([1]NKC!$E$10:$E$5007,$H685)),IF($H685="","",INDEX([1]NKC!$D$10:$D$5007,$H685)))</f>
        <v>33311</v>
      </c>
      <c r="E685" s="49">
        <f ca="1">IF(IF($H685="","",INDEX([1]NKC!$E$10:$E$5007,$H685))=$C$8,"",IF($H685="","",INDEX([1]NKC!$F$10:$F$5007,$H685)))</f>
        <v>167682</v>
      </c>
      <c r="F685" s="49" t="str">
        <f ca="1">IF(IF($H685="","",INDEX([1]NKC!$D$10:$D$5007,$H685))=$C$8,"",IF($H685="","",INDEX([1]NKC!$F$10:$F$5007,$H685)))</f>
        <v/>
      </c>
      <c r="G685" s="50">
        <f ca="1">IF(SUM(E685:F685)=0,0,$G$11+SUM(E$12:$E685)-SUM(F$12:$F685))</f>
        <v>2688691703</v>
      </c>
      <c r="H685" s="51">
        <f ca="1">IF(IF(TYPE(MATCH($C$8,OFFSET([1]NKC!$D$10,H684,0):'[1]NKC'!$D$5007,0)+H684)=16,"",MATCH($C$8,OFFSET([1]NKC!$D$10,H684,0):'[1]NKC'!$D$5007,0)+H684)&lt;IF(TYPE(MATCH($C$8,OFFSET([1]NKC!$E$10,H684,0):'[1]NKC'!$E$5007,0)+H684)=16,"",MATCH($C$8,OFFSET([1]NKC!$E$10,H684,0):'[1]NKC'!$E$5007,0)+H684),IF(TYPE(MATCH($C$8,OFFSET([1]NKC!$D$10,H684,0):'[1]NKC'!$D$5007,0)+H684)=16,"",MATCH($C$8,OFFSET([1]NKC!$D$10,H684,0):'[1]NKC'!$D$5007,0)+H684),IF(TYPE(MATCH($C$8,OFFSET([1]NKC!$E$10,H684,0):'[1]NKC'!$E$5007,0)+H684)=16,"",MATCH($C$8,OFFSET([1]NKC!$E$10,H684,0):'[1]NKC'!$E$5007,0)+H684))</f>
        <v>923</v>
      </c>
    </row>
    <row r="686" spans="1:8" s="52" customFormat="1" ht="14.25">
      <c r="A686" s="45">
        <f ca="1">IF($H686="","",INDEX([1]NKC!$A$10:$A$5007,$H686))</f>
        <v>43591</v>
      </c>
      <c r="B686" s="46" t="str">
        <f ca="1">IF($H686="","",INDEX([1]NKC!$B$10:$B$5007,$H686))</f>
        <v>PC20190506-01</v>
      </c>
      <c r="C686" s="47" t="str">
        <f ca="1">IF($H686="","",INDEX([1]NKC!$C$10:$C$5007,$H686))</f>
        <v>TT in hồ sơ năng lực, bàng báo giá Dellaroof</v>
      </c>
      <c r="D686" s="48" t="str">
        <f ca="1">IF(IF($H686="","",INDEX([1]NKC!$D$10:$D$5007,$H686))=$C$8,IF($H686="","",INDEX([1]NKC!$E$10:$E$5007,$H686)),IF($H686="","",INDEX([1]NKC!$D$10:$D$5007,$H686)))</f>
        <v>6418</v>
      </c>
      <c r="E686" s="49" t="str">
        <f ca="1">IF(IF($H686="","",INDEX([1]NKC!$E$10:$E$5007,$H686))=$C$8,"",IF($H686="","",INDEX([1]NKC!$F$10:$F$5007,$H686)))</f>
        <v/>
      </c>
      <c r="F686" s="49">
        <f ca="1">IF(IF($H686="","",INDEX([1]NKC!$D$10:$D$5007,$H686))=$C$8,"",IF($H686="","",INDEX([1]NKC!$F$10:$F$5007,$H686)))</f>
        <v>920000</v>
      </c>
      <c r="G686" s="50">
        <f ca="1">IF(SUM(E686:F686)=0,0,$G$11+SUM(E$12:$E686)-SUM(F$12:$F686))</f>
        <v>2687771703</v>
      </c>
      <c r="H686" s="51">
        <f ca="1">IF(IF(TYPE(MATCH($C$8,OFFSET([1]NKC!$D$10,H685,0):'[1]NKC'!$D$5007,0)+H685)=16,"",MATCH($C$8,OFFSET([1]NKC!$D$10,H685,0):'[1]NKC'!$D$5007,0)+H685)&lt;IF(TYPE(MATCH($C$8,OFFSET([1]NKC!$E$10,H685,0):'[1]NKC'!$E$5007,0)+H685)=16,"",MATCH($C$8,OFFSET([1]NKC!$E$10,H685,0):'[1]NKC'!$E$5007,0)+H685),IF(TYPE(MATCH($C$8,OFFSET([1]NKC!$D$10,H685,0):'[1]NKC'!$D$5007,0)+H685)=16,"",MATCH($C$8,OFFSET([1]NKC!$D$10,H685,0):'[1]NKC'!$D$5007,0)+H685),IF(TYPE(MATCH($C$8,OFFSET([1]NKC!$E$10,H685,0):'[1]NKC'!$E$5007,0)+H685)=16,"",MATCH($C$8,OFFSET([1]NKC!$E$10,H685,0):'[1]NKC'!$E$5007,0)+H685))</f>
        <v>925</v>
      </c>
    </row>
    <row r="687" spans="1:8" s="52" customFormat="1" ht="14.25">
      <c r="A687" s="45">
        <f ca="1">IF($H687="","",INDEX([1]NKC!$A$10:$A$5007,$H687))</f>
        <v>43591</v>
      </c>
      <c r="B687" s="46" t="str">
        <f ca="1">IF($H687="","",INDEX([1]NKC!$B$10:$B$5007,$H687))</f>
        <v>PC20190506-01</v>
      </c>
      <c r="C687" s="47" t="str">
        <f ca="1">IF($H687="","",INDEX([1]NKC!$C$10:$C$5007,$H687))</f>
        <v>Thuế GTGT khấu trừ</v>
      </c>
      <c r="D687" s="48" t="str">
        <f ca="1">IF(IF($H687="","",INDEX([1]NKC!$D$10:$D$5007,$H687))=$C$8,IF($H687="","",INDEX([1]NKC!$E$10:$E$5007,$H687)),IF($H687="","",INDEX([1]NKC!$D$10:$D$5007,$H687)))</f>
        <v>1331</v>
      </c>
      <c r="E687" s="49" t="str">
        <f ca="1">IF(IF($H687="","",INDEX([1]NKC!$E$10:$E$5007,$H687))=$C$8,"",IF($H687="","",INDEX([1]NKC!$F$10:$F$5007,$H687)))</f>
        <v/>
      </c>
      <c r="F687" s="49">
        <f ca="1">IF(IF($H687="","",INDEX([1]NKC!$D$10:$D$5007,$H687))=$C$8,"",IF($H687="","",INDEX([1]NKC!$F$10:$F$5007,$H687)))</f>
        <v>92000</v>
      </c>
      <c r="G687" s="50">
        <f ca="1">IF(SUM(E687:F687)=0,0,$G$11+SUM(E$12:$E687)-SUM(F$12:$F687))</f>
        <v>2687679703</v>
      </c>
      <c r="H687" s="51">
        <f ca="1">IF(IF(TYPE(MATCH($C$8,OFFSET([1]NKC!$D$10,H686,0):'[1]NKC'!$D$5007,0)+H686)=16,"",MATCH($C$8,OFFSET([1]NKC!$D$10,H686,0):'[1]NKC'!$D$5007,0)+H686)&lt;IF(TYPE(MATCH($C$8,OFFSET([1]NKC!$E$10,H686,0):'[1]NKC'!$E$5007,0)+H686)=16,"",MATCH($C$8,OFFSET([1]NKC!$E$10,H686,0):'[1]NKC'!$E$5007,0)+H686),IF(TYPE(MATCH($C$8,OFFSET([1]NKC!$D$10,H686,0):'[1]NKC'!$D$5007,0)+H686)=16,"",MATCH($C$8,OFFSET([1]NKC!$D$10,H686,0):'[1]NKC'!$D$5007,0)+H686),IF(TYPE(MATCH($C$8,OFFSET([1]NKC!$E$10,H686,0):'[1]NKC'!$E$5007,0)+H686)=16,"",MATCH($C$8,OFFSET([1]NKC!$E$10,H686,0):'[1]NKC'!$E$5007,0)+H686))</f>
        <v>926</v>
      </c>
    </row>
    <row r="688" spans="1:8" s="52" customFormat="1" ht="14.25">
      <c r="A688" s="45">
        <f ca="1">IF($H688="","",INDEX([1]NKC!$A$10:$A$5007,$H688))</f>
        <v>43591</v>
      </c>
      <c r="B688" s="46" t="str">
        <f ca="1">IF($H688="","",INDEX([1]NKC!$B$10:$B$5007,$H688))</f>
        <v>PC20190506-01</v>
      </c>
      <c r="C688" s="47" t="str">
        <f ca="1">IF($H688="","",INDEX([1]NKC!$C$10:$C$5007,$H688))</f>
        <v>TT in hồ sơ năng lực, bàng báo giá Dellaroof</v>
      </c>
      <c r="D688" s="48" t="str">
        <f ca="1">IF(IF($H688="","",INDEX([1]NKC!$D$10:$D$5007,$H688))=$C$8,IF($H688="","",INDEX([1]NKC!$E$10:$E$5007,$H688)),IF($H688="","",INDEX([1]NKC!$D$10:$D$5007,$H688)))</f>
        <v>6418</v>
      </c>
      <c r="E688" s="49" t="str">
        <f ca="1">IF(IF($H688="","",INDEX([1]NKC!$E$10:$E$5007,$H688))=$C$8,"",IF($H688="","",INDEX([1]NKC!$F$10:$F$5007,$H688)))</f>
        <v/>
      </c>
      <c r="F688" s="49">
        <f ca="1">IF(IF($H688="","",INDEX([1]NKC!$D$10:$D$5007,$H688))=$C$8,"",IF($H688="","",INDEX([1]NKC!$F$10:$F$5007,$H688)))</f>
        <v>1000000</v>
      </c>
      <c r="G688" s="50">
        <f ca="1">IF(SUM(E688:F688)=0,0,$G$11+SUM(E$12:$E688)-SUM(F$12:$F688))</f>
        <v>2686679703</v>
      </c>
      <c r="H688" s="51">
        <f ca="1">IF(IF(TYPE(MATCH($C$8,OFFSET([1]NKC!$D$10,H687,0):'[1]NKC'!$D$5007,0)+H687)=16,"",MATCH($C$8,OFFSET([1]NKC!$D$10,H687,0):'[1]NKC'!$D$5007,0)+H687)&lt;IF(TYPE(MATCH($C$8,OFFSET([1]NKC!$E$10,H687,0):'[1]NKC'!$E$5007,0)+H687)=16,"",MATCH($C$8,OFFSET([1]NKC!$E$10,H687,0):'[1]NKC'!$E$5007,0)+H687),IF(TYPE(MATCH($C$8,OFFSET([1]NKC!$D$10,H687,0):'[1]NKC'!$D$5007,0)+H687)=16,"",MATCH($C$8,OFFSET([1]NKC!$D$10,H687,0):'[1]NKC'!$D$5007,0)+H687),IF(TYPE(MATCH($C$8,OFFSET([1]NKC!$E$10,H687,0):'[1]NKC'!$E$5007,0)+H687)=16,"",MATCH($C$8,OFFSET([1]NKC!$E$10,H687,0):'[1]NKC'!$E$5007,0)+H687))</f>
        <v>927</v>
      </c>
    </row>
    <row r="689" spans="1:8" s="52" customFormat="1" ht="14.25">
      <c r="A689" s="45">
        <f ca="1">IF($H689="","",INDEX([1]NKC!$A$10:$A$5007,$H689))</f>
        <v>43591</v>
      </c>
      <c r="B689" s="46" t="str">
        <f ca="1">IF($H689="","",INDEX([1]NKC!$B$10:$B$5007,$H689))</f>
        <v>PC20190506-01</v>
      </c>
      <c r="C689" s="47" t="str">
        <f ca="1">IF($H689="","",INDEX([1]NKC!$C$10:$C$5007,$H689))</f>
        <v>Thuế GTGT khấu trừ</v>
      </c>
      <c r="D689" s="48" t="str">
        <f ca="1">IF(IF($H689="","",INDEX([1]NKC!$D$10:$D$5007,$H689))=$C$8,IF($H689="","",INDEX([1]NKC!$E$10:$E$5007,$H689)),IF($H689="","",INDEX([1]NKC!$D$10:$D$5007,$H689)))</f>
        <v>1331</v>
      </c>
      <c r="E689" s="49" t="str">
        <f ca="1">IF(IF($H689="","",INDEX([1]NKC!$E$10:$E$5007,$H689))=$C$8,"",IF($H689="","",INDEX([1]NKC!$F$10:$F$5007,$H689)))</f>
        <v/>
      </c>
      <c r="F689" s="49">
        <f ca="1">IF(IF($H689="","",INDEX([1]NKC!$D$10:$D$5007,$H689))=$C$8,"",IF($H689="","",INDEX([1]NKC!$F$10:$F$5007,$H689)))</f>
        <v>100000</v>
      </c>
      <c r="G689" s="50">
        <f ca="1">IF(SUM(E689:F689)=0,0,$G$11+SUM(E$12:$E689)-SUM(F$12:$F689))</f>
        <v>2686579703</v>
      </c>
      <c r="H689" s="51">
        <f ca="1">IF(IF(TYPE(MATCH($C$8,OFFSET([1]NKC!$D$10,H688,0):'[1]NKC'!$D$5007,0)+H688)=16,"",MATCH($C$8,OFFSET([1]NKC!$D$10,H688,0):'[1]NKC'!$D$5007,0)+H688)&lt;IF(TYPE(MATCH($C$8,OFFSET([1]NKC!$E$10,H688,0):'[1]NKC'!$E$5007,0)+H688)=16,"",MATCH($C$8,OFFSET([1]NKC!$E$10,H688,0):'[1]NKC'!$E$5007,0)+H688),IF(TYPE(MATCH($C$8,OFFSET([1]NKC!$D$10,H688,0):'[1]NKC'!$D$5007,0)+H688)=16,"",MATCH($C$8,OFFSET([1]NKC!$D$10,H688,0):'[1]NKC'!$D$5007,0)+H688),IF(TYPE(MATCH($C$8,OFFSET([1]NKC!$E$10,H688,0):'[1]NKC'!$E$5007,0)+H688)=16,"",MATCH($C$8,OFFSET([1]NKC!$E$10,H688,0):'[1]NKC'!$E$5007,0)+H688))</f>
        <v>928</v>
      </c>
    </row>
    <row r="690" spans="1:8" s="52" customFormat="1" ht="14.25">
      <c r="A690" s="45">
        <f ca="1">IF($H690="","",INDEX([1]NKC!$A$10:$A$5007,$H690))</f>
        <v>43591</v>
      </c>
      <c r="B690" s="46" t="str">
        <f ca="1">IF($H690="","",INDEX([1]NKC!$B$10:$B$5007,$H690))</f>
        <v>PC20190506-02</v>
      </c>
      <c r="C690" s="47" t="str">
        <f ca="1">IF($H690="","",INDEX([1]NKC!$C$10:$C$5007,$H690))</f>
        <v>Tạm ứng liên hoan sale</v>
      </c>
      <c r="D690" s="48" t="str">
        <f ca="1">IF(IF($H690="","",INDEX([1]NKC!$D$10:$D$5007,$H690))=$C$8,IF($H690="","",INDEX([1]NKC!$E$10:$E$5007,$H690)),IF($H690="","",INDEX([1]NKC!$D$10:$D$5007,$H690)))</f>
        <v>141</v>
      </c>
      <c r="E690" s="49" t="str">
        <f ca="1">IF(IF($H690="","",INDEX([1]NKC!$E$10:$E$5007,$H690))=$C$8,"",IF($H690="","",INDEX([1]NKC!$F$10:$F$5007,$H690)))</f>
        <v/>
      </c>
      <c r="F690" s="49">
        <f ca="1">IF(IF($H690="","",INDEX([1]NKC!$D$10:$D$5007,$H690))=$C$8,"",IF($H690="","",INDEX([1]NKC!$F$10:$F$5007,$H690)))</f>
        <v>5000000</v>
      </c>
      <c r="G690" s="50">
        <f ca="1">IF(SUM(E690:F690)=0,0,$G$11+SUM(E$12:$E690)-SUM(F$12:$F690))</f>
        <v>2681579703</v>
      </c>
      <c r="H690" s="51">
        <f ca="1">IF(IF(TYPE(MATCH($C$8,OFFSET([1]NKC!$D$10,H689,0):'[1]NKC'!$D$5007,0)+H689)=16,"",MATCH($C$8,OFFSET([1]NKC!$D$10,H689,0):'[1]NKC'!$D$5007,0)+H689)&lt;IF(TYPE(MATCH($C$8,OFFSET([1]NKC!$E$10,H689,0):'[1]NKC'!$E$5007,0)+H689)=16,"",MATCH($C$8,OFFSET([1]NKC!$E$10,H689,0):'[1]NKC'!$E$5007,0)+H689),IF(TYPE(MATCH($C$8,OFFSET([1]NKC!$D$10,H689,0):'[1]NKC'!$D$5007,0)+H689)=16,"",MATCH($C$8,OFFSET([1]NKC!$D$10,H689,0):'[1]NKC'!$D$5007,0)+H689),IF(TYPE(MATCH($C$8,OFFSET([1]NKC!$E$10,H689,0):'[1]NKC'!$E$5007,0)+H689)=16,"",MATCH($C$8,OFFSET([1]NKC!$E$10,H689,0):'[1]NKC'!$E$5007,0)+H689))</f>
        <v>929</v>
      </c>
    </row>
    <row r="691" spans="1:8" s="52" customFormat="1" ht="14.25">
      <c r="A691" s="45">
        <f ca="1">IF($H691="","",INDEX([1]NKC!$A$10:$A$5007,$H691))</f>
        <v>43591</v>
      </c>
      <c r="B691" s="46" t="str">
        <f ca="1">IF($H691="","",INDEX([1]NKC!$B$10:$B$5007,$H691))</f>
        <v>PT20190507-04</v>
      </c>
      <c r="C691" s="47" t="str">
        <f ca="1">IF($H691="","",INDEX([1]NKC!$C$10:$C$5007,$H691))</f>
        <v>Ms Luyến trả công ty</v>
      </c>
      <c r="D691" s="48" t="str">
        <f ca="1">IF(IF($H691="","",INDEX([1]NKC!$D$10:$D$5007,$H691))=$C$8,IF($H691="","",INDEX([1]NKC!$E$10:$E$5007,$H691)),IF($H691="","",INDEX([1]NKC!$D$10:$D$5007,$H691)))</f>
        <v>3388</v>
      </c>
      <c r="E691" s="49">
        <f ca="1">IF(IF($H691="","",INDEX([1]NKC!$E$10:$E$5007,$H691))=$C$8,"",IF($H691="","",INDEX([1]NKC!$F$10:$F$5007,$H691)))</f>
        <v>40000000</v>
      </c>
      <c r="F691" s="49" t="str">
        <f ca="1">IF(IF($H691="","",INDEX([1]NKC!$D$10:$D$5007,$H691))=$C$8,"",IF($H691="","",INDEX([1]NKC!$F$10:$F$5007,$H691)))</f>
        <v/>
      </c>
      <c r="G691" s="50">
        <f ca="1">IF(SUM(E691:F691)=0,0,$G$11+SUM(E$12:$E691)-SUM(F$12:$F691))</f>
        <v>2721579703</v>
      </c>
      <c r="H691" s="51">
        <f ca="1">IF(IF(TYPE(MATCH($C$8,OFFSET([1]NKC!$D$10,H690,0):'[1]NKC'!$D$5007,0)+H690)=16,"",MATCH($C$8,OFFSET([1]NKC!$D$10,H690,0):'[1]NKC'!$D$5007,0)+H690)&lt;IF(TYPE(MATCH($C$8,OFFSET([1]NKC!$E$10,H690,0):'[1]NKC'!$E$5007,0)+H690)=16,"",MATCH($C$8,OFFSET([1]NKC!$E$10,H690,0):'[1]NKC'!$E$5007,0)+H690),IF(TYPE(MATCH($C$8,OFFSET([1]NKC!$D$10,H690,0):'[1]NKC'!$D$5007,0)+H690)=16,"",MATCH($C$8,OFFSET([1]NKC!$D$10,H690,0):'[1]NKC'!$D$5007,0)+H690),IF(TYPE(MATCH($C$8,OFFSET([1]NKC!$E$10,H690,0):'[1]NKC'!$E$5007,0)+H690)=16,"",MATCH($C$8,OFFSET([1]NKC!$E$10,H690,0):'[1]NKC'!$E$5007,0)+H690))</f>
        <v>930</v>
      </c>
    </row>
    <row r="692" spans="1:8" s="52" customFormat="1" ht="14.25">
      <c r="A692" s="45">
        <f ca="1">IF($H692="","",INDEX([1]NKC!$A$10:$A$5007,$H692))</f>
        <v>43592</v>
      </c>
      <c r="B692" s="46" t="str">
        <f ca="1">IF($H692="","",INDEX([1]NKC!$B$10:$B$5007,$H692))</f>
        <v>PT20190507-01</v>
      </c>
      <c r="C692" s="47" t="str">
        <f ca="1">IF($H692="","",INDEX([1]NKC!$C$10:$C$5007,$H692))</f>
        <v>Thu tiền Circular Rideg Cap-JH115 ( 13 tấm )</v>
      </c>
      <c r="D692" s="48" t="str">
        <f ca="1">IF(IF($H692="","",INDEX([1]NKC!$D$10:$D$5007,$H692))=$C$8,IF($H692="","",INDEX([1]NKC!$E$10:$E$5007,$H692)),IF($H692="","",INDEX([1]NKC!$D$10:$D$5007,$H692)))</f>
        <v>5111</v>
      </c>
      <c r="E692" s="49">
        <f ca="1">IF(IF($H692="","",INDEX([1]NKC!$E$10:$E$5007,$H692))=$C$8,"",IF($H692="","",INDEX([1]NKC!$F$10:$F$5007,$H692)))</f>
        <v>914136</v>
      </c>
      <c r="F692" s="49" t="str">
        <f ca="1">IF(IF($H692="","",INDEX([1]NKC!$D$10:$D$5007,$H692))=$C$8,"",IF($H692="","",INDEX([1]NKC!$F$10:$F$5007,$H692)))</f>
        <v/>
      </c>
      <c r="G692" s="50">
        <f ca="1">IF(SUM(E692:F692)=0,0,$G$11+SUM(E$12:$E692)-SUM(F$12:$F692))</f>
        <v>2722493839</v>
      </c>
      <c r="H692" s="51">
        <f ca="1">IF(IF(TYPE(MATCH($C$8,OFFSET([1]NKC!$D$10,H691,0):'[1]NKC'!$D$5007,0)+H691)=16,"",MATCH($C$8,OFFSET([1]NKC!$D$10,H691,0):'[1]NKC'!$D$5007,0)+H691)&lt;IF(TYPE(MATCH($C$8,OFFSET([1]NKC!$E$10,H691,0):'[1]NKC'!$E$5007,0)+H691)=16,"",MATCH($C$8,OFFSET([1]NKC!$E$10,H691,0):'[1]NKC'!$E$5007,0)+H691),IF(TYPE(MATCH($C$8,OFFSET([1]NKC!$D$10,H691,0):'[1]NKC'!$D$5007,0)+H691)=16,"",MATCH($C$8,OFFSET([1]NKC!$D$10,H691,0):'[1]NKC'!$D$5007,0)+H691),IF(TYPE(MATCH($C$8,OFFSET([1]NKC!$E$10,H691,0):'[1]NKC'!$E$5007,0)+H691)=16,"",MATCH($C$8,OFFSET([1]NKC!$E$10,H691,0):'[1]NKC'!$E$5007,0)+H691))</f>
        <v>933</v>
      </c>
    </row>
    <row r="693" spans="1:8" s="52" customFormat="1" ht="14.25">
      <c r="A693" s="45">
        <f ca="1">IF($H693="","",INDEX([1]NKC!$A$10:$A$5007,$H693))</f>
        <v>43592</v>
      </c>
      <c r="B693" s="46" t="str">
        <f ca="1">IF($H693="","",INDEX([1]NKC!$B$10:$B$5007,$H693))</f>
        <v>PT20190507-01</v>
      </c>
      <c r="C693" s="47" t="str">
        <f ca="1">IF($H693="","",INDEX([1]NKC!$C$10:$C$5007,$H693))</f>
        <v>Thuế GTGT phải nộp</v>
      </c>
      <c r="D693" s="48" t="str">
        <f ca="1">IF(IF($H693="","",INDEX([1]NKC!$D$10:$D$5007,$H693))=$C$8,IF($H693="","",INDEX([1]NKC!$E$10:$E$5007,$H693)),IF($H693="","",INDEX([1]NKC!$D$10:$D$5007,$H693)))</f>
        <v>33311</v>
      </c>
      <c r="E693" s="49">
        <f ca="1">IF(IF($H693="","",INDEX([1]NKC!$E$10:$E$5007,$H693))=$C$8,"",IF($H693="","",INDEX([1]NKC!$F$10:$F$5007,$H693)))</f>
        <v>91414</v>
      </c>
      <c r="F693" s="49" t="str">
        <f ca="1">IF(IF($H693="","",INDEX([1]NKC!$D$10:$D$5007,$H693))=$C$8,"",IF($H693="","",INDEX([1]NKC!$F$10:$F$5007,$H693)))</f>
        <v/>
      </c>
      <c r="G693" s="50">
        <f ca="1">IF(SUM(E693:F693)=0,0,$G$11+SUM(E$12:$E693)-SUM(F$12:$F693))</f>
        <v>2722585253</v>
      </c>
      <c r="H693" s="51">
        <f ca="1">IF(IF(TYPE(MATCH($C$8,OFFSET([1]NKC!$D$10,H692,0):'[1]NKC'!$D$5007,0)+H692)=16,"",MATCH($C$8,OFFSET([1]NKC!$D$10,H692,0):'[1]NKC'!$D$5007,0)+H692)&lt;IF(TYPE(MATCH($C$8,OFFSET([1]NKC!$E$10,H692,0):'[1]NKC'!$E$5007,0)+H692)=16,"",MATCH($C$8,OFFSET([1]NKC!$E$10,H692,0):'[1]NKC'!$E$5007,0)+H692),IF(TYPE(MATCH($C$8,OFFSET([1]NKC!$D$10,H692,0):'[1]NKC'!$D$5007,0)+H692)=16,"",MATCH($C$8,OFFSET([1]NKC!$D$10,H692,0):'[1]NKC'!$D$5007,0)+H692),IF(TYPE(MATCH($C$8,OFFSET([1]NKC!$E$10,H692,0):'[1]NKC'!$E$5007,0)+H692)=16,"",MATCH($C$8,OFFSET([1]NKC!$E$10,H692,0):'[1]NKC'!$E$5007,0)+H692))</f>
        <v>934</v>
      </c>
    </row>
    <row r="694" spans="1:8" s="52" customFormat="1" ht="14.25">
      <c r="A694" s="45">
        <f ca="1">IF($H694="","",INDEX([1]NKC!$A$10:$A$5007,$H694))</f>
        <v>43592</v>
      </c>
      <c r="B694" s="46" t="str">
        <f ca="1">IF($H694="","",INDEX([1]NKC!$B$10:$B$5007,$H694))</f>
        <v>PT20190507-02</v>
      </c>
      <c r="C694" s="47" t="str">
        <f ca="1">IF($H694="","",INDEX([1]NKC!$C$10:$C$5007,$H694))</f>
        <v>Thu lại tạm ứng công tác Phú Quốc 24,26/04</v>
      </c>
      <c r="D694" s="48" t="str">
        <f ca="1">IF(IF($H694="","",INDEX([1]NKC!$D$10:$D$5007,$H694))=$C$8,IF($H694="","",INDEX([1]NKC!$E$10:$E$5007,$H694)),IF($H694="","",INDEX([1]NKC!$D$10:$D$5007,$H694)))</f>
        <v>141</v>
      </c>
      <c r="E694" s="49">
        <f ca="1">IF(IF($H694="","",INDEX([1]NKC!$E$10:$E$5007,$H694))=$C$8,"",IF($H694="","",INDEX([1]NKC!$F$10:$F$5007,$H694)))</f>
        <v>10000000</v>
      </c>
      <c r="F694" s="49" t="str">
        <f ca="1">IF(IF($H694="","",INDEX([1]NKC!$D$10:$D$5007,$H694))=$C$8,"",IF($H694="","",INDEX([1]NKC!$F$10:$F$5007,$H694)))</f>
        <v/>
      </c>
      <c r="G694" s="50">
        <f ca="1">IF(SUM(E694:F694)=0,0,$G$11+SUM(E$12:$E694)-SUM(F$12:$F694))</f>
        <v>2732585253</v>
      </c>
      <c r="H694" s="51">
        <f ca="1">IF(IF(TYPE(MATCH($C$8,OFFSET([1]NKC!$D$10,H693,0):'[1]NKC'!$D$5007,0)+H693)=16,"",MATCH($C$8,OFFSET([1]NKC!$D$10,H693,0):'[1]NKC'!$D$5007,0)+H693)&lt;IF(TYPE(MATCH($C$8,OFFSET([1]NKC!$E$10,H693,0):'[1]NKC'!$E$5007,0)+H693)=16,"",MATCH($C$8,OFFSET([1]NKC!$E$10,H693,0):'[1]NKC'!$E$5007,0)+H693),IF(TYPE(MATCH($C$8,OFFSET([1]NKC!$D$10,H693,0):'[1]NKC'!$D$5007,0)+H693)=16,"",MATCH($C$8,OFFSET([1]NKC!$D$10,H693,0):'[1]NKC'!$D$5007,0)+H693),IF(TYPE(MATCH($C$8,OFFSET([1]NKC!$E$10,H693,0):'[1]NKC'!$E$5007,0)+H693)=16,"",MATCH($C$8,OFFSET([1]NKC!$E$10,H693,0):'[1]NKC'!$E$5007,0)+H693))</f>
        <v>936</v>
      </c>
    </row>
    <row r="695" spans="1:8" s="52" customFormat="1" ht="14.25">
      <c r="A695" s="45">
        <f ca="1">IF($H695="","",INDEX([1]NKC!$A$10:$A$5007,$H695))</f>
        <v>43592</v>
      </c>
      <c r="B695" s="46" t="str">
        <f ca="1">IF($H695="","",INDEX([1]NKC!$B$10:$B$5007,$H695))</f>
        <v>PT20190507-03</v>
      </c>
      <c r="C695" s="47" t="str">
        <f ca="1">IF($H695="","",INDEX([1]NKC!$C$10:$C$5007,$H695))</f>
        <v>Thu tiền Bond tile-JH110 ( 1 tấm )</v>
      </c>
      <c r="D695" s="48" t="str">
        <f ca="1">IF(IF($H695="","",INDEX([1]NKC!$D$10:$D$5007,$H695))=$C$8,IF($H695="","",INDEX([1]NKC!$E$10:$E$5007,$H695)),IF($H695="","",INDEX([1]NKC!$D$10:$D$5007,$H695)))</f>
        <v>5111</v>
      </c>
      <c r="E695" s="49">
        <f ca="1">IF(IF($H695="","",INDEX([1]NKC!$E$10:$E$5007,$H695))=$C$8,"",IF($H695="","",INDEX([1]NKC!$F$10:$F$5007,$H695)))</f>
        <v>118255</v>
      </c>
      <c r="F695" s="49" t="str">
        <f ca="1">IF(IF($H695="","",INDEX([1]NKC!$D$10:$D$5007,$H695))=$C$8,"",IF($H695="","",INDEX([1]NKC!$F$10:$F$5007,$H695)))</f>
        <v/>
      </c>
      <c r="G695" s="50">
        <f ca="1">IF(SUM(E695:F695)=0,0,$G$11+SUM(E$12:$E695)-SUM(F$12:$F695))</f>
        <v>2732703508</v>
      </c>
      <c r="H695" s="51">
        <f ca="1">IF(IF(TYPE(MATCH($C$8,OFFSET([1]NKC!$D$10,H694,0):'[1]NKC'!$D$5007,0)+H694)=16,"",MATCH($C$8,OFFSET([1]NKC!$D$10,H694,0):'[1]NKC'!$D$5007,0)+H694)&lt;IF(TYPE(MATCH($C$8,OFFSET([1]NKC!$E$10,H694,0):'[1]NKC'!$E$5007,0)+H694)=16,"",MATCH($C$8,OFFSET([1]NKC!$E$10,H694,0):'[1]NKC'!$E$5007,0)+H694),IF(TYPE(MATCH($C$8,OFFSET([1]NKC!$D$10,H694,0):'[1]NKC'!$D$5007,0)+H694)=16,"",MATCH($C$8,OFFSET([1]NKC!$D$10,H694,0):'[1]NKC'!$D$5007,0)+H694),IF(TYPE(MATCH($C$8,OFFSET([1]NKC!$E$10,H694,0):'[1]NKC'!$E$5007,0)+H694)=16,"",MATCH($C$8,OFFSET([1]NKC!$E$10,H694,0):'[1]NKC'!$E$5007,0)+H694))</f>
        <v>937</v>
      </c>
    </row>
    <row r="696" spans="1:8" s="52" customFormat="1" ht="14.25">
      <c r="A696" s="45">
        <f ca="1">IF($H696="","",INDEX([1]NKC!$A$10:$A$5007,$H696))</f>
        <v>43592</v>
      </c>
      <c r="B696" s="46" t="str">
        <f ca="1">IF($H696="","",INDEX([1]NKC!$B$10:$B$5007,$H696))</f>
        <v>PT20190507-03</v>
      </c>
      <c r="C696" s="47" t="str">
        <f ca="1">IF($H696="","",INDEX([1]NKC!$C$10:$C$5007,$H696))</f>
        <v>Thuế GTGT phải nộp</v>
      </c>
      <c r="D696" s="48" t="str">
        <f ca="1">IF(IF($H696="","",INDEX([1]NKC!$D$10:$D$5007,$H696))=$C$8,IF($H696="","",INDEX([1]NKC!$E$10:$E$5007,$H696)),IF($H696="","",INDEX([1]NKC!$D$10:$D$5007,$H696)))</f>
        <v>33311</v>
      </c>
      <c r="E696" s="49">
        <f ca="1">IF(IF($H696="","",INDEX([1]NKC!$E$10:$E$5007,$H696))=$C$8,"",IF($H696="","",INDEX([1]NKC!$F$10:$F$5007,$H696)))</f>
        <v>11745</v>
      </c>
      <c r="F696" s="49" t="str">
        <f ca="1">IF(IF($H696="","",INDEX([1]NKC!$D$10:$D$5007,$H696))=$C$8,"",IF($H696="","",INDEX([1]NKC!$F$10:$F$5007,$H696)))</f>
        <v/>
      </c>
      <c r="G696" s="50">
        <f ca="1">IF(SUM(E696:F696)=0,0,$G$11+SUM(E$12:$E696)-SUM(F$12:$F696))</f>
        <v>2732715253</v>
      </c>
      <c r="H696" s="51">
        <f ca="1">IF(IF(TYPE(MATCH($C$8,OFFSET([1]NKC!$D$10,H695,0):'[1]NKC'!$D$5007,0)+H695)=16,"",MATCH($C$8,OFFSET([1]NKC!$D$10,H695,0):'[1]NKC'!$D$5007,0)+H695)&lt;IF(TYPE(MATCH($C$8,OFFSET([1]NKC!$E$10,H695,0):'[1]NKC'!$E$5007,0)+H695)=16,"",MATCH($C$8,OFFSET([1]NKC!$E$10,H695,0):'[1]NKC'!$E$5007,0)+H695),IF(TYPE(MATCH($C$8,OFFSET([1]NKC!$D$10,H695,0):'[1]NKC'!$D$5007,0)+H695)=16,"",MATCH($C$8,OFFSET([1]NKC!$D$10,H695,0):'[1]NKC'!$D$5007,0)+H695),IF(TYPE(MATCH($C$8,OFFSET([1]NKC!$E$10,H695,0):'[1]NKC'!$E$5007,0)+H695)=16,"",MATCH($C$8,OFFSET([1]NKC!$E$10,H695,0):'[1]NKC'!$E$5007,0)+H695))</f>
        <v>938</v>
      </c>
    </row>
    <row r="697" spans="1:8" s="52" customFormat="1" ht="25.5">
      <c r="A697" s="45">
        <f ca="1">IF($H697="","",INDEX([1]NKC!$A$10:$A$5007,$H697))</f>
        <v>43592</v>
      </c>
      <c r="B697" s="46" t="str">
        <f ca="1">IF($H697="","",INDEX([1]NKC!$B$10:$B$5007,$H697))</f>
        <v>PC20190507-01</v>
      </c>
      <c r="C697" s="47" t="str">
        <f ca="1">IF($H697="","",INDEX([1]NKC!$C$10:$C$5007,$H697))</f>
        <v>TT chi phí tiếp khách công tác các tỉnh Miền Tây 1-Xăng</v>
      </c>
      <c r="D697" s="48" t="str">
        <f ca="1">IF(IF($H697="","",INDEX([1]NKC!$D$10:$D$5007,$H697))=$C$8,IF($H697="","",INDEX([1]NKC!$E$10:$E$5007,$H697)),IF($H697="","",INDEX([1]NKC!$D$10:$D$5007,$H697)))</f>
        <v>6418</v>
      </c>
      <c r="E697" s="49" t="str">
        <f ca="1">IF(IF($H697="","",INDEX([1]NKC!$E$10:$E$5007,$H697))=$C$8,"",IF($H697="","",INDEX([1]NKC!$F$10:$F$5007,$H697)))</f>
        <v/>
      </c>
      <c r="F697" s="49">
        <f ca="1">IF(IF($H697="","",INDEX([1]NKC!$D$10:$D$5007,$H697))=$C$8,"",IF($H697="","",INDEX([1]NKC!$F$10:$F$5007,$H697)))</f>
        <v>818182</v>
      </c>
      <c r="G697" s="50">
        <f ca="1">IF(SUM(E697:F697)=0,0,$G$11+SUM(E$12:$E697)-SUM(F$12:$F697))</f>
        <v>2731897071</v>
      </c>
      <c r="H697" s="51">
        <f ca="1">IF(IF(TYPE(MATCH($C$8,OFFSET([1]NKC!$D$10,H696,0):'[1]NKC'!$D$5007,0)+H696)=16,"",MATCH($C$8,OFFSET([1]NKC!$D$10,H696,0):'[1]NKC'!$D$5007,0)+H696)&lt;IF(TYPE(MATCH($C$8,OFFSET([1]NKC!$E$10,H696,0):'[1]NKC'!$E$5007,0)+H696)=16,"",MATCH($C$8,OFFSET([1]NKC!$E$10,H696,0):'[1]NKC'!$E$5007,0)+H696),IF(TYPE(MATCH($C$8,OFFSET([1]NKC!$D$10,H696,0):'[1]NKC'!$D$5007,0)+H696)=16,"",MATCH($C$8,OFFSET([1]NKC!$D$10,H696,0):'[1]NKC'!$D$5007,0)+H696),IF(TYPE(MATCH($C$8,OFFSET([1]NKC!$E$10,H696,0):'[1]NKC'!$E$5007,0)+H696)=16,"",MATCH($C$8,OFFSET([1]NKC!$E$10,H696,0):'[1]NKC'!$E$5007,0)+H696))</f>
        <v>940</v>
      </c>
    </row>
    <row r="698" spans="1:8" s="52" customFormat="1" ht="14.25">
      <c r="A698" s="45">
        <f ca="1">IF($H698="","",INDEX([1]NKC!$A$10:$A$5007,$H698))</f>
        <v>43592</v>
      </c>
      <c r="B698" s="46" t="str">
        <f ca="1">IF($H698="","",INDEX([1]NKC!$B$10:$B$5007,$H698))</f>
        <v>PC20190507-01</v>
      </c>
      <c r="C698" s="47" t="str">
        <f ca="1">IF($H698="","",INDEX([1]NKC!$C$10:$C$5007,$H698))</f>
        <v>Thuế GTGT khấu trừ</v>
      </c>
      <c r="D698" s="48" t="str">
        <f ca="1">IF(IF($H698="","",INDEX([1]NKC!$D$10:$D$5007,$H698))=$C$8,IF($H698="","",INDEX([1]NKC!$E$10:$E$5007,$H698)),IF($H698="","",INDEX([1]NKC!$D$10:$D$5007,$H698)))</f>
        <v>1331</v>
      </c>
      <c r="E698" s="49" t="str">
        <f ca="1">IF(IF($H698="","",INDEX([1]NKC!$E$10:$E$5007,$H698))=$C$8,"",IF($H698="","",INDEX([1]NKC!$F$10:$F$5007,$H698)))</f>
        <v/>
      </c>
      <c r="F698" s="49">
        <f ca="1">IF(IF($H698="","",INDEX([1]NKC!$D$10:$D$5007,$H698))=$C$8,"",IF($H698="","",INDEX([1]NKC!$F$10:$F$5007,$H698)))</f>
        <v>81818</v>
      </c>
      <c r="G698" s="50">
        <f ca="1">IF(SUM(E698:F698)=0,0,$G$11+SUM(E$12:$E698)-SUM(F$12:$F698))</f>
        <v>2731815253</v>
      </c>
      <c r="H698" s="51">
        <f ca="1">IF(IF(TYPE(MATCH($C$8,OFFSET([1]NKC!$D$10,H697,0):'[1]NKC'!$D$5007,0)+H697)=16,"",MATCH($C$8,OFFSET([1]NKC!$D$10,H697,0):'[1]NKC'!$D$5007,0)+H697)&lt;IF(TYPE(MATCH($C$8,OFFSET([1]NKC!$E$10,H697,0):'[1]NKC'!$E$5007,0)+H697)=16,"",MATCH($C$8,OFFSET([1]NKC!$E$10,H697,0):'[1]NKC'!$E$5007,0)+H697),IF(TYPE(MATCH($C$8,OFFSET([1]NKC!$D$10,H697,0):'[1]NKC'!$D$5007,0)+H697)=16,"",MATCH($C$8,OFFSET([1]NKC!$D$10,H697,0):'[1]NKC'!$D$5007,0)+H697),IF(TYPE(MATCH($C$8,OFFSET([1]NKC!$E$10,H697,0):'[1]NKC'!$E$5007,0)+H697)=16,"",MATCH($C$8,OFFSET([1]NKC!$E$10,H697,0):'[1]NKC'!$E$5007,0)+H697))</f>
        <v>941</v>
      </c>
    </row>
    <row r="699" spans="1:8" s="52" customFormat="1" ht="25.5">
      <c r="A699" s="45">
        <f ca="1">IF($H699="","",INDEX([1]NKC!$A$10:$A$5007,$H699))</f>
        <v>43592</v>
      </c>
      <c r="B699" s="46" t="str">
        <f ca="1">IF($H699="","",INDEX([1]NKC!$B$10:$B$5007,$H699))</f>
        <v>PC20190507-01</v>
      </c>
      <c r="C699" s="47" t="str">
        <f ca="1">IF($H699="","",INDEX([1]NKC!$C$10:$C$5007,$H699))</f>
        <v>TT chi phí tiếp khách công tác các tỉnh Miền Tây 1-Xăng</v>
      </c>
      <c r="D699" s="48" t="str">
        <f ca="1">IF(IF($H699="","",INDEX([1]NKC!$D$10:$D$5007,$H699))=$C$8,IF($H699="","",INDEX([1]NKC!$E$10:$E$5007,$H699)),IF($H699="","",INDEX([1]NKC!$D$10:$D$5007,$H699)))</f>
        <v>6418</v>
      </c>
      <c r="E699" s="49" t="str">
        <f ca="1">IF(IF($H699="","",INDEX([1]NKC!$E$10:$E$5007,$H699))=$C$8,"",IF($H699="","",INDEX([1]NKC!$F$10:$F$5007,$H699)))</f>
        <v/>
      </c>
      <c r="F699" s="49">
        <f ca="1">IF(IF($H699="","",INDEX([1]NKC!$D$10:$D$5007,$H699))=$C$8,"",IF($H699="","",INDEX([1]NKC!$F$10:$F$5007,$H699)))</f>
        <v>818182</v>
      </c>
      <c r="G699" s="50">
        <f ca="1">IF(SUM(E699:F699)=0,0,$G$11+SUM(E$12:$E699)-SUM(F$12:$F699))</f>
        <v>2730997071</v>
      </c>
      <c r="H699" s="51">
        <f ca="1">IF(IF(TYPE(MATCH($C$8,OFFSET([1]NKC!$D$10,H698,0):'[1]NKC'!$D$5007,0)+H698)=16,"",MATCH($C$8,OFFSET([1]NKC!$D$10,H698,0):'[1]NKC'!$D$5007,0)+H698)&lt;IF(TYPE(MATCH($C$8,OFFSET([1]NKC!$E$10,H698,0):'[1]NKC'!$E$5007,0)+H698)=16,"",MATCH($C$8,OFFSET([1]NKC!$E$10,H698,0):'[1]NKC'!$E$5007,0)+H698),IF(TYPE(MATCH($C$8,OFFSET([1]NKC!$D$10,H698,0):'[1]NKC'!$D$5007,0)+H698)=16,"",MATCH($C$8,OFFSET([1]NKC!$D$10,H698,0):'[1]NKC'!$D$5007,0)+H698),IF(TYPE(MATCH($C$8,OFFSET([1]NKC!$E$10,H698,0):'[1]NKC'!$E$5007,0)+H698)=16,"",MATCH($C$8,OFFSET([1]NKC!$E$10,H698,0):'[1]NKC'!$E$5007,0)+H698))</f>
        <v>942</v>
      </c>
    </row>
    <row r="700" spans="1:8" s="52" customFormat="1" ht="14.25">
      <c r="A700" s="45">
        <f ca="1">IF($H700="","",INDEX([1]NKC!$A$10:$A$5007,$H700))</f>
        <v>43592</v>
      </c>
      <c r="B700" s="46" t="str">
        <f ca="1">IF($H700="","",INDEX([1]NKC!$B$10:$B$5007,$H700))</f>
        <v>PC20190507-01</v>
      </c>
      <c r="C700" s="47" t="str">
        <f ca="1">IF($H700="","",INDEX([1]NKC!$C$10:$C$5007,$H700))</f>
        <v>Thuế GTGT khấu trừ</v>
      </c>
      <c r="D700" s="48" t="str">
        <f ca="1">IF(IF($H700="","",INDEX([1]NKC!$D$10:$D$5007,$H700))=$C$8,IF($H700="","",INDEX([1]NKC!$E$10:$E$5007,$H700)),IF($H700="","",INDEX([1]NKC!$D$10:$D$5007,$H700)))</f>
        <v>1331</v>
      </c>
      <c r="E700" s="49" t="str">
        <f ca="1">IF(IF($H700="","",INDEX([1]NKC!$E$10:$E$5007,$H700))=$C$8,"",IF($H700="","",INDEX([1]NKC!$F$10:$F$5007,$H700)))</f>
        <v/>
      </c>
      <c r="F700" s="49">
        <f ca="1">IF(IF($H700="","",INDEX([1]NKC!$D$10:$D$5007,$H700))=$C$8,"",IF($H700="","",INDEX([1]NKC!$F$10:$F$5007,$H700)))</f>
        <v>81818</v>
      </c>
      <c r="G700" s="50">
        <f ca="1">IF(SUM(E700:F700)=0,0,$G$11+SUM(E$12:$E700)-SUM(F$12:$F700))</f>
        <v>2730915253</v>
      </c>
      <c r="H700" s="51">
        <f ca="1">IF(IF(TYPE(MATCH($C$8,OFFSET([1]NKC!$D$10,H699,0):'[1]NKC'!$D$5007,0)+H699)=16,"",MATCH($C$8,OFFSET([1]NKC!$D$10,H699,0):'[1]NKC'!$D$5007,0)+H699)&lt;IF(TYPE(MATCH($C$8,OFFSET([1]NKC!$E$10,H699,0):'[1]NKC'!$E$5007,0)+H699)=16,"",MATCH($C$8,OFFSET([1]NKC!$E$10,H699,0):'[1]NKC'!$E$5007,0)+H699),IF(TYPE(MATCH($C$8,OFFSET([1]NKC!$D$10,H699,0):'[1]NKC'!$D$5007,0)+H699)=16,"",MATCH($C$8,OFFSET([1]NKC!$D$10,H699,0):'[1]NKC'!$D$5007,0)+H699),IF(TYPE(MATCH($C$8,OFFSET([1]NKC!$E$10,H699,0):'[1]NKC'!$E$5007,0)+H699)=16,"",MATCH($C$8,OFFSET([1]NKC!$E$10,H699,0):'[1]NKC'!$E$5007,0)+H699))</f>
        <v>943</v>
      </c>
    </row>
    <row r="701" spans="1:8" s="52" customFormat="1" ht="25.5">
      <c r="A701" s="45">
        <f ca="1">IF($H701="","",INDEX([1]NKC!$A$10:$A$5007,$H701))</f>
        <v>43592</v>
      </c>
      <c r="B701" s="46" t="str">
        <f ca="1">IF($H701="","",INDEX([1]NKC!$B$10:$B$5007,$H701))</f>
        <v>PC20190507-01</v>
      </c>
      <c r="C701" s="47" t="str">
        <f ca="1">IF($H701="","",INDEX([1]NKC!$C$10:$C$5007,$H701))</f>
        <v>TT chi phí tiếp khách công tác các tỉnh Miền Tây 1-Xăng</v>
      </c>
      <c r="D701" s="48" t="str">
        <f ca="1">IF(IF($H701="","",INDEX([1]NKC!$D$10:$D$5007,$H701))=$C$8,IF($H701="","",INDEX([1]NKC!$E$10:$E$5007,$H701)),IF($H701="","",INDEX([1]NKC!$D$10:$D$5007,$H701)))</f>
        <v>6418</v>
      </c>
      <c r="E701" s="49" t="str">
        <f ca="1">IF(IF($H701="","",INDEX([1]NKC!$E$10:$E$5007,$H701))=$C$8,"",IF($H701="","",INDEX([1]NKC!$F$10:$F$5007,$H701)))</f>
        <v/>
      </c>
      <c r="F701" s="49">
        <f ca="1">IF(IF($H701="","",INDEX([1]NKC!$D$10:$D$5007,$H701))=$C$8,"",IF($H701="","",INDEX([1]NKC!$F$10:$F$5007,$H701)))</f>
        <v>454545</v>
      </c>
      <c r="G701" s="50">
        <f ca="1">IF(SUM(E701:F701)=0,0,$G$11+SUM(E$12:$E701)-SUM(F$12:$F701))</f>
        <v>2730460708</v>
      </c>
      <c r="H701" s="51">
        <f ca="1">IF(IF(TYPE(MATCH($C$8,OFFSET([1]NKC!$D$10,H700,0):'[1]NKC'!$D$5007,0)+H700)=16,"",MATCH($C$8,OFFSET([1]NKC!$D$10,H700,0):'[1]NKC'!$D$5007,0)+H700)&lt;IF(TYPE(MATCH($C$8,OFFSET([1]NKC!$E$10,H700,0):'[1]NKC'!$E$5007,0)+H700)=16,"",MATCH($C$8,OFFSET([1]NKC!$E$10,H700,0):'[1]NKC'!$E$5007,0)+H700),IF(TYPE(MATCH($C$8,OFFSET([1]NKC!$D$10,H700,0):'[1]NKC'!$D$5007,0)+H700)=16,"",MATCH($C$8,OFFSET([1]NKC!$D$10,H700,0):'[1]NKC'!$D$5007,0)+H700),IF(TYPE(MATCH($C$8,OFFSET([1]NKC!$E$10,H700,0):'[1]NKC'!$E$5007,0)+H700)=16,"",MATCH($C$8,OFFSET([1]NKC!$E$10,H700,0):'[1]NKC'!$E$5007,0)+H700))</f>
        <v>944</v>
      </c>
    </row>
    <row r="702" spans="1:8" s="52" customFormat="1" ht="14.25">
      <c r="A702" s="45">
        <f ca="1">IF($H702="","",INDEX([1]NKC!$A$10:$A$5007,$H702))</f>
        <v>43592</v>
      </c>
      <c r="B702" s="46" t="str">
        <f ca="1">IF($H702="","",INDEX([1]NKC!$B$10:$B$5007,$H702))</f>
        <v>PC20190507-01</v>
      </c>
      <c r="C702" s="47" t="str">
        <f ca="1">IF($H702="","",INDEX([1]NKC!$C$10:$C$5007,$H702))</f>
        <v>Thuế GTGT khấu trừ</v>
      </c>
      <c r="D702" s="48" t="str">
        <f ca="1">IF(IF($H702="","",INDEX([1]NKC!$D$10:$D$5007,$H702))=$C$8,IF($H702="","",INDEX([1]NKC!$E$10:$E$5007,$H702)),IF($H702="","",INDEX([1]NKC!$D$10:$D$5007,$H702)))</f>
        <v>1331</v>
      </c>
      <c r="E702" s="49" t="str">
        <f ca="1">IF(IF($H702="","",INDEX([1]NKC!$E$10:$E$5007,$H702))=$C$8,"",IF($H702="","",INDEX([1]NKC!$F$10:$F$5007,$H702)))</f>
        <v/>
      </c>
      <c r="F702" s="49">
        <f ca="1">IF(IF($H702="","",INDEX([1]NKC!$D$10:$D$5007,$H702))=$C$8,"",IF($H702="","",INDEX([1]NKC!$F$10:$F$5007,$H702)))</f>
        <v>45455</v>
      </c>
      <c r="G702" s="50">
        <f ca="1">IF(SUM(E702:F702)=0,0,$G$11+SUM(E$12:$E702)-SUM(F$12:$F702))</f>
        <v>2730415253</v>
      </c>
      <c r="H702" s="51">
        <f ca="1">IF(IF(TYPE(MATCH($C$8,OFFSET([1]NKC!$D$10,H701,0):'[1]NKC'!$D$5007,0)+H701)=16,"",MATCH($C$8,OFFSET([1]NKC!$D$10,H701,0):'[1]NKC'!$D$5007,0)+H701)&lt;IF(TYPE(MATCH($C$8,OFFSET([1]NKC!$E$10,H701,0):'[1]NKC'!$E$5007,0)+H701)=16,"",MATCH($C$8,OFFSET([1]NKC!$E$10,H701,0):'[1]NKC'!$E$5007,0)+H701),IF(TYPE(MATCH($C$8,OFFSET([1]NKC!$D$10,H701,0):'[1]NKC'!$D$5007,0)+H701)=16,"",MATCH($C$8,OFFSET([1]NKC!$D$10,H701,0):'[1]NKC'!$D$5007,0)+H701),IF(TYPE(MATCH($C$8,OFFSET([1]NKC!$E$10,H701,0):'[1]NKC'!$E$5007,0)+H701)=16,"",MATCH($C$8,OFFSET([1]NKC!$E$10,H701,0):'[1]NKC'!$E$5007,0)+H701))</f>
        <v>945</v>
      </c>
    </row>
    <row r="703" spans="1:8" s="52" customFormat="1" ht="25.5">
      <c r="A703" s="45">
        <f ca="1">IF($H703="","",INDEX([1]NKC!$A$10:$A$5007,$H703))</f>
        <v>43592</v>
      </c>
      <c r="B703" s="46" t="str">
        <f ca="1">IF($H703="","",INDEX([1]NKC!$B$10:$B$5007,$H703))</f>
        <v>PC20190507-01</v>
      </c>
      <c r="C703" s="47" t="str">
        <f ca="1">IF($H703="","",INDEX([1]NKC!$C$10:$C$5007,$H703))</f>
        <v>TT chi phí tiếp khách công tác các tỉnh Miền Tây 1-Phòng Nghỉ</v>
      </c>
      <c r="D703" s="48" t="str">
        <f ca="1">IF(IF($H703="","",INDEX([1]NKC!$D$10:$D$5007,$H703))=$C$8,IF($H703="","",INDEX([1]NKC!$E$10:$E$5007,$H703)),IF($H703="","",INDEX([1]NKC!$D$10:$D$5007,$H703)))</f>
        <v>6418</v>
      </c>
      <c r="E703" s="49" t="str">
        <f ca="1">IF(IF($H703="","",INDEX([1]NKC!$E$10:$E$5007,$H703))=$C$8,"",IF($H703="","",INDEX([1]NKC!$F$10:$F$5007,$H703)))</f>
        <v/>
      </c>
      <c r="F703" s="49">
        <f ca="1">IF(IF($H703="","",INDEX([1]NKC!$D$10:$D$5007,$H703))=$C$8,"",IF($H703="","",INDEX([1]NKC!$F$10:$F$5007,$H703)))</f>
        <v>200000</v>
      </c>
      <c r="G703" s="50">
        <f ca="1">IF(SUM(E703:F703)=0,0,$G$11+SUM(E$12:$E703)-SUM(F$12:$F703))</f>
        <v>2730215253</v>
      </c>
      <c r="H703" s="51">
        <f ca="1">IF(IF(TYPE(MATCH($C$8,OFFSET([1]NKC!$D$10,H702,0):'[1]NKC'!$D$5007,0)+H702)=16,"",MATCH($C$8,OFFSET([1]NKC!$D$10,H702,0):'[1]NKC'!$D$5007,0)+H702)&lt;IF(TYPE(MATCH($C$8,OFFSET([1]NKC!$E$10,H702,0):'[1]NKC'!$E$5007,0)+H702)=16,"",MATCH($C$8,OFFSET([1]NKC!$E$10,H702,0):'[1]NKC'!$E$5007,0)+H702),IF(TYPE(MATCH($C$8,OFFSET([1]NKC!$D$10,H702,0):'[1]NKC'!$D$5007,0)+H702)=16,"",MATCH($C$8,OFFSET([1]NKC!$D$10,H702,0):'[1]NKC'!$D$5007,0)+H702),IF(TYPE(MATCH($C$8,OFFSET([1]NKC!$E$10,H702,0):'[1]NKC'!$E$5007,0)+H702)=16,"",MATCH($C$8,OFFSET([1]NKC!$E$10,H702,0):'[1]NKC'!$E$5007,0)+H702))</f>
        <v>946</v>
      </c>
    </row>
    <row r="704" spans="1:8" s="52" customFormat="1" ht="25.5">
      <c r="A704" s="45">
        <f ca="1">IF($H704="","",INDEX([1]NKC!$A$10:$A$5007,$H704))</f>
        <v>43592</v>
      </c>
      <c r="B704" s="46" t="str">
        <f ca="1">IF($H704="","",INDEX([1]NKC!$B$10:$B$5007,$H704))</f>
        <v>PC20190507-01</v>
      </c>
      <c r="C704" s="47" t="str">
        <f ca="1">IF($H704="","",INDEX([1]NKC!$C$10:$C$5007,$H704))</f>
        <v>TT chi phí tiếp khách công tác các tỉnh Miền Tây 1-Phòng Nghỉ</v>
      </c>
      <c r="D704" s="48" t="str">
        <f ca="1">IF(IF($H704="","",INDEX([1]NKC!$D$10:$D$5007,$H704))=$C$8,IF($H704="","",INDEX([1]NKC!$E$10:$E$5007,$H704)),IF($H704="","",INDEX([1]NKC!$D$10:$D$5007,$H704)))</f>
        <v>6418</v>
      </c>
      <c r="E704" s="49" t="str">
        <f ca="1">IF(IF($H704="","",INDEX([1]NKC!$E$10:$E$5007,$H704))=$C$8,"",IF($H704="","",INDEX([1]NKC!$F$10:$F$5007,$H704)))</f>
        <v/>
      </c>
      <c r="F704" s="49">
        <f ca="1">IF(IF($H704="","",INDEX([1]NKC!$D$10:$D$5007,$H704))=$C$8,"",IF($H704="","",INDEX([1]NKC!$F$10:$F$5007,$H704)))</f>
        <v>200000</v>
      </c>
      <c r="G704" s="50">
        <f ca="1">IF(SUM(E704:F704)=0,0,$G$11+SUM(E$12:$E704)-SUM(F$12:$F704))</f>
        <v>2730015253</v>
      </c>
      <c r="H704" s="51">
        <f ca="1">IF(IF(TYPE(MATCH($C$8,OFFSET([1]NKC!$D$10,H703,0):'[1]NKC'!$D$5007,0)+H703)=16,"",MATCH($C$8,OFFSET([1]NKC!$D$10,H703,0):'[1]NKC'!$D$5007,0)+H703)&lt;IF(TYPE(MATCH($C$8,OFFSET([1]NKC!$E$10,H703,0):'[1]NKC'!$E$5007,0)+H703)=16,"",MATCH($C$8,OFFSET([1]NKC!$E$10,H703,0):'[1]NKC'!$E$5007,0)+H703),IF(TYPE(MATCH($C$8,OFFSET([1]NKC!$D$10,H703,0):'[1]NKC'!$D$5007,0)+H703)=16,"",MATCH($C$8,OFFSET([1]NKC!$D$10,H703,0):'[1]NKC'!$D$5007,0)+H703),IF(TYPE(MATCH($C$8,OFFSET([1]NKC!$E$10,H703,0):'[1]NKC'!$E$5007,0)+H703)=16,"",MATCH($C$8,OFFSET([1]NKC!$E$10,H703,0):'[1]NKC'!$E$5007,0)+H703))</f>
        <v>947</v>
      </c>
    </row>
    <row r="705" spans="1:8" s="52" customFormat="1" ht="25.5">
      <c r="A705" s="45">
        <f ca="1">IF($H705="","",INDEX([1]NKC!$A$10:$A$5007,$H705))</f>
        <v>43592</v>
      </c>
      <c r="B705" s="46" t="str">
        <f ca="1">IF($H705="","",INDEX([1]NKC!$B$10:$B$5007,$H705))</f>
        <v>PC20190507-01</v>
      </c>
      <c r="C705" s="47" t="str">
        <f ca="1">IF($H705="","",INDEX([1]NKC!$C$10:$C$5007,$H705))</f>
        <v>TT chi phí tiếp khách công tác các tỉnh Miền Tây 1-Phòng Nghỉ</v>
      </c>
      <c r="D705" s="48" t="str">
        <f ca="1">IF(IF($H705="","",INDEX([1]NKC!$D$10:$D$5007,$H705))=$C$8,IF($H705="","",INDEX([1]NKC!$E$10:$E$5007,$H705)),IF($H705="","",INDEX([1]NKC!$D$10:$D$5007,$H705)))</f>
        <v>6418</v>
      </c>
      <c r="E705" s="49" t="str">
        <f ca="1">IF(IF($H705="","",INDEX([1]NKC!$E$10:$E$5007,$H705))=$C$8,"",IF($H705="","",INDEX([1]NKC!$F$10:$F$5007,$H705)))</f>
        <v/>
      </c>
      <c r="F705" s="49">
        <f ca="1">IF(IF($H705="","",INDEX([1]NKC!$D$10:$D$5007,$H705))=$C$8,"",IF($H705="","",INDEX([1]NKC!$F$10:$F$5007,$H705)))</f>
        <v>281818</v>
      </c>
      <c r="G705" s="50">
        <f ca="1">IF(SUM(E705:F705)=0,0,$G$11+SUM(E$12:$E705)-SUM(F$12:$F705))</f>
        <v>2729733435</v>
      </c>
      <c r="H705" s="51">
        <f ca="1">IF(IF(TYPE(MATCH($C$8,OFFSET([1]NKC!$D$10,H704,0):'[1]NKC'!$D$5007,0)+H704)=16,"",MATCH($C$8,OFFSET([1]NKC!$D$10,H704,0):'[1]NKC'!$D$5007,0)+H704)&lt;IF(TYPE(MATCH($C$8,OFFSET([1]NKC!$E$10,H704,0):'[1]NKC'!$E$5007,0)+H704)=16,"",MATCH($C$8,OFFSET([1]NKC!$E$10,H704,0):'[1]NKC'!$E$5007,0)+H704),IF(TYPE(MATCH($C$8,OFFSET([1]NKC!$D$10,H704,0):'[1]NKC'!$D$5007,0)+H704)=16,"",MATCH($C$8,OFFSET([1]NKC!$D$10,H704,0):'[1]NKC'!$D$5007,0)+H704),IF(TYPE(MATCH($C$8,OFFSET([1]NKC!$E$10,H704,0):'[1]NKC'!$E$5007,0)+H704)=16,"",MATCH($C$8,OFFSET([1]NKC!$E$10,H704,0):'[1]NKC'!$E$5007,0)+H704))</f>
        <v>948</v>
      </c>
    </row>
    <row r="706" spans="1:8" s="52" customFormat="1" ht="14.25">
      <c r="A706" s="45">
        <f ca="1">IF($H706="","",INDEX([1]NKC!$A$10:$A$5007,$H706))</f>
        <v>43592</v>
      </c>
      <c r="B706" s="46" t="str">
        <f ca="1">IF($H706="","",INDEX([1]NKC!$B$10:$B$5007,$H706))</f>
        <v>PC20190507-01</v>
      </c>
      <c r="C706" s="47" t="str">
        <f ca="1">IF($H706="","",INDEX([1]NKC!$C$10:$C$5007,$H706))</f>
        <v>Thuế GTGT khấu trừ</v>
      </c>
      <c r="D706" s="48" t="str">
        <f ca="1">IF(IF($H706="","",INDEX([1]NKC!$D$10:$D$5007,$H706))=$C$8,IF($H706="","",INDEX([1]NKC!$E$10:$E$5007,$H706)),IF($H706="","",INDEX([1]NKC!$D$10:$D$5007,$H706)))</f>
        <v>1331</v>
      </c>
      <c r="E706" s="49" t="str">
        <f ca="1">IF(IF($H706="","",INDEX([1]NKC!$E$10:$E$5007,$H706))=$C$8,"",IF($H706="","",INDEX([1]NKC!$F$10:$F$5007,$H706)))</f>
        <v/>
      </c>
      <c r="F706" s="49">
        <f ca="1">IF(IF($H706="","",INDEX([1]NKC!$D$10:$D$5007,$H706))=$C$8,"",IF($H706="","",INDEX([1]NKC!$F$10:$F$5007,$H706)))</f>
        <v>28182</v>
      </c>
      <c r="G706" s="50">
        <f ca="1">IF(SUM(E706:F706)=0,0,$G$11+SUM(E$12:$E706)-SUM(F$12:$F706))</f>
        <v>2729705253</v>
      </c>
      <c r="H706" s="51">
        <f ca="1">IF(IF(TYPE(MATCH($C$8,OFFSET([1]NKC!$D$10,H705,0):'[1]NKC'!$D$5007,0)+H705)=16,"",MATCH($C$8,OFFSET([1]NKC!$D$10,H705,0):'[1]NKC'!$D$5007,0)+H705)&lt;IF(TYPE(MATCH($C$8,OFFSET([1]NKC!$E$10,H705,0):'[1]NKC'!$E$5007,0)+H705)=16,"",MATCH($C$8,OFFSET([1]NKC!$E$10,H705,0):'[1]NKC'!$E$5007,0)+H705),IF(TYPE(MATCH($C$8,OFFSET([1]NKC!$D$10,H705,0):'[1]NKC'!$D$5007,0)+H705)=16,"",MATCH($C$8,OFFSET([1]NKC!$D$10,H705,0):'[1]NKC'!$D$5007,0)+H705),IF(TYPE(MATCH($C$8,OFFSET([1]NKC!$E$10,H705,0):'[1]NKC'!$E$5007,0)+H705)=16,"",MATCH($C$8,OFFSET([1]NKC!$E$10,H705,0):'[1]NKC'!$E$5007,0)+H705))</f>
        <v>949</v>
      </c>
    </row>
    <row r="707" spans="1:8" s="52" customFormat="1" ht="25.5">
      <c r="A707" s="45">
        <f ca="1">IF($H707="","",INDEX([1]NKC!$A$10:$A$5007,$H707))</f>
        <v>43592</v>
      </c>
      <c r="B707" s="46" t="str">
        <f ca="1">IF($H707="","",INDEX([1]NKC!$B$10:$B$5007,$H707))</f>
        <v>PC20190507-01</v>
      </c>
      <c r="C707" s="47" t="str">
        <f ca="1">IF($H707="","",INDEX([1]NKC!$C$10:$C$5007,$H707))</f>
        <v>TT chi phí tiếp khách công tác các tỉnh Miền Tây 1- Ăn uống</v>
      </c>
      <c r="D707" s="48" t="str">
        <f ca="1">IF(IF($H707="","",INDEX([1]NKC!$D$10:$D$5007,$H707))=$C$8,IF($H707="","",INDEX([1]NKC!$E$10:$E$5007,$H707)),IF($H707="","",INDEX([1]NKC!$D$10:$D$5007,$H707)))</f>
        <v>6418</v>
      </c>
      <c r="E707" s="49" t="str">
        <f ca="1">IF(IF($H707="","",INDEX([1]NKC!$E$10:$E$5007,$H707))=$C$8,"",IF($H707="","",INDEX([1]NKC!$F$10:$F$5007,$H707)))</f>
        <v/>
      </c>
      <c r="F707" s="49">
        <f ca="1">IF(IF($H707="","",INDEX([1]NKC!$D$10:$D$5007,$H707))=$C$8,"",IF($H707="","",INDEX([1]NKC!$F$10:$F$5007,$H707)))</f>
        <v>1100000</v>
      </c>
      <c r="G707" s="50">
        <f ca="1">IF(SUM(E707:F707)=0,0,$G$11+SUM(E$12:$E707)-SUM(F$12:$F707))</f>
        <v>2728605253</v>
      </c>
      <c r="H707" s="51">
        <f ca="1">IF(IF(TYPE(MATCH($C$8,OFFSET([1]NKC!$D$10,H706,0):'[1]NKC'!$D$5007,0)+H706)=16,"",MATCH($C$8,OFFSET([1]NKC!$D$10,H706,0):'[1]NKC'!$D$5007,0)+H706)&lt;IF(TYPE(MATCH($C$8,OFFSET([1]NKC!$E$10,H706,0):'[1]NKC'!$E$5007,0)+H706)=16,"",MATCH($C$8,OFFSET([1]NKC!$E$10,H706,0):'[1]NKC'!$E$5007,0)+H706),IF(TYPE(MATCH($C$8,OFFSET([1]NKC!$D$10,H706,0):'[1]NKC'!$D$5007,0)+H706)=16,"",MATCH($C$8,OFFSET([1]NKC!$D$10,H706,0):'[1]NKC'!$D$5007,0)+H706),IF(TYPE(MATCH($C$8,OFFSET([1]NKC!$E$10,H706,0):'[1]NKC'!$E$5007,0)+H706)=16,"",MATCH($C$8,OFFSET([1]NKC!$E$10,H706,0):'[1]NKC'!$E$5007,0)+H706))</f>
        <v>950</v>
      </c>
    </row>
    <row r="708" spans="1:8" s="52" customFormat="1" ht="14.25">
      <c r="A708" s="45">
        <f ca="1">IF($H708="","",INDEX([1]NKC!$A$10:$A$5007,$H708))</f>
        <v>43592</v>
      </c>
      <c r="B708" s="46" t="str">
        <f ca="1">IF($H708="","",INDEX([1]NKC!$B$10:$B$5007,$H708))</f>
        <v>PC20190507-02</v>
      </c>
      <c r="C708" s="47" t="str">
        <f ca="1">IF($H708="","",INDEX([1]NKC!$C$10:$C$5007,$H708))</f>
        <v>TT chi phí công tác và tiếp khách Phú Quốc-Hành Lý</v>
      </c>
      <c r="D708" s="48" t="str">
        <f ca="1">IF(IF($H708="","",INDEX([1]NKC!$D$10:$D$5007,$H708))=$C$8,IF($H708="","",INDEX([1]NKC!$E$10:$E$5007,$H708)),IF($H708="","",INDEX([1]NKC!$D$10:$D$5007,$H708)))</f>
        <v>6418</v>
      </c>
      <c r="E708" s="49" t="str">
        <f ca="1">IF(IF($H708="","",INDEX([1]NKC!$E$10:$E$5007,$H708))=$C$8,"",IF($H708="","",INDEX([1]NKC!$F$10:$F$5007,$H708)))</f>
        <v/>
      </c>
      <c r="F708" s="49">
        <f ca="1">IF(IF($H708="","",INDEX([1]NKC!$D$10:$D$5007,$H708))=$C$8,"",IF($H708="","",INDEX([1]NKC!$F$10:$F$5007,$H708)))</f>
        <v>720000</v>
      </c>
      <c r="G708" s="50">
        <f ca="1">IF(SUM(E708:F708)=0,0,$G$11+SUM(E$12:$E708)-SUM(F$12:$F708))</f>
        <v>2727885253</v>
      </c>
      <c r="H708" s="51">
        <f ca="1">IF(IF(TYPE(MATCH($C$8,OFFSET([1]NKC!$D$10,H707,0):'[1]NKC'!$D$5007,0)+H707)=16,"",MATCH($C$8,OFFSET([1]NKC!$D$10,H707,0):'[1]NKC'!$D$5007,0)+H707)&lt;IF(TYPE(MATCH($C$8,OFFSET([1]NKC!$E$10,H707,0):'[1]NKC'!$E$5007,0)+H707)=16,"",MATCH($C$8,OFFSET([1]NKC!$E$10,H707,0):'[1]NKC'!$E$5007,0)+H707),IF(TYPE(MATCH($C$8,OFFSET([1]NKC!$D$10,H707,0):'[1]NKC'!$D$5007,0)+H707)=16,"",MATCH($C$8,OFFSET([1]NKC!$D$10,H707,0):'[1]NKC'!$D$5007,0)+H707),IF(TYPE(MATCH($C$8,OFFSET([1]NKC!$E$10,H707,0):'[1]NKC'!$E$5007,0)+H707)=16,"",MATCH($C$8,OFFSET([1]NKC!$E$10,H707,0):'[1]NKC'!$E$5007,0)+H707))</f>
        <v>951</v>
      </c>
    </row>
    <row r="709" spans="1:8" s="52" customFormat="1" ht="14.25">
      <c r="A709" s="45">
        <f ca="1">IF($H709="","",INDEX([1]NKC!$A$10:$A$5007,$H709))</f>
        <v>43592</v>
      </c>
      <c r="B709" s="46" t="str">
        <f ca="1">IF($H709="","",INDEX([1]NKC!$B$10:$B$5007,$H709))</f>
        <v>PC20190507-02</v>
      </c>
      <c r="C709" s="47" t="str">
        <f ca="1">IF($H709="","",INDEX([1]NKC!$C$10:$C$5007,$H709))</f>
        <v>TT chi phí công tác và tiếp khách Phú Quốc-Taxi</v>
      </c>
      <c r="D709" s="48" t="str">
        <f ca="1">IF(IF($H709="","",INDEX([1]NKC!$D$10:$D$5007,$H709))=$C$8,IF($H709="","",INDEX([1]NKC!$E$10:$E$5007,$H709)),IF($H709="","",INDEX([1]NKC!$D$10:$D$5007,$H709)))</f>
        <v>6418</v>
      </c>
      <c r="E709" s="49" t="str">
        <f ca="1">IF(IF($H709="","",INDEX([1]NKC!$E$10:$E$5007,$H709))=$C$8,"",IF($H709="","",INDEX([1]NKC!$F$10:$F$5007,$H709)))</f>
        <v/>
      </c>
      <c r="F709" s="49">
        <f ca="1">IF(IF($H709="","",INDEX([1]NKC!$D$10:$D$5007,$H709))=$C$8,"",IF($H709="","",INDEX([1]NKC!$F$10:$F$5007,$H709)))</f>
        <v>352000</v>
      </c>
      <c r="G709" s="50">
        <f ca="1">IF(SUM(E709:F709)=0,0,$G$11+SUM(E$12:$E709)-SUM(F$12:$F709))</f>
        <v>2727533253</v>
      </c>
      <c r="H709" s="51">
        <f ca="1">IF(IF(TYPE(MATCH($C$8,OFFSET([1]NKC!$D$10,H708,0):'[1]NKC'!$D$5007,0)+H708)=16,"",MATCH($C$8,OFFSET([1]NKC!$D$10,H708,0):'[1]NKC'!$D$5007,0)+H708)&lt;IF(TYPE(MATCH($C$8,OFFSET([1]NKC!$E$10,H708,0):'[1]NKC'!$E$5007,0)+H708)=16,"",MATCH($C$8,OFFSET([1]NKC!$E$10,H708,0):'[1]NKC'!$E$5007,0)+H708),IF(TYPE(MATCH($C$8,OFFSET([1]NKC!$D$10,H708,0):'[1]NKC'!$D$5007,0)+H708)=16,"",MATCH($C$8,OFFSET([1]NKC!$D$10,H708,0):'[1]NKC'!$D$5007,0)+H708),IF(TYPE(MATCH($C$8,OFFSET([1]NKC!$E$10,H708,0):'[1]NKC'!$E$5007,0)+H708)=16,"",MATCH($C$8,OFFSET([1]NKC!$E$10,H708,0):'[1]NKC'!$E$5007,0)+H708))</f>
        <v>952</v>
      </c>
    </row>
    <row r="710" spans="1:8" s="52" customFormat="1" ht="25.5">
      <c r="A710" s="45">
        <f ca="1">IF($H710="","",INDEX([1]NKC!$A$10:$A$5007,$H710))</f>
        <v>43592</v>
      </c>
      <c r="B710" s="46" t="str">
        <f ca="1">IF($H710="","",INDEX([1]NKC!$B$10:$B$5007,$H710))</f>
        <v>PC20190507-02</v>
      </c>
      <c r="C710" s="47" t="str">
        <f ca="1">IF($H710="","",INDEX([1]NKC!$C$10:$C$5007,$H710))</f>
        <v>TT chi phí công tác và tiếp khách Phú Quốc-Phát sinh CP máy bay</v>
      </c>
      <c r="D710" s="48" t="str">
        <f ca="1">IF(IF($H710="","",INDEX([1]NKC!$D$10:$D$5007,$H710))=$C$8,IF($H710="","",INDEX([1]NKC!$E$10:$E$5007,$H710)),IF($H710="","",INDEX([1]NKC!$D$10:$D$5007,$H710)))</f>
        <v>6418</v>
      </c>
      <c r="E710" s="49" t="str">
        <f ca="1">IF(IF($H710="","",INDEX([1]NKC!$E$10:$E$5007,$H710))=$C$8,"",IF($H710="","",INDEX([1]NKC!$F$10:$F$5007,$H710)))</f>
        <v/>
      </c>
      <c r="F710" s="49">
        <f ca="1">IF(IF($H710="","",INDEX([1]NKC!$D$10:$D$5007,$H710))=$C$8,"",IF($H710="","",INDEX([1]NKC!$F$10:$F$5007,$H710)))</f>
        <v>1000000</v>
      </c>
      <c r="G710" s="50">
        <f ca="1">IF(SUM(E710:F710)=0,0,$G$11+SUM(E$12:$E710)-SUM(F$12:$F710))</f>
        <v>2726533253</v>
      </c>
      <c r="H710" s="51">
        <f ca="1">IF(IF(TYPE(MATCH($C$8,OFFSET([1]NKC!$D$10,H709,0):'[1]NKC'!$D$5007,0)+H709)=16,"",MATCH($C$8,OFFSET([1]NKC!$D$10,H709,0):'[1]NKC'!$D$5007,0)+H709)&lt;IF(TYPE(MATCH($C$8,OFFSET([1]NKC!$E$10,H709,0):'[1]NKC'!$E$5007,0)+H709)=16,"",MATCH($C$8,OFFSET([1]NKC!$E$10,H709,0):'[1]NKC'!$E$5007,0)+H709),IF(TYPE(MATCH($C$8,OFFSET([1]NKC!$D$10,H709,0):'[1]NKC'!$D$5007,0)+H709)=16,"",MATCH($C$8,OFFSET([1]NKC!$D$10,H709,0):'[1]NKC'!$D$5007,0)+H709),IF(TYPE(MATCH($C$8,OFFSET([1]NKC!$E$10,H709,0):'[1]NKC'!$E$5007,0)+H709)=16,"",MATCH($C$8,OFFSET([1]NKC!$E$10,H709,0):'[1]NKC'!$E$5007,0)+H709))</f>
        <v>953</v>
      </c>
    </row>
    <row r="711" spans="1:8" s="52" customFormat="1" ht="14.25">
      <c r="A711" s="45">
        <f ca="1">IF($H711="","",INDEX([1]NKC!$A$10:$A$5007,$H711))</f>
        <v>43592</v>
      </c>
      <c r="B711" s="46" t="str">
        <f ca="1">IF($H711="","",INDEX([1]NKC!$B$10:$B$5007,$H711))</f>
        <v>PC20190507-02</v>
      </c>
      <c r="C711" s="47" t="str">
        <f ca="1">IF($H711="","",INDEX([1]NKC!$C$10:$C$5007,$H711))</f>
        <v>TT chi phí công tác và tiếp khách Phú Quốc-Ăn uống</v>
      </c>
      <c r="D711" s="48" t="str">
        <f ca="1">IF(IF($H711="","",INDEX([1]NKC!$D$10:$D$5007,$H711))=$C$8,IF($H711="","",INDEX([1]NKC!$E$10:$E$5007,$H711)),IF($H711="","",INDEX([1]NKC!$D$10:$D$5007,$H711)))</f>
        <v>6418</v>
      </c>
      <c r="E711" s="49" t="str">
        <f ca="1">IF(IF($H711="","",INDEX([1]NKC!$E$10:$E$5007,$H711))=$C$8,"",IF($H711="","",INDEX([1]NKC!$F$10:$F$5007,$H711)))</f>
        <v/>
      </c>
      <c r="F711" s="49">
        <f ca="1">IF(IF($H711="","",INDEX([1]NKC!$D$10:$D$5007,$H711))=$C$8,"",IF($H711="","",INDEX([1]NKC!$F$10:$F$5007,$H711)))</f>
        <v>2727273</v>
      </c>
      <c r="G711" s="50">
        <f ca="1">IF(SUM(E711:F711)=0,0,$G$11+SUM(E$12:$E711)-SUM(F$12:$F711))</f>
        <v>2723805980</v>
      </c>
      <c r="H711" s="51">
        <f ca="1">IF(IF(TYPE(MATCH($C$8,OFFSET([1]NKC!$D$10,H710,0):'[1]NKC'!$D$5007,0)+H710)=16,"",MATCH($C$8,OFFSET([1]NKC!$D$10,H710,0):'[1]NKC'!$D$5007,0)+H710)&lt;IF(TYPE(MATCH($C$8,OFFSET([1]NKC!$E$10,H710,0):'[1]NKC'!$E$5007,0)+H710)=16,"",MATCH($C$8,OFFSET([1]NKC!$E$10,H710,0):'[1]NKC'!$E$5007,0)+H710),IF(TYPE(MATCH($C$8,OFFSET([1]NKC!$D$10,H710,0):'[1]NKC'!$D$5007,0)+H710)=16,"",MATCH($C$8,OFFSET([1]NKC!$D$10,H710,0):'[1]NKC'!$D$5007,0)+H710),IF(TYPE(MATCH($C$8,OFFSET([1]NKC!$E$10,H710,0):'[1]NKC'!$E$5007,0)+H710)=16,"",MATCH($C$8,OFFSET([1]NKC!$E$10,H710,0):'[1]NKC'!$E$5007,0)+H710))</f>
        <v>954</v>
      </c>
    </row>
    <row r="712" spans="1:8" s="52" customFormat="1" ht="14.25">
      <c r="A712" s="45">
        <f ca="1">IF($H712="","",INDEX([1]NKC!$A$10:$A$5007,$H712))</f>
        <v>43592</v>
      </c>
      <c r="B712" s="46" t="str">
        <f ca="1">IF($H712="","",INDEX([1]NKC!$B$10:$B$5007,$H712))</f>
        <v>PC20190507-02</v>
      </c>
      <c r="C712" s="47" t="str">
        <f ca="1">IF($H712="","",INDEX([1]NKC!$C$10:$C$5007,$H712))</f>
        <v>Thuế GTGT khấu trừ</v>
      </c>
      <c r="D712" s="48" t="str">
        <f ca="1">IF(IF($H712="","",INDEX([1]NKC!$D$10:$D$5007,$H712))=$C$8,IF($H712="","",INDEX([1]NKC!$E$10:$E$5007,$H712)),IF($H712="","",INDEX([1]NKC!$D$10:$D$5007,$H712)))</f>
        <v>1331</v>
      </c>
      <c r="E712" s="49" t="str">
        <f ca="1">IF(IF($H712="","",INDEX([1]NKC!$E$10:$E$5007,$H712))=$C$8,"",IF($H712="","",INDEX([1]NKC!$F$10:$F$5007,$H712)))</f>
        <v/>
      </c>
      <c r="F712" s="49">
        <f ca="1">IF(IF($H712="","",INDEX([1]NKC!$D$10:$D$5007,$H712))=$C$8,"",IF($H712="","",INDEX([1]NKC!$F$10:$F$5007,$H712)))</f>
        <v>272727</v>
      </c>
      <c r="G712" s="50">
        <f ca="1">IF(SUM(E712:F712)=0,0,$G$11+SUM(E$12:$E712)-SUM(F$12:$F712))</f>
        <v>2723533253</v>
      </c>
      <c r="H712" s="51">
        <f ca="1">IF(IF(TYPE(MATCH($C$8,OFFSET([1]NKC!$D$10,H711,0):'[1]NKC'!$D$5007,0)+H711)=16,"",MATCH($C$8,OFFSET([1]NKC!$D$10,H711,0):'[1]NKC'!$D$5007,0)+H711)&lt;IF(TYPE(MATCH($C$8,OFFSET([1]NKC!$E$10,H711,0):'[1]NKC'!$E$5007,0)+H711)=16,"",MATCH($C$8,OFFSET([1]NKC!$E$10,H711,0):'[1]NKC'!$E$5007,0)+H711),IF(TYPE(MATCH($C$8,OFFSET([1]NKC!$D$10,H711,0):'[1]NKC'!$D$5007,0)+H711)=16,"",MATCH($C$8,OFFSET([1]NKC!$D$10,H711,0):'[1]NKC'!$D$5007,0)+H711),IF(TYPE(MATCH($C$8,OFFSET([1]NKC!$E$10,H711,0):'[1]NKC'!$E$5007,0)+H711)=16,"",MATCH($C$8,OFFSET([1]NKC!$E$10,H711,0):'[1]NKC'!$E$5007,0)+H711))</f>
        <v>955</v>
      </c>
    </row>
    <row r="713" spans="1:8" s="52" customFormat="1" ht="14.25">
      <c r="A713" s="45">
        <f ca="1">IF($H713="","",INDEX([1]NKC!$A$10:$A$5007,$H713))</f>
        <v>43592</v>
      </c>
      <c r="B713" s="46" t="str">
        <f ca="1">IF($H713="","",INDEX([1]NKC!$B$10:$B$5007,$H713))</f>
        <v>PC20190507-02</v>
      </c>
      <c r="C713" s="47" t="str">
        <f ca="1">IF($H713="","",INDEX([1]NKC!$C$10:$C$5007,$H713))</f>
        <v>TT chi phí công tác và tiếp khách Phú Quốc-Ăn uống</v>
      </c>
      <c r="D713" s="48" t="str">
        <f ca="1">IF(IF($H713="","",INDEX([1]NKC!$D$10:$D$5007,$H713))=$C$8,IF($H713="","",INDEX([1]NKC!$E$10:$E$5007,$H713)),IF($H713="","",INDEX([1]NKC!$D$10:$D$5007,$H713)))</f>
        <v>6418</v>
      </c>
      <c r="E713" s="49" t="str">
        <f ca="1">IF(IF($H713="","",INDEX([1]NKC!$E$10:$E$5007,$H713))=$C$8,"",IF($H713="","",INDEX([1]NKC!$F$10:$F$5007,$H713)))</f>
        <v/>
      </c>
      <c r="F713" s="49">
        <f ca="1">IF(IF($H713="","",INDEX([1]NKC!$D$10:$D$5007,$H713))=$C$8,"",IF($H713="","",INDEX([1]NKC!$F$10:$F$5007,$H713)))</f>
        <v>2651000</v>
      </c>
      <c r="G713" s="50">
        <f ca="1">IF(SUM(E713:F713)=0,0,$G$11+SUM(E$12:$E713)-SUM(F$12:$F713))</f>
        <v>2720882253</v>
      </c>
      <c r="H713" s="51">
        <f ca="1">IF(IF(TYPE(MATCH($C$8,OFFSET([1]NKC!$D$10,H712,0):'[1]NKC'!$D$5007,0)+H712)=16,"",MATCH($C$8,OFFSET([1]NKC!$D$10,H712,0):'[1]NKC'!$D$5007,0)+H712)&lt;IF(TYPE(MATCH($C$8,OFFSET([1]NKC!$E$10,H712,0):'[1]NKC'!$E$5007,0)+H712)=16,"",MATCH($C$8,OFFSET([1]NKC!$E$10,H712,0):'[1]NKC'!$E$5007,0)+H712),IF(TYPE(MATCH($C$8,OFFSET([1]NKC!$D$10,H712,0):'[1]NKC'!$D$5007,0)+H712)=16,"",MATCH($C$8,OFFSET([1]NKC!$D$10,H712,0):'[1]NKC'!$D$5007,0)+H712),IF(TYPE(MATCH($C$8,OFFSET([1]NKC!$E$10,H712,0):'[1]NKC'!$E$5007,0)+H712)=16,"",MATCH($C$8,OFFSET([1]NKC!$E$10,H712,0):'[1]NKC'!$E$5007,0)+H712))</f>
        <v>956</v>
      </c>
    </row>
    <row r="714" spans="1:8" s="52" customFormat="1" ht="14.25">
      <c r="A714" s="45">
        <f ca="1">IF($H714="","",INDEX([1]NKC!$A$10:$A$5007,$H714))</f>
        <v>43592</v>
      </c>
      <c r="B714" s="46" t="str">
        <f ca="1">IF($H714="","",INDEX([1]NKC!$B$10:$B$5007,$H714))</f>
        <v>PC20190507-02</v>
      </c>
      <c r="C714" s="47" t="str">
        <f ca="1">IF($H714="","",INDEX([1]NKC!$C$10:$C$5007,$H714))</f>
        <v>Thuế GTGT khấu trừ</v>
      </c>
      <c r="D714" s="48" t="str">
        <f ca="1">IF(IF($H714="","",INDEX([1]NKC!$D$10:$D$5007,$H714))=$C$8,IF($H714="","",INDEX([1]NKC!$E$10:$E$5007,$H714)),IF($H714="","",INDEX([1]NKC!$D$10:$D$5007,$H714)))</f>
        <v>1331</v>
      </c>
      <c r="E714" s="49" t="str">
        <f ca="1">IF(IF($H714="","",INDEX([1]NKC!$E$10:$E$5007,$H714))=$C$8,"",IF($H714="","",INDEX([1]NKC!$F$10:$F$5007,$H714)))</f>
        <v/>
      </c>
      <c r="F714" s="49">
        <f ca="1">IF(IF($H714="","",INDEX([1]NKC!$D$10:$D$5007,$H714))=$C$8,"",IF($H714="","",INDEX([1]NKC!$F$10:$F$5007,$H714)))</f>
        <v>265100</v>
      </c>
      <c r="G714" s="50">
        <f ca="1">IF(SUM(E714:F714)=0,0,$G$11+SUM(E$12:$E714)-SUM(F$12:$F714))</f>
        <v>2720617153</v>
      </c>
      <c r="H714" s="51">
        <f ca="1">IF(IF(TYPE(MATCH($C$8,OFFSET([1]NKC!$D$10,H713,0):'[1]NKC'!$D$5007,0)+H713)=16,"",MATCH($C$8,OFFSET([1]NKC!$D$10,H713,0):'[1]NKC'!$D$5007,0)+H713)&lt;IF(TYPE(MATCH($C$8,OFFSET([1]NKC!$E$10,H713,0):'[1]NKC'!$E$5007,0)+H713)=16,"",MATCH($C$8,OFFSET([1]NKC!$E$10,H713,0):'[1]NKC'!$E$5007,0)+H713),IF(TYPE(MATCH($C$8,OFFSET([1]NKC!$D$10,H713,0):'[1]NKC'!$D$5007,0)+H713)=16,"",MATCH($C$8,OFFSET([1]NKC!$D$10,H713,0):'[1]NKC'!$D$5007,0)+H713),IF(TYPE(MATCH($C$8,OFFSET([1]NKC!$E$10,H713,0):'[1]NKC'!$E$5007,0)+H713)=16,"",MATCH($C$8,OFFSET([1]NKC!$E$10,H713,0):'[1]NKC'!$E$5007,0)+H713))</f>
        <v>957</v>
      </c>
    </row>
    <row r="715" spans="1:8" s="52" customFormat="1" ht="14.25">
      <c r="A715" s="45">
        <f ca="1">IF($H715="","",INDEX([1]NKC!$A$10:$A$5007,$H715))</f>
        <v>43592</v>
      </c>
      <c r="B715" s="46" t="str">
        <f ca="1">IF($H715="","",INDEX([1]NKC!$B$10:$B$5007,$H715))</f>
        <v>PC20190507-02</v>
      </c>
      <c r="C715" s="47" t="str">
        <f ca="1">IF($H715="","",INDEX([1]NKC!$C$10:$C$5007,$H715))</f>
        <v>TT chi phí công tác và tiếp khách Phú Quốc-Ăn uống</v>
      </c>
      <c r="D715" s="48" t="str">
        <f ca="1">IF(IF($H715="","",INDEX([1]NKC!$D$10:$D$5007,$H715))=$C$8,IF($H715="","",INDEX([1]NKC!$E$10:$E$5007,$H715)),IF($H715="","",INDEX([1]NKC!$D$10:$D$5007,$H715)))</f>
        <v>6418</v>
      </c>
      <c r="E715" s="49" t="str">
        <f ca="1">IF(IF($H715="","",INDEX([1]NKC!$E$10:$E$5007,$H715))=$C$8,"",IF($H715="","",INDEX([1]NKC!$F$10:$F$5007,$H715)))</f>
        <v/>
      </c>
      <c r="F715" s="49">
        <f ca="1">IF(IF($H715="","",INDEX([1]NKC!$D$10:$D$5007,$H715))=$C$8,"",IF($H715="","",INDEX([1]NKC!$F$10:$F$5007,$H715)))</f>
        <v>1272727</v>
      </c>
      <c r="G715" s="50">
        <f ca="1">IF(SUM(E715:F715)=0,0,$G$11+SUM(E$12:$E715)-SUM(F$12:$F715))</f>
        <v>2719344426</v>
      </c>
      <c r="H715" s="51">
        <f ca="1">IF(IF(TYPE(MATCH($C$8,OFFSET([1]NKC!$D$10,H714,0):'[1]NKC'!$D$5007,0)+H714)=16,"",MATCH($C$8,OFFSET([1]NKC!$D$10,H714,0):'[1]NKC'!$D$5007,0)+H714)&lt;IF(TYPE(MATCH($C$8,OFFSET([1]NKC!$E$10,H714,0):'[1]NKC'!$E$5007,0)+H714)=16,"",MATCH($C$8,OFFSET([1]NKC!$E$10,H714,0):'[1]NKC'!$E$5007,0)+H714),IF(TYPE(MATCH($C$8,OFFSET([1]NKC!$D$10,H714,0):'[1]NKC'!$D$5007,0)+H714)=16,"",MATCH($C$8,OFFSET([1]NKC!$D$10,H714,0):'[1]NKC'!$D$5007,0)+H714),IF(TYPE(MATCH($C$8,OFFSET([1]NKC!$E$10,H714,0):'[1]NKC'!$E$5007,0)+H714)=16,"",MATCH($C$8,OFFSET([1]NKC!$E$10,H714,0):'[1]NKC'!$E$5007,0)+H714))</f>
        <v>958</v>
      </c>
    </row>
    <row r="716" spans="1:8" s="52" customFormat="1" ht="14.25">
      <c r="A716" s="45">
        <f ca="1">IF($H716="","",INDEX([1]NKC!$A$10:$A$5007,$H716))</f>
        <v>43592</v>
      </c>
      <c r="B716" s="46" t="str">
        <f ca="1">IF($H716="","",INDEX([1]NKC!$B$10:$B$5007,$H716))</f>
        <v>PC20190507-02</v>
      </c>
      <c r="C716" s="47" t="str">
        <f ca="1">IF($H716="","",INDEX([1]NKC!$C$10:$C$5007,$H716))</f>
        <v>Thuế GTGT khấu trừ</v>
      </c>
      <c r="D716" s="48" t="str">
        <f ca="1">IF(IF($H716="","",INDEX([1]NKC!$D$10:$D$5007,$H716))=$C$8,IF($H716="","",INDEX([1]NKC!$E$10:$E$5007,$H716)),IF($H716="","",INDEX([1]NKC!$D$10:$D$5007,$H716)))</f>
        <v>1331</v>
      </c>
      <c r="E716" s="49" t="str">
        <f ca="1">IF(IF($H716="","",INDEX([1]NKC!$E$10:$E$5007,$H716))=$C$8,"",IF($H716="","",INDEX([1]NKC!$F$10:$F$5007,$H716)))</f>
        <v/>
      </c>
      <c r="F716" s="49">
        <f ca="1">IF(IF($H716="","",INDEX([1]NKC!$D$10:$D$5007,$H716))=$C$8,"",IF($H716="","",INDEX([1]NKC!$F$10:$F$5007,$H716)))</f>
        <v>127273</v>
      </c>
      <c r="G716" s="50">
        <f ca="1">IF(SUM(E716:F716)=0,0,$G$11+SUM(E$12:$E716)-SUM(F$12:$F716))</f>
        <v>2719217153</v>
      </c>
      <c r="H716" s="51">
        <f ca="1">IF(IF(TYPE(MATCH($C$8,OFFSET([1]NKC!$D$10,H715,0):'[1]NKC'!$D$5007,0)+H715)=16,"",MATCH($C$8,OFFSET([1]NKC!$D$10,H715,0):'[1]NKC'!$D$5007,0)+H715)&lt;IF(TYPE(MATCH($C$8,OFFSET([1]NKC!$E$10,H715,0):'[1]NKC'!$E$5007,0)+H715)=16,"",MATCH($C$8,OFFSET([1]NKC!$E$10,H715,0):'[1]NKC'!$E$5007,0)+H715),IF(TYPE(MATCH($C$8,OFFSET([1]NKC!$D$10,H715,0):'[1]NKC'!$D$5007,0)+H715)=16,"",MATCH($C$8,OFFSET([1]NKC!$D$10,H715,0):'[1]NKC'!$D$5007,0)+H715),IF(TYPE(MATCH($C$8,OFFSET([1]NKC!$E$10,H715,0):'[1]NKC'!$E$5007,0)+H715)=16,"",MATCH($C$8,OFFSET([1]NKC!$E$10,H715,0):'[1]NKC'!$E$5007,0)+H715))</f>
        <v>959</v>
      </c>
    </row>
    <row r="717" spans="1:8" s="52" customFormat="1" ht="14.25">
      <c r="A717" s="45">
        <f ca="1">IF($H717="","",INDEX([1]NKC!$A$10:$A$5007,$H717))</f>
        <v>43592</v>
      </c>
      <c r="B717" s="46" t="str">
        <f ca="1">IF($H717="","",INDEX([1]NKC!$B$10:$B$5007,$H717))</f>
        <v>PC20190507-03</v>
      </c>
      <c r="C717" s="47" t="str">
        <f ca="1">IF($H717="","",INDEX([1]NKC!$C$10:$C$5007,$H717))</f>
        <v>TT in 50 cuốn hồ sơ năng lực công ty</v>
      </c>
      <c r="D717" s="48" t="str">
        <f ca="1">IF(IF($H717="","",INDEX([1]NKC!$D$10:$D$5007,$H717))=$C$8,IF($H717="","",INDEX([1]NKC!$E$10:$E$5007,$H717)),IF($H717="","",INDEX([1]NKC!$D$10:$D$5007,$H717)))</f>
        <v>6418</v>
      </c>
      <c r="E717" s="49" t="str">
        <f ca="1">IF(IF($H717="","",INDEX([1]NKC!$E$10:$E$5007,$H717))=$C$8,"",IF($H717="","",INDEX([1]NKC!$F$10:$F$5007,$H717)))</f>
        <v/>
      </c>
      <c r="F717" s="49">
        <f ca="1">IF(IF($H717="","",INDEX([1]NKC!$D$10:$D$5007,$H717))=$C$8,"",IF($H717="","",INDEX([1]NKC!$F$10:$F$5007,$H717)))</f>
        <v>2000000</v>
      </c>
      <c r="G717" s="50">
        <f ca="1">IF(SUM(E717:F717)=0,0,$G$11+SUM(E$12:$E717)-SUM(F$12:$F717))</f>
        <v>2717217153</v>
      </c>
      <c r="H717" s="51">
        <f ca="1">IF(IF(TYPE(MATCH($C$8,OFFSET([1]NKC!$D$10,H716,0):'[1]NKC'!$D$5007,0)+H716)=16,"",MATCH($C$8,OFFSET([1]NKC!$D$10,H716,0):'[1]NKC'!$D$5007,0)+H716)&lt;IF(TYPE(MATCH($C$8,OFFSET([1]NKC!$E$10,H716,0):'[1]NKC'!$E$5007,0)+H716)=16,"",MATCH($C$8,OFFSET([1]NKC!$E$10,H716,0):'[1]NKC'!$E$5007,0)+H716),IF(TYPE(MATCH($C$8,OFFSET([1]NKC!$D$10,H716,0):'[1]NKC'!$D$5007,0)+H716)=16,"",MATCH($C$8,OFFSET([1]NKC!$D$10,H716,0):'[1]NKC'!$D$5007,0)+H716),IF(TYPE(MATCH($C$8,OFFSET([1]NKC!$E$10,H716,0):'[1]NKC'!$E$5007,0)+H716)=16,"",MATCH($C$8,OFFSET([1]NKC!$E$10,H716,0):'[1]NKC'!$E$5007,0)+H716))</f>
        <v>960</v>
      </c>
    </row>
    <row r="718" spans="1:8" s="52" customFormat="1" ht="14.25">
      <c r="A718" s="45">
        <f ca="1">IF($H718="","",INDEX([1]NKC!$A$10:$A$5007,$H718))</f>
        <v>43592</v>
      </c>
      <c r="B718" s="46" t="str">
        <f ca="1">IF($H718="","",INDEX([1]NKC!$B$10:$B$5007,$H718))</f>
        <v>PC20190507-03</v>
      </c>
      <c r="C718" s="47" t="str">
        <f ca="1">IF($H718="","",INDEX([1]NKC!$C$10:$C$5007,$H718))</f>
        <v>Thuế GTGT khấu trừ</v>
      </c>
      <c r="D718" s="48" t="str">
        <f ca="1">IF(IF($H718="","",INDEX([1]NKC!$D$10:$D$5007,$H718))=$C$8,IF($H718="","",INDEX([1]NKC!$E$10:$E$5007,$H718)),IF($H718="","",INDEX([1]NKC!$D$10:$D$5007,$H718)))</f>
        <v>1331</v>
      </c>
      <c r="E718" s="49" t="str">
        <f ca="1">IF(IF($H718="","",INDEX([1]NKC!$E$10:$E$5007,$H718))=$C$8,"",IF($H718="","",INDEX([1]NKC!$F$10:$F$5007,$H718)))</f>
        <v/>
      </c>
      <c r="F718" s="49">
        <f ca="1">IF(IF($H718="","",INDEX([1]NKC!$D$10:$D$5007,$H718))=$C$8,"",IF($H718="","",INDEX([1]NKC!$F$10:$F$5007,$H718)))</f>
        <v>200000</v>
      </c>
      <c r="G718" s="50">
        <f ca="1">IF(SUM(E718:F718)=0,0,$G$11+SUM(E$12:$E718)-SUM(F$12:$F718))</f>
        <v>2717017153</v>
      </c>
      <c r="H718" s="51">
        <f ca="1">IF(IF(TYPE(MATCH($C$8,OFFSET([1]NKC!$D$10,H717,0):'[1]NKC'!$D$5007,0)+H717)=16,"",MATCH($C$8,OFFSET([1]NKC!$D$10,H717,0):'[1]NKC'!$D$5007,0)+H717)&lt;IF(TYPE(MATCH($C$8,OFFSET([1]NKC!$E$10,H717,0):'[1]NKC'!$E$5007,0)+H717)=16,"",MATCH($C$8,OFFSET([1]NKC!$E$10,H717,0):'[1]NKC'!$E$5007,0)+H717),IF(TYPE(MATCH($C$8,OFFSET([1]NKC!$D$10,H717,0):'[1]NKC'!$D$5007,0)+H717)=16,"",MATCH($C$8,OFFSET([1]NKC!$D$10,H717,0):'[1]NKC'!$D$5007,0)+H717),IF(TYPE(MATCH($C$8,OFFSET([1]NKC!$E$10,H717,0):'[1]NKC'!$E$5007,0)+H717)=16,"",MATCH($C$8,OFFSET([1]NKC!$E$10,H717,0):'[1]NKC'!$E$5007,0)+H717))</f>
        <v>961</v>
      </c>
    </row>
    <row r="719" spans="1:8" s="52" customFormat="1" ht="14.25">
      <c r="A719" s="45">
        <f ca="1">IF($H719="","",INDEX([1]NKC!$A$10:$A$5007,$H719))</f>
        <v>43592</v>
      </c>
      <c r="B719" s="46" t="str">
        <f ca="1">IF($H719="","",INDEX([1]NKC!$B$10:$B$5007,$H719))</f>
        <v>PC20190507-04</v>
      </c>
      <c r="C719" s="47" t="str">
        <f ca="1">IF($H719="","",INDEX([1]NKC!$C$10:$C$5007,$H719))</f>
        <v>TT tiền nước T3,T4/2019</v>
      </c>
      <c r="D719" s="48" t="str">
        <f ca="1">IF(IF($H719="","",INDEX([1]NKC!$D$10:$D$5007,$H719))=$C$8,IF($H719="","",INDEX([1]NKC!$E$10:$E$5007,$H719)),IF($H719="","",INDEX([1]NKC!$D$10:$D$5007,$H719)))</f>
        <v>6418</v>
      </c>
      <c r="E719" s="49" t="str">
        <f ca="1">IF(IF($H719="","",INDEX([1]NKC!$E$10:$E$5007,$H719))=$C$8,"",IF($H719="","",INDEX([1]NKC!$F$10:$F$5007,$H719)))</f>
        <v/>
      </c>
      <c r="F719" s="49">
        <f ca="1">IF(IF($H719="","",INDEX([1]NKC!$D$10:$D$5007,$H719))=$C$8,"",IF($H719="","",INDEX([1]NKC!$F$10:$F$5007,$H719)))</f>
        <v>5645405</v>
      </c>
      <c r="G719" s="50">
        <f ca="1">IF(SUM(E719:F719)=0,0,$G$11+SUM(E$12:$E719)-SUM(F$12:$F719))</f>
        <v>2711371748</v>
      </c>
      <c r="H719" s="51">
        <f ca="1">IF(IF(TYPE(MATCH($C$8,OFFSET([1]NKC!$D$10,H718,0):'[1]NKC'!$D$5007,0)+H718)=16,"",MATCH($C$8,OFFSET([1]NKC!$D$10,H718,0):'[1]NKC'!$D$5007,0)+H718)&lt;IF(TYPE(MATCH($C$8,OFFSET([1]NKC!$E$10,H718,0):'[1]NKC'!$E$5007,0)+H718)=16,"",MATCH($C$8,OFFSET([1]NKC!$E$10,H718,0):'[1]NKC'!$E$5007,0)+H718),IF(TYPE(MATCH($C$8,OFFSET([1]NKC!$D$10,H718,0):'[1]NKC'!$D$5007,0)+H718)=16,"",MATCH($C$8,OFFSET([1]NKC!$D$10,H718,0):'[1]NKC'!$D$5007,0)+H718),IF(TYPE(MATCH($C$8,OFFSET([1]NKC!$E$10,H718,0):'[1]NKC'!$E$5007,0)+H718)=16,"",MATCH($C$8,OFFSET([1]NKC!$E$10,H718,0):'[1]NKC'!$E$5007,0)+H718))</f>
        <v>962</v>
      </c>
    </row>
    <row r="720" spans="1:8" s="52" customFormat="1" ht="14.25">
      <c r="A720" s="45">
        <f ca="1">IF($H720="","",INDEX([1]NKC!$A$10:$A$5007,$H720))</f>
        <v>43592</v>
      </c>
      <c r="B720" s="46" t="str">
        <f ca="1">IF($H720="","",INDEX([1]NKC!$B$10:$B$5007,$H720))</f>
        <v>PC20190507-04</v>
      </c>
      <c r="C720" s="47" t="str">
        <f ca="1">IF($H720="","",INDEX([1]NKC!$C$10:$C$5007,$H720))</f>
        <v>Thuế GTGT khấu trừ</v>
      </c>
      <c r="D720" s="48" t="str">
        <f ca="1">IF(IF($H720="","",INDEX([1]NKC!$D$10:$D$5007,$H720))=$C$8,IF($H720="","",INDEX([1]NKC!$E$10:$E$5007,$H720)),IF($H720="","",INDEX([1]NKC!$D$10:$D$5007,$H720)))</f>
        <v>1331</v>
      </c>
      <c r="E720" s="49" t="str">
        <f ca="1">IF(IF($H720="","",INDEX([1]NKC!$E$10:$E$5007,$H720))=$C$8,"",IF($H720="","",INDEX([1]NKC!$F$10:$F$5007,$H720)))</f>
        <v/>
      </c>
      <c r="F720" s="49">
        <f ca="1">IF(IF($H720="","",INDEX([1]NKC!$D$10:$D$5007,$H720))=$C$8,"",IF($H720="","",INDEX([1]NKC!$F$10:$F$5007,$H720)))</f>
        <v>282270</v>
      </c>
      <c r="G720" s="50">
        <f ca="1">IF(SUM(E720:F720)=0,0,$G$11+SUM(E$12:$E720)-SUM(F$12:$F720))</f>
        <v>2711089478</v>
      </c>
      <c r="H720" s="51">
        <f ca="1">IF(IF(TYPE(MATCH($C$8,OFFSET([1]NKC!$D$10,H719,0):'[1]NKC'!$D$5007,0)+H719)=16,"",MATCH($C$8,OFFSET([1]NKC!$D$10,H719,0):'[1]NKC'!$D$5007,0)+H719)&lt;IF(TYPE(MATCH($C$8,OFFSET([1]NKC!$E$10,H719,0):'[1]NKC'!$E$5007,0)+H719)=16,"",MATCH($C$8,OFFSET([1]NKC!$E$10,H719,0):'[1]NKC'!$E$5007,0)+H719),IF(TYPE(MATCH($C$8,OFFSET([1]NKC!$D$10,H719,0):'[1]NKC'!$D$5007,0)+H719)=16,"",MATCH($C$8,OFFSET([1]NKC!$D$10,H719,0):'[1]NKC'!$D$5007,0)+H719),IF(TYPE(MATCH($C$8,OFFSET([1]NKC!$E$10,H719,0):'[1]NKC'!$E$5007,0)+H719)=16,"",MATCH($C$8,OFFSET([1]NKC!$E$10,H719,0):'[1]NKC'!$E$5007,0)+H719))</f>
        <v>963</v>
      </c>
    </row>
    <row r="721" spans="1:8" s="52" customFormat="1" ht="14.25">
      <c r="A721" s="45">
        <f ca="1">IF($H721="","",INDEX([1]NKC!$A$10:$A$5007,$H721))</f>
        <v>43592</v>
      </c>
      <c r="B721" s="46" t="str">
        <f ca="1">IF($H721="","",INDEX([1]NKC!$B$10:$B$5007,$H721))</f>
        <v>PC20190507-05</v>
      </c>
      <c r="C721" s="47" t="str">
        <f ca="1">IF($H721="","",INDEX([1]NKC!$C$10:$C$5007,$H721))</f>
        <v>TT tiền phúng viếng anh trai Bảo Vệ</v>
      </c>
      <c r="D721" s="48" t="str">
        <f ca="1">IF(IF($H721="","",INDEX([1]NKC!$D$10:$D$5007,$H721))=$C$8,IF($H721="","",INDEX([1]NKC!$E$10:$E$5007,$H721)),IF($H721="","",INDEX([1]NKC!$D$10:$D$5007,$H721)))</f>
        <v>4212</v>
      </c>
      <c r="E721" s="49" t="str">
        <f ca="1">IF(IF($H721="","",INDEX([1]NKC!$E$10:$E$5007,$H721))=$C$8,"",IF($H721="","",INDEX([1]NKC!$F$10:$F$5007,$H721)))</f>
        <v/>
      </c>
      <c r="F721" s="49">
        <f ca="1">IF(IF($H721="","",INDEX([1]NKC!$D$10:$D$5007,$H721))=$C$8,"",IF($H721="","",INDEX([1]NKC!$F$10:$F$5007,$H721)))</f>
        <v>500000</v>
      </c>
      <c r="G721" s="50">
        <f ca="1">IF(SUM(E721:F721)=0,0,$G$11+SUM(E$12:$E721)-SUM(F$12:$F721))</f>
        <v>2710589478</v>
      </c>
      <c r="H721" s="51">
        <f ca="1">IF(IF(TYPE(MATCH($C$8,OFFSET([1]NKC!$D$10,H720,0):'[1]NKC'!$D$5007,0)+H720)=16,"",MATCH($C$8,OFFSET([1]NKC!$D$10,H720,0):'[1]NKC'!$D$5007,0)+H720)&lt;IF(TYPE(MATCH($C$8,OFFSET([1]NKC!$E$10,H720,0):'[1]NKC'!$E$5007,0)+H720)=16,"",MATCH($C$8,OFFSET([1]NKC!$E$10,H720,0):'[1]NKC'!$E$5007,0)+H720),IF(TYPE(MATCH($C$8,OFFSET([1]NKC!$D$10,H720,0):'[1]NKC'!$D$5007,0)+H720)=16,"",MATCH($C$8,OFFSET([1]NKC!$D$10,H720,0):'[1]NKC'!$D$5007,0)+H720),IF(TYPE(MATCH($C$8,OFFSET([1]NKC!$E$10,H720,0):'[1]NKC'!$E$5007,0)+H720)=16,"",MATCH($C$8,OFFSET([1]NKC!$E$10,H720,0):'[1]NKC'!$E$5007,0)+H720))</f>
        <v>964</v>
      </c>
    </row>
    <row r="722" spans="1:8" s="52" customFormat="1" ht="14.25">
      <c r="A722" s="45">
        <f ca="1">IF($H722="","",INDEX([1]NKC!$A$10:$A$5007,$H722))</f>
        <v>43592</v>
      </c>
      <c r="B722" s="46" t="str">
        <f ca="1">IF($H722="","",INDEX([1]NKC!$B$10:$B$5007,$H722))</f>
        <v>PC20190507-06</v>
      </c>
      <c r="C722" s="47" t="str">
        <f ca="1">IF($H722="","",INDEX([1]NKC!$C$10:$C$5007,$H722))</f>
        <v>Tạm ứng công tác Cần Thơ 8/5-10/05</v>
      </c>
      <c r="D722" s="48" t="str">
        <f ca="1">IF(IF($H722="","",INDEX([1]NKC!$D$10:$D$5007,$H722))=$C$8,IF($H722="","",INDEX([1]NKC!$E$10:$E$5007,$H722)),IF($H722="","",INDEX([1]NKC!$D$10:$D$5007,$H722)))</f>
        <v>141</v>
      </c>
      <c r="E722" s="49" t="str">
        <f ca="1">IF(IF($H722="","",INDEX([1]NKC!$E$10:$E$5007,$H722))=$C$8,"",IF($H722="","",INDEX([1]NKC!$F$10:$F$5007,$H722)))</f>
        <v/>
      </c>
      <c r="F722" s="49">
        <f ca="1">IF(IF($H722="","",INDEX([1]NKC!$D$10:$D$5007,$H722))=$C$8,"",IF($H722="","",INDEX([1]NKC!$F$10:$F$5007,$H722)))</f>
        <v>5000000</v>
      </c>
      <c r="G722" s="50">
        <f ca="1">IF(SUM(E722:F722)=0,0,$G$11+SUM(E$12:$E722)-SUM(F$12:$F722))</f>
        <v>2705589478</v>
      </c>
      <c r="H722" s="51">
        <f ca="1">IF(IF(TYPE(MATCH($C$8,OFFSET([1]NKC!$D$10,H721,0):'[1]NKC'!$D$5007,0)+H721)=16,"",MATCH($C$8,OFFSET([1]NKC!$D$10,H721,0):'[1]NKC'!$D$5007,0)+H721)&lt;IF(TYPE(MATCH($C$8,OFFSET([1]NKC!$E$10,H721,0):'[1]NKC'!$E$5007,0)+H721)=16,"",MATCH($C$8,OFFSET([1]NKC!$E$10,H721,0):'[1]NKC'!$E$5007,0)+H721),IF(TYPE(MATCH($C$8,OFFSET([1]NKC!$D$10,H721,0):'[1]NKC'!$D$5007,0)+H721)=16,"",MATCH($C$8,OFFSET([1]NKC!$D$10,H721,0):'[1]NKC'!$D$5007,0)+H721),IF(TYPE(MATCH($C$8,OFFSET([1]NKC!$E$10,H721,0):'[1]NKC'!$E$5007,0)+H721)=16,"",MATCH($C$8,OFFSET([1]NKC!$E$10,H721,0):'[1]NKC'!$E$5007,0)+H721))</f>
        <v>965</v>
      </c>
    </row>
    <row r="723" spans="1:8" s="52" customFormat="1" ht="14.25">
      <c r="A723" s="45">
        <f ca="1">IF($H723="","",INDEX([1]NKC!$A$10:$A$5007,$H723))</f>
        <v>43592</v>
      </c>
      <c r="B723" s="46" t="str">
        <f ca="1">IF($H723="","",INDEX([1]NKC!$B$10:$B$5007,$H723))</f>
        <v>PC20190507-07</v>
      </c>
      <c r="C723" s="47" t="str">
        <f ca="1">IF($H723="","",INDEX([1]NKC!$C$10:$C$5007,$H723))</f>
        <v>Tạm ứng công tác Tây Ninh</v>
      </c>
      <c r="D723" s="48" t="str">
        <f ca="1">IF(IF($H723="","",INDEX([1]NKC!$D$10:$D$5007,$H723))=$C$8,IF($H723="","",INDEX([1]NKC!$E$10:$E$5007,$H723)),IF($H723="","",INDEX([1]NKC!$D$10:$D$5007,$H723)))</f>
        <v>141</v>
      </c>
      <c r="E723" s="49" t="str">
        <f ca="1">IF(IF($H723="","",INDEX([1]NKC!$E$10:$E$5007,$H723))=$C$8,"",IF($H723="","",INDEX([1]NKC!$F$10:$F$5007,$H723)))</f>
        <v/>
      </c>
      <c r="F723" s="49">
        <f ca="1">IF(IF($H723="","",INDEX([1]NKC!$D$10:$D$5007,$H723))=$C$8,"",IF($H723="","",INDEX([1]NKC!$F$10:$F$5007,$H723)))</f>
        <v>1000000</v>
      </c>
      <c r="G723" s="50">
        <f ca="1">IF(SUM(E723:F723)=0,0,$G$11+SUM(E$12:$E723)-SUM(F$12:$F723))</f>
        <v>2704589478</v>
      </c>
      <c r="H723" s="51">
        <f ca="1">IF(IF(TYPE(MATCH($C$8,OFFSET([1]NKC!$D$10,H722,0):'[1]NKC'!$D$5007,0)+H722)=16,"",MATCH($C$8,OFFSET([1]NKC!$D$10,H722,0):'[1]NKC'!$D$5007,0)+H722)&lt;IF(TYPE(MATCH($C$8,OFFSET([1]NKC!$E$10,H722,0):'[1]NKC'!$E$5007,0)+H722)=16,"",MATCH($C$8,OFFSET([1]NKC!$E$10,H722,0):'[1]NKC'!$E$5007,0)+H722),IF(TYPE(MATCH($C$8,OFFSET([1]NKC!$D$10,H722,0):'[1]NKC'!$D$5007,0)+H722)=16,"",MATCH($C$8,OFFSET([1]NKC!$D$10,H722,0):'[1]NKC'!$D$5007,0)+H722),IF(TYPE(MATCH($C$8,OFFSET([1]NKC!$E$10,H722,0):'[1]NKC'!$E$5007,0)+H722)=16,"",MATCH($C$8,OFFSET([1]NKC!$E$10,H722,0):'[1]NKC'!$E$5007,0)+H722))</f>
        <v>966</v>
      </c>
    </row>
    <row r="724" spans="1:8" s="52" customFormat="1" ht="14.25">
      <c r="A724" s="45">
        <f ca="1">IF($H724="","",INDEX([1]NKC!$A$10:$A$5007,$H724))</f>
        <v>43592</v>
      </c>
      <c r="B724" s="46" t="str">
        <f ca="1">IF($H724="","",INDEX([1]NKC!$B$10:$B$5007,$H724))</f>
        <v>PC20190507-08</v>
      </c>
      <c r="C724" s="47" t="str">
        <f ca="1">IF($H724="","",INDEX([1]NKC!$C$10:$C$5007,$H724))</f>
        <v>TT phí photo công chứng, chứng từ</v>
      </c>
      <c r="D724" s="48" t="str">
        <f ca="1">IF(IF($H724="","",INDEX([1]NKC!$D$10:$D$5007,$H724))=$C$8,IF($H724="","",INDEX([1]NKC!$E$10:$E$5007,$H724)),IF($H724="","",INDEX([1]NKC!$D$10:$D$5007,$H724)))</f>
        <v>6418</v>
      </c>
      <c r="E724" s="49" t="str">
        <f ca="1">IF(IF($H724="","",INDEX([1]NKC!$E$10:$E$5007,$H724))=$C$8,"",IF($H724="","",INDEX([1]NKC!$F$10:$F$5007,$H724)))</f>
        <v/>
      </c>
      <c r="F724" s="49">
        <f ca="1">IF(IF($H724="","",INDEX([1]NKC!$D$10:$D$5007,$H724))=$C$8,"",IF($H724="","",INDEX([1]NKC!$F$10:$F$5007,$H724)))</f>
        <v>79000</v>
      </c>
      <c r="G724" s="50">
        <f ca="1">IF(SUM(E724:F724)=0,0,$G$11+SUM(E$12:$E724)-SUM(F$12:$F724))</f>
        <v>2704510478</v>
      </c>
      <c r="H724" s="51">
        <f ca="1">IF(IF(TYPE(MATCH($C$8,OFFSET([1]NKC!$D$10,H723,0):'[1]NKC'!$D$5007,0)+H723)=16,"",MATCH($C$8,OFFSET([1]NKC!$D$10,H723,0):'[1]NKC'!$D$5007,0)+H723)&lt;IF(TYPE(MATCH($C$8,OFFSET([1]NKC!$E$10,H723,0):'[1]NKC'!$E$5007,0)+H723)=16,"",MATCH($C$8,OFFSET([1]NKC!$E$10,H723,0):'[1]NKC'!$E$5007,0)+H723),IF(TYPE(MATCH($C$8,OFFSET([1]NKC!$D$10,H723,0):'[1]NKC'!$D$5007,0)+H723)=16,"",MATCH($C$8,OFFSET([1]NKC!$D$10,H723,0):'[1]NKC'!$D$5007,0)+H723),IF(TYPE(MATCH($C$8,OFFSET([1]NKC!$E$10,H723,0):'[1]NKC'!$E$5007,0)+H723)=16,"",MATCH($C$8,OFFSET([1]NKC!$E$10,H723,0):'[1]NKC'!$E$5007,0)+H723))</f>
        <v>967</v>
      </c>
    </row>
    <row r="725" spans="1:8" s="52" customFormat="1" ht="14.25">
      <c r="A725" s="45">
        <f ca="1">IF($H725="","",INDEX([1]NKC!$A$10:$A$5007,$H725))</f>
        <v>43593</v>
      </c>
      <c r="B725" s="46" t="str">
        <f ca="1">IF($H725="","",INDEX([1]NKC!$B$10:$B$5007,$H725))</f>
        <v>PT20190508-01</v>
      </c>
      <c r="C725" s="47" t="str">
        <f ca="1">IF($H725="","",INDEX([1]NKC!$C$10:$C$5007,$H725))</f>
        <v>Thu lại tạm ứng chi phí liên hoan Sale 06/05</v>
      </c>
      <c r="D725" s="48" t="str">
        <f ca="1">IF(IF($H725="","",INDEX([1]NKC!$D$10:$D$5007,$H725))=$C$8,IF($H725="","",INDEX([1]NKC!$E$10:$E$5007,$H725)),IF($H725="","",INDEX([1]NKC!$D$10:$D$5007,$H725)))</f>
        <v>141</v>
      </c>
      <c r="E725" s="49">
        <f ca="1">IF(IF($H725="","",INDEX([1]NKC!$E$10:$E$5007,$H725))=$C$8,"",IF($H725="","",INDEX([1]NKC!$F$10:$F$5007,$H725)))</f>
        <v>5000000</v>
      </c>
      <c r="F725" s="49" t="str">
        <f ca="1">IF(IF($H725="","",INDEX([1]NKC!$D$10:$D$5007,$H725))=$C$8,"",IF($H725="","",INDEX([1]NKC!$F$10:$F$5007,$H725)))</f>
        <v/>
      </c>
      <c r="G725" s="50">
        <f ca="1">IF(SUM(E725:F725)=0,0,$G$11+SUM(E$12:$E725)-SUM(F$12:$F725))</f>
        <v>2709510478</v>
      </c>
      <c r="H725" s="51">
        <f ca="1">IF(IF(TYPE(MATCH($C$8,OFFSET([1]NKC!$D$10,H724,0):'[1]NKC'!$D$5007,0)+H724)=16,"",MATCH($C$8,OFFSET([1]NKC!$D$10,H724,0):'[1]NKC'!$D$5007,0)+H724)&lt;IF(TYPE(MATCH($C$8,OFFSET([1]NKC!$E$10,H724,0):'[1]NKC'!$E$5007,0)+H724)=16,"",MATCH($C$8,OFFSET([1]NKC!$E$10,H724,0):'[1]NKC'!$E$5007,0)+H724),IF(TYPE(MATCH($C$8,OFFSET([1]NKC!$D$10,H724,0):'[1]NKC'!$D$5007,0)+H724)=16,"",MATCH($C$8,OFFSET([1]NKC!$D$10,H724,0):'[1]NKC'!$D$5007,0)+H724),IF(TYPE(MATCH($C$8,OFFSET([1]NKC!$E$10,H724,0):'[1]NKC'!$E$5007,0)+H724)=16,"",MATCH($C$8,OFFSET([1]NKC!$E$10,H724,0):'[1]NKC'!$E$5007,0)+H724))</f>
        <v>969</v>
      </c>
    </row>
    <row r="726" spans="1:8" s="52" customFormat="1" ht="14.25">
      <c r="A726" s="45">
        <f ca="1">IF($H726="","",INDEX([1]NKC!$A$10:$A$5007,$H726))</f>
        <v>43593</v>
      </c>
      <c r="B726" s="46" t="str">
        <f ca="1">IF($H726="","",INDEX([1]NKC!$B$10:$B$5007,$H726))</f>
        <v>PT20190508-02</v>
      </c>
      <c r="C726" s="47" t="str">
        <f ca="1">IF($H726="","",INDEX([1]NKC!$C$10:$C$5007,$H726))</f>
        <v>Thu tiền Wood tile JH112 ( 3 tấm )</v>
      </c>
      <c r="D726" s="48" t="str">
        <f ca="1">IF(IF($H726="","",INDEX([1]NKC!$D$10:$D$5007,$H726))=$C$8,IF($H726="","",INDEX([1]NKC!$E$10:$E$5007,$H726)),IF($H726="","",INDEX([1]NKC!$D$10:$D$5007,$H726)))</f>
        <v>5111</v>
      </c>
      <c r="E726" s="49">
        <f ca="1">IF(IF($H726="","",INDEX([1]NKC!$E$10:$E$5007,$H726))=$C$8,"",IF($H726="","",INDEX([1]NKC!$F$10:$F$5007,$H726)))</f>
        <v>352364</v>
      </c>
      <c r="F726" s="49" t="str">
        <f ca="1">IF(IF($H726="","",INDEX([1]NKC!$D$10:$D$5007,$H726))=$C$8,"",IF($H726="","",INDEX([1]NKC!$F$10:$F$5007,$H726)))</f>
        <v/>
      </c>
      <c r="G726" s="50">
        <f ca="1">IF(SUM(E726:F726)=0,0,$G$11+SUM(E$12:$E726)-SUM(F$12:$F726))</f>
        <v>2709862842</v>
      </c>
      <c r="H726" s="51">
        <f ca="1">IF(IF(TYPE(MATCH($C$8,OFFSET([1]NKC!$D$10,H725,0):'[1]NKC'!$D$5007,0)+H725)=16,"",MATCH($C$8,OFFSET([1]NKC!$D$10,H725,0):'[1]NKC'!$D$5007,0)+H725)&lt;IF(TYPE(MATCH($C$8,OFFSET([1]NKC!$E$10,H725,0):'[1]NKC'!$E$5007,0)+H725)=16,"",MATCH($C$8,OFFSET([1]NKC!$E$10,H725,0):'[1]NKC'!$E$5007,0)+H725),IF(TYPE(MATCH($C$8,OFFSET([1]NKC!$D$10,H725,0):'[1]NKC'!$D$5007,0)+H725)=16,"",MATCH($C$8,OFFSET([1]NKC!$D$10,H725,0):'[1]NKC'!$D$5007,0)+H725),IF(TYPE(MATCH($C$8,OFFSET([1]NKC!$E$10,H725,0):'[1]NKC'!$E$5007,0)+H725)=16,"",MATCH($C$8,OFFSET([1]NKC!$E$10,H725,0):'[1]NKC'!$E$5007,0)+H725))</f>
        <v>970</v>
      </c>
    </row>
    <row r="727" spans="1:8" s="52" customFormat="1" ht="14.25">
      <c r="A727" s="45">
        <f ca="1">IF($H727="","",INDEX([1]NKC!$A$10:$A$5007,$H727))</f>
        <v>43593</v>
      </c>
      <c r="B727" s="46" t="str">
        <f ca="1">IF($H727="","",INDEX([1]NKC!$B$10:$B$5007,$H727))</f>
        <v>PT20190508-02</v>
      </c>
      <c r="C727" s="47" t="str">
        <f ca="1">IF($H727="","",INDEX([1]NKC!$C$10:$C$5007,$H727))</f>
        <v>Thuế GTGT phải nộp</v>
      </c>
      <c r="D727" s="48" t="str">
        <f ca="1">IF(IF($H727="","",INDEX([1]NKC!$D$10:$D$5007,$H727))=$C$8,IF($H727="","",INDEX([1]NKC!$E$10:$E$5007,$H727)),IF($H727="","",INDEX([1]NKC!$D$10:$D$5007,$H727)))</f>
        <v>33311</v>
      </c>
      <c r="E727" s="49">
        <f ca="1">IF(IF($H727="","",INDEX([1]NKC!$E$10:$E$5007,$H727))=$C$8,"",IF($H727="","",INDEX([1]NKC!$F$10:$F$5007,$H727)))</f>
        <v>35236</v>
      </c>
      <c r="F727" s="49" t="str">
        <f ca="1">IF(IF($H727="","",INDEX([1]NKC!$D$10:$D$5007,$H727))=$C$8,"",IF($H727="","",INDEX([1]NKC!$F$10:$F$5007,$H727)))</f>
        <v/>
      </c>
      <c r="G727" s="50">
        <f ca="1">IF(SUM(E727:F727)=0,0,$G$11+SUM(E$12:$E727)-SUM(F$12:$F727))</f>
        <v>2709898078</v>
      </c>
      <c r="H727" s="51">
        <f ca="1">IF(IF(TYPE(MATCH($C$8,OFFSET([1]NKC!$D$10,H726,0):'[1]NKC'!$D$5007,0)+H726)=16,"",MATCH($C$8,OFFSET([1]NKC!$D$10,H726,0):'[1]NKC'!$D$5007,0)+H726)&lt;IF(TYPE(MATCH($C$8,OFFSET([1]NKC!$E$10,H726,0):'[1]NKC'!$E$5007,0)+H726)=16,"",MATCH($C$8,OFFSET([1]NKC!$E$10,H726,0):'[1]NKC'!$E$5007,0)+H726),IF(TYPE(MATCH($C$8,OFFSET([1]NKC!$D$10,H726,0):'[1]NKC'!$D$5007,0)+H726)=16,"",MATCH($C$8,OFFSET([1]NKC!$D$10,H726,0):'[1]NKC'!$D$5007,0)+H726),IF(TYPE(MATCH($C$8,OFFSET([1]NKC!$E$10,H726,0):'[1]NKC'!$E$5007,0)+H726)=16,"",MATCH($C$8,OFFSET([1]NKC!$E$10,H726,0):'[1]NKC'!$E$5007,0)+H726))</f>
        <v>971</v>
      </c>
    </row>
    <row r="728" spans="1:8" s="52" customFormat="1" ht="14.25">
      <c r="A728" s="45">
        <f ca="1">IF($H728="","",INDEX([1]NKC!$A$10:$A$5007,$H728))</f>
        <v>43593</v>
      </c>
      <c r="B728" s="46" t="str">
        <f ca="1">IF($H728="","",INDEX([1]NKC!$B$10:$B$5007,$H728))</f>
        <v>PC20190508-01</v>
      </c>
      <c r="C728" s="47" t="str">
        <f ca="1">IF($H728="","",INDEX([1]NKC!$C$10:$C$5007,$H728))</f>
        <v>Tạm ứng làm 13 kệ mẫu tại Phú Quốc (nợ HĐ)</v>
      </c>
      <c r="D728" s="48" t="str">
        <f ca="1">IF(IF($H728="","",INDEX([1]NKC!$D$10:$D$5007,$H728))=$C$8,IF($H728="","",INDEX([1]NKC!$E$10:$E$5007,$H728)),IF($H728="","",INDEX([1]NKC!$D$10:$D$5007,$H728)))</f>
        <v>141</v>
      </c>
      <c r="E728" s="49" t="str">
        <f ca="1">IF(IF($H728="","",INDEX([1]NKC!$E$10:$E$5007,$H728))=$C$8,"",IF($H728="","",INDEX([1]NKC!$F$10:$F$5007,$H728)))</f>
        <v/>
      </c>
      <c r="F728" s="49">
        <f ca="1">IF(IF($H728="","",INDEX([1]NKC!$D$10:$D$5007,$H728))=$C$8,"",IF($H728="","",INDEX([1]NKC!$F$10:$F$5007,$H728)))</f>
        <v>11655000</v>
      </c>
      <c r="G728" s="50">
        <f ca="1">IF(SUM(E728:F728)=0,0,$G$11+SUM(E$12:$E728)-SUM(F$12:$F728))</f>
        <v>2698243078</v>
      </c>
      <c r="H728" s="51">
        <f ca="1">IF(IF(TYPE(MATCH($C$8,OFFSET([1]NKC!$D$10,H727,0):'[1]NKC'!$D$5007,0)+H727)=16,"",MATCH($C$8,OFFSET([1]NKC!$D$10,H727,0):'[1]NKC'!$D$5007,0)+H727)&lt;IF(TYPE(MATCH($C$8,OFFSET([1]NKC!$E$10,H727,0):'[1]NKC'!$E$5007,0)+H727)=16,"",MATCH($C$8,OFFSET([1]NKC!$E$10,H727,0):'[1]NKC'!$E$5007,0)+H727),IF(TYPE(MATCH($C$8,OFFSET([1]NKC!$D$10,H727,0):'[1]NKC'!$D$5007,0)+H727)=16,"",MATCH($C$8,OFFSET([1]NKC!$D$10,H727,0):'[1]NKC'!$D$5007,0)+H727),IF(TYPE(MATCH($C$8,OFFSET([1]NKC!$E$10,H727,0):'[1]NKC'!$E$5007,0)+H727)=16,"",MATCH($C$8,OFFSET([1]NKC!$E$10,H727,0):'[1]NKC'!$E$5007,0)+H727))</f>
        <v>973</v>
      </c>
    </row>
    <row r="729" spans="1:8" s="52" customFormat="1" ht="14.25">
      <c r="A729" s="45">
        <f ca="1">IF($H729="","",INDEX([1]NKC!$A$10:$A$5007,$H729))</f>
        <v>43593</v>
      </c>
      <c r="B729" s="46" t="str">
        <f ca="1">IF($H729="","",INDEX([1]NKC!$B$10:$B$5007,$H729))</f>
        <v>PC20190508-02</v>
      </c>
      <c r="C729" s="47" t="str">
        <f ca="1">IF($H729="","",INDEX([1]NKC!$C$10:$C$5007,$H729))</f>
        <v>TT chi phí liên hoan sale- Ăn uống</v>
      </c>
      <c r="D729" s="48" t="str">
        <f ca="1">IF(IF($H729="","",INDEX([1]NKC!$D$10:$D$5007,$H729))=$C$8,IF($H729="","",INDEX([1]NKC!$E$10:$E$5007,$H729)),IF($H729="","",INDEX([1]NKC!$D$10:$D$5007,$H729)))</f>
        <v>6418</v>
      </c>
      <c r="E729" s="49" t="str">
        <f ca="1">IF(IF($H729="","",INDEX([1]NKC!$E$10:$E$5007,$H729))=$C$8,"",IF($H729="","",INDEX([1]NKC!$F$10:$F$5007,$H729)))</f>
        <v/>
      </c>
      <c r="F729" s="49">
        <f ca="1">IF(IF($H729="","",INDEX([1]NKC!$D$10:$D$5007,$H729))=$C$8,"",IF($H729="","",INDEX([1]NKC!$F$10:$F$5007,$H729)))</f>
        <v>2848000</v>
      </c>
      <c r="G729" s="50">
        <f ca="1">IF(SUM(E729:F729)=0,0,$G$11+SUM(E$12:$E729)-SUM(F$12:$F729))</f>
        <v>2695395078</v>
      </c>
      <c r="H729" s="51">
        <f ca="1">IF(IF(TYPE(MATCH($C$8,OFFSET([1]NKC!$D$10,H728,0):'[1]NKC'!$D$5007,0)+H728)=16,"",MATCH($C$8,OFFSET([1]NKC!$D$10,H728,0):'[1]NKC'!$D$5007,0)+H728)&lt;IF(TYPE(MATCH($C$8,OFFSET([1]NKC!$E$10,H728,0):'[1]NKC'!$E$5007,0)+H728)=16,"",MATCH($C$8,OFFSET([1]NKC!$E$10,H728,0):'[1]NKC'!$E$5007,0)+H728),IF(TYPE(MATCH($C$8,OFFSET([1]NKC!$D$10,H728,0):'[1]NKC'!$D$5007,0)+H728)=16,"",MATCH($C$8,OFFSET([1]NKC!$D$10,H728,0):'[1]NKC'!$D$5007,0)+H728),IF(TYPE(MATCH($C$8,OFFSET([1]NKC!$E$10,H728,0):'[1]NKC'!$E$5007,0)+H728)=16,"",MATCH($C$8,OFFSET([1]NKC!$E$10,H728,0):'[1]NKC'!$E$5007,0)+H728))</f>
        <v>974</v>
      </c>
    </row>
    <row r="730" spans="1:8" s="52" customFormat="1" ht="14.25">
      <c r="A730" s="45">
        <f ca="1">IF($H730="","",INDEX([1]NKC!$A$10:$A$5007,$H730))</f>
        <v>43593</v>
      </c>
      <c r="B730" s="46" t="str">
        <f ca="1">IF($H730="","",INDEX([1]NKC!$B$10:$B$5007,$H730))</f>
        <v>PC20190508-02</v>
      </c>
      <c r="C730" s="47" t="str">
        <f ca="1">IF($H730="","",INDEX([1]NKC!$C$10:$C$5007,$H730))</f>
        <v>Thuế GTGT khấu trừ</v>
      </c>
      <c r="D730" s="48" t="str">
        <f ca="1">IF(IF($H730="","",INDEX([1]NKC!$D$10:$D$5007,$H730))=$C$8,IF($H730="","",INDEX([1]NKC!$E$10:$E$5007,$H730)),IF($H730="","",INDEX([1]NKC!$D$10:$D$5007,$H730)))</f>
        <v>1331</v>
      </c>
      <c r="E730" s="49" t="str">
        <f ca="1">IF(IF($H730="","",INDEX([1]NKC!$E$10:$E$5007,$H730))=$C$8,"",IF($H730="","",INDEX([1]NKC!$F$10:$F$5007,$H730)))</f>
        <v/>
      </c>
      <c r="F730" s="49">
        <f ca="1">IF(IF($H730="","",INDEX([1]NKC!$D$10:$D$5007,$H730))=$C$8,"",IF($H730="","",INDEX([1]NKC!$F$10:$F$5007,$H730)))</f>
        <v>284800</v>
      </c>
      <c r="G730" s="50">
        <f ca="1">IF(SUM(E730:F730)=0,0,$G$11+SUM(E$12:$E730)-SUM(F$12:$F730))</f>
        <v>2695110278</v>
      </c>
      <c r="H730" s="51">
        <f ca="1">IF(IF(TYPE(MATCH($C$8,OFFSET([1]NKC!$D$10,H729,0):'[1]NKC'!$D$5007,0)+H729)=16,"",MATCH($C$8,OFFSET([1]NKC!$D$10,H729,0):'[1]NKC'!$D$5007,0)+H729)&lt;IF(TYPE(MATCH($C$8,OFFSET([1]NKC!$E$10,H729,0):'[1]NKC'!$E$5007,0)+H729)=16,"",MATCH($C$8,OFFSET([1]NKC!$E$10,H729,0):'[1]NKC'!$E$5007,0)+H729),IF(TYPE(MATCH($C$8,OFFSET([1]NKC!$D$10,H729,0):'[1]NKC'!$D$5007,0)+H729)=16,"",MATCH($C$8,OFFSET([1]NKC!$D$10,H729,0):'[1]NKC'!$D$5007,0)+H729),IF(TYPE(MATCH($C$8,OFFSET([1]NKC!$E$10,H729,0):'[1]NKC'!$E$5007,0)+H729)=16,"",MATCH($C$8,OFFSET([1]NKC!$E$10,H729,0):'[1]NKC'!$E$5007,0)+H729))</f>
        <v>975</v>
      </c>
    </row>
    <row r="731" spans="1:8" s="52" customFormat="1" ht="14.25">
      <c r="A731" s="45">
        <f ca="1">IF($H731="","",INDEX([1]NKC!$A$10:$A$5007,$H731))</f>
        <v>43593</v>
      </c>
      <c r="B731" s="46" t="str">
        <f ca="1">IF($H731="","",INDEX([1]NKC!$B$10:$B$5007,$H731))</f>
        <v>PC20190508-02</v>
      </c>
      <c r="C731" s="47" t="str">
        <f ca="1">IF($H731="","",INDEX([1]NKC!$C$10:$C$5007,$H731))</f>
        <v>TT chi phí liên hoan sale- Ăn uống</v>
      </c>
      <c r="D731" s="48" t="str">
        <f ca="1">IF(IF($H731="","",INDEX([1]NKC!$D$10:$D$5007,$H731))=$C$8,IF($H731="","",INDEX([1]NKC!$E$10:$E$5007,$H731)),IF($H731="","",INDEX([1]NKC!$D$10:$D$5007,$H731)))</f>
        <v>6418</v>
      </c>
      <c r="E731" s="49" t="str">
        <f ca="1">IF(IF($H731="","",INDEX([1]NKC!$E$10:$E$5007,$H731))=$C$8,"",IF($H731="","",INDEX([1]NKC!$F$10:$F$5007,$H731)))</f>
        <v/>
      </c>
      <c r="F731" s="49">
        <f ca="1">IF(IF($H731="","",INDEX([1]NKC!$D$10:$D$5007,$H731))=$C$8,"",IF($H731="","",INDEX([1]NKC!$F$10:$F$5007,$H731)))</f>
        <v>6621500</v>
      </c>
      <c r="G731" s="50">
        <f ca="1">IF(SUM(E731:F731)=0,0,$G$11+SUM(E$12:$E731)-SUM(F$12:$F731))</f>
        <v>2688488778</v>
      </c>
      <c r="H731" s="51">
        <f ca="1">IF(IF(TYPE(MATCH($C$8,OFFSET([1]NKC!$D$10,H730,0):'[1]NKC'!$D$5007,0)+H730)=16,"",MATCH($C$8,OFFSET([1]NKC!$D$10,H730,0):'[1]NKC'!$D$5007,0)+H730)&lt;IF(TYPE(MATCH($C$8,OFFSET([1]NKC!$E$10,H730,0):'[1]NKC'!$E$5007,0)+H730)=16,"",MATCH($C$8,OFFSET([1]NKC!$E$10,H730,0):'[1]NKC'!$E$5007,0)+H730),IF(TYPE(MATCH($C$8,OFFSET([1]NKC!$D$10,H730,0):'[1]NKC'!$D$5007,0)+H730)=16,"",MATCH($C$8,OFFSET([1]NKC!$D$10,H730,0):'[1]NKC'!$D$5007,0)+H730),IF(TYPE(MATCH($C$8,OFFSET([1]NKC!$E$10,H730,0):'[1]NKC'!$E$5007,0)+H730)=16,"",MATCH($C$8,OFFSET([1]NKC!$E$10,H730,0):'[1]NKC'!$E$5007,0)+H730))</f>
        <v>976</v>
      </c>
    </row>
    <row r="732" spans="1:8" s="52" customFormat="1" ht="14.25">
      <c r="A732" s="45">
        <f ca="1">IF($H732="","",INDEX([1]NKC!$A$10:$A$5007,$H732))</f>
        <v>43593</v>
      </c>
      <c r="B732" s="46" t="str">
        <f ca="1">IF($H732="","",INDEX([1]NKC!$B$10:$B$5007,$H732))</f>
        <v>PC20190508-02</v>
      </c>
      <c r="C732" s="47" t="str">
        <f ca="1">IF($H732="","",INDEX([1]NKC!$C$10:$C$5007,$H732))</f>
        <v>Thuế GTGT khấu trừ</v>
      </c>
      <c r="D732" s="48" t="str">
        <f ca="1">IF(IF($H732="","",INDEX([1]NKC!$D$10:$D$5007,$H732))=$C$8,IF($H732="","",INDEX([1]NKC!$E$10:$E$5007,$H732)),IF($H732="","",INDEX([1]NKC!$D$10:$D$5007,$H732)))</f>
        <v>1331</v>
      </c>
      <c r="E732" s="49" t="str">
        <f ca="1">IF(IF($H732="","",INDEX([1]NKC!$E$10:$E$5007,$H732))=$C$8,"",IF($H732="","",INDEX([1]NKC!$F$10:$F$5007,$H732)))</f>
        <v/>
      </c>
      <c r="F732" s="49">
        <f ca="1">IF(IF($H732="","",INDEX([1]NKC!$D$10:$D$5007,$H732))=$C$8,"",IF($H732="","",INDEX([1]NKC!$F$10:$F$5007,$H732)))</f>
        <v>662150</v>
      </c>
      <c r="G732" s="50">
        <f ca="1">IF(SUM(E732:F732)=0,0,$G$11+SUM(E$12:$E732)-SUM(F$12:$F732))</f>
        <v>2687826628</v>
      </c>
      <c r="H732" s="51">
        <f ca="1">IF(IF(TYPE(MATCH($C$8,OFFSET([1]NKC!$D$10,H731,0):'[1]NKC'!$D$5007,0)+H731)=16,"",MATCH($C$8,OFFSET([1]NKC!$D$10,H731,0):'[1]NKC'!$D$5007,0)+H731)&lt;IF(TYPE(MATCH($C$8,OFFSET([1]NKC!$E$10,H731,0):'[1]NKC'!$E$5007,0)+H731)=16,"",MATCH($C$8,OFFSET([1]NKC!$E$10,H731,0):'[1]NKC'!$E$5007,0)+H731),IF(TYPE(MATCH($C$8,OFFSET([1]NKC!$D$10,H731,0):'[1]NKC'!$D$5007,0)+H731)=16,"",MATCH($C$8,OFFSET([1]NKC!$D$10,H731,0):'[1]NKC'!$D$5007,0)+H731),IF(TYPE(MATCH($C$8,OFFSET([1]NKC!$E$10,H731,0):'[1]NKC'!$E$5007,0)+H731)=16,"",MATCH($C$8,OFFSET([1]NKC!$E$10,H731,0):'[1]NKC'!$E$5007,0)+H731))</f>
        <v>977</v>
      </c>
    </row>
    <row r="733" spans="1:8" s="52" customFormat="1" ht="14.25">
      <c r="A733" s="45">
        <f ca="1">IF($H733="","",INDEX([1]NKC!$A$10:$A$5007,$H733))</f>
        <v>43593</v>
      </c>
      <c r="B733" s="46" t="str">
        <f ca="1">IF($H733="","",INDEX([1]NKC!$B$10:$B$5007,$H733))</f>
        <v>PC20190508-02</v>
      </c>
      <c r="C733" s="47" t="str">
        <f ca="1">IF($H733="","",INDEX([1]NKC!$C$10:$C$5007,$H733))</f>
        <v>TT chi phí liên hoan sale- Chi phí chênh lệch hoá đơn</v>
      </c>
      <c r="D733" s="48" t="str">
        <f ca="1">IF(IF($H733="","",INDEX([1]NKC!$D$10:$D$5007,$H733))=$C$8,IF($H733="","",INDEX([1]NKC!$E$10:$E$5007,$H733)),IF($H733="","",INDEX([1]NKC!$D$10:$D$5007,$H733)))</f>
        <v>4212</v>
      </c>
      <c r="E733" s="49" t="str">
        <f ca="1">IF(IF($H733="","",INDEX([1]NKC!$E$10:$E$5007,$H733))=$C$8,"",IF($H733="","",INDEX([1]NKC!$F$10:$F$5007,$H733)))</f>
        <v/>
      </c>
      <c r="F733" s="49">
        <f ca="1">IF(IF($H733="","",INDEX([1]NKC!$D$10:$D$5007,$H733))=$C$8,"",IF($H733="","",INDEX([1]NKC!$F$10:$F$5007,$H733)))</f>
        <v>721550</v>
      </c>
      <c r="G733" s="50">
        <f ca="1">IF(SUM(E733:F733)=0,0,$G$11+SUM(E$12:$E733)-SUM(F$12:$F733))</f>
        <v>2687105078</v>
      </c>
      <c r="H733" s="51">
        <f ca="1">IF(IF(TYPE(MATCH($C$8,OFFSET([1]NKC!$D$10,H732,0):'[1]NKC'!$D$5007,0)+H732)=16,"",MATCH($C$8,OFFSET([1]NKC!$D$10,H732,0):'[1]NKC'!$D$5007,0)+H732)&lt;IF(TYPE(MATCH($C$8,OFFSET([1]NKC!$E$10,H732,0):'[1]NKC'!$E$5007,0)+H732)=16,"",MATCH($C$8,OFFSET([1]NKC!$E$10,H732,0):'[1]NKC'!$E$5007,0)+H732),IF(TYPE(MATCH($C$8,OFFSET([1]NKC!$D$10,H732,0):'[1]NKC'!$D$5007,0)+H732)=16,"",MATCH($C$8,OFFSET([1]NKC!$D$10,H732,0):'[1]NKC'!$D$5007,0)+H732),IF(TYPE(MATCH($C$8,OFFSET([1]NKC!$E$10,H732,0):'[1]NKC'!$E$5007,0)+H732)=16,"",MATCH($C$8,OFFSET([1]NKC!$E$10,H732,0):'[1]NKC'!$E$5007,0)+H732))</f>
        <v>978</v>
      </c>
    </row>
    <row r="734" spans="1:8" s="52" customFormat="1" ht="14.25">
      <c r="A734" s="45">
        <f ca="1">IF($H734="","",INDEX([1]NKC!$A$10:$A$5007,$H734))</f>
        <v>43593</v>
      </c>
      <c r="B734" s="46" t="str">
        <f ca="1">IF($H734="","",INDEX([1]NKC!$B$10:$B$5007,$H734))</f>
        <v>PC20190508-03</v>
      </c>
      <c r="C734" s="47" t="str">
        <f ca="1">IF($H734="","",INDEX([1]NKC!$C$10:$C$5007,$H734))</f>
        <v>TT tiền lương cho Viktor tháng 04/2019</v>
      </c>
      <c r="D734" s="48" t="str">
        <f ca="1">IF(IF($H734="","",INDEX([1]NKC!$D$10:$D$5007,$H734))=$C$8,IF($H734="","",INDEX([1]NKC!$E$10:$E$5007,$H734)),IF($H734="","",INDEX([1]NKC!$D$10:$D$5007,$H734)))</f>
        <v>3341</v>
      </c>
      <c r="E734" s="49" t="str">
        <f ca="1">IF(IF($H734="","",INDEX([1]NKC!$E$10:$E$5007,$H734))=$C$8,"",IF($H734="","",INDEX([1]NKC!$F$10:$F$5007,$H734)))</f>
        <v/>
      </c>
      <c r="F734" s="49">
        <f ca="1">IF(IF($H734="","",INDEX([1]NKC!$D$10:$D$5007,$H734))=$C$8,"",IF($H734="","",INDEX([1]NKC!$F$10:$F$5007,$H734)))</f>
        <v>5000000</v>
      </c>
      <c r="G734" s="50">
        <f ca="1">IF(SUM(E734:F734)=0,0,$G$11+SUM(E$12:$E734)-SUM(F$12:$F734))</f>
        <v>2682105078</v>
      </c>
      <c r="H734" s="51">
        <f ca="1">IF(IF(TYPE(MATCH($C$8,OFFSET([1]NKC!$D$10,H733,0):'[1]NKC'!$D$5007,0)+H733)=16,"",MATCH($C$8,OFFSET([1]NKC!$D$10,H733,0):'[1]NKC'!$D$5007,0)+H733)&lt;IF(TYPE(MATCH($C$8,OFFSET([1]NKC!$E$10,H733,0):'[1]NKC'!$E$5007,0)+H733)=16,"",MATCH($C$8,OFFSET([1]NKC!$E$10,H733,0):'[1]NKC'!$E$5007,0)+H733),IF(TYPE(MATCH($C$8,OFFSET([1]NKC!$D$10,H733,0):'[1]NKC'!$D$5007,0)+H733)=16,"",MATCH($C$8,OFFSET([1]NKC!$D$10,H733,0):'[1]NKC'!$D$5007,0)+H733),IF(TYPE(MATCH($C$8,OFFSET([1]NKC!$E$10,H733,0):'[1]NKC'!$E$5007,0)+H733)=16,"",MATCH($C$8,OFFSET([1]NKC!$E$10,H733,0):'[1]NKC'!$E$5007,0)+H733))</f>
        <v>979</v>
      </c>
    </row>
    <row r="735" spans="1:8" s="52" customFormat="1" ht="14.25">
      <c r="A735" s="45">
        <f ca="1">IF($H735="","",INDEX([1]NKC!$A$10:$A$5007,$H735))</f>
        <v>43593</v>
      </c>
      <c r="B735" s="46" t="str">
        <f ca="1">IF($H735="","",INDEX([1]NKC!$B$10:$B$5007,$H735))</f>
        <v>PC20190508-04</v>
      </c>
      <c r="C735" s="47" t="str">
        <f ca="1">IF($H735="","",INDEX([1]NKC!$C$10:$C$5007,$H735))</f>
        <v>TT lấy 10 sim mới cho nhân viên</v>
      </c>
      <c r="D735" s="48" t="str">
        <f ca="1">IF(IF($H735="","",INDEX([1]NKC!$D$10:$D$5007,$H735))=$C$8,IF($H735="","",INDEX([1]NKC!$E$10:$E$5007,$H735)),IF($H735="","",INDEX([1]NKC!$D$10:$D$5007,$H735)))</f>
        <v>6418</v>
      </c>
      <c r="E735" s="49" t="str">
        <f ca="1">IF(IF($H735="","",INDEX([1]NKC!$E$10:$E$5007,$H735))=$C$8,"",IF($H735="","",INDEX([1]NKC!$F$10:$F$5007,$H735)))</f>
        <v/>
      </c>
      <c r="F735" s="49">
        <f ca="1">IF(IF($H735="","",INDEX([1]NKC!$D$10:$D$5007,$H735))=$C$8,"",IF($H735="","",INDEX([1]NKC!$F$10:$F$5007,$H735)))</f>
        <v>545450</v>
      </c>
      <c r="G735" s="50">
        <f ca="1">IF(SUM(E735:F735)=0,0,$G$11+SUM(E$12:$E735)-SUM(F$12:$F735))</f>
        <v>2681559628</v>
      </c>
      <c r="H735" s="51">
        <f ca="1">IF(IF(TYPE(MATCH($C$8,OFFSET([1]NKC!$D$10,H734,0):'[1]NKC'!$D$5007,0)+H734)=16,"",MATCH($C$8,OFFSET([1]NKC!$D$10,H734,0):'[1]NKC'!$D$5007,0)+H734)&lt;IF(TYPE(MATCH($C$8,OFFSET([1]NKC!$E$10,H734,0):'[1]NKC'!$E$5007,0)+H734)=16,"",MATCH($C$8,OFFSET([1]NKC!$E$10,H734,0):'[1]NKC'!$E$5007,0)+H734),IF(TYPE(MATCH($C$8,OFFSET([1]NKC!$D$10,H734,0):'[1]NKC'!$D$5007,0)+H734)=16,"",MATCH($C$8,OFFSET([1]NKC!$D$10,H734,0):'[1]NKC'!$D$5007,0)+H734),IF(TYPE(MATCH($C$8,OFFSET([1]NKC!$E$10,H734,0):'[1]NKC'!$E$5007,0)+H734)=16,"",MATCH($C$8,OFFSET([1]NKC!$E$10,H734,0):'[1]NKC'!$E$5007,0)+H734))</f>
        <v>980</v>
      </c>
    </row>
    <row r="736" spans="1:8" s="52" customFormat="1" ht="14.25">
      <c r="A736" s="45">
        <f ca="1">IF($H736="","",INDEX([1]NKC!$A$10:$A$5007,$H736))</f>
        <v>43593</v>
      </c>
      <c r="B736" s="46" t="str">
        <f ca="1">IF($H736="","",INDEX([1]NKC!$B$10:$B$5007,$H736))</f>
        <v>PC20190508-04</v>
      </c>
      <c r="C736" s="47" t="str">
        <f ca="1">IF($H736="","",INDEX([1]NKC!$C$10:$C$5007,$H736))</f>
        <v>Thuế GTGT khấu trừ</v>
      </c>
      <c r="D736" s="48" t="str">
        <f ca="1">IF(IF($H736="","",INDEX([1]NKC!$D$10:$D$5007,$H736))=$C$8,IF($H736="","",INDEX([1]NKC!$E$10:$E$5007,$H736)),IF($H736="","",INDEX([1]NKC!$D$10:$D$5007,$H736)))</f>
        <v>1331</v>
      </c>
      <c r="E736" s="49" t="str">
        <f ca="1">IF(IF($H736="","",INDEX([1]NKC!$E$10:$E$5007,$H736))=$C$8,"",IF($H736="","",INDEX([1]NKC!$F$10:$F$5007,$H736)))</f>
        <v/>
      </c>
      <c r="F736" s="49">
        <f ca="1">IF(IF($H736="","",INDEX([1]NKC!$D$10:$D$5007,$H736))=$C$8,"",IF($H736="","",INDEX([1]NKC!$F$10:$F$5007,$H736)))</f>
        <v>54550</v>
      </c>
      <c r="G736" s="50">
        <f ca="1">IF(SUM(E736:F736)=0,0,$G$11+SUM(E$12:$E736)-SUM(F$12:$F736))</f>
        <v>2681505078</v>
      </c>
      <c r="H736" s="51">
        <f ca="1">IF(IF(TYPE(MATCH($C$8,OFFSET([1]NKC!$D$10,H735,0):'[1]NKC'!$D$5007,0)+H735)=16,"",MATCH($C$8,OFFSET([1]NKC!$D$10,H735,0):'[1]NKC'!$D$5007,0)+H735)&lt;IF(TYPE(MATCH($C$8,OFFSET([1]NKC!$E$10,H735,0):'[1]NKC'!$E$5007,0)+H735)=16,"",MATCH($C$8,OFFSET([1]NKC!$E$10,H735,0):'[1]NKC'!$E$5007,0)+H735),IF(TYPE(MATCH($C$8,OFFSET([1]NKC!$D$10,H735,0):'[1]NKC'!$D$5007,0)+H735)=16,"",MATCH($C$8,OFFSET([1]NKC!$D$10,H735,0):'[1]NKC'!$D$5007,0)+H735),IF(TYPE(MATCH($C$8,OFFSET([1]NKC!$E$10,H735,0):'[1]NKC'!$E$5007,0)+H735)=16,"",MATCH($C$8,OFFSET([1]NKC!$E$10,H735,0):'[1]NKC'!$E$5007,0)+H735))</f>
        <v>981</v>
      </c>
    </row>
    <row r="737" spans="1:8" s="52" customFormat="1" ht="14.25">
      <c r="A737" s="45">
        <f ca="1">IF($H737="","",INDEX([1]NKC!$A$10:$A$5007,$H737))</f>
        <v>43594</v>
      </c>
      <c r="B737" s="46" t="str">
        <f ca="1">IF($H737="","",INDEX([1]NKC!$B$10:$B$5007,$H737))</f>
        <v>PT20190509-01</v>
      </c>
      <c r="C737" s="47" t="str">
        <f ca="1">IF($H737="","",INDEX([1]NKC!$C$10:$C$5007,$H737))</f>
        <v>Rút BIDV nộp quỹ tiền mặt</v>
      </c>
      <c r="D737" s="48" t="str">
        <f ca="1">IF(IF($H737="","",INDEX([1]NKC!$D$10:$D$5007,$H737))=$C$8,IF($H737="","",INDEX([1]NKC!$E$10:$E$5007,$H737)),IF($H737="","",INDEX([1]NKC!$D$10:$D$5007,$H737)))</f>
        <v>1121bidv</v>
      </c>
      <c r="E737" s="49">
        <f ca="1">IF(IF($H737="","",INDEX([1]NKC!$E$10:$E$5007,$H737))=$C$8,"",IF($H737="","",INDEX([1]NKC!$F$10:$F$5007,$H737)))</f>
        <v>0</v>
      </c>
      <c r="F737" s="49" t="str">
        <f ca="1">IF(IF($H737="","",INDEX([1]NKC!$D$10:$D$5007,$H737))=$C$8,"",IF($H737="","",INDEX([1]NKC!$F$10:$F$5007,$H737)))</f>
        <v/>
      </c>
      <c r="G737" s="50">
        <f ca="1">IF(SUM(E737:F737)=0,0,$G$11+SUM(E$12:$E737)-SUM(F$12:$F737))</f>
        <v>0</v>
      </c>
      <c r="H737" s="51">
        <f ca="1">IF(IF(TYPE(MATCH($C$8,OFFSET([1]NKC!$D$10,H736,0):'[1]NKC'!$D$5007,0)+H736)=16,"",MATCH($C$8,OFFSET([1]NKC!$D$10,H736,0):'[1]NKC'!$D$5007,0)+H736)&lt;IF(TYPE(MATCH($C$8,OFFSET([1]NKC!$E$10,H736,0):'[1]NKC'!$E$5007,0)+H736)=16,"",MATCH($C$8,OFFSET([1]NKC!$E$10,H736,0):'[1]NKC'!$E$5007,0)+H736),IF(TYPE(MATCH($C$8,OFFSET([1]NKC!$D$10,H736,0):'[1]NKC'!$D$5007,0)+H736)=16,"",MATCH($C$8,OFFSET([1]NKC!$D$10,H736,0):'[1]NKC'!$D$5007,0)+H736),IF(TYPE(MATCH($C$8,OFFSET([1]NKC!$E$10,H736,0):'[1]NKC'!$E$5007,0)+H736)=16,"",MATCH($C$8,OFFSET([1]NKC!$E$10,H736,0):'[1]NKC'!$E$5007,0)+H736))</f>
        <v>992</v>
      </c>
    </row>
    <row r="738" spans="1:8" s="52" customFormat="1" ht="14.25">
      <c r="A738" s="45">
        <f ca="1">IF($H738="","",INDEX([1]NKC!$A$10:$A$5007,$H738))</f>
        <v>43594</v>
      </c>
      <c r="B738" s="46" t="str">
        <f ca="1">IF($H738="","",INDEX([1]NKC!$B$10:$B$5007,$H738))</f>
        <v>PT20190509-02</v>
      </c>
      <c r="C738" s="47" t="str">
        <f ca="1">IF($H738="","",INDEX([1]NKC!$C$10:$C$5007,$H738))</f>
        <v>Ms Luyến trả công ty</v>
      </c>
      <c r="D738" s="48" t="str">
        <f ca="1">IF(IF($H738="","",INDEX([1]NKC!$D$10:$D$5007,$H738))=$C$8,IF($H738="","",INDEX([1]NKC!$E$10:$E$5007,$H738)),IF($H738="","",INDEX([1]NKC!$D$10:$D$5007,$H738)))</f>
        <v>3388</v>
      </c>
      <c r="E738" s="49">
        <f ca="1">IF(IF($H738="","",INDEX([1]NKC!$E$10:$E$5007,$H738))=$C$8,"",IF($H738="","",INDEX([1]NKC!$F$10:$F$5007,$H738)))</f>
        <v>20000000</v>
      </c>
      <c r="F738" s="49" t="str">
        <f ca="1">IF(IF($H738="","",INDEX([1]NKC!$D$10:$D$5007,$H738))=$C$8,"",IF($H738="","",INDEX([1]NKC!$F$10:$F$5007,$H738)))</f>
        <v/>
      </c>
      <c r="G738" s="50">
        <f ca="1">IF(SUM(E738:F738)=0,0,$G$11+SUM(E$12:$E738)-SUM(F$12:$F738))</f>
        <v>2701505078</v>
      </c>
      <c r="H738" s="51">
        <f ca="1">IF(IF(TYPE(MATCH($C$8,OFFSET([1]NKC!$D$10,H737,0):'[1]NKC'!$D$5007,0)+H737)=16,"",MATCH($C$8,OFFSET([1]NKC!$D$10,H737,0):'[1]NKC'!$D$5007,0)+H737)&lt;IF(TYPE(MATCH($C$8,OFFSET([1]NKC!$E$10,H737,0):'[1]NKC'!$E$5007,0)+H737)=16,"",MATCH($C$8,OFFSET([1]NKC!$E$10,H737,0):'[1]NKC'!$E$5007,0)+H737),IF(TYPE(MATCH($C$8,OFFSET([1]NKC!$D$10,H737,0):'[1]NKC'!$D$5007,0)+H737)=16,"",MATCH($C$8,OFFSET([1]NKC!$D$10,H737,0):'[1]NKC'!$D$5007,0)+H737),IF(TYPE(MATCH($C$8,OFFSET([1]NKC!$E$10,H737,0):'[1]NKC'!$E$5007,0)+H737)=16,"",MATCH($C$8,OFFSET([1]NKC!$E$10,H737,0):'[1]NKC'!$E$5007,0)+H737))</f>
        <v>993</v>
      </c>
    </row>
    <row r="739" spans="1:8" s="52" customFormat="1" ht="14.25">
      <c r="A739" s="45">
        <f ca="1">IF($H739="","",INDEX([1]NKC!$A$10:$A$5007,$H739))</f>
        <v>43594</v>
      </c>
      <c r="B739" s="46" t="str">
        <f ca="1">IF($H739="","",INDEX([1]NKC!$B$10:$B$5007,$H739))</f>
        <v>PC20190509-01</v>
      </c>
      <c r="C739" s="47" t="str">
        <f ca="1">IF($H739="","",INDEX([1]NKC!$C$10:$C$5007,$H739))</f>
        <v>Ms luyến mượn tiền công ty</v>
      </c>
      <c r="D739" s="48" t="str">
        <f ca="1">IF(IF($H739="","",INDEX([1]NKC!$D$10:$D$5007,$H739))=$C$8,IF($H739="","",INDEX([1]NKC!$E$10:$E$5007,$H739)),IF($H739="","",INDEX([1]NKC!$D$10:$D$5007,$H739)))</f>
        <v>3388</v>
      </c>
      <c r="E739" s="49" t="str">
        <f ca="1">IF(IF($H739="","",INDEX([1]NKC!$E$10:$E$5007,$H739))=$C$8,"",IF($H739="","",INDEX([1]NKC!$F$10:$F$5007,$H739)))</f>
        <v/>
      </c>
      <c r="F739" s="49">
        <f ca="1">IF(IF($H739="","",INDEX([1]NKC!$D$10:$D$5007,$H739))=$C$8,"",IF($H739="","",INDEX([1]NKC!$F$10:$F$5007,$H739)))</f>
        <v>2000000000</v>
      </c>
      <c r="G739" s="50">
        <f ca="1">IF(SUM(E739:F739)=0,0,$G$11+SUM(E$12:$E739)-SUM(F$12:$F739))</f>
        <v>701505078</v>
      </c>
      <c r="H739" s="51">
        <f ca="1">IF(IF(TYPE(MATCH($C$8,OFFSET([1]NKC!$D$10,H738,0):'[1]NKC'!$D$5007,0)+H738)=16,"",MATCH($C$8,OFFSET([1]NKC!$D$10,H738,0):'[1]NKC'!$D$5007,0)+H738)&lt;IF(TYPE(MATCH($C$8,OFFSET([1]NKC!$E$10,H738,0):'[1]NKC'!$E$5007,0)+H738)=16,"",MATCH($C$8,OFFSET([1]NKC!$E$10,H738,0):'[1]NKC'!$E$5007,0)+H738),IF(TYPE(MATCH($C$8,OFFSET([1]NKC!$D$10,H738,0):'[1]NKC'!$D$5007,0)+H738)=16,"",MATCH($C$8,OFFSET([1]NKC!$D$10,H738,0):'[1]NKC'!$D$5007,0)+H738),IF(TYPE(MATCH($C$8,OFFSET([1]NKC!$E$10,H738,0):'[1]NKC'!$E$5007,0)+H738)=16,"",MATCH($C$8,OFFSET([1]NKC!$E$10,H738,0):'[1]NKC'!$E$5007,0)+H738))</f>
        <v>994</v>
      </c>
    </row>
    <row r="740" spans="1:8" s="52" customFormat="1" ht="14.25">
      <c r="A740" s="45">
        <f ca="1">IF($H740="","",INDEX([1]NKC!$A$10:$A$5007,$H740))</f>
        <v>43594</v>
      </c>
      <c r="B740" s="46" t="str">
        <f ca="1">IF($H740="","",INDEX([1]NKC!$B$10:$B$5007,$H740))</f>
        <v>PC20190509-02</v>
      </c>
      <c r="C740" s="47" t="str">
        <f ca="1">IF($H740="","",INDEX([1]NKC!$C$10:$C$5007,$H740))</f>
        <v>Tạm ứng bảo dưỡng xe 51A-41036</v>
      </c>
      <c r="D740" s="48" t="str">
        <f ca="1">IF(IF($H740="","",INDEX([1]NKC!$D$10:$D$5007,$H740))=$C$8,IF($H740="","",INDEX([1]NKC!$E$10:$E$5007,$H740)),IF($H740="","",INDEX([1]NKC!$D$10:$D$5007,$H740)))</f>
        <v>141</v>
      </c>
      <c r="E740" s="49" t="str">
        <f ca="1">IF(IF($H740="","",INDEX([1]NKC!$E$10:$E$5007,$H740))=$C$8,"",IF($H740="","",INDEX([1]NKC!$F$10:$F$5007,$H740)))</f>
        <v/>
      </c>
      <c r="F740" s="49">
        <f ca="1">IF(IF($H740="","",INDEX([1]NKC!$D$10:$D$5007,$H740))=$C$8,"",IF($H740="","",INDEX([1]NKC!$F$10:$F$5007,$H740)))</f>
        <v>3000000</v>
      </c>
      <c r="G740" s="50">
        <f ca="1">IF(SUM(E740:F740)=0,0,$G$11+SUM(E$12:$E740)-SUM(F$12:$F740))</f>
        <v>698505078</v>
      </c>
      <c r="H740" s="51">
        <f ca="1">IF(IF(TYPE(MATCH($C$8,OFFSET([1]NKC!$D$10,H739,0):'[1]NKC'!$D$5007,0)+H739)=16,"",MATCH($C$8,OFFSET([1]NKC!$D$10,H739,0):'[1]NKC'!$D$5007,0)+H739)&lt;IF(TYPE(MATCH($C$8,OFFSET([1]NKC!$E$10,H739,0):'[1]NKC'!$E$5007,0)+H739)=16,"",MATCH($C$8,OFFSET([1]NKC!$E$10,H739,0):'[1]NKC'!$E$5007,0)+H739),IF(TYPE(MATCH($C$8,OFFSET([1]NKC!$D$10,H739,0):'[1]NKC'!$D$5007,0)+H739)=16,"",MATCH($C$8,OFFSET([1]NKC!$D$10,H739,0):'[1]NKC'!$D$5007,0)+H739),IF(TYPE(MATCH($C$8,OFFSET([1]NKC!$E$10,H739,0):'[1]NKC'!$E$5007,0)+H739)=16,"",MATCH($C$8,OFFSET([1]NKC!$E$10,H739,0):'[1]NKC'!$E$5007,0)+H739))</f>
        <v>995</v>
      </c>
    </row>
    <row r="741" spans="1:8" s="52" customFormat="1" ht="25.5">
      <c r="A741" s="45">
        <f ca="1">IF($H741="","",INDEX([1]NKC!$A$10:$A$5007,$H741))</f>
        <v>43594</v>
      </c>
      <c r="B741" s="46" t="str">
        <f ca="1">IF($H741="","",INDEX([1]NKC!$B$10:$B$5007,$H741))</f>
        <v>PC20190510-01</v>
      </c>
      <c r="C741" s="47" t="str">
        <f ca="1">IF($H741="","",INDEX([1]NKC!$C$10:$C$5007,$H741))</f>
        <v>TT tiền lương cho Nguyễn Kim Huy, NVKD Tây Nguyên T04/2019</v>
      </c>
      <c r="D741" s="48" t="str">
        <f ca="1">IF(IF($H741="","",INDEX([1]NKC!$D$10:$D$5007,$H741))=$C$8,IF($H741="","",INDEX([1]NKC!$E$10:$E$5007,$H741)),IF($H741="","",INDEX([1]NKC!$D$10:$D$5007,$H741)))</f>
        <v>3341</v>
      </c>
      <c r="E741" s="49" t="str">
        <f ca="1">IF(IF($H741="","",INDEX([1]NKC!$E$10:$E$5007,$H741))=$C$8,"",IF($H741="","",INDEX([1]NKC!$F$10:$F$5007,$H741)))</f>
        <v/>
      </c>
      <c r="F741" s="49">
        <f ca="1">IF(IF($H741="","",INDEX([1]NKC!$D$10:$D$5007,$H741))=$C$8,"",IF($H741="","",INDEX([1]NKC!$F$10:$F$5007,$H741)))</f>
        <v>6453000</v>
      </c>
      <c r="G741" s="50">
        <f ca="1">IF(SUM(E741:F741)=0,0,$G$11+SUM(E$12:$E741)-SUM(F$12:$F741))</f>
        <v>692052078</v>
      </c>
      <c r="H741" s="51">
        <f ca="1">IF(IF(TYPE(MATCH($C$8,OFFSET([1]NKC!$D$10,H740,0):'[1]NKC'!$D$5007,0)+H740)=16,"",MATCH($C$8,OFFSET([1]NKC!$D$10,H740,0):'[1]NKC'!$D$5007,0)+H740)&lt;IF(TYPE(MATCH($C$8,OFFSET([1]NKC!$E$10,H740,0):'[1]NKC'!$E$5007,0)+H740)=16,"",MATCH($C$8,OFFSET([1]NKC!$E$10,H740,0):'[1]NKC'!$E$5007,0)+H740),IF(TYPE(MATCH($C$8,OFFSET([1]NKC!$D$10,H740,0):'[1]NKC'!$D$5007,0)+H740)=16,"",MATCH($C$8,OFFSET([1]NKC!$D$10,H740,0):'[1]NKC'!$D$5007,0)+H740),IF(TYPE(MATCH($C$8,OFFSET([1]NKC!$E$10,H740,0):'[1]NKC'!$E$5007,0)+H740)=16,"",MATCH($C$8,OFFSET([1]NKC!$E$10,H740,0):'[1]NKC'!$E$5007,0)+H740))</f>
        <v>996</v>
      </c>
    </row>
    <row r="742" spans="1:8" s="52" customFormat="1" ht="14.25">
      <c r="A742" s="45">
        <f ca="1">IF($H742="","",INDEX([1]NKC!$A$10:$A$5007,$H742))</f>
        <v>43594</v>
      </c>
      <c r="B742" s="46" t="str">
        <f ca="1">IF($H742="","",INDEX([1]NKC!$B$10:$B$5007,$H742))</f>
        <v>NH</v>
      </c>
      <c r="C742" s="47" t="str">
        <f ca="1">IF($H742="","",INDEX([1]NKC!$C$10:$C$5007,$H742))</f>
        <v>Rút TGNH nhập quỹ tiền mặt</v>
      </c>
      <c r="D742" s="48" t="str">
        <f ca="1">IF(IF($H742="","",INDEX([1]NKC!$D$10:$D$5007,$H742))=$C$8,IF($H742="","",INDEX([1]NKC!$E$10:$E$5007,$H742)),IF($H742="","",INDEX([1]NKC!$D$10:$D$5007,$H742)))</f>
        <v>1121bidv</v>
      </c>
      <c r="E742" s="49">
        <f ca="1">IF(IF($H742="","",INDEX([1]NKC!$E$10:$E$5007,$H742))=$C$8,"",IF($H742="","",INDEX([1]NKC!$F$10:$F$5007,$H742)))</f>
        <v>2000000000</v>
      </c>
      <c r="F742" s="49" t="str">
        <f ca="1">IF(IF($H742="","",INDEX([1]NKC!$D$10:$D$5007,$H742))=$C$8,"",IF($H742="","",INDEX([1]NKC!$F$10:$F$5007,$H742)))</f>
        <v/>
      </c>
      <c r="G742" s="50">
        <f ca="1">IF(SUM(E742:F742)=0,0,$G$11+SUM(E$12:$E742)-SUM(F$12:$F742))</f>
        <v>2692052078</v>
      </c>
      <c r="H742" s="51">
        <f ca="1">IF(IF(TYPE(MATCH($C$8,OFFSET([1]NKC!$D$10,H741,0):'[1]NKC'!$D$5007,0)+H741)=16,"",MATCH($C$8,OFFSET([1]NKC!$D$10,H741,0):'[1]NKC'!$D$5007,0)+H741)&lt;IF(TYPE(MATCH($C$8,OFFSET([1]NKC!$E$10,H741,0):'[1]NKC'!$E$5007,0)+H741)=16,"",MATCH($C$8,OFFSET([1]NKC!$E$10,H741,0):'[1]NKC'!$E$5007,0)+H741),IF(TYPE(MATCH($C$8,OFFSET([1]NKC!$D$10,H741,0):'[1]NKC'!$D$5007,0)+H741)=16,"",MATCH($C$8,OFFSET([1]NKC!$D$10,H741,0):'[1]NKC'!$D$5007,0)+H741),IF(TYPE(MATCH($C$8,OFFSET([1]NKC!$E$10,H741,0):'[1]NKC'!$E$5007,0)+H741)=16,"",MATCH($C$8,OFFSET([1]NKC!$E$10,H741,0):'[1]NKC'!$E$5007,0)+H741))</f>
        <v>997</v>
      </c>
    </row>
    <row r="743" spans="1:8" s="52" customFormat="1" ht="14.25">
      <c r="A743" s="45">
        <f ca="1">IF($H743="","",INDEX([1]NKC!$A$10:$A$5007,$H743))</f>
        <v>43594</v>
      </c>
      <c r="B743" s="46" t="str">
        <f ca="1">IF($H743="","",INDEX([1]NKC!$B$10:$B$5007,$H743))</f>
        <v>PC20180509-03</v>
      </c>
      <c r="C743" s="47" t="str">
        <f ca="1">IF($H743="","",INDEX([1]NKC!$C$10:$C$5007,$H743))</f>
        <v>TT Làm namecard 6 nhân viên Tây Nguyên và Ms Nga</v>
      </c>
      <c r="D743" s="48" t="str">
        <f ca="1">IF(IF($H743="","",INDEX([1]NKC!$D$10:$D$5007,$H743))=$C$8,IF($H743="","",INDEX([1]NKC!$E$10:$E$5007,$H743)),IF($H743="","",INDEX([1]NKC!$D$10:$D$5007,$H743)))</f>
        <v>6418</v>
      </c>
      <c r="E743" s="49" t="str">
        <f ca="1">IF(IF($H743="","",INDEX([1]NKC!$E$10:$E$5007,$H743))=$C$8,"",IF($H743="","",INDEX([1]NKC!$F$10:$F$5007,$H743)))</f>
        <v/>
      </c>
      <c r="F743" s="49">
        <f ca="1">IF(IF($H743="","",INDEX([1]NKC!$D$10:$D$5007,$H743))=$C$8,"",IF($H743="","",INDEX([1]NKC!$F$10:$F$5007,$H743)))</f>
        <v>560000</v>
      </c>
      <c r="G743" s="50">
        <f ca="1">IF(SUM(E743:F743)=0,0,$G$11+SUM(E$12:$E743)-SUM(F$12:$F743))</f>
        <v>2691492078</v>
      </c>
      <c r="H743" s="51">
        <f ca="1">IF(IF(TYPE(MATCH($C$8,OFFSET([1]NKC!$D$10,H742,0):'[1]NKC'!$D$5007,0)+H742)=16,"",MATCH($C$8,OFFSET([1]NKC!$D$10,H742,0):'[1]NKC'!$D$5007,0)+H742)&lt;IF(TYPE(MATCH($C$8,OFFSET([1]NKC!$E$10,H742,0):'[1]NKC'!$E$5007,0)+H742)=16,"",MATCH($C$8,OFFSET([1]NKC!$E$10,H742,0):'[1]NKC'!$E$5007,0)+H742),IF(TYPE(MATCH($C$8,OFFSET([1]NKC!$D$10,H742,0):'[1]NKC'!$D$5007,0)+H742)=16,"",MATCH($C$8,OFFSET([1]NKC!$D$10,H742,0):'[1]NKC'!$D$5007,0)+H742),IF(TYPE(MATCH($C$8,OFFSET([1]NKC!$E$10,H742,0):'[1]NKC'!$E$5007,0)+H742)=16,"",MATCH($C$8,OFFSET([1]NKC!$E$10,H742,0):'[1]NKC'!$E$5007,0)+H742))</f>
        <v>1000</v>
      </c>
    </row>
    <row r="744" spans="1:8" s="52" customFormat="1" ht="14.25">
      <c r="A744" s="45">
        <f ca="1">IF($H744="","",INDEX([1]NKC!$A$10:$A$5007,$H744))</f>
        <v>43594</v>
      </c>
      <c r="B744" s="46" t="str">
        <f ca="1">IF($H744="","",INDEX([1]NKC!$B$10:$B$5007,$H744))</f>
        <v>PC20180509-03</v>
      </c>
      <c r="C744" s="47" t="str">
        <f ca="1">IF($H744="","",INDEX([1]NKC!$C$10:$C$5007,$H744))</f>
        <v>Thuế GTGT được khấu trừ</v>
      </c>
      <c r="D744" s="48" t="str">
        <f ca="1">IF(IF($H744="","",INDEX([1]NKC!$D$10:$D$5007,$H744))=$C$8,IF($H744="","",INDEX([1]NKC!$E$10:$E$5007,$H744)),IF($H744="","",INDEX([1]NKC!$D$10:$D$5007,$H744)))</f>
        <v>1331</v>
      </c>
      <c r="E744" s="49" t="str">
        <f ca="1">IF(IF($H744="","",INDEX([1]NKC!$E$10:$E$5007,$H744))=$C$8,"",IF($H744="","",INDEX([1]NKC!$F$10:$F$5007,$H744)))</f>
        <v/>
      </c>
      <c r="F744" s="49">
        <f ca="1">IF(IF($H744="","",INDEX([1]NKC!$D$10:$D$5007,$H744))=$C$8,"",IF($H744="","",INDEX([1]NKC!$F$10:$F$5007,$H744)))</f>
        <v>56000</v>
      </c>
      <c r="G744" s="50">
        <f ca="1">IF(SUM(E744:F744)=0,0,$G$11+SUM(E$12:$E744)-SUM(F$12:$F744))</f>
        <v>2691436078</v>
      </c>
      <c r="H744" s="51">
        <f ca="1">IF(IF(TYPE(MATCH($C$8,OFFSET([1]NKC!$D$10,H743,0):'[1]NKC'!$D$5007,0)+H743)=16,"",MATCH($C$8,OFFSET([1]NKC!$D$10,H743,0):'[1]NKC'!$D$5007,0)+H743)&lt;IF(TYPE(MATCH($C$8,OFFSET([1]NKC!$E$10,H743,0):'[1]NKC'!$E$5007,0)+H743)=16,"",MATCH($C$8,OFFSET([1]NKC!$E$10,H743,0):'[1]NKC'!$E$5007,0)+H743),IF(TYPE(MATCH($C$8,OFFSET([1]NKC!$D$10,H743,0):'[1]NKC'!$D$5007,0)+H743)=16,"",MATCH($C$8,OFFSET([1]NKC!$D$10,H743,0):'[1]NKC'!$D$5007,0)+H743),IF(TYPE(MATCH($C$8,OFFSET([1]NKC!$E$10,H743,0):'[1]NKC'!$E$5007,0)+H743)=16,"",MATCH($C$8,OFFSET([1]NKC!$E$10,H743,0):'[1]NKC'!$E$5007,0)+H743))</f>
        <v>1001</v>
      </c>
    </row>
    <row r="745" spans="1:8" s="52" customFormat="1" ht="25.5">
      <c r="A745" s="45">
        <f ca="1">IF($H745="","",INDEX([1]NKC!$A$10:$A$5007,$H745))</f>
        <v>43595</v>
      </c>
      <c r="B745" s="46" t="str">
        <f ca="1">IF($H745="","",INDEX([1]NKC!$B$10:$B$5007,$H745))</f>
        <v>PT20190510-01</v>
      </c>
      <c r="C745" s="47" t="str">
        <f ca="1">IF($H745="","",INDEX([1]NKC!$C$10:$C$5007,$H745))</f>
        <v>Thu tiền Wood tiles-JH 112 (55 tấm), úp nóc tròn JH 112 (30 tấm )</v>
      </c>
      <c r="D745" s="48" t="str">
        <f ca="1">IF(IF($H745="","",INDEX([1]NKC!$D$10:$D$5007,$H745))=$C$8,IF($H745="","",INDEX([1]NKC!$E$10:$E$5007,$H745)),IF($H745="","",INDEX([1]NKC!$D$10:$D$5007,$H745)))</f>
        <v>5111</v>
      </c>
      <c r="E745" s="49">
        <f ca="1">IF(IF($H745="","",INDEX([1]NKC!$E$10:$E$5007,$H745))=$C$8,"",IF($H745="","",INDEX([1]NKC!$F$10:$F$5007,$H745)))</f>
        <v>8569545</v>
      </c>
      <c r="F745" s="49" t="str">
        <f ca="1">IF(IF($H745="","",INDEX([1]NKC!$D$10:$D$5007,$H745))=$C$8,"",IF($H745="","",INDEX([1]NKC!$F$10:$F$5007,$H745)))</f>
        <v/>
      </c>
      <c r="G745" s="50">
        <f ca="1">IF(SUM(E745:F745)=0,0,$G$11+SUM(E$12:$E745)-SUM(F$12:$F745))</f>
        <v>2700005623</v>
      </c>
      <c r="H745" s="51">
        <f ca="1">IF(IF(TYPE(MATCH($C$8,OFFSET([1]NKC!$D$10,H744,0):'[1]NKC'!$D$5007,0)+H744)=16,"",MATCH($C$8,OFFSET([1]NKC!$D$10,H744,0):'[1]NKC'!$D$5007,0)+H744)&lt;IF(TYPE(MATCH($C$8,OFFSET([1]NKC!$E$10,H744,0):'[1]NKC'!$E$5007,0)+H744)=16,"",MATCH($C$8,OFFSET([1]NKC!$E$10,H744,0):'[1]NKC'!$E$5007,0)+H744),IF(TYPE(MATCH($C$8,OFFSET([1]NKC!$D$10,H744,0):'[1]NKC'!$D$5007,0)+H744)=16,"",MATCH($C$8,OFFSET([1]NKC!$D$10,H744,0):'[1]NKC'!$D$5007,0)+H744),IF(TYPE(MATCH($C$8,OFFSET([1]NKC!$E$10,H744,0):'[1]NKC'!$E$5007,0)+H744)=16,"",MATCH($C$8,OFFSET([1]NKC!$E$10,H744,0):'[1]NKC'!$E$5007,0)+H744))</f>
        <v>1002</v>
      </c>
    </row>
    <row r="746" spans="1:8" s="52" customFormat="1" ht="14.25">
      <c r="A746" s="45">
        <f ca="1">IF($H746="","",INDEX([1]NKC!$A$10:$A$5007,$H746))</f>
        <v>43595</v>
      </c>
      <c r="B746" s="46" t="str">
        <f ca="1">IF($H746="","",INDEX([1]NKC!$B$10:$B$5007,$H746))</f>
        <v>PT20190510-01</v>
      </c>
      <c r="C746" s="47" t="str">
        <f ca="1">IF($H746="","",INDEX([1]NKC!$C$10:$C$5007,$H746))</f>
        <v>Thuế GTGT phải nộp</v>
      </c>
      <c r="D746" s="48" t="str">
        <f ca="1">IF(IF($H746="","",INDEX([1]NKC!$D$10:$D$5007,$H746))=$C$8,IF($H746="","",INDEX([1]NKC!$E$10:$E$5007,$H746)),IF($H746="","",INDEX([1]NKC!$D$10:$D$5007,$H746)))</f>
        <v>33311</v>
      </c>
      <c r="E746" s="49">
        <f ca="1">IF(IF($H746="","",INDEX([1]NKC!$E$10:$E$5007,$H746))=$C$8,"",IF($H746="","",INDEX([1]NKC!$F$10:$F$5007,$H746)))</f>
        <v>856955</v>
      </c>
      <c r="F746" s="49" t="str">
        <f ca="1">IF(IF($H746="","",INDEX([1]NKC!$D$10:$D$5007,$H746))=$C$8,"",IF($H746="","",INDEX([1]NKC!$F$10:$F$5007,$H746)))</f>
        <v/>
      </c>
      <c r="G746" s="50">
        <f ca="1">IF(SUM(E746:F746)=0,0,$G$11+SUM(E$12:$E746)-SUM(F$12:$F746))</f>
        <v>2700862578</v>
      </c>
      <c r="H746" s="51">
        <f ca="1">IF(IF(TYPE(MATCH($C$8,OFFSET([1]NKC!$D$10,H745,0):'[1]NKC'!$D$5007,0)+H745)=16,"",MATCH($C$8,OFFSET([1]NKC!$D$10,H745,0):'[1]NKC'!$D$5007,0)+H745)&lt;IF(TYPE(MATCH($C$8,OFFSET([1]NKC!$E$10,H745,0):'[1]NKC'!$E$5007,0)+H745)=16,"",MATCH($C$8,OFFSET([1]NKC!$E$10,H745,0):'[1]NKC'!$E$5007,0)+H745),IF(TYPE(MATCH($C$8,OFFSET([1]NKC!$D$10,H745,0):'[1]NKC'!$D$5007,0)+H745)=16,"",MATCH($C$8,OFFSET([1]NKC!$D$10,H745,0):'[1]NKC'!$D$5007,0)+H745),IF(TYPE(MATCH($C$8,OFFSET([1]NKC!$E$10,H745,0):'[1]NKC'!$E$5007,0)+H745)=16,"",MATCH($C$8,OFFSET([1]NKC!$E$10,H745,0):'[1]NKC'!$E$5007,0)+H745))</f>
        <v>1003</v>
      </c>
    </row>
    <row r="747" spans="1:8" s="52" customFormat="1" ht="14.25">
      <c r="A747" s="45">
        <f ca="1">IF($H747="","",INDEX([1]NKC!$A$10:$A$5007,$H747))</f>
        <v>43595</v>
      </c>
      <c r="B747" s="46" t="str">
        <f ca="1">IF($H747="","",INDEX([1]NKC!$B$10:$B$5007,$H747))</f>
        <v>PT20190510-02</v>
      </c>
      <c r="C747" s="47" t="str">
        <f ca="1">IF($H747="","",INDEX([1]NKC!$C$10:$C$5007,$H747))</f>
        <v>Rút BIDV nộp quỹ tiền mặt( nộp thuế TNCN)</v>
      </c>
      <c r="D747" s="48" t="str">
        <f ca="1">IF(IF($H747="","",INDEX([1]NKC!$D$10:$D$5007,$H747))=$C$8,IF($H747="","",INDEX([1]NKC!$E$10:$E$5007,$H747)),IF($H747="","",INDEX([1]NKC!$D$10:$D$5007,$H747)))</f>
        <v>1121bidv</v>
      </c>
      <c r="E747" s="49">
        <f ca="1">IF(IF($H747="","",INDEX([1]NKC!$E$10:$E$5007,$H747))=$C$8,"",IF($H747="","",INDEX([1]NKC!$F$10:$F$5007,$H747)))</f>
        <v>35005250</v>
      </c>
      <c r="F747" s="49" t="str">
        <f ca="1">IF(IF($H747="","",INDEX([1]NKC!$D$10:$D$5007,$H747))=$C$8,"",IF($H747="","",INDEX([1]NKC!$F$10:$F$5007,$H747)))</f>
        <v/>
      </c>
      <c r="G747" s="50">
        <f ca="1">IF(SUM(E747:F747)=0,0,$G$11+SUM(E$12:$E747)-SUM(F$12:$F747))</f>
        <v>2735867828</v>
      </c>
      <c r="H747" s="51">
        <f ca="1">IF(IF(TYPE(MATCH($C$8,OFFSET([1]NKC!$D$10,H746,0):'[1]NKC'!$D$5007,0)+H746)=16,"",MATCH($C$8,OFFSET([1]NKC!$D$10,H746,0):'[1]NKC'!$D$5007,0)+H746)&lt;IF(TYPE(MATCH($C$8,OFFSET([1]NKC!$E$10,H746,0):'[1]NKC'!$E$5007,0)+H746)=16,"",MATCH($C$8,OFFSET([1]NKC!$E$10,H746,0):'[1]NKC'!$E$5007,0)+H746),IF(TYPE(MATCH($C$8,OFFSET([1]NKC!$D$10,H746,0):'[1]NKC'!$D$5007,0)+H746)=16,"",MATCH($C$8,OFFSET([1]NKC!$D$10,H746,0):'[1]NKC'!$D$5007,0)+H746),IF(TYPE(MATCH($C$8,OFFSET([1]NKC!$E$10,H746,0):'[1]NKC'!$E$5007,0)+H746)=16,"",MATCH($C$8,OFFSET([1]NKC!$E$10,H746,0):'[1]NKC'!$E$5007,0)+H746))</f>
        <v>1005</v>
      </c>
    </row>
    <row r="748" spans="1:8" s="52" customFormat="1" ht="14.25">
      <c r="A748" s="45">
        <f ca="1">IF($H748="","",INDEX([1]NKC!$A$10:$A$5007,$H748))</f>
        <v>43595</v>
      </c>
      <c r="B748" s="46" t="str">
        <f ca="1">IF($H748="","",INDEX([1]NKC!$B$10:$B$5007,$H748))</f>
        <v>PC20190510-02</v>
      </c>
      <c r="C748" s="47" t="str">
        <f ca="1">IF($H748="","",INDEX([1]NKC!$C$10:$C$5007,$H748))</f>
        <v>Tạm ứng làm bảng hiệu logo Della Group</v>
      </c>
      <c r="D748" s="48" t="str">
        <f ca="1">IF(IF($H748="","",INDEX([1]NKC!$D$10:$D$5007,$H748))=$C$8,IF($H748="","",INDEX([1]NKC!$E$10:$E$5007,$H748)),IF($H748="","",INDEX([1]NKC!$D$10:$D$5007,$H748)))</f>
        <v>141</v>
      </c>
      <c r="E748" s="49" t="str">
        <f ca="1">IF(IF($H748="","",INDEX([1]NKC!$E$10:$E$5007,$H748))=$C$8,"",IF($H748="","",INDEX([1]NKC!$F$10:$F$5007,$H748)))</f>
        <v/>
      </c>
      <c r="F748" s="49">
        <f ca="1">IF(IF($H748="","",INDEX([1]NKC!$D$10:$D$5007,$H748))=$C$8,"",IF($H748="","",INDEX([1]NKC!$F$10:$F$5007,$H748)))</f>
        <v>8000000</v>
      </c>
      <c r="G748" s="50">
        <f ca="1">IF(SUM(E748:F748)=0,0,$G$11+SUM(E$12:$E748)-SUM(F$12:$F748))</f>
        <v>2727867828</v>
      </c>
      <c r="H748" s="51">
        <f ca="1">IF(IF(TYPE(MATCH($C$8,OFFSET([1]NKC!$D$10,H747,0):'[1]NKC'!$D$5007,0)+H747)=16,"",MATCH($C$8,OFFSET([1]NKC!$D$10,H747,0):'[1]NKC'!$D$5007,0)+H747)&lt;IF(TYPE(MATCH($C$8,OFFSET([1]NKC!$E$10,H747,0):'[1]NKC'!$E$5007,0)+H747)=16,"",MATCH($C$8,OFFSET([1]NKC!$E$10,H747,0):'[1]NKC'!$E$5007,0)+H747),IF(TYPE(MATCH($C$8,OFFSET([1]NKC!$D$10,H747,0):'[1]NKC'!$D$5007,0)+H747)=16,"",MATCH($C$8,OFFSET([1]NKC!$D$10,H747,0):'[1]NKC'!$D$5007,0)+H747),IF(TYPE(MATCH($C$8,OFFSET([1]NKC!$E$10,H747,0):'[1]NKC'!$E$5007,0)+H747)=16,"",MATCH($C$8,OFFSET([1]NKC!$E$10,H747,0):'[1]NKC'!$E$5007,0)+H747))</f>
        <v>1006</v>
      </c>
    </row>
    <row r="749" spans="1:8" s="52" customFormat="1" ht="14.25">
      <c r="A749" s="45">
        <f ca="1">IF($H749="","",INDEX([1]NKC!$A$10:$A$5007,$H749))</f>
        <v>43595</v>
      </c>
      <c r="B749" s="46" t="str">
        <f ca="1">IF($H749="","",INDEX([1]NKC!$B$10:$B$5007,$H749))</f>
        <v>PC20190510-03</v>
      </c>
      <c r="C749" s="47" t="str">
        <f ca="1">IF($H749="","",INDEX([1]NKC!$C$10:$C$5007,$H749))</f>
        <v>TT thuế TNCN Q1/2019</v>
      </c>
      <c r="D749" s="48" t="str">
        <f ca="1">IF(IF($H749="","",INDEX([1]NKC!$D$10:$D$5007,$H749))=$C$8,IF($H749="","",INDEX([1]NKC!$E$10:$E$5007,$H749)),IF($H749="","",INDEX([1]NKC!$D$10:$D$5007,$H749)))</f>
        <v>632</v>
      </c>
      <c r="E749" s="49" t="str">
        <f ca="1">IF(IF($H749="","",INDEX([1]NKC!$E$10:$E$5007,$H749))=$C$8,"",IF($H749="","",INDEX([1]NKC!$F$10:$F$5007,$H749)))</f>
        <v/>
      </c>
      <c r="F749" s="49">
        <f ca="1">IF(IF($H749="","",INDEX([1]NKC!$D$10:$D$5007,$H749))=$C$8,"",IF($H749="","",INDEX([1]NKC!$F$10:$F$5007,$H749)))</f>
        <v>0</v>
      </c>
      <c r="G749" s="50">
        <f ca="1">IF(SUM(E749:F749)=0,0,$G$11+SUM(E$12:$E749)-SUM(F$12:$F749))</f>
        <v>0</v>
      </c>
      <c r="H749" s="51">
        <f ca="1">IF(IF(TYPE(MATCH($C$8,OFFSET([1]NKC!$D$10,H748,0):'[1]NKC'!$D$5007,0)+H748)=16,"",MATCH($C$8,OFFSET([1]NKC!$D$10,H748,0):'[1]NKC'!$D$5007,0)+H748)&lt;IF(TYPE(MATCH($C$8,OFFSET([1]NKC!$E$10,H748,0):'[1]NKC'!$E$5007,0)+H748)=16,"",MATCH($C$8,OFFSET([1]NKC!$E$10,H748,0):'[1]NKC'!$E$5007,0)+H748),IF(TYPE(MATCH($C$8,OFFSET([1]NKC!$D$10,H748,0):'[1]NKC'!$D$5007,0)+H748)=16,"",MATCH($C$8,OFFSET([1]NKC!$D$10,H748,0):'[1]NKC'!$D$5007,0)+H748),IF(TYPE(MATCH($C$8,OFFSET([1]NKC!$E$10,H748,0):'[1]NKC'!$E$5007,0)+H748)=16,"",MATCH($C$8,OFFSET([1]NKC!$E$10,H748,0):'[1]NKC'!$E$5007,0)+H748))</f>
        <v>1007</v>
      </c>
    </row>
    <row r="750" spans="1:8" s="52" customFormat="1" ht="14.25">
      <c r="A750" s="45">
        <f ca="1">IF($H750="","",INDEX([1]NKC!$A$10:$A$5007,$H750))</f>
        <v>43595</v>
      </c>
      <c r="B750" s="46" t="str">
        <f ca="1">IF($H750="","",INDEX([1]NKC!$B$10:$B$5007,$H750))</f>
        <v>NH</v>
      </c>
      <c r="C750" s="47" t="str">
        <f ca="1">IF($H750="","",INDEX([1]NKC!$C$10:$C$5007,$H750))</f>
        <v>Nộp thuế TNCN quí 01/2019 (Lê Thị Nhung)</v>
      </c>
      <c r="D750" s="48" t="str">
        <f ca="1">IF(IF($H750="","",INDEX([1]NKC!$D$10:$D$5007,$H750))=$C$8,IF($H750="","",INDEX([1]NKC!$E$10:$E$5007,$H750)),IF($H750="","",INDEX([1]NKC!$D$10:$D$5007,$H750)))</f>
        <v>3335</v>
      </c>
      <c r="E750" s="49" t="str">
        <f ca="1">IF(IF($H750="","",INDEX([1]NKC!$E$10:$E$5007,$H750))=$C$8,"",IF($H750="","",INDEX([1]NKC!$F$10:$F$5007,$H750)))</f>
        <v/>
      </c>
      <c r="F750" s="49">
        <f ca="1">IF(IF($H750="","",INDEX([1]NKC!$D$10:$D$5007,$H750))=$C$8,"",IF($H750="","",INDEX([1]NKC!$F$10:$F$5007,$H750)))</f>
        <v>35005250</v>
      </c>
      <c r="G750" s="50">
        <f ca="1">IF(SUM(E750:F750)=0,0,$G$11+SUM(E$12:$E750)-SUM(F$12:$F750))</f>
        <v>2692862578</v>
      </c>
      <c r="H750" s="51">
        <f ca="1">IF(IF(TYPE(MATCH($C$8,OFFSET([1]NKC!$D$10,H749,0):'[1]NKC'!$D$5007,0)+H749)=16,"",MATCH($C$8,OFFSET([1]NKC!$D$10,H749,0):'[1]NKC'!$D$5007,0)+H749)&lt;IF(TYPE(MATCH($C$8,OFFSET([1]NKC!$E$10,H749,0):'[1]NKC'!$E$5007,0)+H749)=16,"",MATCH($C$8,OFFSET([1]NKC!$E$10,H749,0):'[1]NKC'!$E$5007,0)+H749),IF(TYPE(MATCH($C$8,OFFSET([1]NKC!$D$10,H749,0):'[1]NKC'!$D$5007,0)+H749)=16,"",MATCH($C$8,OFFSET([1]NKC!$D$10,H749,0):'[1]NKC'!$D$5007,0)+H749),IF(TYPE(MATCH($C$8,OFFSET([1]NKC!$E$10,H749,0):'[1]NKC'!$E$5007,0)+H749)=16,"",MATCH($C$8,OFFSET([1]NKC!$E$10,H749,0):'[1]NKC'!$E$5007,0)+H749))</f>
        <v>1012</v>
      </c>
    </row>
    <row r="751" spans="1:8" s="52" customFormat="1" ht="14.25">
      <c r="A751" s="45">
        <f ca="1">IF($H751="","",INDEX([1]NKC!$A$10:$A$5007,$H751))</f>
        <v>43598</v>
      </c>
      <c r="B751" s="46" t="str">
        <f ca="1">IF($H751="","",INDEX([1]NKC!$B$10:$B$5007,$H751))</f>
        <v>PT20190513-01</v>
      </c>
      <c r="C751" s="47" t="str">
        <f ca="1">IF($H751="","",INDEX([1]NKC!$C$10:$C$5007,$H751))</f>
        <v>Rút BIDV nộp quỹ tiền mặt</v>
      </c>
      <c r="D751" s="48" t="str">
        <f ca="1">IF(IF($H751="","",INDEX([1]NKC!$D$10:$D$5007,$H751))=$C$8,IF($H751="","",INDEX([1]NKC!$E$10:$E$5007,$H751)),IF($H751="","",INDEX([1]NKC!$D$10:$D$5007,$H751)))</f>
        <v>1121bidv</v>
      </c>
      <c r="E751" s="49">
        <f ca="1">IF(IF($H751="","",INDEX([1]NKC!$E$10:$E$5007,$H751))=$C$8,"",IF($H751="","",INDEX([1]NKC!$F$10:$F$5007,$H751)))</f>
        <v>0</v>
      </c>
      <c r="F751" s="49" t="str">
        <f ca="1">IF(IF($H751="","",INDEX([1]NKC!$D$10:$D$5007,$H751))=$C$8,"",IF($H751="","",INDEX([1]NKC!$F$10:$F$5007,$H751)))</f>
        <v/>
      </c>
      <c r="G751" s="50">
        <f ca="1">IF(SUM(E751:F751)=0,0,$G$11+SUM(E$12:$E751)-SUM(F$12:$F751))</f>
        <v>0</v>
      </c>
      <c r="H751" s="51">
        <f ca="1">IF(IF(TYPE(MATCH($C$8,OFFSET([1]NKC!$D$10,H750,0):'[1]NKC'!$D$5007,0)+H750)=16,"",MATCH($C$8,OFFSET([1]NKC!$D$10,H750,0):'[1]NKC'!$D$5007,0)+H750)&lt;IF(TYPE(MATCH($C$8,OFFSET([1]NKC!$E$10,H750,0):'[1]NKC'!$E$5007,0)+H750)=16,"",MATCH($C$8,OFFSET([1]NKC!$E$10,H750,0):'[1]NKC'!$E$5007,0)+H750),IF(TYPE(MATCH($C$8,OFFSET([1]NKC!$D$10,H750,0):'[1]NKC'!$D$5007,0)+H750)=16,"",MATCH($C$8,OFFSET([1]NKC!$D$10,H750,0):'[1]NKC'!$D$5007,0)+H750),IF(TYPE(MATCH($C$8,OFFSET([1]NKC!$E$10,H750,0):'[1]NKC'!$E$5007,0)+H750)=16,"",MATCH($C$8,OFFSET([1]NKC!$E$10,H750,0):'[1]NKC'!$E$5007,0)+H750))</f>
        <v>1014</v>
      </c>
    </row>
    <row r="752" spans="1:8" s="52" customFormat="1" ht="14.25">
      <c r="A752" s="45">
        <f ca="1">IF($H752="","",INDEX([1]NKC!$A$10:$A$5007,$H752))</f>
        <v>43598</v>
      </c>
      <c r="B752" s="46" t="str">
        <f ca="1">IF($H752="","",INDEX([1]NKC!$B$10:$B$5007,$H752))</f>
        <v>PC20180513-01</v>
      </c>
      <c r="C752" s="47" t="str">
        <f ca="1">IF($H752="","",INDEX([1]NKC!$C$10:$C$5007,$H752))</f>
        <v>Ms luyến mượn tiền công ty</v>
      </c>
      <c r="D752" s="48" t="str">
        <f ca="1">IF(IF($H752="","",INDEX([1]NKC!$D$10:$D$5007,$H752))=$C$8,IF($H752="","",INDEX([1]NKC!$E$10:$E$5007,$H752)),IF($H752="","",INDEX([1]NKC!$D$10:$D$5007,$H752)))</f>
        <v>3388</v>
      </c>
      <c r="E752" s="49" t="str">
        <f ca="1">IF(IF($H752="","",INDEX([1]NKC!$E$10:$E$5007,$H752))=$C$8,"",IF($H752="","",INDEX([1]NKC!$F$10:$F$5007,$H752)))</f>
        <v/>
      </c>
      <c r="F752" s="49">
        <f ca="1">IF(IF($H752="","",INDEX([1]NKC!$D$10:$D$5007,$H752))=$C$8,"",IF($H752="","",INDEX([1]NKC!$F$10:$F$5007,$H752)))</f>
        <v>20000000</v>
      </c>
      <c r="G752" s="50">
        <f ca="1">IF(SUM(E752:F752)=0,0,$G$11+SUM(E$12:$E752)-SUM(F$12:$F752))</f>
        <v>2672862578</v>
      </c>
      <c r="H752" s="51">
        <f ca="1">IF(IF(TYPE(MATCH($C$8,OFFSET([1]NKC!$D$10,H751,0):'[1]NKC'!$D$5007,0)+H751)=16,"",MATCH($C$8,OFFSET([1]NKC!$D$10,H751,0):'[1]NKC'!$D$5007,0)+H751)&lt;IF(TYPE(MATCH($C$8,OFFSET([1]NKC!$E$10,H751,0):'[1]NKC'!$E$5007,0)+H751)=16,"",MATCH($C$8,OFFSET([1]NKC!$E$10,H751,0):'[1]NKC'!$E$5007,0)+H751),IF(TYPE(MATCH($C$8,OFFSET([1]NKC!$D$10,H751,0):'[1]NKC'!$D$5007,0)+H751)=16,"",MATCH($C$8,OFFSET([1]NKC!$D$10,H751,0):'[1]NKC'!$D$5007,0)+H751),IF(TYPE(MATCH($C$8,OFFSET([1]NKC!$E$10,H751,0):'[1]NKC'!$E$5007,0)+H751)=16,"",MATCH($C$8,OFFSET([1]NKC!$E$10,H751,0):'[1]NKC'!$E$5007,0)+H751))</f>
        <v>1015</v>
      </c>
    </row>
    <row r="753" spans="1:8" s="52" customFormat="1" ht="14.25">
      <c r="A753" s="45">
        <f ca="1">IF($H753="","",INDEX([1]NKC!$A$10:$A$5007,$H753))</f>
        <v>43598</v>
      </c>
      <c r="B753" s="46" t="str">
        <f ca="1">IF($H753="","",INDEX([1]NKC!$B$10:$B$5007,$H753))</f>
        <v>NH</v>
      </c>
      <c r="C753" s="47" t="str">
        <f ca="1">IF($H753="","",INDEX([1]NKC!$C$10:$C$5007,$H753))</f>
        <v>Rút TGNH nhập quỹ tiền mặt (Hoàng Như Kiểm)</v>
      </c>
      <c r="D753" s="48" t="str">
        <f ca="1">IF(IF($H753="","",INDEX([1]NKC!$D$10:$D$5007,$H753))=$C$8,IF($H753="","",INDEX([1]NKC!$E$10:$E$5007,$H753)),IF($H753="","",INDEX([1]NKC!$D$10:$D$5007,$H753)))</f>
        <v>1121bidv</v>
      </c>
      <c r="E753" s="49">
        <f ca="1">IF(IF($H753="","",INDEX([1]NKC!$E$10:$E$5007,$H753))=$C$8,"",IF($H753="","",INDEX([1]NKC!$F$10:$F$5007,$H753)))</f>
        <v>20000000</v>
      </c>
      <c r="F753" s="49" t="str">
        <f ca="1">IF(IF($H753="","",INDEX([1]NKC!$D$10:$D$5007,$H753))=$C$8,"",IF($H753="","",INDEX([1]NKC!$F$10:$F$5007,$H753)))</f>
        <v/>
      </c>
      <c r="G753" s="50">
        <f ca="1">IF(SUM(E753:F753)=0,0,$G$11+SUM(E$12:$E753)-SUM(F$12:$F753))</f>
        <v>2692862578</v>
      </c>
      <c r="H753" s="51">
        <f ca="1">IF(IF(TYPE(MATCH($C$8,OFFSET([1]NKC!$D$10,H752,0):'[1]NKC'!$D$5007,0)+H752)=16,"",MATCH($C$8,OFFSET([1]NKC!$D$10,H752,0):'[1]NKC'!$D$5007,0)+H752)&lt;IF(TYPE(MATCH($C$8,OFFSET([1]NKC!$E$10,H752,0):'[1]NKC'!$E$5007,0)+H752)=16,"",MATCH($C$8,OFFSET([1]NKC!$E$10,H752,0):'[1]NKC'!$E$5007,0)+H752),IF(TYPE(MATCH($C$8,OFFSET([1]NKC!$D$10,H752,0):'[1]NKC'!$D$5007,0)+H752)=16,"",MATCH($C$8,OFFSET([1]NKC!$D$10,H752,0):'[1]NKC'!$D$5007,0)+H752),IF(TYPE(MATCH($C$8,OFFSET([1]NKC!$E$10,H752,0):'[1]NKC'!$E$5007,0)+H752)=16,"",MATCH($C$8,OFFSET([1]NKC!$E$10,H752,0):'[1]NKC'!$E$5007,0)+H752))</f>
        <v>1017</v>
      </c>
    </row>
    <row r="754" spans="1:8" s="52" customFormat="1" ht="14.25">
      <c r="A754" s="45">
        <f ca="1">IF($H754="","",INDEX([1]NKC!$A$10:$A$5007,$H754))</f>
        <v>43599</v>
      </c>
      <c r="B754" s="46" t="str">
        <f ca="1">IF($H754="","",INDEX([1]NKC!$B$10:$B$5007,$H754))</f>
        <v>PT20190514-01</v>
      </c>
      <c r="C754" s="47" t="str">
        <f ca="1">IF($H754="","",INDEX([1]NKC!$C$10:$C$5007,$H754))</f>
        <v>Thu tiền Spanish tiles- JH105  4 tấm</v>
      </c>
      <c r="D754" s="48" t="str">
        <f ca="1">IF(IF($H754="","",INDEX([1]NKC!$D$10:$D$5007,$H754))=$C$8,IF($H754="","",INDEX([1]NKC!$E$10:$E$5007,$H754)),IF($H754="","",INDEX([1]NKC!$D$10:$D$5007,$H754)))</f>
        <v>5111</v>
      </c>
      <c r="E754" s="49">
        <f ca="1">IF(IF($H754="","",INDEX([1]NKC!$E$10:$E$5007,$H754))=$C$8,"",IF($H754="","",INDEX([1]NKC!$F$10:$F$5007,$H754)))</f>
        <v>556364</v>
      </c>
      <c r="F754" s="49" t="str">
        <f ca="1">IF(IF($H754="","",INDEX([1]NKC!$D$10:$D$5007,$H754))=$C$8,"",IF($H754="","",INDEX([1]NKC!$F$10:$F$5007,$H754)))</f>
        <v/>
      </c>
      <c r="G754" s="50">
        <f ca="1">IF(SUM(E754:F754)=0,0,$G$11+SUM(E$12:$E754)-SUM(F$12:$F754))</f>
        <v>2693418942</v>
      </c>
      <c r="H754" s="51">
        <f ca="1">IF(IF(TYPE(MATCH($C$8,OFFSET([1]NKC!$D$10,H753,0):'[1]NKC'!$D$5007,0)+H753)=16,"",MATCH($C$8,OFFSET([1]NKC!$D$10,H753,0):'[1]NKC'!$D$5007,0)+H753)&lt;IF(TYPE(MATCH($C$8,OFFSET([1]NKC!$E$10,H753,0):'[1]NKC'!$E$5007,0)+H753)=16,"",MATCH($C$8,OFFSET([1]NKC!$E$10,H753,0):'[1]NKC'!$E$5007,0)+H753),IF(TYPE(MATCH($C$8,OFFSET([1]NKC!$D$10,H753,0):'[1]NKC'!$D$5007,0)+H753)=16,"",MATCH($C$8,OFFSET([1]NKC!$D$10,H753,0):'[1]NKC'!$D$5007,0)+H753),IF(TYPE(MATCH($C$8,OFFSET([1]NKC!$E$10,H753,0):'[1]NKC'!$E$5007,0)+H753)=16,"",MATCH($C$8,OFFSET([1]NKC!$E$10,H753,0):'[1]NKC'!$E$5007,0)+H753))</f>
        <v>1019</v>
      </c>
    </row>
    <row r="755" spans="1:8" s="52" customFormat="1" ht="14.25">
      <c r="A755" s="45">
        <f ca="1">IF($H755="","",INDEX([1]NKC!$A$10:$A$5007,$H755))</f>
        <v>43599</v>
      </c>
      <c r="B755" s="46" t="str">
        <f ca="1">IF($H755="","",INDEX([1]NKC!$B$10:$B$5007,$H755))</f>
        <v>PT20190514-01</v>
      </c>
      <c r="C755" s="47" t="str">
        <f ca="1">IF($H755="","",INDEX([1]NKC!$C$10:$C$5007,$H755))</f>
        <v>Thuế GTGT phải nộp</v>
      </c>
      <c r="D755" s="48" t="str">
        <f ca="1">IF(IF($H755="","",INDEX([1]NKC!$D$10:$D$5007,$H755))=$C$8,IF($H755="","",INDEX([1]NKC!$E$10:$E$5007,$H755)),IF($H755="","",INDEX([1]NKC!$D$10:$D$5007,$H755)))</f>
        <v>33311</v>
      </c>
      <c r="E755" s="49">
        <f ca="1">IF(IF($H755="","",INDEX([1]NKC!$E$10:$E$5007,$H755))=$C$8,"",IF($H755="","",INDEX([1]NKC!$F$10:$F$5007,$H755)))</f>
        <v>55636</v>
      </c>
      <c r="F755" s="49" t="str">
        <f ca="1">IF(IF($H755="","",INDEX([1]NKC!$D$10:$D$5007,$H755))=$C$8,"",IF($H755="","",INDEX([1]NKC!$F$10:$F$5007,$H755)))</f>
        <v/>
      </c>
      <c r="G755" s="50">
        <f ca="1">IF(SUM(E755:F755)=0,0,$G$11+SUM(E$12:$E755)-SUM(F$12:$F755))</f>
        <v>2693474578</v>
      </c>
      <c r="H755" s="51">
        <f ca="1">IF(IF(TYPE(MATCH($C$8,OFFSET([1]NKC!$D$10,H754,0):'[1]NKC'!$D$5007,0)+H754)=16,"",MATCH($C$8,OFFSET([1]NKC!$D$10,H754,0):'[1]NKC'!$D$5007,0)+H754)&lt;IF(TYPE(MATCH($C$8,OFFSET([1]NKC!$E$10,H754,0):'[1]NKC'!$E$5007,0)+H754)=16,"",MATCH($C$8,OFFSET([1]NKC!$E$10,H754,0):'[1]NKC'!$E$5007,0)+H754),IF(TYPE(MATCH($C$8,OFFSET([1]NKC!$D$10,H754,0):'[1]NKC'!$D$5007,0)+H754)=16,"",MATCH($C$8,OFFSET([1]NKC!$D$10,H754,0):'[1]NKC'!$D$5007,0)+H754),IF(TYPE(MATCH($C$8,OFFSET([1]NKC!$E$10,H754,0):'[1]NKC'!$E$5007,0)+H754)=16,"",MATCH($C$8,OFFSET([1]NKC!$E$10,H754,0):'[1]NKC'!$E$5007,0)+H754))</f>
        <v>1020</v>
      </c>
    </row>
    <row r="756" spans="1:8" s="52" customFormat="1" ht="14.25">
      <c r="A756" s="45">
        <f ca="1">IF($H756="","",INDEX([1]NKC!$A$10:$A$5007,$H756))</f>
        <v>43600</v>
      </c>
      <c r="B756" s="46" t="str">
        <f ca="1">IF($H756="","",INDEX([1]NKC!$B$10:$B$5007,$H756))</f>
        <v>PT20190515-01</v>
      </c>
      <c r="C756" s="47" t="str">
        <f ca="1">IF($H756="","",INDEX([1]NKC!$C$10:$C$5007,$H756))</f>
        <v>Ms Luyến trả công ty</v>
      </c>
      <c r="D756" s="48" t="str">
        <f ca="1">IF(IF($H756="","",INDEX([1]NKC!$D$10:$D$5007,$H756))=$C$8,IF($H756="","",INDEX([1]NKC!$E$10:$E$5007,$H756)),IF($H756="","",INDEX([1]NKC!$D$10:$D$5007,$H756)))</f>
        <v>3388</v>
      </c>
      <c r="E756" s="49">
        <f ca="1">IF(IF($H756="","",INDEX([1]NKC!$E$10:$E$5007,$H756))=$C$8,"",IF($H756="","",INDEX([1]NKC!$F$10:$F$5007,$H756)))</f>
        <v>95000000</v>
      </c>
      <c r="F756" s="49" t="str">
        <f ca="1">IF(IF($H756="","",INDEX([1]NKC!$D$10:$D$5007,$H756))=$C$8,"",IF($H756="","",INDEX([1]NKC!$F$10:$F$5007,$H756)))</f>
        <v/>
      </c>
      <c r="G756" s="50">
        <f ca="1">IF(SUM(E756:F756)=0,0,$G$11+SUM(E$12:$E756)-SUM(F$12:$F756))</f>
        <v>2788474578</v>
      </c>
      <c r="H756" s="51">
        <f ca="1">IF(IF(TYPE(MATCH($C$8,OFFSET([1]NKC!$D$10,H755,0):'[1]NKC'!$D$5007,0)+H755)=16,"",MATCH($C$8,OFFSET([1]NKC!$D$10,H755,0):'[1]NKC'!$D$5007,0)+H755)&lt;IF(TYPE(MATCH($C$8,OFFSET([1]NKC!$E$10,H755,0):'[1]NKC'!$E$5007,0)+H755)=16,"",MATCH($C$8,OFFSET([1]NKC!$E$10,H755,0):'[1]NKC'!$E$5007,0)+H755),IF(TYPE(MATCH($C$8,OFFSET([1]NKC!$D$10,H755,0):'[1]NKC'!$D$5007,0)+H755)=16,"",MATCH($C$8,OFFSET([1]NKC!$D$10,H755,0):'[1]NKC'!$D$5007,0)+H755),IF(TYPE(MATCH($C$8,OFFSET([1]NKC!$E$10,H755,0):'[1]NKC'!$E$5007,0)+H755)=16,"",MATCH($C$8,OFFSET([1]NKC!$E$10,H755,0):'[1]NKC'!$E$5007,0)+H755))</f>
        <v>1026</v>
      </c>
    </row>
    <row r="757" spans="1:8" s="52" customFormat="1" ht="14.25">
      <c r="A757" s="45">
        <f ca="1">IF($H757="","",INDEX([1]NKC!$A$10:$A$5007,$H757))</f>
        <v>43600</v>
      </c>
      <c r="B757" s="46" t="str">
        <f ca="1">IF($H757="","",INDEX([1]NKC!$B$10:$B$5007,$H757))</f>
        <v>PT20190515-02</v>
      </c>
      <c r="C757" s="47" t="str">
        <f ca="1">IF($H757="","",INDEX([1]NKC!$C$10:$C$5007,$H757))</f>
        <v>Thu lại tạm ứng CP công tác Cần Thơ 07/05</v>
      </c>
      <c r="D757" s="48" t="str">
        <f ca="1">IF(IF($H757="","",INDEX([1]NKC!$D$10:$D$5007,$H757))=$C$8,IF($H757="","",INDEX([1]NKC!$E$10:$E$5007,$H757)),IF($H757="","",INDEX([1]NKC!$D$10:$D$5007,$H757)))</f>
        <v>141</v>
      </c>
      <c r="E757" s="49">
        <f ca="1">IF(IF($H757="","",INDEX([1]NKC!$E$10:$E$5007,$H757))=$C$8,"",IF($H757="","",INDEX([1]NKC!$F$10:$F$5007,$H757)))</f>
        <v>5000000</v>
      </c>
      <c r="F757" s="49" t="str">
        <f ca="1">IF(IF($H757="","",INDEX([1]NKC!$D$10:$D$5007,$H757))=$C$8,"",IF($H757="","",INDEX([1]NKC!$F$10:$F$5007,$H757)))</f>
        <v/>
      </c>
      <c r="G757" s="50">
        <f ca="1">IF(SUM(E757:F757)=0,0,$G$11+SUM(E$12:$E757)-SUM(F$12:$F757))</f>
        <v>2793474578</v>
      </c>
      <c r="H757" s="51">
        <f ca="1">IF(IF(TYPE(MATCH($C$8,OFFSET([1]NKC!$D$10,H756,0):'[1]NKC'!$D$5007,0)+H756)=16,"",MATCH($C$8,OFFSET([1]NKC!$D$10,H756,0):'[1]NKC'!$D$5007,0)+H756)&lt;IF(TYPE(MATCH($C$8,OFFSET([1]NKC!$E$10,H756,0):'[1]NKC'!$E$5007,0)+H756)=16,"",MATCH($C$8,OFFSET([1]NKC!$E$10,H756,0):'[1]NKC'!$E$5007,0)+H756),IF(TYPE(MATCH($C$8,OFFSET([1]NKC!$D$10,H756,0):'[1]NKC'!$D$5007,0)+H756)=16,"",MATCH($C$8,OFFSET([1]NKC!$D$10,H756,0):'[1]NKC'!$D$5007,0)+H756),IF(TYPE(MATCH($C$8,OFFSET([1]NKC!$E$10,H756,0):'[1]NKC'!$E$5007,0)+H756)=16,"",MATCH($C$8,OFFSET([1]NKC!$E$10,H756,0):'[1]NKC'!$E$5007,0)+H756))</f>
        <v>1027</v>
      </c>
    </row>
    <row r="758" spans="1:8" s="52" customFormat="1" ht="14.25">
      <c r="A758" s="45">
        <f ca="1">IF($H758="","",INDEX([1]NKC!$A$10:$A$5007,$H758))</f>
        <v>43600</v>
      </c>
      <c r="B758" s="46" t="str">
        <f ca="1">IF($H758="","",INDEX([1]NKC!$B$10:$B$5007,$H758))</f>
        <v>PC20190515-01</v>
      </c>
      <c r="C758" s="47" t="str">
        <f ca="1">IF($H758="","",INDEX([1]NKC!$C$10:$C$5007,$H758))</f>
        <v>Tạm ứng dán xe decal xe ford</v>
      </c>
      <c r="D758" s="48" t="str">
        <f ca="1">IF(IF($H758="","",INDEX([1]NKC!$D$10:$D$5007,$H758))=$C$8,IF($H758="","",INDEX([1]NKC!$E$10:$E$5007,$H758)),IF($H758="","",INDEX([1]NKC!$D$10:$D$5007,$H758)))</f>
        <v>141</v>
      </c>
      <c r="E758" s="49" t="str">
        <f ca="1">IF(IF($H758="","",INDEX([1]NKC!$E$10:$E$5007,$H758))=$C$8,"",IF($H758="","",INDEX([1]NKC!$F$10:$F$5007,$H758)))</f>
        <v/>
      </c>
      <c r="F758" s="49">
        <f ca="1">IF(IF($H758="","",INDEX([1]NKC!$D$10:$D$5007,$H758))=$C$8,"",IF($H758="","",INDEX([1]NKC!$F$10:$F$5007,$H758)))</f>
        <v>25000000</v>
      </c>
      <c r="G758" s="50">
        <f ca="1">IF(SUM(E758:F758)=0,0,$G$11+SUM(E$12:$E758)-SUM(F$12:$F758))</f>
        <v>2768474578</v>
      </c>
      <c r="H758" s="51">
        <f ca="1">IF(IF(TYPE(MATCH($C$8,OFFSET([1]NKC!$D$10,H757,0):'[1]NKC'!$D$5007,0)+H757)=16,"",MATCH($C$8,OFFSET([1]NKC!$D$10,H757,0):'[1]NKC'!$D$5007,0)+H757)&lt;IF(TYPE(MATCH($C$8,OFFSET([1]NKC!$E$10,H757,0):'[1]NKC'!$E$5007,0)+H757)=16,"",MATCH($C$8,OFFSET([1]NKC!$E$10,H757,0):'[1]NKC'!$E$5007,0)+H757),IF(TYPE(MATCH($C$8,OFFSET([1]NKC!$D$10,H757,0):'[1]NKC'!$D$5007,0)+H757)=16,"",MATCH($C$8,OFFSET([1]NKC!$D$10,H757,0):'[1]NKC'!$D$5007,0)+H757),IF(TYPE(MATCH($C$8,OFFSET([1]NKC!$E$10,H757,0):'[1]NKC'!$E$5007,0)+H757)=16,"",MATCH($C$8,OFFSET([1]NKC!$E$10,H757,0):'[1]NKC'!$E$5007,0)+H757))</f>
        <v>1028</v>
      </c>
    </row>
    <row r="759" spans="1:8" s="52" customFormat="1" ht="14.25">
      <c r="A759" s="45">
        <f ca="1">IF($H759="","",INDEX([1]NKC!$A$10:$A$5007,$H759))</f>
        <v>43600</v>
      </c>
      <c r="B759" s="46" t="str">
        <f ca="1">IF($H759="","",INDEX([1]NKC!$B$10:$B$5007,$H759))</f>
        <v>PC20190515-02</v>
      </c>
      <c r="C759" s="47" t="str">
        <f ca="1">IF($H759="","",INDEX([1]NKC!$C$10:$C$5007,$H759))</f>
        <v>TT làm visa Canada và CMTC Mr Thi</v>
      </c>
      <c r="D759" s="48" t="str">
        <f ca="1">IF(IF($H759="","",INDEX([1]NKC!$D$10:$D$5007,$H759))=$C$8,IF($H759="","",INDEX([1]NKC!$E$10:$E$5007,$H759)),IF($H759="","",INDEX([1]NKC!$D$10:$D$5007,$H759)))</f>
        <v>6418</v>
      </c>
      <c r="E759" s="49" t="str">
        <f ca="1">IF(IF($H759="","",INDEX([1]NKC!$E$10:$E$5007,$H759))=$C$8,"",IF($H759="","",INDEX([1]NKC!$F$10:$F$5007,$H759)))</f>
        <v/>
      </c>
      <c r="F759" s="49">
        <f ca="1">IF(IF($H759="","",INDEX([1]NKC!$D$10:$D$5007,$H759))=$C$8,"",IF($H759="","",INDEX([1]NKC!$F$10:$F$5007,$H759)))</f>
        <v>11740000</v>
      </c>
      <c r="G759" s="50">
        <f ca="1">IF(SUM(E759:F759)=0,0,$G$11+SUM(E$12:$E759)-SUM(F$12:$F759))</f>
        <v>2756734578</v>
      </c>
      <c r="H759" s="51">
        <f ca="1">IF(IF(TYPE(MATCH($C$8,OFFSET([1]NKC!$D$10,H758,0):'[1]NKC'!$D$5007,0)+H758)=16,"",MATCH($C$8,OFFSET([1]NKC!$D$10,H758,0):'[1]NKC'!$D$5007,0)+H758)&lt;IF(TYPE(MATCH($C$8,OFFSET([1]NKC!$E$10,H758,0):'[1]NKC'!$E$5007,0)+H758)=16,"",MATCH($C$8,OFFSET([1]NKC!$E$10,H758,0):'[1]NKC'!$E$5007,0)+H758),IF(TYPE(MATCH($C$8,OFFSET([1]NKC!$D$10,H758,0):'[1]NKC'!$D$5007,0)+H758)=16,"",MATCH($C$8,OFFSET([1]NKC!$D$10,H758,0):'[1]NKC'!$D$5007,0)+H758),IF(TYPE(MATCH($C$8,OFFSET([1]NKC!$E$10,H758,0):'[1]NKC'!$E$5007,0)+H758)=16,"",MATCH($C$8,OFFSET([1]NKC!$E$10,H758,0):'[1]NKC'!$E$5007,0)+H758))</f>
        <v>1029</v>
      </c>
    </row>
    <row r="760" spans="1:8" s="52" customFormat="1" ht="14.25">
      <c r="A760" s="45">
        <f ca="1">IF($H760="","",INDEX([1]NKC!$A$10:$A$5007,$H760))</f>
        <v>43600</v>
      </c>
      <c r="B760" s="46" t="str">
        <f ca="1">IF($H760="","",INDEX([1]NKC!$B$10:$B$5007,$H760))</f>
        <v>PC20190515-03</v>
      </c>
      <c r="C760" s="47" t="str">
        <f ca="1">IF($H760="","",INDEX([1]NKC!$C$10:$C$5007,$H760))</f>
        <v>Thanh toán cước điện thoại</v>
      </c>
      <c r="D760" s="48" t="str">
        <f ca="1">IF(IF($H760="","",INDEX([1]NKC!$D$10:$D$5007,$H760))=$C$8,IF($H760="","",INDEX([1]NKC!$E$10:$E$5007,$H760)),IF($H760="","",INDEX([1]NKC!$D$10:$D$5007,$H760)))</f>
        <v>6418</v>
      </c>
      <c r="E760" s="49" t="str">
        <f ca="1">IF(IF($H760="","",INDEX([1]NKC!$E$10:$E$5007,$H760))=$C$8,"",IF($H760="","",INDEX([1]NKC!$F$10:$F$5007,$H760)))</f>
        <v/>
      </c>
      <c r="F760" s="49">
        <f ca="1">IF(IF($H760="","",INDEX([1]NKC!$D$10:$D$5007,$H760))=$C$8,"",IF($H760="","",INDEX([1]NKC!$F$10:$F$5007,$H760)))</f>
        <v>90909</v>
      </c>
      <c r="G760" s="50">
        <f ca="1">IF(SUM(E760:F760)=0,0,$G$11+SUM(E$12:$E760)-SUM(F$12:$F760))</f>
        <v>2756643669</v>
      </c>
      <c r="H760" s="51">
        <f ca="1">IF(IF(TYPE(MATCH($C$8,OFFSET([1]NKC!$D$10,H759,0):'[1]NKC'!$D$5007,0)+H759)=16,"",MATCH($C$8,OFFSET([1]NKC!$D$10,H759,0):'[1]NKC'!$D$5007,0)+H759)&lt;IF(TYPE(MATCH($C$8,OFFSET([1]NKC!$E$10,H759,0):'[1]NKC'!$E$5007,0)+H759)=16,"",MATCH($C$8,OFFSET([1]NKC!$E$10,H759,0):'[1]NKC'!$E$5007,0)+H759),IF(TYPE(MATCH($C$8,OFFSET([1]NKC!$D$10,H759,0):'[1]NKC'!$D$5007,0)+H759)=16,"",MATCH($C$8,OFFSET([1]NKC!$D$10,H759,0):'[1]NKC'!$D$5007,0)+H759),IF(TYPE(MATCH($C$8,OFFSET([1]NKC!$E$10,H759,0):'[1]NKC'!$E$5007,0)+H759)=16,"",MATCH($C$8,OFFSET([1]NKC!$E$10,H759,0):'[1]NKC'!$E$5007,0)+H759))</f>
        <v>1030</v>
      </c>
    </row>
    <row r="761" spans="1:8" s="52" customFormat="1" ht="14.25">
      <c r="A761" s="45">
        <f ca="1">IF($H761="","",INDEX([1]NKC!$A$10:$A$5007,$H761))</f>
        <v>43600</v>
      </c>
      <c r="B761" s="46" t="str">
        <f ca="1">IF($H761="","",INDEX([1]NKC!$B$10:$B$5007,$H761))</f>
        <v>PC20190515-03</v>
      </c>
      <c r="C761" s="47" t="str">
        <f ca="1">IF($H761="","",INDEX([1]NKC!$C$10:$C$5007,$H761))</f>
        <v>Thuế GTGT khấu trừ</v>
      </c>
      <c r="D761" s="48" t="str">
        <f ca="1">IF(IF($H761="","",INDEX([1]NKC!$D$10:$D$5007,$H761))=$C$8,IF($H761="","",INDEX([1]NKC!$E$10:$E$5007,$H761)),IF($H761="","",INDEX([1]NKC!$D$10:$D$5007,$H761)))</f>
        <v>1331</v>
      </c>
      <c r="E761" s="49" t="str">
        <f ca="1">IF(IF($H761="","",INDEX([1]NKC!$E$10:$E$5007,$H761))=$C$8,"",IF($H761="","",INDEX([1]NKC!$F$10:$F$5007,$H761)))</f>
        <v/>
      </c>
      <c r="F761" s="49">
        <f ca="1">IF(IF($H761="","",INDEX([1]NKC!$D$10:$D$5007,$H761))=$C$8,"",IF($H761="","",INDEX([1]NKC!$F$10:$F$5007,$H761)))</f>
        <v>9091</v>
      </c>
      <c r="G761" s="50">
        <f ca="1">IF(SUM(E761:F761)=0,0,$G$11+SUM(E$12:$E761)-SUM(F$12:$F761))</f>
        <v>2756634578</v>
      </c>
      <c r="H761" s="51">
        <f ca="1">IF(IF(TYPE(MATCH($C$8,OFFSET([1]NKC!$D$10,H760,0):'[1]NKC'!$D$5007,0)+H760)=16,"",MATCH($C$8,OFFSET([1]NKC!$D$10,H760,0):'[1]NKC'!$D$5007,0)+H760)&lt;IF(TYPE(MATCH($C$8,OFFSET([1]NKC!$E$10,H760,0):'[1]NKC'!$E$5007,0)+H760)=16,"",MATCH($C$8,OFFSET([1]NKC!$E$10,H760,0):'[1]NKC'!$E$5007,0)+H760),IF(TYPE(MATCH($C$8,OFFSET([1]NKC!$D$10,H760,0):'[1]NKC'!$D$5007,0)+H760)=16,"",MATCH($C$8,OFFSET([1]NKC!$D$10,H760,0):'[1]NKC'!$D$5007,0)+H760),IF(TYPE(MATCH($C$8,OFFSET([1]NKC!$E$10,H760,0):'[1]NKC'!$E$5007,0)+H760)=16,"",MATCH($C$8,OFFSET([1]NKC!$E$10,H760,0):'[1]NKC'!$E$5007,0)+H760))</f>
        <v>1031</v>
      </c>
    </row>
    <row r="762" spans="1:8" s="52" customFormat="1" ht="14.25">
      <c r="A762" s="45">
        <f ca="1">IF($H762="","",INDEX([1]NKC!$A$10:$A$5007,$H762))</f>
        <v>43600</v>
      </c>
      <c r="B762" s="46" t="str">
        <f ca="1">IF($H762="","",INDEX([1]NKC!$B$10:$B$5007,$H762))</f>
        <v>PC20190515-03</v>
      </c>
      <c r="C762" s="47" t="str">
        <f ca="1">IF($H762="","",INDEX([1]NKC!$C$10:$C$5007,$H762))</f>
        <v>TT cước điện thoại- Số HĐ 0410859</v>
      </c>
      <c r="D762" s="48" t="str">
        <f ca="1">IF(IF($H762="","",INDEX([1]NKC!$D$10:$D$5007,$H762))=$C$8,IF($H762="","",INDEX([1]NKC!$E$10:$E$5007,$H762)),IF($H762="","",INDEX([1]NKC!$D$10:$D$5007,$H762)))</f>
        <v>6418</v>
      </c>
      <c r="E762" s="49" t="str">
        <f ca="1">IF(IF($H762="","",INDEX([1]NKC!$E$10:$E$5007,$H762))=$C$8,"",IF($H762="","",INDEX([1]NKC!$F$10:$F$5007,$H762)))</f>
        <v/>
      </c>
      <c r="F762" s="49">
        <f ca="1">IF(IF($H762="","",INDEX([1]NKC!$D$10:$D$5007,$H762))=$C$8,"",IF($H762="","",INDEX([1]NKC!$F$10:$F$5007,$H762)))</f>
        <v>45455</v>
      </c>
      <c r="G762" s="50">
        <f ca="1">IF(SUM(E762:F762)=0,0,$G$11+SUM(E$12:$E762)-SUM(F$12:$F762))</f>
        <v>2756589123</v>
      </c>
      <c r="H762" s="51">
        <f ca="1">IF(IF(TYPE(MATCH($C$8,OFFSET([1]NKC!$D$10,H761,0):'[1]NKC'!$D$5007,0)+H761)=16,"",MATCH($C$8,OFFSET([1]NKC!$D$10,H761,0):'[1]NKC'!$D$5007,0)+H761)&lt;IF(TYPE(MATCH($C$8,OFFSET([1]NKC!$E$10,H761,0):'[1]NKC'!$E$5007,0)+H761)=16,"",MATCH($C$8,OFFSET([1]NKC!$E$10,H761,0):'[1]NKC'!$E$5007,0)+H761),IF(TYPE(MATCH($C$8,OFFSET([1]NKC!$D$10,H761,0):'[1]NKC'!$D$5007,0)+H761)=16,"",MATCH($C$8,OFFSET([1]NKC!$D$10,H761,0):'[1]NKC'!$D$5007,0)+H761),IF(TYPE(MATCH($C$8,OFFSET([1]NKC!$E$10,H761,0):'[1]NKC'!$E$5007,0)+H761)=16,"",MATCH($C$8,OFFSET([1]NKC!$E$10,H761,0):'[1]NKC'!$E$5007,0)+H761))</f>
        <v>1032</v>
      </c>
    </row>
    <row r="763" spans="1:8" s="52" customFormat="1" ht="14.25">
      <c r="A763" s="45">
        <f ca="1">IF($H763="","",INDEX([1]NKC!$A$10:$A$5007,$H763))</f>
        <v>43600</v>
      </c>
      <c r="B763" s="46" t="str">
        <f ca="1">IF($H763="","",INDEX([1]NKC!$B$10:$B$5007,$H763))</f>
        <v>PC20190515-03</v>
      </c>
      <c r="C763" s="47" t="str">
        <f ca="1">IF($H763="","",INDEX([1]NKC!$C$10:$C$5007,$H763))</f>
        <v>Thuế GTGT khấu trừ</v>
      </c>
      <c r="D763" s="48" t="str">
        <f ca="1">IF(IF($H763="","",INDEX([1]NKC!$D$10:$D$5007,$H763))=$C$8,IF($H763="","",INDEX([1]NKC!$E$10:$E$5007,$H763)),IF($H763="","",INDEX([1]NKC!$D$10:$D$5007,$H763)))</f>
        <v>1331</v>
      </c>
      <c r="E763" s="49" t="str">
        <f ca="1">IF(IF($H763="","",INDEX([1]NKC!$E$10:$E$5007,$H763))=$C$8,"",IF($H763="","",INDEX([1]NKC!$F$10:$F$5007,$H763)))</f>
        <v/>
      </c>
      <c r="F763" s="49">
        <f ca="1">IF(IF($H763="","",INDEX([1]NKC!$D$10:$D$5007,$H763))=$C$8,"",IF($H763="","",INDEX([1]NKC!$F$10:$F$5007,$H763)))</f>
        <v>4545</v>
      </c>
      <c r="G763" s="50">
        <f ca="1">IF(SUM(E763:F763)=0,0,$G$11+SUM(E$12:$E763)-SUM(F$12:$F763))</f>
        <v>2756584578</v>
      </c>
      <c r="H763" s="51">
        <f ca="1">IF(IF(TYPE(MATCH($C$8,OFFSET([1]NKC!$D$10,H762,0):'[1]NKC'!$D$5007,0)+H762)=16,"",MATCH($C$8,OFFSET([1]NKC!$D$10,H762,0):'[1]NKC'!$D$5007,0)+H762)&lt;IF(TYPE(MATCH($C$8,OFFSET([1]NKC!$E$10,H762,0):'[1]NKC'!$E$5007,0)+H762)=16,"",MATCH($C$8,OFFSET([1]NKC!$E$10,H762,0):'[1]NKC'!$E$5007,0)+H762),IF(TYPE(MATCH($C$8,OFFSET([1]NKC!$D$10,H762,0):'[1]NKC'!$D$5007,0)+H762)=16,"",MATCH($C$8,OFFSET([1]NKC!$D$10,H762,0):'[1]NKC'!$D$5007,0)+H762),IF(TYPE(MATCH($C$8,OFFSET([1]NKC!$E$10,H762,0):'[1]NKC'!$E$5007,0)+H762)=16,"",MATCH($C$8,OFFSET([1]NKC!$E$10,H762,0):'[1]NKC'!$E$5007,0)+H762))</f>
        <v>1033</v>
      </c>
    </row>
    <row r="764" spans="1:8" s="52" customFormat="1" ht="14.25">
      <c r="A764" s="45">
        <f ca="1">IF($H764="","",INDEX([1]NKC!$A$10:$A$5007,$H764))</f>
        <v>43600</v>
      </c>
      <c r="B764" s="46" t="str">
        <f ca="1">IF($H764="","",INDEX([1]NKC!$B$10:$B$5007,$H764))</f>
        <v>PC20190515-03</v>
      </c>
      <c r="C764" s="47" t="str">
        <f ca="1">IF($H764="","",INDEX([1]NKC!$C$10:$C$5007,$H764))</f>
        <v xml:space="preserve">TT cước điện thoại- Số HĐ 118663 </v>
      </c>
      <c r="D764" s="48" t="str">
        <f ca="1">IF(IF($H764="","",INDEX([1]NKC!$D$10:$D$5007,$H764))=$C$8,IF($H764="","",INDEX([1]NKC!$E$10:$E$5007,$H764)),IF($H764="","",INDEX([1]NKC!$D$10:$D$5007,$H764)))</f>
        <v>6418</v>
      </c>
      <c r="E764" s="49" t="str">
        <f ca="1">IF(IF($H764="","",INDEX([1]NKC!$E$10:$E$5007,$H764))=$C$8,"",IF($H764="","",INDEX([1]NKC!$F$10:$F$5007,$H764)))</f>
        <v/>
      </c>
      <c r="F764" s="49">
        <f ca="1">IF(IF($H764="","",INDEX([1]NKC!$D$10:$D$5007,$H764))=$C$8,"",IF($H764="","",INDEX([1]NKC!$F$10:$F$5007,$H764)))</f>
        <v>91182</v>
      </c>
      <c r="G764" s="50">
        <f ca="1">IF(SUM(E764:F764)=0,0,$G$11+SUM(E$12:$E764)-SUM(F$12:$F764))</f>
        <v>2756493396</v>
      </c>
      <c r="H764" s="51">
        <f ca="1">IF(IF(TYPE(MATCH($C$8,OFFSET([1]NKC!$D$10,H763,0):'[1]NKC'!$D$5007,0)+H763)=16,"",MATCH($C$8,OFFSET([1]NKC!$D$10,H763,0):'[1]NKC'!$D$5007,0)+H763)&lt;IF(TYPE(MATCH($C$8,OFFSET([1]NKC!$E$10,H763,0):'[1]NKC'!$E$5007,0)+H763)=16,"",MATCH($C$8,OFFSET([1]NKC!$E$10,H763,0):'[1]NKC'!$E$5007,0)+H763),IF(TYPE(MATCH($C$8,OFFSET([1]NKC!$D$10,H763,0):'[1]NKC'!$D$5007,0)+H763)=16,"",MATCH($C$8,OFFSET([1]NKC!$D$10,H763,0):'[1]NKC'!$D$5007,0)+H763),IF(TYPE(MATCH($C$8,OFFSET([1]NKC!$E$10,H763,0):'[1]NKC'!$E$5007,0)+H763)=16,"",MATCH($C$8,OFFSET([1]NKC!$E$10,H763,0):'[1]NKC'!$E$5007,0)+H763))</f>
        <v>1034</v>
      </c>
    </row>
    <row r="765" spans="1:8" s="52" customFormat="1" ht="14.25">
      <c r="A765" s="45">
        <f ca="1">IF($H765="","",INDEX([1]NKC!$A$10:$A$5007,$H765))</f>
        <v>43600</v>
      </c>
      <c r="B765" s="46" t="str">
        <f ca="1">IF($H765="","",INDEX([1]NKC!$B$10:$B$5007,$H765))</f>
        <v>PC20190515-03</v>
      </c>
      <c r="C765" s="47" t="str">
        <f ca="1">IF($H765="","",INDEX([1]NKC!$C$10:$C$5007,$H765))</f>
        <v>Thuế GTGT khấu trừ</v>
      </c>
      <c r="D765" s="48" t="str">
        <f ca="1">IF(IF($H765="","",INDEX([1]NKC!$D$10:$D$5007,$H765))=$C$8,IF($H765="","",INDEX([1]NKC!$E$10:$E$5007,$H765)),IF($H765="","",INDEX([1]NKC!$D$10:$D$5007,$H765)))</f>
        <v>1331</v>
      </c>
      <c r="E765" s="49" t="str">
        <f ca="1">IF(IF($H765="","",INDEX([1]NKC!$E$10:$E$5007,$H765))=$C$8,"",IF($H765="","",INDEX([1]NKC!$F$10:$F$5007,$H765)))</f>
        <v/>
      </c>
      <c r="F765" s="49">
        <f ca="1">IF(IF($H765="","",INDEX([1]NKC!$D$10:$D$5007,$H765))=$C$8,"",IF($H765="","",INDEX([1]NKC!$F$10:$F$5007,$H765)))</f>
        <v>9118</v>
      </c>
      <c r="G765" s="50">
        <f ca="1">IF(SUM(E765:F765)=0,0,$G$11+SUM(E$12:$E765)-SUM(F$12:$F765))</f>
        <v>2756484278</v>
      </c>
      <c r="H765" s="51">
        <f ca="1">IF(IF(TYPE(MATCH($C$8,OFFSET([1]NKC!$D$10,H764,0):'[1]NKC'!$D$5007,0)+H764)=16,"",MATCH($C$8,OFFSET([1]NKC!$D$10,H764,0):'[1]NKC'!$D$5007,0)+H764)&lt;IF(TYPE(MATCH($C$8,OFFSET([1]NKC!$E$10,H764,0):'[1]NKC'!$E$5007,0)+H764)=16,"",MATCH($C$8,OFFSET([1]NKC!$E$10,H764,0):'[1]NKC'!$E$5007,0)+H764),IF(TYPE(MATCH($C$8,OFFSET([1]NKC!$D$10,H764,0):'[1]NKC'!$D$5007,0)+H764)=16,"",MATCH($C$8,OFFSET([1]NKC!$D$10,H764,0):'[1]NKC'!$D$5007,0)+H764),IF(TYPE(MATCH($C$8,OFFSET([1]NKC!$E$10,H764,0):'[1]NKC'!$E$5007,0)+H764)=16,"",MATCH($C$8,OFFSET([1]NKC!$E$10,H764,0):'[1]NKC'!$E$5007,0)+H764))</f>
        <v>1035</v>
      </c>
    </row>
    <row r="766" spans="1:8" s="52" customFormat="1" ht="14.25">
      <c r="A766" s="45">
        <f ca="1">IF($H766="","",INDEX([1]NKC!$A$10:$A$5007,$H766))</f>
        <v>43600</v>
      </c>
      <c r="B766" s="46" t="str">
        <f ca="1">IF($H766="","",INDEX([1]NKC!$B$10:$B$5007,$H766))</f>
        <v>PC20190515-03</v>
      </c>
      <c r="C766" s="47" t="str">
        <f ca="1">IF($H766="","",INDEX([1]NKC!$C$10:$C$5007,$H766))</f>
        <v>TT cước điện thoại- Số HĐ 1247989</v>
      </c>
      <c r="D766" s="48" t="str">
        <f ca="1">IF(IF($H766="","",INDEX([1]NKC!$D$10:$D$5007,$H766))=$C$8,IF($H766="","",INDEX([1]NKC!$E$10:$E$5007,$H766)),IF($H766="","",INDEX([1]NKC!$D$10:$D$5007,$H766)))</f>
        <v>6418</v>
      </c>
      <c r="E766" s="49" t="str">
        <f ca="1">IF(IF($H766="","",INDEX([1]NKC!$E$10:$E$5007,$H766))=$C$8,"",IF($H766="","",INDEX([1]NKC!$F$10:$F$5007,$H766)))</f>
        <v/>
      </c>
      <c r="F766" s="49">
        <f ca="1">IF(IF($H766="","",INDEX([1]NKC!$D$10:$D$5007,$H766))=$C$8,"",IF($H766="","",INDEX([1]NKC!$F$10:$F$5007,$H766)))</f>
        <v>22727</v>
      </c>
      <c r="G766" s="50">
        <f ca="1">IF(SUM(E766:F766)=0,0,$G$11+SUM(E$12:$E766)-SUM(F$12:$F766))</f>
        <v>2756461551</v>
      </c>
      <c r="H766" s="51">
        <f ca="1">IF(IF(TYPE(MATCH($C$8,OFFSET([1]NKC!$D$10,H765,0):'[1]NKC'!$D$5007,0)+H765)=16,"",MATCH($C$8,OFFSET([1]NKC!$D$10,H765,0):'[1]NKC'!$D$5007,0)+H765)&lt;IF(TYPE(MATCH($C$8,OFFSET([1]NKC!$E$10,H765,0):'[1]NKC'!$E$5007,0)+H765)=16,"",MATCH($C$8,OFFSET([1]NKC!$E$10,H765,0):'[1]NKC'!$E$5007,0)+H765),IF(TYPE(MATCH($C$8,OFFSET([1]NKC!$D$10,H765,0):'[1]NKC'!$D$5007,0)+H765)=16,"",MATCH($C$8,OFFSET([1]NKC!$D$10,H765,0):'[1]NKC'!$D$5007,0)+H765),IF(TYPE(MATCH($C$8,OFFSET([1]NKC!$E$10,H765,0):'[1]NKC'!$E$5007,0)+H765)=16,"",MATCH($C$8,OFFSET([1]NKC!$E$10,H765,0):'[1]NKC'!$E$5007,0)+H765))</f>
        <v>1036</v>
      </c>
    </row>
    <row r="767" spans="1:8" s="52" customFormat="1" ht="14.25">
      <c r="A767" s="45">
        <f ca="1">IF($H767="","",INDEX([1]NKC!$A$10:$A$5007,$H767))</f>
        <v>43600</v>
      </c>
      <c r="B767" s="46" t="str">
        <f ca="1">IF($H767="","",INDEX([1]NKC!$B$10:$B$5007,$H767))</f>
        <v>PC20190515-03</v>
      </c>
      <c r="C767" s="47" t="str">
        <f ca="1">IF($H767="","",INDEX([1]NKC!$C$10:$C$5007,$H767))</f>
        <v>Thuế GTGT khấu trừ</v>
      </c>
      <c r="D767" s="48" t="str">
        <f ca="1">IF(IF($H767="","",INDEX([1]NKC!$D$10:$D$5007,$H767))=$C$8,IF($H767="","",INDEX([1]NKC!$E$10:$E$5007,$H767)),IF($H767="","",INDEX([1]NKC!$D$10:$D$5007,$H767)))</f>
        <v>1331</v>
      </c>
      <c r="E767" s="49" t="str">
        <f ca="1">IF(IF($H767="","",INDEX([1]NKC!$E$10:$E$5007,$H767))=$C$8,"",IF($H767="","",INDEX([1]NKC!$F$10:$F$5007,$H767)))</f>
        <v/>
      </c>
      <c r="F767" s="49">
        <f ca="1">IF(IF($H767="","",INDEX([1]NKC!$D$10:$D$5007,$H767))=$C$8,"",IF($H767="","",INDEX([1]NKC!$F$10:$F$5007,$H767)))</f>
        <v>2273</v>
      </c>
      <c r="G767" s="50">
        <f ca="1">IF(SUM(E767:F767)=0,0,$G$11+SUM(E$12:$E767)-SUM(F$12:$F767))</f>
        <v>2756459278</v>
      </c>
      <c r="H767" s="51">
        <f ca="1">IF(IF(TYPE(MATCH($C$8,OFFSET([1]NKC!$D$10,H766,0):'[1]NKC'!$D$5007,0)+H766)=16,"",MATCH($C$8,OFFSET([1]NKC!$D$10,H766,0):'[1]NKC'!$D$5007,0)+H766)&lt;IF(TYPE(MATCH($C$8,OFFSET([1]NKC!$E$10,H766,0):'[1]NKC'!$E$5007,0)+H766)=16,"",MATCH($C$8,OFFSET([1]NKC!$E$10,H766,0):'[1]NKC'!$E$5007,0)+H766),IF(TYPE(MATCH($C$8,OFFSET([1]NKC!$D$10,H766,0):'[1]NKC'!$D$5007,0)+H766)=16,"",MATCH($C$8,OFFSET([1]NKC!$D$10,H766,0):'[1]NKC'!$D$5007,0)+H766),IF(TYPE(MATCH($C$8,OFFSET([1]NKC!$E$10,H766,0):'[1]NKC'!$E$5007,0)+H766)=16,"",MATCH($C$8,OFFSET([1]NKC!$E$10,H766,0):'[1]NKC'!$E$5007,0)+H766))</f>
        <v>1037</v>
      </c>
    </row>
    <row r="768" spans="1:8" s="52" customFormat="1" ht="14.25">
      <c r="A768" s="45">
        <f ca="1">IF($H768="","",INDEX([1]NKC!$A$10:$A$5007,$H768))</f>
        <v>43600</v>
      </c>
      <c r="B768" s="46" t="str">
        <f ca="1">IF($H768="","",INDEX([1]NKC!$B$10:$B$5007,$H768))</f>
        <v>PC20190515-03</v>
      </c>
      <c r="C768" s="47" t="str">
        <f ca="1">IF($H768="","",INDEX([1]NKC!$C$10:$C$5007,$H768))</f>
        <v>TT cước điện thoại - Số HĐ 6941639</v>
      </c>
      <c r="D768" s="48" t="str">
        <f ca="1">IF(IF($H768="","",INDEX([1]NKC!$D$10:$D$5007,$H768))=$C$8,IF($H768="","",INDEX([1]NKC!$E$10:$E$5007,$H768)),IF($H768="","",INDEX([1]NKC!$D$10:$D$5007,$H768)))</f>
        <v>6418</v>
      </c>
      <c r="E768" s="49" t="str">
        <f ca="1">IF(IF($H768="","",INDEX([1]NKC!$E$10:$E$5007,$H768))=$C$8,"",IF($H768="","",INDEX([1]NKC!$F$10:$F$5007,$H768)))</f>
        <v/>
      </c>
      <c r="F768" s="49">
        <f ca="1">IF(IF($H768="","",INDEX([1]NKC!$D$10:$D$5007,$H768))=$C$8,"",IF($H768="","",INDEX([1]NKC!$F$10:$F$5007,$H768)))</f>
        <v>76715</v>
      </c>
      <c r="G768" s="50">
        <f ca="1">IF(SUM(E768:F768)=0,0,$G$11+SUM(E$12:$E768)-SUM(F$12:$F768))</f>
        <v>2756382563</v>
      </c>
      <c r="H768" s="51">
        <f ca="1">IF(IF(TYPE(MATCH($C$8,OFFSET([1]NKC!$D$10,H767,0):'[1]NKC'!$D$5007,0)+H767)=16,"",MATCH($C$8,OFFSET([1]NKC!$D$10,H767,0):'[1]NKC'!$D$5007,0)+H767)&lt;IF(TYPE(MATCH($C$8,OFFSET([1]NKC!$E$10,H767,0):'[1]NKC'!$E$5007,0)+H767)=16,"",MATCH($C$8,OFFSET([1]NKC!$E$10,H767,0):'[1]NKC'!$E$5007,0)+H767),IF(TYPE(MATCH($C$8,OFFSET([1]NKC!$D$10,H767,0):'[1]NKC'!$D$5007,0)+H767)=16,"",MATCH($C$8,OFFSET([1]NKC!$D$10,H767,0):'[1]NKC'!$D$5007,0)+H767),IF(TYPE(MATCH($C$8,OFFSET([1]NKC!$E$10,H767,0):'[1]NKC'!$E$5007,0)+H767)=16,"",MATCH($C$8,OFFSET([1]NKC!$E$10,H767,0):'[1]NKC'!$E$5007,0)+H767))</f>
        <v>1038</v>
      </c>
    </row>
    <row r="769" spans="1:8" s="52" customFormat="1" ht="14.25">
      <c r="A769" s="45">
        <f ca="1">IF($H769="","",INDEX([1]NKC!$A$10:$A$5007,$H769))</f>
        <v>43600</v>
      </c>
      <c r="B769" s="46" t="str">
        <f ca="1">IF($H769="","",INDEX([1]NKC!$B$10:$B$5007,$H769))</f>
        <v>PC20190515-03</v>
      </c>
      <c r="C769" s="47" t="str">
        <f ca="1">IF($H769="","",INDEX([1]NKC!$C$10:$C$5007,$H769))</f>
        <v>Thuế GTGT khấu trừ</v>
      </c>
      <c r="D769" s="48" t="str">
        <f ca="1">IF(IF($H769="","",INDEX([1]NKC!$D$10:$D$5007,$H769))=$C$8,IF($H769="","",INDEX([1]NKC!$E$10:$E$5007,$H769)),IF($H769="","",INDEX([1]NKC!$D$10:$D$5007,$H769)))</f>
        <v>1331</v>
      </c>
      <c r="E769" s="49" t="str">
        <f ca="1">IF(IF($H769="","",INDEX([1]NKC!$E$10:$E$5007,$H769))=$C$8,"",IF($H769="","",INDEX([1]NKC!$F$10:$F$5007,$H769)))</f>
        <v/>
      </c>
      <c r="F769" s="49">
        <f ca="1">IF(IF($H769="","",INDEX([1]NKC!$D$10:$D$5007,$H769))=$C$8,"",IF($H769="","",INDEX([1]NKC!$F$10:$F$5007,$H769)))</f>
        <v>7671</v>
      </c>
      <c r="G769" s="50">
        <f ca="1">IF(SUM(E769:F769)=0,0,$G$11+SUM(E$12:$E769)-SUM(F$12:$F769))</f>
        <v>2756374892</v>
      </c>
      <c r="H769" s="51">
        <f ca="1">IF(IF(TYPE(MATCH($C$8,OFFSET([1]NKC!$D$10,H768,0):'[1]NKC'!$D$5007,0)+H768)=16,"",MATCH($C$8,OFFSET([1]NKC!$D$10,H768,0):'[1]NKC'!$D$5007,0)+H768)&lt;IF(TYPE(MATCH($C$8,OFFSET([1]NKC!$E$10,H768,0):'[1]NKC'!$E$5007,0)+H768)=16,"",MATCH($C$8,OFFSET([1]NKC!$E$10,H768,0):'[1]NKC'!$E$5007,0)+H768),IF(TYPE(MATCH($C$8,OFFSET([1]NKC!$D$10,H768,0):'[1]NKC'!$D$5007,0)+H768)=16,"",MATCH($C$8,OFFSET([1]NKC!$D$10,H768,0):'[1]NKC'!$D$5007,0)+H768),IF(TYPE(MATCH($C$8,OFFSET([1]NKC!$E$10,H768,0):'[1]NKC'!$E$5007,0)+H768)=16,"",MATCH($C$8,OFFSET([1]NKC!$E$10,H768,0):'[1]NKC'!$E$5007,0)+H768))</f>
        <v>1039</v>
      </c>
    </row>
    <row r="770" spans="1:8" s="52" customFormat="1" ht="14.25">
      <c r="A770" s="45">
        <f ca="1">IF($H770="","",INDEX([1]NKC!$A$10:$A$5007,$H770))</f>
        <v>43600</v>
      </c>
      <c r="B770" s="46" t="str">
        <f ca="1">IF($H770="","",INDEX([1]NKC!$B$10:$B$5007,$H770))</f>
        <v>PC20190515-03</v>
      </c>
      <c r="C770" s="47" t="str">
        <f ca="1">IF($H770="","",INDEX([1]NKC!$C$10:$C$5007,$H770))</f>
        <v>TT cước điện thoại- Số HĐ 6928519</v>
      </c>
      <c r="D770" s="48" t="str">
        <f ca="1">IF(IF($H770="","",INDEX([1]NKC!$D$10:$D$5007,$H770))=$C$8,IF($H770="","",INDEX([1]NKC!$E$10:$E$5007,$H770)),IF($H770="","",INDEX([1]NKC!$D$10:$D$5007,$H770)))</f>
        <v>6418</v>
      </c>
      <c r="E770" s="49" t="str">
        <f ca="1">IF(IF($H770="","",INDEX([1]NKC!$E$10:$E$5007,$H770))=$C$8,"",IF($H770="","",INDEX([1]NKC!$F$10:$F$5007,$H770)))</f>
        <v/>
      </c>
      <c r="F770" s="49">
        <f ca="1">IF(IF($H770="","",INDEX([1]NKC!$D$10:$D$5007,$H770))=$C$8,"",IF($H770="","",INDEX([1]NKC!$F$10:$F$5007,$H770)))</f>
        <v>70728</v>
      </c>
      <c r="G770" s="50">
        <f ca="1">IF(SUM(E770:F770)=0,0,$G$11+SUM(E$12:$E770)-SUM(F$12:$F770))</f>
        <v>2756304164</v>
      </c>
      <c r="H770" s="51">
        <f ca="1">IF(IF(TYPE(MATCH($C$8,OFFSET([1]NKC!$D$10,H769,0):'[1]NKC'!$D$5007,0)+H769)=16,"",MATCH($C$8,OFFSET([1]NKC!$D$10,H769,0):'[1]NKC'!$D$5007,0)+H769)&lt;IF(TYPE(MATCH($C$8,OFFSET([1]NKC!$E$10,H769,0):'[1]NKC'!$E$5007,0)+H769)=16,"",MATCH($C$8,OFFSET([1]NKC!$E$10,H769,0):'[1]NKC'!$E$5007,0)+H769),IF(TYPE(MATCH($C$8,OFFSET([1]NKC!$D$10,H769,0):'[1]NKC'!$D$5007,0)+H769)=16,"",MATCH($C$8,OFFSET([1]NKC!$D$10,H769,0):'[1]NKC'!$D$5007,0)+H769),IF(TYPE(MATCH($C$8,OFFSET([1]NKC!$E$10,H769,0):'[1]NKC'!$E$5007,0)+H769)=16,"",MATCH($C$8,OFFSET([1]NKC!$E$10,H769,0):'[1]NKC'!$E$5007,0)+H769))</f>
        <v>1040</v>
      </c>
    </row>
    <row r="771" spans="1:8" s="52" customFormat="1" ht="14.25">
      <c r="A771" s="45">
        <f ca="1">IF($H771="","",INDEX([1]NKC!$A$10:$A$5007,$H771))</f>
        <v>43600</v>
      </c>
      <c r="B771" s="46" t="str">
        <f ca="1">IF($H771="","",INDEX([1]NKC!$B$10:$B$5007,$H771))</f>
        <v>PC20190515-03</v>
      </c>
      <c r="C771" s="47" t="str">
        <f ca="1">IF($H771="","",INDEX([1]NKC!$C$10:$C$5007,$H771))</f>
        <v>Thuế GTGT khấu trừ</v>
      </c>
      <c r="D771" s="48" t="str">
        <f ca="1">IF(IF($H771="","",INDEX([1]NKC!$D$10:$D$5007,$H771))=$C$8,IF($H771="","",INDEX([1]NKC!$E$10:$E$5007,$H771)),IF($H771="","",INDEX([1]NKC!$D$10:$D$5007,$H771)))</f>
        <v>1331</v>
      </c>
      <c r="E771" s="49" t="str">
        <f ca="1">IF(IF($H771="","",INDEX([1]NKC!$E$10:$E$5007,$H771))=$C$8,"",IF($H771="","",INDEX([1]NKC!$F$10:$F$5007,$H771)))</f>
        <v/>
      </c>
      <c r="F771" s="49">
        <f ca="1">IF(IF($H771="","",INDEX([1]NKC!$D$10:$D$5007,$H771))=$C$8,"",IF($H771="","",INDEX([1]NKC!$F$10:$F$5007,$H771)))</f>
        <v>7073</v>
      </c>
      <c r="G771" s="50">
        <f ca="1">IF(SUM(E771:F771)=0,0,$G$11+SUM(E$12:$E771)-SUM(F$12:$F771))</f>
        <v>2756297091</v>
      </c>
      <c r="H771" s="51">
        <f ca="1">IF(IF(TYPE(MATCH($C$8,OFFSET([1]NKC!$D$10,H770,0):'[1]NKC'!$D$5007,0)+H770)=16,"",MATCH($C$8,OFFSET([1]NKC!$D$10,H770,0):'[1]NKC'!$D$5007,0)+H770)&lt;IF(TYPE(MATCH($C$8,OFFSET([1]NKC!$E$10,H770,0):'[1]NKC'!$E$5007,0)+H770)=16,"",MATCH($C$8,OFFSET([1]NKC!$E$10,H770,0):'[1]NKC'!$E$5007,0)+H770),IF(TYPE(MATCH($C$8,OFFSET([1]NKC!$D$10,H770,0):'[1]NKC'!$D$5007,0)+H770)=16,"",MATCH($C$8,OFFSET([1]NKC!$D$10,H770,0):'[1]NKC'!$D$5007,0)+H770),IF(TYPE(MATCH($C$8,OFFSET([1]NKC!$E$10,H770,0):'[1]NKC'!$E$5007,0)+H770)=16,"",MATCH($C$8,OFFSET([1]NKC!$E$10,H770,0):'[1]NKC'!$E$5007,0)+H770))</f>
        <v>1041</v>
      </c>
    </row>
    <row r="772" spans="1:8" s="52" customFormat="1" ht="14.25">
      <c r="A772" s="45">
        <f ca="1">IF($H772="","",INDEX([1]NKC!$A$10:$A$5007,$H772))</f>
        <v>43600</v>
      </c>
      <c r="B772" s="46" t="str">
        <f ca="1">IF($H772="","",INDEX([1]NKC!$B$10:$B$5007,$H772))</f>
        <v>PC20190515-03</v>
      </c>
      <c r="C772" s="47" t="str">
        <f ca="1">IF($H772="","",INDEX([1]NKC!$C$10:$C$5007,$H772))</f>
        <v>TT cước điện thoại- Số HĐ 7323683</v>
      </c>
      <c r="D772" s="48" t="str">
        <f ca="1">IF(IF($H772="","",INDEX([1]NKC!$D$10:$D$5007,$H772))=$C$8,IF($H772="","",INDEX([1]NKC!$E$10:$E$5007,$H772)),IF($H772="","",INDEX([1]NKC!$D$10:$D$5007,$H772)))</f>
        <v>6418</v>
      </c>
      <c r="E772" s="49" t="str">
        <f ca="1">IF(IF($H772="","",INDEX([1]NKC!$E$10:$E$5007,$H772))=$C$8,"",IF($H772="","",INDEX([1]NKC!$F$10:$F$5007,$H772)))</f>
        <v/>
      </c>
      <c r="F772" s="49">
        <f ca="1">IF(IF($H772="","",INDEX([1]NKC!$D$10:$D$5007,$H772))=$C$8,"",IF($H772="","",INDEX([1]NKC!$F$10:$F$5007,$H772)))</f>
        <v>90909</v>
      </c>
      <c r="G772" s="50">
        <f ca="1">IF(SUM(E772:F772)=0,0,$G$11+SUM(E$12:$E772)-SUM(F$12:$F772))</f>
        <v>2756206182</v>
      </c>
      <c r="H772" s="51">
        <f ca="1">IF(IF(TYPE(MATCH($C$8,OFFSET([1]NKC!$D$10,H771,0):'[1]NKC'!$D$5007,0)+H771)=16,"",MATCH($C$8,OFFSET([1]NKC!$D$10,H771,0):'[1]NKC'!$D$5007,0)+H771)&lt;IF(TYPE(MATCH($C$8,OFFSET([1]NKC!$E$10,H771,0):'[1]NKC'!$E$5007,0)+H771)=16,"",MATCH($C$8,OFFSET([1]NKC!$E$10,H771,0):'[1]NKC'!$E$5007,0)+H771),IF(TYPE(MATCH($C$8,OFFSET([1]NKC!$D$10,H771,0):'[1]NKC'!$D$5007,0)+H771)=16,"",MATCH($C$8,OFFSET([1]NKC!$D$10,H771,0):'[1]NKC'!$D$5007,0)+H771),IF(TYPE(MATCH($C$8,OFFSET([1]NKC!$E$10,H771,0):'[1]NKC'!$E$5007,0)+H771)=16,"",MATCH($C$8,OFFSET([1]NKC!$E$10,H771,0):'[1]NKC'!$E$5007,0)+H771))</f>
        <v>1042</v>
      </c>
    </row>
    <row r="773" spans="1:8" s="52" customFormat="1" ht="14.25">
      <c r="A773" s="45">
        <f ca="1">IF($H773="","",INDEX([1]NKC!$A$10:$A$5007,$H773))</f>
        <v>43600</v>
      </c>
      <c r="B773" s="46" t="str">
        <f ca="1">IF($H773="","",INDEX([1]NKC!$B$10:$B$5007,$H773))</f>
        <v>PC20190515-03</v>
      </c>
      <c r="C773" s="47" t="str">
        <f ca="1">IF($H773="","",INDEX([1]NKC!$C$10:$C$5007,$H773))</f>
        <v>Thuế GTGT khấu trừ</v>
      </c>
      <c r="D773" s="48" t="str">
        <f ca="1">IF(IF($H773="","",INDEX([1]NKC!$D$10:$D$5007,$H773))=$C$8,IF($H773="","",INDEX([1]NKC!$E$10:$E$5007,$H773)),IF($H773="","",INDEX([1]NKC!$D$10:$D$5007,$H773)))</f>
        <v>1331</v>
      </c>
      <c r="E773" s="49" t="str">
        <f ca="1">IF(IF($H773="","",INDEX([1]NKC!$E$10:$E$5007,$H773))=$C$8,"",IF($H773="","",INDEX([1]NKC!$F$10:$F$5007,$H773)))</f>
        <v/>
      </c>
      <c r="F773" s="49">
        <f ca="1">IF(IF($H773="","",INDEX([1]NKC!$D$10:$D$5007,$H773))=$C$8,"",IF($H773="","",INDEX([1]NKC!$F$10:$F$5007,$H773)))</f>
        <v>9091</v>
      </c>
      <c r="G773" s="50">
        <f ca="1">IF(SUM(E773:F773)=0,0,$G$11+SUM(E$12:$E773)-SUM(F$12:$F773))</f>
        <v>2756197091</v>
      </c>
      <c r="H773" s="51">
        <f ca="1">IF(IF(TYPE(MATCH($C$8,OFFSET([1]NKC!$D$10,H772,0):'[1]NKC'!$D$5007,0)+H772)=16,"",MATCH($C$8,OFFSET([1]NKC!$D$10,H772,0):'[1]NKC'!$D$5007,0)+H772)&lt;IF(TYPE(MATCH($C$8,OFFSET([1]NKC!$E$10,H772,0):'[1]NKC'!$E$5007,0)+H772)=16,"",MATCH($C$8,OFFSET([1]NKC!$E$10,H772,0):'[1]NKC'!$E$5007,0)+H772),IF(TYPE(MATCH($C$8,OFFSET([1]NKC!$D$10,H772,0):'[1]NKC'!$D$5007,0)+H772)=16,"",MATCH($C$8,OFFSET([1]NKC!$D$10,H772,0):'[1]NKC'!$D$5007,0)+H772),IF(TYPE(MATCH($C$8,OFFSET([1]NKC!$E$10,H772,0):'[1]NKC'!$E$5007,0)+H772)=16,"",MATCH($C$8,OFFSET([1]NKC!$E$10,H772,0):'[1]NKC'!$E$5007,0)+H772))</f>
        <v>1043</v>
      </c>
    </row>
    <row r="774" spans="1:8" s="52" customFormat="1" ht="14.25">
      <c r="A774" s="45">
        <f ca="1">IF($H774="","",INDEX([1]NKC!$A$10:$A$5007,$H774))</f>
        <v>43600</v>
      </c>
      <c r="B774" s="46" t="str">
        <f ca="1">IF($H774="","",INDEX([1]NKC!$B$10:$B$5007,$H774))</f>
        <v>PC20190515-03</v>
      </c>
      <c r="C774" s="47" t="str">
        <f ca="1">IF($H774="","",INDEX([1]NKC!$C$10:$C$5007,$H774))</f>
        <v>TT  cước điện thoại- Số HĐ 7324939</v>
      </c>
      <c r="D774" s="48" t="str">
        <f ca="1">IF(IF($H774="","",INDEX([1]NKC!$D$10:$D$5007,$H774))=$C$8,IF($H774="","",INDEX([1]NKC!$E$10:$E$5007,$H774)),IF($H774="","",INDEX([1]NKC!$D$10:$D$5007,$H774)))</f>
        <v>6418</v>
      </c>
      <c r="E774" s="49" t="str">
        <f ca="1">IF(IF($H774="","",INDEX([1]NKC!$E$10:$E$5007,$H774))=$C$8,"",IF($H774="","",INDEX([1]NKC!$F$10:$F$5007,$H774)))</f>
        <v/>
      </c>
      <c r="F774" s="49">
        <f ca="1">IF(IF($H774="","",INDEX([1]NKC!$D$10:$D$5007,$H774))=$C$8,"",IF($H774="","",INDEX([1]NKC!$F$10:$F$5007,$H774)))</f>
        <v>18182</v>
      </c>
      <c r="G774" s="50">
        <f ca="1">IF(SUM(E774:F774)=0,0,$G$11+SUM(E$12:$E774)-SUM(F$12:$F774))</f>
        <v>2756178909</v>
      </c>
      <c r="H774" s="51">
        <f ca="1">IF(IF(TYPE(MATCH($C$8,OFFSET([1]NKC!$D$10,H773,0):'[1]NKC'!$D$5007,0)+H773)=16,"",MATCH($C$8,OFFSET([1]NKC!$D$10,H773,0):'[1]NKC'!$D$5007,0)+H773)&lt;IF(TYPE(MATCH($C$8,OFFSET([1]NKC!$E$10,H773,0):'[1]NKC'!$E$5007,0)+H773)=16,"",MATCH($C$8,OFFSET([1]NKC!$E$10,H773,0):'[1]NKC'!$E$5007,0)+H773),IF(TYPE(MATCH($C$8,OFFSET([1]NKC!$D$10,H773,0):'[1]NKC'!$D$5007,0)+H773)=16,"",MATCH($C$8,OFFSET([1]NKC!$D$10,H773,0):'[1]NKC'!$D$5007,0)+H773),IF(TYPE(MATCH($C$8,OFFSET([1]NKC!$E$10,H773,0):'[1]NKC'!$E$5007,0)+H773)=16,"",MATCH($C$8,OFFSET([1]NKC!$E$10,H773,0):'[1]NKC'!$E$5007,0)+H773))</f>
        <v>1044</v>
      </c>
    </row>
    <row r="775" spans="1:8" s="52" customFormat="1" ht="14.25">
      <c r="A775" s="45">
        <f ca="1">IF($H775="","",INDEX([1]NKC!$A$10:$A$5007,$H775))</f>
        <v>43600</v>
      </c>
      <c r="B775" s="46" t="str">
        <f ca="1">IF($H775="","",INDEX([1]NKC!$B$10:$B$5007,$H775))</f>
        <v>PC20190515-03</v>
      </c>
      <c r="C775" s="47" t="str">
        <f ca="1">IF($H775="","",INDEX([1]NKC!$C$10:$C$5007,$H775))</f>
        <v>Thuế GTGT khấu trừ</v>
      </c>
      <c r="D775" s="48" t="str">
        <f ca="1">IF(IF($H775="","",INDEX([1]NKC!$D$10:$D$5007,$H775))=$C$8,IF($H775="","",INDEX([1]NKC!$E$10:$E$5007,$H775)),IF($H775="","",INDEX([1]NKC!$D$10:$D$5007,$H775)))</f>
        <v>1331</v>
      </c>
      <c r="E775" s="49" t="str">
        <f ca="1">IF(IF($H775="","",INDEX([1]NKC!$E$10:$E$5007,$H775))=$C$8,"",IF($H775="","",INDEX([1]NKC!$F$10:$F$5007,$H775)))</f>
        <v/>
      </c>
      <c r="F775" s="49">
        <f ca="1">IF(IF($H775="","",INDEX([1]NKC!$D$10:$D$5007,$H775))=$C$8,"",IF($H775="","",INDEX([1]NKC!$F$10:$F$5007,$H775)))</f>
        <v>1818</v>
      </c>
      <c r="G775" s="50">
        <f ca="1">IF(SUM(E775:F775)=0,0,$G$11+SUM(E$12:$E775)-SUM(F$12:$F775))</f>
        <v>2756177091</v>
      </c>
      <c r="H775" s="51">
        <f ca="1">IF(IF(TYPE(MATCH($C$8,OFFSET([1]NKC!$D$10,H774,0):'[1]NKC'!$D$5007,0)+H774)=16,"",MATCH($C$8,OFFSET([1]NKC!$D$10,H774,0):'[1]NKC'!$D$5007,0)+H774)&lt;IF(TYPE(MATCH($C$8,OFFSET([1]NKC!$E$10,H774,0):'[1]NKC'!$E$5007,0)+H774)=16,"",MATCH($C$8,OFFSET([1]NKC!$E$10,H774,0):'[1]NKC'!$E$5007,0)+H774),IF(TYPE(MATCH($C$8,OFFSET([1]NKC!$D$10,H774,0):'[1]NKC'!$D$5007,0)+H774)=16,"",MATCH($C$8,OFFSET([1]NKC!$D$10,H774,0):'[1]NKC'!$D$5007,0)+H774),IF(TYPE(MATCH($C$8,OFFSET([1]NKC!$E$10,H774,0):'[1]NKC'!$E$5007,0)+H774)=16,"",MATCH($C$8,OFFSET([1]NKC!$E$10,H774,0):'[1]NKC'!$E$5007,0)+H774))</f>
        <v>1045</v>
      </c>
    </row>
    <row r="776" spans="1:8" s="52" customFormat="1" ht="14.25">
      <c r="A776" s="45">
        <f ca="1">IF($H776="","",INDEX([1]NKC!$A$10:$A$5007,$H776))</f>
        <v>43600</v>
      </c>
      <c r="B776" s="46" t="str">
        <f ca="1">IF($H776="","",INDEX([1]NKC!$B$10:$B$5007,$H776))</f>
        <v>PC20190515-04</v>
      </c>
      <c r="C776" s="47" t="str">
        <f ca="1">IF($H776="","",INDEX([1]NKC!$C$10:$C$5007,$H776))</f>
        <v>Tạm ứng chi phí công tác Lâm Đồng hội thảo 19/05</v>
      </c>
      <c r="D776" s="48" t="str">
        <f ca="1">IF(IF($H776="","",INDEX([1]NKC!$D$10:$D$5007,$H776))=$C$8,IF($H776="","",INDEX([1]NKC!$E$10:$E$5007,$H776)),IF($H776="","",INDEX([1]NKC!$D$10:$D$5007,$H776)))</f>
        <v>141</v>
      </c>
      <c r="E776" s="49" t="str">
        <f ca="1">IF(IF($H776="","",INDEX([1]NKC!$E$10:$E$5007,$H776))=$C$8,"",IF($H776="","",INDEX([1]NKC!$F$10:$F$5007,$H776)))</f>
        <v/>
      </c>
      <c r="F776" s="49">
        <f ca="1">IF(IF($H776="","",INDEX([1]NKC!$D$10:$D$5007,$H776))=$C$8,"",IF($H776="","",INDEX([1]NKC!$F$10:$F$5007,$H776)))</f>
        <v>10000000</v>
      </c>
      <c r="G776" s="50">
        <f ca="1">IF(SUM(E776:F776)=0,0,$G$11+SUM(E$12:$E776)-SUM(F$12:$F776))</f>
        <v>2746177091</v>
      </c>
      <c r="H776" s="51">
        <f ca="1">IF(IF(TYPE(MATCH($C$8,OFFSET([1]NKC!$D$10,H775,0):'[1]NKC'!$D$5007,0)+H775)=16,"",MATCH($C$8,OFFSET([1]NKC!$D$10,H775,0):'[1]NKC'!$D$5007,0)+H775)&lt;IF(TYPE(MATCH($C$8,OFFSET([1]NKC!$E$10,H775,0):'[1]NKC'!$E$5007,0)+H775)=16,"",MATCH($C$8,OFFSET([1]NKC!$E$10,H775,0):'[1]NKC'!$E$5007,0)+H775),IF(TYPE(MATCH($C$8,OFFSET([1]NKC!$D$10,H775,0):'[1]NKC'!$D$5007,0)+H775)=16,"",MATCH($C$8,OFFSET([1]NKC!$D$10,H775,0):'[1]NKC'!$D$5007,0)+H775),IF(TYPE(MATCH($C$8,OFFSET([1]NKC!$E$10,H775,0):'[1]NKC'!$E$5007,0)+H775)=16,"",MATCH($C$8,OFFSET([1]NKC!$E$10,H775,0):'[1]NKC'!$E$5007,0)+H775))</f>
        <v>1046</v>
      </c>
    </row>
    <row r="777" spans="1:8" s="52" customFormat="1" ht="14.25">
      <c r="A777" s="45">
        <f ca="1">IF($H777="","",INDEX([1]NKC!$A$10:$A$5007,$H777))</f>
        <v>43600</v>
      </c>
      <c r="B777" s="46" t="str">
        <f ca="1">IF($H777="","",INDEX([1]NKC!$B$10:$B$5007,$H777))</f>
        <v>PC20190515-05</v>
      </c>
      <c r="C777" s="47" t="str">
        <f ca="1">IF($H777="","",INDEX([1]NKC!$C$10:$C$5007,$H777))</f>
        <v>Tạm ứng chi phí tiếp khách đại lý Đồng Nai và CC1</v>
      </c>
      <c r="D777" s="48" t="str">
        <f ca="1">IF(IF($H777="","",INDEX([1]NKC!$D$10:$D$5007,$H777))=$C$8,IF($H777="","",INDEX([1]NKC!$E$10:$E$5007,$H777)),IF($H777="","",INDEX([1]NKC!$D$10:$D$5007,$H777)))</f>
        <v>141</v>
      </c>
      <c r="E777" s="49" t="str">
        <f ca="1">IF(IF($H777="","",INDEX([1]NKC!$E$10:$E$5007,$H777))=$C$8,"",IF($H777="","",INDEX([1]NKC!$F$10:$F$5007,$H777)))</f>
        <v/>
      </c>
      <c r="F777" s="49">
        <f ca="1">IF(IF($H777="","",INDEX([1]NKC!$D$10:$D$5007,$H777))=$C$8,"",IF($H777="","",INDEX([1]NKC!$F$10:$F$5007,$H777)))</f>
        <v>10000000</v>
      </c>
      <c r="G777" s="50">
        <f ca="1">IF(SUM(E777:F777)=0,0,$G$11+SUM(E$12:$E777)-SUM(F$12:$F777))</f>
        <v>2736177091</v>
      </c>
      <c r="H777" s="51">
        <f ca="1">IF(IF(TYPE(MATCH($C$8,OFFSET([1]NKC!$D$10,H776,0):'[1]NKC'!$D$5007,0)+H776)=16,"",MATCH($C$8,OFFSET([1]NKC!$D$10,H776,0):'[1]NKC'!$D$5007,0)+H776)&lt;IF(TYPE(MATCH($C$8,OFFSET([1]NKC!$E$10,H776,0):'[1]NKC'!$E$5007,0)+H776)=16,"",MATCH($C$8,OFFSET([1]NKC!$E$10,H776,0):'[1]NKC'!$E$5007,0)+H776),IF(TYPE(MATCH($C$8,OFFSET([1]NKC!$D$10,H776,0):'[1]NKC'!$D$5007,0)+H776)=16,"",MATCH($C$8,OFFSET([1]NKC!$D$10,H776,0):'[1]NKC'!$D$5007,0)+H776),IF(TYPE(MATCH($C$8,OFFSET([1]NKC!$E$10,H776,0):'[1]NKC'!$E$5007,0)+H776)=16,"",MATCH($C$8,OFFSET([1]NKC!$E$10,H776,0):'[1]NKC'!$E$5007,0)+H776))</f>
        <v>1047</v>
      </c>
    </row>
    <row r="778" spans="1:8" s="52" customFormat="1" ht="14.25">
      <c r="A778" s="45">
        <f ca="1">IF($H778="","",INDEX([1]NKC!$A$10:$A$5007,$H778))</f>
        <v>43600</v>
      </c>
      <c r="B778" s="46" t="str">
        <f ca="1">IF($H778="","",INDEX([1]NKC!$B$10:$B$5007,$H778))</f>
        <v>PC20190515-06</v>
      </c>
      <c r="C778" s="47" t="str">
        <f ca="1">IF($H778="","",INDEX([1]NKC!$C$10:$C$5007,$H778))</f>
        <v>TT chi phí tiếp khách tổng đại lý Phú Quốc</v>
      </c>
      <c r="D778" s="48" t="str">
        <f ca="1">IF(IF($H778="","",INDEX([1]NKC!$D$10:$D$5007,$H778))=$C$8,IF($H778="","",INDEX([1]NKC!$E$10:$E$5007,$H778)),IF($H778="","",INDEX([1]NKC!$D$10:$D$5007,$H778)))</f>
        <v>6418</v>
      </c>
      <c r="E778" s="49" t="str">
        <f ca="1">IF(IF($H778="","",INDEX([1]NKC!$E$10:$E$5007,$H778))=$C$8,"",IF($H778="","",INDEX([1]NKC!$F$10:$F$5007,$H778)))</f>
        <v/>
      </c>
      <c r="F778" s="49">
        <f ca="1">IF(IF($H778="","",INDEX([1]NKC!$D$10:$D$5007,$H778))=$C$8,"",IF($H778="","",INDEX([1]NKC!$F$10:$F$5007,$H778)))</f>
        <v>4550000</v>
      </c>
      <c r="G778" s="50">
        <f ca="1">IF(SUM(E778:F778)=0,0,$G$11+SUM(E$12:$E778)-SUM(F$12:$F778))</f>
        <v>2731627091</v>
      </c>
      <c r="H778" s="51">
        <f ca="1">IF(IF(TYPE(MATCH($C$8,OFFSET([1]NKC!$D$10,H777,0):'[1]NKC'!$D$5007,0)+H777)=16,"",MATCH($C$8,OFFSET([1]NKC!$D$10,H777,0):'[1]NKC'!$D$5007,0)+H777)&lt;IF(TYPE(MATCH($C$8,OFFSET([1]NKC!$E$10,H777,0):'[1]NKC'!$E$5007,0)+H777)=16,"",MATCH($C$8,OFFSET([1]NKC!$E$10,H777,0):'[1]NKC'!$E$5007,0)+H777),IF(TYPE(MATCH($C$8,OFFSET([1]NKC!$D$10,H777,0):'[1]NKC'!$D$5007,0)+H777)=16,"",MATCH($C$8,OFFSET([1]NKC!$D$10,H777,0):'[1]NKC'!$D$5007,0)+H777),IF(TYPE(MATCH($C$8,OFFSET([1]NKC!$E$10,H777,0):'[1]NKC'!$E$5007,0)+H777)=16,"",MATCH($C$8,OFFSET([1]NKC!$E$10,H777,0):'[1]NKC'!$E$5007,0)+H777))</f>
        <v>1048</v>
      </c>
    </row>
    <row r="779" spans="1:8" s="52" customFormat="1" ht="14.25">
      <c r="A779" s="45">
        <f ca="1">IF($H779="","",INDEX([1]NKC!$A$10:$A$5007,$H779))</f>
        <v>43600</v>
      </c>
      <c r="B779" s="46" t="str">
        <f ca="1">IF($H779="","",INDEX([1]NKC!$B$10:$B$5007,$H779))</f>
        <v>PC20190515-06</v>
      </c>
      <c r="C779" s="47" t="str">
        <f ca="1">IF($H779="","",INDEX([1]NKC!$C$10:$C$5007,$H779))</f>
        <v>Thuế GTGT khấu trừ</v>
      </c>
      <c r="D779" s="48" t="str">
        <f ca="1">IF(IF($H779="","",INDEX([1]NKC!$D$10:$D$5007,$H779))=$C$8,IF($H779="","",INDEX([1]NKC!$E$10:$E$5007,$H779)),IF($H779="","",INDEX([1]NKC!$D$10:$D$5007,$H779)))</f>
        <v>1331</v>
      </c>
      <c r="E779" s="49" t="str">
        <f ca="1">IF(IF($H779="","",INDEX([1]NKC!$E$10:$E$5007,$H779))=$C$8,"",IF($H779="","",INDEX([1]NKC!$F$10:$F$5007,$H779)))</f>
        <v/>
      </c>
      <c r="F779" s="49">
        <f ca="1">IF(IF($H779="","",INDEX([1]NKC!$D$10:$D$5007,$H779))=$C$8,"",IF($H779="","",INDEX([1]NKC!$F$10:$F$5007,$H779)))</f>
        <v>455000</v>
      </c>
      <c r="G779" s="50">
        <f ca="1">IF(SUM(E779:F779)=0,0,$G$11+SUM(E$12:$E779)-SUM(F$12:$F779))</f>
        <v>2731172091</v>
      </c>
      <c r="H779" s="51">
        <f ca="1">IF(IF(TYPE(MATCH($C$8,OFFSET([1]NKC!$D$10,H778,0):'[1]NKC'!$D$5007,0)+H778)=16,"",MATCH($C$8,OFFSET([1]NKC!$D$10,H778,0):'[1]NKC'!$D$5007,0)+H778)&lt;IF(TYPE(MATCH($C$8,OFFSET([1]NKC!$E$10,H778,0):'[1]NKC'!$E$5007,0)+H778)=16,"",MATCH($C$8,OFFSET([1]NKC!$E$10,H778,0):'[1]NKC'!$E$5007,0)+H778),IF(TYPE(MATCH($C$8,OFFSET([1]NKC!$D$10,H778,0):'[1]NKC'!$D$5007,0)+H778)=16,"",MATCH($C$8,OFFSET([1]NKC!$D$10,H778,0):'[1]NKC'!$D$5007,0)+H778),IF(TYPE(MATCH($C$8,OFFSET([1]NKC!$E$10,H778,0):'[1]NKC'!$E$5007,0)+H778)=16,"",MATCH($C$8,OFFSET([1]NKC!$E$10,H778,0):'[1]NKC'!$E$5007,0)+H778))</f>
        <v>1049</v>
      </c>
    </row>
    <row r="780" spans="1:8" s="52" customFormat="1" ht="14.25">
      <c r="A780" s="45">
        <f ca="1">IF($H780="","",INDEX([1]NKC!$A$10:$A$5007,$H780))</f>
        <v>43600</v>
      </c>
      <c r="B780" s="46" t="str">
        <f ca="1">IF($H780="","",INDEX([1]NKC!$B$10:$B$5007,$H780))</f>
        <v>PC20190515-07</v>
      </c>
      <c r="C780" s="47" t="str">
        <f ca="1">IF($H780="","",INDEX([1]NKC!$C$10:$C$5007,$H780))</f>
        <v>TT chi phí công tác Cần Thơ 07/05- Ăn uống</v>
      </c>
      <c r="D780" s="48" t="str">
        <f ca="1">IF(IF($H780="","",INDEX([1]NKC!$D$10:$D$5007,$H780))=$C$8,IF($H780="","",INDEX([1]NKC!$E$10:$E$5007,$H780)),IF($H780="","",INDEX([1]NKC!$D$10:$D$5007,$H780)))</f>
        <v>6418</v>
      </c>
      <c r="E780" s="49" t="str">
        <f ca="1">IF(IF($H780="","",INDEX([1]NKC!$E$10:$E$5007,$H780))=$C$8,"",IF($H780="","",INDEX([1]NKC!$F$10:$F$5007,$H780)))</f>
        <v/>
      </c>
      <c r="F780" s="49">
        <f ca="1">IF(IF($H780="","",INDEX([1]NKC!$D$10:$D$5007,$H780))=$C$8,"",IF($H780="","",INDEX([1]NKC!$F$10:$F$5007,$H780)))</f>
        <v>1459000</v>
      </c>
      <c r="G780" s="50">
        <f ca="1">IF(SUM(E780:F780)=0,0,$G$11+SUM(E$12:$E780)-SUM(F$12:$F780))</f>
        <v>2729713091</v>
      </c>
      <c r="H780" s="51">
        <f ca="1">IF(IF(TYPE(MATCH($C$8,OFFSET([1]NKC!$D$10,H779,0):'[1]NKC'!$D$5007,0)+H779)=16,"",MATCH($C$8,OFFSET([1]NKC!$D$10,H779,0):'[1]NKC'!$D$5007,0)+H779)&lt;IF(TYPE(MATCH($C$8,OFFSET([1]NKC!$E$10,H779,0):'[1]NKC'!$E$5007,0)+H779)=16,"",MATCH($C$8,OFFSET([1]NKC!$E$10,H779,0):'[1]NKC'!$E$5007,0)+H779),IF(TYPE(MATCH($C$8,OFFSET([1]NKC!$D$10,H779,0):'[1]NKC'!$D$5007,0)+H779)=16,"",MATCH($C$8,OFFSET([1]NKC!$D$10,H779,0):'[1]NKC'!$D$5007,0)+H779),IF(TYPE(MATCH($C$8,OFFSET([1]NKC!$E$10,H779,0):'[1]NKC'!$E$5007,0)+H779)=16,"",MATCH($C$8,OFFSET([1]NKC!$E$10,H779,0):'[1]NKC'!$E$5007,0)+H779))</f>
        <v>1050</v>
      </c>
    </row>
    <row r="781" spans="1:8" s="52" customFormat="1" ht="14.25">
      <c r="A781" s="45">
        <f ca="1">IF($H781="","",INDEX([1]NKC!$A$10:$A$5007,$H781))</f>
        <v>43600</v>
      </c>
      <c r="B781" s="46" t="str">
        <f ca="1">IF($H781="","",INDEX([1]NKC!$B$10:$B$5007,$H781))</f>
        <v>PC20190515-07</v>
      </c>
      <c r="C781" s="47" t="str">
        <f ca="1">IF($H781="","",INDEX([1]NKC!$C$10:$C$5007,$H781))</f>
        <v>TT chi phí công tác Cần Thơ 07/05- Ăn uống</v>
      </c>
      <c r="D781" s="48" t="str">
        <f ca="1">IF(IF($H781="","",INDEX([1]NKC!$D$10:$D$5007,$H781))=$C$8,IF($H781="","",INDEX([1]NKC!$E$10:$E$5007,$H781)),IF($H781="","",INDEX([1]NKC!$D$10:$D$5007,$H781)))</f>
        <v>6418</v>
      </c>
      <c r="E781" s="49" t="str">
        <f ca="1">IF(IF($H781="","",INDEX([1]NKC!$E$10:$E$5007,$H781))=$C$8,"",IF($H781="","",INDEX([1]NKC!$F$10:$F$5007,$H781)))</f>
        <v/>
      </c>
      <c r="F781" s="49">
        <f ca="1">IF(IF($H781="","",INDEX([1]NKC!$D$10:$D$5007,$H781))=$C$8,"",IF($H781="","",INDEX([1]NKC!$F$10:$F$5007,$H781)))</f>
        <v>3667727</v>
      </c>
      <c r="G781" s="50">
        <f ca="1">IF(SUM(E781:F781)=0,0,$G$11+SUM(E$12:$E781)-SUM(F$12:$F781))</f>
        <v>2726045364</v>
      </c>
      <c r="H781" s="51">
        <f ca="1">IF(IF(TYPE(MATCH($C$8,OFFSET([1]NKC!$D$10,H780,0):'[1]NKC'!$D$5007,0)+H780)=16,"",MATCH($C$8,OFFSET([1]NKC!$D$10,H780,0):'[1]NKC'!$D$5007,0)+H780)&lt;IF(TYPE(MATCH($C$8,OFFSET([1]NKC!$E$10,H780,0):'[1]NKC'!$E$5007,0)+H780)=16,"",MATCH($C$8,OFFSET([1]NKC!$E$10,H780,0):'[1]NKC'!$E$5007,0)+H780),IF(TYPE(MATCH($C$8,OFFSET([1]NKC!$D$10,H780,0):'[1]NKC'!$D$5007,0)+H780)=16,"",MATCH($C$8,OFFSET([1]NKC!$D$10,H780,0):'[1]NKC'!$D$5007,0)+H780),IF(TYPE(MATCH($C$8,OFFSET([1]NKC!$E$10,H780,0):'[1]NKC'!$E$5007,0)+H780)=16,"",MATCH($C$8,OFFSET([1]NKC!$E$10,H780,0):'[1]NKC'!$E$5007,0)+H780))</f>
        <v>1051</v>
      </c>
    </row>
    <row r="782" spans="1:8" s="52" customFormat="1" ht="14.25">
      <c r="A782" s="45">
        <f ca="1">IF($H782="","",INDEX([1]NKC!$A$10:$A$5007,$H782))</f>
        <v>43600</v>
      </c>
      <c r="B782" s="46" t="str">
        <f ca="1">IF($H782="","",INDEX([1]NKC!$B$10:$B$5007,$H782))</f>
        <v>PC20190515-07</v>
      </c>
      <c r="C782" s="47" t="str">
        <f ca="1">IF($H782="","",INDEX([1]NKC!$C$10:$C$5007,$H782))</f>
        <v>Thuế GTGT khấu trừ</v>
      </c>
      <c r="D782" s="48" t="str">
        <f ca="1">IF(IF($H782="","",INDEX([1]NKC!$D$10:$D$5007,$H782))=$C$8,IF($H782="","",INDEX([1]NKC!$E$10:$E$5007,$H782)),IF($H782="","",INDEX([1]NKC!$D$10:$D$5007,$H782)))</f>
        <v>1331</v>
      </c>
      <c r="E782" s="49" t="str">
        <f ca="1">IF(IF($H782="","",INDEX([1]NKC!$E$10:$E$5007,$H782))=$C$8,"",IF($H782="","",INDEX([1]NKC!$F$10:$F$5007,$H782)))</f>
        <v/>
      </c>
      <c r="F782" s="49">
        <f ca="1">IF(IF($H782="","",INDEX([1]NKC!$D$10:$D$5007,$H782))=$C$8,"",IF($H782="","",INDEX([1]NKC!$F$10:$F$5007,$H782)))</f>
        <v>366773</v>
      </c>
      <c r="G782" s="50">
        <f ca="1">IF(SUM(E782:F782)=0,0,$G$11+SUM(E$12:$E782)-SUM(F$12:$F782))</f>
        <v>2725678591</v>
      </c>
      <c r="H782" s="51">
        <f ca="1">IF(IF(TYPE(MATCH($C$8,OFFSET([1]NKC!$D$10,H781,0):'[1]NKC'!$D$5007,0)+H781)=16,"",MATCH($C$8,OFFSET([1]NKC!$D$10,H781,0):'[1]NKC'!$D$5007,0)+H781)&lt;IF(TYPE(MATCH($C$8,OFFSET([1]NKC!$E$10,H781,0):'[1]NKC'!$E$5007,0)+H781)=16,"",MATCH($C$8,OFFSET([1]NKC!$E$10,H781,0):'[1]NKC'!$E$5007,0)+H781),IF(TYPE(MATCH($C$8,OFFSET([1]NKC!$D$10,H781,0):'[1]NKC'!$D$5007,0)+H781)=16,"",MATCH($C$8,OFFSET([1]NKC!$D$10,H781,0):'[1]NKC'!$D$5007,0)+H781),IF(TYPE(MATCH($C$8,OFFSET([1]NKC!$E$10,H781,0):'[1]NKC'!$E$5007,0)+H781)=16,"",MATCH($C$8,OFFSET([1]NKC!$E$10,H781,0):'[1]NKC'!$E$5007,0)+H781))</f>
        <v>1052</v>
      </c>
    </row>
    <row r="783" spans="1:8" s="52" customFormat="1" ht="14.25">
      <c r="A783" s="45">
        <f ca="1">IF($H783="","",INDEX([1]NKC!$A$10:$A$5007,$H783))</f>
        <v>43600</v>
      </c>
      <c r="B783" s="46" t="str">
        <f ca="1">IF($H783="","",INDEX([1]NKC!$B$10:$B$5007,$H783))</f>
        <v>PC20190515-07</v>
      </c>
      <c r="C783" s="47" t="str">
        <f ca="1">IF($H783="","",INDEX([1]NKC!$C$10:$C$5007,$H783))</f>
        <v>TT chi phí công tác Cần Thơ 07/05- Ăn uống</v>
      </c>
      <c r="D783" s="48" t="str">
        <f ca="1">IF(IF($H783="","",INDEX([1]NKC!$D$10:$D$5007,$H783))=$C$8,IF($H783="","",INDEX([1]NKC!$E$10:$E$5007,$H783)),IF($H783="","",INDEX([1]NKC!$D$10:$D$5007,$H783)))</f>
        <v>6418</v>
      </c>
      <c r="E783" s="49" t="str">
        <f ca="1">IF(IF($H783="","",INDEX([1]NKC!$E$10:$E$5007,$H783))=$C$8,"",IF($H783="","",INDEX([1]NKC!$F$10:$F$5007,$H783)))</f>
        <v/>
      </c>
      <c r="F783" s="49">
        <f ca="1">IF(IF($H783="","",INDEX([1]NKC!$D$10:$D$5007,$H783))=$C$8,"",IF($H783="","",INDEX([1]NKC!$F$10:$F$5007,$H783)))</f>
        <v>4104545</v>
      </c>
      <c r="G783" s="50">
        <f ca="1">IF(SUM(E783:F783)=0,0,$G$11+SUM(E$12:$E783)-SUM(F$12:$F783))</f>
        <v>2721574046</v>
      </c>
      <c r="H783" s="51">
        <f ca="1">IF(IF(TYPE(MATCH($C$8,OFFSET([1]NKC!$D$10,H782,0):'[1]NKC'!$D$5007,0)+H782)=16,"",MATCH($C$8,OFFSET([1]NKC!$D$10,H782,0):'[1]NKC'!$D$5007,0)+H782)&lt;IF(TYPE(MATCH($C$8,OFFSET([1]NKC!$E$10,H782,0):'[1]NKC'!$E$5007,0)+H782)=16,"",MATCH($C$8,OFFSET([1]NKC!$E$10,H782,0):'[1]NKC'!$E$5007,0)+H782),IF(TYPE(MATCH($C$8,OFFSET([1]NKC!$D$10,H782,0):'[1]NKC'!$D$5007,0)+H782)=16,"",MATCH($C$8,OFFSET([1]NKC!$D$10,H782,0):'[1]NKC'!$D$5007,0)+H782),IF(TYPE(MATCH($C$8,OFFSET([1]NKC!$E$10,H782,0):'[1]NKC'!$E$5007,0)+H782)=16,"",MATCH($C$8,OFFSET([1]NKC!$E$10,H782,0):'[1]NKC'!$E$5007,0)+H782))</f>
        <v>1053</v>
      </c>
    </row>
    <row r="784" spans="1:8" s="52" customFormat="1" ht="14.25">
      <c r="A784" s="45">
        <f ca="1">IF($H784="","",INDEX([1]NKC!$A$10:$A$5007,$H784))</f>
        <v>43600</v>
      </c>
      <c r="B784" s="46" t="str">
        <f ca="1">IF($H784="","",INDEX([1]NKC!$B$10:$B$5007,$H784))</f>
        <v>PC20190515-07</v>
      </c>
      <c r="C784" s="47" t="str">
        <f ca="1">IF($H784="","",INDEX([1]NKC!$C$10:$C$5007,$H784))</f>
        <v>Thuế GTGT khấu trừ</v>
      </c>
      <c r="D784" s="48" t="str">
        <f ca="1">IF(IF($H784="","",INDEX([1]NKC!$D$10:$D$5007,$H784))=$C$8,IF($H784="","",INDEX([1]NKC!$E$10:$E$5007,$H784)),IF($H784="","",INDEX([1]NKC!$D$10:$D$5007,$H784)))</f>
        <v>1331</v>
      </c>
      <c r="E784" s="49" t="str">
        <f ca="1">IF(IF($H784="","",INDEX([1]NKC!$E$10:$E$5007,$H784))=$C$8,"",IF($H784="","",INDEX([1]NKC!$F$10:$F$5007,$H784)))</f>
        <v/>
      </c>
      <c r="F784" s="49">
        <f ca="1">IF(IF($H784="","",INDEX([1]NKC!$D$10:$D$5007,$H784))=$C$8,"",IF($H784="","",INDEX([1]NKC!$F$10:$F$5007,$H784)))</f>
        <v>410455</v>
      </c>
      <c r="G784" s="50">
        <f ca="1">IF(SUM(E784:F784)=0,0,$G$11+SUM(E$12:$E784)-SUM(F$12:$F784))</f>
        <v>2721163591</v>
      </c>
      <c r="H784" s="51">
        <f ca="1">IF(IF(TYPE(MATCH($C$8,OFFSET([1]NKC!$D$10,H783,0):'[1]NKC'!$D$5007,0)+H783)=16,"",MATCH($C$8,OFFSET([1]NKC!$D$10,H783,0):'[1]NKC'!$D$5007,0)+H783)&lt;IF(TYPE(MATCH($C$8,OFFSET([1]NKC!$E$10,H783,0):'[1]NKC'!$E$5007,0)+H783)=16,"",MATCH($C$8,OFFSET([1]NKC!$E$10,H783,0):'[1]NKC'!$E$5007,0)+H783),IF(TYPE(MATCH($C$8,OFFSET([1]NKC!$D$10,H783,0):'[1]NKC'!$D$5007,0)+H783)=16,"",MATCH($C$8,OFFSET([1]NKC!$D$10,H783,0):'[1]NKC'!$D$5007,0)+H783),IF(TYPE(MATCH($C$8,OFFSET([1]NKC!$E$10,H783,0):'[1]NKC'!$E$5007,0)+H783)=16,"",MATCH($C$8,OFFSET([1]NKC!$E$10,H783,0):'[1]NKC'!$E$5007,0)+H783))</f>
        <v>1054</v>
      </c>
    </row>
    <row r="785" spans="1:8" s="52" customFormat="1" ht="14.25">
      <c r="A785" s="45">
        <f ca="1">IF($H785="","",INDEX([1]NKC!$A$10:$A$5007,$H785))</f>
        <v>43600</v>
      </c>
      <c r="B785" s="46" t="str">
        <f ca="1">IF($H785="","",INDEX([1]NKC!$B$10:$B$5007,$H785))</f>
        <v>PC20190515-07</v>
      </c>
      <c r="C785" s="47" t="str">
        <f ca="1">IF($H785="","",INDEX([1]NKC!$C$10:$C$5007,$H785))</f>
        <v>TT chi phí công tác Cần Thơ 07/05- Ăn uống</v>
      </c>
      <c r="D785" s="48" t="str">
        <f ca="1">IF(IF($H785="","",INDEX([1]NKC!$D$10:$D$5007,$H785))=$C$8,IF($H785="","",INDEX([1]NKC!$E$10:$E$5007,$H785)),IF($H785="","",INDEX([1]NKC!$D$10:$D$5007,$H785)))</f>
        <v>6418</v>
      </c>
      <c r="E785" s="49" t="str">
        <f ca="1">IF(IF($H785="","",INDEX([1]NKC!$E$10:$E$5007,$H785))=$C$8,"",IF($H785="","",INDEX([1]NKC!$F$10:$F$5007,$H785)))</f>
        <v/>
      </c>
      <c r="F785" s="49">
        <f ca="1">IF(IF($H785="","",INDEX([1]NKC!$D$10:$D$5007,$H785))=$C$8,"",IF($H785="","",INDEX([1]NKC!$F$10:$F$5007,$H785)))</f>
        <v>500000</v>
      </c>
      <c r="G785" s="50">
        <f ca="1">IF(SUM(E785:F785)=0,0,$G$11+SUM(E$12:$E785)-SUM(F$12:$F785))</f>
        <v>2720663591</v>
      </c>
      <c r="H785" s="51">
        <f ca="1">IF(IF(TYPE(MATCH($C$8,OFFSET([1]NKC!$D$10,H784,0):'[1]NKC'!$D$5007,0)+H784)=16,"",MATCH($C$8,OFFSET([1]NKC!$D$10,H784,0):'[1]NKC'!$D$5007,0)+H784)&lt;IF(TYPE(MATCH($C$8,OFFSET([1]NKC!$E$10,H784,0):'[1]NKC'!$E$5007,0)+H784)=16,"",MATCH($C$8,OFFSET([1]NKC!$E$10,H784,0):'[1]NKC'!$E$5007,0)+H784),IF(TYPE(MATCH($C$8,OFFSET([1]NKC!$D$10,H784,0):'[1]NKC'!$D$5007,0)+H784)=16,"",MATCH($C$8,OFFSET([1]NKC!$D$10,H784,0):'[1]NKC'!$D$5007,0)+H784),IF(TYPE(MATCH($C$8,OFFSET([1]NKC!$E$10,H784,0):'[1]NKC'!$E$5007,0)+H784)=16,"",MATCH($C$8,OFFSET([1]NKC!$E$10,H784,0):'[1]NKC'!$E$5007,0)+H784))</f>
        <v>1055</v>
      </c>
    </row>
    <row r="786" spans="1:8" s="52" customFormat="1" ht="14.25">
      <c r="A786" s="45">
        <f ca="1">IF($H786="","",INDEX([1]NKC!$A$10:$A$5007,$H786))</f>
        <v>43600</v>
      </c>
      <c r="B786" s="46" t="str">
        <f ca="1">IF($H786="","",INDEX([1]NKC!$B$10:$B$5007,$H786))</f>
        <v>PC20190515-07</v>
      </c>
      <c r="C786" s="47" t="str">
        <f ca="1">IF($H786="","",INDEX([1]NKC!$C$10:$C$5007,$H786))</f>
        <v>TT chi phí công tác Cần Thơ 07/05- Thuê phòng</v>
      </c>
      <c r="D786" s="48" t="str">
        <f ca="1">IF(IF($H786="","",INDEX([1]NKC!$D$10:$D$5007,$H786))=$C$8,IF($H786="","",INDEX([1]NKC!$E$10:$E$5007,$H786)),IF($H786="","",INDEX([1]NKC!$D$10:$D$5007,$H786)))</f>
        <v>6418</v>
      </c>
      <c r="E786" s="49" t="str">
        <f ca="1">IF(IF($H786="","",INDEX([1]NKC!$E$10:$E$5007,$H786))=$C$8,"",IF($H786="","",INDEX([1]NKC!$F$10:$F$5007,$H786)))</f>
        <v/>
      </c>
      <c r="F786" s="49">
        <f ca="1">IF(IF($H786="","",INDEX([1]NKC!$D$10:$D$5007,$H786))=$C$8,"",IF($H786="","",INDEX([1]NKC!$F$10:$F$5007,$H786)))</f>
        <v>454545</v>
      </c>
      <c r="G786" s="50">
        <f ca="1">IF(SUM(E786:F786)=0,0,$G$11+SUM(E$12:$E786)-SUM(F$12:$F786))</f>
        <v>2720209046</v>
      </c>
      <c r="H786" s="51">
        <f ca="1">IF(IF(TYPE(MATCH($C$8,OFFSET([1]NKC!$D$10,H785,0):'[1]NKC'!$D$5007,0)+H785)=16,"",MATCH($C$8,OFFSET([1]NKC!$D$10,H785,0):'[1]NKC'!$D$5007,0)+H785)&lt;IF(TYPE(MATCH($C$8,OFFSET([1]NKC!$E$10,H785,0):'[1]NKC'!$E$5007,0)+H785)=16,"",MATCH($C$8,OFFSET([1]NKC!$E$10,H785,0):'[1]NKC'!$E$5007,0)+H785),IF(TYPE(MATCH($C$8,OFFSET([1]NKC!$D$10,H785,0):'[1]NKC'!$D$5007,0)+H785)=16,"",MATCH($C$8,OFFSET([1]NKC!$D$10,H785,0):'[1]NKC'!$D$5007,0)+H785),IF(TYPE(MATCH($C$8,OFFSET([1]NKC!$E$10,H785,0):'[1]NKC'!$E$5007,0)+H785)=16,"",MATCH($C$8,OFFSET([1]NKC!$E$10,H785,0):'[1]NKC'!$E$5007,0)+H785))</f>
        <v>1056</v>
      </c>
    </row>
    <row r="787" spans="1:8" s="52" customFormat="1" ht="14.25">
      <c r="A787" s="45">
        <f ca="1">IF($H787="","",INDEX([1]NKC!$A$10:$A$5007,$H787))</f>
        <v>43600</v>
      </c>
      <c r="B787" s="46" t="str">
        <f ca="1">IF($H787="","",INDEX([1]NKC!$B$10:$B$5007,$H787))</f>
        <v>PC20190515-07</v>
      </c>
      <c r="C787" s="47" t="str">
        <f ca="1">IF($H787="","",INDEX([1]NKC!$C$10:$C$5007,$H787))</f>
        <v>Thuế GTGT khấu trừ</v>
      </c>
      <c r="D787" s="48" t="str">
        <f ca="1">IF(IF($H787="","",INDEX([1]NKC!$D$10:$D$5007,$H787))=$C$8,IF($H787="","",INDEX([1]NKC!$E$10:$E$5007,$H787)),IF($H787="","",INDEX([1]NKC!$D$10:$D$5007,$H787)))</f>
        <v>1331</v>
      </c>
      <c r="E787" s="49" t="str">
        <f ca="1">IF(IF($H787="","",INDEX([1]NKC!$E$10:$E$5007,$H787))=$C$8,"",IF($H787="","",INDEX([1]NKC!$F$10:$F$5007,$H787)))</f>
        <v/>
      </c>
      <c r="F787" s="49">
        <f ca="1">IF(IF($H787="","",INDEX([1]NKC!$D$10:$D$5007,$H787))=$C$8,"",IF($H787="","",INDEX([1]NKC!$F$10:$F$5007,$H787)))</f>
        <v>45455</v>
      </c>
      <c r="G787" s="50">
        <f ca="1">IF(SUM(E787:F787)=0,0,$G$11+SUM(E$12:$E787)-SUM(F$12:$F787))</f>
        <v>2720163591</v>
      </c>
      <c r="H787" s="51">
        <f ca="1">IF(IF(TYPE(MATCH($C$8,OFFSET([1]NKC!$D$10,H786,0):'[1]NKC'!$D$5007,0)+H786)=16,"",MATCH($C$8,OFFSET([1]NKC!$D$10,H786,0):'[1]NKC'!$D$5007,0)+H786)&lt;IF(TYPE(MATCH($C$8,OFFSET([1]NKC!$E$10,H786,0):'[1]NKC'!$E$5007,0)+H786)=16,"",MATCH($C$8,OFFSET([1]NKC!$E$10,H786,0):'[1]NKC'!$E$5007,0)+H786),IF(TYPE(MATCH($C$8,OFFSET([1]NKC!$D$10,H786,0):'[1]NKC'!$D$5007,0)+H786)=16,"",MATCH($C$8,OFFSET([1]NKC!$D$10,H786,0):'[1]NKC'!$D$5007,0)+H786),IF(TYPE(MATCH($C$8,OFFSET([1]NKC!$E$10,H786,0):'[1]NKC'!$E$5007,0)+H786)=16,"",MATCH($C$8,OFFSET([1]NKC!$E$10,H786,0):'[1]NKC'!$E$5007,0)+H786))</f>
        <v>1057</v>
      </c>
    </row>
    <row r="788" spans="1:8" s="52" customFormat="1" ht="14.25">
      <c r="A788" s="45">
        <f ca="1">IF($H788="","",INDEX([1]NKC!$A$10:$A$5007,$H788))</f>
        <v>43600</v>
      </c>
      <c r="B788" s="46" t="str">
        <f ca="1">IF($H788="","",INDEX([1]NKC!$B$10:$B$5007,$H788))</f>
        <v>PC20190515-07</v>
      </c>
      <c r="C788" s="47" t="str">
        <f ca="1">IF($H788="","",INDEX([1]NKC!$C$10:$C$5007,$H788))</f>
        <v>TT chi phí công tác Cần Thơ 07/05- Thuê phòng</v>
      </c>
      <c r="D788" s="48" t="str">
        <f ca="1">IF(IF($H788="","",INDEX([1]NKC!$D$10:$D$5007,$H788))=$C$8,IF($H788="","",INDEX([1]NKC!$E$10:$E$5007,$H788)),IF($H788="","",INDEX([1]NKC!$D$10:$D$5007,$H788)))</f>
        <v>6418</v>
      </c>
      <c r="E788" s="49" t="str">
        <f ca="1">IF(IF($H788="","",INDEX([1]NKC!$E$10:$E$5007,$H788))=$C$8,"",IF($H788="","",INDEX([1]NKC!$F$10:$F$5007,$H788)))</f>
        <v/>
      </c>
      <c r="F788" s="49">
        <f ca="1">IF(IF($H788="","",INDEX([1]NKC!$D$10:$D$5007,$H788))=$C$8,"",IF($H788="","",INDEX([1]NKC!$F$10:$F$5007,$H788)))</f>
        <v>450000</v>
      </c>
      <c r="G788" s="50">
        <f ca="1">IF(SUM(E788:F788)=0,0,$G$11+SUM(E$12:$E788)-SUM(F$12:$F788))</f>
        <v>2719713591</v>
      </c>
      <c r="H788" s="51">
        <f ca="1">IF(IF(TYPE(MATCH($C$8,OFFSET([1]NKC!$D$10,H787,0):'[1]NKC'!$D$5007,0)+H787)=16,"",MATCH($C$8,OFFSET([1]NKC!$D$10,H787,0):'[1]NKC'!$D$5007,0)+H787)&lt;IF(TYPE(MATCH($C$8,OFFSET([1]NKC!$E$10,H787,0):'[1]NKC'!$E$5007,0)+H787)=16,"",MATCH($C$8,OFFSET([1]NKC!$E$10,H787,0):'[1]NKC'!$E$5007,0)+H787),IF(TYPE(MATCH($C$8,OFFSET([1]NKC!$D$10,H787,0):'[1]NKC'!$D$5007,0)+H787)=16,"",MATCH($C$8,OFFSET([1]NKC!$D$10,H787,0):'[1]NKC'!$D$5007,0)+H787),IF(TYPE(MATCH($C$8,OFFSET([1]NKC!$E$10,H787,0):'[1]NKC'!$E$5007,0)+H787)=16,"",MATCH($C$8,OFFSET([1]NKC!$E$10,H787,0):'[1]NKC'!$E$5007,0)+H787))</f>
        <v>1058</v>
      </c>
    </row>
    <row r="789" spans="1:8" s="52" customFormat="1" ht="14.25">
      <c r="A789" s="45">
        <f ca="1">IF($H789="","",INDEX([1]NKC!$A$10:$A$5007,$H789))</f>
        <v>43600</v>
      </c>
      <c r="B789" s="46" t="str">
        <f ca="1">IF($H789="","",INDEX([1]NKC!$B$10:$B$5007,$H789))</f>
        <v>PC20190515-08</v>
      </c>
      <c r="C789" s="47" t="str">
        <f ca="1">IF($H789="","",INDEX([1]NKC!$C$10:$C$5007,$H789))</f>
        <v xml:space="preserve">Tạm ứng chi phí công tác Phú Quốc lắp kệ </v>
      </c>
      <c r="D789" s="48" t="str">
        <f ca="1">IF(IF($H789="","",INDEX([1]NKC!$D$10:$D$5007,$H789))=$C$8,IF($H789="","",INDEX([1]NKC!$E$10:$E$5007,$H789)),IF($H789="","",INDEX([1]NKC!$D$10:$D$5007,$H789)))</f>
        <v>141</v>
      </c>
      <c r="E789" s="49" t="str">
        <f ca="1">IF(IF($H789="","",INDEX([1]NKC!$E$10:$E$5007,$H789))=$C$8,"",IF($H789="","",INDEX([1]NKC!$F$10:$F$5007,$H789)))</f>
        <v/>
      </c>
      <c r="F789" s="49">
        <f ca="1">IF(IF($H789="","",INDEX([1]NKC!$D$10:$D$5007,$H789))=$C$8,"",IF($H789="","",INDEX([1]NKC!$F$10:$F$5007,$H789)))</f>
        <v>5000000</v>
      </c>
      <c r="G789" s="50">
        <f ca="1">IF(SUM(E789:F789)=0,0,$G$11+SUM(E$12:$E789)-SUM(F$12:$F789))</f>
        <v>2714713591</v>
      </c>
      <c r="H789" s="51">
        <f ca="1">IF(IF(TYPE(MATCH($C$8,OFFSET([1]NKC!$D$10,H788,0):'[1]NKC'!$D$5007,0)+H788)=16,"",MATCH($C$8,OFFSET([1]NKC!$D$10,H788,0):'[1]NKC'!$D$5007,0)+H788)&lt;IF(TYPE(MATCH($C$8,OFFSET([1]NKC!$E$10,H788,0):'[1]NKC'!$E$5007,0)+H788)=16,"",MATCH($C$8,OFFSET([1]NKC!$E$10,H788,0):'[1]NKC'!$E$5007,0)+H788),IF(TYPE(MATCH($C$8,OFFSET([1]NKC!$D$10,H788,0):'[1]NKC'!$D$5007,0)+H788)=16,"",MATCH($C$8,OFFSET([1]NKC!$D$10,H788,0):'[1]NKC'!$D$5007,0)+H788),IF(TYPE(MATCH($C$8,OFFSET([1]NKC!$E$10,H788,0):'[1]NKC'!$E$5007,0)+H788)=16,"",MATCH($C$8,OFFSET([1]NKC!$E$10,H788,0):'[1]NKC'!$E$5007,0)+H788))</f>
        <v>1059</v>
      </c>
    </row>
    <row r="790" spans="1:8" s="52" customFormat="1" ht="14.25">
      <c r="A790" s="45">
        <f ca="1">IF($H790="","",INDEX([1]NKC!$A$10:$A$5007,$H790))</f>
        <v>43600</v>
      </c>
      <c r="B790" s="46" t="str">
        <f ca="1">IF($H790="","",INDEX([1]NKC!$B$10:$B$5007,$H790))</f>
        <v>PC20190515-09</v>
      </c>
      <c r="C790" s="47" t="str">
        <f ca="1">IF($H790="","",INDEX([1]NKC!$C$10:$C$5007,$H790))</f>
        <v>TT cước điện thoại NV-số HĐ 6707730</v>
      </c>
      <c r="D790" s="48" t="str">
        <f ca="1">IF(IF($H790="","",INDEX([1]NKC!$D$10:$D$5007,$H790))=$C$8,IF($H790="","",INDEX([1]NKC!$E$10:$E$5007,$H790)),IF($H790="","",INDEX([1]NKC!$D$10:$D$5007,$H790)))</f>
        <v>6418</v>
      </c>
      <c r="E790" s="49" t="str">
        <f ca="1">IF(IF($H790="","",INDEX([1]NKC!$E$10:$E$5007,$H790))=$C$8,"",IF($H790="","",INDEX([1]NKC!$F$10:$F$5007,$H790)))</f>
        <v/>
      </c>
      <c r="F790" s="49">
        <f ca="1">IF(IF($H790="","",INDEX([1]NKC!$D$10:$D$5007,$H790))=$C$8,"",IF($H790="","",INDEX([1]NKC!$F$10:$F$5007,$H790)))</f>
        <v>266717</v>
      </c>
      <c r="G790" s="50">
        <f ca="1">IF(SUM(E790:F790)=0,0,$G$11+SUM(E$12:$E790)-SUM(F$12:$F790))</f>
        <v>2714446874</v>
      </c>
      <c r="H790" s="51">
        <f ca="1">IF(IF(TYPE(MATCH($C$8,OFFSET([1]NKC!$D$10,H789,0):'[1]NKC'!$D$5007,0)+H789)=16,"",MATCH($C$8,OFFSET([1]NKC!$D$10,H789,0):'[1]NKC'!$D$5007,0)+H789)&lt;IF(TYPE(MATCH($C$8,OFFSET([1]NKC!$E$10,H789,0):'[1]NKC'!$E$5007,0)+H789)=16,"",MATCH($C$8,OFFSET([1]NKC!$E$10,H789,0):'[1]NKC'!$E$5007,0)+H789),IF(TYPE(MATCH($C$8,OFFSET([1]NKC!$D$10,H789,0):'[1]NKC'!$D$5007,0)+H789)=16,"",MATCH($C$8,OFFSET([1]NKC!$D$10,H789,0):'[1]NKC'!$D$5007,0)+H789),IF(TYPE(MATCH($C$8,OFFSET([1]NKC!$E$10,H789,0):'[1]NKC'!$E$5007,0)+H789)=16,"",MATCH($C$8,OFFSET([1]NKC!$E$10,H789,0):'[1]NKC'!$E$5007,0)+H789))</f>
        <v>1060</v>
      </c>
    </row>
    <row r="791" spans="1:8" s="52" customFormat="1" ht="14.25">
      <c r="A791" s="45">
        <f ca="1">IF($H791="","",INDEX([1]NKC!$A$10:$A$5007,$H791))</f>
        <v>43600</v>
      </c>
      <c r="B791" s="46" t="str">
        <f ca="1">IF($H791="","",INDEX([1]NKC!$B$10:$B$5007,$H791))</f>
        <v>PC20190515-09</v>
      </c>
      <c r="C791" s="47" t="str">
        <f ca="1">IF($H791="","",INDEX([1]NKC!$C$10:$C$5007,$H791))</f>
        <v>Thuế GTGT khấu trừ</v>
      </c>
      <c r="D791" s="48" t="str">
        <f ca="1">IF(IF($H791="","",INDEX([1]NKC!$D$10:$D$5007,$H791))=$C$8,IF($H791="","",INDEX([1]NKC!$E$10:$E$5007,$H791)),IF($H791="","",INDEX([1]NKC!$D$10:$D$5007,$H791)))</f>
        <v>1331</v>
      </c>
      <c r="E791" s="49" t="str">
        <f ca="1">IF(IF($H791="","",INDEX([1]NKC!$E$10:$E$5007,$H791))=$C$8,"",IF($H791="","",INDEX([1]NKC!$F$10:$F$5007,$H791)))</f>
        <v/>
      </c>
      <c r="F791" s="49">
        <f ca="1">IF(IF($H791="","",INDEX([1]NKC!$D$10:$D$5007,$H791))=$C$8,"",IF($H791="","",INDEX([1]NKC!$F$10:$F$5007,$H791)))</f>
        <v>26672</v>
      </c>
      <c r="G791" s="50">
        <f ca="1">IF(SUM(E791:F791)=0,0,$G$11+SUM(E$12:$E791)-SUM(F$12:$F791))</f>
        <v>2714420202</v>
      </c>
      <c r="H791" s="51">
        <f ca="1">IF(IF(TYPE(MATCH($C$8,OFFSET([1]NKC!$D$10,H790,0):'[1]NKC'!$D$5007,0)+H790)=16,"",MATCH($C$8,OFFSET([1]NKC!$D$10,H790,0):'[1]NKC'!$D$5007,0)+H790)&lt;IF(TYPE(MATCH($C$8,OFFSET([1]NKC!$E$10,H790,0):'[1]NKC'!$E$5007,0)+H790)=16,"",MATCH($C$8,OFFSET([1]NKC!$E$10,H790,0):'[1]NKC'!$E$5007,0)+H790),IF(TYPE(MATCH($C$8,OFFSET([1]NKC!$D$10,H790,0):'[1]NKC'!$D$5007,0)+H790)=16,"",MATCH($C$8,OFFSET([1]NKC!$D$10,H790,0):'[1]NKC'!$D$5007,0)+H790),IF(TYPE(MATCH($C$8,OFFSET([1]NKC!$E$10,H790,0):'[1]NKC'!$E$5007,0)+H790)=16,"",MATCH($C$8,OFFSET([1]NKC!$E$10,H790,0):'[1]NKC'!$E$5007,0)+H790))</f>
        <v>1061</v>
      </c>
    </row>
    <row r="792" spans="1:8" s="52" customFormat="1" ht="14.25">
      <c r="A792" s="45">
        <f ca="1">IF($H792="","",INDEX([1]NKC!$A$10:$A$5007,$H792))</f>
        <v>43600</v>
      </c>
      <c r="B792" s="46" t="str">
        <f ca="1">IF($H792="","",INDEX([1]NKC!$B$10:$B$5007,$H792))</f>
        <v>PC20190515-09</v>
      </c>
      <c r="C792" s="47" t="str">
        <f ca="1">IF($H792="","",INDEX([1]NKC!$C$10:$C$5007,$H792))</f>
        <v>TT cước điện thoại NV-số HĐ 6690951</v>
      </c>
      <c r="D792" s="48" t="str">
        <f ca="1">IF(IF($H792="","",INDEX([1]NKC!$D$10:$D$5007,$H792))=$C$8,IF($H792="","",INDEX([1]NKC!$E$10:$E$5007,$H792)),IF($H792="","",INDEX([1]NKC!$D$10:$D$5007,$H792)))</f>
        <v>6418</v>
      </c>
      <c r="E792" s="49" t="str">
        <f ca="1">IF(IF($H792="","",INDEX([1]NKC!$E$10:$E$5007,$H792))=$C$8,"",IF($H792="","",INDEX([1]NKC!$F$10:$F$5007,$H792)))</f>
        <v/>
      </c>
      <c r="F792" s="49">
        <f ca="1">IF(IF($H792="","",INDEX([1]NKC!$D$10:$D$5007,$H792))=$C$8,"",IF($H792="","",INDEX([1]NKC!$F$10:$F$5007,$H792)))</f>
        <v>96273</v>
      </c>
      <c r="G792" s="50">
        <f ca="1">IF(SUM(E792:F792)=0,0,$G$11+SUM(E$12:$E792)-SUM(F$12:$F792))</f>
        <v>2714323929</v>
      </c>
      <c r="H792" s="51">
        <f ca="1">IF(IF(TYPE(MATCH($C$8,OFFSET([1]NKC!$D$10,H791,0):'[1]NKC'!$D$5007,0)+H791)=16,"",MATCH($C$8,OFFSET([1]NKC!$D$10,H791,0):'[1]NKC'!$D$5007,0)+H791)&lt;IF(TYPE(MATCH($C$8,OFFSET([1]NKC!$E$10,H791,0):'[1]NKC'!$E$5007,0)+H791)=16,"",MATCH($C$8,OFFSET([1]NKC!$E$10,H791,0):'[1]NKC'!$E$5007,0)+H791),IF(TYPE(MATCH($C$8,OFFSET([1]NKC!$D$10,H791,0):'[1]NKC'!$D$5007,0)+H791)=16,"",MATCH($C$8,OFFSET([1]NKC!$D$10,H791,0):'[1]NKC'!$D$5007,0)+H791),IF(TYPE(MATCH($C$8,OFFSET([1]NKC!$E$10,H791,0):'[1]NKC'!$E$5007,0)+H791)=16,"",MATCH($C$8,OFFSET([1]NKC!$E$10,H791,0):'[1]NKC'!$E$5007,0)+H791))</f>
        <v>1062</v>
      </c>
    </row>
    <row r="793" spans="1:8" s="52" customFormat="1" ht="14.25">
      <c r="A793" s="45">
        <f ca="1">IF($H793="","",INDEX([1]NKC!$A$10:$A$5007,$H793))</f>
        <v>43600</v>
      </c>
      <c r="B793" s="46" t="str">
        <f ca="1">IF($H793="","",INDEX([1]NKC!$B$10:$B$5007,$H793))</f>
        <v>PC20190515-09</v>
      </c>
      <c r="C793" s="47" t="str">
        <f ca="1">IF($H793="","",INDEX([1]NKC!$C$10:$C$5007,$H793))</f>
        <v>Thuế GTGT khấu trừ</v>
      </c>
      <c r="D793" s="48" t="str">
        <f ca="1">IF(IF($H793="","",INDEX([1]NKC!$D$10:$D$5007,$H793))=$C$8,IF($H793="","",INDEX([1]NKC!$E$10:$E$5007,$H793)),IF($H793="","",INDEX([1]NKC!$D$10:$D$5007,$H793)))</f>
        <v>1331</v>
      </c>
      <c r="E793" s="49" t="str">
        <f ca="1">IF(IF($H793="","",INDEX([1]NKC!$E$10:$E$5007,$H793))=$C$8,"",IF($H793="","",INDEX([1]NKC!$F$10:$F$5007,$H793)))</f>
        <v/>
      </c>
      <c r="F793" s="49">
        <f ca="1">IF(IF($H793="","",INDEX([1]NKC!$D$10:$D$5007,$H793))=$C$8,"",IF($H793="","",INDEX([1]NKC!$F$10:$F$5007,$H793)))</f>
        <v>9627</v>
      </c>
      <c r="G793" s="50">
        <f ca="1">IF(SUM(E793:F793)=0,0,$G$11+SUM(E$12:$E793)-SUM(F$12:$F793))</f>
        <v>2714314302</v>
      </c>
      <c r="H793" s="51">
        <f ca="1">IF(IF(TYPE(MATCH($C$8,OFFSET([1]NKC!$D$10,H792,0):'[1]NKC'!$D$5007,0)+H792)=16,"",MATCH($C$8,OFFSET([1]NKC!$D$10,H792,0):'[1]NKC'!$D$5007,0)+H792)&lt;IF(TYPE(MATCH($C$8,OFFSET([1]NKC!$E$10,H792,0):'[1]NKC'!$E$5007,0)+H792)=16,"",MATCH($C$8,OFFSET([1]NKC!$E$10,H792,0):'[1]NKC'!$E$5007,0)+H792),IF(TYPE(MATCH($C$8,OFFSET([1]NKC!$D$10,H792,0):'[1]NKC'!$D$5007,0)+H792)=16,"",MATCH($C$8,OFFSET([1]NKC!$D$10,H792,0):'[1]NKC'!$D$5007,0)+H792),IF(TYPE(MATCH($C$8,OFFSET([1]NKC!$E$10,H792,0):'[1]NKC'!$E$5007,0)+H792)=16,"",MATCH($C$8,OFFSET([1]NKC!$E$10,H792,0):'[1]NKC'!$E$5007,0)+H792))</f>
        <v>1063</v>
      </c>
    </row>
    <row r="794" spans="1:8" s="52" customFormat="1" ht="14.25">
      <c r="A794" s="45">
        <f ca="1">IF($H794="","",INDEX([1]NKC!$A$10:$A$5007,$H794))</f>
        <v>43600</v>
      </c>
      <c r="B794" s="46" t="str">
        <f ca="1">IF($H794="","",INDEX([1]NKC!$B$10:$B$5007,$H794))</f>
        <v>PC20190515-09</v>
      </c>
      <c r="C794" s="47" t="str">
        <f ca="1">IF($H794="","",INDEX([1]NKC!$C$10:$C$5007,$H794))</f>
        <v>TT cước điện thoại NV-số HĐ 6704514</v>
      </c>
      <c r="D794" s="48" t="str">
        <f ca="1">IF(IF($H794="","",INDEX([1]NKC!$D$10:$D$5007,$H794))=$C$8,IF($H794="","",INDEX([1]NKC!$E$10:$E$5007,$H794)),IF($H794="","",INDEX([1]NKC!$D$10:$D$5007,$H794)))</f>
        <v>6418</v>
      </c>
      <c r="E794" s="49" t="str">
        <f ca="1">IF(IF($H794="","",INDEX([1]NKC!$E$10:$E$5007,$H794))=$C$8,"",IF($H794="","",INDEX([1]NKC!$F$10:$F$5007,$H794)))</f>
        <v/>
      </c>
      <c r="F794" s="49">
        <f ca="1">IF(IF($H794="","",INDEX([1]NKC!$D$10:$D$5007,$H794))=$C$8,"",IF($H794="","",INDEX([1]NKC!$F$10:$F$5007,$H794)))</f>
        <v>207522</v>
      </c>
      <c r="G794" s="50">
        <f ca="1">IF(SUM(E794:F794)=0,0,$G$11+SUM(E$12:$E794)-SUM(F$12:$F794))</f>
        <v>2714106780</v>
      </c>
      <c r="H794" s="51">
        <f ca="1">IF(IF(TYPE(MATCH($C$8,OFFSET([1]NKC!$D$10,H793,0):'[1]NKC'!$D$5007,0)+H793)=16,"",MATCH($C$8,OFFSET([1]NKC!$D$10,H793,0):'[1]NKC'!$D$5007,0)+H793)&lt;IF(TYPE(MATCH($C$8,OFFSET([1]NKC!$E$10,H793,0):'[1]NKC'!$E$5007,0)+H793)=16,"",MATCH($C$8,OFFSET([1]NKC!$E$10,H793,0):'[1]NKC'!$E$5007,0)+H793),IF(TYPE(MATCH($C$8,OFFSET([1]NKC!$D$10,H793,0):'[1]NKC'!$D$5007,0)+H793)=16,"",MATCH($C$8,OFFSET([1]NKC!$D$10,H793,0):'[1]NKC'!$D$5007,0)+H793),IF(TYPE(MATCH($C$8,OFFSET([1]NKC!$E$10,H793,0):'[1]NKC'!$E$5007,0)+H793)=16,"",MATCH($C$8,OFFSET([1]NKC!$E$10,H793,0):'[1]NKC'!$E$5007,0)+H793))</f>
        <v>1064</v>
      </c>
    </row>
    <row r="795" spans="1:8" s="52" customFormat="1" ht="14.25">
      <c r="A795" s="45">
        <f ca="1">IF($H795="","",INDEX([1]NKC!$A$10:$A$5007,$H795))</f>
        <v>43600</v>
      </c>
      <c r="B795" s="46" t="str">
        <f ca="1">IF($H795="","",INDEX([1]NKC!$B$10:$B$5007,$H795))</f>
        <v>PC20190515-09</v>
      </c>
      <c r="C795" s="47" t="str">
        <f ca="1">IF($H795="","",INDEX([1]NKC!$C$10:$C$5007,$H795))</f>
        <v>Thuế GTGT khấu trừ</v>
      </c>
      <c r="D795" s="48" t="str">
        <f ca="1">IF(IF($H795="","",INDEX([1]NKC!$D$10:$D$5007,$H795))=$C$8,IF($H795="","",INDEX([1]NKC!$E$10:$E$5007,$H795)),IF($H795="","",INDEX([1]NKC!$D$10:$D$5007,$H795)))</f>
        <v>1331</v>
      </c>
      <c r="E795" s="49" t="str">
        <f ca="1">IF(IF($H795="","",INDEX([1]NKC!$E$10:$E$5007,$H795))=$C$8,"",IF($H795="","",INDEX([1]NKC!$F$10:$F$5007,$H795)))</f>
        <v/>
      </c>
      <c r="F795" s="49">
        <f ca="1">IF(IF($H795="","",INDEX([1]NKC!$D$10:$D$5007,$H795))=$C$8,"",IF($H795="","",INDEX([1]NKC!$F$10:$F$5007,$H795)))</f>
        <v>20752</v>
      </c>
      <c r="G795" s="50">
        <f ca="1">IF(SUM(E795:F795)=0,0,$G$11+SUM(E$12:$E795)-SUM(F$12:$F795))</f>
        <v>2714086028</v>
      </c>
      <c r="H795" s="51">
        <f ca="1">IF(IF(TYPE(MATCH($C$8,OFFSET([1]NKC!$D$10,H794,0):'[1]NKC'!$D$5007,0)+H794)=16,"",MATCH($C$8,OFFSET([1]NKC!$D$10,H794,0):'[1]NKC'!$D$5007,0)+H794)&lt;IF(TYPE(MATCH($C$8,OFFSET([1]NKC!$E$10,H794,0):'[1]NKC'!$E$5007,0)+H794)=16,"",MATCH($C$8,OFFSET([1]NKC!$E$10,H794,0):'[1]NKC'!$E$5007,0)+H794),IF(TYPE(MATCH($C$8,OFFSET([1]NKC!$D$10,H794,0):'[1]NKC'!$D$5007,0)+H794)=16,"",MATCH($C$8,OFFSET([1]NKC!$D$10,H794,0):'[1]NKC'!$D$5007,0)+H794),IF(TYPE(MATCH($C$8,OFFSET([1]NKC!$E$10,H794,0):'[1]NKC'!$E$5007,0)+H794)=16,"",MATCH($C$8,OFFSET([1]NKC!$E$10,H794,0):'[1]NKC'!$E$5007,0)+H794))</f>
        <v>1065</v>
      </c>
    </row>
    <row r="796" spans="1:8" s="52" customFormat="1" ht="14.25">
      <c r="A796" s="45">
        <f ca="1">IF($H796="","",INDEX([1]NKC!$A$10:$A$5007,$H796))</f>
        <v>43600</v>
      </c>
      <c r="B796" s="46" t="str">
        <f ca="1">IF($H796="","",INDEX([1]NKC!$B$10:$B$5007,$H796))</f>
        <v>PC20190515-09</v>
      </c>
      <c r="C796" s="47" t="str">
        <f ca="1">IF($H796="","",INDEX([1]NKC!$C$10:$C$5007,$H796))</f>
        <v>TT cước điện thoại NV-số HĐ 6696462</v>
      </c>
      <c r="D796" s="48" t="str">
        <f ca="1">IF(IF($H796="","",INDEX([1]NKC!$D$10:$D$5007,$H796))=$C$8,IF($H796="","",INDEX([1]NKC!$E$10:$E$5007,$H796)),IF($H796="","",INDEX([1]NKC!$D$10:$D$5007,$H796)))</f>
        <v>6418</v>
      </c>
      <c r="E796" s="49" t="str">
        <f ca="1">IF(IF($H796="","",INDEX([1]NKC!$E$10:$E$5007,$H796))=$C$8,"",IF($H796="","",INDEX([1]NKC!$F$10:$F$5007,$H796)))</f>
        <v/>
      </c>
      <c r="F796" s="49">
        <f ca="1">IF(IF($H796="","",INDEX([1]NKC!$D$10:$D$5007,$H796))=$C$8,"",IF($H796="","",INDEX([1]NKC!$F$10:$F$5007,$H796)))</f>
        <v>138794</v>
      </c>
      <c r="G796" s="50">
        <f ca="1">IF(SUM(E796:F796)=0,0,$G$11+SUM(E$12:$E796)-SUM(F$12:$F796))</f>
        <v>2713947234</v>
      </c>
      <c r="H796" s="51">
        <f ca="1">IF(IF(TYPE(MATCH($C$8,OFFSET([1]NKC!$D$10,H795,0):'[1]NKC'!$D$5007,0)+H795)=16,"",MATCH($C$8,OFFSET([1]NKC!$D$10,H795,0):'[1]NKC'!$D$5007,0)+H795)&lt;IF(TYPE(MATCH($C$8,OFFSET([1]NKC!$E$10,H795,0):'[1]NKC'!$E$5007,0)+H795)=16,"",MATCH($C$8,OFFSET([1]NKC!$E$10,H795,0):'[1]NKC'!$E$5007,0)+H795),IF(TYPE(MATCH($C$8,OFFSET([1]NKC!$D$10,H795,0):'[1]NKC'!$D$5007,0)+H795)=16,"",MATCH($C$8,OFFSET([1]NKC!$D$10,H795,0):'[1]NKC'!$D$5007,0)+H795),IF(TYPE(MATCH($C$8,OFFSET([1]NKC!$E$10,H795,0):'[1]NKC'!$E$5007,0)+H795)=16,"",MATCH($C$8,OFFSET([1]NKC!$E$10,H795,0):'[1]NKC'!$E$5007,0)+H795))</f>
        <v>1066</v>
      </c>
    </row>
    <row r="797" spans="1:8" s="52" customFormat="1" ht="14.25">
      <c r="A797" s="45">
        <f ca="1">IF($H797="","",INDEX([1]NKC!$A$10:$A$5007,$H797))</f>
        <v>43600</v>
      </c>
      <c r="B797" s="46" t="str">
        <f ca="1">IF($H797="","",INDEX([1]NKC!$B$10:$B$5007,$H797))</f>
        <v>PC20190515-09</v>
      </c>
      <c r="C797" s="47" t="str">
        <f ca="1">IF($H797="","",INDEX([1]NKC!$C$10:$C$5007,$H797))</f>
        <v>Thuế GTGT khấu trừ</v>
      </c>
      <c r="D797" s="48" t="str">
        <f ca="1">IF(IF($H797="","",INDEX([1]NKC!$D$10:$D$5007,$H797))=$C$8,IF($H797="","",INDEX([1]NKC!$E$10:$E$5007,$H797)),IF($H797="","",INDEX([1]NKC!$D$10:$D$5007,$H797)))</f>
        <v>1331</v>
      </c>
      <c r="E797" s="49" t="str">
        <f ca="1">IF(IF($H797="","",INDEX([1]NKC!$E$10:$E$5007,$H797))=$C$8,"",IF($H797="","",INDEX([1]NKC!$F$10:$F$5007,$H797)))</f>
        <v/>
      </c>
      <c r="F797" s="49">
        <f ca="1">IF(IF($H797="","",INDEX([1]NKC!$D$10:$D$5007,$H797))=$C$8,"",IF($H797="","",INDEX([1]NKC!$F$10:$F$5007,$H797)))</f>
        <v>13879</v>
      </c>
      <c r="G797" s="50">
        <f ca="1">IF(SUM(E797:F797)=0,0,$G$11+SUM(E$12:$E797)-SUM(F$12:$F797))</f>
        <v>2713933355</v>
      </c>
      <c r="H797" s="51">
        <f ca="1">IF(IF(TYPE(MATCH($C$8,OFFSET([1]NKC!$D$10,H796,0):'[1]NKC'!$D$5007,0)+H796)=16,"",MATCH($C$8,OFFSET([1]NKC!$D$10,H796,0):'[1]NKC'!$D$5007,0)+H796)&lt;IF(TYPE(MATCH($C$8,OFFSET([1]NKC!$E$10,H796,0):'[1]NKC'!$E$5007,0)+H796)=16,"",MATCH($C$8,OFFSET([1]NKC!$E$10,H796,0):'[1]NKC'!$E$5007,0)+H796),IF(TYPE(MATCH($C$8,OFFSET([1]NKC!$D$10,H796,0):'[1]NKC'!$D$5007,0)+H796)=16,"",MATCH($C$8,OFFSET([1]NKC!$D$10,H796,0):'[1]NKC'!$D$5007,0)+H796),IF(TYPE(MATCH($C$8,OFFSET([1]NKC!$E$10,H796,0):'[1]NKC'!$E$5007,0)+H796)=16,"",MATCH($C$8,OFFSET([1]NKC!$E$10,H796,0):'[1]NKC'!$E$5007,0)+H796))</f>
        <v>1067</v>
      </c>
    </row>
    <row r="798" spans="1:8" s="52" customFormat="1" ht="14.25">
      <c r="A798" s="45">
        <f ca="1">IF($H798="","",INDEX([1]NKC!$A$10:$A$5007,$H798))</f>
        <v>43600</v>
      </c>
      <c r="B798" s="46" t="str">
        <f ca="1">IF($H798="","",INDEX([1]NKC!$B$10:$B$5007,$H798))</f>
        <v>PC20190515-09</v>
      </c>
      <c r="C798" s="47" t="str">
        <f ca="1">IF($H798="","",INDEX([1]NKC!$C$10:$C$5007,$H798))</f>
        <v>TT cước điện thoại NV-số HĐ 6698358</v>
      </c>
      <c r="D798" s="48" t="str">
        <f ca="1">IF(IF($H798="","",INDEX([1]NKC!$D$10:$D$5007,$H798))=$C$8,IF($H798="","",INDEX([1]NKC!$E$10:$E$5007,$H798)),IF($H798="","",INDEX([1]NKC!$D$10:$D$5007,$H798)))</f>
        <v>6418</v>
      </c>
      <c r="E798" s="49" t="str">
        <f ca="1">IF(IF($H798="","",INDEX([1]NKC!$E$10:$E$5007,$H798))=$C$8,"",IF($H798="","",INDEX([1]NKC!$F$10:$F$5007,$H798)))</f>
        <v/>
      </c>
      <c r="F798" s="49">
        <f ca="1">IF(IF($H798="","",INDEX([1]NKC!$D$10:$D$5007,$H798))=$C$8,"",IF($H798="","",INDEX([1]NKC!$F$10:$F$5007,$H798)))</f>
        <v>91182</v>
      </c>
      <c r="G798" s="50">
        <f ca="1">IF(SUM(E798:F798)=0,0,$G$11+SUM(E$12:$E798)-SUM(F$12:$F798))</f>
        <v>2713842173</v>
      </c>
      <c r="H798" s="51">
        <f ca="1">IF(IF(TYPE(MATCH($C$8,OFFSET([1]NKC!$D$10,H797,0):'[1]NKC'!$D$5007,0)+H797)=16,"",MATCH($C$8,OFFSET([1]NKC!$D$10,H797,0):'[1]NKC'!$D$5007,0)+H797)&lt;IF(TYPE(MATCH($C$8,OFFSET([1]NKC!$E$10,H797,0):'[1]NKC'!$E$5007,0)+H797)=16,"",MATCH($C$8,OFFSET([1]NKC!$E$10,H797,0):'[1]NKC'!$E$5007,0)+H797),IF(TYPE(MATCH($C$8,OFFSET([1]NKC!$D$10,H797,0):'[1]NKC'!$D$5007,0)+H797)=16,"",MATCH($C$8,OFFSET([1]NKC!$D$10,H797,0):'[1]NKC'!$D$5007,0)+H797),IF(TYPE(MATCH($C$8,OFFSET([1]NKC!$E$10,H797,0):'[1]NKC'!$E$5007,0)+H797)=16,"",MATCH($C$8,OFFSET([1]NKC!$E$10,H797,0):'[1]NKC'!$E$5007,0)+H797))</f>
        <v>1068</v>
      </c>
    </row>
    <row r="799" spans="1:8" s="52" customFormat="1" ht="14.25">
      <c r="A799" s="45">
        <f ca="1">IF($H799="","",INDEX([1]NKC!$A$10:$A$5007,$H799))</f>
        <v>43600</v>
      </c>
      <c r="B799" s="46" t="str">
        <f ca="1">IF($H799="","",INDEX([1]NKC!$B$10:$B$5007,$H799))</f>
        <v>PC20190515-09</v>
      </c>
      <c r="C799" s="47" t="str">
        <f ca="1">IF($H799="","",INDEX([1]NKC!$C$10:$C$5007,$H799))</f>
        <v>Thuế GTGT khấu trừ</v>
      </c>
      <c r="D799" s="48" t="str">
        <f ca="1">IF(IF($H799="","",INDEX([1]NKC!$D$10:$D$5007,$H799))=$C$8,IF($H799="","",INDEX([1]NKC!$E$10:$E$5007,$H799)),IF($H799="","",INDEX([1]NKC!$D$10:$D$5007,$H799)))</f>
        <v>1331</v>
      </c>
      <c r="E799" s="49" t="str">
        <f ca="1">IF(IF($H799="","",INDEX([1]NKC!$E$10:$E$5007,$H799))=$C$8,"",IF($H799="","",INDEX([1]NKC!$F$10:$F$5007,$H799)))</f>
        <v/>
      </c>
      <c r="F799" s="49">
        <f ca="1">IF(IF($H799="","",INDEX([1]NKC!$D$10:$D$5007,$H799))=$C$8,"",IF($H799="","",INDEX([1]NKC!$F$10:$F$5007,$H799)))</f>
        <v>9118</v>
      </c>
      <c r="G799" s="50">
        <f ca="1">IF(SUM(E799:F799)=0,0,$G$11+SUM(E$12:$E799)-SUM(F$12:$F799))</f>
        <v>2713833055</v>
      </c>
      <c r="H799" s="51">
        <f ca="1">IF(IF(TYPE(MATCH($C$8,OFFSET([1]NKC!$D$10,H798,0):'[1]NKC'!$D$5007,0)+H798)=16,"",MATCH($C$8,OFFSET([1]NKC!$D$10,H798,0):'[1]NKC'!$D$5007,0)+H798)&lt;IF(TYPE(MATCH($C$8,OFFSET([1]NKC!$E$10,H798,0):'[1]NKC'!$E$5007,0)+H798)=16,"",MATCH($C$8,OFFSET([1]NKC!$E$10,H798,0):'[1]NKC'!$E$5007,0)+H798),IF(TYPE(MATCH($C$8,OFFSET([1]NKC!$D$10,H798,0):'[1]NKC'!$D$5007,0)+H798)=16,"",MATCH($C$8,OFFSET([1]NKC!$D$10,H798,0):'[1]NKC'!$D$5007,0)+H798),IF(TYPE(MATCH($C$8,OFFSET([1]NKC!$E$10,H798,0):'[1]NKC'!$E$5007,0)+H798)=16,"",MATCH($C$8,OFFSET([1]NKC!$E$10,H798,0):'[1]NKC'!$E$5007,0)+H798))</f>
        <v>1069</v>
      </c>
    </row>
    <row r="800" spans="1:8" s="52" customFormat="1" ht="14.25">
      <c r="A800" s="45">
        <f ca="1">IF($H800="","",INDEX([1]NKC!$A$10:$A$5007,$H800))</f>
        <v>43600</v>
      </c>
      <c r="B800" s="46" t="str">
        <f ca="1">IF($H800="","",INDEX([1]NKC!$B$10:$B$5007,$H800))</f>
        <v>PC20190515-09</v>
      </c>
      <c r="C800" s="47" t="str">
        <f ca="1">IF($H800="","",INDEX([1]NKC!$C$10:$C$5007,$H800))</f>
        <v>TT cước điện thoại NV-số HĐ 6698594</v>
      </c>
      <c r="D800" s="48" t="str">
        <f ca="1">IF(IF($H800="","",INDEX([1]NKC!$D$10:$D$5007,$H800))=$C$8,IF($H800="","",INDEX([1]NKC!$E$10:$E$5007,$H800)),IF($H800="","",INDEX([1]NKC!$D$10:$D$5007,$H800)))</f>
        <v>6418</v>
      </c>
      <c r="E800" s="49" t="str">
        <f ca="1">IF(IF($H800="","",INDEX([1]NKC!$E$10:$E$5007,$H800))=$C$8,"",IF($H800="","",INDEX([1]NKC!$F$10:$F$5007,$H800)))</f>
        <v/>
      </c>
      <c r="F800" s="49">
        <f ca="1">IF(IF($H800="","",INDEX([1]NKC!$D$10:$D$5007,$H800))=$C$8,"",IF($H800="","",INDEX([1]NKC!$F$10:$F$5007,$H800)))</f>
        <v>90909</v>
      </c>
      <c r="G800" s="50">
        <f ca="1">IF(SUM(E800:F800)=0,0,$G$11+SUM(E$12:$E800)-SUM(F$12:$F800))</f>
        <v>2713742146</v>
      </c>
      <c r="H800" s="51">
        <f ca="1">IF(IF(TYPE(MATCH($C$8,OFFSET([1]NKC!$D$10,H799,0):'[1]NKC'!$D$5007,0)+H799)=16,"",MATCH($C$8,OFFSET([1]NKC!$D$10,H799,0):'[1]NKC'!$D$5007,0)+H799)&lt;IF(TYPE(MATCH($C$8,OFFSET([1]NKC!$E$10,H799,0):'[1]NKC'!$E$5007,0)+H799)=16,"",MATCH($C$8,OFFSET([1]NKC!$E$10,H799,0):'[1]NKC'!$E$5007,0)+H799),IF(TYPE(MATCH($C$8,OFFSET([1]NKC!$D$10,H799,0):'[1]NKC'!$D$5007,0)+H799)=16,"",MATCH($C$8,OFFSET([1]NKC!$D$10,H799,0):'[1]NKC'!$D$5007,0)+H799),IF(TYPE(MATCH($C$8,OFFSET([1]NKC!$E$10,H799,0):'[1]NKC'!$E$5007,0)+H799)=16,"",MATCH($C$8,OFFSET([1]NKC!$E$10,H799,0):'[1]NKC'!$E$5007,0)+H799))</f>
        <v>1070</v>
      </c>
    </row>
    <row r="801" spans="1:8" s="52" customFormat="1" ht="14.25">
      <c r="A801" s="45">
        <f ca="1">IF($H801="","",INDEX([1]NKC!$A$10:$A$5007,$H801))</f>
        <v>43600</v>
      </c>
      <c r="B801" s="46" t="str">
        <f ca="1">IF($H801="","",INDEX([1]NKC!$B$10:$B$5007,$H801))</f>
        <v>PC20190515-09</v>
      </c>
      <c r="C801" s="47" t="str">
        <f ca="1">IF($H801="","",INDEX([1]NKC!$C$10:$C$5007,$H801))</f>
        <v>Thuế GTGT khấu trừ</v>
      </c>
      <c r="D801" s="48" t="str">
        <f ca="1">IF(IF($H801="","",INDEX([1]NKC!$D$10:$D$5007,$H801))=$C$8,IF($H801="","",INDEX([1]NKC!$E$10:$E$5007,$H801)),IF($H801="","",INDEX([1]NKC!$D$10:$D$5007,$H801)))</f>
        <v>1331</v>
      </c>
      <c r="E801" s="49" t="str">
        <f ca="1">IF(IF($H801="","",INDEX([1]NKC!$E$10:$E$5007,$H801))=$C$8,"",IF($H801="","",INDEX([1]NKC!$F$10:$F$5007,$H801)))</f>
        <v/>
      </c>
      <c r="F801" s="49">
        <f ca="1">IF(IF($H801="","",INDEX([1]NKC!$D$10:$D$5007,$H801))=$C$8,"",IF($H801="","",INDEX([1]NKC!$F$10:$F$5007,$H801)))</f>
        <v>9091</v>
      </c>
      <c r="G801" s="50">
        <f ca="1">IF(SUM(E801:F801)=0,0,$G$11+SUM(E$12:$E801)-SUM(F$12:$F801))</f>
        <v>2713733055</v>
      </c>
      <c r="H801" s="51">
        <f ca="1">IF(IF(TYPE(MATCH($C$8,OFFSET([1]NKC!$D$10,H800,0):'[1]NKC'!$D$5007,0)+H800)=16,"",MATCH($C$8,OFFSET([1]NKC!$D$10,H800,0):'[1]NKC'!$D$5007,0)+H800)&lt;IF(TYPE(MATCH($C$8,OFFSET([1]NKC!$E$10,H800,0):'[1]NKC'!$E$5007,0)+H800)=16,"",MATCH($C$8,OFFSET([1]NKC!$E$10,H800,0):'[1]NKC'!$E$5007,0)+H800),IF(TYPE(MATCH($C$8,OFFSET([1]NKC!$D$10,H800,0):'[1]NKC'!$D$5007,0)+H800)=16,"",MATCH($C$8,OFFSET([1]NKC!$D$10,H800,0):'[1]NKC'!$D$5007,0)+H800),IF(TYPE(MATCH($C$8,OFFSET([1]NKC!$E$10,H800,0):'[1]NKC'!$E$5007,0)+H800)=16,"",MATCH($C$8,OFFSET([1]NKC!$E$10,H800,0):'[1]NKC'!$E$5007,0)+H800))</f>
        <v>1071</v>
      </c>
    </row>
    <row r="802" spans="1:8" s="52" customFormat="1" ht="14.25">
      <c r="A802" s="45">
        <f ca="1">IF($H802="","",INDEX([1]NKC!$A$10:$A$5007,$H802))</f>
        <v>43600</v>
      </c>
      <c r="B802" s="46" t="str">
        <f ca="1">IF($H802="","",INDEX([1]NKC!$B$10:$B$5007,$H802))</f>
        <v>PC20190515-09</v>
      </c>
      <c r="C802" s="47" t="str">
        <f ca="1">IF($H802="","",INDEX([1]NKC!$C$10:$C$5007,$H802))</f>
        <v>TT cước điện thoại NV-số HĐ 6694928</v>
      </c>
      <c r="D802" s="48" t="str">
        <f ca="1">IF(IF($H802="","",INDEX([1]NKC!$D$10:$D$5007,$H802))=$C$8,IF($H802="","",INDEX([1]NKC!$E$10:$E$5007,$H802)),IF($H802="","",INDEX([1]NKC!$D$10:$D$5007,$H802)))</f>
        <v>6418</v>
      </c>
      <c r="E802" s="49" t="str">
        <f ca="1">IF(IF($H802="","",INDEX([1]NKC!$E$10:$E$5007,$H802))=$C$8,"",IF($H802="","",INDEX([1]NKC!$F$10:$F$5007,$H802)))</f>
        <v/>
      </c>
      <c r="F802" s="49">
        <f ca="1">IF(IF($H802="","",INDEX([1]NKC!$D$10:$D$5007,$H802))=$C$8,"",IF($H802="","",INDEX([1]NKC!$F$10:$F$5007,$H802)))</f>
        <v>78788</v>
      </c>
      <c r="G802" s="50">
        <f ca="1">IF(SUM(E802:F802)=0,0,$G$11+SUM(E$12:$E802)-SUM(F$12:$F802))</f>
        <v>2713654267</v>
      </c>
      <c r="H802" s="51">
        <f ca="1">IF(IF(TYPE(MATCH($C$8,OFFSET([1]NKC!$D$10,H801,0):'[1]NKC'!$D$5007,0)+H801)=16,"",MATCH($C$8,OFFSET([1]NKC!$D$10,H801,0):'[1]NKC'!$D$5007,0)+H801)&lt;IF(TYPE(MATCH($C$8,OFFSET([1]NKC!$E$10,H801,0):'[1]NKC'!$E$5007,0)+H801)=16,"",MATCH($C$8,OFFSET([1]NKC!$E$10,H801,0):'[1]NKC'!$E$5007,0)+H801),IF(TYPE(MATCH($C$8,OFFSET([1]NKC!$D$10,H801,0):'[1]NKC'!$D$5007,0)+H801)=16,"",MATCH($C$8,OFFSET([1]NKC!$D$10,H801,0):'[1]NKC'!$D$5007,0)+H801),IF(TYPE(MATCH($C$8,OFFSET([1]NKC!$E$10,H801,0):'[1]NKC'!$E$5007,0)+H801)=16,"",MATCH($C$8,OFFSET([1]NKC!$E$10,H801,0):'[1]NKC'!$E$5007,0)+H801))</f>
        <v>1072</v>
      </c>
    </row>
    <row r="803" spans="1:8" s="52" customFormat="1" ht="14.25">
      <c r="A803" s="45">
        <f ca="1">IF($H803="","",INDEX([1]NKC!$A$10:$A$5007,$H803))</f>
        <v>43600</v>
      </c>
      <c r="B803" s="46" t="str">
        <f ca="1">IF($H803="","",INDEX([1]NKC!$B$10:$B$5007,$H803))</f>
        <v>PC20190515-09</v>
      </c>
      <c r="C803" s="47" t="str">
        <f ca="1">IF($H803="","",INDEX([1]NKC!$C$10:$C$5007,$H803))</f>
        <v>Thuế GTGT khấu trừ</v>
      </c>
      <c r="D803" s="48" t="str">
        <f ca="1">IF(IF($H803="","",INDEX([1]NKC!$D$10:$D$5007,$H803))=$C$8,IF($H803="","",INDEX([1]NKC!$E$10:$E$5007,$H803)),IF($H803="","",INDEX([1]NKC!$D$10:$D$5007,$H803)))</f>
        <v>1331</v>
      </c>
      <c r="E803" s="49" t="str">
        <f ca="1">IF(IF($H803="","",INDEX([1]NKC!$E$10:$E$5007,$H803))=$C$8,"",IF($H803="","",INDEX([1]NKC!$F$10:$F$5007,$H803)))</f>
        <v/>
      </c>
      <c r="F803" s="49">
        <f ca="1">IF(IF($H803="","",INDEX([1]NKC!$D$10:$D$5007,$H803))=$C$8,"",IF($H803="","",INDEX([1]NKC!$F$10:$F$5007,$H803)))</f>
        <v>7879</v>
      </c>
      <c r="G803" s="50">
        <f ca="1">IF(SUM(E803:F803)=0,0,$G$11+SUM(E$12:$E803)-SUM(F$12:$F803))</f>
        <v>2713646388</v>
      </c>
      <c r="H803" s="51">
        <f ca="1">IF(IF(TYPE(MATCH($C$8,OFFSET([1]NKC!$D$10,H802,0):'[1]NKC'!$D$5007,0)+H802)=16,"",MATCH($C$8,OFFSET([1]NKC!$D$10,H802,0):'[1]NKC'!$D$5007,0)+H802)&lt;IF(TYPE(MATCH($C$8,OFFSET([1]NKC!$E$10,H802,0):'[1]NKC'!$E$5007,0)+H802)=16,"",MATCH($C$8,OFFSET([1]NKC!$E$10,H802,0):'[1]NKC'!$E$5007,0)+H802),IF(TYPE(MATCH($C$8,OFFSET([1]NKC!$D$10,H802,0):'[1]NKC'!$D$5007,0)+H802)=16,"",MATCH($C$8,OFFSET([1]NKC!$D$10,H802,0):'[1]NKC'!$D$5007,0)+H802),IF(TYPE(MATCH($C$8,OFFSET([1]NKC!$E$10,H802,0):'[1]NKC'!$E$5007,0)+H802)=16,"",MATCH($C$8,OFFSET([1]NKC!$E$10,H802,0):'[1]NKC'!$E$5007,0)+H802))</f>
        <v>1073</v>
      </c>
    </row>
    <row r="804" spans="1:8" s="52" customFormat="1" ht="14.25">
      <c r="A804" s="45">
        <f ca="1">IF($H804="","",INDEX([1]NKC!$A$10:$A$5007,$H804))</f>
        <v>43600</v>
      </c>
      <c r="B804" s="46" t="str">
        <f ca="1">IF($H804="","",INDEX([1]NKC!$B$10:$B$5007,$H804))</f>
        <v>PC20190515-09</v>
      </c>
      <c r="C804" s="47" t="str">
        <f ca="1">IF($H804="","",INDEX([1]NKC!$C$10:$C$5007,$H804))</f>
        <v>TT cước điện thoại NV-số HĐ 6710750</v>
      </c>
      <c r="D804" s="48" t="str">
        <f ca="1">IF(IF($H804="","",INDEX([1]NKC!$D$10:$D$5007,$H804))=$C$8,IF($H804="","",INDEX([1]NKC!$E$10:$E$5007,$H804)),IF($H804="","",INDEX([1]NKC!$D$10:$D$5007,$H804)))</f>
        <v>6418</v>
      </c>
      <c r="E804" s="49" t="str">
        <f ca="1">IF(IF($H804="","",INDEX([1]NKC!$E$10:$E$5007,$H804))=$C$8,"",IF($H804="","",INDEX([1]NKC!$F$10:$F$5007,$H804)))</f>
        <v/>
      </c>
      <c r="F804" s="49">
        <f ca="1">IF(IF($H804="","",INDEX([1]NKC!$D$10:$D$5007,$H804))=$C$8,"",IF($H804="","",INDEX([1]NKC!$F$10:$F$5007,$H804)))</f>
        <v>449037</v>
      </c>
      <c r="G804" s="50">
        <f ca="1">IF(SUM(E804:F804)=0,0,$G$11+SUM(E$12:$E804)-SUM(F$12:$F804))</f>
        <v>2713197351</v>
      </c>
      <c r="H804" s="51">
        <f ca="1">IF(IF(TYPE(MATCH($C$8,OFFSET([1]NKC!$D$10,H803,0):'[1]NKC'!$D$5007,0)+H803)=16,"",MATCH($C$8,OFFSET([1]NKC!$D$10,H803,0):'[1]NKC'!$D$5007,0)+H803)&lt;IF(TYPE(MATCH($C$8,OFFSET([1]NKC!$E$10,H803,0):'[1]NKC'!$E$5007,0)+H803)=16,"",MATCH($C$8,OFFSET([1]NKC!$E$10,H803,0):'[1]NKC'!$E$5007,0)+H803),IF(TYPE(MATCH($C$8,OFFSET([1]NKC!$D$10,H803,0):'[1]NKC'!$D$5007,0)+H803)=16,"",MATCH($C$8,OFFSET([1]NKC!$D$10,H803,0):'[1]NKC'!$D$5007,0)+H803),IF(TYPE(MATCH($C$8,OFFSET([1]NKC!$E$10,H803,0):'[1]NKC'!$E$5007,0)+H803)=16,"",MATCH($C$8,OFFSET([1]NKC!$E$10,H803,0):'[1]NKC'!$E$5007,0)+H803))</f>
        <v>1074</v>
      </c>
    </row>
    <row r="805" spans="1:8" s="52" customFormat="1" ht="14.25">
      <c r="A805" s="45">
        <f ca="1">IF($H805="","",INDEX([1]NKC!$A$10:$A$5007,$H805))</f>
        <v>43600</v>
      </c>
      <c r="B805" s="46" t="str">
        <f ca="1">IF($H805="","",INDEX([1]NKC!$B$10:$B$5007,$H805))</f>
        <v>PC20190515-09</v>
      </c>
      <c r="C805" s="47" t="str">
        <f ca="1">IF($H805="","",INDEX([1]NKC!$C$10:$C$5007,$H805))</f>
        <v>Thuế GTGT khấu trừ</v>
      </c>
      <c r="D805" s="48" t="str">
        <f ca="1">IF(IF($H805="","",INDEX([1]NKC!$D$10:$D$5007,$H805))=$C$8,IF($H805="","",INDEX([1]NKC!$E$10:$E$5007,$H805)),IF($H805="","",INDEX([1]NKC!$D$10:$D$5007,$H805)))</f>
        <v>1331</v>
      </c>
      <c r="E805" s="49" t="str">
        <f ca="1">IF(IF($H805="","",INDEX([1]NKC!$E$10:$E$5007,$H805))=$C$8,"",IF($H805="","",INDEX([1]NKC!$F$10:$F$5007,$H805)))</f>
        <v/>
      </c>
      <c r="F805" s="49">
        <f ca="1">IF(IF($H805="","",INDEX([1]NKC!$D$10:$D$5007,$H805))=$C$8,"",IF($H805="","",INDEX([1]NKC!$F$10:$F$5007,$H805)))</f>
        <v>44904</v>
      </c>
      <c r="G805" s="50">
        <f ca="1">IF(SUM(E805:F805)=0,0,$G$11+SUM(E$12:$E805)-SUM(F$12:$F805))</f>
        <v>2713152447</v>
      </c>
      <c r="H805" s="51">
        <f ca="1">IF(IF(TYPE(MATCH($C$8,OFFSET([1]NKC!$D$10,H804,0):'[1]NKC'!$D$5007,0)+H804)=16,"",MATCH($C$8,OFFSET([1]NKC!$D$10,H804,0):'[1]NKC'!$D$5007,0)+H804)&lt;IF(TYPE(MATCH($C$8,OFFSET([1]NKC!$E$10,H804,0):'[1]NKC'!$E$5007,0)+H804)=16,"",MATCH($C$8,OFFSET([1]NKC!$E$10,H804,0):'[1]NKC'!$E$5007,0)+H804),IF(TYPE(MATCH($C$8,OFFSET([1]NKC!$D$10,H804,0):'[1]NKC'!$D$5007,0)+H804)=16,"",MATCH($C$8,OFFSET([1]NKC!$D$10,H804,0):'[1]NKC'!$D$5007,0)+H804),IF(TYPE(MATCH($C$8,OFFSET([1]NKC!$E$10,H804,0):'[1]NKC'!$E$5007,0)+H804)=16,"",MATCH($C$8,OFFSET([1]NKC!$E$10,H804,0):'[1]NKC'!$E$5007,0)+H804))</f>
        <v>1075</v>
      </c>
    </row>
    <row r="806" spans="1:8" s="52" customFormat="1" ht="14.25">
      <c r="A806" s="45">
        <f ca="1">IF($H806="","",INDEX([1]NKC!$A$10:$A$5007,$H806))</f>
        <v>43600</v>
      </c>
      <c r="B806" s="46" t="str">
        <f ca="1">IF($H806="","",INDEX([1]NKC!$B$10:$B$5007,$H806))</f>
        <v>PC20190515-09</v>
      </c>
      <c r="C806" s="47" t="str">
        <f ca="1">IF($H806="","",INDEX([1]NKC!$C$10:$C$5007,$H806))</f>
        <v>TT cước điện thoại NV-số HĐ 6713611</v>
      </c>
      <c r="D806" s="48" t="str">
        <f ca="1">IF(IF($H806="","",INDEX([1]NKC!$D$10:$D$5007,$H806))=$C$8,IF($H806="","",INDEX([1]NKC!$E$10:$E$5007,$H806)),IF($H806="","",INDEX([1]NKC!$D$10:$D$5007,$H806)))</f>
        <v>6418</v>
      </c>
      <c r="E806" s="49" t="str">
        <f ca="1">IF(IF($H806="","",INDEX([1]NKC!$E$10:$E$5007,$H806))=$C$8,"",IF($H806="","",INDEX([1]NKC!$F$10:$F$5007,$H806)))</f>
        <v/>
      </c>
      <c r="F806" s="49">
        <f ca="1">IF(IF($H806="","",INDEX([1]NKC!$D$10:$D$5007,$H806))=$C$8,"",IF($H806="","",INDEX([1]NKC!$F$10:$F$5007,$H806)))</f>
        <v>279027</v>
      </c>
      <c r="G806" s="50">
        <f ca="1">IF(SUM(E806:F806)=0,0,$G$11+SUM(E$12:$E806)-SUM(F$12:$F806))</f>
        <v>2712873420</v>
      </c>
      <c r="H806" s="51">
        <f ca="1">IF(IF(TYPE(MATCH($C$8,OFFSET([1]NKC!$D$10,H805,0):'[1]NKC'!$D$5007,0)+H805)=16,"",MATCH($C$8,OFFSET([1]NKC!$D$10,H805,0):'[1]NKC'!$D$5007,0)+H805)&lt;IF(TYPE(MATCH($C$8,OFFSET([1]NKC!$E$10,H805,0):'[1]NKC'!$E$5007,0)+H805)=16,"",MATCH($C$8,OFFSET([1]NKC!$E$10,H805,0):'[1]NKC'!$E$5007,0)+H805),IF(TYPE(MATCH($C$8,OFFSET([1]NKC!$D$10,H805,0):'[1]NKC'!$D$5007,0)+H805)=16,"",MATCH($C$8,OFFSET([1]NKC!$D$10,H805,0):'[1]NKC'!$D$5007,0)+H805),IF(TYPE(MATCH($C$8,OFFSET([1]NKC!$E$10,H805,0):'[1]NKC'!$E$5007,0)+H805)=16,"",MATCH($C$8,OFFSET([1]NKC!$E$10,H805,0):'[1]NKC'!$E$5007,0)+H805))</f>
        <v>1076</v>
      </c>
    </row>
    <row r="807" spans="1:8" s="52" customFormat="1" ht="14.25">
      <c r="A807" s="45">
        <f ca="1">IF($H807="","",INDEX([1]NKC!$A$10:$A$5007,$H807))</f>
        <v>43600</v>
      </c>
      <c r="B807" s="46" t="str">
        <f ca="1">IF($H807="","",INDEX([1]NKC!$B$10:$B$5007,$H807))</f>
        <v>PC20190515-09</v>
      </c>
      <c r="C807" s="47" t="str">
        <f ca="1">IF($H807="","",INDEX([1]NKC!$C$10:$C$5007,$H807))</f>
        <v>Thuế GTGT khấu trừ</v>
      </c>
      <c r="D807" s="48" t="str">
        <f ca="1">IF(IF($H807="","",INDEX([1]NKC!$D$10:$D$5007,$H807))=$C$8,IF($H807="","",INDEX([1]NKC!$E$10:$E$5007,$H807)),IF($H807="","",INDEX([1]NKC!$D$10:$D$5007,$H807)))</f>
        <v>1331</v>
      </c>
      <c r="E807" s="49" t="str">
        <f ca="1">IF(IF($H807="","",INDEX([1]NKC!$E$10:$E$5007,$H807))=$C$8,"",IF($H807="","",INDEX([1]NKC!$F$10:$F$5007,$H807)))</f>
        <v/>
      </c>
      <c r="F807" s="49">
        <f ca="1">IF(IF($H807="","",INDEX([1]NKC!$D$10:$D$5007,$H807))=$C$8,"",IF($H807="","",INDEX([1]NKC!$F$10:$F$5007,$H807)))</f>
        <v>27903</v>
      </c>
      <c r="G807" s="50">
        <f ca="1">IF(SUM(E807:F807)=0,0,$G$11+SUM(E$12:$E807)-SUM(F$12:$F807))</f>
        <v>2712845517</v>
      </c>
      <c r="H807" s="51">
        <f ca="1">IF(IF(TYPE(MATCH($C$8,OFFSET([1]NKC!$D$10,H806,0):'[1]NKC'!$D$5007,0)+H806)=16,"",MATCH($C$8,OFFSET([1]NKC!$D$10,H806,0):'[1]NKC'!$D$5007,0)+H806)&lt;IF(TYPE(MATCH($C$8,OFFSET([1]NKC!$E$10,H806,0):'[1]NKC'!$E$5007,0)+H806)=16,"",MATCH($C$8,OFFSET([1]NKC!$E$10,H806,0):'[1]NKC'!$E$5007,0)+H806),IF(TYPE(MATCH($C$8,OFFSET([1]NKC!$D$10,H806,0):'[1]NKC'!$D$5007,0)+H806)=16,"",MATCH($C$8,OFFSET([1]NKC!$D$10,H806,0):'[1]NKC'!$D$5007,0)+H806),IF(TYPE(MATCH($C$8,OFFSET([1]NKC!$E$10,H806,0):'[1]NKC'!$E$5007,0)+H806)=16,"",MATCH($C$8,OFFSET([1]NKC!$E$10,H806,0):'[1]NKC'!$E$5007,0)+H806))</f>
        <v>1077</v>
      </c>
    </row>
    <row r="808" spans="1:8" s="52" customFormat="1" ht="14.25">
      <c r="A808" s="45">
        <f ca="1">IF($H808="","",INDEX([1]NKC!$A$10:$A$5007,$H808))</f>
        <v>43600</v>
      </c>
      <c r="B808" s="46" t="str">
        <f ca="1">IF($H808="","",INDEX([1]NKC!$B$10:$B$5007,$H808))</f>
        <v>PC20190515-09</v>
      </c>
      <c r="C808" s="47" t="str">
        <f ca="1">IF($H808="","",INDEX([1]NKC!$C$10:$C$5007,$H808))</f>
        <v>TT cước điện thoại NV-số HĐ 6711073</v>
      </c>
      <c r="D808" s="48" t="str">
        <f ca="1">IF(IF($H808="","",INDEX([1]NKC!$D$10:$D$5007,$H808))=$C$8,IF($H808="","",INDEX([1]NKC!$E$10:$E$5007,$H808)),IF($H808="","",INDEX([1]NKC!$D$10:$D$5007,$H808)))</f>
        <v>6418</v>
      </c>
      <c r="E808" s="49" t="str">
        <f ca="1">IF(IF($H808="","",INDEX([1]NKC!$E$10:$E$5007,$H808))=$C$8,"",IF($H808="","",INDEX([1]NKC!$F$10:$F$5007,$H808)))</f>
        <v/>
      </c>
      <c r="F808" s="49">
        <f ca="1">IF(IF($H808="","",INDEX([1]NKC!$D$10:$D$5007,$H808))=$C$8,"",IF($H808="","",INDEX([1]NKC!$F$10:$F$5007,$H808)))</f>
        <v>90909</v>
      </c>
      <c r="G808" s="50">
        <f ca="1">IF(SUM(E808:F808)=0,0,$G$11+SUM(E$12:$E808)-SUM(F$12:$F808))</f>
        <v>2712754608</v>
      </c>
      <c r="H808" s="51">
        <f ca="1">IF(IF(TYPE(MATCH($C$8,OFFSET([1]NKC!$D$10,H807,0):'[1]NKC'!$D$5007,0)+H807)=16,"",MATCH($C$8,OFFSET([1]NKC!$D$10,H807,0):'[1]NKC'!$D$5007,0)+H807)&lt;IF(TYPE(MATCH($C$8,OFFSET([1]NKC!$E$10,H807,0):'[1]NKC'!$E$5007,0)+H807)=16,"",MATCH($C$8,OFFSET([1]NKC!$E$10,H807,0):'[1]NKC'!$E$5007,0)+H807),IF(TYPE(MATCH($C$8,OFFSET([1]NKC!$D$10,H807,0):'[1]NKC'!$D$5007,0)+H807)=16,"",MATCH($C$8,OFFSET([1]NKC!$D$10,H807,0):'[1]NKC'!$D$5007,0)+H807),IF(TYPE(MATCH($C$8,OFFSET([1]NKC!$E$10,H807,0):'[1]NKC'!$E$5007,0)+H807)=16,"",MATCH($C$8,OFFSET([1]NKC!$E$10,H807,0):'[1]NKC'!$E$5007,0)+H807))</f>
        <v>1078</v>
      </c>
    </row>
    <row r="809" spans="1:8" s="52" customFormat="1" ht="14.25">
      <c r="A809" s="45">
        <f ca="1">IF($H809="","",INDEX([1]NKC!$A$10:$A$5007,$H809))</f>
        <v>43600</v>
      </c>
      <c r="B809" s="46" t="str">
        <f ca="1">IF($H809="","",INDEX([1]NKC!$B$10:$B$5007,$H809))</f>
        <v>PC20190515-09</v>
      </c>
      <c r="C809" s="47" t="str">
        <f ca="1">IF($H809="","",INDEX([1]NKC!$C$10:$C$5007,$H809))</f>
        <v>Thuế GTGT khấu trừ</v>
      </c>
      <c r="D809" s="48" t="str">
        <f ca="1">IF(IF($H809="","",INDEX([1]NKC!$D$10:$D$5007,$H809))=$C$8,IF($H809="","",INDEX([1]NKC!$E$10:$E$5007,$H809)),IF($H809="","",INDEX([1]NKC!$D$10:$D$5007,$H809)))</f>
        <v>1331</v>
      </c>
      <c r="E809" s="49" t="str">
        <f ca="1">IF(IF($H809="","",INDEX([1]NKC!$E$10:$E$5007,$H809))=$C$8,"",IF($H809="","",INDEX([1]NKC!$F$10:$F$5007,$H809)))</f>
        <v/>
      </c>
      <c r="F809" s="49">
        <f ca="1">IF(IF($H809="","",INDEX([1]NKC!$D$10:$D$5007,$H809))=$C$8,"",IF($H809="","",INDEX([1]NKC!$F$10:$F$5007,$H809)))</f>
        <v>9091</v>
      </c>
      <c r="G809" s="50">
        <f ca="1">IF(SUM(E809:F809)=0,0,$G$11+SUM(E$12:$E809)-SUM(F$12:$F809))</f>
        <v>2712745517</v>
      </c>
      <c r="H809" s="51">
        <f ca="1">IF(IF(TYPE(MATCH($C$8,OFFSET([1]NKC!$D$10,H808,0):'[1]NKC'!$D$5007,0)+H808)=16,"",MATCH($C$8,OFFSET([1]NKC!$D$10,H808,0):'[1]NKC'!$D$5007,0)+H808)&lt;IF(TYPE(MATCH($C$8,OFFSET([1]NKC!$E$10,H808,0):'[1]NKC'!$E$5007,0)+H808)=16,"",MATCH($C$8,OFFSET([1]NKC!$E$10,H808,0):'[1]NKC'!$E$5007,0)+H808),IF(TYPE(MATCH($C$8,OFFSET([1]NKC!$D$10,H808,0):'[1]NKC'!$D$5007,0)+H808)=16,"",MATCH($C$8,OFFSET([1]NKC!$D$10,H808,0):'[1]NKC'!$D$5007,0)+H808),IF(TYPE(MATCH($C$8,OFFSET([1]NKC!$E$10,H808,0):'[1]NKC'!$E$5007,0)+H808)=16,"",MATCH($C$8,OFFSET([1]NKC!$E$10,H808,0):'[1]NKC'!$E$5007,0)+H808))</f>
        <v>1079</v>
      </c>
    </row>
    <row r="810" spans="1:8" s="52" customFormat="1" ht="14.25">
      <c r="A810" s="45">
        <f ca="1">IF($H810="","",INDEX([1]NKC!$A$10:$A$5007,$H810))</f>
        <v>43600</v>
      </c>
      <c r="B810" s="46" t="str">
        <f ca="1">IF($H810="","",INDEX([1]NKC!$B$10:$B$5007,$H810))</f>
        <v>PC20190515-09</v>
      </c>
      <c r="C810" s="47" t="str">
        <f ca="1">IF($H810="","",INDEX([1]NKC!$C$10:$C$5007,$H810))</f>
        <v>TT cước điện thoại NV-số HĐ 6694609</v>
      </c>
      <c r="D810" s="48" t="str">
        <f ca="1">IF(IF($H810="","",INDEX([1]NKC!$D$10:$D$5007,$H810))=$C$8,IF($H810="","",INDEX([1]NKC!$E$10:$E$5007,$H810)),IF($H810="","",INDEX([1]NKC!$D$10:$D$5007,$H810)))</f>
        <v>6418</v>
      </c>
      <c r="E810" s="49" t="str">
        <f ca="1">IF(IF($H810="","",INDEX([1]NKC!$E$10:$E$5007,$H810))=$C$8,"",IF($H810="","",INDEX([1]NKC!$F$10:$F$5007,$H810)))</f>
        <v/>
      </c>
      <c r="F810" s="49">
        <f ca="1">IF(IF($H810="","",INDEX([1]NKC!$D$10:$D$5007,$H810))=$C$8,"",IF($H810="","",INDEX([1]NKC!$F$10:$F$5007,$H810)))</f>
        <v>128500</v>
      </c>
      <c r="G810" s="50">
        <f ca="1">IF(SUM(E810:F810)=0,0,$G$11+SUM(E$12:$E810)-SUM(F$12:$F810))</f>
        <v>2712617017</v>
      </c>
      <c r="H810" s="51">
        <f ca="1">IF(IF(TYPE(MATCH($C$8,OFFSET([1]NKC!$D$10,H809,0):'[1]NKC'!$D$5007,0)+H809)=16,"",MATCH($C$8,OFFSET([1]NKC!$D$10,H809,0):'[1]NKC'!$D$5007,0)+H809)&lt;IF(TYPE(MATCH($C$8,OFFSET([1]NKC!$E$10,H809,0):'[1]NKC'!$E$5007,0)+H809)=16,"",MATCH($C$8,OFFSET([1]NKC!$E$10,H809,0):'[1]NKC'!$E$5007,0)+H809),IF(TYPE(MATCH($C$8,OFFSET([1]NKC!$D$10,H809,0):'[1]NKC'!$D$5007,0)+H809)=16,"",MATCH($C$8,OFFSET([1]NKC!$D$10,H809,0):'[1]NKC'!$D$5007,0)+H809),IF(TYPE(MATCH($C$8,OFFSET([1]NKC!$E$10,H809,0):'[1]NKC'!$E$5007,0)+H809)=16,"",MATCH($C$8,OFFSET([1]NKC!$E$10,H809,0):'[1]NKC'!$E$5007,0)+H809))</f>
        <v>1080</v>
      </c>
    </row>
    <row r="811" spans="1:8" s="52" customFormat="1" ht="14.25">
      <c r="A811" s="45">
        <f ca="1">IF($H811="","",INDEX([1]NKC!$A$10:$A$5007,$H811))</f>
        <v>43600</v>
      </c>
      <c r="B811" s="46" t="str">
        <f ca="1">IF($H811="","",INDEX([1]NKC!$B$10:$B$5007,$H811))</f>
        <v>PC20190515-09</v>
      </c>
      <c r="C811" s="47" t="str">
        <f ca="1">IF($H811="","",INDEX([1]NKC!$C$10:$C$5007,$H811))</f>
        <v>Thuế GTGT khấu trừ</v>
      </c>
      <c r="D811" s="48" t="str">
        <f ca="1">IF(IF($H811="","",INDEX([1]NKC!$D$10:$D$5007,$H811))=$C$8,IF($H811="","",INDEX([1]NKC!$E$10:$E$5007,$H811)),IF($H811="","",INDEX([1]NKC!$D$10:$D$5007,$H811)))</f>
        <v>1331</v>
      </c>
      <c r="E811" s="49" t="str">
        <f ca="1">IF(IF($H811="","",INDEX([1]NKC!$E$10:$E$5007,$H811))=$C$8,"",IF($H811="","",INDEX([1]NKC!$F$10:$F$5007,$H811)))</f>
        <v/>
      </c>
      <c r="F811" s="49">
        <f ca="1">IF(IF($H811="","",INDEX([1]NKC!$D$10:$D$5007,$H811))=$C$8,"",IF($H811="","",INDEX([1]NKC!$F$10:$F$5007,$H811)))</f>
        <v>12850</v>
      </c>
      <c r="G811" s="50">
        <f ca="1">IF(SUM(E811:F811)=0,0,$G$11+SUM(E$12:$E811)-SUM(F$12:$F811))</f>
        <v>2712604167</v>
      </c>
      <c r="H811" s="51">
        <f ca="1">IF(IF(TYPE(MATCH($C$8,OFFSET([1]NKC!$D$10,H810,0):'[1]NKC'!$D$5007,0)+H810)=16,"",MATCH($C$8,OFFSET([1]NKC!$D$10,H810,0):'[1]NKC'!$D$5007,0)+H810)&lt;IF(TYPE(MATCH($C$8,OFFSET([1]NKC!$E$10,H810,0):'[1]NKC'!$E$5007,0)+H810)=16,"",MATCH($C$8,OFFSET([1]NKC!$E$10,H810,0):'[1]NKC'!$E$5007,0)+H810),IF(TYPE(MATCH($C$8,OFFSET([1]NKC!$D$10,H810,0):'[1]NKC'!$D$5007,0)+H810)=16,"",MATCH($C$8,OFFSET([1]NKC!$D$10,H810,0):'[1]NKC'!$D$5007,0)+H810),IF(TYPE(MATCH($C$8,OFFSET([1]NKC!$E$10,H810,0):'[1]NKC'!$E$5007,0)+H810)=16,"",MATCH($C$8,OFFSET([1]NKC!$E$10,H810,0):'[1]NKC'!$E$5007,0)+H810))</f>
        <v>1081</v>
      </c>
    </row>
    <row r="812" spans="1:8" s="52" customFormat="1" ht="14.25">
      <c r="A812" s="45">
        <f ca="1">IF($H812="","",INDEX([1]NKC!$A$10:$A$5007,$H812))</f>
        <v>43600</v>
      </c>
      <c r="B812" s="46" t="str">
        <f ca="1">IF($H812="","",INDEX([1]NKC!$B$10:$B$5007,$H812))</f>
        <v>PC20190515-09</v>
      </c>
      <c r="C812" s="47" t="str">
        <f ca="1">IF($H812="","",INDEX([1]NKC!$C$10:$C$5007,$H812))</f>
        <v>TT cước điện thoại NV-số HĐ 6713620</v>
      </c>
      <c r="D812" s="48" t="str">
        <f ca="1">IF(IF($H812="","",INDEX([1]NKC!$D$10:$D$5007,$H812))=$C$8,IF($H812="","",INDEX([1]NKC!$E$10:$E$5007,$H812)),IF($H812="","",INDEX([1]NKC!$D$10:$D$5007,$H812)))</f>
        <v>6418</v>
      </c>
      <c r="E812" s="49" t="str">
        <f ca="1">IF(IF($H812="","",INDEX([1]NKC!$E$10:$E$5007,$H812))=$C$8,"",IF($H812="","",INDEX([1]NKC!$F$10:$F$5007,$H812)))</f>
        <v/>
      </c>
      <c r="F812" s="49">
        <f ca="1">IF(IF($H812="","",INDEX([1]NKC!$D$10:$D$5007,$H812))=$C$8,"",IF($H812="","",INDEX([1]NKC!$F$10:$F$5007,$H812)))</f>
        <v>234318</v>
      </c>
      <c r="G812" s="50">
        <f ca="1">IF(SUM(E812:F812)=0,0,$G$11+SUM(E$12:$E812)-SUM(F$12:$F812))</f>
        <v>2712369849</v>
      </c>
      <c r="H812" s="51">
        <f ca="1">IF(IF(TYPE(MATCH($C$8,OFFSET([1]NKC!$D$10,H811,0):'[1]NKC'!$D$5007,0)+H811)=16,"",MATCH($C$8,OFFSET([1]NKC!$D$10,H811,0):'[1]NKC'!$D$5007,0)+H811)&lt;IF(TYPE(MATCH($C$8,OFFSET([1]NKC!$E$10,H811,0):'[1]NKC'!$E$5007,0)+H811)=16,"",MATCH($C$8,OFFSET([1]NKC!$E$10,H811,0):'[1]NKC'!$E$5007,0)+H811),IF(TYPE(MATCH($C$8,OFFSET([1]NKC!$D$10,H811,0):'[1]NKC'!$D$5007,0)+H811)=16,"",MATCH($C$8,OFFSET([1]NKC!$D$10,H811,0):'[1]NKC'!$D$5007,0)+H811),IF(TYPE(MATCH($C$8,OFFSET([1]NKC!$E$10,H811,0):'[1]NKC'!$E$5007,0)+H811)=16,"",MATCH($C$8,OFFSET([1]NKC!$E$10,H811,0):'[1]NKC'!$E$5007,0)+H811))</f>
        <v>1082</v>
      </c>
    </row>
    <row r="813" spans="1:8" s="52" customFormat="1" ht="14.25">
      <c r="A813" s="45">
        <f ca="1">IF($H813="","",INDEX([1]NKC!$A$10:$A$5007,$H813))</f>
        <v>43600</v>
      </c>
      <c r="B813" s="46" t="str">
        <f ca="1">IF($H813="","",INDEX([1]NKC!$B$10:$B$5007,$H813))</f>
        <v>PC20190515-09</v>
      </c>
      <c r="C813" s="47" t="str">
        <f ca="1">IF($H813="","",INDEX([1]NKC!$C$10:$C$5007,$H813))</f>
        <v>Thuế GTGT khấu trừ</v>
      </c>
      <c r="D813" s="48" t="str">
        <f ca="1">IF(IF($H813="","",INDEX([1]NKC!$D$10:$D$5007,$H813))=$C$8,IF($H813="","",INDEX([1]NKC!$E$10:$E$5007,$H813)),IF($H813="","",INDEX([1]NKC!$D$10:$D$5007,$H813)))</f>
        <v>1331</v>
      </c>
      <c r="E813" s="49" t="str">
        <f ca="1">IF(IF($H813="","",INDEX([1]NKC!$E$10:$E$5007,$H813))=$C$8,"",IF($H813="","",INDEX([1]NKC!$F$10:$F$5007,$H813)))</f>
        <v/>
      </c>
      <c r="F813" s="49">
        <f ca="1">IF(IF($H813="","",INDEX([1]NKC!$D$10:$D$5007,$H813))=$C$8,"",IF($H813="","",INDEX([1]NKC!$F$10:$F$5007,$H813)))</f>
        <v>23432</v>
      </c>
      <c r="G813" s="50">
        <f ca="1">IF(SUM(E813:F813)=0,0,$G$11+SUM(E$12:$E813)-SUM(F$12:$F813))</f>
        <v>2712346417</v>
      </c>
      <c r="H813" s="51">
        <f ca="1">IF(IF(TYPE(MATCH($C$8,OFFSET([1]NKC!$D$10,H812,0):'[1]NKC'!$D$5007,0)+H812)=16,"",MATCH($C$8,OFFSET([1]NKC!$D$10,H812,0):'[1]NKC'!$D$5007,0)+H812)&lt;IF(TYPE(MATCH($C$8,OFFSET([1]NKC!$E$10,H812,0):'[1]NKC'!$E$5007,0)+H812)=16,"",MATCH($C$8,OFFSET([1]NKC!$E$10,H812,0):'[1]NKC'!$E$5007,0)+H812),IF(TYPE(MATCH($C$8,OFFSET([1]NKC!$D$10,H812,0):'[1]NKC'!$D$5007,0)+H812)=16,"",MATCH($C$8,OFFSET([1]NKC!$D$10,H812,0):'[1]NKC'!$D$5007,0)+H812),IF(TYPE(MATCH($C$8,OFFSET([1]NKC!$E$10,H812,0):'[1]NKC'!$E$5007,0)+H812)=16,"",MATCH($C$8,OFFSET([1]NKC!$E$10,H812,0):'[1]NKC'!$E$5007,0)+H812))</f>
        <v>1083</v>
      </c>
    </row>
    <row r="814" spans="1:8" s="52" customFormat="1" ht="14.25">
      <c r="A814" s="45">
        <f ca="1">IF($H814="","",INDEX([1]NKC!$A$10:$A$5007,$H814))</f>
        <v>43600</v>
      </c>
      <c r="B814" s="46" t="str">
        <f ca="1">IF($H814="","",INDEX([1]NKC!$B$10:$B$5007,$H814))</f>
        <v>PC20190515-09</v>
      </c>
      <c r="C814" s="47" t="str">
        <f ca="1">IF($H814="","",INDEX([1]NKC!$C$10:$C$5007,$H814))</f>
        <v>TT cước điện thoại NV-số HĐ 6709991</v>
      </c>
      <c r="D814" s="48" t="str">
        <f ca="1">IF(IF($H814="","",INDEX([1]NKC!$D$10:$D$5007,$H814))=$C$8,IF($H814="","",INDEX([1]NKC!$E$10:$E$5007,$H814)),IF($H814="","",INDEX([1]NKC!$D$10:$D$5007,$H814)))</f>
        <v>6418</v>
      </c>
      <c r="E814" s="49" t="str">
        <f ca="1">IF(IF($H814="","",INDEX([1]NKC!$E$10:$E$5007,$H814))=$C$8,"",IF($H814="","",INDEX([1]NKC!$F$10:$F$5007,$H814)))</f>
        <v/>
      </c>
      <c r="F814" s="49">
        <f ca="1">IF(IF($H814="","",INDEX([1]NKC!$D$10:$D$5007,$H814))=$C$8,"",IF($H814="","",INDEX([1]NKC!$F$10:$F$5007,$H814)))</f>
        <v>90909</v>
      </c>
      <c r="G814" s="50">
        <f ca="1">IF(SUM(E814:F814)=0,0,$G$11+SUM(E$12:$E814)-SUM(F$12:$F814))</f>
        <v>2712255508</v>
      </c>
      <c r="H814" s="51">
        <f ca="1">IF(IF(TYPE(MATCH($C$8,OFFSET([1]NKC!$D$10,H813,0):'[1]NKC'!$D$5007,0)+H813)=16,"",MATCH($C$8,OFFSET([1]NKC!$D$10,H813,0):'[1]NKC'!$D$5007,0)+H813)&lt;IF(TYPE(MATCH($C$8,OFFSET([1]NKC!$E$10,H813,0):'[1]NKC'!$E$5007,0)+H813)=16,"",MATCH($C$8,OFFSET([1]NKC!$E$10,H813,0):'[1]NKC'!$E$5007,0)+H813),IF(TYPE(MATCH($C$8,OFFSET([1]NKC!$D$10,H813,0):'[1]NKC'!$D$5007,0)+H813)=16,"",MATCH($C$8,OFFSET([1]NKC!$D$10,H813,0):'[1]NKC'!$D$5007,0)+H813),IF(TYPE(MATCH($C$8,OFFSET([1]NKC!$E$10,H813,0):'[1]NKC'!$E$5007,0)+H813)=16,"",MATCH($C$8,OFFSET([1]NKC!$E$10,H813,0):'[1]NKC'!$E$5007,0)+H813))</f>
        <v>1084</v>
      </c>
    </row>
    <row r="815" spans="1:8" s="52" customFormat="1" ht="14.25">
      <c r="A815" s="45">
        <f ca="1">IF($H815="","",INDEX([1]NKC!$A$10:$A$5007,$H815))</f>
        <v>43600</v>
      </c>
      <c r="B815" s="46" t="str">
        <f ca="1">IF($H815="","",INDEX([1]NKC!$B$10:$B$5007,$H815))</f>
        <v>PC20190515-09</v>
      </c>
      <c r="C815" s="47" t="str">
        <f ca="1">IF($H815="","",INDEX([1]NKC!$C$10:$C$5007,$H815))</f>
        <v>Thuế GTGT khấu trừ</v>
      </c>
      <c r="D815" s="48" t="str">
        <f ca="1">IF(IF($H815="","",INDEX([1]NKC!$D$10:$D$5007,$H815))=$C$8,IF($H815="","",INDEX([1]NKC!$E$10:$E$5007,$H815)),IF($H815="","",INDEX([1]NKC!$D$10:$D$5007,$H815)))</f>
        <v>1331</v>
      </c>
      <c r="E815" s="49" t="str">
        <f ca="1">IF(IF($H815="","",INDEX([1]NKC!$E$10:$E$5007,$H815))=$C$8,"",IF($H815="","",INDEX([1]NKC!$F$10:$F$5007,$H815)))</f>
        <v/>
      </c>
      <c r="F815" s="49">
        <f ca="1">IF(IF($H815="","",INDEX([1]NKC!$D$10:$D$5007,$H815))=$C$8,"",IF($H815="","",INDEX([1]NKC!$F$10:$F$5007,$H815)))</f>
        <v>9091</v>
      </c>
      <c r="G815" s="50">
        <f ca="1">IF(SUM(E815:F815)=0,0,$G$11+SUM(E$12:$E815)-SUM(F$12:$F815))</f>
        <v>2712246417</v>
      </c>
      <c r="H815" s="51">
        <f ca="1">IF(IF(TYPE(MATCH($C$8,OFFSET([1]NKC!$D$10,H814,0):'[1]NKC'!$D$5007,0)+H814)=16,"",MATCH($C$8,OFFSET([1]NKC!$D$10,H814,0):'[1]NKC'!$D$5007,0)+H814)&lt;IF(TYPE(MATCH($C$8,OFFSET([1]NKC!$E$10,H814,0):'[1]NKC'!$E$5007,0)+H814)=16,"",MATCH($C$8,OFFSET([1]NKC!$E$10,H814,0):'[1]NKC'!$E$5007,0)+H814),IF(TYPE(MATCH($C$8,OFFSET([1]NKC!$D$10,H814,0):'[1]NKC'!$D$5007,0)+H814)=16,"",MATCH($C$8,OFFSET([1]NKC!$D$10,H814,0):'[1]NKC'!$D$5007,0)+H814),IF(TYPE(MATCH($C$8,OFFSET([1]NKC!$E$10,H814,0):'[1]NKC'!$E$5007,0)+H814)=16,"",MATCH($C$8,OFFSET([1]NKC!$E$10,H814,0):'[1]NKC'!$E$5007,0)+H814))</f>
        <v>1085</v>
      </c>
    </row>
    <row r="816" spans="1:8" s="52" customFormat="1" ht="14.25">
      <c r="A816" s="45">
        <f ca="1">IF($H816="","",INDEX([1]NKC!$A$10:$A$5007,$H816))</f>
        <v>43600</v>
      </c>
      <c r="B816" s="46" t="str">
        <f ca="1">IF($H816="","",INDEX([1]NKC!$B$10:$B$5007,$H816))</f>
        <v>PC20190515-09</v>
      </c>
      <c r="C816" s="47" t="str">
        <f ca="1">IF($H816="","",INDEX([1]NKC!$C$10:$C$5007,$H816))</f>
        <v>TT cước điện thoại NV-số HĐ 6693904</v>
      </c>
      <c r="D816" s="48" t="str">
        <f ca="1">IF(IF($H816="","",INDEX([1]NKC!$D$10:$D$5007,$H816))=$C$8,IF($H816="","",INDEX([1]NKC!$E$10:$E$5007,$H816)),IF($H816="","",INDEX([1]NKC!$D$10:$D$5007,$H816)))</f>
        <v>6418</v>
      </c>
      <c r="E816" s="49" t="str">
        <f ca="1">IF(IF($H816="","",INDEX([1]NKC!$E$10:$E$5007,$H816))=$C$8,"",IF($H816="","",INDEX([1]NKC!$F$10:$F$5007,$H816)))</f>
        <v/>
      </c>
      <c r="F816" s="49">
        <f ca="1">IF(IF($H816="","",INDEX([1]NKC!$D$10:$D$5007,$H816))=$C$8,"",IF($H816="","",INDEX([1]NKC!$F$10:$F$5007,$H816)))</f>
        <v>90909</v>
      </c>
      <c r="G816" s="50">
        <f ca="1">IF(SUM(E816:F816)=0,0,$G$11+SUM(E$12:$E816)-SUM(F$12:$F816))</f>
        <v>2712155508</v>
      </c>
      <c r="H816" s="51">
        <f ca="1">IF(IF(TYPE(MATCH($C$8,OFFSET([1]NKC!$D$10,H815,0):'[1]NKC'!$D$5007,0)+H815)=16,"",MATCH($C$8,OFFSET([1]NKC!$D$10,H815,0):'[1]NKC'!$D$5007,0)+H815)&lt;IF(TYPE(MATCH($C$8,OFFSET([1]NKC!$E$10,H815,0):'[1]NKC'!$E$5007,0)+H815)=16,"",MATCH($C$8,OFFSET([1]NKC!$E$10,H815,0):'[1]NKC'!$E$5007,0)+H815),IF(TYPE(MATCH($C$8,OFFSET([1]NKC!$D$10,H815,0):'[1]NKC'!$D$5007,0)+H815)=16,"",MATCH($C$8,OFFSET([1]NKC!$D$10,H815,0):'[1]NKC'!$D$5007,0)+H815),IF(TYPE(MATCH($C$8,OFFSET([1]NKC!$E$10,H815,0):'[1]NKC'!$E$5007,0)+H815)=16,"",MATCH($C$8,OFFSET([1]NKC!$E$10,H815,0):'[1]NKC'!$E$5007,0)+H815))</f>
        <v>1086</v>
      </c>
    </row>
    <row r="817" spans="1:8" s="52" customFormat="1" ht="14.25">
      <c r="A817" s="45">
        <f ca="1">IF($H817="","",INDEX([1]NKC!$A$10:$A$5007,$H817))</f>
        <v>43600</v>
      </c>
      <c r="B817" s="46" t="str">
        <f ca="1">IF($H817="","",INDEX([1]NKC!$B$10:$B$5007,$H817))</f>
        <v>PC20190515-09</v>
      </c>
      <c r="C817" s="47" t="str">
        <f ca="1">IF($H817="","",INDEX([1]NKC!$C$10:$C$5007,$H817))</f>
        <v>Thuế GTGT khấu trừ</v>
      </c>
      <c r="D817" s="48" t="str">
        <f ca="1">IF(IF($H817="","",INDEX([1]NKC!$D$10:$D$5007,$H817))=$C$8,IF($H817="","",INDEX([1]NKC!$E$10:$E$5007,$H817)),IF($H817="","",INDEX([1]NKC!$D$10:$D$5007,$H817)))</f>
        <v>1331</v>
      </c>
      <c r="E817" s="49" t="str">
        <f ca="1">IF(IF($H817="","",INDEX([1]NKC!$E$10:$E$5007,$H817))=$C$8,"",IF($H817="","",INDEX([1]NKC!$F$10:$F$5007,$H817)))</f>
        <v/>
      </c>
      <c r="F817" s="49">
        <f ca="1">IF(IF($H817="","",INDEX([1]NKC!$D$10:$D$5007,$H817))=$C$8,"",IF($H817="","",INDEX([1]NKC!$F$10:$F$5007,$H817)))</f>
        <v>9091</v>
      </c>
      <c r="G817" s="50">
        <f ca="1">IF(SUM(E817:F817)=0,0,$G$11+SUM(E$12:$E817)-SUM(F$12:$F817))</f>
        <v>2712146417</v>
      </c>
      <c r="H817" s="51">
        <f ca="1">IF(IF(TYPE(MATCH($C$8,OFFSET([1]NKC!$D$10,H816,0):'[1]NKC'!$D$5007,0)+H816)=16,"",MATCH($C$8,OFFSET([1]NKC!$D$10,H816,0):'[1]NKC'!$D$5007,0)+H816)&lt;IF(TYPE(MATCH($C$8,OFFSET([1]NKC!$E$10,H816,0):'[1]NKC'!$E$5007,0)+H816)=16,"",MATCH($C$8,OFFSET([1]NKC!$E$10,H816,0):'[1]NKC'!$E$5007,0)+H816),IF(TYPE(MATCH($C$8,OFFSET([1]NKC!$D$10,H816,0):'[1]NKC'!$D$5007,0)+H816)=16,"",MATCH($C$8,OFFSET([1]NKC!$D$10,H816,0):'[1]NKC'!$D$5007,0)+H816),IF(TYPE(MATCH($C$8,OFFSET([1]NKC!$E$10,H816,0):'[1]NKC'!$E$5007,0)+H816)=16,"",MATCH($C$8,OFFSET([1]NKC!$E$10,H816,0):'[1]NKC'!$E$5007,0)+H816))</f>
        <v>1087</v>
      </c>
    </row>
    <row r="818" spans="1:8" s="52" customFormat="1" ht="14.25">
      <c r="A818" s="45">
        <f ca="1">IF($H818="","",INDEX([1]NKC!$A$10:$A$5007,$H818))</f>
        <v>43600</v>
      </c>
      <c r="B818" s="46" t="str">
        <f ca="1">IF($H818="","",INDEX([1]NKC!$B$10:$B$5007,$H818))</f>
        <v>PC20190515-09</v>
      </c>
      <c r="C818" s="47" t="str">
        <f ca="1">IF($H818="","",INDEX([1]NKC!$C$10:$C$5007,$H818))</f>
        <v>TT cước điện thoại NV-số HĐ 6711637</v>
      </c>
      <c r="D818" s="48" t="str">
        <f ca="1">IF(IF($H818="","",INDEX([1]NKC!$D$10:$D$5007,$H818))=$C$8,IF($H818="","",INDEX([1]NKC!$E$10:$E$5007,$H818)),IF($H818="","",INDEX([1]NKC!$D$10:$D$5007,$H818)))</f>
        <v>6418</v>
      </c>
      <c r="E818" s="49" t="str">
        <f ca="1">IF(IF($H818="","",INDEX([1]NKC!$E$10:$E$5007,$H818))=$C$8,"",IF($H818="","",INDEX([1]NKC!$F$10:$F$5007,$H818)))</f>
        <v/>
      </c>
      <c r="F818" s="49">
        <f ca="1">IF(IF($H818="","",INDEX([1]NKC!$D$10:$D$5007,$H818))=$C$8,"",IF($H818="","",INDEX([1]NKC!$F$10:$F$5007,$H818)))</f>
        <v>78788</v>
      </c>
      <c r="G818" s="50">
        <f ca="1">IF(SUM(E818:F818)=0,0,$G$11+SUM(E$12:$E818)-SUM(F$12:$F818))</f>
        <v>2712067629</v>
      </c>
      <c r="H818" s="51">
        <f ca="1">IF(IF(TYPE(MATCH($C$8,OFFSET([1]NKC!$D$10,H817,0):'[1]NKC'!$D$5007,0)+H817)=16,"",MATCH($C$8,OFFSET([1]NKC!$D$10,H817,0):'[1]NKC'!$D$5007,0)+H817)&lt;IF(TYPE(MATCH($C$8,OFFSET([1]NKC!$E$10,H817,0):'[1]NKC'!$E$5007,0)+H817)=16,"",MATCH($C$8,OFFSET([1]NKC!$E$10,H817,0):'[1]NKC'!$E$5007,0)+H817),IF(TYPE(MATCH($C$8,OFFSET([1]NKC!$D$10,H817,0):'[1]NKC'!$D$5007,0)+H817)=16,"",MATCH($C$8,OFFSET([1]NKC!$D$10,H817,0):'[1]NKC'!$D$5007,0)+H817),IF(TYPE(MATCH($C$8,OFFSET([1]NKC!$E$10,H817,0):'[1]NKC'!$E$5007,0)+H817)=16,"",MATCH($C$8,OFFSET([1]NKC!$E$10,H817,0):'[1]NKC'!$E$5007,0)+H817))</f>
        <v>1088</v>
      </c>
    </row>
    <row r="819" spans="1:8" s="52" customFormat="1" ht="14.25">
      <c r="A819" s="45">
        <f ca="1">IF($H819="","",INDEX([1]NKC!$A$10:$A$5007,$H819))</f>
        <v>43600</v>
      </c>
      <c r="B819" s="46" t="str">
        <f ca="1">IF($H819="","",INDEX([1]NKC!$B$10:$B$5007,$H819))</f>
        <v>PC20190515-09</v>
      </c>
      <c r="C819" s="47" t="str">
        <f ca="1">IF($H819="","",INDEX([1]NKC!$C$10:$C$5007,$H819))</f>
        <v>Thuế GTGT khấu trừ</v>
      </c>
      <c r="D819" s="48" t="str">
        <f ca="1">IF(IF($H819="","",INDEX([1]NKC!$D$10:$D$5007,$H819))=$C$8,IF($H819="","",INDEX([1]NKC!$E$10:$E$5007,$H819)),IF($H819="","",INDEX([1]NKC!$D$10:$D$5007,$H819)))</f>
        <v>1331</v>
      </c>
      <c r="E819" s="49" t="str">
        <f ca="1">IF(IF($H819="","",INDEX([1]NKC!$E$10:$E$5007,$H819))=$C$8,"",IF($H819="","",INDEX([1]NKC!$F$10:$F$5007,$H819)))</f>
        <v/>
      </c>
      <c r="F819" s="49">
        <f ca="1">IF(IF($H819="","",INDEX([1]NKC!$D$10:$D$5007,$H819))=$C$8,"",IF($H819="","",INDEX([1]NKC!$F$10:$F$5007,$H819)))</f>
        <v>7879</v>
      </c>
      <c r="G819" s="50">
        <f ca="1">IF(SUM(E819:F819)=0,0,$G$11+SUM(E$12:$E819)-SUM(F$12:$F819))</f>
        <v>2712059750</v>
      </c>
      <c r="H819" s="51">
        <f ca="1">IF(IF(TYPE(MATCH($C$8,OFFSET([1]NKC!$D$10,H818,0):'[1]NKC'!$D$5007,0)+H818)=16,"",MATCH($C$8,OFFSET([1]NKC!$D$10,H818,0):'[1]NKC'!$D$5007,0)+H818)&lt;IF(TYPE(MATCH($C$8,OFFSET([1]NKC!$E$10,H818,0):'[1]NKC'!$E$5007,0)+H818)=16,"",MATCH($C$8,OFFSET([1]NKC!$E$10,H818,0):'[1]NKC'!$E$5007,0)+H818),IF(TYPE(MATCH($C$8,OFFSET([1]NKC!$D$10,H818,0):'[1]NKC'!$D$5007,0)+H818)=16,"",MATCH($C$8,OFFSET([1]NKC!$D$10,H818,0):'[1]NKC'!$D$5007,0)+H818),IF(TYPE(MATCH($C$8,OFFSET([1]NKC!$E$10,H818,0):'[1]NKC'!$E$5007,0)+H818)=16,"",MATCH($C$8,OFFSET([1]NKC!$E$10,H818,0):'[1]NKC'!$E$5007,0)+H818))</f>
        <v>1089</v>
      </c>
    </row>
    <row r="820" spans="1:8" s="52" customFormat="1" ht="14.25">
      <c r="A820" s="45">
        <f ca="1">IF($H820="","",INDEX([1]NKC!$A$10:$A$5007,$H820))</f>
        <v>43600</v>
      </c>
      <c r="B820" s="46" t="str">
        <f ca="1">IF($H820="","",INDEX([1]NKC!$B$10:$B$5007,$H820))</f>
        <v>PC20190515-09</v>
      </c>
      <c r="C820" s="47" t="str">
        <f ca="1">IF($H820="","",INDEX([1]NKC!$C$10:$C$5007,$H820))</f>
        <v>TT cước điện thoại NV-số HĐ 6716492</v>
      </c>
      <c r="D820" s="48" t="str">
        <f ca="1">IF(IF($H820="","",INDEX([1]NKC!$D$10:$D$5007,$H820))=$C$8,IF($H820="","",INDEX([1]NKC!$E$10:$E$5007,$H820)),IF($H820="","",INDEX([1]NKC!$D$10:$D$5007,$H820)))</f>
        <v>6418</v>
      </c>
      <c r="E820" s="49" t="str">
        <f ca="1">IF(IF($H820="","",INDEX([1]NKC!$E$10:$E$5007,$H820))=$C$8,"",IF($H820="","",INDEX([1]NKC!$F$10:$F$5007,$H820)))</f>
        <v/>
      </c>
      <c r="F820" s="49">
        <f ca="1">IF(IF($H820="","",INDEX([1]NKC!$D$10:$D$5007,$H820))=$C$8,"",IF($H820="","",INDEX([1]NKC!$F$10:$F$5007,$H820)))</f>
        <v>150000</v>
      </c>
      <c r="G820" s="50">
        <f ca="1">IF(SUM(E820:F820)=0,0,$G$11+SUM(E$12:$E820)-SUM(F$12:$F820))</f>
        <v>2711909750</v>
      </c>
      <c r="H820" s="51">
        <f ca="1">IF(IF(TYPE(MATCH($C$8,OFFSET([1]NKC!$D$10,H819,0):'[1]NKC'!$D$5007,0)+H819)=16,"",MATCH($C$8,OFFSET([1]NKC!$D$10,H819,0):'[1]NKC'!$D$5007,0)+H819)&lt;IF(TYPE(MATCH($C$8,OFFSET([1]NKC!$E$10,H819,0):'[1]NKC'!$E$5007,0)+H819)=16,"",MATCH($C$8,OFFSET([1]NKC!$E$10,H819,0):'[1]NKC'!$E$5007,0)+H819),IF(TYPE(MATCH($C$8,OFFSET([1]NKC!$D$10,H819,0):'[1]NKC'!$D$5007,0)+H819)=16,"",MATCH($C$8,OFFSET([1]NKC!$D$10,H819,0):'[1]NKC'!$D$5007,0)+H819),IF(TYPE(MATCH($C$8,OFFSET([1]NKC!$E$10,H819,0):'[1]NKC'!$E$5007,0)+H819)=16,"",MATCH($C$8,OFFSET([1]NKC!$E$10,H819,0):'[1]NKC'!$E$5007,0)+H819))</f>
        <v>1090</v>
      </c>
    </row>
    <row r="821" spans="1:8" s="52" customFormat="1" ht="14.25">
      <c r="A821" s="45">
        <f ca="1">IF($H821="","",INDEX([1]NKC!$A$10:$A$5007,$H821))</f>
        <v>43600</v>
      </c>
      <c r="B821" s="46" t="str">
        <f ca="1">IF($H821="","",INDEX([1]NKC!$B$10:$B$5007,$H821))</f>
        <v>PC20190515-09</v>
      </c>
      <c r="C821" s="47" t="str">
        <f ca="1">IF($H821="","",INDEX([1]NKC!$C$10:$C$5007,$H821))</f>
        <v>Thuế GTGT khấu trừ</v>
      </c>
      <c r="D821" s="48" t="str">
        <f ca="1">IF(IF($H821="","",INDEX([1]NKC!$D$10:$D$5007,$H821))=$C$8,IF($H821="","",INDEX([1]NKC!$E$10:$E$5007,$H821)),IF($H821="","",INDEX([1]NKC!$D$10:$D$5007,$H821)))</f>
        <v>1331</v>
      </c>
      <c r="E821" s="49" t="str">
        <f ca="1">IF(IF($H821="","",INDEX([1]NKC!$E$10:$E$5007,$H821))=$C$8,"",IF($H821="","",INDEX([1]NKC!$F$10:$F$5007,$H821)))</f>
        <v/>
      </c>
      <c r="F821" s="49">
        <f ca="1">IF(IF($H821="","",INDEX([1]NKC!$D$10:$D$5007,$H821))=$C$8,"",IF($H821="","",INDEX([1]NKC!$F$10:$F$5007,$H821)))</f>
        <v>15000</v>
      </c>
      <c r="G821" s="50">
        <f ca="1">IF(SUM(E821:F821)=0,0,$G$11+SUM(E$12:$E821)-SUM(F$12:$F821))</f>
        <v>2711894750</v>
      </c>
      <c r="H821" s="51">
        <f ca="1">IF(IF(TYPE(MATCH($C$8,OFFSET([1]NKC!$D$10,H820,0):'[1]NKC'!$D$5007,0)+H820)=16,"",MATCH($C$8,OFFSET([1]NKC!$D$10,H820,0):'[1]NKC'!$D$5007,0)+H820)&lt;IF(TYPE(MATCH($C$8,OFFSET([1]NKC!$E$10,H820,0):'[1]NKC'!$E$5007,0)+H820)=16,"",MATCH($C$8,OFFSET([1]NKC!$E$10,H820,0):'[1]NKC'!$E$5007,0)+H820),IF(TYPE(MATCH($C$8,OFFSET([1]NKC!$D$10,H820,0):'[1]NKC'!$D$5007,0)+H820)=16,"",MATCH($C$8,OFFSET([1]NKC!$D$10,H820,0):'[1]NKC'!$D$5007,0)+H820),IF(TYPE(MATCH($C$8,OFFSET([1]NKC!$E$10,H820,0):'[1]NKC'!$E$5007,0)+H820)=16,"",MATCH($C$8,OFFSET([1]NKC!$E$10,H820,0):'[1]NKC'!$E$5007,0)+H820))</f>
        <v>1091</v>
      </c>
    </row>
    <row r="822" spans="1:8" s="52" customFormat="1" ht="14.25">
      <c r="A822" s="45">
        <f ca="1">IF($H822="","",INDEX([1]NKC!$A$10:$A$5007,$H822))</f>
        <v>43600</v>
      </c>
      <c r="B822" s="46" t="str">
        <f ca="1">IF($H822="","",INDEX([1]NKC!$B$10:$B$5007,$H822))</f>
        <v>PC20190515-09</v>
      </c>
      <c r="C822" s="47" t="str">
        <f ca="1">IF($H822="","",INDEX([1]NKC!$C$10:$C$5007,$H822))</f>
        <v>TT cước điện thoại NV-số HĐ 6709522</v>
      </c>
      <c r="D822" s="48" t="str">
        <f ca="1">IF(IF($H822="","",INDEX([1]NKC!$D$10:$D$5007,$H822))=$C$8,IF($H822="","",INDEX([1]NKC!$E$10:$E$5007,$H822)),IF($H822="","",INDEX([1]NKC!$D$10:$D$5007,$H822)))</f>
        <v>6418</v>
      </c>
      <c r="E822" s="49" t="str">
        <f ca="1">IF(IF($H822="","",INDEX([1]NKC!$E$10:$E$5007,$H822))=$C$8,"",IF($H822="","",INDEX([1]NKC!$F$10:$F$5007,$H822)))</f>
        <v/>
      </c>
      <c r="F822" s="49">
        <f ca="1">IF(IF($H822="","",INDEX([1]NKC!$D$10:$D$5007,$H822))=$C$8,"",IF($H822="","",INDEX([1]NKC!$F$10:$F$5007,$H822)))</f>
        <v>98004</v>
      </c>
      <c r="G822" s="50">
        <f ca="1">IF(SUM(E822:F822)=0,0,$G$11+SUM(E$12:$E822)-SUM(F$12:$F822))</f>
        <v>2711796746</v>
      </c>
      <c r="H822" s="51">
        <f ca="1">IF(IF(TYPE(MATCH($C$8,OFFSET([1]NKC!$D$10,H821,0):'[1]NKC'!$D$5007,0)+H821)=16,"",MATCH($C$8,OFFSET([1]NKC!$D$10,H821,0):'[1]NKC'!$D$5007,0)+H821)&lt;IF(TYPE(MATCH($C$8,OFFSET([1]NKC!$E$10,H821,0):'[1]NKC'!$E$5007,0)+H821)=16,"",MATCH($C$8,OFFSET([1]NKC!$E$10,H821,0):'[1]NKC'!$E$5007,0)+H821),IF(TYPE(MATCH($C$8,OFFSET([1]NKC!$D$10,H821,0):'[1]NKC'!$D$5007,0)+H821)=16,"",MATCH($C$8,OFFSET([1]NKC!$D$10,H821,0):'[1]NKC'!$D$5007,0)+H821),IF(TYPE(MATCH($C$8,OFFSET([1]NKC!$E$10,H821,0):'[1]NKC'!$E$5007,0)+H821)=16,"",MATCH($C$8,OFFSET([1]NKC!$E$10,H821,0):'[1]NKC'!$E$5007,0)+H821))</f>
        <v>1092</v>
      </c>
    </row>
    <row r="823" spans="1:8" s="52" customFormat="1" ht="14.25">
      <c r="A823" s="45">
        <f ca="1">IF($H823="","",INDEX([1]NKC!$A$10:$A$5007,$H823))</f>
        <v>43600</v>
      </c>
      <c r="B823" s="46" t="str">
        <f ca="1">IF($H823="","",INDEX([1]NKC!$B$10:$B$5007,$H823))</f>
        <v>PC20190515-09</v>
      </c>
      <c r="C823" s="47" t="str">
        <f ca="1">IF($H823="","",INDEX([1]NKC!$C$10:$C$5007,$H823))</f>
        <v>Thuế GTGT khấu trừ</v>
      </c>
      <c r="D823" s="48" t="str">
        <f ca="1">IF(IF($H823="","",INDEX([1]NKC!$D$10:$D$5007,$H823))=$C$8,IF($H823="","",INDEX([1]NKC!$E$10:$E$5007,$H823)),IF($H823="","",INDEX([1]NKC!$D$10:$D$5007,$H823)))</f>
        <v>1331</v>
      </c>
      <c r="E823" s="49" t="str">
        <f ca="1">IF(IF($H823="","",INDEX([1]NKC!$E$10:$E$5007,$H823))=$C$8,"",IF($H823="","",INDEX([1]NKC!$F$10:$F$5007,$H823)))</f>
        <v/>
      </c>
      <c r="F823" s="49">
        <f ca="1">IF(IF($H823="","",INDEX([1]NKC!$D$10:$D$5007,$H823))=$C$8,"",IF($H823="","",INDEX([1]NKC!$F$10:$F$5007,$H823)))</f>
        <v>9800</v>
      </c>
      <c r="G823" s="50">
        <f ca="1">IF(SUM(E823:F823)=0,0,$G$11+SUM(E$12:$E823)-SUM(F$12:$F823))</f>
        <v>2711786946</v>
      </c>
      <c r="H823" s="51">
        <f ca="1">IF(IF(TYPE(MATCH($C$8,OFFSET([1]NKC!$D$10,H822,0):'[1]NKC'!$D$5007,0)+H822)=16,"",MATCH($C$8,OFFSET([1]NKC!$D$10,H822,0):'[1]NKC'!$D$5007,0)+H822)&lt;IF(TYPE(MATCH($C$8,OFFSET([1]NKC!$E$10,H822,0):'[1]NKC'!$E$5007,0)+H822)=16,"",MATCH($C$8,OFFSET([1]NKC!$E$10,H822,0):'[1]NKC'!$E$5007,0)+H822),IF(TYPE(MATCH($C$8,OFFSET([1]NKC!$D$10,H822,0):'[1]NKC'!$D$5007,0)+H822)=16,"",MATCH($C$8,OFFSET([1]NKC!$D$10,H822,0):'[1]NKC'!$D$5007,0)+H822),IF(TYPE(MATCH($C$8,OFFSET([1]NKC!$E$10,H822,0):'[1]NKC'!$E$5007,0)+H822)=16,"",MATCH($C$8,OFFSET([1]NKC!$E$10,H822,0):'[1]NKC'!$E$5007,0)+H822))</f>
        <v>1093</v>
      </c>
    </row>
    <row r="824" spans="1:8" s="52" customFormat="1" ht="14.25">
      <c r="A824" s="45">
        <f ca="1">IF($H824="","",INDEX([1]NKC!$A$10:$A$5007,$H824))</f>
        <v>43600</v>
      </c>
      <c r="B824" s="46" t="str">
        <f ca="1">IF($H824="","",INDEX([1]NKC!$B$10:$B$5007,$H824))</f>
        <v>PC20190515-09</v>
      </c>
      <c r="C824" s="47" t="str">
        <f ca="1">IF($H824="","",INDEX([1]NKC!$C$10:$C$5007,$H824))</f>
        <v>TT cước điện thoại NV-số HĐ 6702376</v>
      </c>
      <c r="D824" s="48" t="str">
        <f ca="1">IF(IF($H824="","",INDEX([1]NKC!$D$10:$D$5007,$H824))=$C$8,IF($H824="","",INDEX([1]NKC!$E$10:$E$5007,$H824)),IF($H824="","",INDEX([1]NKC!$D$10:$D$5007,$H824)))</f>
        <v>6418</v>
      </c>
      <c r="E824" s="49" t="str">
        <f ca="1">IF(IF($H824="","",INDEX([1]NKC!$E$10:$E$5007,$H824))=$C$8,"",IF($H824="","",INDEX([1]NKC!$F$10:$F$5007,$H824)))</f>
        <v/>
      </c>
      <c r="F824" s="49">
        <f ca="1">IF(IF($H824="","",INDEX([1]NKC!$D$10:$D$5007,$H824))=$C$8,"",IF($H824="","",INDEX([1]NKC!$F$10:$F$5007,$H824)))</f>
        <v>239514</v>
      </c>
      <c r="G824" s="50">
        <f ca="1">IF(SUM(E824:F824)=0,0,$G$11+SUM(E$12:$E824)-SUM(F$12:$F824))</f>
        <v>2711547432</v>
      </c>
      <c r="H824" s="51">
        <f ca="1">IF(IF(TYPE(MATCH($C$8,OFFSET([1]NKC!$D$10,H823,0):'[1]NKC'!$D$5007,0)+H823)=16,"",MATCH($C$8,OFFSET([1]NKC!$D$10,H823,0):'[1]NKC'!$D$5007,0)+H823)&lt;IF(TYPE(MATCH($C$8,OFFSET([1]NKC!$E$10,H823,0):'[1]NKC'!$E$5007,0)+H823)=16,"",MATCH($C$8,OFFSET([1]NKC!$E$10,H823,0):'[1]NKC'!$E$5007,0)+H823),IF(TYPE(MATCH($C$8,OFFSET([1]NKC!$D$10,H823,0):'[1]NKC'!$D$5007,0)+H823)=16,"",MATCH($C$8,OFFSET([1]NKC!$D$10,H823,0):'[1]NKC'!$D$5007,0)+H823),IF(TYPE(MATCH($C$8,OFFSET([1]NKC!$E$10,H823,0):'[1]NKC'!$E$5007,0)+H823)=16,"",MATCH($C$8,OFFSET([1]NKC!$E$10,H823,0):'[1]NKC'!$E$5007,0)+H823))</f>
        <v>1094</v>
      </c>
    </row>
    <row r="825" spans="1:8" s="52" customFormat="1" ht="14.25">
      <c r="A825" s="45">
        <f ca="1">IF($H825="","",INDEX([1]NKC!$A$10:$A$5007,$H825))</f>
        <v>43600</v>
      </c>
      <c r="B825" s="46" t="str">
        <f ca="1">IF($H825="","",INDEX([1]NKC!$B$10:$B$5007,$H825))</f>
        <v>PC20190515-09</v>
      </c>
      <c r="C825" s="47" t="str">
        <f ca="1">IF($H825="","",INDEX([1]NKC!$C$10:$C$5007,$H825))</f>
        <v>Thuế GTGT khấu trừ</v>
      </c>
      <c r="D825" s="48" t="str">
        <f ca="1">IF(IF($H825="","",INDEX([1]NKC!$D$10:$D$5007,$H825))=$C$8,IF($H825="","",INDEX([1]NKC!$E$10:$E$5007,$H825)),IF($H825="","",INDEX([1]NKC!$D$10:$D$5007,$H825)))</f>
        <v>1331</v>
      </c>
      <c r="E825" s="49" t="str">
        <f ca="1">IF(IF($H825="","",INDEX([1]NKC!$E$10:$E$5007,$H825))=$C$8,"",IF($H825="","",INDEX([1]NKC!$F$10:$F$5007,$H825)))</f>
        <v/>
      </c>
      <c r="F825" s="49">
        <f ca="1">IF(IF($H825="","",INDEX([1]NKC!$D$10:$D$5007,$H825))=$C$8,"",IF($H825="","",INDEX([1]NKC!$F$10:$F$5007,$H825)))</f>
        <v>23951</v>
      </c>
      <c r="G825" s="50">
        <f ca="1">IF(SUM(E825:F825)=0,0,$G$11+SUM(E$12:$E825)-SUM(F$12:$F825))</f>
        <v>2711523481</v>
      </c>
      <c r="H825" s="51">
        <f ca="1">IF(IF(TYPE(MATCH($C$8,OFFSET([1]NKC!$D$10,H824,0):'[1]NKC'!$D$5007,0)+H824)=16,"",MATCH($C$8,OFFSET([1]NKC!$D$10,H824,0):'[1]NKC'!$D$5007,0)+H824)&lt;IF(TYPE(MATCH($C$8,OFFSET([1]NKC!$E$10,H824,0):'[1]NKC'!$E$5007,0)+H824)=16,"",MATCH($C$8,OFFSET([1]NKC!$E$10,H824,0):'[1]NKC'!$E$5007,0)+H824),IF(TYPE(MATCH($C$8,OFFSET([1]NKC!$D$10,H824,0):'[1]NKC'!$D$5007,0)+H824)=16,"",MATCH($C$8,OFFSET([1]NKC!$D$10,H824,0):'[1]NKC'!$D$5007,0)+H824),IF(TYPE(MATCH($C$8,OFFSET([1]NKC!$E$10,H824,0):'[1]NKC'!$E$5007,0)+H824)=16,"",MATCH($C$8,OFFSET([1]NKC!$E$10,H824,0):'[1]NKC'!$E$5007,0)+H824))</f>
        <v>1095</v>
      </c>
    </row>
    <row r="826" spans="1:8" s="52" customFormat="1" ht="14.25">
      <c r="A826" s="45">
        <f ca="1">IF($H826="","",INDEX([1]NKC!$A$10:$A$5007,$H826))</f>
        <v>43600</v>
      </c>
      <c r="B826" s="46" t="str">
        <f ca="1">IF($H826="","",INDEX([1]NKC!$B$10:$B$5007,$H826))</f>
        <v>PC20190515-09</v>
      </c>
      <c r="C826" s="47" t="str">
        <f ca="1">IF($H826="","",INDEX([1]NKC!$C$10:$C$5007,$H826))</f>
        <v>TT cước điện thoại NV-số HĐ 6704537</v>
      </c>
      <c r="D826" s="48" t="str">
        <f ca="1">IF(IF($H826="","",INDEX([1]NKC!$D$10:$D$5007,$H826))=$C$8,IF($H826="","",INDEX([1]NKC!$E$10:$E$5007,$H826)),IF($H826="","",INDEX([1]NKC!$D$10:$D$5007,$H826)))</f>
        <v>6418</v>
      </c>
      <c r="E826" s="49" t="str">
        <f ca="1">IF(IF($H826="","",INDEX([1]NKC!$E$10:$E$5007,$H826))=$C$8,"",IF($H826="","",INDEX([1]NKC!$F$10:$F$5007,$H826)))</f>
        <v/>
      </c>
      <c r="F826" s="49">
        <f ca="1">IF(IF($H826="","",INDEX([1]NKC!$D$10:$D$5007,$H826))=$C$8,"",IF($H826="","",INDEX([1]NKC!$F$10:$F$5007,$H826)))</f>
        <v>78788</v>
      </c>
      <c r="G826" s="50">
        <f ca="1">IF(SUM(E826:F826)=0,0,$G$11+SUM(E$12:$E826)-SUM(F$12:$F826))</f>
        <v>2711444693</v>
      </c>
      <c r="H826" s="51">
        <f ca="1">IF(IF(TYPE(MATCH($C$8,OFFSET([1]NKC!$D$10,H825,0):'[1]NKC'!$D$5007,0)+H825)=16,"",MATCH($C$8,OFFSET([1]NKC!$D$10,H825,0):'[1]NKC'!$D$5007,0)+H825)&lt;IF(TYPE(MATCH($C$8,OFFSET([1]NKC!$E$10,H825,0):'[1]NKC'!$E$5007,0)+H825)=16,"",MATCH($C$8,OFFSET([1]NKC!$E$10,H825,0):'[1]NKC'!$E$5007,0)+H825),IF(TYPE(MATCH($C$8,OFFSET([1]NKC!$D$10,H825,0):'[1]NKC'!$D$5007,0)+H825)=16,"",MATCH($C$8,OFFSET([1]NKC!$D$10,H825,0):'[1]NKC'!$D$5007,0)+H825),IF(TYPE(MATCH($C$8,OFFSET([1]NKC!$E$10,H825,0):'[1]NKC'!$E$5007,0)+H825)=16,"",MATCH($C$8,OFFSET([1]NKC!$E$10,H825,0):'[1]NKC'!$E$5007,0)+H825))</f>
        <v>1096</v>
      </c>
    </row>
    <row r="827" spans="1:8" s="52" customFormat="1" ht="14.25">
      <c r="A827" s="45">
        <f ca="1">IF($H827="","",INDEX([1]NKC!$A$10:$A$5007,$H827))</f>
        <v>43600</v>
      </c>
      <c r="B827" s="46" t="str">
        <f ca="1">IF($H827="","",INDEX([1]NKC!$B$10:$B$5007,$H827))</f>
        <v>PC20190515-09</v>
      </c>
      <c r="C827" s="47" t="str">
        <f ca="1">IF($H827="","",INDEX([1]NKC!$C$10:$C$5007,$H827))</f>
        <v>Thuế GTGT khấu trừ</v>
      </c>
      <c r="D827" s="48" t="str">
        <f ca="1">IF(IF($H827="","",INDEX([1]NKC!$D$10:$D$5007,$H827))=$C$8,IF($H827="","",INDEX([1]NKC!$E$10:$E$5007,$H827)),IF($H827="","",INDEX([1]NKC!$D$10:$D$5007,$H827)))</f>
        <v>1331</v>
      </c>
      <c r="E827" s="49" t="str">
        <f ca="1">IF(IF($H827="","",INDEX([1]NKC!$E$10:$E$5007,$H827))=$C$8,"",IF($H827="","",INDEX([1]NKC!$F$10:$F$5007,$H827)))</f>
        <v/>
      </c>
      <c r="F827" s="49">
        <f ca="1">IF(IF($H827="","",INDEX([1]NKC!$D$10:$D$5007,$H827))=$C$8,"",IF($H827="","",INDEX([1]NKC!$F$10:$F$5007,$H827)))</f>
        <v>7879</v>
      </c>
      <c r="G827" s="50">
        <f ca="1">IF(SUM(E827:F827)=0,0,$G$11+SUM(E$12:$E827)-SUM(F$12:$F827))</f>
        <v>2711436814</v>
      </c>
      <c r="H827" s="51">
        <f ca="1">IF(IF(TYPE(MATCH($C$8,OFFSET([1]NKC!$D$10,H826,0):'[1]NKC'!$D$5007,0)+H826)=16,"",MATCH($C$8,OFFSET([1]NKC!$D$10,H826,0):'[1]NKC'!$D$5007,0)+H826)&lt;IF(TYPE(MATCH($C$8,OFFSET([1]NKC!$E$10,H826,0):'[1]NKC'!$E$5007,0)+H826)=16,"",MATCH($C$8,OFFSET([1]NKC!$E$10,H826,0):'[1]NKC'!$E$5007,0)+H826),IF(TYPE(MATCH($C$8,OFFSET([1]NKC!$D$10,H826,0):'[1]NKC'!$D$5007,0)+H826)=16,"",MATCH($C$8,OFFSET([1]NKC!$D$10,H826,0):'[1]NKC'!$D$5007,0)+H826),IF(TYPE(MATCH($C$8,OFFSET([1]NKC!$E$10,H826,0):'[1]NKC'!$E$5007,0)+H826)=16,"",MATCH($C$8,OFFSET([1]NKC!$E$10,H826,0):'[1]NKC'!$E$5007,0)+H826))</f>
        <v>1097</v>
      </c>
    </row>
    <row r="828" spans="1:8" s="52" customFormat="1" ht="14.25">
      <c r="A828" s="45">
        <f ca="1">IF($H828="","",INDEX([1]NKC!$A$10:$A$5007,$H828))</f>
        <v>43600</v>
      </c>
      <c r="B828" s="46" t="str">
        <f ca="1">IF($H828="","",INDEX([1]NKC!$B$10:$B$5007,$H828))</f>
        <v>PC20190515-09</v>
      </c>
      <c r="C828" s="47" t="str">
        <f ca="1">IF($H828="","",INDEX([1]NKC!$C$10:$C$5007,$H828))</f>
        <v>TT cước điện thoại NV-số HĐ 6705948</v>
      </c>
      <c r="D828" s="48" t="str">
        <f ca="1">IF(IF($H828="","",INDEX([1]NKC!$D$10:$D$5007,$H828))=$C$8,IF($H828="","",INDEX([1]NKC!$E$10:$E$5007,$H828)),IF($H828="","",INDEX([1]NKC!$D$10:$D$5007,$H828)))</f>
        <v>6418</v>
      </c>
      <c r="E828" s="49" t="str">
        <f ca="1">IF(IF($H828="","",INDEX([1]NKC!$E$10:$E$5007,$H828))=$C$8,"",IF($H828="","",INDEX([1]NKC!$F$10:$F$5007,$H828)))</f>
        <v/>
      </c>
      <c r="F828" s="49">
        <f ca="1">IF(IF($H828="","",INDEX([1]NKC!$D$10:$D$5007,$H828))=$C$8,"",IF($H828="","",INDEX([1]NKC!$F$10:$F$5007,$H828)))</f>
        <v>147514</v>
      </c>
      <c r="G828" s="50">
        <f ca="1">IF(SUM(E828:F828)=0,0,$G$11+SUM(E$12:$E828)-SUM(F$12:$F828))</f>
        <v>2711289300</v>
      </c>
      <c r="H828" s="51">
        <f ca="1">IF(IF(TYPE(MATCH($C$8,OFFSET([1]NKC!$D$10,H827,0):'[1]NKC'!$D$5007,0)+H827)=16,"",MATCH($C$8,OFFSET([1]NKC!$D$10,H827,0):'[1]NKC'!$D$5007,0)+H827)&lt;IF(TYPE(MATCH($C$8,OFFSET([1]NKC!$E$10,H827,0):'[1]NKC'!$E$5007,0)+H827)=16,"",MATCH($C$8,OFFSET([1]NKC!$E$10,H827,0):'[1]NKC'!$E$5007,0)+H827),IF(TYPE(MATCH($C$8,OFFSET([1]NKC!$D$10,H827,0):'[1]NKC'!$D$5007,0)+H827)=16,"",MATCH($C$8,OFFSET([1]NKC!$D$10,H827,0):'[1]NKC'!$D$5007,0)+H827),IF(TYPE(MATCH($C$8,OFFSET([1]NKC!$E$10,H827,0):'[1]NKC'!$E$5007,0)+H827)=16,"",MATCH($C$8,OFFSET([1]NKC!$E$10,H827,0):'[1]NKC'!$E$5007,0)+H827))</f>
        <v>1098</v>
      </c>
    </row>
    <row r="829" spans="1:8" s="52" customFormat="1" ht="14.25">
      <c r="A829" s="45">
        <f ca="1">IF($H829="","",INDEX([1]NKC!$A$10:$A$5007,$H829))</f>
        <v>43600</v>
      </c>
      <c r="B829" s="46" t="str">
        <f ca="1">IF($H829="","",INDEX([1]NKC!$B$10:$B$5007,$H829))</f>
        <v>PC20190515-09</v>
      </c>
      <c r="C829" s="47" t="str">
        <f ca="1">IF($H829="","",INDEX([1]NKC!$C$10:$C$5007,$H829))</f>
        <v>Thuế GTGT khấu trừ</v>
      </c>
      <c r="D829" s="48" t="str">
        <f ca="1">IF(IF($H829="","",INDEX([1]NKC!$D$10:$D$5007,$H829))=$C$8,IF($H829="","",INDEX([1]NKC!$E$10:$E$5007,$H829)),IF($H829="","",INDEX([1]NKC!$D$10:$D$5007,$H829)))</f>
        <v>1331</v>
      </c>
      <c r="E829" s="49" t="str">
        <f ca="1">IF(IF($H829="","",INDEX([1]NKC!$E$10:$E$5007,$H829))=$C$8,"",IF($H829="","",INDEX([1]NKC!$F$10:$F$5007,$H829)))</f>
        <v/>
      </c>
      <c r="F829" s="49">
        <f ca="1">IF(IF($H829="","",INDEX([1]NKC!$D$10:$D$5007,$H829))=$C$8,"",IF($H829="","",INDEX([1]NKC!$F$10:$F$5007,$H829)))</f>
        <v>14751</v>
      </c>
      <c r="G829" s="50">
        <f ca="1">IF(SUM(E829:F829)=0,0,$G$11+SUM(E$12:$E829)-SUM(F$12:$F829))</f>
        <v>2711274549</v>
      </c>
      <c r="H829" s="51">
        <f ca="1">IF(IF(TYPE(MATCH($C$8,OFFSET([1]NKC!$D$10,H828,0):'[1]NKC'!$D$5007,0)+H828)=16,"",MATCH($C$8,OFFSET([1]NKC!$D$10,H828,0):'[1]NKC'!$D$5007,0)+H828)&lt;IF(TYPE(MATCH($C$8,OFFSET([1]NKC!$E$10,H828,0):'[1]NKC'!$E$5007,0)+H828)=16,"",MATCH($C$8,OFFSET([1]NKC!$E$10,H828,0):'[1]NKC'!$E$5007,0)+H828),IF(TYPE(MATCH($C$8,OFFSET([1]NKC!$D$10,H828,0):'[1]NKC'!$D$5007,0)+H828)=16,"",MATCH($C$8,OFFSET([1]NKC!$D$10,H828,0):'[1]NKC'!$D$5007,0)+H828),IF(TYPE(MATCH($C$8,OFFSET([1]NKC!$E$10,H828,0):'[1]NKC'!$E$5007,0)+H828)=16,"",MATCH($C$8,OFFSET([1]NKC!$E$10,H828,0):'[1]NKC'!$E$5007,0)+H828))</f>
        <v>1099</v>
      </c>
    </row>
    <row r="830" spans="1:8" s="52" customFormat="1" ht="14.25">
      <c r="A830" s="45">
        <f ca="1">IF($H830="","",INDEX([1]NKC!$A$10:$A$5007,$H830))</f>
        <v>43600</v>
      </c>
      <c r="B830" s="46" t="str">
        <f ca="1">IF($H830="","",INDEX([1]NKC!$B$10:$B$5007,$H830))</f>
        <v>PC20190515-09</v>
      </c>
      <c r="C830" s="47" t="str">
        <f ca="1">IF($H830="","",INDEX([1]NKC!$C$10:$C$5007,$H830))</f>
        <v>TT cước điện thoại NV-số HĐ 6706184</v>
      </c>
      <c r="D830" s="48" t="str">
        <f ca="1">IF(IF($H830="","",INDEX([1]NKC!$D$10:$D$5007,$H830))=$C$8,IF($H830="","",INDEX([1]NKC!$E$10:$E$5007,$H830)),IF($H830="","",INDEX([1]NKC!$D$10:$D$5007,$H830)))</f>
        <v>6418</v>
      </c>
      <c r="E830" s="49" t="str">
        <f ca="1">IF(IF($H830="","",INDEX([1]NKC!$E$10:$E$5007,$H830))=$C$8,"",IF($H830="","",INDEX([1]NKC!$F$10:$F$5007,$H830)))</f>
        <v/>
      </c>
      <c r="F830" s="49">
        <f ca="1">IF(IF($H830="","",INDEX([1]NKC!$D$10:$D$5007,$H830))=$C$8,"",IF($H830="","",INDEX([1]NKC!$F$10:$F$5007,$H830)))</f>
        <v>78788</v>
      </c>
      <c r="G830" s="50">
        <f ca="1">IF(SUM(E830:F830)=0,0,$G$11+SUM(E$12:$E830)-SUM(F$12:$F830))</f>
        <v>2711195761</v>
      </c>
      <c r="H830" s="51">
        <f ca="1">IF(IF(TYPE(MATCH($C$8,OFFSET([1]NKC!$D$10,H829,0):'[1]NKC'!$D$5007,0)+H829)=16,"",MATCH($C$8,OFFSET([1]NKC!$D$10,H829,0):'[1]NKC'!$D$5007,0)+H829)&lt;IF(TYPE(MATCH($C$8,OFFSET([1]NKC!$E$10,H829,0):'[1]NKC'!$E$5007,0)+H829)=16,"",MATCH($C$8,OFFSET([1]NKC!$E$10,H829,0):'[1]NKC'!$E$5007,0)+H829),IF(TYPE(MATCH($C$8,OFFSET([1]NKC!$D$10,H829,0):'[1]NKC'!$D$5007,0)+H829)=16,"",MATCH($C$8,OFFSET([1]NKC!$D$10,H829,0):'[1]NKC'!$D$5007,0)+H829),IF(TYPE(MATCH($C$8,OFFSET([1]NKC!$E$10,H829,0):'[1]NKC'!$E$5007,0)+H829)=16,"",MATCH($C$8,OFFSET([1]NKC!$E$10,H829,0):'[1]NKC'!$E$5007,0)+H829))</f>
        <v>1100</v>
      </c>
    </row>
    <row r="831" spans="1:8" s="52" customFormat="1" ht="14.25">
      <c r="A831" s="45">
        <f ca="1">IF($H831="","",INDEX([1]NKC!$A$10:$A$5007,$H831))</f>
        <v>43600</v>
      </c>
      <c r="B831" s="46" t="str">
        <f ca="1">IF($H831="","",INDEX([1]NKC!$B$10:$B$5007,$H831))</f>
        <v>PC20190515-09</v>
      </c>
      <c r="C831" s="47" t="str">
        <f ca="1">IF($H831="","",INDEX([1]NKC!$C$10:$C$5007,$H831))</f>
        <v>Thuế GTGT khấu trừ</v>
      </c>
      <c r="D831" s="48" t="str">
        <f ca="1">IF(IF($H831="","",INDEX([1]NKC!$D$10:$D$5007,$H831))=$C$8,IF($H831="","",INDEX([1]NKC!$E$10:$E$5007,$H831)),IF($H831="","",INDEX([1]NKC!$D$10:$D$5007,$H831)))</f>
        <v>1331</v>
      </c>
      <c r="E831" s="49" t="str">
        <f ca="1">IF(IF($H831="","",INDEX([1]NKC!$E$10:$E$5007,$H831))=$C$8,"",IF($H831="","",INDEX([1]NKC!$F$10:$F$5007,$H831)))</f>
        <v/>
      </c>
      <c r="F831" s="49">
        <f ca="1">IF(IF($H831="","",INDEX([1]NKC!$D$10:$D$5007,$H831))=$C$8,"",IF($H831="","",INDEX([1]NKC!$F$10:$F$5007,$H831)))</f>
        <v>7879</v>
      </c>
      <c r="G831" s="50">
        <f ca="1">IF(SUM(E831:F831)=0,0,$G$11+SUM(E$12:$E831)-SUM(F$12:$F831))</f>
        <v>2711187882</v>
      </c>
      <c r="H831" s="51">
        <f ca="1">IF(IF(TYPE(MATCH($C$8,OFFSET([1]NKC!$D$10,H830,0):'[1]NKC'!$D$5007,0)+H830)=16,"",MATCH($C$8,OFFSET([1]NKC!$D$10,H830,0):'[1]NKC'!$D$5007,0)+H830)&lt;IF(TYPE(MATCH($C$8,OFFSET([1]NKC!$E$10,H830,0):'[1]NKC'!$E$5007,0)+H830)=16,"",MATCH($C$8,OFFSET([1]NKC!$E$10,H830,0):'[1]NKC'!$E$5007,0)+H830),IF(TYPE(MATCH($C$8,OFFSET([1]NKC!$D$10,H830,0):'[1]NKC'!$D$5007,0)+H830)=16,"",MATCH($C$8,OFFSET([1]NKC!$D$10,H830,0):'[1]NKC'!$D$5007,0)+H830),IF(TYPE(MATCH($C$8,OFFSET([1]NKC!$E$10,H830,0):'[1]NKC'!$E$5007,0)+H830)=16,"",MATCH($C$8,OFFSET([1]NKC!$E$10,H830,0):'[1]NKC'!$E$5007,0)+H830))</f>
        <v>1101</v>
      </c>
    </row>
    <row r="832" spans="1:8" s="52" customFormat="1" ht="14.25">
      <c r="A832" s="45">
        <f ca="1">IF($H832="","",INDEX([1]NKC!$A$10:$A$5007,$H832))</f>
        <v>43600</v>
      </c>
      <c r="B832" s="46" t="str">
        <f ca="1">IF($H832="","",INDEX([1]NKC!$B$10:$B$5007,$H832))</f>
        <v>PC20190515-09</v>
      </c>
      <c r="C832" s="47" t="str">
        <f ca="1">IF($H832="","",INDEX([1]NKC!$C$10:$C$5007,$H832))</f>
        <v>TT cước điện thoại NV-số HĐ 6698012</v>
      </c>
      <c r="D832" s="48" t="str">
        <f ca="1">IF(IF($H832="","",INDEX([1]NKC!$D$10:$D$5007,$H832))=$C$8,IF($H832="","",INDEX([1]NKC!$E$10:$E$5007,$H832)),IF($H832="","",INDEX([1]NKC!$D$10:$D$5007,$H832)))</f>
        <v>6418</v>
      </c>
      <c r="E832" s="49" t="str">
        <f ca="1">IF(IF($H832="","",INDEX([1]NKC!$E$10:$E$5007,$H832))=$C$8,"",IF($H832="","",INDEX([1]NKC!$F$10:$F$5007,$H832)))</f>
        <v/>
      </c>
      <c r="F832" s="49">
        <f ca="1">IF(IF($H832="","",INDEX([1]NKC!$D$10:$D$5007,$H832))=$C$8,"",IF($H832="","",INDEX([1]NKC!$F$10:$F$5007,$H832)))</f>
        <v>92730</v>
      </c>
      <c r="G832" s="50">
        <f ca="1">IF(SUM(E832:F832)=0,0,$G$11+SUM(E$12:$E832)-SUM(F$12:$F832))</f>
        <v>2711095152</v>
      </c>
      <c r="H832" s="51">
        <f ca="1">IF(IF(TYPE(MATCH($C$8,OFFSET([1]NKC!$D$10,H831,0):'[1]NKC'!$D$5007,0)+H831)=16,"",MATCH($C$8,OFFSET([1]NKC!$D$10,H831,0):'[1]NKC'!$D$5007,0)+H831)&lt;IF(TYPE(MATCH($C$8,OFFSET([1]NKC!$E$10,H831,0):'[1]NKC'!$E$5007,0)+H831)=16,"",MATCH($C$8,OFFSET([1]NKC!$E$10,H831,0):'[1]NKC'!$E$5007,0)+H831),IF(TYPE(MATCH($C$8,OFFSET([1]NKC!$D$10,H831,0):'[1]NKC'!$D$5007,0)+H831)=16,"",MATCH($C$8,OFFSET([1]NKC!$D$10,H831,0):'[1]NKC'!$D$5007,0)+H831),IF(TYPE(MATCH($C$8,OFFSET([1]NKC!$E$10,H831,0):'[1]NKC'!$E$5007,0)+H831)=16,"",MATCH($C$8,OFFSET([1]NKC!$E$10,H831,0):'[1]NKC'!$E$5007,0)+H831))</f>
        <v>1102</v>
      </c>
    </row>
    <row r="833" spans="1:8" s="52" customFormat="1" ht="14.25">
      <c r="A833" s="45">
        <f ca="1">IF($H833="","",INDEX([1]NKC!$A$10:$A$5007,$H833))</f>
        <v>43600</v>
      </c>
      <c r="B833" s="46" t="str">
        <f ca="1">IF($H833="","",INDEX([1]NKC!$B$10:$B$5007,$H833))</f>
        <v>PC20190515-09</v>
      </c>
      <c r="C833" s="47" t="str">
        <f ca="1">IF($H833="","",INDEX([1]NKC!$C$10:$C$5007,$H833))</f>
        <v>Thuế GTGT khấu trừ</v>
      </c>
      <c r="D833" s="48" t="str">
        <f ca="1">IF(IF($H833="","",INDEX([1]NKC!$D$10:$D$5007,$H833))=$C$8,IF($H833="","",INDEX([1]NKC!$E$10:$E$5007,$H833)),IF($H833="","",INDEX([1]NKC!$D$10:$D$5007,$H833)))</f>
        <v>1331</v>
      </c>
      <c r="E833" s="49" t="str">
        <f ca="1">IF(IF($H833="","",INDEX([1]NKC!$E$10:$E$5007,$H833))=$C$8,"",IF($H833="","",INDEX([1]NKC!$F$10:$F$5007,$H833)))</f>
        <v/>
      </c>
      <c r="F833" s="49">
        <f ca="1">IF(IF($H833="","",INDEX([1]NKC!$D$10:$D$5007,$H833))=$C$8,"",IF($H833="","",INDEX([1]NKC!$F$10:$F$5007,$H833)))</f>
        <v>9273</v>
      </c>
      <c r="G833" s="50">
        <f ca="1">IF(SUM(E833:F833)=0,0,$G$11+SUM(E$12:$E833)-SUM(F$12:$F833))</f>
        <v>2711085879</v>
      </c>
      <c r="H833" s="51">
        <f ca="1">IF(IF(TYPE(MATCH($C$8,OFFSET([1]NKC!$D$10,H832,0):'[1]NKC'!$D$5007,0)+H832)=16,"",MATCH($C$8,OFFSET([1]NKC!$D$10,H832,0):'[1]NKC'!$D$5007,0)+H832)&lt;IF(TYPE(MATCH($C$8,OFFSET([1]NKC!$E$10,H832,0):'[1]NKC'!$E$5007,0)+H832)=16,"",MATCH($C$8,OFFSET([1]NKC!$E$10,H832,0):'[1]NKC'!$E$5007,0)+H832),IF(TYPE(MATCH($C$8,OFFSET([1]NKC!$D$10,H832,0):'[1]NKC'!$D$5007,0)+H832)=16,"",MATCH($C$8,OFFSET([1]NKC!$D$10,H832,0):'[1]NKC'!$D$5007,0)+H832),IF(TYPE(MATCH($C$8,OFFSET([1]NKC!$E$10,H832,0):'[1]NKC'!$E$5007,0)+H832)=16,"",MATCH($C$8,OFFSET([1]NKC!$E$10,H832,0):'[1]NKC'!$E$5007,0)+H832))</f>
        <v>1103</v>
      </c>
    </row>
    <row r="834" spans="1:8" s="52" customFormat="1" ht="14.25">
      <c r="A834" s="45">
        <f ca="1">IF($H834="","",INDEX([1]NKC!$A$10:$A$5007,$H834))</f>
        <v>43600</v>
      </c>
      <c r="B834" s="46" t="str">
        <f ca="1">IF($H834="","",INDEX([1]NKC!$B$10:$B$5007,$H834))</f>
        <v>PC20190515-09</v>
      </c>
      <c r="C834" s="47" t="str">
        <f ca="1">IF($H834="","",INDEX([1]NKC!$C$10:$C$5007,$H834))</f>
        <v>TT cước điện thoại NV-số HĐ 6703771</v>
      </c>
      <c r="D834" s="48" t="str">
        <f ca="1">IF(IF($H834="","",INDEX([1]NKC!$D$10:$D$5007,$H834))=$C$8,IF($H834="","",INDEX([1]NKC!$E$10:$E$5007,$H834)),IF($H834="","",INDEX([1]NKC!$D$10:$D$5007,$H834)))</f>
        <v>6418</v>
      </c>
      <c r="E834" s="49" t="str">
        <f ca="1">IF(IF($H834="","",INDEX([1]NKC!$E$10:$E$5007,$H834))=$C$8,"",IF($H834="","",INDEX([1]NKC!$F$10:$F$5007,$H834)))</f>
        <v/>
      </c>
      <c r="F834" s="49">
        <f ca="1">IF(IF($H834="","",INDEX([1]NKC!$D$10:$D$5007,$H834))=$C$8,"",IF($H834="","",INDEX([1]NKC!$F$10:$F$5007,$H834)))</f>
        <v>90909</v>
      </c>
      <c r="G834" s="50">
        <f ca="1">IF(SUM(E834:F834)=0,0,$G$11+SUM(E$12:$E834)-SUM(F$12:$F834))</f>
        <v>2710994970</v>
      </c>
      <c r="H834" s="51">
        <f ca="1">IF(IF(TYPE(MATCH($C$8,OFFSET([1]NKC!$D$10,H833,0):'[1]NKC'!$D$5007,0)+H833)=16,"",MATCH($C$8,OFFSET([1]NKC!$D$10,H833,0):'[1]NKC'!$D$5007,0)+H833)&lt;IF(TYPE(MATCH($C$8,OFFSET([1]NKC!$E$10,H833,0):'[1]NKC'!$E$5007,0)+H833)=16,"",MATCH($C$8,OFFSET([1]NKC!$E$10,H833,0):'[1]NKC'!$E$5007,0)+H833),IF(TYPE(MATCH($C$8,OFFSET([1]NKC!$D$10,H833,0):'[1]NKC'!$D$5007,0)+H833)=16,"",MATCH($C$8,OFFSET([1]NKC!$D$10,H833,0):'[1]NKC'!$D$5007,0)+H833),IF(TYPE(MATCH($C$8,OFFSET([1]NKC!$E$10,H833,0):'[1]NKC'!$E$5007,0)+H833)=16,"",MATCH($C$8,OFFSET([1]NKC!$E$10,H833,0):'[1]NKC'!$E$5007,0)+H833))</f>
        <v>1104</v>
      </c>
    </row>
    <row r="835" spans="1:8" s="52" customFormat="1" ht="14.25">
      <c r="A835" s="45">
        <f ca="1">IF($H835="","",INDEX([1]NKC!$A$10:$A$5007,$H835))</f>
        <v>43600</v>
      </c>
      <c r="B835" s="46" t="str">
        <f ca="1">IF($H835="","",INDEX([1]NKC!$B$10:$B$5007,$H835))</f>
        <v>PC20190515-09</v>
      </c>
      <c r="C835" s="47" t="str">
        <f ca="1">IF($H835="","",INDEX([1]NKC!$C$10:$C$5007,$H835))</f>
        <v>Thuế GTGT khấu trừ</v>
      </c>
      <c r="D835" s="48" t="str">
        <f ca="1">IF(IF($H835="","",INDEX([1]NKC!$D$10:$D$5007,$H835))=$C$8,IF($H835="","",INDEX([1]NKC!$E$10:$E$5007,$H835)),IF($H835="","",INDEX([1]NKC!$D$10:$D$5007,$H835)))</f>
        <v>1331</v>
      </c>
      <c r="E835" s="49" t="str">
        <f ca="1">IF(IF($H835="","",INDEX([1]NKC!$E$10:$E$5007,$H835))=$C$8,"",IF($H835="","",INDEX([1]NKC!$F$10:$F$5007,$H835)))</f>
        <v/>
      </c>
      <c r="F835" s="49">
        <f ca="1">IF(IF($H835="","",INDEX([1]NKC!$D$10:$D$5007,$H835))=$C$8,"",IF($H835="","",INDEX([1]NKC!$F$10:$F$5007,$H835)))</f>
        <v>9091</v>
      </c>
      <c r="G835" s="50">
        <f ca="1">IF(SUM(E835:F835)=0,0,$G$11+SUM(E$12:$E835)-SUM(F$12:$F835))</f>
        <v>2710985879</v>
      </c>
      <c r="H835" s="51">
        <f ca="1">IF(IF(TYPE(MATCH($C$8,OFFSET([1]NKC!$D$10,H834,0):'[1]NKC'!$D$5007,0)+H834)=16,"",MATCH($C$8,OFFSET([1]NKC!$D$10,H834,0):'[1]NKC'!$D$5007,0)+H834)&lt;IF(TYPE(MATCH($C$8,OFFSET([1]NKC!$E$10,H834,0):'[1]NKC'!$E$5007,0)+H834)=16,"",MATCH($C$8,OFFSET([1]NKC!$E$10,H834,0):'[1]NKC'!$E$5007,0)+H834),IF(TYPE(MATCH($C$8,OFFSET([1]NKC!$D$10,H834,0):'[1]NKC'!$D$5007,0)+H834)=16,"",MATCH($C$8,OFFSET([1]NKC!$D$10,H834,0):'[1]NKC'!$D$5007,0)+H834),IF(TYPE(MATCH($C$8,OFFSET([1]NKC!$E$10,H834,0):'[1]NKC'!$E$5007,0)+H834)=16,"",MATCH($C$8,OFFSET([1]NKC!$E$10,H834,0):'[1]NKC'!$E$5007,0)+H834))</f>
        <v>1105</v>
      </c>
    </row>
    <row r="836" spans="1:8" s="52" customFormat="1" ht="14.25">
      <c r="A836" s="45">
        <f ca="1">IF($H836="","",INDEX([1]NKC!$A$10:$A$5007,$H836))</f>
        <v>43600</v>
      </c>
      <c r="B836" s="46" t="str">
        <f ca="1">IF($H836="","",INDEX([1]NKC!$B$10:$B$5007,$H836))</f>
        <v>PC20190515-09</v>
      </c>
      <c r="C836" s="47" t="str">
        <f ca="1">IF($H836="","",INDEX([1]NKC!$C$10:$C$5007,$H836))</f>
        <v>TT cước điện thoại NV-số HĐ 6715421</v>
      </c>
      <c r="D836" s="48" t="str">
        <f ca="1">IF(IF($H836="","",INDEX([1]NKC!$D$10:$D$5007,$H836))=$C$8,IF($H836="","",INDEX([1]NKC!$E$10:$E$5007,$H836)),IF($H836="","",INDEX([1]NKC!$D$10:$D$5007,$H836)))</f>
        <v>6418</v>
      </c>
      <c r="E836" s="49" t="str">
        <f ca="1">IF(IF($H836="","",INDEX([1]NKC!$E$10:$E$5007,$H836))=$C$8,"",IF($H836="","",INDEX([1]NKC!$F$10:$F$5007,$H836)))</f>
        <v/>
      </c>
      <c r="F836" s="49">
        <f ca="1">IF(IF($H836="","",INDEX([1]NKC!$D$10:$D$5007,$H836))=$C$8,"",IF($H836="","",INDEX([1]NKC!$F$10:$F$5007,$H836)))</f>
        <v>154545</v>
      </c>
      <c r="G836" s="50">
        <f ca="1">IF(SUM(E836:F836)=0,0,$G$11+SUM(E$12:$E836)-SUM(F$12:$F836))</f>
        <v>2710831334</v>
      </c>
      <c r="H836" s="51">
        <f ca="1">IF(IF(TYPE(MATCH($C$8,OFFSET([1]NKC!$D$10,H835,0):'[1]NKC'!$D$5007,0)+H835)=16,"",MATCH($C$8,OFFSET([1]NKC!$D$10,H835,0):'[1]NKC'!$D$5007,0)+H835)&lt;IF(TYPE(MATCH($C$8,OFFSET([1]NKC!$E$10,H835,0):'[1]NKC'!$E$5007,0)+H835)=16,"",MATCH($C$8,OFFSET([1]NKC!$E$10,H835,0):'[1]NKC'!$E$5007,0)+H835),IF(TYPE(MATCH($C$8,OFFSET([1]NKC!$D$10,H835,0):'[1]NKC'!$D$5007,0)+H835)=16,"",MATCH($C$8,OFFSET([1]NKC!$D$10,H835,0):'[1]NKC'!$D$5007,0)+H835),IF(TYPE(MATCH($C$8,OFFSET([1]NKC!$E$10,H835,0):'[1]NKC'!$E$5007,0)+H835)=16,"",MATCH($C$8,OFFSET([1]NKC!$E$10,H835,0):'[1]NKC'!$E$5007,0)+H835))</f>
        <v>1106</v>
      </c>
    </row>
    <row r="837" spans="1:8" s="52" customFormat="1" ht="14.25">
      <c r="A837" s="45">
        <f ca="1">IF($H837="","",INDEX([1]NKC!$A$10:$A$5007,$H837))</f>
        <v>43600</v>
      </c>
      <c r="B837" s="46" t="str">
        <f ca="1">IF($H837="","",INDEX([1]NKC!$B$10:$B$5007,$H837))</f>
        <v>PC20190515-09</v>
      </c>
      <c r="C837" s="47" t="str">
        <f ca="1">IF($H837="","",INDEX([1]NKC!$C$10:$C$5007,$H837))</f>
        <v>Thuế GTGT khấu trừ</v>
      </c>
      <c r="D837" s="48" t="str">
        <f ca="1">IF(IF($H837="","",INDEX([1]NKC!$D$10:$D$5007,$H837))=$C$8,IF($H837="","",INDEX([1]NKC!$E$10:$E$5007,$H837)),IF($H837="","",INDEX([1]NKC!$D$10:$D$5007,$H837)))</f>
        <v>1331</v>
      </c>
      <c r="E837" s="49" t="str">
        <f ca="1">IF(IF($H837="","",INDEX([1]NKC!$E$10:$E$5007,$H837))=$C$8,"",IF($H837="","",INDEX([1]NKC!$F$10:$F$5007,$H837)))</f>
        <v/>
      </c>
      <c r="F837" s="49">
        <f ca="1">IF(IF($H837="","",INDEX([1]NKC!$D$10:$D$5007,$H837))=$C$8,"",IF($H837="","",INDEX([1]NKC!$F$10:$F$5007,$H837)))</f>
        <v>15455</v>
      </c>
      <c r="G837" s="50">
        <f ca="1">IF(SUM(E837:F837)=0,0,$G$11+SUM(E$12:$E837)-SUM(F$12:$F837))</f>
        <v>2710815879</v>
      </c>
      <c r="H837" s="51">
        <f ca="1">IF(IF(TYPE(MATCH($C$8,OFFSET([1]NKC!$D$10,H836,0):'[1]NKC'!$D$5007,0)+H836)=16,"",MATCH($C$8,OFFSET([1]NKC!$D$10,H836,0):'[1]NKC'!$D$5007,0)+H836)&lt;IF(TYPE(MATCH($C$8,OFFSET([1]NKC!$E$10,H836,0):'[1]NKC'!$E$5007,0)+H836)=16,"",MATCH($C$8,OFFSET([1]NKC!$E$10,H836,0):'[1]NKC'!$E$5007,0)+H836),IF(TYPE(MATCH($C$8,OFFSET([1]NKC!$D$10,H836,0):'[1]NKC'!$D$5007,0)+H836)=16,"",MATCH($C$8,OFFSET([1]NKC!$D$10,H836,0):'[1]NKC'!$D$5007,0)+H836),IF(TYPE(MATCH($C$8,OFFSET([1]NKC!$E$10,H836,0):'[1]NKC'!$E$5007,0)+H836)=16,"",MATCH($C$8,OFFSET([1]NKC!$E$10,H836,0):'[1]NKC'!$E$5007,0)+H836))</f>
        <v>1107</v>
      </c>
    </row>
    <row r="838" spans="1:8" s="52" customFormat="1" ht="14.25">
      <c r="A838" s="45">
        <f ca="1">IF($H838="","",INDEX([1]NKC!$A$10:$A$5007,$H838))</f>
        <v>43600</v>
      </c>
      <c r="B838" s="46" t="str">
        <f ca="1">IF($H838="","",INDEX([1]NKC!$B$10:$B$5007,$H838))</f>
        <v>PC20190515-09</v>
      </c>
      <c r="C838" s="47" t="str">
        <f ca="1">IF($H838="","",INDEX([1]NKC!$C$10:$C$5007,$H838))</f>
        <v>TT cước điện thoại NV-số HĐ 6706144</v>
      </c>
      <c r="D838" s="48" t="str">
        <f ca="1">IF(IF($H838="","",INDEX([1]NKC!$D$10:$D$5007,$H838))=$C$8,IF($H838="","",INDEX([1]NKC!$E$10:$E$5007,$H838)),IF($H838="","",INDEX([1]NKC!$D$10:$D$5007,$H838)))</f>
        <v>6418</v>
      </c>
      <c r="E838" s="49" t="str">
        <f ca="1">IF(IF($H838="","",INDEX([1]NKC!$E$10:$E$5007,$H838))=$C$8,"",IF($H838="","",INDEX([1]NKC!$F$10:$F$5007,$H838)))</f>
        <v/>
      </c>
      <c r="F838" s="49">
        <f ca="1">IF(IF($H838="","",INDEX([1]NKC!$D$10:$D$5007,$H838))=$C$8,"",IF($H838="","",INDEX([1]NKC!$F$10:$F$5007,$H838)))</f>
        <v>78788</v>
      </c>
      <c r="G838" s="50">
        <f ca="1">IF(SUM(E838:F838)=0,0,$G$11+SUM(E$12:$E838)-SUM(F$12:$F838))</f>
        <v>2710737091</v>
      </c>
      <c r="H838" s="51">
        <f ca="1">IF(IF(TYPE(MATCH($C$8,OFFSET([1]NKC!$D$10,H837,0):'[1]NKC'!$D$5007,0)+H837)=16,"",MATCH($C$8,OFFSET([1]NKC!$D$10,H837,0):'[1]NKC'!$D$5007,0)+H837)&lt;IF(TYPE(MATCH($C$8,OFFSET([1]NKC!$E$10,H837,0):'[1]NKC'!$E$5007,0)+H837)=16,"",MATCH($C$8,OFFSET([1]NKC!$E$10,H837,0):'[1]NKC'!$E$5007,0)+H837),IF(TYPE(MATCH($C$8,OFFSET([1]NKC!$D$10,H837,0):'[1]NKC'!$D$5007,0)+H837)=16,"",MATCH($C$8,OFFSET([1]NKC!$D$10,H837,0):'[1]NKC'!$D$5007,0)+H837),IF(TYPE(MATCH($C$8,OFFSET([1]NKC!$E$10,H837,0):'[1]NKC'!$E$5007,0)+H837)=16,"",MATCH($C$8,OFFSET([1]NKC!$E$10,H837,0):'[1]NKC'!$E$5007,0)+H837))</f>
        <v>1108</v>
      </c>
    </row>
    <row r="839" spans="1:8" s="52" customFormat="1" ht="14.25">
      <c r="A839" s="45">
        <f ca="1">IF($H839="","",INDEX([1]NKC!$A$10:$A$5007,$H839))</f>
        <v>43600</v>
      </c>
      <c r="B839" s="46" t="str">
        <f ca="1">IF($H839="","",INDEX([1]NKC!$B$10:$B$5007,$H839))</f>
        <v>PC20190515-09</v>
      </c>
      <c r="C839" s="47" t="str">
        <f ca="1">IF($H839="","",INDEX([1]NKC!$C$10:$C$5007,$H839))</f>
        <v>Thuế GTGT khấu trừ</v>
      </c>
      <c r="D839" s="48" t="str">
        <f ca="1">IF(IF($H839="","",INDEX([1]NKC!$D$10:$D$5007,$H839))=$C$8,IF($H839="","",INDEX([1]NKC!$E$10:$E$5007,$H839)),IF($H839="","",INDEX([1]NKC!$D$10:$D$5007,$H839)))</f>
        <v>1331</v>
      </c>
      <c r="E839" s="49" t="str">
        <f ca="1">IF(IF($H839="","",INDEX([1]NKC!$E$10:$E$5007,$H839))=$C$8,"",IF($H839="","",INDEX([1]NKC!$F$10:$F$5007,$H839)))</f>
        <v/>
      </c>
      <c r="F839" s="49">
        <f ca="1">IF(IF($H839="","",INDEX([1]NKC!$D$10:$D$5007,$H839))=$C$8,"",IF($H839="","",INDEX([1]NKC!$F$10:$F$5007,$H839)))</f>
        <v>7879</v>
      </c>
      <c r="G839" s="50">
        <f ca="1">IF(SUM(E839:F839)=0,0,$G$11+SUM(E$12:$E839)-SUM(F$12:$F839))</f>
        <v>2710729212</v>
      </c>
      <c r="H839" s="51">
        <f ca="1">IF(IF(TYPE(MATCH($C$8,OFFSET([1]NKC!$D$10,H838,0):'[1]NKC'!$D$5007,0)+H838)=16,"",MATCH($C$8,OFFSET([1]NKC!$D$10,H838,0):'[1]NKC'!$D$5007,0)+H838)&lt;IF(TYPE(MATCH($C$8,OFFSET([1]NKC!$E$10,H838,0):'[1]NKC'!$E$5007,0)+H838)=16,"",MATCH($C$8,OFFSET([1]NKC!$E$10,H838,0):'[1]NKC'!$E$5007,0)+H838),IF(TYPE(MATCH($C$8,OFFSET([1]NKC!$D$10,H838,0):'[1]NKC'!$D$5007,0)+H838)=16,"",MATCH($C$8,OFFSET([1]NKC!$D$10,H838,0):'[1]NKC'!$D$5007,0)+H838),IF(TYPE(MATCH($C$8,OFFSET([1]NKC!$E$10,H838,0):'[1]NKC'!$E$5007,0)+H838)=16,"",MATCH($C$8,OFFSET([1]NKC!$E$10,H838,0):'[1]NKC'!$E$5007,0)+H838))</f>
        <v>1109</v>
      </c>
    </row>
    <row r="840" spans="1:8" s="52" customFormat="1" ht="14.25">
      <c r="A840" s="45">
        <f ca="1">IF($H840="","",INDEX([1]NKC!$A$10:$A$5007,$H840))</f>
        <v>43600</v>
      </c>
      <c r="B840" s="46" t="str">
        <f ca="1">IF($H840="","",INDEX([1]NKC!$B$10:$B$5007,$H840))</f>
        <v>PC20190515-09</v>
      </c>
      <c r="C840" s="47" t="str">
        <f ca="1">IF($H840="","",INDEX([1]NKC!$C$10:$C$5007,$H840))</f>
        <v>TT cước điện thoại NV-số HĐ 6700226</v>
      </c>
      <c r="D840" s="48" t="str">
        <f ca="1">IF(IF($H840="","",INDEX([1]NKC!$D$10:$D$5007,$H840))=$C$8,IF($H840="","",INDEX([1]NKC!$E$10:$E$5007,$H840)),IF($H840="","",INDEX([1]NKC!$D$10:$D$5007,$H840)))</f>
        <v>6418</v>
      </c>
      <c r="E840" s="49" t="str">
        <f ca="1">IF(IF($H840="","",INDEX([1]NKC!$E$10:$E$5007,$H840))=$C$8,"",IF($H840="","",INDEX([1]NKC!$F$10:$F$5007,$H840)))</f>
        <v/>
      </c>
      <c r="F840" s="49">
        <f ca="1">IF(IF($H840="","",INDEX([1]NKC!$D$10:$D$5007,$H840))=$C$8,"",IF($H840="","",INDEX([1]NKC!$F$10:$F$5007,$H840)))</f>
        <v>118182</v>
      </c>
      <c r="G840" s="50">
        <f ca="1">IF(SUM(E840:F840)=0,0,$G$11+SUM(E$12:$E840)-SUM(F$12:$F840))</f>
        <v>2710611030</v>
      </c>
      <c r="H840" s="51">
        <f ca="1">IF(IF(TYPE(MATCH($C$8,OFFSET([1]NKC!$D$10,H839,0):'[1]NKC'!$D$5007,0)+H839)=16,"",MATCH($C$8,OFFSET([1]NKC!$D$10,H839,0):'[1]NKC'!$D$5007,0)+H839)&lt;IF(TYPE(MATCH($C$8,OFFSET([1]NKC!$E$10,H839,0):'[1]NKC'!$E$5007,0)+H839)=16,"",MATCH($C$8,OFFSET([1]NKC!$E$10,H839,0):'[1]NKC'!$E$5007,0)+H839),IF(TYPE(MATCH($C$8,OFFSET([1]NKC!$D$10,H839,0):'[1]NKC'!$D$5007,0)+H839)=16,"",MATCH($C$8,OFFSET([1]NKC!$D$10,H839,0):'[1]NKC'!$D$5007,0)+H839),IF(TYPE(MATCH($C$8,OFFSET([1]NKC!$E$10,H839,0):'[1]NKC'!$E$5007,0)+H839)=16,"",MATCH($C$8,OFFSET([1]NKC!$E$10,H839,0):'[1]NKC'!$E$5007,0)+H839))</f>
        <v>1110</v>
      </c>
    </row>
    <row r="841" spans="1:8" s="52" customFormat="1" ht="14.25">
      <c r="A841" s="45">
        <f ca="1">IF($H841="","",INDEX([1]NKC!$A$10:$A$5007,$H841))</f>
        <v>43600</v>
      </c>
      <c r="B841" s="46" t="str">
        <f ca="1">IF($H841="","",INDEX([1]NKC!$B$10:$B$5007,$H841))</f>
        <v>PC20190515-09</v>
      </c>
      <c r="C841" s="47" t="str">
        <f ca="1">IF($H841="","",INDEX([1]NKC!$C$10:$C$5007,$H841))</f>
        <v>Thuế GTGT khấu trừ</v>
      </c>
      <c r="D841" s="48" t="str">
        <f ca="1">IF(IF($H841="","",INDEX([1]NKC!$D$10:$D$5007,$H841))=$C$8,IF($H841="","",INDEX([1]NKC!$E$10:$E$5007,$H841)),IF($H841="","",INDEX([1]NKC!$D$10:$D$5007,$H841)))</f>
        <v>1331</v>
      </c>
      <c r="E841" s="49" t="str">
        <f ca="1">IF(IF($H841="","",INDEX([1]NKC!$E$10:$E$5007,$H841))=$C$8,"",IF($H841="","",INDEX([1]NKC!$F$10:$F$5007,$H841)))</f>
        <v/>
      </c>
      <c r="F841" s="49">
        <f ca="1">IF(IF($H841="","",INDEX([1]NKC!$D$10:$D$5007,$H841))=$C$8,"",IF($H841="","",INDEX([1]NKC!$F$10:$F$5007,$H841)))</f>
        <v>11818</v>
      </c>
      <c r="G841" s="50">
        <f ca="1">IF(SUM(E841:F841)=0,0,$G$11+SUM(E$12:$E841)-SUM(F$12:$F841))</f>
        <v>2710599212</v>
      </c>
      <c r="H841" s="51">
        <f ca="1">IF(IF(TYPE(MATCH($C$8,OFFSET([1]NKC!$D$10,H840,0):'[1]NKC'!$D$5007,0)+H840)=16,"",MATCH($C$8,OFFSET([1]NKC!$D$10,H840,0):'[1]NKC'!$D$5007,0)+H840)&lt;IF(TYPE(MATCH($C$8,OFFSET([1]NKC!$E$10,H840,0):'[1]NKC'!$E$5007,0)+H840)=16,"",MATCH($C$8,OFFSET([1]NKC!$E$10,H840,0):'[1]NKC'!$E$5007,0)+H840),IF(TYPE(MATCH($C$8,OFFSET([1]NKC!$D$10,H840,0):'[1]NKC'!$D$5007,0)+H840)=16,"",MATCH($C$8,OFFSET([1]NKC!$D$10,H840,0):'[1]NKC'!$D$5007,0)+H840),IF(TYPE(MATCH($C$8,OFFSET([1]NKC!$E$10,H840,0):'[1]NKC'!$E$5007,0)+H840)=16,"",MATCH($C$8,OFFSET([1]NKC!$E$10,H840,0):'[1]NKC'!$E$5007,0)+H840))</f>
        <v>1111</v>
      </c>
    </row>
    <row r="842" spans="1:8" s="52" customFormat="1" ht="14.25">
      <c r="A842" s="45">
        <f ca="1">IF($H842="","",INDEX([1]NKC!$A$10:$A$5007,$H842))</f>
        <v>43600</v>
      </c>
      <c r="B842" s="46" t="str">
        <f ca="1">IF($H842="","",INDEX([1]NKC!$B$10:$B$5007,$H842))</f>
        <v>PC20190515-10</v>
      </c>
      <c r="C842" s="47" t="str">
        <f ca="1">IF($H842="","",INDEX([1]NKC!$C$10:$C$5007,$H842))</f>
        <v>TT nước uống công ty theo HĐ 0000082 (13/05/2019)</v>
      </c>
      <c r="D842" s="48" t="str">
        <f ca="1">IF(IF($H842="","",INDEX([1]NKC!$D$10:$D$5007,$H842))=$C$8,IF($H842="","",INDEX([1]NKC!$E$10:$E$5007,$H842)),IF($H842="","",INDEX([1]NKC!$D$10:$D$5007,$H842)))</f>
        <v>6418</v>
      </c>
      <c r="E842" s="49" t="str">
        <f ca="1">IF(IF($H842="","",INDEX([1]NKC!$E$10:$E$5007,$H842))=$C$8,"",IF($H842="","",INDEX([1]NKC!$F$10:$F$5007,$H842)))</f>
        <v/>
      </c>
      <c r="F842" s="49">
        <f ca="1">IF(IF($H842="","",INDEX([1]NKC!$D$10:$D$5007,$H842))=$C$8,"",IF($H842="","",INDEX([1]NKC!$F$10:$F$5007,$H842)))</f>
        <v>925455</v>
      </c>
      <c r="G842" s="50">
        <f ca="1">IF(SUM(E842:F842)=0,0,$G$11+SUM(E$12:$E842)-SUM(F$12:$F842))</f>
        <v>2709673757</v>
      </c>
      <c r="H842" s="51">
        <f ca="1">IF(IF(TYPE(MATCH($C$8,OFFSET([1]NKC!$D$10,H841,0):'[1]NKC'!$D$5007,0)+H841)=16,"",MATCH($C$8,OFFSET([1]NKC!$D$10,H841,0):'[1]NKC'!$D$5007,0)+H841)&lt;IF(TYPE(MATCH($C$8,OFFSET([1]NKC!$E$10,H841,0):'[1]NKC'!$E$5007,0)+H841)=16,"",MATCH($C$8,OFFSET([1]NKC!$E$10,H841,0):'[1]NKC'!$E$5007,0)+H841),IF(TYPE(MATCH($C$8,OFFSET([1]NKC!$D$10,H841,0):'[1]NKC'!$D$5007,0)+H841)=16,"",MATCH($C$8,OFFSET([1]NKC!$D$10,H841,0):'[1]NKC'!$D$5007,0)+H841),IF(TYPE(MATCH($C$8,OFFSET([1]NKC!$E$10,H841,0):'[1]NKC'!$E$5007,0)+H841)=16,"",MATCH($C$8,OFFSET([1]NKC!$E$10,H841,0):'[1]NKC'!$E$5007,0)+H841))</f>
        <v>1112</v>
      </c>
    </row>
    <row r="843" spans="1:8" s="52" customFormat="1" ht="14.25">
      <c r="A843" s="45">
        <f ca="1">IF($H843="","",INDEX([1]NKC!$A$10:$A$5007,$H843))</f>
        <v>43600</v>
      </c>
      <c r="B843" s="46" t="str">
        <f ca="1">IF($H843="","",INDEX([1]NKC!$B$10:$B$5007,$H843))</f>
        <v>PC20190515-10</v>
      </c>
      <c r="C843" s="47" t="str">
        <f ca="1">IF($H843="","",INDEX([1]NKC!$C$10:$C$5007,$H843))</f>
        <v>Thuế GTGT khấu trừ</v>
      </c>
      <c r="D843" s="48" t="str">
        <f ca="1">IF(IF($H843="","",INDEX([1]NKC!$D$10:$D$5007,$H843))=$C$8,IF($H843="","",INDEX([1]NKC!$E$10:$E$5007,$H843)),IF($H843="","",INDEX([1]NKC!$D$10:$D$5007,$H843)))</f>
        <v>1331</v>
      </c>
      <c r="E843" s="49" t="str">
        <f ca="1">IF(IF($H843="","",INDEX([1]NKC!$E$10:$E$5007,$H843))=$C$8,"",IF($H843="","",INDEX([1]NKC!$F$10:$F$5007,$H843)))</f>
        <v/>
      </c>
      <c r="F843" s="49">
        <f ca="1">IF(IF($H843="","",INDEX([1]NKC!$D$10:$D$5007,$H843))=$C$8,"",IF($H843="","",INDEX([1]NKC!$F$10:$F$5007,$H843)))</f>
        <v>92546</v>
      </c>
      <c r="G843" s="50">
        <f ca="1">IF(SUM(E843:F843)=0,0,$G$11+SUM(E$12:$E843)-SUM(F$12:$F843))</f>
        <v>2709581211</v>
      </c>
      <c r="H843" s="51">
        <f ca="1">IF(IF(TYPE(MATCH($C$8,OFFSET([1]NKC!$D$10,H842,0):'[1]NKC'!$D$5007,0)+H842)=16,"",MATCH($C$8,OFFSET([1]NKC!$D$10,H842,0):'[1]NKC'!$D$5007,0)+H842)&lt;IF(TYPE(MATCH($C$8,OFFSET([1]NKC!$E$10,H842,0):'[1]NKC'!$E$5007,0)+H842)=16,"",MATCH($C$8,OFFSET([1]NKC!$E$10,H842,0):'[1]NKC'!$E$5007,0)+H842),IF(TYPE(MATCH($C$8,OFFSET([1]NKC!$D$10,H842,0):'[1]NKC'!$D$5007,0)+H842)=16,"",MATCH($C$8,OFFSET([1]NKC!$D$10,H842,0):'[1]NKC'!$D$5007,0)+H842),IF(TYPE(MATCH($C$8,OFFSET([1]NKC!$E$10,H842,0):'[1]NKC'!$E$5007,0)+H842)=16,"",MATCH($C$8,OFFSET([1]NKC!$E$10,H842,0):'[1]NKC'!$E$5007,0)+H842))</f>
        <v>1113</v>
      </c>
    </row>
    <row r="844" spans="1:8" s="52" customFormat="1" ht="14.25">
      <c r="A844" s="45">
        <f ca="1">IF($H844="","",INDEX([1]NKC!$A$10:$A$5007,$H844))</f>
        <v>43600</v>
      </c>
      <c r="B844" s="46" t="str">
        <f ca="1">IF($H844="","",INDEX([1]NKC!$B$10:$B$5007,$H844))</f>
        <v>PC20190515-11</v>
      </c>
      <c r="C844" s="47" t="str">
        <f ca="1">IF($H844="","",INDEX([1]NKC!$C$10:$C$5007,$H844))</f>
        <v>TT làm namecard A Bằng TN, Tâm PQ, Tuấn ĐNB</v>
      </c>
      <c r="D844" s="48" t="str">
        <f ca="1">IF(IF($H844="","",INDEX([1]NKC!$D$10:$D$5007,$H844))=$C$8,IF($H844="","",INDEX([1]NKC!$E$10:$E$5007,$H844)),IF($H844="","",INDEX([1]NKC!$D$10:$D$5007,$H844)))</f>
        <v>6418</v>
      </c>
      <c r="E844" s="49" t="str">
        <f ca="1">IF(IF($H844="","",INDEX([1]NKC!$E$10:$E$5007,$H844))=$C$8,"",IF($H844="","",INDEX([1]NKC!$F$10:$F$5007,$H844)))</f>
        <v/>
      </c>
      <c r="F844" s="49">
        <f ca="1">IF(IF($H844="","",INDEX([1]NKC!$D$10:$D$5007,$H844))=$C$8,"",IF($H844="","",INDEX([1]NKC!$F$10:$F$5007,$H844)))</f>
        <v>240000</v>
      </c>
      <c r="G844" s="50">
        <f ca="1">IF(SUM(E844:F844)=0,0,$G$11+SUM(E$12:$E844)-SUM(F$12:$F844))</f>
        <v>2709341211</v>
      </c>
      <c r="H844" s="51">
        <f ca="1">IF(IF(TYPE(MATCH($C$8,OFFSET([1]NKC!$D$10,H843,0):'[1]NKC'!$D$5007,0)+H843)=16,"",MATCH($C$8,OFFSET([1]NKC!$D$10,H843,0):'[1]NKC'!$D$5007,0)+H843)&lt;IF(TYPE(MATCH($C$8,OFFSET([1]NKC!$E$10,H843,0):'[1]NKC'!$E$5007,0)+H843)=16,"",MATCH($C$8,OFFSET([1]NKC!$E$10,H843,0):'[1]NKC'!$E$5007,0)+H843),IF(TYPE(MATCH($C$8,OFFSET([1]NKC!$D$10,H843,0):'[1]NKC'!$D$5007,0)+H843)=16,"",MATCH($C$8,OFFSET([1]NKC!$D$10,H843,0):'[1]NKC'!$D$5007,0)+H843),IF(TYPE(MATCH($C$8,OFFSET([1]NKC!$E$10,H843,0):'[1]NKC'!$E$5007,0)+H843)=16,"",MATCH($C$8,OFFSET([1]NKC!$E$10,H843,0):'[1]NKC'!$E$5007,0)+H843))</f>
        <v>1114</v>
      </c>
    </row>
    <row r="845" spans="1:8" s="52" customFormat="1" ht="14.25">
      <c r="A845" s="45">
        <f ca="1">IF($H845="","",INDEX([1]NKC!$A$10:$A$5007,$H845))</f>
        <v>43600</v>
      </c>
      <c r="B845" s="46" t="str">
        <f ca="1">IF($H845="","",INDEX([1]NKC!$B$10:$B$5007,$H845))</f>
        <v>PC20190515-11</v>
      </c>
      <c r="C845" s="47" t="str">
        <f ca="1">IF($H845="","",INDEX([1]NKC!$C$10:$C$5007,$H845))</f>
        <v>Thuế GTGT khấu trừ</v>
      </c>
      <c r="D845" s="48" t="str">
        <f ca="1">IF(IF($H845="","",INDEX([1]NKC!$D$10:$D$5007,$H845))=$C$8,IF($H845="","",INDEX([1]NKC!$E$10:$E$5007,$H845)),IF($H845="","",INDEX([1]NKC!$D$10:$D$5007,$H845)))</f>
        <v>1331</v>
      </c>
      <c r="E845" s="49" t="str">
        <f ca="1">IF(IF($H845="","",INDEX([1]NKC!$E$10:$E$5007,$H845))=$C$8,"",IF($H845="","",INDEX([1]NKC!$F$10:$F$5007,$H845)))</f>
        <v/>
      </c>
      <c r="F845" s="49">
        <f ca="1">IF(IF($H845="","",INDEX([1]NKC!$D$10:$D$5007,$H845))=$C$8,"",IF($H845="","",INDEX([1]NKC!$F$10:$F$5007,$H845)))</f>
        <v>24000</v>
      </c>
      <c r="G845" s="50">
        <f ca="1">IF(SUM(E845:F845)=0,0,$G$11+SUM(E$12:$E845)-SUM(F$12:$F845))</f>
        <v>2709317211</v>
      </c>
      <c r="H845" s="51">
        <f ca="1">IF(IF(TYPE(MATCH($C$8,OFFSET([1]NKC!$D$10,H844,0):'[1]NKC'!$D$5007,0)+H844)=16,"",MATCH($C$8,OFFSET([1]NKC!$D$10,H844,0):'[1]NKC'!$D$5007,0)+H844)&lt;IF(TYPE(MATCH($C$8,OFFSET([1]NKC!$E$10,H844,0):'[1]NKC'!$E$5007,0)+H844)=16,"",MATCH($C$8,OFFSET([1]NKC!$E$10,H844,0):'[1]NKC'!$E$5007,0)+H844),IF(TYPE(MATCH($C$8,OFFSET([1]NKC!$D$10,H844,0):'[1]NKC'!$D$5007,0)+H844)=16,"",MATCH($C$8,OFFSET([1]NKC!$D$10,H844,0):'[1]NKC'!$D$5007,0)+H844),IF(TYPE(MATCH($C$8,OFFSET([1]NKC!$E$10,H844,0):'[1]NKC'!$E$5007,0)+H844)=16,"",MATCH($C$8,OFFSET([1]NKC!$E$10,H844,0):'[1]NKC'!$E$5007,0)+H844))</f>
        <v>1115</v>
      </c>
    </row>
    <row r="846" spans="1:8" s="52" customFormat="1" ht="14.25">
      <c r="A846" s="45">
        <f ca="1">IF($H846="","",INDEX([1]NKC!$A$10:$A$5007,$H846))</f>
        <v>43600</v>
      </c>
      <c r="B846" s="46" t="str">
        <f ca="1">IF($H846="","",INDEX([1]NKC!$B$10:$B$5007,$H846))</f>
        <v>PC20190515-12</v>
      </c>
      <c r="C846" s="47" t="str">
        <f ca="1">IF($H846="","",INDEX([1]NKC!$C$10:$C$5007,$H846))</f>
        <v xml:space="preserve">TT chi phí làm mẫu ISOTEC -Cáp </v>
      </c>
      <c r="D846" s="48" t="str">
        <f ca="1">IF(IF($H846="","",INDEX([1]NKC!$D$10:$D$5007,$H846))=$C$8,IF($H846="","",INDEX([1]NKC!$E$10:$E$5007,$H846)),IF($H846="","",INDEX([1]NKC!$D$10:$D$5007,$H846)))</f>
        <v>6418</v>
      </c>
      <c r="E846" s="49" t="str">
        <f ca="1">IF(IF($H846="","",INDEX([1]NKC!$E$10:$E$5007,$H846))=$C$8,"",IF($H846="","",INDEX([1]NKC!$F$10:$F$5007,$H846)))</f>
        <v/>
      </c>
      <c r="F846" s="49">
        <f ca="1">IF(IF($H846="","",INDEX([1]NKC!$D$10:$D$5007,$H846))=$C$8,"",IF($H846="","",INDEX([1]NKC!$F$10:$F$5007,$H846)))</f>
        <v>90909</v>
      </c>
      <c r="G846" s="50">
        <f ca="1">IF(SUM(E846:F846)=0,0,$G$11+SUM(E$12:$E846)-SUM(F$12:$F846))</f>
        <v>2709226302</v>
      </c>
      <c r="H846" s="51">
        <f ca="1">IF(IF(TYPE(MATCH($C$8,OFFSET([1]NKC!$D$10,H845,0):'[1]NKC'!$D$5007,0)+H845)=16,"",MATCH($C$8,OFFSET([1]NKC!$D$10,H845,0):'[1]NKC'!$D$5007,0)+H845)&lt;IF(TYPE(MATCH($C$8,OFFSET([1]NKC!$E$10,H845,0):'[1]NKC'!$E$5007,0)+H845)=16,"",MATCH($C$8,OFFSET([1]NKC!$E$10,H845,0):'[1]NKC'!$E$5007,0)+H845),IF(TYPE(MATCH($C$8,OFFSET([1]NKC!$D$10,H845,0):'[1]NKC'!$D$5007,0)+H845)=16,"",MATCH($C$8,OFFSET([1]NKC!$D$10,H845,0):'[1]NKC'!$D$5007,0)+H845),IF(TYPE(MATCH($C$8,OFFSET([1]NKC!$E$10,H845,0):'[1]NKC'!$E$5007,0)+H845)=16,"",MATCH($C$8,OFFSET([1]NKC!$E$10,H845,0):'[1]NKC'!$E$5007,0)+H845))</f>
        <v>1116</v>
      </c>
    </row>
    <row r="847" spans="1:8" s="52" customFormat="1" ht="14.25">
      <c r="A847" s="45">
        <f ca="1">IF($H847="","",INDEX([1]NKC!$A$10:$A$5007,$H847))</f>
        <v>43600</v>
      </c>
      <c r="B847" s="46" t="str">
        <f ca="1">IF($H847="","",INDEX([1]NKC!$B$10:$B$5007,$H847))</f>
        <v>PC20190515-12</v>
      </c>
      <c r="C847" s="47" t="str">
        <f ca="1">IF($H847="","",INDEX([1]NKC!$C$10:$C$5007,$H847))</f>
        <v>Thuế GTGT khấu trừ</v>
      </c>
      <c r="D847" s="48" t="str">
        <f ca="1">IF(IF($H847="","",INDEX([1]NKC!$D$10:$D$5007,$H847))=$C$8,IF($H847="","",INDEX([1]NKC!$E$10:$E$5007,$H847)),IF($H847="","",INDEX([1]NKC!$D$10:$D$5007,$H847)))</f>
        <v>1331</v>
      </c>
      <c r="E847" s="49" t="str">
        <f ca="1">IF(IF($H847="","",INDEX([1]NKC!$E$10:$E$5007,$H847))=$C$8,"",IF($H847="","",INDEX([1]NKC!$F$10:$F$5007,$H847)))</f>
        <v/>
      </c>
      <c r="F847" s="49">
        <f ca="1">IF(IF($H847="","",INDEX([1]NKC!$D$10:$D$5007,$H847))=$C$8,"",IF($H847="","",INDEX([1]NKC!$F$10:$F$5007,$H847)))</f>
        <v>9091</v>
      </c>
      <c r="G847" s="50">
        <f ca="1">IF(SUM(E847:F847)=0,0,$G$11+SUM(E$12:$E847)-SUM(F$12:$F847))</f>
        <v>2709217211</v>
      </c>
      <c r="H847" s="51">
        <f ca="1">IF(IF(TYPE(MATCH($C$8,OFFSET([1]NKC!$D$10,H846,0):'[1]NKC'!$D$5007,0)+H846)=16,"",MATCH($C$8,OFFSET([1]NKC!$D$10,H846,0):'[1]NKC'!$D$5007,0)+H846)&lt;IF(TYPE(MATCH($C$8,OFFSET([1]NKC!$E$10,H846,0):'[1]NKC'!$E$5007,0)+H846)=16,"",MATCH($C$8,OFFSET([1]NKC!$E$10,H846,0):'[1]NKC'!$E$5007,0)+H846),IF(TYPE(MATCH($C$8,OFFSET([1]NKC!$D$10,H846,0):'[1]NKC'!$D$5007,0)+H846)=16,"",MATCH($C$8,OFFSET([1]NKC!$D$10,H846,0):'[1]NKC'!$D$5007,0)+H846),IF(TYPE(MATCH($C$8,OFFSET([1]NKC!$E$10,H846,0):'[1]NKC'!$E$5007,0)+H846)=16,"",MATCH($C$8,OFFSET([1]NKC!$E$10,H846,0):'[1]NKC'!$E$5007,0)+H846))</f>
        <v>1117</v>
      </c>
    </row>
    <row r="848" spans="1:8" s="52" customFormat="1" ht="14.25">
      <c r="A848" s="45">
        <f ca="1">IF($H848="","",INDEX([1]NKC!$A$10:$A$5007,$H848))</f>
        <v>43600</v>
      </c>
      <c r="B848" s="46" t="str">
        <f ca="1">IF($H848="","",INDEX([1]NKC!$B$10:$B$5007,$H848))</f>
        <v>PC20190515-12</v>
      </c>
      <c r="C848" s="47" t="str">
        <f ca="1">IF($H848="","",INDEX([1]NKC!$C$10:$C$5007,$H848))</f>
        <v>TT chi phí làm mẫu ISOTEC</v>
      </c>
      <c r="D848" s="48" t="str">
        <f ca="1">IF(IF($H848="","",INDEX([1]NKC!$D$10:$D$5007,$H848))=$C$8,IF($H848="","",INDEX([1]NKC!$E$10:$E$5007,$H848)),IF($H848="","",INDEX([1]NKC!$D$10:$D$5007,$H848)))</f>
        <v>6418</v>
      </c>
      <c r="E848" s="49" t="str">
        <f ca="1">IF(IF($H848="","",INDEX([1]NKC!$E$10:$E$5007,$H848))=$C$8,"",IF($H848="","",INDEX([1]NKC!$F$10:$F$5007,$H848)))</f>
        <v/>
      </c>
      <c r="F848" s="49">
        <f ca="1">IF(IF($H848="","",INDEX([1]NKC!$D$10:$D$5007,$H848))=$C$8,"",IF($H848="","",INDEX([1]NKC!$F$10:$F$5007,$H848)))</f>
        <v>330000</v>
      </c>
      <c r="G848" s="50">
        <f ca="1">IF(SUM(E848:F848)=0,0,$G$11+SUM(E$12:$E848)-SUM(F$12:$F848))</f>
        <v>2708887211</v>
      </c>
      <c r="H848" s="51">
        <f ca="1">IF(IF(TYPE(MATCH($C$8,OFFSET([1]NKC!$D$10,H847,0):'[1]NKC'!$D$5007,0)+H847)=16,"",MATCH($C$8,OFFSET([1]NKC!$D$10,H847,0):'[1]NKC'!$D$5007,0)+H847)&lt;IF(TYPE(MATCH($C$8,OFFSET([1]NKC!$E$10,H847,0):'[1]NKC'!$E$5007,0)+H847)=16,"",MATCH($C$8,OFFSET([1]NKC!$E$10,H847,0):'[1]NKC'!$E$5007,0)+H847),IF(TYPE(MATCH($C$8,OFFSET([1]NKC!$D$10,H847,0):'[1]NKC'!$D$5007,0)+H847)=16,"",MATCH($C$8,OFFSET([1]NKC!$D$10,H847,0):'[1]NKC'!$D$5007,0)+H847),IF(TYPE(MATCH($C$8,OFFSET([1]NKC!$E$10,H847,0):'[1]NKC'!$E$5007,0)+H847)=16,"",MATCH($C$8,OFFSET([1]NKC!$E$10,H847,0):'[1]NKC'!$E$5007,0)+H847))</f>
        <v>1118</v>
      </c>
    </row>
    <row r="849" spans="1:8" s="52" customFormat="1" ht="14.25">
      <c r="A849" s="45">
        <f ca="1">IF($H849="","",INDEX([1]NKC!$A$10:$A$5007,$H849))</f>
        <v>43601</v>
      </c>
      <c r="B849" s="46" t="str">
        <f ca="1">IF($H849="","",INDEX([1]NKC!$B$10:$B$5007,$H849))</f>
        <v>PC20190516-01</v>
      </c>
      <c r="C849" s="47" t="str">
        <f ca="1">IF($H849="","",INDEX([1]NKC!$C$10:$C$5007,$H849))</f>
        <v>TT làm 12 standee theo HĐ 0000127 (16/05/2019)</v>
      </c>
      <c r="D849" s="48" t="str">
        <f ca="1">IF(IF($H849="","",INDEX([1]NKC!$D$10:$D$5007,$H849))=$C$8,IF($H849="","",INDEX([1]NKC!$E$10:$E$5007,$H849)),IF($H849="","",INDEX([1]NKC!$D$10:$D$5007,$H849)))</f>
        <v>6418</v>
      </c>
      <c r="E849" s="49" t="str">
        <f ca="1">IF(IF($H849="","",INDEX([1]NKC!$E$10:$E$5007,$H849))=$C$8,"",IF($H849="","",INDEX([1]NKC!$F$10:$F$5007,$H849)))</f>
        <v/>
      </c>
      <c r="F849" s="49">
        <f ca="1">IF(IF($H849="","",INDEX([1]NKC!$D$10:$D$5007,$H849))=$C$8,"",IF($H849="","",INDEX([1]NKC!$F$10:$F$5007,$H849)))</f>
        <v>1596000</v>
      </c>
      <c r="G849" s="50">
        <f ca="1">IF(SUM(E849:F849)=0,0,$G$11+SUM(E$12:$E849)-SUM(F$12:$F849))</f>
        <v>2707291211</v>
      </c>
      <c r="H849" s="51">
        <f ca="1">IF(IF(TYPE(MATCH($C$8,OFFSET([1]NKC!$D$10,H848,0):'[1]NKC'!$D$5007,0)+H848)=16,"",MATCH($C$8,OFFSET([1]NKC!$D$10,H848,0):'[1]NKC'!$D$5007,0)+H848)&lt;IF(TYPE(MATCH($C$8,OFFSET([1]NKC!$E$10,H848,0):'[1]NKC'!$E$5007,0)+H848)=16,"",MATCH($C$8,OFFSET([1]NKC!$E$10,H848,0):'[1]NKC'!$E$5007,0)+H848),IF(TYPE(MATCH($C$8,OFFSET([1]NKC!$D$10,H848,0):'[1]NKC'!$D$5007,0)+H848)=16,"",MATCH($C$8,OFFSET([1]NKC!$D$10,H848,0):'[1]NKC'!$D$5007,0)+H848),IF(TYPE(MATCH($C$8,OFFSET([1]NKC!$E$10,H848,0):'[1]NKC'!$E$5007,0)+H848)=16,"",MATCH($C$8,OFFSET([1]NKC!$E$10,H848,0):'[1]NKC'!$E$5007,0)+H848))</f>
        <v>1119</v>
      </c>
    </row>
    <row r="850" spans="1:8" s="52" customFormat="1" ht="14.25">
      <c r="A850" s="45">
        <f ca="1">IF($H850="","",INDEX([1]NKC!$A$10:$A$5007,$H850))</f>
        <v>43601</v>
      </c>
      <c r="B850" s="46" t="str">
        <f ca="1">IF($H850="","",INDEX([1]NKC!$B$10:$B$5007,$H850))</f>
        <v>PC20190516-01</v>
      </c>
      <c r="C850" s="47" t="str">
        <f ca="1">IF($H850="","",INDEX([1]NKC!$C$10:$C$5007,$H850))</f>
        <v>Thuế GTGT khấu trừ</v>
      </c>
      <c r="D850" s="48" t="str">
        <f ca="1">IF(IF($H850="","",INDEX([1]NKC!$D$10:$D$5007,$H850))=$C$8,IF($H850="","",INDEX([1]NKC!$E$10:$E$5007,$H850)),IF($H850="","",INDEX([1]NKC!$D$10:$D$5007,$H850)))</f>
        <v>1331</v>
      </c>
      <c r="E850" s="49" t="str">
        <f ca="1">IF(IF($H850="","",INDEX([1]NKC!$E$10:$E$5007,$H850))=$C$8,"",IF($H850="","",INDEX([1]NKC!$F$10:$F$5007,$H850)))</f>
        <v/>
      </c>
      <c r="F850" s="49">
        <f ca="1">IF(IF($H850="","",INDEX([1]NKC!$D$10:$D$5007,$H850))=$C$8,"",IF($H850="","",INDEX([1]NKC!$F$10:$F$5007,$H850)))</f>
        <v>159600</v>
      </c>
      <c r="G850" s="50">
        <f ca="1">IF(SUM(E850:F850)=0,0,$G$11+SUM(E$12:$E850)-SUM(F$12:$F850))</f>
        <v>2707131611</v>
      </c>
      <c r="H850" s="51">
        <f ca="1">IF(IF(TYPE(MATCH($C$8,OFFSET([1]NKC!$D$10,H849,0):'[1]NKC'!$D$5007,0)+H849)=16,"",MATCH($C$8,OFFSET([1]NKC!$D$10,H849,0):'[1]NKC'!$D$5007,0)+H849)&lt;IF(TYPE(MATCH($C$8,OFFSET([1]NKC!$E$10,H849,0):'[1]NKC'!$E$5007,0)+H849)=16,"",MATCH($C$8,OFFSET([1]NKC!$E$10,H849,0):'[1]NKC'!$E$5007,0)+H849),IF(TYPE(MATCH($C$8,OFFSET([1]NKC!$D$10,H849,0):'[1]NKC'!$D$5007,0)+H849)=16,"",MATCH($C$8,OFFSET([1]NKC!$D$10,H849,0):'[1]NKC'!$D$5007,0)+H849),IF(TYPE(MATCH($C$8,OFFSET([1]NKC!$E$10,H849,0):'[1]NKC'!$E$5007,0)+H849)=16,"",MATCH($C$8,OFFSET([1]NKC!$E$10,H849,0):'[1]NKC'!$E$5007,0)+H849))</f>
        <v>1120</v>
      </c>
    </row>
    <row r="851" spans="1:8" s="52" customFormat="1" ht="25.5">
      <c r="A851" s="45">
        <f ca="1">IF($H851="","",INDEX([1]NKC!$A$10:$A$5007,$H851))</f>
        <v>43601</v>
      </c>
      <c r="B851" s="46" t="str">
        <f ca="1">IF($H851="","",INDEX([1]NKC!$B$10:$B$5007,$H851))</f>
        <v>PC20190516-02</v>
      </c>
      <c r="C851" s="47" t="str">
        <f ca="1">IF($H851="","",INDEX([1]NKC!$C$10:$C$5007,$H851))</f>
        <v>TT mua văn phòng phẩm theo HĐ 0000128 (16/05/2019)</v>
      </c>
      <c r="D851" s="48" t="str">
        <f ca="1">IF(IF($H851="","",INDEX([1]NKC!$D$10:$D$5007,$H851))=$C$8,IF($H851="","",INDEX([1]NKC!$E$10:$E$5007,$H851)),IF($H851="","",INDEX([1]NKC!$D$10:$D$5007,$H851)))</f>
        <v>6423</v>
      </c>
      <c r="E851" s="49" t="str">
        <f ca="1">IF(IF($H851="","",INDEX([1]NKC!$E$10:$E$5007,$H851))=$C$8,"",IF($H851="","",INDEX([1]NKC!$F$10:$F$5007,$H851)))</f>
        <v/>
      </c>
      <c r="F851" s="49">
        <f ca="1">IF(IF($H851="","",INDEX([1]NKC!$D$10:$D$5007,$H851))=$C$8,"",IF($H851="","",INDEX([1]NKC!$F$10:$F$5007,$H851)))</f>
        <v>952000</v>
      </c>
      <c r="G851" s="50">
        <f ca="1">IF(SUM(E851:F851)=0,0,$G$11+SUM(E$12:$E851)-SUM(F$12:$F851))</f>
        <v>2706179611</v>
      </c>
      <c r="H851" s="51">
        <f ca="1">IF(IF(TYPE(MATCH($C$8,OFFSET([1]NKC!$D$10,H850,0):'[1]NKC'!$D$5007,0)+H850)=16,"",MATCH($C$8,OFFSET([1]NKC!$D$10,H850,0):'[1]NKC'!$D$5007,0)+H850)&lt;IF(TYPE(MATCH($C$8,OFFSET([1]NKC!$E$10,H850,0):'[1]NKC'!$E$5007,0)+H850)=16,"",MATCH($C$8,OFFSET([1]NKC!$E$10,H850,0):'[1]NKC'!$E$5007,0)+H850),IF(TYPE(MATCH($C$8,OFFSET([1]NKC!$D$10,H850,0):'[1]NKC'!$D$5007,0)+H850)=16,"",MATCH($C$8,OFFSET([1]NKC!$D$10,H850,0):'[1]NKC'!$D$5007,0)+H850),IF(TYPE(MATCH($C$8,OFFSET([1]NKC!$E$10,H850,0):'[1]NKC'!$E$5007,0)+H850)=16,"",MATCH($C$8,OFFSET([1]NKC!$E$10,H850,0):'[1]NKC'!$E$5007,0)+H850))</f>
        <v>1121</v>
      </c>
    </row>
    <row r="852" spans="1:8" s="52" customFormat="1" ht="14.25">
      <c r="A852" s="45">
        <f ca="1">IF($H852="","",INDEX([1]NKC!$A$10:$A$5007,$H852))</f>
        <v>43601</v>
      </c>
      <c r="B852" s="46" t="str">
        <f ca="1">IF($H852="","",INDEX([1]NKC!$B$10:$B$5007,$H852))</f>
        <v>PC20190516-02</v>
      </c>
      <c r="C852" s="47" t="str">
        <f ca="1">IF($H852="","",INDEX([1]NKC!$C$10:$C$5007,$H852))</f>
        <v>Thuế GTGT khấu trừ</v>
      </c>
      <c r="D852" s="48" t="str">
        <f ca="1">IF(IF($H852="","",INDEX([1]NKC!$D$10:$D$5007,$H852))=$C$8,IF($H852="","",INDEX([1]NKC!$E$10:$E$5007,$H852)),IF($H852="","",INDEX([1]NKC!$D$10:$D$5007,$H852)))</f>
        <v>1331</v>
      </c>
      <c r="E852" s="49" t="str">
        <f ca="1">IF(IF($H852="","",INDEX([1]NKC!$E$10:$E$5007,$H852))=$C$8,"",IF($H852="","",INDEX([1]NKC!$F$10:$F$5007,$H852)))</f>
        <v/>
      </c>
      <c r="F852" s="49">
        <f ca="1">IF(IF($H852="","",INDEX([1]NKC!$D$10:$D$5007,$H852))=$C$8,"",IF($H852="","",INDEX([1]NKC!$F$10:$F$5007,$H852)))</f>
        <v>95200</v>
      </c>
      <c r="G852" s="50">
        <f ca="1">IF(SUM(E852:F852)=0,0,$G$11+SUM(E$12:$E852)-SUM(F$12:$F852))</f>
        <v>2706084411</v>
      </c>
      <c r="H852" s="51">
        <f ca="1">IF(IF(TYPE(MATCH($C$8,OFFSET([1]NKC!$D$10,H851,0):'[1]NKC'!$D$5007,0)+H851)=16,"",MATCH($C$8,OFFSET([1]NKC!$D$10,H851,0):'[1]NKC'!$D$5007,0)+H851)&lt;IF(TYPE(MATCH($C$8,OFFSET([1]NKC!$E$10,H851,0):'[1]NKC'!$E$5007,0)+H851)=16,"",MATCH($C$8,OFFSET([1]NKC!$E$10,H851,0):'[1]NKC'!$E$5007,0)+H851),IF(TYPE(MATCH($C$8,OFFSET([1]NKC!$D$10,H851,0):'[1]NKC'!$D$5007,0)+H851)=16,"",MATCH($C$8,OFFSET([1]NKC!$D$10,H851,0):'[1]NKC'!$D$5007,0)+H851),IF(TYPE(MATCH($C$8,OFFSET([1]NKC!$E$10,H851,0):'[1]NKC'!$E$5007,0)+H851)=16,"",MATCH($C$8,OFFSET([1]NKC!$E$10,H851,0):'[1]NKC'!$E$5007,0)+H851))</f>
        <v>1122</v>
      </c>
    </row>
    <row r="853" spans="1:8" s="52" customFormat="1" ht="14.25">
      <c r="A853" s="45">
        <f ca="1">IF($H853="","",INDEX([1]NKC!$A$10:$A$5007,$H853))</f>
        <v>43606</v>
      </c>
      <c r="B853" s="46" t="str">
        <f ca="1">IF($H853="","",INDEX([1]NKC!$B$10:$B$5007,$H853))</f>
        <v>PT20190521-01</v>
      </c>
      <c r="C853" s="47" t="str">
        <f ca="1">IF($H853="","",INDEX([1]NKC!$C$10:$C$5007,$H853))</f>
        <v>Thu tiền Wood Tile-JH 112 Arctic Blue ( 15 tấm)</v>
      </c>
      <c r="D853" s="48" t="str">
        <f ca="1">IF(IF($H853="","",INDEX([1]NKC!$D$10:$D$5007,$H853))=$C$8,IF($H853="","",INDEX([1]NKC!$E$10:$E$5007,$H853)),IF($H853="","",INDEX([1]NKC!$D$10:$D$5007,$H853)))</f>
        <v>5111</v>
      </c>
      <c r="E853" s="49">
        <f ca="1">IF(IF($H853="","",INDEX([1]NKC!$E$10:$E$5007,$H853))=$C$8,"",IF($H853="","",INDEX([1]NKC!$F$10:$F$5007,$H853)))</f>
        <v>1658182</v>
      </c>
      <c r="F853" s="49" t="str">
        <f ca="1">IF(IF($H853="","",INDEX([1]NKC!$D$10:$D$5007,$H853))=$C$8,"",IF($H853="","",INDEX([1]NKC!$F$10:$F$5007,$H853)))</f>
        <v/>
      </c>
      <c r="G853" s="50">
        <f ca="1">IF(SUM(E853:F853)=0,0,$G$11+SUM(E$12:$E853)-SUM(F$12:$F853))</f>
        <v>2707742593</v>
      </c>
      <c r="H853" s="51">
        <f ca="1">IF(IF(TYPE(MATCH($C$8,OFFSET([1]NKC!$D$10,H852,0):'[1]NKC'!$D$5007,0)+H852)=16,"",MATCH($C$8,OFFSET([1]NKC!$D$10,H852,0):'[1]NKC'!$D$5007,0)+H852)&lt;IF(TYPE(MATCH($C$8,OFFSET([1]NKC!$E$10,H852,0):'[1]NKC'!$E$5007,0)+H852)=16,"",MATCH($C$8,OFFSET([1]NKC!$E$10,H852,0):'[1]NKC'!$E$5007,0)+H852),IF(TYPE(MATCH($C$8,OFFSET([1]NKC!$D$10,H852,0):'[1]NKC'!$D$5007,0)+H852)=16,"",MATCH($C$8,OFFSET([1]NKC!$D$10,H852,0):'[1]NKC'!$D$5007,0)+H852),IF(TYPE(MATCH($C$8,OFFSET([1]NKC!$E$10,H852,0):'[1]NKC'!$E$5007,0)+H852)=16,"",MATCH($C$8,OFFSET([1]NKC!$E$10,H852,0):'[1]NKC'!$E$5007,0)+H852))</f>
        <v>1125</v>
      </c>
    </row>
    <row r="854" spans="1:8" s="52" customFormat="1" ht="14.25">
      <c r="A854" s="45">
        <f ca="1">IF($H854="","",INDEX([1]NKC!$A$10:$A$5007,$H854))</f>
        <v>43606</v>
      </c>
      <c r="B854" s="46" t="str">
        <f ca="1">IF($H854="","",INDEX([1]NKC!$B$10:$B$5007,$H854))</f>
        <v>PT20190521-01</v>
      </c>
      <c r="C854" s="47" t="str">
        <f ca="1">IF($H854="","",INDEX([1]NKC!$C$10:$C$5007,$H854))</f>
        <v>Thuế GTGT phải nộp</v>
      </c>
      <c r="D854" s="48" t="str">
        <f ca="1">IF(IF($H854="","",INDEX([1]NKC!$D$10:$D$5007,$H854))=$C$8,IF($H854="","",INDEX([1]NKC!$E$10:$E$5007,$H854)),IF($H854="","",INDEX([1]NKC!$D$10:$D$5007,$H854)))</f>
        <v>33311</v>
      </c>
      <c r="E854" s="49">
        <f ca="1">IF(IF($H854="","",INDEX([1]NKC!$E$10:$E$5007,$H854))=$C$8,"",IF($H854="","",INDEX([1]NKC!$F$10:$F$5007,$H854)))</f>
        <v>165818</v>
      </c>
      <c r="F854" s="49" t="str">
        <f ca="1">IF(IF($H854="","",INDEX([1]NKC!$D$10:$D$5007,$H854))=$C$8,"",IF($H854="","",INDEX([1]NKC!$F$10:$F$5007,$H854)))</f>
        <v/>
      </c>
      <c r="G854" s="50">
        <f ca="1">IF(SUM(E854:F854)=0,0,$G$11+SUM(E$12:$E854)-SUM(F$12:$F854))</f>
        <v>2707908411</v>
      </c>
      <c r="H854" s="51">
        <f ca="1">IF(IF(TYPE(MATCH($C$8,OFFSET([1]NKC!$D$10,H853,0):'[1]NKC'!$D$5007,0)+H853)=16,"",MATCH($C$8,OFFSET([1]NKC!$D$10,H853,0):'[1]NKC'!$D$5007,0)+H853)&lt;IF(TYPE(MATCH($C$8,OFFSET([1]NKC!$E$10,H853,0):'[1]NKC'!$E$5007,0)+H853)=16,"",MATCH($C$8,OFFSET([1]NKC!$E$10,H853,0):'[1]NKC'!$E$5007,0)+H853),IF(TYPE(MATCH($C$8,OFFSET([1]NKC!$D$10,H853,0):'[1]NKC'!$D$5007,0)+H853)=16,"",MATCH($C$8,OFFSET([1]NKC!$D$10,H853,0):'[1]NKC'!$D$5007,0)+H853),IF(TYPE(MATCH($C$8,OFFSET([1]NKC!$E$10,H853,0):'[1]NKC'!$E$5007,0)+H853)=16,"",MATCH($C$8,OFFSET([1]NKC!$E$10,H853,0):'[1]NKC'!$E$5007,0)+H853))</f>
        <v>1126</v>
      </c>
    </row>
    <row r="855" spans="1:8" s="52" customFormat="1" ht="14.25">
      <c r="A855" s="45">
        <f ca="1">IF($H855="","",INDEX([1]NKC!$A$10:$A$5007,$H855))</f>
        <v>43606</v>
      </c>
      <c r="B855" s="46" t="str">
        <f ca="1">IF($H855="","",INDEX([1]NKC!$B$10:$B$5007,$H855))</f>
        <v>PC20190521-02</v>
      </c>
      <c r="C855" s="47" t="str">
        <f ca="1">IF($H855="","",INDEX([1]NKC!$C$10:$C$5007,$H855))</f>
        <v>Thu lại tạm ứng Công tác Tây Ninh 07/05</v>
      </c>
      <c r="D855" s="48" t="str">
        <f ca="1">IF(IF($H855="","",INDEX([1]NKC!$D$10:$D$5007,$H855))=$C$8,IF($H855="","",INDEX([1]NKC!$E$10:$E$5007,$H855)),IF($H855="","",INDEX([1]NKC!$D$10:$D$5007,$H855)))</f>
        <v>141</v>
      </c>
      <c r="E855" s="49">
        <f ca="1">IF(IF($H855="","",INDEX([1]NKC!$E$10:$E$5007,$H855))=$C$8,"",IF($H855="","",INDEX([1]NKC!$F$10:$F$5007,$H855)))</f>
        <v>1000000</v>
      </c>
      <c r="F855" s="49" t="str">
        <f ca="1">IF(IF($H855="","",INDEX([1]NKC!$D$10:$D$5007,$H855))=$C$8,"",IF($H855="","",INDEX([1]NKC!$F$10:$F$5007,$H855)))</f>
        <v/>
      </c>
      <c r="G855" s="50">
        <f ca="1">IF(SUM(E855:F855)=0,0,$G$11+SUM(E$12:$E855)-SUM(F$12:$F855))</f>
        <v>2708908411</v>
      </c>
      <c r="H855" s="51">
        <f ca="1">IF(IF(TYPE(MATCH($C$8,OFFSET([1]NKC!$D$10,H854,0):'[1]NKC'!$D$5007,0)+H854)=16,"",MATCH($C$8,OFFSET([1]NKC!$D$10,H854,0):'[1]NKC'!$D$5007,0)+H854)&lt;IF(TYPE(MATCH($C$8,OFFSET([1]NKC!$E$10,H854,0):'[1]NKC'!$E$5007,0)+H854)=16,"",MATCH($C$8,OFFSET([1]NKC!$E$10,H854,0):'[1]NKC'!$E$5007,0)+H854),IF(TYPE(MATCH($C$8,OFFSET([1]NKC!$D$10,H854,0):'[1]NKC'!$D$5007,0)+H854)=16,"",MATCH($C$8,OFFSET([1]NKC!$D$10,H854,0):'[1]NKC'!$D$5007,0)+H854),IF(TYPE(MATCH($C$8,OFFSET([1]NKC!$E$10,H854,0):'[1]NKC'!$E$5007,0)+H854)=16,"",MATCH($C$8,OFFSET([1]NKC!$E$10,H854,0):'[1]NKC'!$E$5007,0)+H854))</f>
        <v>1128</v>
      </c>
    </row>
    <row r="856" spans="1:8" s="52" customFormat="1" ht="14.25">
      <c r="A856" s="45">
        <f ca="1">IF($H856="","",INDEX([1]NKC!$A$10:$A$5007,$H856))</f>
        <v>43606</v>
      </c>
      <c r="B856" s="46" t="str">
        <f ca="1">IF($H856="","",INDEX([1]NKC!$B$10:$B$5007,$H856))</f>
        <v>PC20190521-01</v>
      </c>
      <c r="C856" s="47" t="str">
        <f ca="1">IF($H856="","",INDEX([1]NKC!$C$10:$C$5007,$H856))</f>
        <v>TT chi phí công tác Tây Ninh</v>
      </c>
      <c r="D856" s="48" t="str">
        <f ca="1">IF(IF($H856="","",INDEX([1]NKC!$D$10:$D$5007,$H856))=$C$8,IF($H856="","",INDEX([1]NKC!$E$10:$E$5007,$H856)),IF($H856="","",INDEX([1]NKC!$D$10:$D$5007,$H856)))</f>
        <v>6418</v>
      </c>
      <c r="E856" s="49" t="str">
        <f ca="1">IF(IF($H856="","",INDEX([1]NKC!$E$10:$E$5007,$H856))=$C$8,"",IF($H856="","",INDEX([1]NKC!$F$10:$F$5007,$H856)))</f>
        <v/>
      </c>
      <c r="F856" s="49">
        <f ca="1">IF(IF($H856="","",INDEX([1]NKC!$D$10:$D$5007,$H856))=$C$8,"",IF($H856="","",INDEX([1]NKC!$F$10:$F$5007,$H856)))</f>
        <v>500000</v>
      </c>
      <c r="G856" s="50">
        <f ca="1">IF(SUM(E856:F856)=0,0,$G$11+SUM(E$12:$E856)-SUM(F$12:$F856))</f>
        <v>2708408411</v>
      </c>
      <c r="H856" s="51">
        <f ca="1">IF(IF(TYPE(MATCH($C$8,OFFSET([1]NKC!$D$10,H855,0):'[1]NKC'!$D$5007,0)+H855)=16,"",MATCH($C$8,OFFSET([1]NKC!$D$10,H855,0):'[1]NKC'!$D$5007,0)+H855)&lt;IF(TYPE(MATCH($C$8,OFFSET([1]NKC!$E$10,H855,0):'[1]NKC'!$E$5007,0)+H855)=16,"",MATCH($C$8,OFFSET([1]NKC!$E$10,H855,0):'[1]NKC'!$E$5007,0)+H855),IF(TYPE(MATCH($C$8,OFFSET([1]NKC!$D$10,H855,0):'[1]NKC'!$D$5007,0)+H855)=16,"",MATCH($C$8,OFFSET([1]NKC!$D$10,H855,0):'[1]NKC'!$D$5007,0)+H855),IF(TYPE(MATCH($C$8,OFFSET([1]NKC!$E$10,H855,0):'[1]NKC'!$E$5007,0)+H855)=16,"",MATCH($C$8,OFFSET([1]NKC!$E$10,H855,0):'[1]NKC'!$E$5007,0)+H855))</f>
        <v>1129</v>
      </c>
    </row>
    <row r="857" spans="1:8" s="52" customFormat="1" ht="14.25">
      <c r="A857" s="45">
        <f ca="1">IF($H857="","",INDEX([1]NKC!$A$10:$A$5007,$H857))</f>
        <v>43606</v>
      </c>
      <c r="B857" s="46" t="str">
        <f ca="1">IF($H857="","",INDEX([1]NKC!$B$10:$B$5007,$H857))</f>
        <v>PC20190521-03</v>
      </c>
      <c r="C857" s="47" t="str">
        <f ca="1">IF($H857="","",INDEX([1]NKC!$C$10:$C$5007,$H857))</f>
        <v>Ms Luyến trả tiền mượn cho công ty</v>
      </c>
      <c r="D857" s="48" t="str">
        <f ca="1">IF(IF($H857="","",INDEX([1]NKC!$D$10:$D$5007,$H857))=$C$8,IF($H857="","",INDEX([1]NKC!$E$10:$E$5007,$H857)),IF($H857="","",INDEX([1]NKC!$D$10:$D$5007,$H857)))</f>
        <v>3388</v>
      </c>
      <c r="E857" s="49">
        <f ca="1">IF(IF($H857="","",INDEX([1]NKC!$E$10:$E$5007,$H857))=$C$8,"",IF($H857="","",INDEX([1]NKC!$F$10:$F$5007,$H857)))</f>
        <v>12983288</v>
      </c>
      <c r="F857" s="49" t="str">
        <f ca="1">IF(IF($H857="","",INDEX([1]NKC!$D$10:$D$5007,$H857))=$C$8,"",IF($H857="","",INDEX([1]NKC!$F$10:$F$5007,$H857)))</f>
        <v/>
      </c>
      <c r="G857" s="50">
        <f ca="1">IF(SUM(E857:F857)=0,0,$G$11+SUM(E$12:$E857)-SUM(F$12:$F857))</f>
        <v>2721391699</v>
      </c>
      <c r="H857" s="51">
        <f ca="1">IF(IF(TYPE(MATCH($C$8,OFFSET([1]NKC!$D$10,H856,0):'[1]NKC'!$D$5007,0)+H856)=16,"",MATCH($C$8,OFFSET([1]NKC!$D$10,H856,0):'[1]NKC'!$D$5007,0)+H856)&lt;IF(TYPE(MATCH($C$8,OFFSET([1]NKC!$E$10,H856,0):'[1]NKC'!$E$5007,0)+H856)=16,"",MATCH($C$8,OFFSET([1]NKC!$E$10,H856,0):'[1]NKC'!$E$5007,0)+H856),IF(TYPE(MATCH($C$8,OFFSET([1]NKC!$D$10,H856,0):'[1]NKC'!$D$5007,0)+H856)=16,"",MATCH($C$8,OFFSET([1]NKC!$D$10,H856,0):'[1]NKC'!$D$5007,0)+H856),IF(TYPE(MATCH($C$8,OFFSET([1]NKC!$E$10,H856,0):'[1]NKC'!$E$5007,0)+H856)=16,"",MATCH($C$8,OFFSET([1]NKC!$E$10,H856,0):'[1]NKC'!$E$5007,0)+H856))</f>
        <v>1130</v>
      </c>
    </row>
    <row r="858" spans="1:8" s="52" customFormat="1" ht="25.5">
      <c r="A858" s="45">
        <f ca="1">IF($H858="","",INDEX([1]NKC!$A$10:$A$5007,$H858))</f>
        <v>43606</v>
      </c>
      <c r="B858" s="46" t="str">
        <f ca="1">IF($H858="","",INDEX([1]NKC!$B$10:$B$5007,$H858))</f>
        <v>PC20190521-02</v>
      </c>
      <c r="C858" s="47" t="str">
        <f ca="1">IF($H858="","",INDEX([1]NKC!$C$10:$C$5007,$H858))</f>
        <v>TT tiền đi taxi sân bay Tân sơn nhất-Đà Lạt-Khách Sạn</v>
      </c>
      <c r="D858" s="48" t="str">
        <f ca="1">IF(IF($H858="","",INDEX([1]NKC!$D$10:$D$5007,$H858))=$C$8,IF($H858="","",INDEX([1]NKC!$E$10:$E$5007,$H858)),IF($H858="","",INDEX([1]NKC!$D$10:$D$5007,$H858)))</f>
        <v>6418</v>
      </c>
      <c r="E858" s="49" t="str">
        <f ca="1">IF(IF($H858="","",INDEX([1]NKC!$E$10:$E$5007,$H858))=$C$8,"",IF($H858="","",INDEX([1]NKC!$F$10:$F$5007,$H858)))</f>
        <v/>
      </c>
      <c r="F858" s="49">
        <f ca="1">IF(IF($H858="","",INDEX([1]NKC!$D$10:$D$5007,$H858))=$C$8,"",IF($H858="","",INDEX([1]NKC!$F$10:$F$5007,$H858)))</f>
        <v>410000</v>
      </c>
      <c r="G858" s="50">
        <f ca="1">IF(SUM(E858:F858)=0,0,$G$11+SUM(E$12:$E858)-SUM(F$12:$F858))</f>
        <v>2720981699</v>
      </c>
      <c r="H858" s="51">
        <f ca="1">IF(IF(TYPE(MATCH($C$8,OFFSET([1]NKC!$D$10,H857,0):'[1]NKC'!$D$5007,0)+H857)=16,"",MATCH($C$8,OFFSET([1]NKC!$D$10,H857,0):'[1]NKC'!$D$5007,0)+H857)&lt;IF(TYPE(MATCH($C$8,OFFSET([1]NKC!$E$10,H857,0):'[1]NKC'!$E$5007,0)+H857)=16,"",MATCH($C$8,OFFSET([1]NKC!$E$10,H857,0):'[1]NKC'!$E$5007,0)+H857),IF(TYPE(MATCH($C$8,OFFSET([1]NKC!$D$10,H857,0):'[1]NKC'!$D$5007,0)+H857)=16,"",MATCH($C$8,OFFSET([1]NKC!$D$10,H857,0):'[1]NKC'!$D$5007,0)+H857),IF(TYPE(MATCH($C$8,OFFSET([1]NKC!$E$10,H857,0):'[1]NKC'!$E$5007,0)+H857)=16,"",MATCH($C$8,OFFSET([1]NKC!$E$10,H857,0):'[1]NKC'!$E$5007,0)+H857))</f>
        <v>1131</v>
      </c>
    </row>
    <row r="859" spans="1:8" s="52" customFormat="1" ht="14.25">
      <c r="A859" s="45">
        <f ca="1">IF($H859="","",INDEX([1]NKC!$A$10:$A$5007,$H859))</f>
        <v>43606</v>
      </c>
      <c r="B859" s="46" t="str">
        <f ca="1">IF($H859="","",INDEX([1]NKC!$B$10:$B$5007,$H859))</f>
        <v>PC20190521-03</v>
      </c>
      <c r="C859" s="47" t="str">
        <f ca="1">IF($H859="","",INDEX([1]NKC!$C$10:$C$5007,$H859))</f>
        <v>TT taxi từ sân bay về ngày 16/05</v>
      </c>
      <c r="D859" s="48" t="str">
        <f ca="1">IF(IF($H859="","",INDEX([1]NKC!$D$10:$D$5007,$H859))=$C$8,IF($H859="","",INDEX([1]NKC!$E$10:$E$5007,$H859)),IF($H859="","",INDEX([1]NKC!$D$10:$D$5007,$H859)))</f>
        <v>6418</v>
      </c>
      <c r="E859" s="49" t="str">
        <f ca="1">IF(IF($H859="","",INDEX([1]NKC!$E$10:$E$5007,$H859))=$C$8,"",IF($H859="","",INDEX([1]NKC!$F$10:$F$5007,$H859)))</f>
        <v/>
      </c>
      <c r="F859" s="49">
        <f ca="1">IF(IF($H859="","",INDEX([1]NKC!$D$10:$D$5007,$H859))=$C$8,"",IF($H859="","",INDEX([1]NKC!$F$10:$F$5007,$H859)))</f>
        <v>250000</v>
      </c>
      <c r="G859" s="50">
        <f ca="1">IF(SUM(E859:F859)=0,0,$G$11+SUM(E$12:$E859)-SUM(F$12:$F859))</f>
        <v>2720731699</v>
      </c>
      <c r="H859" s="51">
        <f ca="1">IF(IF(TYPE(MATCH($C$8,OFFSET([1]NKC!$D$10,H858,0):'[1]NKC'!$D$5007,0)+H858)=16,"",MATCH($C$8,OFFSET([1]NKC!$D$10,H858,0):'[1]NKC'!$D$5007,0)+H858)&lt;IF(TYPE(MATCH($C$8,OFFSET([1]NKC!$E$10,H858,0):'[1]NKC'!$E$5007,0)+H858)=16,"",MATCH($C$8,OFFSET([1]NKC!$E$10,H858,0):'[1]NKC'!$E$5007,0)+H858),IF(TYPE(MATCH($C$8,OFFSET([1]NKC!$D$10,H858,0):'[1]NKC'!$D$5007,0)+H858)=16,"",MATCH($C$8,OFFSET([1]NKC!$D$10,H858,0):'[1]NKC'!$D$5007,0)+H858),IF(TYPE(MATCH($C$8,OFFSET([1]NKC!$E$10,H858,0):'[1]NKC'!$E$5007,0)+H858)=16,"",MATCH($C$8,OFFSET([1]NKC!$E$10,H858,0):'[1]NKC'!$E$5007,0)+H858))</f>
        <v>1132</v>
      </c>
    </row>
    <row r="860" spans="1:8" s="52" customFormat="1" ht="14.25">
      <c r="A860" s="45">
        <f ca="1">IF($H860="","",INDEX([1]NKC!$A$10:$A$5007,$H860))</f>
        <v>43606</v>
      </c>
      <c r="B860" s="46" t="str">
        <f ca="1">IF($H860="","",INDEX([1]NKC!$B$10:$B$5007,$H860))</f>
        <v>PC20190521-04</v>
      </c>
      <c r="C860" s="47" t="str">
        <f ca="1">IF($H860="","",INDEX([1]NKC!$C$10:$C$5007,$H860))</f>
        <v>TT phí xăng dầu đi Đà Lạt 18/05</v>
      </c>
      <c r="D860" s="48" t="str">
        <f ca="1">IF(IF($H860="","",INDEX([1]NKC!$D$10:$D$5007,$H860))=$C$8,IF($H860="","",INDEX([1]NKC!$E$10:$E$5007,$H860)),IF($H860="","",INDEX([1]NKC!$D$10:$D$5007,$H860)))</f>
        <v>6418</v>
      </c>
      <c r="E860" s="49" t="str">
        <f ca="1">IF(IF($H860="","",INDEX([1]NKC!$E$10:$E$5007,$H860))=$C$8,"",IF($H860="","",INDEX([1]NKC!$F$10:$F$5007,$H860)))</f>
        <v/>
      </c>
      <c r="F860" s="49">
        <f ca="1">IF(IF($H860="","",INDEX([1]NKC!$D$10:$D$5007,$H860))=$C$8,"",IF($H860="","",INDEX([1]NKC!$F$10:$F$5007,$H860)))</f>
        <v>909091</v>
      </c>
      <c r="G860" s="50">
        <f ca="1">IF(SUM(E860:F860)=0,0,$G$11+SUM(E$12:$E860)-SUM(F$12:$F860))</f>
        <v>2719822608</v>
      </c>
      <c r="H860" s="51">
        <f ca="1">IF(IF(TYPE(MATCH($C$8,OFFSET([1]NKC!$D$10,H859,0):'[1]NKC'!$D$5007,0)+H859)=16,"",MATCH($C$8,OFFSET([1]NKC!$D$10,H859,0):'[1]NKC'!$D$5007,0)+H859)&lt;IF(TYPE(MATCH($C$8,OFFSET([1]NKC!$E$10,H859,0):'[1]NKC'!$E$5007,0)+H859)=16,"",MATCH($C$8,OFFSET([1]NKC!$E$10,H859,0):'[1]NKC'!$E$5007,0)+H859),IF(TYPE(MATCH($C$8,OFFSET([1]NKC!$D$10,H859,0):'[1]NKC'!$D$5007,0)+H859)=16,"",MATCH($C$8,OFFSET([1]NKC!$D$10,H859,0):'[1]NKC'!$D$5007,0)+H859),IF(TYPE(MATCH($C$8,OFFSET([1]NKC!$E$10,H859,0):'[1]NKC'!$E$5007,0)+H859)=16,"",MATCH($C$8,OFFSET([1]NKC!$E$10,H859,0):'[1]NKC'!$E$5007,0)+H859))</f>
        <v>1133</v>
      </c>
    </row>
    <row r="861" spans="1:8" s="52" customFormat="1" ht="14.25">
      <c r="A861" s="45">
        <f ca="1">IF($H861="","",INDEX([1]NKC!$A$10:$A$5007,$H861))</f>
        <v>43606</v>
      </c>
      <c r="B861" s="46" t="str">
        <f ca="1">IF($H861="","",INDEX([1]NKC!$B$10:$B$5007,$H861))</f>
        <v>PC20190521-04</v>
      </c>
      <c r="C861" s="47" t="str">
        <f ca="1">IF($H861="","",INDEX([1]NKC!$C$10:$C$5007,$H861))</f>
        <v>Thuế GTGT khấu trừ</v>
      </c>
      <c r="D861" s="48" t="str">
        <f ca="1">IF(IF($H861="","",INDEX([1]NKC!$D$10:$D$5007,$H861))=$C$8,IF($H861="","",INDEX([1]NKC!$E$10:$E$5007,$H861)),IF($H861="","",INDEX([1]NKC!$D$10:$D$5007,$H861)))</f>
        <v>1331</v>
      </c>
      <c r="E861" s="49" t="str">
        <f ca="1">IF(IF($H861="","",INDEX([1]NKC!$E$10:$E$5007,$H861))=$C$8,"",IF($H861="","",INDEX([1]NKC!$F$10:$F$5007,$H861)))</f>
        <v/>
      </c>
      <c r="F861" s="49">
        <f ca="1">IF(IF($H861="","",INDEX([1]NKC!$D$10:$D$5007,$H861))=$C$8,"",IF($H861="","",INDEX([1]NKC!$F$10:$F$5007,$H861)))</f>
        <v>90909</v>
      </c>
      <c r="G861" s="50">
        <f ca="1">IF(SUM(E861:F861)=0,0,$G$11+SUM(E$12:$E861)-SUM(F$12:$F861))</f>
        <v>2719731699</v>
      </c>
      <c r="H861" s="51">
        <f ca="1">IF(IF(TYPE(MATCH($C$8,OFFSET([1]NKC!$D$10,H860,0):'[1]NKC'!$D$5007,0)+H860)=16,"",MATCH($C$8,OFFSET([1]NKC!$D$10,H860,0):'[1]NKC'!$D$5007,0)+H860)&lt;IF(TYPE(MATCH($C$8,OFFSET([1]NKC!$E$10,H860,0):'[1]NKC'!$E$5007,0)+H860)=16,"",MATCH($C$8,OFFSET([1]NKC!$E$10,H860,0):'[1]NKC'!$E$5007,0)+H860),IF(TYPE(MATCH($C$8,OFFSET([1]NKC!$D$10,H860,0):'[1]NKC'!$D$5007,0)+H860)=16,"",MATCH($C$8,OFFSET([1]NKC!$D$10,H860,0):'[1]NKC'!$D$5007,0)+H860),IF(TYPE(MATCH($C$8,OFFSET([1]NKC!$E$10,H860,0):'[1]NKC'!$E$5007,0)+H860)=16,"",MATCH($C$8,OFFSET([1]NKC!$E$10,H860,0):'[1]NKC'!$E$5007,0)+H860))</f>
        <v>1134</v>
      </c>
    </row>
    <row r="862" spans="1:8" s="52" customFormat="1" ht="14.25">
      <c r="A862" s="45">
        <f ca="1">IF($H862="","",INDEX([1]NKC!$A$10:$A$5007,$H862))</f>
        <v>43606</v>
      </c>
      <c r="B862" s="46" t="str">
        <f ca="1">IF($H862="","",INDEX([1]NKC!$B$10:$B$5007,$H862))</f>
        <v>PC20190521-05</v>
      </c>
      <c r="C862" s="47" t="str">
        <f ca="1">IF($H862="","",INDEX([1]NKC!$C$10:$C$5007,$H862))</f>
        <v>TT phí gửi hợp đồng máy in</v>
      </c>
      <c r="D862" s="48" t="str">
        <f ca="1">IF(IF($H862="","",INDEX([1]NKC!$D$10:$D$5007,$H862))=$C$8,IF($H862="","",INDEX([1]NKC!$E$10:$E$5007,$H862)),IF($H862="","",INDEX([1]NKC!$D$10:$D$5007,$H862)))</f>
        <v>6428</v>
      </c>
      <c r="E862" s="49" t="str">
        <f ca="1">IF(IF($H862="","",INDEX([1]NKC!$E$10:$E$5007,$H862))=$C$8,"",IF($H862="","",INDEX([1]NKC!$F$10:$F$5007,$H862)))</f>
        <v/>
      </c>
      <c r="F862" s="49">
        <f ca="1">IF(IF($H862="","",INDEX([1]NKC!$D$10:$D$5007,$H862))=$C$8,"",IF($H862="","",INDEX([1]NKC!$F$10:$F$5007,$H862)))</f>
        <v>10000</v>
      </c>
      <c r="G862" s="50">
        <f ca="1">IF(SUM(E862:F862)=0,0,$G$11+SUM(E$12:$E862)-SUM(F$12:$F862))</f>
        <v>2719721699</v>
      </c>
      <c r="H862" s="51">
        <f ca="1">IF(IF(TYPE(MATCH($C$8,OFFSET([1]NKC!$D$10,H861,0):'[1]NKC'!$D$5007,0)+H861)=16,"",MATCH($C$8,OFFSET([1]NKC!$D$10,H861,0):'[1]NKC'!$D$5007,0)+H861)&lt;IF(TYPE(MATCH($C$8,OFFSET([1]NKC!$E$10,H861,0):'[1]NKC'!$E$5007,0)+H861)=16,"",MATCH($C$8,OFFSET([1]NKC!$E$10,H861,0):'[1]NKC'!$E$5007,0)+H861),IF(TYPE(MATCH($C$8,OFFSET([1]NKC!$D$10,H861,0):'[1]NKC'!$D$5007,0)+H861)=16,"",MATCH($C$8,OFFSET([1]NKC!$D$10,H861,0):'[1]NKC'!$D$5007,0)+H861),IF(TYPE(MATCH($C$8,OFFSET([1]NKC!$E$10,H861,0):'[1]NKC'!$E$5007,0)+H861)=16,"",MATCH($C$8,OFFSET([1]NKC!$E$10,H861,0):'[1]NKC'!$E$5007,0)+H861))</f>
        <v>1135</v>
      </c>
    </row>
    <row r="863" spans="1:8" s="52" customFormat="1" ht="14.25">
      <c r="A863" s="45">
        <f ca="1">IF($H863="","",INDEX([1]NKC!$A$10:$A$5007,$H863))</f>
        <v>43606</v>
      </c>
      <c r="B863" s="46" t="str">
        <f ca="1">IF($H863="","",INDEX([1]NKC!$B$10:$B$5007,$H863))</f>
        <v>PC20190521-06</v>
      </c>
      <c r="C863" s="47" t="str">
        <f ca="1">IF($H863="","",INDEX([1]NKC!$C$10:$C$5007,$H863))</f>
        <v>TT mua keo dán hàng và đá cắt</v>
      </c>
      <c r="D863" s="48" t="str">
        <f ca="1">IF(IF($H863="","",INDEX([1]NKC!$D$10:$D$5007,$H863))=$C$8,IF($H863="","",INDEX([1]NKC!$E$10:$E$5007,$H863)),IF($H863="","",INDEX([1]NKC!$D$10:$D$5007,$H863)))</f>
        <v>6418</v>
      </c>
      <c r="E863" s="49" t="str">
        <f ca="1">IF(IF($H863="","",INDEX([1]NKC!$E$10:$E$5007,$H863))=$C$8,"",IF($H863="","",INDEX([1]NKC!$F$10:$F$5007,$H863)))</f>
        <v/>
      </c>
      <c r="F863" s="49">
        <f ca="1">IF(IF($H863="","",INDEX([1]NKC!$D$10:$D$5007,$H863))=$C$8,"",IF($H863="","",INDEX([1]NKC!$F$10:$F$5007,$H863)))</f>
        <v>198000</v>
      </c>
      <c r="G863" s="50">
        <f ca="1">IF(SUM(E863:F863)=0,0,$G$11+SUM(E$12:$E863)-SUM(F$12:$F863))</f>
        <v>2719523699</v>
      </c>
      <c r="H863" s="51">
        <f ca="1">IF(IF(TYPE(MATCH($C$8,OFFSET([1]NKC!$D$10,H862,0):'[1]NKC'!$D$5007,0)+H862)=16,"",MATCH($C$8,OFFSET([1]NKC!$D$10,H862,0):'[1]NKC'!$D$5007,0)+H862)&lt;IF(TYPE(MATCH($C$8,OFFSET([1]NKC!$E$10,H862,0):'[1]NKC'!$E$5007,0)+H862)=16,"",MATCH($C$8,OFFSET([1]NKC!$E$10,H862,0):'[1]NKC'!$E$5007,0)+H862),IF(TYPE(MATCH($C$8,OFFSET([1]NKC!$D$10,H862,0):'[1]NKC'!$D$5007,0)+H862)=16,"",MATCH($C$8,OFFSET([1]NKC!$D$10,H862,0):'[1]NKC'!$D$5007,0)+H862),IF(TYPE(MATCH($C$8,OFFSET([1]NKC!$E$10,H862,0):'[1]NKC'!$E$5007,0)+H862)=16,"",MATCH($C$8,OFFSET([1]NKC!$E$10,H862,0):'[1]NKC'!$E$5007,0)+H862))</f>
        <v>1136</v>
      </c>
    </row>
    <row r="864" spans="1:8" s="52" customFormat="1" ht="14.25">
      <c r="A864" s="45">
        <f ca="1">IF($H864="","",INDEX([1]NKC!$A$10:$A$5007,$H864))</f>
        <v>43606</v>
      </c>
      <c r="B864" s="46" t="str">
        <f ca="1">IF($H864="","",INDEX([1]NKC!$B$10:$B$5007,$H864))</f>
        <v>PC20190521-07</v>
      </c>
      <c r="C864" s="47" t="str">
        <f ca="1">IF($H864="","",INDEX([1]NKC!$C$10:$C$5007,$H864))</f>
        <v>TT phí xăng dầu xe bán tải 07/05</v>
      </c>
      <c r="D864" s="48" t="str">
        <f ca="1">IF(IF($H864="","",INDEX([1]NKC!$D$10:$D$5007,$H864))=$C$8,IF($H864="","",INDEX([1]NKC!$E$10:$E$5007,$H864)),IF($H864="","",INDEX([1]NKC!$D$10:$D$5007,$H864)))</f>
        <v>6418</v>
      </c>
      <c r="E864" s="49" t="str">
        <f ca="1">IF(IF($H864="","",INDEX([1]NKC!$E$10:$E$5007,$H864))=$C$8,"",IF($H864="","",INDEX([1]NKC!$F$10:$F$5007,$H864)))</f>
        <v/>
      </c>
      <c r="F864" s="49">
        <f ca="1">IF(IF($H864="","",INDEX([1]NKC!$D$10:$D$5007,$H864))=$C$8,"",IF($H864="","",INDEX([1]NKC!$F$10:$F$5007,$H864)))</f>
        <v>908924</v>
      </c>
      <c r="G864" s="50">
        <f ca="1">IF(SUM(E864:F864)=0,0,$G$11+SUM(E$12:$E864)-SUM(F$12:$F864))</f>
        <v>2718614775</v>
      </c>
      <c r="H864" s="51">
        <f ca="1">IF(IF(TYPE(MATCH($C$8,OFFSET([1]NKC!$D$10,H863,0):'[1]NKC'!$D$5007,0)+H863)=16,"",MATCH($C$8,OFFSET([1]NKC!$D$10,H863,0):'[1]NKC'!$D$5007,0)+H863)&lt;IF(TYPE(MATCH($C$8,OFFSET([1]NKC!$E$10,H863,0):'[1]NKC'!$E$5007,0)+H863)=16,"",MATCH($C$8,OFFSET([1]NKC!$E$10,H863,0):'[1]NKC'!$E$5007,0)+H863),IF(TYPE(MATCH($C$8,OFFSET([1]NKC!$D$10,H863,0):'[1]NKC'!$D$5007,0)+H863)=16,"",MATCH($C$8,OFFSET([1]NKC!$D$10,H863,0):'[1]NKC'!$D$5007,0)+H863),IF(TYPE(MATCH($C$8,OFFSET([1]NKC!$E$10,H863,0):'[1]NKC'!$E$5007,0)+H863)=16,"",MATCH($C$8,OFFSET([1]NKC!$E$10,H863,0):'[1]NKC'!$E$5007,0)+H863))</f>
        <v>1137</v>
      </c>
    </row>
    <row r="865" spans="1:8" s="52" customFormat="1" ht="14.25">
      <c r="A865" s="45">
        <f ca="1">IF($H865="","",INDEX([1]NKC!$A$10:$A$5007,$H865))</f>
        <v>43606</v>
      </c>
      <c r="B865" s="46" t="str">
        <f ca="1">IF($H865="","",INDEX([1]NKC!$B$10:$B$5007,$H865))</f>
        <v>PC20190521-07</v>
      </c>
      <c r="C865" s="47" t="str">
        <f ca="1">IF($H865="","",INDEX([1]NKC!$C$10:$C$5007,$H865))</f>
        <v>Thuế GTGT khấu trừ</v>
      </c>
      <c r="D865" s="48" t="str">
        <f ca="1">IF(IF($H865="","",INDEX([1]NKC!$D$10:$D$5007,$H865))=$C$8,IF($H865="","",INDEX([1]NKC!$E$10:$E$5007,$H865)),IF($H865="","",INDEX([1]NKC!$D$10:$D$5007,$H865)))</f>
        <v>1331</v>
      </c>
      <c r="E865" s="49" t="str">
        <f ca="1">IF(IF($H865="","",INDEX([1]NKC!$E$10:$E$5007,$H865))=$C$8,"",IF($H865="","",INDEX([1]NKC!$F$10:$F$5007,$H865)))</f>
        <v/>
      </c>
      <c r="F865" s="49">
        <f ca="1">IF(IF($H865="","",INDEX([1]NKC!$D$10:$D$5007,$H865))=$C$8,"",IF($H865="","",INDEX([1]NKC!$F$10:$F$5007,$H865)))</f>
        <v>91076</v>
      </c>
      <c r="G865" s="50">
        <f ca="1">IF(SUM(E865:F865)=0,0,$G$11+SUM(E$12:$E865)-SUM(F$12:$F865))</f>
        <v>2718523699</v>
      </c>
      <c r="H865" s="51">
        <f ca="1">IF(IF(TYPE(MATCH($C$8,OFFSET([1]NKC!$D$10,H864,0):'[1]NKC'!$D$5007,0)+H864)=16,"",MATCH($C$8,OFFSET([1]NKC!$D$10,H864,0):'[1]NKC'!$D$5007,0)+H864)&lt;IF(TYPE(MATCH($C$8,OFFSET([1]NKC!$E$10,H864,0):'[1]NKC'!$E$5007,0)+H864)=16,"",MATCH($C$8,OFFSET([1]NKC!$E$10,H864,0):'[1]NKC'!$E$5007,0)+H864),IF(TYPE(MATCH($C$8,OFFSET([1]NKC!$D$10,H864,0):'[1]NKC'!$D$5007,0)+H864)=16,"",MATCH($C$8,OFFSET([1]NKC!$D$10,H864,0):'[1]NKC'!$D$5007,0)+H864),IF(TYPE(MATCH($C$8,OFFSET([1]NKC!$E$10,H864,0):'[1]NKC'!$E$5007,0)+H864)=16,"",MATCH($C$8,OFFSET([1]NKC!$E$10,H864,0):'[1]NKC'!$E$5007,0)+H864))</f>
        <v>1138</v>
      </c>
    </row>
    <row r="866" spans="1:8" s="52" customFormat="1" ht="14.25">
      <c r="A866" s="45">
        <f ca="1">IF($H866="","",INDEX([1]NKC!$A$10:$A$5007,$H866))</f>
        <v>43606</v>
      </c>
      <c r="B866" s="46" t="str">
        <f ca="1">IF($H866="","",INDEX([1]NKC!$B$10:$B$5007,$H866))</f>
        <v>PC20190521-08</v>
      </c>
      <c r="C866" s="47" t="str">
        <f ca="1">IF($H866="","",INDEX([1]NKC!$C$10:$C$5007,$H866))</f>
        <v>TT chi phí tiếp khách và khách sạn công tác- Ăn uống</v>
      </c>
      <c r="D866" s="48" t="str">
        <f ca="1">IF(IF($H866="","",INDEX([1]NKC!$D$10:$D$5007,$H866))=$C$8,IF($H866="","",INDEX([1]NKC!$E$10:$E$5007,$H866)),IF($H866="","",INDEX([1]NKC!$D$10:$D$5007,$H866)))</f>
        <v>6418</v>
      </c>
      <c r="E866" s="49" t="str">
        <f ca="1">IF(IF($H866="","",INDEX([1]NKC!$E$10:$E$5007,$H866))=$C$8,"",IF($H866="","",INDEX([1]NKC!$F$10:$F$5007,$H866)))</f>
        <v/>
      </c>
      <c r="F866" s="49">
        <f ca="1">IF(IF($H866="","",INDEX([1]NKC!$D$10:$D$5007,$H866))=$C$8,"",IF($H866="","",INDEX([1]NKC!$F$10:$F$5007,$H866)))</f>
        <v>3026364</v>
      </c>
      <c r="G866" s="50">
        <f ca="1">IF(SUM(E866:F866)=0,0,$G$11+SUM(E$12:$E866)-SUM(F$12:$F866))</f>
        <v>2715497335</v>
      </c>
      <c r="H866" s="51">
        <f ca="1">IF(IF(TYPE(MATCH($C$8,OFFSET([1]NKC!$D$10,H865,0):'[1]NKC'!$D$5007,0)+H865)=16,"",MATCH($C$8,OFFSET([1]NKC!$D$10,H865,0):'[1]NKC'!$D$5007,0)+H865)&lt;IF(TYPE(MATCH($C$8,OFFSET([1]NKC!$E$10,H865,0):'[1]NKC'!$E$5007,0)+H865)=16,"",MATCH($C$8,OFFSET([1]NKC!$E$10,H865,0):'[1]NKC'!$E$5007,0)+H865),IF(TYPE(MATCH($C$8,OFFSET([1]NKC!$D$10,H865,0):'[1]NKC'!$D$5007,0)+H865)=16,"",MATCH($C$8,OFFSET([1]NKC!$D$10,H865,0):'[1]NKC'!$D$5007,0)+H865),IF(TYPE(MATCH($C$8,OFFSET([1]NKC!$E$10,H865,0):'[1]NKC'!$E$5007,0)+H865)=16,"",MATCH($C$8,OFFSET([1]NKC!$E$10,H865,0):'[1]NKC'!$E$5007,0)+H865))</f>
        <v>1139</v>
      </c>
    </row>
    <row r="867" spans="1:8" s="52" customFormat="1" ht="14.25">
      <c r="A867" s="45">
        <f ca="1">IF($H867="","",INDEX([1]NKC!$A$10:$A$5007,$H867))</f>
        <v>43606</v>
      </c>
      <c r="B867" s="46" t="str">
        <f ca="1">IF($H867="","",INDEX([1]NKC!$B$10:$B$5007,$H867))</f>
        <v>PC20190521-08</v>
      </c>
      <c r="C867" s="47" t="str">
        <f ca="1">IF($H867="","",INDEX([1]NKC!$C$10:$C$5007,$H867))</f>
        <v>Thuế GTGT khấu trừ</v>
      </c>
      <c r="D867" s="48" t="str">
        <f ca="1">IF(IF($H867="","",INDEX([1]NKC!$D$10:$D$5007,$H867))=$C$8,IF($H867="","",INDEX([1]NKC!$E$10:$E$5007,$H867)),IF($H867="","",INDEX([1]NKC!$D$10:$D$5007,$H867)))</f>
        <v>1331</v>
      </c>
      <c r="E867" s="49" t="str">
        <f ca="1">IF(IF($H867="","",INDEX([1]NKC!$E$10:$E$5007,$H867))=$C$8,"",IF($H867="","",INDEX([1]NKC!$F$10:$F$5007,$H867)))</f>
        <v/>
      </c>
      <c r="F867" s="49">
        <f ca="1">IF(IF($H867="","",INDEX([1]NKC!$D$10:$D$5007,$H867))=$C$8,"",IF($H867="","",INDEX([1]NKC!$F$10:$F$5007,$H867)))</f>
        <v>302636</v>
      </c>
      <c r="G867" s="50">
        <f ca="1">IF(SUM(E867:F867)=0,0,$G$11+SUM(E$12:$E867)-SUM(F$12:$F867))</f>
        <v>2715194699</v>
      </c>
      <c r="H867" s="51">
        <f ca="1">IF(IF(TYPE(MATCH($C$8,OFFSET([1]NKC!$D$10,H866,0):'[1]NKC'!$D$5007,0)+H866)=16,"",MATCH($C$8,OFFSET([1]NKC!$D$10,H866,0):'[1]NKC'!$D$5007,0)+H866)&lt;IF(TYPE(MATCH($C$8,OFFSET([1]NKC!$E$10,H866,0):'[1]NKC'!$E$5007,0)+H866)=16,"",MATCH($C$8,OFFSET([1]NKC!$E$10,H866,0):'[1]NKC'!$E$5007,0)+H866),IF(TYPE(MATCH($C$8,OFFSET([1]NKC!$D$10,H866,0):'[1]NKC'!$D$5007,0)+H866)=16,"",MATCH($C$8,OFFSET([1]NKC!$D$10,H866,0):'[1]NKC'!$D$5007,0)+H866),IF(TYPE(MATCH($C$8,OFFSET([1]NKC!$E$10,H866,0):'[1]NKC'!$E$5007,0)+H866)=16,"",MATCH($C$8,OFFSET([1]NKC!$E$10,H866,0):'[1]NKC'!$E$5007,0)+H866))</f>
        <v>1140</v>
      </c>
    </row>
    <row r="868" spans="1:8" s="52" customFormat="1" ht="25.5">
      <c r="A868" s="45">
        <f ca="1">IF($H868="","",INDEX([1]NKC!$A$10:$A$5007,$H868))</f>
        <v>43606</v>
      </c>
      <c r="B868" s="46" t="str">
        <f ca="1">IF($H868="","",INDEX([1]NKC!$B$10:$B$5007,$H868))</f>
        <v>PC20190521-08</v>
      </c>
      <c r="C868" s="47" t="str">
        <f ca="1">IF($H868="","",INDEX([1]NKC!$C$10:$C$5007,$H868))</f>
        <v>TT chi phí tiếp khách và khách sạn công tác- Vé máy bay</v>
      </c>
      <c r="D868" s="48" t="str">
        <f ca="1">IF(IF($H868="","",INDEX([1]NKC!$D$10:$D$5007,$H868))=$C$8,IF($H868="","",INDEX([1]NKC!$E$10:$E$5007,$H868)),IF($H868="","",INDEX([1]NKC!$D$10:$D$5007,$H868)))</f>
        <v>6418</v>
      </c>
      <c r="E868" s="49" t="str">
        <f ca="1">IF(IF($H868="","",INDEX([1]NKC!$E$10:$E$5007,$H868))=$C$8,"",IF($H868="","",INDEX([1]NKC!$F$10:$F$5007,$H868)))</f>
        <v/>
      </c>
      <c r="F868" s="49">
        <f ca="1">IF(IF($H868="","",INDEX([1]NKC!$D$10:$D$5007,$H868))=$C$8,"",IF($H868="","",INDEX([1]NKC!$F$10:$F$5007,$H868)))</f>
        <v>5760000</v>
      </c>
      <c r="G868" s="50">
        <f ca="1">IF(SUM(E868:F868)=0,0,$G$11+SUM(E$12:$E868)-SUM(F$12:$F868))</f>
        <v>2709434699</v>
      </c>
      <c r="H868" s="51">
        <f ca="1">IF(IF(TYPE(MATCH($C$8,OFFSET([1]NKC!$D$10,H867,0):'[1]NKC'!$D$5007,0)+H867)=16,"",MATCH($C$8,OFFSET([1]NKC!$D$10,H867,0):'[1]NKC'!$D$5007,0)+H867)&lt;IF(TYPE(MATCH($C$8,OFFSET([1]NKC!$E$10,H867,0):'[1]NKC'!$E$5007,0)+H867)=16,"",MATCH($C$8,OFFSET([1]NKC!$E$10,H867,0):'[1]NKC'!$E$5007,0)+H867),IF(TYPE(MATCH($C$8,OFFSET([1]NKC!$D$10,H867,0):'[1]NKC'!$D$5007,0)+H867)=16,"",MATCH($C$8,OFFSET([1]NKC!$D$10,H867,0):'[1]NKC'!$D$5007,0)+H867),IF(TYPE(MATCH($C$8,OFFSET([1]NKC!$E$10,H867,0):'[1]NKC'!$E$5007,0)+H867)=16,"",MATCH($C$8,OFFSET([1]NKC!$E$10,H867,0):'[1]NKC'!$E$5007,0)+H867))</f>
        <v>1141</v>
      </c>
    </row>
    <row r="869" spans="1:8" s="52" customFormat="1" ht="14.25">
      <c r="A869" s="45">
        <f ca="1">IF($H869="","",INDEX([1]NKC!$A$10:$A$5007,$H869))</f>
        <v>43606</v>
      </c>
      <c r="B869" s="46" t="str">
        <f ca="1">IF($H869="","",INDEX([1]NKC!$B$10:$B$5007,$H869))</f>
        <v>PC20190521-08</v>
      </c>
      <c r="C869" s="47" t="str">
        <f ca="1">IF($H869="","",INDEX([1]NKC!$C$10:$C$5007,$H869))</f>
        <v>Thuế GTGT khấu trừ</v>
      </c>
      <c r="D869" s="48" t="str">
        <f ca="1">IF(IF($H869="","",INDEX([1]NKC!$D$10:$D$5007,$H869))=$C$8,IF($H869="","",INDEX([1]NKC!$E$10:$E$5007,$H869)),IF($H869="","",INDEX([1]NKC!$D$10:$D$5007,$H869)))</f>
        <v>1331</v>
      </c>
      <c r="E869" s="49" t="str">
        <f ca="1">IF(IF($H869="","",INDEX([1]NKC!$E$10:$E$5007,$H869))=$C$8,"",IF($H869="","",INDEX([1]NKC!$F$10:$F$5007,$H869)))</f>
        <v/>
      </c>
      <c r="F869" s="49">
        <f ca="1">IF(IF($H869="","",INDEX([1]NKC!$D$10:$D$5007,$H869))=$C$8,"",IF($H869="","",INDEX([1]NKC!$F$10:$F$5007,$H869)))</f>
        <v>552000</v>
      </c>
      <c r="G869" s="50">
        <f ca="1">IF(SUM(E869:F869)=0,0,$G$11+SUM(E$12:$E869)-SUM(F$12:$F869))</f>
        <v>2708882699</v>
      </c>
      <c r="H869" s="51">
        <f ca="1">IF(IF(TYPE(MATCH($C$8,OFFSET([1]NKC!$D$10,H868,0):'[1]NKC'!$D$5007,0)+H868)=16,"",MATCH($C$8,OFFSET([1]NKC!$D$10,H868,0):'[1]NKC'!$D$5007,0)+H868)&lt;IF(TYPE(MATCH($C$8,OFFSET([1]NKC!$E$10,H868,0):'[1]NKC'!$E$5007,0)+H868)=16,"",MATCH($C$8,OFFSET([1]NKC!$E$10,H868,0):'[1]NKC'!$E$5007,0)+H868),IF(TYPE(MATCH($C$8,OFFSET([1]NKC!$D$10,H868,0):'[1]NKC'!$D$5007,0)+H868)=16,"",MATCH($C$8,OFFSET([1]NKC!$D$10,H868,0):'[1]NKC'!$D$5007,0)+H868),IF(TYPE(MATCH($C$8,OFFSET([1]NKC!$E$10,H868,0):'[1]NKC'!$E$5007,0)+H868)=16,"",MATCH($C$8,OFFSET([1]NKC!$E$10,H868,0):'[1]NKC'!$E$5007,0)+H868))</f>
        <v>1142</v>
      </c>
    </row>
    <row r="870" spans="1:8" s="52" customFormat="1" ht="25.5">
      <c r="A870" s="45">
        <f ca="1">IF($H870="","",INDEX([1]NKC!$A$10:$A$5007,$H870))</f>
        <v>43606</v>
      </c>
      <c r="B870" s="46" t="str">
        <f ca="1">IF($H870="","",INDEX([1]NKC!$B$10:$B$5007,$H870))</f>
        <v>PC20190521-08</v>
      </c>
      <c r="C870" s="47" t="str">
        <f ca="1">IF($H870="","",INDEX([1]NKC!$C$10:$C$5007,$H870))</f>
        <v>TT chi phí tiếp khách và khách sạn công tác- Tiền phòng</v>
      </c>
      <c r="D870" s="48" t="str">
        <f ca="1">IF(IF($H870="","",INDEX([1]NKC!$D$10:$D$5007,$H870))=$C$8,IF($H870="","",INDEX([1]NKC!$E$10:$E$5007,$H870)),IF($H870="","",INDEX([1]NKC!$D$10:$D$5007,$H870)))</f>
        <v>6418</v>
      </c>
      <c r="E870" s="49" t="str">
        <f ca="1">IF(IF($H870="","",INDEX([1]NKC!$E$10:$E$5007,$H870))=$C$8,"",IF($H870="","",INDEX([1]NKC!$F$10:$F$5007,$H870)))</f>
        <v/>
      </c>
      <c r="F870" s="49">
        <f ca="1">IF(IF($H870="","",INDEX([1]NKC!$D$10:$D$5007,$H870))=$C$8,"",IF($H870="","",INDEX([1]NKC!$F$10:$F$5007,$H870)))</f>
        <v>1856625</v>
      </c>
      <c r="G870" s="50">
        <f ca="1">IF(SUM(E870:F870)=0,0,$G$11+SUM(E$12:$E870)-SUM(F$12:$F870))</f>
        <v>2707026074</v>
      </c>
      <c r="H870" s="51">
        <f ca="1">IF(IF(TYPE(MATCH($C$8,OFFSET([1]NKC!$D$10,H869,0):'[1]NKC'!$D$5007,0)+H869)=16,"",MATCH($C$8,OFFSET([1]NKC!$D$10,H869,0):'[1]NKC'!$D$5007,0)+H869)&lt;IF(TYPE(MATCH($C$8,OFFSET([1]NKC!$E$10,H869,0):'[1]NKC'!$E$5007,0)+H869)=16,"",MATCH($C$8,OFFSET([1]NKC!$E$10,H869,0):'[1]NKC'!$E$5007,0)+H869),IF(TYPE(MATCH($C$8,OFFSET([1]NKC!$D$10,H869,0):'[1]NKC'!$D$5007,0)+H869)=16,"",MATCH($C$8,OFFSET([1]NKC!$D$10,H869,0):'[1]NKC'!$D$5007,0)+H869),IF(TYPE(MATCH($C$8,OFFSET([1]NKC!$E$10,H869,0):'[1]NKC'!$E$5007,0)+H869)=16,"",MATCH($C$8,OFFSET([1]NKC!$E$10,H869,0):'[1]NKC'!$E$5007,0)+H869))</f>
        <v>1143</v>
      </c>
    </row>
    <row r="871" spans="1:8" s="52" customFormat="1" ht="14.25">
      <c r="A871" s="45">
        <f ca="1">IF($H871="","",INDEX([1]NKC!$A$10:$A$5007,$H871))</f>
        <v>43606</v>
      </c>
      <c r="B871" s="46" t="str">
        <f ca="1">IF($H871="","",INDEX([1]NKC!$B$10:$B$5007,$H871))</f>
        <v>PC20190521-08</v>
      </c>
      <c r="C871" s="47" t="str">
        <f ca="1">IF($H871="","",INDEX([1]NKC!$C$10:$C$5007,$H871))</f>
        <v>Thuế GTGT khấu trừ</v>
      </c>
      <c r="D871" s="48" t="str">
        <f ca="1">IF(IF($H871="","",INDEX([1]NKC!$D$10:$D$5007,$H871))=$C$8,IF($H871="","",INDEX([1]NKC!$E$10:$E$5007,$H871)),IF($H871="","",INDEX([1]NKC!$D$10:$D$5007,$H871)))</f>
        <v>1331</v>
      </c>
      <c r="E871" s="49" t="str">
        <f ca="1">IF(IF($H871="","",INDEX([1]NKC!$E$10:$E$5007,$H871))=$C$8,"",IF($H871="","",INDEX([1]NKC!$F$10:$F$5007,$H871)))</f>
        <v/>
      </c>
      <c r="F871" s="49">
        <f ca="1">IF(IF($H871="","",INDEX([1]NKC!$D$10:$D$5007,$H871))=$C$8,"",IF($H871="","",INDEX([1]NKC!$F$10:$F$5007,$H871)))</f>
        <v>185663</v>
      </c>
      <c r="G871" s="50">
        <f ca="1">IF(SUM(E871:F871)=0,0,$G$11+SUM(E$12:$E871)-SUM(F$12:$F871))</f>
        <v>2706840411</v>
      </c>
      <c r="H871" s="51">
        <f ca="1">IF(IF(TYPE(MATCH($C$8,OFFSET([1]NKC!$D$10,H870,0):'[1]NKC'!$D$5007,0)+H870)=16,"",MATCH($C$8,OFFSET([1]NKC!$D$10,H870,0):'[1]NKC'!$D$5007,0)+H870)&lt;IF(TYPE(MATCH($C$8,OFFSET([1]NKC!$E$10,H870,0):'[1]NKC'!$E$5007,0)+H870)=16,"",MATCH($C$8,OFFSET([1]NKC!$E$10,H870,0):'[1]NKC'!$E$5007,0)+H870),IF(TYPE(MATCH($C$8,OFFSET([1]NKC!$D$10,H870,0):'[1]NKC'!$D$5007,0)+H870)=16,"",MATCH($C$8,OFFSET([1]NKC!$D$10,H870,0):'[1]NKC'!$D$5007,0)+H870),IF(TYPE(MATCH($C$8,OFFSET([1]NKC!$E$10,H870,0):'[1]NKC'!$E$5007,0)+H870)=16,"",MATCH($C$8,OFFSET([1]NKC!$E$10,H870,0):'[1]NKC'!$E$5007,0)+H870))</f>
        <v>1144</v>
      </c>
    </row>
    <row r="872" spans="1:8" s="52" customFormat="1" ht="25.5">
      <c r="A872" s="45">
        <f ca="1">IF($H872="","",INDEX([1]NKC!$A$10:$A$5007,$H872))</f>
        <v>43606</v>
      </c>
      <c r="B872" s="46" t="str">
        <f ca="1">IF($H872="","",INDEX([1]NKC!$B$10:$B$5007,$H872))</f>
        <v>PC20190521-08</v>
      </c>
      <c r="C872" s="47" t="str">
        <f ca="1">IF($H872="","",INDEX([1]NKC!$C$10:$C$5007,$H872))</f>
        <v>TT chi phí tiếp khách và khách sạn công tác- Tiền phòng</v>
      </c>
      <c r="D872" s="48" t="str">
        <f ca="1">IF(IF($H872="","",INDEX([1]NKC!$D$10:$D$5007,$H872))=$C$8,IF($H872="","",INDEX([1]NKC!$E$10:$E$5007,$H872)),IF($H872="","",INDEX([1]NKC!$D$10:$D$5007,$H872)))</f>
        <v>6418</v>
      </c>
      <c r="E872" s="49" t="str">
        <f ca="1">IF(IF($H872="","",INDEX([1]NKC!$E$10:$E$5007,$H872))=$C$8,"",IF($H872="","",INDEX([1]NKC!$F$10:$F$5007,$H872)))</f>
        <v/>
      </c>
      <c r="F872" s="49">
        <f ca="1">IF(IF($H872="","",INDEX([1]NKC!$D$10:$D$5007,$H872))=$C$8,"",IF($H872="","",INDEX([1]NKC!$F$10:$F$5007,$H872)))</f>
        <v>1181818</v>
      </c>
      <c r="G872" s="50">
        <f ca="1">IF(SUM(E872:F872)=0,0,$G$11+SUM(E$12:$E872)-SUM(F$12:$F872))</f>
        <v>2705658593</v>
      </c>
      <c r="H872" s="51">
        <f ca="1">IF(IF(TYPE(MATCH($C$8,OFFSET([1]NKC!$D$10,H871,0):'[1]NKC'!$D$5007,0)+H871)=16,"",MATCH($C$8,OFFSET([1]NKC!$D$10,H871,0):'[1]NKC'!$D$5007,0)+H871)&lt;IF(TYPE(MATCH($C$8,OFFSET([1]NKC!$E$10,H871,0):'[1]NKC'!$E$5007,0)+H871)=16,"",MATCH($C$8,OFFSET([1]NKC!$E$10,H871,0):'[1]NKC'!$E$5007,0)+H871),IF(TYPE(MATCH($C$8,OFFSET([1]NKC!$D$10,H871,0):'[1]NKC'!$D$5007,0)+H871)=16,"",MATCH($C$8,OFFSET([1]NKC!$D$10,H871,0):'[1]NKC'!$D$5007,0)+H871),IF(TYPE(MATCH($C$8,OFFSET([1]NKC!$E$10,H871,0):'[1]NKC'!$E$5007,0)+H871)=16,"",MATCH($C$8,OFFSET([1]NKC!$E$10,H871,0):'[1]NKC'!$E$5007,0)+H871))</f>
        <v>1145</v>
      </c>
    </row>
    <row r="873" spans="1:8" s="52" customFormat="1" ht="14.25">
      <c r="A873" s="45">
        <f ca="1">IF($H873="","",INDEX([1]NKC!$A$10:$A$5007,$H873))</f>
        <v>43606</v>
      </c>
      <c r="B873" s="46" t="str">
        <f ca="1">IF($H873="","",INDEX([1]NKC!$B$10:$B$5007,$H873))</f>
        <v>PC20190521-08</v>
      </c>
      <c r="C873" s="47" t="str">
        <f ca="1">IF($H873="","",INDEX([1]NKC!$C$10:$C$5007,$H873))</f>
        <v>Thuế GTGT khấu trừ</v>
      </c>
      <c r="D873" s="48" t="str">
        <f ca="1">IF(IF($H873="","",INDEX([1]NKC!$D$10:$D$5007,$H873))=$C$8,IF($H873="","",INDEX([1]NKC!$E$10:$E$5007,$H873)),IF($H873="","",INDEX([1]NKC!$D$10:$D$5007,$H873)))</f>
        <v>1331</v>
      </c>
      <c r="E873" s="49" t="str">
        <f ca="1">IF(IF($H873="","",INDEX([1]NKC!$E$10:$E$5007,$H873))=$C$8,"",IF($H873="","",INDEX([1]NKC!$F$10:$F$5007,$H873)))</f>
        <v/>
      </c>
      <c r="F873" s="49">
        <f ca="1">IF(IF($H873="","",INDEX([1]NKC!$D$10:$D$5007,$H873))=$C$8,"",IF($H873="","",INDEX([1]NKC!$F$10:$F$5007,$H873)))</f>
        <v>118182</v>
      </c>
      <c r="G873" s="50">
        <f ca="1">IF(SUM(E873:F873)=0,0,$G$11+SUM(E$12:$E873)-SUM(F$12:$F873))</f>
        <v>2705540411</v>
      </c>
      <c r="H873" s="51">
        <f ca="1">IF(IF(TYPE(MATCH($C$8,OFFSET([1]NKC!$D$10,H872,0):'[1]NKC'!$D$5007,0)+H872)=16,"",MATCH($C$8,OFFSET([1]NKC!$D$10,H872,0):'[1]NKC'!$D$5007,0)+H872)&lt;IF(TYPE(MATCH($C$8,OFFSET([1]NKC!$E$10,H872,0):'[1]NKC'!$E$5007,0)+H872)=16,"",MATCH($C$8,OFFSET([1]NKC!$E$10,H872,0):'[1]NKC'!$E$5007,0)+H872),IF(TYPE(MATCH($C$8,OFFSET([1]NKC!$D$10,H872,0):'[1]NKC'!$D$5007,0)+H872)=16,"",MATCH($C$8,OFFSET([1]NKC!$D$10,H872,0):'[1]NKC'!$D$5007,0)+H872),IF(TYPE(MATCH($C$8,OFFSET([1]NKC!$E$10,H872,0):'[1]NKC'!$E$5007,0)+H872)=16,"",MATCH($C$8,OFFSET([1]NKC!$E$10,H872,0):'[1]NKC'!$E$5007,0)+H872))</f>
        <v>1146</v>
      </c>
    </row>
    <row r="874" spans="1:8" s="52" customFormat="1" ht="14.25">
      <c r="A874" s="45">
        <f ca="1">IF($H874="","",INDEX([1]NKC!$A$10:$A$5007,$H874))</f>
        <v>43606</v>
      </c>
      <c r="B874" s="46" t="str">
        <f ca="1">IF($H874="","",INDEX([1]NKC!$B$10:$B$5007,$H874))</f>
        <v>PC20190521-09</v>
      </c>
      <c r="C874" s="47" t="str">
        <f ca="1">IF($H874="","",INDEX([1]NKC!$C$10:$C$5007,$H874))</f>
        <v>TT gửi mẫu đi Vũng Tàu 8/5</v>
      </c>
      <c r="D874" s="48" t="str">
        <f ca="1">IF(IF($H874="","",INDEX([1]NKC!$D$10:$D$5007,$H874))=$C$8,IF($H874="","",INDEX([1]NKC!$E$10:$E$5007,$H874)),IF($H874="","",INDEX([1]NKC!$D$10:$D$5007,$H874)))</f>
        <v>6418</v>
      </c>
      <c r="E874" s="49" t="str">
        <f ca="1">IF(IF($H874="","",INDEX([1]NKC!$E$10:$E$5007,$H874))=$C$8,"",IF($H874="","",INDEX([1]NKC!$F$10:$F$5007,$H874)))</f>
        <v/>
      </c>
      <c r="F874" s="49">
        <f ca="1">IF(IF($H874="","",INDEX([1]NKC!$D$10:$D$5007,$H874))=$C$8,"",IF($H874="","",INDEX([1]NKC!$F$10:$F$5007,$H874)))</f>
        <v>80000</v>
      </c>
      <c r="G874" s="50">
        <f ca="1">IF(SUM(E874:F874)=0,0,$G$11+SUM(E$12:$E874)-SUM(F$12:$F874))</f>
        <v>2705460411</v>
      </c>
      <c r="H874" s="51">
        <f ca="1">IF(IF(TYPE(MATCH($C$8,OFFSET([1]NKC!$D$10,H873,0):'[1]NKC'!$D$5007,0)+H873)=16,"",MATCH($C$8,OFFSET([1]NKC!$D$10,H873,0):'[1]NKC'!$D$5007,0)+H873)&lt;IF(TYPE(MATCH($C$8,OFFSET([1]NKC!$E$10,H873,0):'[1]NKC'!$E$5007,0)+H873)=16,"",MATCH($C$8,OFFSET([1]NKC!$E$10,H873,0):'[1]NKC'!$E$5007,0)+H873),IF(TYPE(MATCH($C$8,OFFSET([1]NKC!$D$10,H873,0):'[1]NKC'!$D$5007,0)+H873)=16,"",MATCH($C$8,OFFSET([1]NKC!$D$10,H873,0):'[1]NKC'!$D$5007,0)+H873),IF(TYPE(MATCH($C$8,OFFSET([1]NKC!$E$10,H873,0):'[1]NKC'!$E$5007,0)+H873)=16,"",MATCH($C$8,OFFSET([1]NKC!$E$10,H873,0):'[1]NKC'!$E$5007,0)+H873))</f>
        <v>1147</v>
      </c>
    </row>
    <row r="875" spans="1:8" s="52" customFormat="1" ht="14.25">
      <c r="A875" s="45">
        <f ca="1">IF($H875="","",INDEX([1]NKC!$A$10:$A$5007,$H875))</f>
        <v>43607</v>
      </c>
      <c r="B875" s="46" t="str">
        <f ca="1">IF($H875="","",INDEX([1]NKC!$B$10:$B$5007,$H875))</f>
        <v>PT20190522-01</v>
      </c>
      <c r="C875" s="47" t="str">
        <f ca="1">IF($H875="","",INDEX([1]NKC!$C$10:$C$5007,$H875))</f>
        <v>Thu tiền Shingle Tiles -JH 101 ( 3 tấm )</v>
      </c>
      <c r="D875" s="48" t="str">
        <f ca="1">IF(IF($H875="","",INDEX([1]NKC!$D$10:$D$5007,$H875))=$C$8,IF($H875="","",INDEX([1]NKC!$E$10:$E$5007,$H875)),IF($H875="","",INDEX([1]NKC!$D$10:$D$5007,$H875)))</f>
        <v>5111</v>
      </c>
      <c r="E875" s="49">
        <f ca="1">IF(IF($H875="","",INDEX([1]NKC!$E$10:$E$5007,$H875))=$C$8,"",IF($H875="","",INDEX([1]NKC!$F$10:$F$5007,$H875)))</f>
        <v>1526909</v>
      </c>
      <c r="F875" s="49" t="str">
        <f ca="1">IF(IF($H875="","",INDEX([1]NKC!$D$10:$D$5007,$H875))=$C$8,"",IF($H875="","",INDEX([1]NKC!$F$10:$F$5007,$H875)))</f>
        <v/>
      </c>
      <c r="G875" s="50">
        <f ca="1">IF(SUM(E875:F875)=0,0,$G$11+SUM(E$12:$E875)-SUM(F$12:$F875))</f>
        <v>2706987320</v>
      </c>
      <c r="H875" s="51">
        <f ca="1">IF(IF(TYPE(MATCH($C$8,OFFSET([1]NKC!$D$10,H874,0):'[1]NKC'!$D$5007,0)+H874)=16,"",MATCH($C$8,OFFSET([1]NKC!$D$10,H874,0):'[1]NKC'!$D$5007,0)+H874)&lt;IF(TYPE(MATCH($C$8,OFFSET([1]NKC!$E$10,H874,0):'[1]NKC'!$E$5007,0)+H874)=16,"",MATCH($C$8,OFFSET([1]NKC!$E$10,H874,0):'[1]NKC'!$E$5007,0)+H874),IF(TYPE(MATCH($C$8,OFFSET([1]NKC!$D$10,H874,0):'[1]NKC'!$D$5007,0)+H874)=16,"",MATCH($C$8,OFFSET([1]NKC!$D$10,H874,0):'[1]NKC'!$D$5007,0)+H874),IF(TYPE(MATCH($C$8,OFFSET([1]NKC!$E$10,H874,0):'[1]NKC'!$E$5007,0)+H874)=16,"",MATCH($C$8,OFFSET([1]NKC!$E$10,H874,0):'[1]NKC'!$E$5007,0)+H874))</f>
        <v>1148</v>
      </c>
    </row>
    <row r="876" spans="1:8" s="52" customFormat="1" ht="14.25">
      <c r="A876" s="45">
        <f ca="1">IF($H876="","",INDEX([1]NKC!$A$10:$A$5007,$H876))</f>
        <v>43607</v>
      </c>
      <c r="B876" s="46" t="str">
        <f ca="1">IF($H876="","",INDEX([1]NKC!$B$10:$B$5007,$H876))</f>
        <v>PT20190522-01</v>
      </c>
      <c r="C876" s="47" t="str">
        <f ca="1">IF($H876="","",INDEX([1]NKC!$C$10:$C$5007,$H876))</f>
        <v>Thuế GTGT phải nộp</v>
      </c>
      <c r="D876" s="48" t="str">
        <f ca="1">IF(IF($H876="","",INDEX([1]NKC!$D$10:$D$5007,$H876))=$C$8,IF($H876="","",INDEX([1]NKC!$E$10:$E$5007,$H876)),IF($H876="","",INDEX([1]NKC!$D$10:$D$5007,$H876)))</f>
        <v>33311</v>
      </c>
      <c r="E876" s="49">
        <f ca="1">IF(IF($H876="","",INDEX([1]NKC!$E$10:$E$5007,$H876))=$C$8,"",IF($H876="","",INDEX([1]NKC!$F$10:$F$5007,$H876)))</f>
        <v>152691</v>
      </c>
      <c r="F876" s="49" t="str">
        <f ca="1">IF(IF($H876="","",INDEX([1]NKC!$D$10:$D$5007,$H876))=$C$8,"",IF($H876="","",INDEX([1]NKC!$F$10:$F$5007,$H876)))</f>
        <v/>
      </c>
      <c r="G876" s="50">
        <f ca="1">IF(SUM(E876:F876)=0,0,$G$11+SUM(E$12:$E876)-SUM(F$12:$F876))</f>
        <v>2707140011</v>
      </c>
      <c r="H876" s="51">
        <f ca="1">IF(IF(TYPE(MATCH($C$8,OFFSET([1]NKC!$D$10,H875,0):'[1]NKC'!$D$5007,0)+H875)=16,"",MATCH($C$8,OFFSET([1]NKC!$D$10,H875,0):'[1]NKC'!$D$5007,0)+H875)&lt;IF(TYPE(MATCH($C$8,OFFSET([1]NKC!$E$10,H875,0):'[1]NKC'!$E$5007,0)+H875)=16,"",MATCH($C$8,OFFSET([1]NKC!$E$10,H875,0):'[1]NKC'!$E$5007,0)+H875),IF(TYPE(MATCH($C$8,OFFSET([1]NKC!$D$10,H875,0):'[1]NKC'!$D$5007,0)+H875)=16,"",MATCH($C$8,OFFSET([1]NKC!$D$10,H875,0):'[1]NKC'!$D$5007,0)+H875),IF(TYPE(MATCH($C$8,OFFSET([1]NKC!$E$10,H875,0):'[1]NKC'!$E$5007,0)+H875)=16,"",MATCH($C$8,OFFSET([1]NKC!$E$10,H875,0):'[1]NKC'!$E$5007,0)+H875))</f>
        <v>1149</v>
      </c>
    </row>
    <row r="877" spans="1:8" s="52" customFormat="1" ht="14.25">
      <c r="A877" s="45">
        <f ca="1">IF($H877="","",INDEX([1]NKC!$A$10:$A$5007,$H877))</f>
        <v>43607</v>
      </c>
      <c r="B877" s="46" t="str">
        <f ca="1">IF($H877="","",INDEX([1]NKC!$B$10:$B$5007,$H877))</f>
        <v>PT20190522-02</v>
      </c>
      <c r="C877" s="47" t="str">
        <f ca="1">IF($H877="","",INDEX([1]NKC!$C$10:$C$5007,$H877))</f>
        <v>Thu lại tạm ứng 09/05/2019</v>
      </c>
      <c r="D877" s="48" t="str">
        <f ca="1">IF(IF($H877="","",INDEX([1]NKC!$D$10:$D$5007,$H877))=$C$8,IF($H877="","",INDEX([1]NKC!$E$10:$E$5007,$H877)),IF($H877="","",INDEX([1]NKC!$D$10:$D$5007,$H877)))</f>
        <v>141</v>
      </c>
      <c r="E877" s="49">
        <f ca="1">IF(IF($H877="","",INDEX([1]NKC!$E$10:$E$5007,$H877))=$C$8,"",IF($H877="","",INDEX([1]NKC!$F$10:$F$5007,$H877)))</f>
        <v>3000000</v>
      </c>
      <c r="F877" s="49" t="str">
        <f ca="1">IF(IF($H877="","",INDEX([1]NKC!$D$10:$D$5007,$H877))=$C$8,"",IF($H877="","",INDEX([1]NKC!$F$10:$F$5007,$H877)))</f>
        <v/>
      </c>
      <c r="G877" s="50">
        <f ca="1">IF(SUM(E877:F877)=0,0,$G$11+SUM(E$12:$E877)-SUM(F$12:$F877))</f>
        <v>2710140011</v>
      </c>
      <c r="H877" s="51">
        <f ca="1">IF(IF(TYPE(MATCH($C$8,OFFSET([1]NKC!$D$10,H876,0):'[1]NKC'!$D$5007,0)+H876)=16,"",MATCH($C$8,OFFSET([1]NKC!$D$10,H876,0):'[1]NKC'!$D$5007,0)+H876)&lt;IF(TYPE(MATCH($C$8,OFFSET([1]NKC!$E$10,H876,0):'[1]NKC'!$E$5007,0)+H876)=16,"",MATCH($C$8,OFFSET([1]NKC!$E$10,H876,0):'[1]NKC'!$E$5007,0)+H876),IF(TYPE(MATCH($C$8,OFFSET([1]NKC!$D$10,H876,0):'[1]NKC'!$D$5007,0)+H876)=16,"",MATCH($C$8,OFFSET([1]NKC!$D$10,H876,0):'[1]NKC'!$D$5007,0)+H876),IF(TYPE(MATCH($C$8,OFFSET([1]NKC!$E$10,H876,0):'[1]NKC'!$E$5007,0)+H876)=16,"",MATCH($C$8,OFFSET([1]NKC!$E$10,H876,0):'[1]NKC'!$E$5007,0)+H876))</f>
        <v>1151</v>
      </c>
    </row>
    <row r="878" spans="1:8" s="52" customFormat="1" ht="14.25">
      <c r="A878" s="45">
        <f ca="1">IF($H878="","",INDEX([1]NKC!$A$10:$A$5007,$H878))</f>
        <v>43607</v>
      </c>
      <c r="B878" s="46" t="str">
        <f ca="1">IF($H878="","",INDEX([1]NKC!$B$10:$B$5007,$H878))</f>
        <v>PT20190522-03</v>
      </c>
      <c r="C878" s="47" t="str">
        <f ca="1">IF($H878="","",INDEX([1]NKC!$C$10:$C$5007,$H878))</f>
        <v>Thu lại tạm ứng thi công bảng hiệu 10/05</v>
      </c>
      <c r="D878" s="48" t="str">
        <f ca="1">IF(IF($H878="","",INDEX([1]NKC!$D$10:$D$5007,$H878))=$C$8,IF($H878="","",INDEX([1]NKC!$E$10:$E$5007,$H878)),IF($H878="","",INDEX([1]NKC!$D$10:$D$5007,$H878)))</f>
        <v>141</v>
      </c>
      <c r="E878" s="49">
        <f ca="1">IF(IF($H878="","",INDEX([1]NKC!$E$10:$E$5007,$H878))=$C$8,"",IF($H878="","",INDEX([1]NKC!$F$10:$F$5007,$H878)))</f>
        <v>8000000</v>
      </c>
      <c r="F878" s="49" t="str">
        <f ca="1">IF(IF($H878="","",INDEX([1]NKC!$D$10:$D$5007,$H878))=$C$8,"",IF($H878="","",INDEX([1]NKC!$F$10:$F$5007,$H878)))</f>
        <v/>
      </c>
      <c r="G878" s="50">
        <f ca="1">IF(SUM(E878:F878)=0,0,$G$11+SUM(E$12:$E878)-SUM(F$12:$F878))</f>
        <v>2718140011</v>
      </c>
      <c r="H878" s="51">
        <f ca="1">IF(IF(TYPE(MATCH($C$8,OFFSET([1]NKC!$D$10,H877,0):'[1]NKC'!$D$5007,0)+H877)=16,"",MATCH($C$8,OFFSET([1]NKC!$D$10,H877,0):'[1]NKC'!$D$5007,0)+H877)&lt;IF(TYPE(MATCH($C$8,OFFSET([1]NKC!$E$10,H877,0):'[1]NKC'!$E$5007,0)+H877)=16,"",MATCH($C$8,OFFSET([1]NKC!$E$10,H877,0):'[1]NKC'!$E$5007,0)+H877),IF(TYPE(MATCH($C$8,OFFSET([1]NKC!$D$10,H877,0):'[1]NKC'!$D$5007,0)+H877)=16,"",MATCH($C$8,OFFSET([1]NKC!$D$10,H877,0):'[1]NKC'!$D$5007,0)+H877),IF(TYPE(MATCH($C$8,OFFSET([1]NKC!$E$10,H877,0):'[1]NKC'!$E$5007,0)+H877)=16,"",MATCH($C$8,OFFSET([1]NKC!$E$10,H877,0):'[1]NKC'!$E$5007,0)+H877))</f>
        <v>1152</v>
      </c>
    </row>
    <row r="879" spans="1:8" s="52" customFormat="1" ht="14.25">
      <c r="A879" s="45">
        <f ca="1">IF($H879="","",INDEX([1]NKC!$A$10:$A$5007,$H879))</f>
        <v>43607</v>
      </c>
      <c r="B879" s="46" t="str">
        <f ca="1">IF($H879="","",INDEX([1]NKC!$B$10:$B$5007,$H879))</f>
        <v>PC20190522-01</v>
      </c>
      <c r="C879" s="47" t="str">
        <f ca="1">IF($H879="","",INDEX([1]NKC!$C$10:$C$5007,$H879))</f>
        <v>TT tiếp khách CH Khang Thiện Mỹ</v>
      </c>
      <c r="D879" s="48" t="str">
        <f ca="1">IF(IF($H879="","",INDEX([1]NKC!$D$10:$D$5007,$H879))=$C$8,IF($H879="","",INDEX([1]NKC!$E$10:$E$5007,$H879)),IF($H879="","",INDEX([1]NKC!$D$10:$D$5007,$H879)))</f>
        <v>6418</v>
      </c>
      <c r="E879" s="49" t="str">
        <f ca="1">IF(IF($H879="","",INDEX([1]NKC!$E$10:$E$5007,$H879))=$C$8,"",IF($H879="","",INDEX([1]NKC!$F$10:$F$5007,$H879)))</f>
        <v/>
      </c>
      <c r="F879" s="49">
        <f ca="1">IF(IF($H879="","",INDEX([1]NKC!$D$10:$D$5007,$H879))=$C$8,"",IF($H879="","",INDEX([1]NKC!$F$10:$F$5007,$H879)))</f>
        <v>1260000</v>
      </c>
      <c r="G879" s="50">
        <f ca="1">IF(SUM(E879:F879)=0,0,$G$11+SUM(E$12:$E879)-SUM(F$12:$F879))</f>
        <v>2716880011</v>
      </c>
      <c r="H879" s="51">
        <f ca="1">IF(IF(TYPE(MATCH($C$8,OFFSET([1]NKC!$D$10,H878,0):'[1]NKC'!$D$5007,0)+H878)=16,"",MATCH($C$8,OFFSET([1]NKC!$D$10,H878,0):'[1]NKC'!$D$5007,0)+H878)&lt;IF(TYPE(MATCH($C$8,OFFSET([1]NKC!$E$10,H878,0):'[1]NKC'!$E$5007,0)+H878)=16,"",MATCH($C$8,OFFSET([1]NKC!$E$10,H878,0):'[1]NKC'!$E$5007,0)+H878),IF(TYPE(MATCH($C$8,OFFSET([1]NKC!$D$10,H878,0):'[1]NKC'!$D$5007,0)+H878)=16,"",MATCH($C$8,OFFSET([1]NKC!$D$10,H878,0):'[1]NKC'!$D$5007,0)+H878),IF(TYPE(MATCH($C$8,OFFSET([1]NKC!$E$10,H878,0):'[1]NKC'!$E$5007,0)+H878)=16,"",MATCH($C$8,OFFSET([1]NKC!$E$10,H878,0):'[1]NKC'!$E$5007,0)+H878))</f>
        <v>1153</v>
      </c>
    </row>
    <row r="880" spans="1:8" s="52" customFormat="1" ht="14.25">
      <c r="A880" s="45">
        <f ca="1">IF($H880="","",INDEX([1]NKC!$A$10:$A$5007,$H880))</f>
        <v>43607</v>
      </c>
      <c r="B880" s="46" t="str">
        <f ca="1">IF($H880="","",INDEX([1]NKC!$B$10:$B$5007,$H880))</f>
        <v>PC20190522-01</v>
      </c>
      <c r="C880" s="47" t="str">
        <f ca="1">IF($H880="","",INDEX([1]NKC!$C$10:$C$5007,$H880))</f>
        <v>Thuế GTGT khấu trừ</v>
      </c>
      <c r="D880" s="48" t="str">
        <f ca="1">IF(IF($H880="","",INDEX([1]NKC!$D$10:$D$5007,$H880))=$C$8,IF($H880="","",INDEX([1]NKC!$E$10:$E$5007,$H880)),IF($H880="","",INDEX([1]NKC!$D$10:$D$5007,$H880)))</f>
        <v>1331</v>
      </c>
      <c r="E880" s="49" t="str">
        <f ca="1">IF(IF($H880="","",INDEX([1]NKC!$E$10:$E$5007,$H880))=$C$8,"",IF($H880="","",INDEX([1]NKC!$F$10:$F$5007,$H880)))</f>
        <v/>
      </c>
      <c r="F880" s="49">
        <f ca="1">IF(IF($H880="","",INDEX([1]NKC!$D$10:$D$5007,$H880))=$C$8,"",IF($H880="","",INDEX([1]NKC!$F$10:$F$5007,$H880)))</f>
        <v>126000</v>
      </c>
      <c r="G880" s="50">
        <f ca="1">IF(SUM(E880:F880)=0,0,$G$11+SUM(E$12:$E880)-SUM(F$12:$F880))</f>
        <v>2716754011</v>
      </c>
      <c r="H880" s="51">
        <f ca="1">IF(IF(TYPE(MATCH($C$8,OFFSET([1]NKC!$D$10,H879,0):'[1]NKC'!$D$5007,0)+H879)=16,"",MATCH($C$8,OFFSET([1]NKC!$D$10,H879,0):'[1]NKC'!$D$5007,0)+H879)&lt;IF(TYPE(MATCH($C$8,OFFSET([1]NKC!$E$10,H879,0):'[1]NKC'!$E$5007,0)+H879)=16,"",MATCH($C$8,OFFSET([1]NKC!$E$10,H879,0):'[1]NKC'!$E$5007,0)+H879),IF(TYPE(MATCH($C$8,OFFSET([1]NKC!$D$10,H879,0):'[1]NKC'!$D$5007,0)+H879)=16,"",MATCH($C$8,OFFSET([1]NKC!$D$10,H879,0):'[1]NKC'!$D$5007,0)+H879),IF(TYPE(MATCH($C$8,OFFSET([1]NKC!$E$10,H879,0):'[1]NKC'!$E$5007,0)+H879)=16,"",MATCH($C$8,OFFSET([1]NKC!$E$10,H879,0):'[1]NKC'!$E$5007,0)+H879))</f>
        <v>1154</v>
      </c>
    </row>
    <row r="881" spans="1:8" s="52" customFormat="1" ht="14.25">
      <c r="A881" s="45">
        <f ca="1">IF($H881="","",INDEX([1]NKC!$A$10:$A$5007,$H881))</f>
        <v>43607</v>
      </c>
      <c r="B881" s="46" t="str">
        <f ca="1">IF($H881="","",INDEX([1]NKC!$B$10:$B$5007,$H881))</f>
        <v>PC20190522-02</v>
      </c>
      <c r="C881" s="47" t="str">
        <f ca="1">IF($H881="","",INDEX([1]NKC!$C$10:$C$5007,$H881))</f>
        <v>TT tiếp khách anh Phương Zinka</v>
      </c>
      <c r="D881" s="48" t="str">
        <f ca="1">IF(IF($H881="","",INDEX([1]NKC!$D$10:$D$5007,$H881))=$C$8,IF($H881="","",INDEX([1]NKC!$E$10:$E$5007,$H881)),IF($H881="","",INDEX([1]NKC!$D$10:$D$5007,$H881)))</f>
        <v>6418</v>
      </c>
      <c r="E881" s="49" t="str">
        <f ca="1">IF(IF($H881="","",INDEX([1]NKC!$E$10:$E$5007,$H881))=$C$8,"",IF($H881="","",INDEX([1]NKC!$F$10:$F$5007,$H881)))</f>
        <v/>
      </c>
      <c r="F881" s="49">
        <f ca="1">IF(IF($H881="","",INDEX([1]NKC!$D$10:$D$5007,$H881))=$C$8,"",IF($H881="","",INDEX([1]NKC!$F$10:$F$5007,$H881)))</f>
        <v>2350000</v>
      </c>
      <c r="G881" s="50">
        <f ca="1">IF(SUM(E881:F881)=0,0,$G$11+SUM(E$12:$E881)-SUM(F$12:$F881))</f>
        <v>2714404011</v>
      </c>
      <c r="H881" s="51">
        <f ca="1">IF(IF(TYPE(MATCH($C$8,OFFSET([1]NKC!$D$10,H880,0):'[1]NKC'!$D$5007,0)+H880)=16,"",MATCH($C$8,OFFSET([1]NKC!$D$10,H880,0):'[1]NKC'!$D$5007,0)+H880)&lt;IF(TYPE(MATCH($C$8,OFFSET([1]NKC!$E$10,H880,0):'[1]NKC'!$E$5007,0)+H880)=16,"",MATCH($C$8,OFFSET([1]NKC!$E$10,H880,0):'[1]NKC'!$E$5007,0)+H880),IF(TYPE(MATCH($C$8,OFFSET([1]NKC!$D$10,H880,0):'[1]NKC'!$D$5007,0)+H880)=16,"",MATCH($C$8,OFFSET([1]NKC!$D$10,H880,0):'[1]NKC'!$D$5007,0)+H880),IF(TYPE(MATCH($C$8,OFFSET([1]NKC!$E$10,H880,0):'[1]NKC'!$E$5007,0)+H880)=16,"",MATCH($C$8,OFFSET([1]NKC!$E$10,H880,0):'[1]NKC'!$E$5007,0)+H880))</f>
        <v>1155</v>
      </c>
    </row>
    <row r="882" spans="1:8" s="52" customFormat="1" ht="14.25">
      <c r="A882" s="45">
        <f ca="1">IF($H882="","",INDEX([1]NKC!$A$10:$A$5007,$H882))</f>
        <v>43607</v>
      </c>
      <c r="B882" s="46" t="str">
        <f ca="1">IF($H882="","",INDEX([1]NKC!$B$10:$B$5007,$H882))</f>
        <v>PC20190522-02</v>
      </c>
      <c r="C882" s="47" t="str">
        <f ca="1">IF($H882="","",INDEX([1]NKC!$C$10:$C$5007,$H882))</f>
        <v>Thuế GTGT khấu trừ</v>
      </c>
      <c r="D882" s="48" t="str">
        <f ca="1">IF(IF($H882="","",INDEX([1]NKC!$D$10:$D$5007,$H882))=$C$8,IF($H882="","",INDEX([1]NKC!$E$10:$E$5007,$H882)),IF($H882="","",INDEX([1]NKC!$D$10:$D$5007,$H882)))</f>
        <v>1331</v>
      </c>
      <c r="E882" s="49" t="str">
        <f ca="1">IF(IF($H882="","",INDEX([1]NKC!$E$10:$E$5007,$H882))=$C$8,"",IF($H882="","",INDEX([1]NKC!$F$10:$F$5007,$H882)))</f>
        <v/>
      </c>
      <c r="F882" s="49">
        <f ca="1">IF(IF($H882="","",INDEX([1]NKC!$D$10:$D$5007,$H882))=$C$8,"",IF($H882="","",INDEX([1]NKC!$F$10:$F$5007,$H882)))</f>
        <v>235000</v>
      </c>
      <c r="G882" s="50">
        <f ca="1">IF(SUM(E882:F882)=0,0,$G$11+SUM(E$12:$E882)-SUM(F$12:$F882))</f>
        <v>2714169011</v>
      </c>
      <c r="H882" s="51">
        <f ca="1">IF(IF(TYPE(MATCH($C$8,OFFSET([1]NKC!$D$10,H881,0):'[1]NKC'!$D$5007,0)+H881)=16,"",MATCH($C$8,OFFSET([1]NKC!$D$10,H881,0):'[1]NKC'!$D$5007,0)+H881)&lt;IF(TYPE(MATCH($C$8,OFFSET([1]NKC!$E$10,H881,0):'[1]NKC'!$E$5007,0)+H881)=16,"",MATCH($C$8,OFFSET([1]NKC!$E$10,H881,0):'[1]NKC'!$E$5007,0)+H881),IF(TYPE(MATCH($C$8,OFFSET([1]NKC!$D$10,H881,0):'[1]NKC'!$D$5007,0)+H881)=16,"",MATCH($C$8,OFFSET([1]NKC!$D$10,H881,0):'[1]NKC'!$D$5007,0)+H881),IF(TYPE(MATCH($C$8,OFFSET([1]NKC!$E$10,H881,0):'[1]NKC'!$E$5007,0)+H881)=16,"",MATCH($C$8,OFFSET([1]NKC!$E$10,H881,0):'[1]NKC'!$E$5007,0)+H881))</f>
        <v>1156</v>
      </c>
    </row>
    <row r="883" spans="1:8" s="52" customFormat="1" ht="14.25">
      <c r="A883" s="45">
        <f ca="1">IF($H883="","",INDEX([1]NKC!$A$10:$A$5007,$H883))</f>
        <v>43607</v>
      </c>
      <c r="B883" s="46" t="str">
        <f ca="1">IF($H883="","",INDEX([1]NKC!$B$10:$B$5007,$H883))</f>
        <v>PC20190522-03</v>
      </c>
      <c r="C883" s="47" t="str">
        <f ca="1">IF($H883="","",INDEX([1]NKC!$C$10:$C$5007,$H883))</f>
        <v>Tạm ứng đi công tác Đồng Nai, Bà Rịa Vũng Tàu</v>
      </c>
      <c r="D883" s="48" t="str">
        <f ca="1">IF(IF($H883="","",INDEX([1]NKC!$D$10:$D$5007,$H883))=$C$8,IF($H883="","",INDEX([1]NKC!$E$10:$E$5007,$H883)),IF($H883="","",INDEX([1]NKC!$D$10:$D$5007,$H883)))</f>
        <v>141</v>
      </c>
      <c r="E883" s="49" t="str">
        <f ca="1">IF(IF($H883="","",INDEX([1]NKC!$E$10:$E$5007,$H883))=$C$8,"",IF($H883="","",INDEX([1]NKC!$F$10:$F$5007,$H883)))</f>
        <v/>
      </c>
      <c r="F883" s="49">
        <f ca="1">IF(IF($H883="","",INDEX([1]NKC!$D$10:$D$5007,$H883))=$C$8,"",IF($H883="","",INDEX([1]NKC!$F$10:$F$5007,$H883)))</f>
        <v>2000000</v>
      </c>
      <c r="G883" s="50">
        <f ca="1">IF(SUM(E883:F883)=0,0,$G$11+SUM(E$12:$E883)-SUM(F$12:$F883))</f>
        <v>2712169011</v>
      </c>
      <c r="H883" s="51">
        <f ca="1">IF(IF(TYPE(MATCH($C$8,OFFSET([1]NKC!$D$10,H882,0):'[1]NKC'!$D$5007,0)+H882)=16,"",MATCH($C$8,OFFSET([1]NKC!$D$10,H882,0):'[1]NKC'!$D$5007,0)+H882)&lt;IF(TYPE(MATCH($C$8,OFFSET([1]NKC!$E$10,H882,0):'[1]NKC'!$E$5007,0)+H882)=16,"",MATCH($C$8,OFFSET([1]NKC!$E$10,H882,0):'[1]NKC'!$E$5007,0)+H882),IF(TYPE(MATCH($C$8,OFFSET([1]NKC!$D$10,H882,0):'[1]NKC'!$D$5007,0)+H882)=16,"",MATCH($C$8,OFFSET([1]NKC!$D$10,H882,0):'[1]NKC'!$D$5007,0)+H882),IF(TYPE(MATCH($C$8,OFFSET([1]NKC!$E$10,H882,0):'[1]NKC'!$E$5007,0)+H882)=16,"",MATCH($C$8,OFFSET([1]NKC!$E$10,H882,0):'[1]NKC'!$E$5007,0)+H882))</f>
        <v>1157</v>
      </c>
    </row>
    <row r="884" spans="1:8" s="52" customFormat="1" ht="14.25">
      <c r="A884" s="45">
        <f ca="1">IF($H884="","",INDEX([1]NKC!$A$10:$A$5007,$H884))</f>
        <v>43607</v>
      </c>
      <c r="B884" s="46" t="str">
        <f ca="1">IF($H884="","",INDEX([1]NKC!$B$10:$B$5007,$H884))</f>
        <v>PC20190522-04</v>
      </c>
      <c r="C884" s="47" t="str">
        <f ca="1">IF($H884="","",INDEX([1]NKC!$C$10:$C$5007,$H884))</f>
        <v>TT Bảo dưỡng sữa chữa xe 51A 410.36</v>
      </c>
      <c r="D884" s="48" t="str">
        <f ca="1">IF(IF($H884="","",INDEX([1]NKC!$D$10:$D$5007,$H884))=$C$8,IF($H884="","",INDEX([1]NKC!$E$10:$E$5007,$H884)),IF($H884="","",INDEX([1]NKC!$D$10:$D$5007,$H884)))</f>
        <v>6418</v>
      </c>
      <c r="E884" s="49" t="str">
        <f ca="1">IF(IF($H884="","",INDEX([1]NKC!$E$10:$E$5007,$H884))=$C$8,"",IF($H884="","",INDEX([1]NKC!$F$10:$F$5007,$H884)))</f>
        <v/>
      </c>
      <c r="F884" s="49">
        <f ca="1">IF(IF($H884="","",INDEX([1]NKC!$D$10:$D$5007,$H884))=$C$8,"",IF($H884="","",INDEX([1]NKC!$F$10:$F$5007,$H884)))</f>
        <v>5100000</v>
      </c>
      <c r="G884" s="50">
        <f ca="1">IF(SUM(E884:F884)=0,0,$G$11+SUM(E$12:$E884)-SUM(F$12:$F884))</f>
        <v>2707069011</v>
      </c>
      <c r="H884" s="51">
        <f ca="1">IF(IF(TYPE(MATCH($C$8,OFFSET([1]NKC!$D$10,H883,0):'[1]NKC'!$D$5007,0)+H883)=16,"",MATCH($C$8,OFFSET([1]NKC!$D$10,H883,0):'[1]NKC'!$D$5007,0)+H883)&lt;IF(TYPE(MATCH($C$8,OFFSET([1]NKC!$E$10,H883,0):'[1]NKC'!$E$5007,0)+H883)=16,"",MATCH($C$8,OFFSET([1]NKC!$E$10,H883,0):'[1]NKC'!$E$5007,0)+H883),IF(TYPE(MATCH($C$8,OFFSET([1]NKC!$D$10,H883,0):'[1]NKC'!$D$5007,0)+H883)=16,"",MATCH($C$8,OFFSET([1]NKC!$D$10,H883,0):'[1]NKC'!$D$5007,0)+H883),IF(TYPE(MATCH($C$8,OFFSET([1]NKC!$E$10,H883,0):'[1]NKC'!$E$5007,0)+H883)=16,"",MATCH($C$8,OFFSET([1]NKC!$E$10,H883,0):'[1]NKC'!$E$5007,0)+H883))</f>
        <v>1158</v>
      </c>
    </row>
    <row r="885" spans="1:8" s="52" customFormat="1" ht="14.25">
      <c r="A885" s="45">
        <f ca="1">IF($H885="","",INDEX([1]NKC!$A$10:$A$5007,$H885))</f>
        <v>43607</v>
      </c>
      <c r="B885" s="46" t="str">
        <f ca="1">IF($H885="","",INDEX([1]NKC!$B$10:$B$5007,$H885))</f>
        <v>PC20190522-04</v>
      </c>
      <c r="C885" s="47" t="str">
        <f ca="1">IF($H885="","",INDEX([1]NKC!$C$10:$C$5007,$H885))</f>
        <v>Thuế GTGT khấu trừ</v>
      </c>
      <c r="D885" s="48" t="str">
        <f ca="1">IF(IF($H885="","",INDEX([1]NKC!$D$10:$D$5007,$H885))=$C$8,IF($H885="","",INDEX([1]NKC!$E$10:$E$5007,$H885)),IF($H885="","",INDEX([1]NKC!$D$10:$D$5007,$H885)))</f>
        <v>1331</v>
      </c>
      <c r="E885" s="49" t="str">
        <f ca="1">IF(IF($H885="","",INDEX([1]NKC!$E$10:$E$5007,$H885))=$C$8,"",IF($H885="","",INDEX([1]NKC!$F$10:$F$5007,$H885)))</f>
        <v/>
      </c>
      <c r="F885" s="49">
        <f ca="1">IF(IF($H885="","",INDEX([1]NKC!$D$10:$D$5007,$H885))=$C$8,"",IF($H885="","",INDEX([1]NKC!$F$10:$F$5007,$H885)))</f>
        <v>510000</v>
      </c>
      <c r="G885" s="50">
        <f ca="1">IF(SUM(E885:F885)=0,0,$G$11+SUM(E$12:$E885)-SUM(F$12:$F885))</f>
        <v>2706559011</v>
      </c>
      <c r="H885" s="51">
        <f ca="1">IF(IF(TYPE(MATCH($C$8,OFFSET([1]NKC!$D$10,H884,0):'[1]NKC'!$D$5007,0)+H884)=16,"",MATCH($C$8,OFFSET([1]NKC!$D$10,H884,0):'[1]NKC'!$D$5007,0)+H884)&lt;IF(TYPE(MATCH($C$8,OFFSET([1]NKC!$E$10,H884,0):'[1]NKC'!$E$5007,0)+H884)=16,"",MATCH($C$8,OFFSET([1]NKC!$E$10,H884,0):'[1]NKC'!$E$5007,0)+H884),IF(TYPE(MATCH($C$8,OFFSET([1]NKC!$D$10,H884,0):'[1]NKC'!$D$5007,0)+H884)=16,"",MATCH($C$8,OFFSET([1]NKC!$D$10,H884,0):'[1]NKC'!$D$5007,0)+H884),IF(TYPE(MATCH($C$8,OFFSET([1]NKC!$E$10,H884,0):'[1]NKC'!$E$5007,0)+H884)=16,"",MATCH($C$8,OFFSET([1]NKC!$E$10,H884,0):'[1]NKC'!$E$5007,0)+H884))</f>
        <v>1159</v>
      </c>
    </row>
    <row r="886" spans="1:8" s="52" customFormat="1" ht="14.25">
      <c r="A886" s="45">
        <f ca="1">IF($H886="","",INDEX([1]NKC!$A$10:$A$5007,$H886))</f>
        <v>43607</v>
      </c>
      <c r="B886" s="46" t="str">
        <f ca="1">IF($H886="","",INDEX([1]NKC!$B$10:$B$5007,$H886))</f>
        <v>PC20190522-04</v>
      </c>
      <c r="C886" s="47" t="str">
        <f ca="1">IF($H886="","",INDEX([1]NKC!$C$10:$C$5007,$H886))</f>
        <v>TT Bảo dưỡng sữa chữa xe 51A 410.36</v>
      </c>
      <c r="D886" s="48" t="str">
        <f ca="1">IF(IF($H886="","",INDEX([1]NKC!$D$10:$D$5007,$H886))=$C$8,IF($H886="","",INDEX([1]NKC!$E$10:$E$5007,$H886)),IF($H886="","",INDEX([1]NKC!$D$10:$D$5007,$H886)))</f>
        <v>6418</v>
      </c>
      <c r="E886" s="49" t="str">
        <f ca="1">IF(IF($H886="","",INDEX([1]NKC!$E$10:$E$5007,$H886))=$C$8,"",IF($H886="","",INDEX([1]NKC!$F$10:$F$5007,$H886)))</f>
        <v/>
      </c>
      <c r="F886" s="49">
        <f ca="1">IF(IF($H886="","",INDEX([1]NKC!$D$10:$D$5007,$H886))=$C$8,"",IF($H886="","",INDEX([1]NKC!$F$10:$F$5007,$H886)))</f>
        <v>830000</v>
      </c>
      <c r="G886" s="50">
        <f ca="1">IF(SUM(E886:F886)=0,0,$G$11+SUM(E$12:$E886)-SUM(F$12:$F886))</f>
        <v>2705729011</v>
      </c>
      <c r="H886" s="51">
        <f ca="1">IF(IF(TYPE(MATCH($C$8,OFFSET([1]NKC!$D$10,H885,0):'[1]NKC'!$D$5007,0)+H885)=16,"",MATCH($C$8,OFFSET([1]NKC!$D$10,H885,0):'[1]NKC'!$D$5007,0)+H885)&lt;IF(TYPE(MATCH($C$8,OFFSET([1]NKC!$E$10,H885,0):'[1]NKC'!$E$5007,0)+H885)=16,"",MATCH($C$8,OFFSET([1]NKC!$E$10,H885,0):'[1]NKC'!$E$5007,0)+H885),IF(TYPE(MATCH($C$8,OFFSET([1]NKC!$D$10,H885,0):'[1]NKC'!$D$5007,0)+H885)=16,"",MATCH($C$8,OFFSET([1]NKC!$D$10,H885,0):'[1]NKC'!$D$5007,0)+H885),IF(TYPE(MATCH($C$8,OFFSET([1]NKC!$E$10,H885,0):'[1]NKC'!$E$5007,0)+H885)=16,"",MATCH($C$8,OFFSET([1]NKC!$E$10,H885,0):'[1]NKC'!$E$5007,0)+H885))</f>
        <v>1160</v>
      </c>
    </row>
    <row r="887" spans="1:8" s="52" customFormat="1" ht="14.25">
      <c r="A887" s="45">
        <f ca="1">IF($H887="","",INDEX([1]NKC!$A$10:$A$5007,$H887))</f>
        <v>43607</v>
      </c>
      <c r="B887" s="46" t="str">
        <f ca="1">IF($H887="","",INDEX([1]NKC!$B$10:$B$5007,$H887))</f>
        <v>PC20190522-04</v>
      </c>
      <c r="C887" s="47" t="str">
        <f ca="1">IF($H887="","",INDEX([1]NKC!$C$10:$C$5007,$H887))</f>
        <v>Thuế GTGT khấu trừ</v>
      </c>
      <c r="D887" s="48" t="str">
        <f ca="1">IF(IF($H887="","",INDEX([1]NKC!$D$10:$D$5007,$H887))=$C$8,IF($H887="","",INDEX([1]NKC!$E$10:$E$5007,$H887)),IF($H887="","",INDEX([1]NKC!$D$10:$D$5007,$H887)))</f>
        <v>1331</v>
      </c>
      <c r="E887" s="49" t="str">
        <f ca="1">IF(IF($H887="","",INDEX([1]NKC!$E$10:$E$5007,$H887))=$C$8,"",IF($H887="","",INDEX([1]NKC!$F$10:$F$5007,$H887)))</f>
        <v/>
      </c>
      <c r="F887" s="49">
        <f ca="1">IF(IF($H887="","",INDEX([1]NKC!$D$10:$D$5007,$H887))=$C$8,"",IF($H887="","",INDEX([1]NKC!$F$10:$F$5007,$H887)))</f>
        <v>83000</v>
      </c>
      <c r="G887" s="50">
        <f ca="1">IF(SUM(E887:F887)=0,0,$G$11+SUM(E$12:$E887)-SUM(F$12:$F887))</f>
        <v>2705646011</v>
      </c>
      <c r="H887" s="51">
        <f ca="1">IF(IF(TYPE(MATCH($C$8,OFFSET([1]NKC!$D$10,H886,0):'[1]NKC'!$D$5007,0)+H886)=16,"",MATCH($C$8,OFFSET([1]NKC!$D$10,H886,0):'[1]NKC'!$D$5007,0)+H886)&lt;IF(TYPE(MATCH($C$8,OFFSET([1]NKC!$E$10,H886,0):'[1]NKC'!$E$5007,0)+H886)=16,"",MATCH($C$8,OFFSET([1]NKC!$E$10,H886,0):'[1]NKC'!$E$5007,0)+H886),IF(TYPE(MATCH($C$8,OFFSET([1]NKC!$D$10,H886,0):'[1]NKC'!$D$5007,0)+H886)=16,"",MATCH($C$8,OFFSET([1]NKC!$D$10,H886,0):'[1]NKC'!$D$5007,0)+H886),IF(TYPE(MATCH($C$8,OFFSET([1]NKC!$E$10,H886,0):'[1]NKC'!$E$5007,0)+H886)=16,"",MATCH($C$8,OFFSET([1]NKC!$E$10,H886,0):'[1]NKC'!$E$5007,0)+H886))</f>
        <v>1161</v>
      </c>
    </row>
    <row r="888" spans="1:8" s="52" customFormat="1" ht="14.25">
      <c r="A888" s="45">
        <f ca="1">IF($H888="","",INDEX([1]NKC!$A$10:$A$5007,$H888))</f>
        <v>43607</v>
      </c>
      <c r="B888" s="46" t="str">
        <f ca="1">IF($H888="","",INDEX([1]NKC!$B$10:$B$5007,$H888))</f>
        <v>PC20190522-05</v>
      </c>
      <c r="C888" s="47" t="str">
        <f ca="1">IF($H888="","",INDEX([1]NKC!$C$10:$C$5007,$H888))</f>
        <v>TT phí xăng dầu giao hàng TpHCM 21/05</v>
      </c>
      <c r="D888" s="48" t="str">
        <f ca="1">IF(IF($H888="","",INDEX([1]NKC!$D$10:$D$5007,$H888))=$C$8,IF($H888="","",INDEX([1]NKC!$E$10:$E$5007,$H888)),IF($H888="","",INDEX([1]NKC!$D$10:$D$5007,$H888)))</f>
        <v>6418</v>
      </c>
      <c r="E888" s="49" t="str">
        <f ca="1">IF(IF($H888="","",INDEX([1]NKC!$E$10:$E$5007,$H888))=$C$8,"",IF($H888="","",INDEX([1]NKC!$F$10:$F$5007,$H888)))</f>
        <v/>
      </c>
      <c r="F888" s="49">
        <f ca="1">IF(IF($H888="","",INDEX([1]NKC!$D$10:$D$5007,$H888))=$C$8,"",IF($H888="","",INDEX([1]NKC!$F$10:$F$5007,$H888)))</f>
        <v>907752</v>
      </c>
      <c r="G888" s="50">
        <f ca="1">IF(SUM(E888:F888)=0,0,$G$11+SUM(E$12:$E888)-SUM(F$12:$F888))</f>
        <v>2704738259</v>
      </c>
      <c r="H888" s="51">
        <f ca="1">IF(IF(TYPE(MATCH($C$8,OFFSET([1]NKC!$D$10,H887,0):'[1]NKC'!$D$5007,0)+H887)=16,"",MATCH($C$8,OFFSET([1]NKC!$D$10,H887,0):'[1]NKC'!$D$5007,0)+H887)&lt;IF(TYPE(MATCH($C$8,OFFSET([1]NKC!$E$10,H887,0):'[1]NKC'!$E$5007,0)+H887)=16,"",MATCH($C$8,OFFSET([1]NKC!$E$10,H887,0):'[1]NKC'!$E$5007,0)+H887),IF(TYPE(MATCH($C$8,OFFSET([1]NKC!$D$10,H887,0):'[1]NKC'!$D$5007,0)+H887)=16,"",MATCH($C$8,OFFSET([1]NKC!$D$10,H887,0):'[1]NKC'!$D$5007,0)+H887),IF(TYPE(MATCH($C$8,OFFSET([1]NKC!$E$10,H887,0):'[1]NKC'!$E$5007,0)+H887)=16,"",MATCH($C$8,OFFSET([1]NKC!$E$10,H887,0):'[1]NKC'!$E$5007,0)+H887))</f>
        <v>1162</v>
      </c>
    </row>
    <row r="889" spans="1:8" s="52" customFormat="1" ht="14.25">
      <c r="A889" s="45">
        <f ca="1">IF($H889="","",INDEX([1]NKC!$A$10:$A$5007,$H889))</f>
        <v>43607</v>
      </c>
      <c r="B889" s="46" t="str">
        <f ca="1">IF($H889="","",INDEX([1]NKC!$B$10:$B$5007,$H889))</f>
        <v>PC20190522-05</v>
      </c>
      <c r="C889" s="47" t="str">
        <f ca="1">IF($H889="","",INDEX([1]NKC!$C$10:$C$5007,$H889))</f>
        <v>Thuế GTGT khấu trừ</v>
      </c>
      <c r="D889" s="48" t="str">
        <f ca="1">IF(IF($H889="","",INDEX([1]NKC!$D$10:$D$5007,$H889))=$C$8,IF($H889="","",INDEX([1]NKC!$E$10:$E$5007,$H889)),IF($H889="","",INDEX([1]NKC!$D$10:$D$5007,$H889)))</f>
        <v>1331</v>
      </c>
      <c r="E889" s="49" t="str">
        <f ca="1">IF(IF($H889="","",INDEX([1]NKC!$E$10:$E$5007,$H889))=$C$8,"",IF($H889="","",INDEX([1]NKC!$F$10:$F$5007,$H889)))</f>
        <v/>
      </c>
      <c r="F889" s="49">
        <f ca="1">IF(IF($H889="","",INDEX([1]NKC!$D$10:$D$5007,$H889))=$C$8,"",IF($H889="","",INDEX([1]NKC!$F$10:$F$5007,$H889)))</f>
        <v>92248</v>
      </c>
      <c r="G889" s="50">
        <f ca="1">IF(SUM(E889:F889)=0,0,$G$11+SUM(E$12:$E889)-SUM(F$12:$F889))</f>
        <v>2704646011</v>
      </c>
      <c r="H889" s="51">
        <f ca="1">IF(IF(TYPE(MATCH($C$8,OFFSET([1]NKC!$D$10,H888,0):'[1]NKC'!$D$5007,0)+H888)=16,"",MATCH($C$8,OFFSET([1]NKC!$D$10,H888,0):'[1]NKC'!$D$5007,0)+H888)&lt;IF(TYPE(MATCH($C$8,OFFSET([1]NKC!$E$10,H888,0):'[1]NKC'!$E$5007,0)+H888)=16,"",MATCH($C$8,OFFSET([1]NKC!$E$10,H888,0):'[1]NKC'!$E$5007,0)+H888),IF(TYPE(MATCH($C$8,OFFSET([1]NKC!$D$10,H888,0):'[1]NKC'!$D$5007,0)+H888)=16,"",MATCH($C$8,OFFSET([1]NKC!$D$10,H888,0):'[1]NKC'!$D$5007,0)+H888),IF(TYPE(MATCH($C$8,OFFSET([1]NKC!$E$10,H888,0):'[1]NKC'!$E$5007,0)+H888)=16,"",MATCH($C$8,OFFSET([1]NKC!$E$10,H888,0):'[1]NKC'!$E$5007,0)+H888))</f>
        <v>1163</v>
      </c>
    </row>
    <row r="890" spans="1:8" s="52" customFormat="1" ht="14.25">
      <c r="A890" s="45">
        <f ca="1">IF($H890="","",INDEX([1]NKC!$A$10:$A$5007,$H890))</f>
        <v>43607</v>
      </c>
      <c r="B890" s="46" t="str">
        <f ca="1">IF($H890="","",INDEX([1]NKC!$B$10:$B$5007,$H890))</f>
        <v>PC20190522-06</v>
      </c>
      <c r="C890" s="47" t="str">
        <f ca="1">IF($H890="","",INDEX([1]NKC!$C$10:$C$5007,$H890))</f>
        <v xml:space="preserve">TT mua máy rửa kệ </v>
      </c>
      <c r="D890" s="48" t="str">
        <f ca="1">IF(IF($H890="","",INDEX([1]NKC!$D$10:$D$5007,$H890))=$C$8,IF($H890="","",INDEX([1]NKC!$E$10:$E$5007,$H890)),IF($H890="","",INDEX([1]NKC!$D$10:$D$5007,$H890)))</f>
        <v>24201</v>
      </c>
      <c r="E890" s="49" t="str">
        <f ca="1">IF(IF($H890="","",INDEX([1]NKC!$E$10:$E$5007,$H890))=$C$8,"",IF($H890="","",INDEX([1]NKC!$F$10:$F$5007,$H890)))</f>
        <v/>
      </c>
      <c r="F890" s="49">
        <f ca="1">IF(IF($H890="","",INDEX([1]NKC!$D$10:$D$5007,$H890))=$C$8,"",IF($H890="","",INDEX([1]NKC!$F$10:$F$5007,$H890)))</f>
        <v>2421000</v>
      </c>
      <c r="G890" s="50">
        <f ca="1">IF(SUM(E890:F890)=0,0,$G$11+SUM(E$12:$E890)-SUM(F$12:$F890))</f>
        <v>2702225011</v>
      </c>
      <c r="H890" s="51">
        <f ca="1">IF(IF(TYPE(MATCH($C$8,OFFSET([1]NKC!$D$10,H889,0):'[1]NKC'!$D$5007,0)+H889)=16,"",MATCH($C$8,OFFSET([1]NKC!$D$10,H889,0):'[1]NKC'!$D$5007,0)+H889)&lt;IF(TYPE(MATCH($C$8,OFFSET([1]NKC!$E$10,H889,0):'[1]NKC'!$E$5007,0)+H889)=16,"",MATCH($C$8,OFFSET([1]NKC!$E$10,H889,0):'[1]NKC'!$E$5007,0)+H889),IF(TYPE(MATCH($C$8,OFFSET([1]NKC!$D$10,H889,0):'[1]NKC'!$D$5007,0)+H889)=16,"",MATCH($C$8,OFFSET([1]NKC!$D$10,H889,0):'[1]NKC'!$D$5007,0)+H889),IF(TYPE(MATCH($C$8,OFFSET([1]NKC!$E$10,H889,0):'[1]NKC'!$E$5007,0)+H889)=16,"",MATCH($C$8,OFFSET([1]NKC!$E$10,H889,0):'[1]NKC'!$E$5007,0)+H889))</f>
        <v>1164</v>
      </c>
    </row>
    <row r="891" spans="1:8" s="52" customFormat="1" ht="14.25">
      <c r="A891" s="45">
        <f ca="1">IF($H891="","",INDEX([1]NKC!$A$10:$A$5007,$H891))</f>
        <v>43607</v>
      </c>
      <c r="B891" s="46" t="str">
        <f ca="1">IF($H891="","",INDEX([1]NKC!$B$10:$B$5007,$H891))</f>
        <v>PC20190522-06</v>
      </c>
      <c r="C891" s="47" t="str">
        <f ca="1">IF($H891="","",INDEX([1]NKC!$C$10:$C$5007,$H891))</f>
        <v>Thuế GTGT khấu trừ</v>
      </c>
      <c r="D891" s="48" t="str">
        <f ca="1">IF(IF($H891="","",INDEX([1]NKC!$D$10:$D$5007,$H891))=$C$8,IF($H891="","",INDEX([1]NKC!$E$10:$E$5007,$H891)),IF($H891="","",INDEX([1]NKC!$D$10:$D$5007,$H891)))</f>
        <v>1331</v>
      </c>
      <c r="E891" s="49" t="str">
        <f ca="1">IF(IF($H891="","",INDEX([1]NKC!$E$10:$E$5007,$H891))=$C$8,"",IF($H891="","",INDEX([1]NKC!$F$10:$F$5007,$H891)))</f>
        <v/>
      </c>
      <c r="F891" s="49">
        <f ca="1">IF(IF($H891="","",INDEX([1]NKC!$D$10:$D$5007,$H891))=$C$8,"",IF($H891="","",INDEX([1]NKC!$F$10:$F$5007,$H891)))</f>
        <v>242100</v>
      </c>
      <c r="G891" s="50">
        <f ca="1">IF(SUM(E891:F891)=0,0,$G$11+SUM(E$12:$E891)-SUM(F$12:$F891))</f>
        <v>2701982911</v>
      </c>
      <c r="H891" s="51">
        <f ca="1">IF(IF(TYPE(MATCH($C$8,OFFSET([1]NKC!$D$10,H890,0):'[1]NKC'!$D$5007,0)+H890)=16,"",MATCH($C$8,OFFSET([1]NKC!$D$10,H890,0):'[1]NKC'!$D$5007,0)+H890)&lt;IF(TYPE(MATCH($C$8,OFFSET([1]NKC!$E$10,H890,0):'[1]NKC'!$E$5007,0)+H890)=16,"",MATCH($C$8,OFFSET([1]NKC!$E$10,H890,0):'[1]NKC'!$E$5007,0)+H890),IF(TYPE(MATCH($C$8,OFFSET([1]NKC!$D$10,H890,0):'[1]NKC'!$D$5007,0)+H890)=16,"",MATCH($C$8,OFFSET([1]NKC!$D$10,H890,0):'[1]NKC'!$D$5007,0)+H890),IF(TYPE(MATCH($C$8,OFFSET([1]NKC!$E$10,H890,0):'[1]NKC'!$E$5007,0)+H890)=16,"",MATCH($C$8,OFFSET([1]NKC!$E$10,H890,0):'[1]NKC'!$E$5007,0)+H890))</f>
        <v>1165</v>
      </c>
    </row>
    <row r="892" spans="1:8" s="52" customFormat="1" ht="14.25">
      <c r="A892" s="45">
        <f ca="1">IF($H892="","",INDEX([1]NKC!$A$10:$A$5007,$H892))</f>
        <v>43607</v>
      </c>
      <c r="B892" s="46" t="str">
        <f ca="1">IF($H892="","",INDEX([1]NKC!$B$10:$B$5007,$H892))</f>
        <v>PC20190522-07</v>
      </c>
      <c r="C892" s="47" t="str">
        <f ca="1">IF($H892="","",INDEX([1]NKC!$C$10:$C$5007,$H892))</f>
        <v>TT mua vật tư đống hàng đi Đà Lạt</v>
      </c>
      <c r="D892" s="48" t="str">
        <f ca="1">IF(IF($H892="","",INDEX([1]NKC!$D$10:$D$5007,$H892))=$C$8,IF($H892="","",INDEX([1]NKC!$E$10:$E$5007,$H892)),IF($H892="","",INDEX([1]NKC!$D$10:$D$5007,$H892)))</f>
        <v>6413</v>
      </c>
      <c r="E892" s="49" t="str">
        <f ca="1">IF(IF($H892="","",INDEX([1]NKC!$E$10:$E$5007,$H892))=$C$8,"",IF($H892="","",INDEX([1]NKC!$F$10:$F$5007,$H892)))</f>
        <v/>
      </c>
      <c r="F892" s="49">
        <f ca="1">IF(IF($H892="","",INDEX([1]NKC!$D$10:$D$5007,$H892))=$C$8,"",IF($H892="","",INDEX([1]NKC!$F$10:$F$5007,$H892)))</f>
        <v>1550000</v>
      </c>
      <c r="G892" s="50">
        <f ca="1">IF(SUM(E892:F892)=0,0,$G$11+SUM(E$12:$E892)-SUM(F$12:$F892))</f>
        <v>2700432911</v>
      </c>
      <c r="H892" s="51">
        <f ca="1">IF(IF(TYPE(MATCH($C$8,OFFSET([1]NKC!$D$10,H891,0):'[1]NKC'!$D$5007,0)+H891)=16,"",MATCH($C$8,OFFSET([1]NKC!$D$10,H891,0):'[1]NKC'!$D$5007,0)+H891)&lt;IF(TYPE(MATCH($C$8,OFFSET([1]NKC!$E$10,H891,0):'[1]NKC'!$E$5007,0)+H891)=16,"",MATCH($C$8,OFFSET([1]NKC!$E$10,H891,0):'[1]NKC'!$E$5007,0)+H891),IF(TYPE(MATCH($C$8,OFFSET([1]NKC!$D$10,H891,0):'[1]NKC'!$D$5007,0)+H891)=16,"",MATCH($C$8,OFFSET([1]NKC!$D$10,H891,0):'[1]NKC'!$D$5007,0)+H891),IF(TYPE(MATCH($C$8,OFFSET([1]NKC!$E$10,H891,0):'[1]NKC'!$E$5007,0)+H891)=16,"",MATCH($C$8,OFFSET([1]NKC!$E$10,H891,0):'[1]NKC'!$E$5007,0)+H891))</f>
        <v>1166</v>
      </c>
    </row>
    <row r="893" spans="1:8" s="52" customFormat="1" ht="14.25">
      <c r="A893" s="45">
        <f ca="1">IF($H893="","",INDEX([1]NKC!$A$10:$A$5007,$H893))</f>
        <v>43607</v>
      </c>
      <c r="B893" s="46" t="str">
        <f ca="1">IF($H893="","",INDEX([1]NKC!$B$10:$B$5007,$H893))</f>
        <v>Pc20190522-08</v>
      </c>
      <c r="C893" s="47" t="str">
        <f ca="1">IF($H893="","",INDEX([1]NKC!$C$10:$C$5007,$H893))</f>
        <v>TT mua vật tư chuẩn bị hội thảo Đà Lạt</v>
      </c>
      <c r="D893" s="48" t="str">
        <f ca="1">IF(IF($H893="","",INDEX([1]NKC!$D$10:$D$5007,$H893))=$C$8,IF($H893="","",INDEX([1]NKC!$E$10:$E$5007,$H893)),IF($H893="","",INDEX([1]NKC!$D$10:$D$5007,$H893)))</f>
        <v>6413</v>
      </c>
      <c r="E893" s="49" t="str">
        <f ca="1">IF(IF($H893="","",INDEX([1]NKC!$E$10:$E$5007,$H893))=$C$8,"",IF($H893="","",INDEX([1]NKC!$F$10:$F$5007,$H893)))</f>
        <v/>
      </c>
      <c r="F893" s="49">
        <f ca="1">IF(IF($H893="","",INDEX([1]NKC!$D$10:$D$5007,$H893))=$C$8,"",IF($H893="","",INDEX([1]NKC!$F$10:$F$5007,$H893)))</f>
        <v>330000</v>
      </c>
      <c r="G893" s="50">
        <f ca="1">IF(SUM(E893:F893)=0,0,$G$11+SUM(E$12:$E893)-SUM(F$12:$F893))</f>
        <v>2700102911</v>
      </c>
      <c r="H893" s="51">
        <f ca="1">IF(IF(TYPE(MATCH($C$8,OFFSET([1]NKC!$D$10,H892,0):'[1]NKC'!$D$5007,0)+H892)=16,"",MATCH($C$8,OFFSET([1]NKC!$D$10,H892,0):'[1]NKC'!$D$5007,0)+H892)&lt;IF(TYPE(MATCH($C$8,OFFSET([1]NKC!$E$10,H892,0):'[1]NKC'!$E$5007,0)+H892)=16,"",MATCH($C$8,OFFSET([1]NKC!$E$10,H892,0):'[1]NKC'!$E$5007,0)+H892),IF(TYPE(MATCH($C$8,OFFSET([1]NKC!$D$10,H892,0):'[1]NKC'!$D$5007,0)+H892)=16,"",MATCH($C$8,OFFSET([1]NKC!$D$10,H892,0):'[1]NKC'!$D$5007,0)+H892),IF(TYPE(MATCH($C$8,OFFSET([1]NKC!$E$10,H892,0):'[1]NKC'!$E$5007,0)+H892)=16,"",MATCH($C$8,OFFSET([1]NKC!$E$10,H892,0):'[1]NKC'!$E$5007,0)+H892))</f>
        <v>1167</v>
      </c>
    </row>
    <row r="894" spans="1:8" s="52" customFormat="1" ht="14.25">
      <c r="A894" s="45">
        <f ca="1">IF($H894="","",INDEX([1]NKC!$A$10:$A$5007,$H894))</f>
        <v>43607</v>
      </c>
      <c r="B894" s="46" t="str">
        <f ca="1">IF($H894="","",INDEX([1]NKC!$B$10:$B$5007,$H894))</f>
        <v>PC20190522-09</v>
      </c>
      <c r="C894" s="47" t="str">
        <f ca="1">IF($H894="","",INDEX([1]NKC!$C$10:$C$5007,$H894))</f>
        <v>TT thi công bảng hiệu logo Della Vietbuilders</v>
      </c>
      <c r="D894" s="48" t="str">
        <f ca="1">IF(IF($H894="","",INDEX([1]NKC!$D$10:$D$5007,$H894))=$C$8,IF($H894="","",INDEX([1]NKC!$E$10:$E$5007,$H894)),IF($H894="","",INDEX([1]NKC!$D$10:$D$5007,$H894)))</f>
        <v>6423</v>
      </c>
      <c r="E894" s="49" t="str">
        <f ca="1">IF(IF($H894="","",INDEX([1]NKC!$E$10:$E$5007,$H894))=$C$8,"",IF($H894="","",INDEX([1]NKC!$F$10:$F$5007,$H894)))</f>
        <v/>
      </c>
      <c r="F894" s="49">
        <f ca="1">IF(IF($H894="","",INDEX([1]NKC!$D$10:$D$5007,$H894))=$C$8,"",IF($H894="","",INDEX([1]NKC!$F$10:$F$5007,$H894)))</f>
        <v>12760000</v>
      </c>
      <c r="G894" s="50">
        <f ca="1">IF(SUM(E894:F894)=0,0,$G$11+SUM(E$12:$E894)-SUM(F$12:$F894))</f>
        <v>2687342911</v>
      </c>
      <c r="H894" s="51">
        <f ca="1">IF(IF(TYPE(MATCH($C$8,OFFSET([1]NKC!$D$10,H893,0):'[1]NKC'!$D$5007,0)+H893)=16,"",MATCH($C$8,OFFSET([1]NKC!$D$10,H893,0):'[1]NKC'!$D$5007,0)+H893)&lt;IF(TYPE(MATCH($C$8,OFFSET([1]NKC!$E$10,H893,0):'[1]NKC'!$E$5007,0)+H893)=16,"",MATCH($C$8,OFFSET([1]NKC!$E$10,H893,0):'[1]NKC'!$E$5007,0)+H893),IF(TYPE(MATCH($C$8,OFFSET([1]NKC!$D$10,H893,0):'[1]NKC'!$D$5007,0)+H893)=16,"",MATCH($C$8,OFFSET([1]NKC!$D$10,H893,0):'[1]NKC'!$D$5007,0)+H893),IF(TYPE(MATCH($C$8,OFFSET([1]NKC!$E$10,H893,0):'[1]NKC'!$E$5007,0)+H893)=16,"",MATCH($C$8,OFFSET([1]NKC!$E$10,H893,0):'[1]NKC'!$E$5007,0)+H893))</f>
        <v>1168</v>
      </c>
    </row>
    <row r="895" spans="1:8" s="52" customFormat="1" ht="14.25">
      <c r="A895" s="45">
        <f ca="1">IF($H895="","",INDEX([1]NKC!$A$10:$A$5007,$H895))</f>
        <v>43607</v>
      </c>
      <c r="B895" s="46" t="str">
        <f ca="1">IF($H895="","",INDEX([1]NKC!$B$10:$B$5007,$H895))</f>
        <v>PC20190522-09</v>
      </c>
      <c r="C895" s="47" t="str">
        <f ca="1">IF($H895="","",INDEX([1]NKC!$C$10:$C$5007,$H895))</f>
        <v>Thuế GTGT khấu trừ</v>
      </c>
      <c r="D895" s="48" t="str">
        <f ca="1">IF(IF($H895="","",INDEX([1]NKC!$D$10:$D$5007,$H895))=$C$8,IF($H895="","",INDEX([1]NKC!$E$10:$E$5007,$H895)),IF($H895="","",INDEX([1]NKC!$D$10:$D$5007,$H895)))</f>
        <v>1331</v>
      </c>
      <c r="E895" s="49" t="str">
        <f ca="1">IF(IF($H895="","",INDEX([1]NKC!$E$10:$E$5007,$H895))=$C$8,"",IF($H895="","",INDEX([1]NKC!$F$10:$F$5007,$H895)))</f>
        <v/>
      </c>
      <c r="F895" s="49">
        <f ca="1">IF(IF($H895="","",INDEX([1]NKC!$D$10:$D$5007,$H895))=$C$8,"",IF($H895="","",INDEX([1]NKC!$F$10:$F$5007,$H895)))</f>
        <v>1276000</v>
      </c>
      <c r="G895" s="50">
        <f ca="1">IF(SUM(E895:F895)=0,0,$G$11+SUM(E$12:$E895)-SUM(F$12:$F895))</f>
        <v>2686066911</v>
      </c>
      <c r="H895" s="51">
        <f ca="1">IF(IF(TYPE(MATCH($C$8,OFFSET([1]NKC!$D$10,H894,0):'[1]NKC'!$D$5007,0)+H894)=16,"",MATCH($C$8,OFFSET([1]NKC!$D$10,H894,0):'[1]NKC'!$D$5007,0)+H894)&lt;IF(TYPE(MATCH($C$8,OFFSET([1]NKC!$E$10,H894,0):'[1]NKC'!$E$5007,0)+H894)=16,"",MATCH($C$8,OFFSET([1]NKC!$E$10,H894,0):'[1]NKC'!$E$5007,0)+H894),IF(TYPE(MATCH($C$8,OFFSET([1]NKC!$D$10,H894,0):'[1]NKC'!$D$5007,0)+H894)=16,"",MATCH($C$8,OFFSET([1]NKC!$D$10,H894,0):'[1]NKC'!$D$5007,0)+H894),IF(TYPE(MATCH($C$8,OFFSET([1]NKC!$E$10,H894,0):'[1]NKC'!$E$5007,0)+H894)=16,"",MATCH($C$8,OFFSET([1]NKC!$E$10,H894,0):'[1]NKC'!$E$5007,0)+H894))</f>
        <v>1169</v>
      </c>
    </row>
    <row r="896" spans="1:8" s="52" customFormat="1" ht="14.25">
      <c r="A896" s="45">
        <f ca="1">IF($H896="","",INDEX([1]NKC!$A$10:$A$5007,$H896))</f>
        <v>43608</v>
      </c>
      <c r="B896" s="46" t="str">
        <f ca="1">IF($H896="","",INDEX([1]NKC!$B$10:$B$5007,$H896))</f>
        <v>PT20190523-01</v>
      </c>
      <c r="C896" s="47" t="str">
        <f ca="1">IF($H896="","",INDEX([1]NKC!$C$10:$C$5007,$H896))</f>
        <v>Thu tiền Wood Tile JH112 (10 tấm ), úp nóc 17 tấm</v>
      </c>
      <c r="D896" s="48" t="str">
        <f ca="1">IF(IF($H896="","",INDEX([1]NKC!$D$10:$D$5007,$H896))=$C$8,IF($H896="","",INDEX([1]NKC!$E$10:$E$5007,$H896)),IF($H896="","",INDEX([1]NKC!$D$10:$D$5007,$H896)))</f>
        <v>5111</v>
      </c>
      <c r="E896" s="49">
        <f ca="1">IF(IF($H896="","",INDEX([1]NKC!$E$10:$E$5007,$H896))=$C$8,"",IF($H896="","",INDEX([1]NKC!$F$10:$F$5007,$H896)))</f>
        <v>2369955</v>
      </c>
      <c r="F896" s="49" t="str">
        <f ca="1">IF(IF($H896="","",INDEX([1]NKC!$D$10:$D$5007,$H896))=$C$8,"",IF($H896="","",INDEX([1]NKC!$F$10:$F$5007,$H896)))</f>
        <v/>
      </c>
      <c r="G896" s="50">
        <f ca="1">IF(SUM(E896:F896)=0,0,$G$11+SUM(E$12:$E896)-SUM(F$12:$F896))</f>
        <v>2688436866</v>
      </c>
      <c r="H896" s="51">
        <f ca="1">IF(IF(TYPE(MATCH($C$8,OFFSET([1]NKC!$D$10,H895,0):'[1]NKC'!$D$5007,0)+H895)=16,"",MATCH($C$8,OFFSET([1]NKC!$D$10,H895,0):'[1]NKC'!$D$5007,0)+H895)&lt;IF(TYPE(MATCH($C$8,OFFSET([1]NKC!$E$10,H895,0):'[1]NKC'!$E$5007,0)+H895)=16,"",MATCH($C$8,OFFSET([1]NKC!$E$10,H895,0):'[1]NKC'!$E$5007,0)+H895),IF(TYPE(MATCH($C$8,OFFSET([1]NKC!$D$10,H895,0):'[1]NKC'!$D$5007,0)+H895)=16,"",MATCH($C$8,OFFSET([1]NKC!$D$10,H895,0):'[1]NKC'!$D$5007,0)+H895),IF(TYPE(MATCH($C$8,OFFSET([1]NKC!$E$10,H895,0):'[1]NKC'!$E$5007,0)+H895)=16,"",MATCH($C$8,OFFSET([1]NKC!$E$10,H895,0):'[1]NKC'!$E$5007,0)+H895))</f>
        <v>1175</v>
      </c>
    </row>
    <row r="897" spans="1:8" s="52" customFormat="1" ht="14.25">
      <c r="A897" s="45">
        <f ca="1">IF($H897="","",INDEX([1]NKC!$A$10:$A$5007,$H897))</f>
        <v>43608</v>
      </c>
      <c r="B897" s="46" t="str">
        <f ca="1">IF($H897="","",INDEX([1]NKC!$B$10:$B$5007,$H897))</f>
        <v>PT20190523-01</v>
      </c>
      <c r="C897" s="47" t="str">
        <f ca="1">IF($H897="","",INDEX([1]NKC!$C$10:$C$5007,$H897))</f>
        <v>Thuế GTGT phải nộp</v>
      </c>
      <c r="D897" s="48" t="str">
        <f ca="1">IF(IF($H897="","",INDEX([1]NKC!$D$10:$D$5007,$H897))=$C$8,IF($H897="","",INDEX([1]NKC!$E$10:$E$5007,$H897)),IF($H897="","",INDEX([1]NKC!$D$10:$D$5007,$H897)))</f>
        <v>33311</v>
      </c>
      <c r="E897" s="49">
        <f ca="1">IF(IF($H897="","",INDEX([1]NKC!$E$10:$E$5007,$H897))=$C$8,"",IF($H897="","",INDEX([1]NKC!$F$10:$F$5007,$H897)))</f>
        <v>236995</v>
      </c>
      <c r="F897" s="49" t="str">
        <f ca="1">IF(IF($H897="","",INDEX([1]NKC!$D$10:$D$5007,$H897))=$C$8,"",IF($H897="","",INDEX([1]NKC!$F$10:$F$5007,$H897)))</f>
        <v/>
      </c>
      <c r="G897" s="50">
        <f ca="1">IF(SUM(E897:F897)=0,0,$G$11+SUM(E$12:$E897)-SUM(F$12:$F897))</f>
        <v>2688673861</v>
      </c>
      <c r="H897" s="51">
        <f ca="1">IF(IF(TYPE(MATCH($C$8,OFFSET([1]NKC!$D$10,H896,0):'[1]NKC'!$D$5007,0)+H896)=16,"",MATCH($C$8,OFFSET([1]NKC!$D$10,H896,0):'[1]NKC'!$D$5007,0)+H896)&lt;IF(TYPE(MATCH($C$8,OFFSET([1]NKC!$E$10,H896,0):'[1]NKC'!$E$5007,0)+H896)=16,"",MATCH($C$8,OFFSET([1]NKC!$E$10,H896,0):'[1]NKC'!$E$5007,0)+H896),IF(TYPE(MATCH($C$8,OFFSET([1]NKC!$D$10,H896,0):'[1]NKC'!$D$5007,0)+H896)=16,"",MATCH($C$8,OFFSET([1]NKC!$D$10,H896,0):'[1]NKC'!$D$5007,0)+H896),IF(TYPE(MATCH($C$8,OFFSET([1]NKC!$E$10,H896,0):'[1]NKC'!$E$5007,0)+H896)=16,"",MATCH($C$8,OFFSET([1]NKC!$E$10,H896,0):'[1]NKC'!$E$5007,0)+H896))</f>
        <v>1176</v>
      </c>
    </row>
    <row r="898" spans="1:8" s="52" customFormat="1" ht="14.25">
      <c r="A898" s="45">
        <f ca="1">IF($H898="","",INDEX([1]NKC!$A$10:$A$5007,$H898))</f>
        <v>43608</v>
      </c>
      <c r="B898" s="46" t="str">
        <f ca="1">IF($H898="","",INDEX([1]NKC!$B$10:$B$5007,$H898))</f>
        <v>PT20190523-02</v>
      </c>
      <c r="C898" s="47" t="str">
        <f ca="1">IF($H898="","",INDEX([1]NKC!$C$10:$C$5007,$H898))</f>
        <v>Ms Luyến trả công ty</v>
      </c>
      <c r="D898" s="48" t="str">
        <f ca="1">IF(IF($H898="","",INDEX([1]NKC!$D$10:$D$5007,$H898))=$C$8,IF($H898="","",INDEX([1]NKC!$E$10:$E$5007,$H898)),IF($H898="","",INDEX([1]NKC!$D$10:$D$5007,$H898)))</f>
        <v>3388</v>
      </c>
      <c r="E898" s="49">
        <f ca="1">IF(IF($H898="","",INDEX([1]NKC!$E$10:$E$5007,$H898))=$C$8,"",IF($H898="","",INDEX([1]NKC!$F$10:$F$5007,$H898)))</f>
        <v>4500000</v>
      </c>
      <c r="F898" s="49" t="str">
        <f ca="1">IF(IF($H898="","",INDEX([1]NKC!$D$10:$D$5007,$H898))=$C$8,"",IF($H898="","",INDEX([1]NKC!$F$10:$F$5007,$H898)))</f>
        <v/>
      </c>
      <c r="G898" s="50">
        <f ca="1">IF(SUM(E898:F898)=0,0,$G$11+SUM(E$12:$E898)-SUM(F$12:$F898))</f>
        <v>2693173861</v>
      </c>
      <c r="H898" s="51">
        <f ca="1">IF(IF(TYPE(MATCH($C$8,OFFSET([1]NKC!$D$10,H897,0):'[1]NKC'!$D$5007,0)+H897)=16,"",MATCH($C$8,OFFSET([1]NKC!$D$10,H897,0):'[1]NKC'!$D$5007,0)+H897)&lt;IF(TYPE(MATCH($C$8,OFFSET([1]NKC!$E$10,H897,0):'[1]NKC'!$E$5007,0)+H897)=16,"",MATCH($C$8,OFFSET([1]NKC!$E$10,H897,0):'[1]NKC'!$E$5007,0)+H897),IF(TYPE(MATCH($C$8,OFFSET([1]NKC!$D$10,H897,0):'[1]NKC'!$D$5007,0)+H897)=16,"",MATCH($C$8,OFFSET([1]NKC!$D$10,H897,0):'[1]NKC'!$D$5007,0)+H897),IF(TYPE(MATCH($C$8,OFFSET([1]NKC!$E$10,H897,0):'[1]NKC'!$E$5007,0)+H897)=16,"",MATCH($C$8,OFFSET([1]NKC!$E$10,H897,0):'[1]NKC'!$E$5007,0)+H897))</f>
        <v>1178</v>
      </c>
    </row>
    <row r="899" spans="1:8" s="52" customFormat="1" ht="14.25">
      <c r="A899" s="45">
        <f ca="1">IF($H899="","",INDEX([1]NKC!$A$10:$A$5007,$H899))</f>
        <v>43608</v>
      </c>
      <c r="B899" s="46" t="str">
        <f ca="1">IF($H899="","",INDEX([1]NKC!$B$10:$B$5007,$H899))</f>
        <v>PC20190523-01</v>
      </c>
      <c r="C899" s="47" t="str">
        <f ca="1">IF($H899="","",INDEX([1]NKC!$C$10:$C$5007,$H899))</f>
        <v>TT làm bảng hiệu công ty</v>
      </c>
      <c r="D899" s="48" t="str">
        <f ca="1">IF(IF($H899="","",INDEX([1]NKC!$D$10:$D$5007,$H899))=$C$8,IF($H899="","",INDEX([1]NKC!$E$10:$E$5007,$H899)),IF($H899="","",INDEX([1]NKC!$D$10:$D$5007,$H899)))</f>
        <v>6418</v>
      </c>
      <c r="E899" s="49" t="str">
        <f ca="1">IF(IF($H899="","",INDEX([1]NKC!$E$10:$E$5007,$H899))=$C$8,"",IF($H899="","",INDEX([1]NKC!$F$10:$F$5007,$H899)))</f>
        <v/>
      </c>
      <c r="F899" s="49">
        <f ca="1">IF(IF($H899="","",INDEX([1]NKC!$D$10:$D$5007,$H899))=$C$8,"",IF($H899="","",INDEX([1]NKC!$F$10:$F$5007,$H899)))</f>
        <v>386000</v>
      </c>
      <c r="G899" s="50">
        <f ca="1">IF(SUM(E899:F899)=0,0,$G$11+SUM(E$12:$E899)-SUM(F$12:$F899))</f>
        <v>2692787861</v>
      </c>
      <c r="H899" s="51">
        <f ca="1">IF(IF(TYPE(MATCH($C$8,OFFSET([1]NKC!$D$10,H898,0):'[1]NKC'!$D$5007,0)+H898)=16,"",MATCH($C$8,OFFSET([1]NKC!$D$10,H898,0):'[1]NKC'!$D$5007,0)+H898)&lt;IF(TYPE(MATCH($C$8,OFFSET([1]NKC!$E$10,H898,0):'[1]NKC'!$E$5007,0)+H898)=16,"",MATCH($C$8,OFFSET([1]NKC!$E$10,H898,0):'[1]NKC'!$E$5007,0)+H898),IF(TYPE(MATCH($C$8,OFFSET([1]NKC!$D$10,H898,0):'[1]NKC'!$D$5007,0)+H898)=16,"",MATCH($C$8,OFFSET([1]NKC!$D$10,H898,0):'[1]NKC'!$D$5007,0)+H898),IF(TYPE(MATCH($C$8,OFFSET([1]NKC!$E$10,H898,0):'[1]NKC'!$E$5007,0)+H898)=16,"",MATCH($C$8,OFFSET([1]NKC!$E$10,H898,0):'[1]NKC'!$E$5007,0)+H898))</f>
        <v>1179</v>
      </c>
    </row>
    <row r="900" spans="1:8" s="52" customFormat="1" ht="14.25">
      <c r="A900" s="45">
        <f ca="1">IF($H900="","",INDEX([1]NKC!$A$10:$A$5007,$H900))</f>
        <v>43608</v>
      </c>
      <c r="B900" s="46" t="str">
        <f ca="1">IF($H900="","",INDEX([1]NKC!$B$10:$B$5007,$H900))</f>
        <v>PC20190523-01</v>
      </c>
      <c r="C900" s="47" t="str">
        <f ca="1">IF($H900="","",INDEX([1]NKC!$C$10:$C$5007,$H900))</f>
        <v>Thuế GTGT khấu trừ</v>
      </c>
      <c r="D900" s="48" t="str">
        <f ca="1">IF(IF($H900="","",INDEX([1]NKC!$D$10:$D$5007,$H900))=$C$8,IF($H900="","",INDEX([1]NKC!$E$10:$E$5007,$H900)),IF($H900="","",INDEX([1]NKC!$D$10:$D$5007,$H900)))</f>
        <v>1331</v>
      </c>
      <c r="E900" s="49" t="str">
        <f ca="1">IF(IF($H900="","",INDEX([1]NKC!$E$10:$E$5007,$H900))=$C$8,"",IF($H900="","",INDEX([1]NKC!$F$10:$F$5007,$H900)))</f>
        <v/>
      </c>
      <c r="F900" s="49">
        <f ca="1">IF(IF($H900="","",INDEX([1]NKC!$D$10:$D$5007,$H900))=$C$8,"",IF($H900="","",INDEX([1]NKC!$F$10:$F$5007,$H900)))</f>
        <v>38600</v>
      </c>
      <c r="G900" s="50">
        <f ca="1">IF(SUM(E900:F900)=0,0,$G$11+SUM(E$12:$E900)-SUM(F$12:$F900))</f>
        <v>2692749261</v>
      </c>
      <c r="H900" s="51">
        <f ca="1">IF(IF(TYPE(MATCH($C$8,OFFSET([1]NKC!$D$10,H899,0):'[1]NKC'!$D$5007,0)+H899)=16,"",MATCH($C$8,OFFSET([1]NKC!$D$10,H899,0):'[1]NKC'!$D$5007,0)+H899)&lt;IF(TYPE(MATCH($C$8,OFFSET([1]NKC!$E$10,H899,0):'[1]NKC'!$E$5007,0)+H899)=16,"",MATCH($C$8,OFFSET([1]NKC!$E$10,H899,0):'[1]NKC'!$E$5007,0)+H899),IF(TYPE(MATCH($C$8,OFFSET([1]NKC!$D$10,H899,0):'[1]NKC'!$D$5007,0)+H899)=16,"",MATCH($C$8,OFFSET([1]NKC!$D$10,H899,0):'[1]NKC'!$D$5007,0)+H899),IF(TYPE(MATCH($C$8,OFFSET([1]NKC!$E$10,H899,0):'[1]NKC'!$E$5007,0)+H899)=16,"",MATCH($C$8,OFFSET([1]NKC!$E$10,H899,0):'[1]NKC'!$E$5007,0)+H899))</f>
        <v>1180</v>
      </c>
    </row>
    <row r="901" spans="1:8" s="52" customFormat="1" ht="14.25">
      <c r="A901" s="45">
        <f ca="1">IF($H901="","",INDEX([1]NKC!$A$10:$A$5007,$H901))</f>
        <v>43608</v>
      </c>
      <c r="B901" s="46" t="str">
        <f ca="1">IF($H901="","",INDEX([1]NKC!$B$10:$B$5007,$H901))</f>
        <v>PC20190523-02</v>
      </c>
      <c r="C901" s="47" t="str">
        <f ca="1">IF($H901="","",INDEX([1]NKC!$C$10:$C$5007,$H901))</f>
        <v>Phải trả lương Tiến T04/2019 (Đợt 2)</v>
      </c>
      <c r="D901" s="48" t="str">
        <f ca="1">IF(IF($H901="","",INDEX([1]NKC!$D$10:$D$5007,$H901))=$C$8,IF($H901="","",INDEX([1]NKC!$E$10:$E$5007,$H901)),IF($H901="","",INDEX([1]NKC!$D$10:$D$5007,$H901)))</f>
        <v>6411</v>
      </c>
      <c r="E901" s="49" t="str">
        <f ca="1">IF(IF($H901="","",INDEX([1]NKC!$E$10:$E$5007,$H901))=$C$8,"",IF($H901="","",INDEX([1]NKC!$F$10:$F$5007,$H901)))</f>
        <v/>
      </c>
      <c r="F901" s="49">
        <f ca="1">IF(IF($H901="","",INDEX([1]NKC!$D$10:$D$5007,$H901))=$C$8,"",IF($H901="","",INDEX([1]NKC!$F$10:$F$5007,$H901)))</f>
        <v>4500000</v>
      </c>
      <c r="G901" s="50">
        <f ca="1">IF(SUM(E901:F901)=0,0,$G$11+SUM(E$12:$E901)-SUM(F$12:$F901))</f>
        <v>2688249261</v>
      </c>
      <c r="H901" s="51">
        <f ca="1">IF(IF(TYPE(MATCH($C$8,OFFSET([1]NKC!$D$10,H900,0):'[1]NKC'!$D$5007,0)+H900)=16,"",MATCH($C$8,OFFSET([1]NKC!$D$10,H900,0):'[1]NKC'!$D$5007,0)+H900)&lt;IF(TYPE(MATCH($C$8,OFFSET([1]NKC!$E$10,H900,0):'[1]NKC'!$E$5007,0)+H900)=16,"",MATCH($C$8,OFFSET([1]NKC!$E$10,H900,0):'[1]NKC'!$E$5007,0)+H900),IF(TYPE(MATCH($C$8,OFFSET([1]NKC!$D$10,H900,0):'[1]NKC'!$D$5007,0)+H900)=16,"",MATCH($C$8,OFFSET([1]NKC!$D$10,H900,0):'[1]NKC'!$D$5007,0)+H900),IF(TYPE(MATCH($C$8,OFFSET([1]NKC!$E$10,H900,0):'[1]NKC'!$E$5007,0)+H900)=16,"",MATCH($C$8,OFFSET([1]NKC!$E$10,H900,0):'[1]NKC'!$E$5007,0)+H900))</f>
        <v>1181</v>
      </c>
    </row>
    <row r="902" spans="1:8" s="52" customFormat="1" ht="14.25">
      <c r="A902" s="45">
        <f ca="1">IF($H902="","",INDEX([1]NKC!$A$10:$A$5007,$H902))</f>
        <v>43609</v>
      </c>
      <c r="B902" s="46" t="str">
        <f ca="1">IF($H902="","",INDEX([1]NKC!$B$10:$B$5007,$H902))</f>
        <v>PC20190524-01</v>
      </c>
      <c r="C902" s="47" t="str">
        <f ca="1">IF($H902="","",INDEX([1]NKC!$C$10:$C$5007,$H902))</f>
        <v>TT phí rác T04.05/2019</v>
      </c>
      <c r="D902" s="48" t="str">
        <f ca="1">IF(IF($H902="","",INDEX([1]NKC!$D$10:$D$5007,$H902))=$C$8,IF($H902="","",INDEX([1]NKC!$E$10:$E$5007,$H902)),IF($H902="","",INDEX([1]NKC!$D$10:$D$5007,$H902)))</f>
        <v>6428</v>
      </c>
      <c r="E902" s="49" t="str">
        <f ca="1">IF(IF($H902="","",INDEX([1]NKC!$E$10:$E$5007,$H902))=$C$8,"",IF($H902="","",INDEX([1]NKC!$F$10:$F$5007,$H902)))</f>
        <v/>
      </c>
      <c r="F902" s="49">
        <f ca="1">IF(IF($H902="","",INDEX([1]NKC!$D$10:$D$5007,$H902))=$C$8,"",IF($H902="","",INDEX([1]NKC!$F$10:$F$5007,$H902)))</f>
        <v>1000000</v>
      </c>
      <c r="G902" s="50">
        <f ca="1">IF(SUM(E902:F902)=0,0,$G$11+SUM(E$12:$E902)-SUM(F$12:$F902))</f>
        <v>2687249261</v>
      </c>
      <c r="H902" s="51">
        <f ca="1">IF(IF(TYPE(MATCH($C$8,OFFSET([1]NKC!$D$10,H901,0):'[1]NKC'!$D$5007,0)+H901)=16,"",MATCH($C$8,OFFSET([1]NKC!$D$10,H901,0):'[1]NKC'!$D$5007,0)+H901)&lt;IF(TYPE(MATCH($C$8,OFFSET([1]NKC!$E$10,H901,0):'[1]NKC'!$E$5007,0)+H901)=16,"",MATCH($C$8,OFFSET([1]NKC!$E$10,H901,0):'[1]NKC'!$E$5007,0)+H901),IF(TYPE(MATCH($C$8,OFFSET([1]NKC!$D$10,H901,0):'[1]NKC'!$D$5007,0)+H901)=16,"",MATCH($C$8,OFFSET([1]NKC!$D$10,H901,0):'[1]NKC'!$D$5007,0)+H901),IF(TYPE(MATCH($C$8,OFFSET([1]NKC!$E$10,H901,0):'[1]NKC'!$E$5007,0)+H901)=16,"",MATCH($C$8,OFFSET([1]NKC!$E$10,H901,0):'[1]NKC'!$E$5007,0)+H901))</f>
        <v>1182</v>
      </c>
    </row>
    <row r="903" spans="1:8" s="52" customFormat="1" ht="14.25">
      <c r="A903" s="45">
        <f ca="1">IF($H903="","",INDEX([1]NKC!$A$10:$A$5007,$H903))</f>
        <v>43609</v>
      </c>
      <c r="B903" s="46" t="str">
        <f ca="1">IF($H903="","",INDEX([1]NKC!$B$10:$B$5007,$H903))</f>
        <v>PC20190524-01</v>
      </c>
      <c r="C903" s="47" t="str">
        <f ca="1">IF($H903="","",INDEX([1]NKC!$C$10:$C$5007,$H903))</f>
        <v>Thuế GTGT khấu trừ</v>
      </c>
      <c r="D903" s="48" t="str">
        <f ca="1">IF(IF($H903="","",INDEX([1]NKC!$D$10:$D$5007,$H903))=$C$8,IF($H903="","",INDEX([1]NKC!$E$10:$E$5007,$H903)),IF($H903="","",INDEX([1]NKC!$D$10:$D$5007,$H903)))</f>
        <v>1331</v>
      </c>
      <c r="E903" s="49" t="str">
        <f ca="1">IF(IF($H903="","",INDEX([1]NKC!$E$10:$E$5007,$H903))=$C$8,"",IF($H903="","",INDEX([1]NKC!$F$10:$F$5007,$H903)))</f>
        <v/>
      </c>
      <c r="F903" s="49">
        <f ca="1">IF(IF($H903="","",INDEX([1]NKC!$D$10:$D$5007,$H903))=$C$8,"",IF($H903="","",INDEX([1]NKC!$F$10:$F$5007,$H903)))</f>
        <v>100000</v>
      </c>
      <c r="G903" s="50">
        <f ca="1">IF(SUM(E903:F903)=0,0,$G$11+SUM(E$12:$E903)-SUM(F$12:$F903))</f>
        <v>2687149261</v>
      </c>
      <c r="H903" s="51">
        <f ca="1">IF(IF(TYPE(MATCH($C$8,OFFSET([1]NKC!$D$10,H902,0):'[1]NKC'!$D$5007,0)+H902)=16,"",MATCH($C$8,OFFSET([1]NKC!$D$10,H902,0):'[1]NKC'!$D$5007,0)+H902)&lt;IF(TYPE(MATCH($C$8,OFFSET([1]NKC!$E$10,H902,0):'[1]NKC'!$E$5007,0)+H902)=16,"",MATCH($C$8,OFFSET([1]NKC!$E$10,H902,0):'[1]NKC'!$E$5007,0)+H902),IF(TYPE(MATCH($C$8,OFFSET([1]NKC!$D$10,H902,0):'[1]NKC'!$D$5007,0)+H902)=16,"",MATCH($C$8,OFFSET([1]NKC!$D$10,H902,0):'[1]NKC'!$D$5007,0)+H902),IF(TYPE(MATCH($C$8,OFFSET([1]NKC!$E$10,H902,0):'[1]NKC'!$E$5007,0)+H902)=16,"",MATCH($C$8,OFFSET([1]NKC!$E$10,H902,0):'[1]NKC'!$E$5007,0)+H902))</f>
        <v>1183</v>
      </c>
    </row>
    <row r="904" spans="1:8" s="52" customFormat="1" ht="14.25">
      <c r="A904" s="45">
        <f ca="1">IF($H904="","",INDEX([1]NKC!$A$10:$A$5007,$H904))</f>
        <v>43609</v>
      </c>
      <c r="B904" s="46" t="str">
        <f ca="1">IF($H904="","",INDEX([1]NKC!$B$10:$B$5007,$H904))</f>
        <v>PC20190524-02</v>
      </c>
      <c r="C904" s="47" t="str">
        <f ca="1">IF($H904="","",INDEX([1]NKC!$C$10:$C$5007,$H904))</f>
        <v>TT phí vận chuyển chứng từ tháng 03.04/2019</v>
      </c>
      <c r="D904" s="48" t="str">
        <f ca="1">IF(IF($H904="","",INDEX([1]NKC!$D$10:$D$5007,$H904))=$C$8,IF($H904="","",INDEX([1]NKC!$E$10:$E$5007,$H904)),IF($H904="","",INDEX([1]NKC!$D$10:$D$5007,$H904)))</f>
        <v>6418</v>
      </c>
      <c r="E904" s="49" t="str">
        <f ca="1">IF(IF($H904="","",INDEX([1]NKC!$E$10:$E$5007,$H904))=$C$8,"",IF($H904="","",INDEX([1]NKC!$F$10:$F$5007,$H904)))</f>
        <v/>
      </c>
      <c r="F904" s="49">
        <f ca="1">IF(IF($H904="","",INDEX([1]NKC!$D$10:$D$5007,$H904))=$C$8,"",IF($H904="","",INDEX([1]NKC!$F$10:$F$5007,$H904)))</f>
        <v>57315</v>
      </c>
      <c r="G904" s="50">
        <f ca="1">IF(SUM(E904:F904)=0,0,$G$11+SUM(E$12:$E904)-SUM(F$12:$F904))</f>
        <v>2687091946</v>
      </c>
      <c r="H904" s="51">
        <f ca="1">IF(IF(TYPE(MATCH($C$8,OFFSET([1]NKC!$D$10,H903,0):'[1]NKC'!$D$5007,0)+H903)=16,"",MATCH($C$8,OFFSET([1]NKC!$D$10,H903,0):'[1]NKC'!$D$5007,0)+H903)&lt;IF(TYPE(MATCH($C$8,OFFSET([1]NKC!$E$10,H903,0):'[1]NKC'!$E$5007,0)+H903)=16,"",MATCH($C$8,OFFSET([1]NKC!$E$10,H903,0):'[1]NKC'!$E$5007,0)+H903),IF(TYPE(MATCH($C$8,OFFSET([1]NKC!$D$10,H903,0):'[1]NKC'!$D$5007,0)+H903)=16,"",MATCH($C$8,OFFSET([1]NKC!$D$10,H903,0):'[1]NKC'!$D$5007,0)+H903),IF(TYPE(MATCH($C$8,OFFSET([1]NKC!$E$10,H903,0):'[1]NKC'!$E$5007,0)+H903)=16,"",MATCH($C$8,OFFSET([1]NKC!$E$10,H903,0):'[1]NKC'!$E$5007,0)+H903))</f>
        <v>1184</v>
      </c>
    </row>
    <row r="905" spans="1:8" s="52" customFormat="1" ht="14.25">
      <c r="A905" s="45">
        <f ca="1">IF($H905="","",INDEX([1]NKC!$A$10:$A$5007,$H905))</f>
        <v>43609</v>
      </c>
      <c r="B905" s="46" t="str">
        <f ca="1">IF($H905="","",INDEX([1]NKC!$B$10:$B$5007,$H905))</f>
        <v>PC20190524-02</v>
      </c>
      <c r="C905" s="47" t="str">
        <f ca="1">IF($H905="","",INDEX([1]NKC!$C$10:$C$5007,$H905))</f>
        <v>Thuế GTGT khấu trừ</v>
      </c>
      <c r="D905" s="48" t="str">
        <f ca="1">IF(IF($H905="","",INDEX([1]NKC!$D$10:$D$5007,$H905))=$C$8,IF($H905="","",INDEX([1]NKC!$E$10:$E$5007,$H905)),IF($H905="","",INDEX([1]NKC!$D$10:$D$5007,$H905)))</f>
        <v>1331</v>
      </c>
      <c r="E905" s="49" t="str">
        <f ca="1">IF(IF($H905="","",INDEX([1]NKC!$E$10:$E$5007,$H905))=$C$8,"",IF($H905="","",INDEX([1]NKC!$F$10:$F$5007,$H905)))</f>
        <v/>
      </c>
      <c r="F905" s="49">
        <f ca="1">IF(IF($H905="","",INDEX([1]NKC!$D$10:$D$5007,$H905))=$C$8,"",IF($H905="","",INDEX([1]NKC!$F$10:$F$5007,$H905)))</f>
        <v>5732</v>
      </c>
      <c r="G905" s="50">
        <f ca="1">IF(SUM(E905:F905)=0,0,$G$11+SUM(E$12:$E905)-SUM(F$12:$F905))</f>
        <v>2687086214</v>
      </c>
      <c r="H905" s="51">
        <f ca="1">IF(IF(TYPE(MATCH($C$8,OFFSET([1]NKC!$D$10,H904,0):'[1]NKC'!$D$5007,0)+H904)=16,"",MATCH($C$8,OFFSET([1]NKC!$D$10,H904,0):'[1]NKC'!$D$5007,0)+H904)&lt;IF(TYPE(MATCH($C$8,OFFSET([1]NKC!$E$10,H904,0):'[1]NKC'!$E$5007,0)+H904)=16,"",MATCH($C$8,OFFSET([1]NKC!$E$10,H904,0):'[1]NKC'!$E$5007,0)+H904),IF(TYPE(MATCH($C$8,OFFSET([1]NKC!$D$10,H904,0):'[1]NKC'!$D$5007,0)+H904)=16,"",MATCH($C$8,OFFSET([1]NKC!$D$10,H904,0):'[1]NKC'!$D$5007,0)+H904),IF(TYPE(MATCH($C$8,OFFSET([1]NKC!$E$10,H904,0):'[1]NKC'!$E$5007,0)+H904)=16,"",MATCH($C$8,OFFSET([1]NKC!$E$10,H904,0):'[1]NKC'!$E$5007,0)+H904))</f>
        <v>1185</v>
      </c>
    </row>
    <row r="906" spans="1:8" s="52" customFormat="1" ht="14.25">
      <c r="A906" s="45">
        <f ca="1">IF($H906="","",INDEX([1]NKC!$A$10:$A$5007,$H906))</f>
        <v>43609</v>
      </c>
      <c r="B906" s="46" t="str">
        <f ca="1">IF($H906="","",INDEX([1]NKC!$B$10:$B$5007,$H906))</f>
        <v>PC20190524-02</v>
      </c>
      <c r="C906" s="47" t="str">
        <f ca="1">IF($H906="","",INDEX([1]NKC!$C$10:$C$5007,$H906))</f>
        <v>TT phí vận chuyển chứng từ tháng 03.04/2019</v>
      </c>
      <c r="D906" s="48" t="str">
        <f ca="1">IF(IF($H906="","",INDEX([1]NKC!$D$10:$D$5007,$H906))=$C$8,IF($H906="","",INDEX([1]NKC!$E$10:$E$5007,$H906)),IF($H906="","",INDEX([1]NKC!$D$10:$D$5007,$H906)))</f>
        <v>6418</v>
      </c>
      <c r="E906" s="49" t="str">
        <f ca="1">IF(IF($H906="","",INDEX([1]NKC!$E$10:$E$5007,$H906))=$C$8,"",IF($H906="","",INDEX([1]NKC!$F$10:$F$5007,$H906)))</f>
        <v/>
      </c>
      <c r="F906" s="49">
        <f ca="1">IF(IF($H906="","",INDEX([1]NKC!$D$10:$D$5007,$H906))=$C$8,"",IF($H906="","",INDEX([1]NKC!$F$10:$F$5007,$H906)))</f>
        <v>473211</v>
      </c>
      <c r="G906" s="50">
        <f ca="1">IF(SUM(E906:F906)=0,0,$G$11+SUM(E$12:$E906)-SUM(F$12:$F906))</f>
        <v>2686613003</v>
      </c>
      <c r="H906" s="51">
        <f ca="1">IF(IF(TYPE(MATCH($C$8,OFFSET([1]NKC!$D$10,H905,0):'[1]NKC'!$D$5007,0)+H905)=16,"",MATCH($C$8,OFFSET([1]NKC!$D$10,H905,0):'[1]NKC'!$D$5007,0)+H905)&lt;IF(TYPE(MATCH($C$8,OFFSET([1]NKC!$E$10,H905,0):'[1]NKC'!$E$5007,0)+H905)=16,"",MATCH($C$8,OFFSET([1]NKC!$E$10,H905,0):'[1]NKC'!$E$5007,0)+H905),IF(TYPE(MATCH($C$8,OFFSET([1]NKC!$D$10,H905,0):'[1]NKC'!$D$5007,0)+H905)=16,"",MATCH($C$8,OFFSET([1]NKC!$D$10,H905,0):'[1]NKC'!$D$5007,0)+H905),IF(TYPE(MATCH($C$8,OFFSET([1]NKC!$E$10,H905,0):'[1]NKC'!$E$5007,0)+H905)=16,"",MATCH($C$8,OFFSET([1]NKC!$E$10,H905,0):'[1]NKC'!$E$5007,0)+H905))</f>
        <v>1186</v>
      </c>
    </row>
    <row r="907" spans="1:8" s="52" customFormat="1" ht="14.25">
      <c r="A907" s="45">
        <f ca="1">IF($H907="","",INDEX([1]NKC!$A$10:$A$5007,$H907))</f>
        <v>43609</v>
      </c>
      <c r="B907" s="46" t="str">
        <f ca="1">IF($H907="","",INDEX([1]NKC!$B$10:$B$5007,$H907))</f>
        <v>PC20190524-02</v>
      </c>
      <c r="C907" s="47" t="str">
        <f ca="1">IF($H907="","",INDEX([1]NKC!$C$10:$C$5007,$H907))</f>
        <v>Thuế GTGT khấu trừ</v>
      </c>
      <c r="D907" s="48" t="str">
        <f ca="1">IF(IF($H907="","",INDEX([1]NKC!$D$10:$D$5007,$H907))=$C$8,IF($H907="","",INDEX([1]NKC!$E$10:$E$5007,$H907)),IF($H907="","",INDEX([1]NKC!$D$10:$D$5007,$H907)))</f>
        <v>1331</v>
      </c>
      <c r="E907" s="49" t="str">
        <f ca="1">IF(IF($H907="","",INDEX([1]NKC!$E$10:$E$5007,$H907))=$C$8,"",IF($H907="","",INDEX([1]NKC!$F$10:$F$5007,$H907)))</f>
        <v/>
      </c>
      <c r="F907" s="49">
        <f ca="1">IF(IF($H907="","",INDEX([1]NKC!$D$10:$D$5007,$H907))=$C$8,"",IF($H907="","",INDEX([1]NKC!$F$10:$F$5007,$H907)))</f>
        <v>47321</v>
      </c>
      <c r="G907" s="50">
        <f ca="1">IF(SUM(E907:F907)=0,0,$G$11+SUM(E$12:$E907)-SUM(F$12:$F907))</f>
        <v>2686565682</v>
      </c>
      <c r="H907" s="51">
        <f ca="1">IF(IF(TYPE(MATCH($C$8,OFFSET([1]NKC!$D$10,H906,0):'[1]NKC'!$D$5007,0)+H906)=16,"",MATCH($C$8,OFFSET([1]NKC!$D$10,H906,0):'[1]NKC'!$D$5007,0)+H906)&lt;IF(TYPE(MATCH($C$8,OFFSET([1]NKC!$E$10,H906,0):'[1]NKC'!$E$5007,0)+H906)=16,"",MATCH($C$8,OFFSET([1]NKC!$E$10,H906,0):'[1]NKC'!$E$5007,0)+H906),IF(TYPE(MATCH($C$8,OFFSET([1]NKC!$D$10,H906,0):'[1]NKC'!$D$5007,0)+H906)=16,"",MATCH($C$8,OFFSET([1]NKC!$D$10,H906,0):'[1]NKC'!$D$5007,0)+H906),IF(TYPE(MATCH($C$8,OFFSET([1]NKC!$E$10,H906,0):'[1]NKC'!$E$5007,0)+H906)=16,"",MATCH($C$8,OFFSET([1]NKC!$E$10,H906,0):'[1]NKC'!$E$5007,0)+H906))</f>
        <v>1187</v>
      </c>
    </row>
    <row r="908" spans="1:8" s="52" customFormat="1" ht="14.25">
      <c r="A908" s="45">
        <f ca="1">IF($H908="","",INDEX([1]NKC!$A$10:$A$5007,$H908))</f>
        <v>43612</v>
      </c>
      <c r="B908" s="46" t="str">
        <f ca="1">IF($H908="","",INDEX([1]NKC!$B$10:$B$5007,$H908))</f>
        <v>PT20190527-01</v>
      </c>
      <c r="C908" s="47" t="str">
        <f ca="1">IF($H908="","",INDEX([1]NKC!$C$10:$C$5007,$H908))</f>
        <v>Ms Luyến trả công ty</v>
      </c>
      <c r="D908" s="48" t="str">
        <f ca="1">IF(IF($H908="","",INDEX([1]NKC!$D$10:$D$5007,$H908))=$C$8,IF($H908="","",INDEX([1]NKC!$E$10:$E$5007,$H908)),IF($H908="","",INDEX([1]NKC!$D$10:$D$5007,$H908)))</f>
        <v>3388</v>
      </c>
      <c r="E908" s="49">
        <f ca="1">IF(IF($H908="","",INDEX([1]NKC!$E$10:$E$5007,$H908))=$C$8,"",IF($H908="","",INDEX([1]NKC!$F$10:$F$5007,$H908)))</f>
        <v>10000000</v>
      </c>
      <c r="F908" s="49" t="str">
        <f ca="1">IF(IF($H908="","",INDEX([1]NKC!$D$10:$D$5007,$H908))=$C$8,"",IF($H908="","",INDEX([1]NKC!$F$10:$F$5007,$H908)))</f>
        <v/>
      </c>
      <c r="G908" s="50">
        <f ca="1">IF(SUM(E908:F908)=0,0,$G$11+SUM(E$12:$E908)-SUM(F$12:$F908))</f>
        <v>2696565682</v>
      </c>
      <c r="H908" s="51">
        <f ca="1">IF(IF(TYPE(MATCH($C$8,OFFSET([1]NKC!$D$10,H907,0):'[1]NKC'!$D$5007,0)+H907)=16,"",MATCH($C$8,OFFSET([1]NKC!$D$10,H907,0):'[1]NKC'!$D$5007,0)+H907)&lt;IF(TYPE(MATCH($C$8,OFFSET([1]NKC!$E$10,H907,0):'[1]NKC'!$E$5007,0)+H907)=16,"",MATCH($C$8,OFFSET([1]NKC!$E$10,H907,0):'[1]NKC'!$E$5007,0)+H907),IF(TYPE(MATCH($C$8,OFFSET([1]NKC!$D$10,H907,0):'[1]NKC'!$D$5007,0)+H907)=16,"",MATCH($C$8,OFFSET([1]NKC!$D$10,H907,0):'[1]NKC'!$D$5007,0)+H907),IF(TYPE(MATCH($C$8,OFFSET([1]NKC!$E$10,H907,0):'[1]NKC'!$E$5007,0)+H907)=16,"",MATCH($C$8,OFFSET([1]NKC!$E$10,H907,0):'[1]NKC'!$E$5007,0)+H907))</f>
        <v>1193</v>
      </c>
    </row>
    <row r="909" spans="1:8" s="52" customFormat="1" ht="14.25">
      <c r="A909" s="45">
        <f ca="1">IF($H909="","",INDEX([1]NKC!$A$10:$A$5007,$H909))</f>
        <v>43612</v>
      </c>
      <c r="B909" s="46" t="str">
        <f ca="1">IF($H909="","",INDEX([1]NKC!$B$10:$B$5007,$H909))</f>
        <v>PC20190527-01</v>
      </c>
      <c r="C909" s="47" t="str">
        <f ca="1">IF($H909="","",INDEX([1]NKC!$C$10:$C$5007,$H909))</f>
        <v>TT tiền điện Tháng 05/2019</v>
      </c>
      <c r="D909" s="48" t="str">
        <f ca="1">IF(IF($H909="","",INDEX([1]NKC!$D$10:$D$5007,$H909))=$C$8,IF($H909="","",INDEX([1]NKC!$E$10:$E$5007,$H909)),IF($H909="","",INDEX([1]NKC!$D$10:$D$5007,$H909)))</f>
        <v>6418</v>
      </c>
      <c r="E909" s="49" t="str">
        <f ca="1">IF(IF($H909="","",INDEX([1]NKC!$E$10:$E$5007,$H909))=$C$8,"",IF($H909="","",INDEX([1]NKC!$F$10:$F$5007,$H909)))</f>
        <v/>
      </c>
      <c r="F909" s="49">
        <f ca="1">IF(IF($H909="","",INDEX([1]NKC!$D$10:$D$5007,$H909))=$C$8,"",IF($H909="","",INDEX([1]NKC!$F$10:$F$5007,$H909)))</f>
        <v>7406148</v>
      </c>
      <c r="G909" s="50">
        <f ca="1">IF(SUM(E909:F909)=0,0,$G$11+SUM(E$12:$E909)-SUM(F$12:$F909))</f>
        <v>2689159534</v>
      </c>
      <c r="H909" s="51">
        <f ca="1">IF(IF(TYPE(MATCH($C$8,OFFSET([1]NKC!$D$10,H908,0):'[1]NKC'!$D$5007,0)+H908)=16,"",MATCH($C$8,OFFSET([1]NKC!$D$10,H908,0):'[1]NKC'!$D$5007,0)+H908)&lt;IF(TYPE(MATCH($C$8,OFFSET([1]NKC!$E$10,H908,0):'[1]NKC'!$E$5007,0)+H908)=16,"",MATCH($C$8,OFFSET([1]NKC!$E$10,H908,0):'[1]NKC'!$E$5007,0)+H908),IF(TYPE(MATCH($C$8,OFFSET([1]NKC!$D$10,H908,0):'[1]NKC'!$D$5007,0)+H908)=16,"",MATCH($C$8,OFFSET([1]NKC!$D$10,H908,0):'[1]NKC'!$D$5007,0)+H908),IF(TYPE(MATCH($C$8,OFFSET([1]NKC!$E$10,H908,0):'[1]NKC'!$E$5007,0)+H908)=16,"",MATCH($C$8,OFFSET([1]NKC!$E$10,H908,0):'[1]NKC'!$E$5007,0)+H908))</f>
        <v>1194</v>
      </c>
    </row>
    <row r="910" spans="1:8" s="52" customFormat="1" ht="14.25">
      <c r="A910" s="45">
        <f ca="1">IF($H910="","",INDEX([1]NKC!$A$10:$A$5007,$H910))</f>
        <v>43612</v>
      </c>
      <c r="B910" s="46" t="str">
        <f ca="1">IF($H910="","",INDEX([1]NKC!$B$10:$B$5007,$H910))</f>
        <v>PC20190527-01</v>
      </c>
      <c r="C910" s="47" t="str">
        <f ca="1">IF($H910="","",INDEX([1]NKC!$C$10:$C$5007,$H910))</f>
        <v>Thuế GTGT được khấu trừ</v>
      </c>
      <c r="D910" s="48" t="str">
        <f ca="1">IF(IF($H910="","",INDEX([1]NKC!$D$10:$D$5007,$H910))=$C$8,IF($H910="","",INDEX([1]NKC!$E$10:$E$5007,$H910)),IF($H910="","",INDEX([1]NKC!$D$10:$D$5007,$H910)))</f>
        <v>1331</v>
      </c>
      <c r="E910" s="49" t="str">
        <f ca="1">IF(IF($H910="","",INDEX([1]NKC!$E$10:$E$5007,$H910))=$C$8,"",IF($H910="","",INDEX([1]NKC!$F$10:$F$5007,$H910)))</f>
        <v/>
      </c>
      <c r="F910" s="49">
        <f ca="1">IF(IF($H910="","",INDEX([1]NKC!$D$10:$D$5007,$H910))=$C$8,"",IF($H910="","",INDEX([1]NKC!$F$10:$F$5007,$H910)))</f>
        <v>740615</v>
      </c>
      <c r="G910" s="50">
        <f ca="1">IF(SUM(E910:F910)=0,0,$G$11+SUM(E$12:$E910)-SUM(F$12:$F910))</f>
        <v>2688418919</v>
      </c>
      <c r="H910" s="51">
        <f ca="1">IF(IF(TYPE(MATCH($C$8,OFFSET([1]NKC!$D$10,H909,0):'[1]NKC'!$D$5007,0)+H909)=16,"",MATCH($C$8,OFFSET([1]NKC!$D$10,H909,0):'[1]NKC'!$D$5007,0)+H909)&lt;IF(TYPE(MATCH($C$8,OFFSET([1]NKC!$E$10,H909,0):'[1]NKC'!$E$5007,0)+H909)=16,"",MATCH($C$8,OFFSET([1]NKC!$E$10,H909,0):'[1]NKC'!$E$5007,0)+H909),IF(TYPE(MATCH($C$8,OFFSET([1]NKC!$D$10,H909,0):'[1]NKC'!$D$5007,0)+H909)=16,"",MATCH($C$8,OFFSET([1]NKC!$D$10,H909,0):'[1]NKC'!$D$5007,0)+H909),IF(TYPE(MATCH($C$8,OFFSET([1]NKC!$E$10,H909,0):'[1]NKC'!$E$5007,0)+H909)=16,"",MATCH($C$8,OFFSET([1]NKC!$E$10,H909,0):'[1]NKC'!$E$5007,0)+H909))</f>
        <v>1195</v>
      </c>
    </row>
    <row r="911" spans="1:8" s="52" customFormat="1" ht="14.25">
      <c r="A911" s="45">
        <f ca="1">IF($H911="","",INDEX([1]NKC!$A$10:$A$5007,$H911))</f>
        <v>43612</v>
      </c>
      <c r="B911" s="46" t="str">
        <f ca="1">IF($H911="","",INDEX([1]NKC!$B$10:$B$5007,$H911))</f>
        <v>PC20190527-02</v>
      </c>
      <c r="C911" s="47" t="str">
        <f ca="1">IF($H911="","",INDEX([1]NKC!$C$10:$C$5007,$H911))</f>
        <v>TT mua máy cắt</v>
      </c>
      <c r="D911" s="48" t="str">
        <f ca="1">IF(IF($H911="","",INDEX([1]NKC!$D$10:$D$5007,$H911))=$C$8,IF($H911="","",INDEX([1]NKC!$E$10:$E$5007,$H911)),IF($H911="","",INDEX([1]NKC!$D$10:$D$5007,$H911)))</f>
        <v>24201</v>
      </c>
      <c r="E911" s="49" t="str">
        <f ca="1">IF(IF($H911="","",INDEX([1]NKC!$E$10:$E$5007,$H911))=$C$8,"",IF($H911="","",INDEX([1]NKC!$F$10:$F$5007,$H911)))</f>
        <v/>
      </c>
      <c r="F911" s="49">
        <f ca="1">IF(IF($H911="","",INDEX([1]NKC!$D$10:$D$5007,$H911))=$C$8,"",IF($H911="","",INDEX([1]NKC!$F$10:$F$5007,$H911)))</f>
        <v>2172727</v>
      </c>
      <c r="G911" s="50">
        <f ca="1">IF(SUM(E911:F911)=0,0,$G$11+SUM(E$12:$E911)-SUM(F$12:$F911))</f>
        <v>2686246192</v>
      </c>
      <c r="H911" s="51">
        <f ca="1">IF(IF(TYPE(MATCH($C$8,OFFSET([1]NKC!$D$10,H910,0):'[1]NKC'!$D$5007,0)+H910)=16,"",MATCH($C$8,OFFSET([1]NKC!$D$10,H910,0):'[1]NKC'!$D$5007,0)+H910)&lt;IF(TYPE(MATCH($C$8,OFFSET([1]NKC!$E$10,H910,0):'[1]NKC'!$E$5007,0)+H910)=16,"",MATCH($C$8,OFFSET([1]NKC!$E$10,H910,0):'[1]NKC'!$E$5007,0)+H910),IF(TYPE(MATCH($C$8,OFFSET([1]NKC!$D$10,H910,0):'[1]NKC'!$D$5007,0)+H910)=16,"",MATCH($C$8,OFFSET([1]NKC!$D$10,H910,0):'[1]NKC'!$D$5007,0)+H910),IF(TYPE(MATCH($C$8,OFFSET([1]NKC!$E$10,H910,0):'[1]NKC'!$E$5007,0)+H910)=16,"",MATCH($C$8,OFFSET([1]NKC!$E$10,H910,0):'[1]NKC'!$E$5007,0)+H910))</f>
        <v>1196</v>
      </c>
    </row>
    <row r="912" spans="1:8" s="52" customFormat="1" ht="14.25">
      <c r="A912" s="45">
        <f ca="1">IF($H912="","",INDEX([1]NKC!$A$10:$A$5007,$H912))</f>
        <v>43612</v>
      </c>
      <c r="B912" s="46" t="str">
        <f ca="1">IF($H912="","",INDEX([1]NKC!$B$10:$B$5007,$H912))</f>
        <v>PC20190527-02</v>
      </c>
      <c r="C912" s="47" t="str">
        <f ca="1">IF($H912="","",INDEX([1]NKC!$C$10:$C$5007,$H912))</f>
        <v>Thuế GTGT khấu trừ</v>
      </c>
      <c r="D912" s="48" t="str">
        <f ca="1">IF(IF($H912="","",INDEX([1]NKC!$D$10:$D$5007,$H912))=$C$8,IF($H912="","",INDEX([1]NKC!$E$10:$E$5007,$H912)),IF($H912="","",INDEX([1]NKC!$D$10:$D$5007,$H912)))</f>
        <v>1331</v>
      </c>
      <c r="E912" s="49" t="str">
        <f ca="1">IF(IF($H912="","",INDEX([1]NKC!$E$10:$E$5007,$H912))=$C$8,"",IF($H912="","",INDEX([1]NKC!$F$10:$F$5007,$H912)))</f>
        <v/>
      </c>
      <c r="F912" s="49">
        <f ca="1">IF(IF($H912="","",INDEX([1]NKC!$D$10:$D$5007,$H912))=$C$8,"",IF($H912="","",INDEX([1]NKC!$F$10:$F$5007,$H912)))</f>
        <v>217273</v>
      </c>
      <c r="G912" s="50">
        <f ca="1">IF(SUM(E912:F912)=0,0,$G$11+SUM(E$12:$E912)-SUM(F$12:$F912))</f>
        <v>2686028919</v>
      </c>
      <c r="H912" s="51">
        <f ca="1">IF(IF(TYPE(MATCH($C$8,OFFSET([1]NKC!$D$10,H911,0):'[1]NKC'!$D$5007,0)+H911)=16,"",MATCH($C$8,OFFSET([1]NKC!$D$10,H911,0):'[1]NKC'!$D$5007,0)+H911)&lt;IF(TYPE(MATCH($C$8,OFFSET([1]NKC!$E$10,H911,0):'[1]NKC'!$E$5007,0)+H911)=16,"",MATCH($C$8,OFFSET([1]NKC!$E$10,H911,0):'[1]NKC'!$E$5007,0)+H911),IF(TYPE(MATCH($C$8,OFFSET([1]NKC!$D$10,H911,0):'[1]NKC'!$D$5007,0)+H911)=16,"",MATCH($C$8,OFFSET([1]NKC!$D$10,H911,0):'[1]NKC'!$D$5007,0)+H911),IF(TYPE(MATCH($C$8,OFFSET([1]NKC!$E$10,H911,0):'[1]NKC'!$E$5007,0)+H911)=16,"",MATCH($C$8,OFFSET([1]NKC!$E$10,H911,0):'[1]NKC'!$E$5007,0)+H911))</f>
        <v>1197</v>
      </c>
    </row>
    <row r="913" spans="1:8" s="52" customFormat="1" ht="14.25">
      <c r="A913" s="45">
        <f ca="1">IF($H913="","",INDEX([1]NKC!$A$10:$A$5007,$H913))</f>
        <v>43612</v>
      </c>
      <c r="B913" s="46" t="str">
        <f ca="1">IF($H913="","",INDEX([1]NKC!$B$10:$B$5007,$H913))</f>
        <v>PC20190527-03</v>
      </c>
      <c r="C913" s="47" t="str">
        <f ca="1">IF($H913="","",INDEX([1]NKC!$C$10:$C$5007,$H913))</f>
        <v>TT nước uống công ty</v>
      </c>
      <c r="D913" s="48" t="str">
        <f ca="1">IF(IF($H913="","",INDEX([1]NKC!$D$10:$D$5007,$H913))=$C$8,IF($H913="","",INDEX([1]NKC!$E$10:$E$5007,$H913)),IF($H913="","",INDEX([1]NKC!$D$10:$D$5007,$H913)))</f>
        <v>331</v>
      </c>
      <c r="E913" s="49" t="str">
        <f ca="1">IF(IF($H913="","",INDEX([1]NKC!$E$10:$E$5007,$H913))=$C$8,"",IF($H913="","",INDEX([1]NKC!$F$10:$F$5007,$H913)))</f>
        <v/>
      </c>
      <c r="F913" s="49">
        <f ca="1">IF(IF($H913="","",INDEX([1]NKC!$D$10:$D$5007,$H913))=$C$8,"",IF($H913="","",INDEX([1]NKC!$F$10:$F$5007,$H913)))</f>
        <v>690000</v>
      </c>
      <c r="G913" s="50">
        <f ca="1">IF(SUM(E913:F913)=0,0,$G$11+SUM(E$12:$E913)-SUM(F$12:$F913))</f>
        <v>2685338919</v>
      </c>
      <c r="H913" s="51">
        <f ca="1">IF(IF(TYPE(MATCH($C$8,OFFSET([1]NKC!$D$10,H912,0):'[1]NKC'!$D$5007,0)+H912)=16,"",MATCH($C$8,OFFSET([1]NKC!$D$10,H912,0):'[1]NKC'!$D$5007,0)+H912)&lt;IF(TYPE(MATCH($C$8,OFFSET([1]NKC!$E$10,H912,0):'[1]NKC'!$E$5007,0)+H912)=16,"",MATCH($C$8,OFFSET([1]NKC!$E$10,H912,0):'[1]NKC'!$E$5007,0)+H912),IF(TYPE(MATCH($C$8,OFFSET([1]NKC!$D$10,H912,0):'[1]NKC'!$D$5007,0)+H912)=16,"",MATCH($C$8,OFFSET([1]NKC!$D$10,H912,0):'[1]NKC'!$D$5007,0)+H912),IF(TYPE(MATCH($C$8,OFFSET([1]NKC!$E$10,H912,0):'[1]NKC'!$E$5007,0)+H912)=16,"",MATCH($C$8,OFFSET([1]NKC!$E$10,H912,0):'[1]NKC'!$E$5007,0)+H912))</f>
        <v>1198</v>
      </c>
    </row>
    <row r="914" spans="1:8" s="52" customFormat="1" ht="14.25">
      <c r="A914" s="45">
        <f ca="1">IF($H914="","",INDEX([1]NKC!$A$10:$A$5007,$H914))</f>
        <v>43616</v>
      </c>
      <c r="B914" s="46" t="str">
        <f ca="1">IF($H914="","",INDEX([1]NKC!$B$10:$B$5007,$H914))</f>
        <v>PC20190531-01</v>
      </c>
      <c r="C914" s="47" t="str">
        <f ca="1">IF($H914="","",INDEX([1]NKC!$C$10:$C$5007,$H914))</f>
        <v>TT phí photo công chứng, chứng từ</v>
      </c>
      <c r="D914" s="48" t="str">
        <f ca="1">IF(IF($H914="","",INDEX([1]NKC!$D$10:$D$5007,$H914))=$C$8,IF($H914="","",INDEX([1]NKC!$E$10:$E$5007,$H914)),IF($H914="","",INDEX([1]NKC!$D$10:$D$5007,$H914)))</f>
        <v>6418</v>
      </c>
      <c r="E914" s="49" t="str">
        <f ca="1">IF(IF($H914="","",INDEX([1]NKC!$E$10:$E$5007,$H914))=$C$8,"",IF($H914="","",INDEX([1]NKC!$F$10:$F$5007,$H914)))</f>
        <v/>
      </c>
      <c r="F914" s="49">
        <f ca="1">IF(IF($H914="","",INDEX([1]NKC!$D$10:$D$5007,$H914))=$C$8,"",IF($H914="","",INDEX([1]NKC!$F$10:$F$5007,$H914)))</f>
        <v>106000</v>
      </c>
      <c r="G914" s="50">
        <f ca="1">IF(SUM(E914:F914)=0,0,$G$11+SUM(E$12:$E914)-SUM(F$12:$F914))</f>
        <v>2685232919</v>
      </c>
      <c r="H914" s="51">
        <f ca="1">IF(IF(TYPE(MATCH($C$8,OFFSET([1]NKC!$D$10,H913,0):'[1]NKC'!$D$5007,0)+H913)=16,"",MATCH($C$8,OFFSET([1]NKC!$D$10,H913,0):'[1]NKC'!$D$5007,0)+H913)&lt;IF(TYPE(MATCH($C$8,OFFSET([1]NKC!$E$10,H913,0):'[1]NKC'!$E$5007,0)+H913)=16,"",MATCH($C$8,OFFSET([1]NKC!$E$10,H913,0):'[1]NKC'!$E$5007,0)+H913),IF(TYPE(MATCH($C$8,OFFSET([1]NKC!$D$10,H913,0):'[1]NKC'!$D$5007,0)+H913)=16,"",MATCH($C$8,OFFSET([1]NKC!$D$10,H913,0):'[1]NKC'!$D$5007,0)+H913),IF(TYPE(MATCH($C$8,OFFSET([1]NKC!$E$10,H913,0):'[1]NKC'!$E$5007,0)+H913)=16,"",MATCH($C$8,OFFSET([1]NKC!$E$10,H913,0):'[1]NKC'!$E$5007,0)+H913))</f>
        <v>1201</v>
      </c>
    </row>
    <row r="915" spans="1:8" s="52" customFormat="1" ht="14.25">
      <c r="A915" s="45">
        <f ca="1">IF($H915="","",INDEX([1]NKC!$A$10:$A$5007,$H915))</f>
        <v>43616</v>
      </c>
      <c r="B915" s="46" t="str">
        <f ca="1">IF($H915="","",INDEX([1]NKC!$B$10:$B$5007,$H915))</f>
        <v>PC20190531-02</v>
      </c>
      <c r="C915" s="47" t="str">
        <f ca="1">IF($H915="","",INDEX([1]NKC!$C$10:$C$5007,$H915))</f>
        <v>TT phí vận chuyển lắp đặt kệ HCM, ĐNB, Đà Lạt</v>
      </c>
      <c r="D915" s="48" t="str">
        <f ca="1">IF(IF($H915="","",INDEX([1]NKC!$D$10:$D$5007,$H915))=$C$8,IF($H915="","",INDEX([1]NKC!$E$10:$E$5007,$H915)),IF($H915="","",INDEX([1]NKC!$D$10:$D$5007,$H915)))</f>
        <v>6418</v>
      </c>
      <c r="E915" s="49" t="str">
        <f ca="1">IF(IF($H915="","",INDEX([1]NKC!$E$10:$E$5007,$H915))=$C$8,"",IF($H915="","",INDEX([1]NKC!$F$10:$F$5007,$H915)))</f>
        <v/>
      </c>
      <c r="F915" s="49">
        <f ca="1">IF(IF($H915="","",INDEX([1]NKC!$D$10:$D$5007,$H915))=$C$8,"",IF($H915="","",INDEX([1]NKC!$F$10:$F$5007,$H915)))</f>
        <v>9700000</v>
      </c>
      <c r="G915" s="50">
        <f ca="1">IF(SUM(E915:F915)=0,0,$G$11+SUM(E$12:$E915)-SUM(F$12:$F915))</f>
        <v>2675532919</v>
      </c>
      <c r="H915" s="51">
        <f ca="1">IF(IF(TYPE(MATCH($C$8,OFFSET([1]NKC!$D$10,H914,0):'[1]NKC'!$D$5007,0)+H914)=16,"",MATCH($C$8,OFFSET([1]NKC!$D$10,H914,0):'[1]NKC'!$D$5007,0)+H914)&lt;IF(TYPE(MATCH($C$8,OFFSET([1]NKC!$E$10,H914,0):'[1]NKC'!$E$5007,0)+H914)=16,"",MATCH($C$8,OFFSET([1]NKC!$E$10,H914,0):'[1]NKC'!$E$5007,0)+H914),IF(TYPE(MATCH($C$8,OFFSET([1]NKC!$D$10,H914,0):'[1]NKC'!$D$5007,0)+H914)=16,"",MATCH($C$8,OFFSET([1]NKC!$D$10,H914,0):'[1]NKC'!$D$5007,0)+H914),IF(TYPE(MATCH($C$8,OFFSET([1]NKC!$E$10,H914,0):'[1]NKC'!$E$5007,0)+H914)=16,"",MATCH($C$8,OFFSET([1]NKC!$E$10,H914,0):'[1]NKC'!$E$5007,0)+H914))</f>
        <v>1202</v>
      </c>
    </row>
    <row r="916" spans="1:8" s="52" customFormat="1" ht="14.25">
      <c r="A916" s="45">
        <f ca="1">IF($H916="","",INDEX([1]NKC!$A$10:$A$5007,$H916))</f>
        <v>43616</v>
      </c>
      <c r="B916" s="46" t="str">
        <f ca="1">IF($H916="","",INDEX([1]NKC!$B$10:$B$5007,$H916))</f>
        <v>PC20190531-02</v>
      </c>
      <c r="C916" s="47" t="str">
        <f ca="1">IF($H916="","",INDEX([1]NKC!$C$10:$C$5007,$H916))</f>
        <v>Thuế GTGT khấu trừ</v>
      </c>
      <c r="D916" s="48" t="str">
        <f ca="1">IF(IF($H916="","",INDEX([1]NKC!$D$10:$D$5007,$H916))=$C$8,IF($H916="","",INDEX([1]NKC!$E$10:$E$5007,$H916)),IF($H916="","",INDEX([1]NKC!$D$10:$D$5007,$H916)))</f>
        <v>1331</v>
      </c>
      <c r="E916" s="49" t="str">
        <f ca="1">IF(IF($H916="","",INDEX([1]NKC!$E$10:$E$5007,$H916))=$C$8,"",IF($H916="","",INDEX([1]NKC!$F$10:$F$5007,$H916)))</f>
        <v/>
      </c>
      <c r="F916" s="49">
        <f ca="1">IF(IF($H916="","",INDEX([1]NKC!$D$10:$D$5007,$H916))=$C$8,"",IF($H916="","",INDEX([1]NKC!$F$10:$F$5007,$H916)))</f>
        <v>970000</v>
      </c>
      <c r="G916" s="50">
        <f ca="1">IF(SUM(E916:F916)=0,0,$G$11+SUM(E$12:$E916)-SUM(F$12:$F916))</f>
        <v>2674562919</v>
      </c>
      <c r="H916" s="51">
        <f ca="1">IF(IF(TYPE(MATCH($C$8,OFFSET([1]NKC!$D$10,H915,0):'[1]NKC'!$D$5007,0)+H915)=16,"",MATCH($C$8,OFFSET([1]NKC!$D$10,H915,0):'[1]NKC'!$D$5007,0)+H915)&lt;IF(TYPE(MATCH($C$8,OFFSET([1]NKC!$E$10,H915,0):'[1]NKC'!$E$5007,0)+H915)=16,"",MATCH($C$8,OFFSET([1]NKC!$E$10,H915,0):'[1]NKC'!$E$5007,0)+H915),IF(TYPE(MATCH($C$8,OFFSET([1]NKC!$D$10,H915,0):'[1]NKC'!$D$5007,0)+H915)=16,"",MATCH($C$8,OFFSET([1]NKC!$D$10,H915,0):'[1]NKC'!$D$5007,0)+H915),IF(TYPE(MATCH($C$8,OFFSET([1]NKC!$E$10,H915,0):'[1]NKC'!$E$5007,0)+H915)=16,"",MATCH($C$8,OFFSET([1]NKC!$E$10,H915,0):'[1]NKC'!$E$5007,0)+H915))</f>
        <v>1203</v>
      </c>
    </row>
    <row r="917" spans="1:8" s="52" customFormat="1" ht="14.25">
      <c r="A917" s="45">
        <f ca="1">IF($H917="","",INDEX([1]NKC!$A$10:$A$5007,$H917))</f>
        <v>43616</v>
      </c>
      <c r="B917" s="46" t="str">
        <f ca="1">IF($H917="","",INDEX([1]NKC!$B$10:$B$5007,$H917))</f>
        <v>PC20190531-02</v>
      </c>
      <c r="C917" s="47" t="str">
        <f ca="1">IF($H917="","",INDEX([1]NKC!$C$10:$C$5007,$H917))</f>
        <v>TT phí vận chuyển lắp đặt kệ HCM, ĐNB, Đà Lạt</v>
      </c>
      <c r="D917" s="48" t="str">
        <f ca="1">IF(IF($H917="","",INDEX([1]NKC!$D$10:$D$5007,$H917))=$C$8,IF($H917="","",INDEX([1]NKC!$E$10:$E$5007,$H917)),IF($H917="","",INDEX([1]NKC!$D$10:$D$5007,$H917)))</f>
        <v>6418</v>
      </c>
      <c r="E917" s="49" t="str">
        <f ca="1">IF(IF($H917="","",INDEX([1]NKC!$E$10:$E$5007,$H917))=$C$8,"",IF($H917="","",INDEX([1]NKC!$F$10:$F$5007,$H917)))</f>
        <v/>
      </c>
      <c r="F917" s="49">
        <f ca="1">IF(IF($H917="","",INDEX([1]NKC!$D$10:$D$5007,$H917))=$C$8,"",IF($H917="","",INDEX([1]NKC!$F$10:$F$5007,$H917)))</f>
        <v>11200000</v>
      </c>
      <c r="G917" s="50">
        <f ca="1">IF(SUM(E917:F917)=0,0,$G$11+SUM(E$12:$E917)-SUM(F$12:$F917))</f>
        <v>2663362919</v>
      </c>
      <c r="H917" s="51">
        <f ca="1">IF(IF(TYPE(MATCH($C$8,OFFSET([1]NKC!$D$10,H916,0):'[1]NKC'!$D$5007,0)+H916)=16,"",MATCH($C$8,OFFSET([1]NKC!$D$10,H916,0):'[1]NKC'!$D$5007,0)+H916)&lt;IF(TYPE(MATCH($C$8,OFFSET([1]NKC!$E$10,H916,0):'[1]NKC'!$E$5007,0)+H916)=16,"",MATCH($C$8,OFFSET([1]NKC!$E$10,H916,0):'[1]NKC'!$E$5007,0)+H916),IF(TYPE(MATCH($C$8,OFFSET([1]NKC!$D$10,H916,0):'[1]NKC'!$D$5007,0)+H916)=16,"",MATCH($C$8,OFFSET([1]NKC!$D$10,H916,0):'[1]NKC'!$D$5007,0)+H916),IF(TYPE(MATCH($C$8,OFFSET([1]NKC!$E$10,H916,0):'[1]NKC'!$E$5007,0)+H916)=16,"",MATCH($C$8,OFFSET([1]NKC!$E$10,H916,0):'[1]NKC'!$E$5007,0)+H916))</f>
        <v>1204</v>
      </c>
    </row>
    <row r="918" spans="1:8" s="52" customFormat="1" ht="14.25">
      <c r="A918" s="45">
        <f ca="1">IF($H918="","",INDEX([1]NKC!$A$10:$A$5007,$H918))</f>
        <v>43616</v>
      </c>
      <c r="B918" s="46" t="str">
        <f ca="1">IF($H918="","",INDEX([1]NKC!$B$10:$B$5007,$H918))</f>
        <v>PC20190531-02</v>
      </c>
      <c r="C918" s="47" t="str">
        <f ca="1">IF($H918="","",INDEX([1]NKC!$C$10:$C$5007,$H918))</f>
        <v>Thuế GTGT khấu trừ</v>
      </c>
      <c r="D918" s="48" t="str">
        <f ca="1">IF(IF($H918="","",INDEX([1]NKC!$D$10:$D$5007,$H918))=$C$8,IF($H918="","",INDEX([1]NKC!$E$10:$E$5007,$H918)),IF($H918="","",INDEX([1]NKC!$D$10:$D$5007,$H918)))</f>
        <v>1331</v>
      </c>
      <c r="E918" s="49" t="str">
        <f ca="1">IF(IF($H918="","",INDEX([1]NKC!$E$10:$E$5007,$H918))=$C$8,"",IF($H918="","",INDEX([1]NKC!$F$10:$F$5007,$H918)))</f>
        <v/>
      </c>
      <c r="F918" s="49">
        <f ca="1">IF(IF($H918="","",INDEX([1]NKC!$D$10:$D$5007,$H918))=$C$8,"",IF($H918="","",INDEX([1]NKC!$F$10:$F$5007,$H918)))</f>
        <v>1120000</v>
      </c>
      <c r="G918" s="50">
        <f ca="1">IF(SUM(E918:F918)=0,0,$G$11+SUM(E$12:$E918)-SUM(F$12:$F918))</f>
        <v>2662242919</v>
      </c>
      <c r="H918" s="51">
        <f ca="1">IF(IF(TYPE(MATCH($C$8,OFFSET([1]NKC!$D$10,H917,0):'[1]NKC'!$D$5007,0)+H917)=16,"",MATCH($C$8,OFFSET([1]NKC!$D$10,H917,0):'[1]NKC'!$D$5007,0)+H917)&lt;IF(TYPE(MATCH($C$8,OFFSET([1]NKC!$E$10,H917,0):'[1]NKC'!$E$5007,0)+H917)=16,"",MATCH($C$8,OFFSET([1]NKC!$E$10,H917,0):'[1]NKC'!$E$5007,0)+H917),IF(TYPE(MATCH($C$8,OFFSET([1]NKC!$D$10,H917,0):'[1]NKC'!$D$5007,0)+H917)=16,"",MATCH($C$8,OFFSET([1]NKC!$D$10,H917,0):'[1]NKC'!$D$5007,0)+H917),IF(TYPE(MATCH($C$8,OFFSET([1]NKC!$E$10,H917,0):'[1]NKC'!$E$5007,0)+H917)=16,"",MATCH($C$8,OFFSET([1]NKC!$E$10,H917,0):'[1]NKC'!$E$5007,0)+H917))</f>
        <v>1205</v>
      </c>
    </row>
    <row r="919" spans="1:8" s="52" customFormat="1" ht="14.25">
      <c r="A919" s="45">
        <f ca="1">IF($H919="","",INDEX([1]NKC!$A$10:$A$5007,$H919))</f>
        <v>43616</v>
      </c>
      <c r="B919" s="46" t="str">
        <f ca="1">IF($H919="","",INDEX([1]NKC!$B$10:$B$5007,$H919))</f>
        <v>PC20190531-03</v>
      </c>
      <c r="C919" s="47" t="str">
        <f ca="1">IF($H919="","",INDEX([1]NKC!$C$10:$C$5007,$H919))</f>
        <v>TT phí xăng dầu giao hàng TP HCM</v>
      </c>
      <c r="D919" s="48" t="str">
        <f ca="1">IF(IF($H919="","",INDEX([1]NKC!$D$10:$D$5007,$H919))=$C$8,IF($H919="","",INDEX([1]NKC!$E$10:$E$5007,$H919)),IF($H919="","",INDEX([1]NKC!$D$10:$D$5007,$H919)))</f>
        <v>6418</v>
      </c>
      <c r="E919" s="49" t="str">
        <f ca="1">IF(IF($H919="","",INDEX([1]NKC!$E$10:$E$5007,$H919))=$C$8,"",IF($H919="","",INDEX([1]NKC!$F$10:$F$5007,$H919)))</f>
        <v/>
      </c>
      <c r="F919" s="49">
        <f ca="1">IF(IF($H919="","",INDEX([1]NKC!$D$10:$D$5007,$H919))=$C$8,"",IF($H919="","",INDEX([1]NKC!$F$10:$F$5007,$H919)))</f>
        <v>908748</v>
      </c>
      <c r="G919" s="50">
        <f ca="1">IF(SUM(E919:F919)=0,0,$G$11+SUM(E$12:$E919)-SUM(F$12:$F919))</f>
        <v>2661334171</v>
      </c>
      <c r="H919" s="51">
        <f ca="1">IF(IF(TYPE(MATCH($C$8,OFFSET([1]NKC!$D$10,H918,0):'[1]NKC'!$D$5007,0)+H918)=16,"",MATCH($C$8,OFFSET([1]NKC!$D$10,H918,0):'[1]NKC'!$D$5007,0)+H918)&lt;IF(TYPE(MATCH($C$8,OFFSET([1]NKC!$E$10,H918,0):'[1]NKC'!$E$5007,0)+H918)=16,"",MATCH($C$8,OFFSET([1]NKC!$E$10,H918,0):'[1]NKC'!$E$5007,0)+H918),IF(TYPE(MATCH($C$8,OFFSET([1]NKC!$D$10,H918,0):'[1]NKC'!$D$5007,0)+H918)=16,"",MATCH($C$8,OFFSET([1]NKC!$D$10,H918,0):'[1]NKC'!$D$5007,0)+H918),IF(TYPE(MATCH($C$8,OFFSET([1]NKC!$E$10,H918,0):'[1]NKC'!$E$5007,0)+H918)=16,"",MATCH($C$8,OFFSET([1]NKC!$E$10,H918,0):'[1]NKC'!$E$5007,0)+H918))</f>
        <v>1206</v>
      </c>
    </row>
    <row r="920" spans="1:8" s="52" customFormat="1" ht="14.25">
      <c r="A920" s="45">
        <f ca="1">IF($H920="","",INDEX([1]NKC!$A$10:$A$5007,$H920))</f>
        <v>43616</v>
      </c>
      <c r="B920" s="46" t="str">
        <f ca="1">IF($H920="","",INDEX([1]NKC!$B$10:$B$5007,$H920))</f>
        <v>PC20190531-03</v>
      </c>
      <c r="C920" s="47" t="str">
        <f ca="1">IF($H920="","",INDEX([1]NKC!$C$10:$C$5007,$H920))</f>
        <v>Thuế GTGT khấu trừ</v>
      </c>
      <c r="D920" s="48" t="str">
        <f ca="1">IF(IF($H920="","",INDEX([1]NKC!$D$10:$D$5007,$H920))=$C$8,IF($H920="","",INDEX([1]NKC!$E$10:$E$5007,$H920)),IF($H920="","",INDEX([1]NKC!$D$10:$D$5007,$H920)))</f>
        <v>1331</v>
      </c>
      <c r="E920" s="49" t="str">
        <f ca="1">IF(IF($H920="","",INDEX([1]NKC!$E$10:$E$5007,$H920))=$C$8,"",IF($H920="","",INDEX([1]NKC!$F$10:$F$5007,$H920)))</f>
        <v/>
      </c>
      <c r="F920" s="49">
        <f ca="1">IF(IF($H920="","",INDEX([1]NKC!$D$10:$D$5007,$H920))=$C$8,"",IF($H920="","",INDEX([1]NKC!$F$10:$F$5007,$H920)))</f>
        <v>91252</v>
      </c>
      <c r="G920" s="50">
        <f ca="1">IF(SUM(E920:F920)=0,0,$G$11+SUM(E$12:$E920)-SUM(F$12:$F920))</f>
        <v>2661242919</v>
      </c>
      <c r="H920" s="51">
        <f ca="1">IF(IF(TYPE(MATCH($C$8,OFFSET([1]NKC!$D$10,H919,0):'[1]NKC'!$D$5007,0)+H919)=16,"",MATCH($C$8,OFFSET([1]NKC!$D$10,H919,0):'[1]NKC'!$D$5007,0)+H919)&lt;IF(TYPE(MATCH($C$8,OFFSET([1]NKC!$E$10,H919,0):'[1]NKC'!$E$5007,0)+H919)=16,"",MATCH($C$8,OFFSET([1]NKC!$E$10,H919,0):'[1]NKC'!$E$5007,0)+H919),IF(TYPE(MATCH($C$8,OFFSET([1]NKC!$D$10,H919,0):'[1]NKC'!$D$5007,0)+H919)=16,"",MATCH($C$8,OFFSET([1]NKC!$D$10,H919,0):'[1]NKC'!$D$5007,0)+H919),IF(TYPE(MATCH($C$8,OFFSET([1]NKC!$E$10,H919,0):'[1]NKC'!$E$5007,0)+H919)=16,"",MATCH($C$8,OFFSET([1]NKC!$E$10,H919,0):'[1]NKC'!$E$5007,0)+H919))</f>
        <v>1207</v>
      </c>
    </row>
    <row r="921" spans="1:8" s="52" customFormat="1" ht="25.5">
      <c r="A921" s="45">
        <f ca="1">IF($H921="","",INDEX([1]NKC!$A$10:$A$5007,$H921))</f>
        <v>43616</v>
      </c>
      <c r="B921" s="46" t="str">
        <f ca="1">IF($H921="","",INDEX([1]NKC!$B$10:$B$5007,$H921))</f>
        <v>PC20190531-04</v>
      </c>
      <c r="C921" s="47" t="str">
        <f ca="1">IF($H921="","",INDEX([1]NKC!$C$10:$C$5007,$H921))</f>
        <v>TT phí gửi chứng từ ngân hàng, Quảng Nam, Đà nẵng.</v>
      </c>
      <c r="D921" s="48" t="str">
        <f ca="1">IF(IF($H921="","",INDEX([1]NKC!$D$10:$D$5007,$H921))=$C$8,IF($H921="","",INDEX([1]NKC!$E$10:$E$5007,$H921)),IF($H921="","",INDEX([1]NKC!$D$10:$D$5007,$H921)))</f>
        <v>6418</v>
      </c>
      <c r="E921" s="49" t="str">
        <f ca="1">IF(IF($H921="","",INDEX([1]NKC!$E$10:$E$5007,$H921))=$C$8,"",IF($H921="","",INDEX([1]NKC!$F$10:$F$5007,$H921)))</f>
        <v/>
      </c>
      <c r="F921" s="49">
        <f ca="1">IF(IF($H921="","",INDEX([1]NKC!$D$10:$D$5007,$H921))=$C$8,"",IF($H921="","",INDEX([1]NKC!$F$10:$F$5007,$H921)))</f>
        <v>329000</v>
      </c>
      <c r="G921" s="50">
        <f ca="1">IF(SUM(E921:F921)=0,0,$G$11+SUM(E$12:$E921)-SUM(F$12:$F921))</f>
        <v>2660913919</v>
      </c>
      <c r="H921" s="51">
        <f ca="1">IF(IF(TYPE(MATCH($C$8,OFFSET([1]NKC!$D$10,H920,0):'[1]NKC'!$D$5007,0)+H920)=16,"",MATCH($C$8,OFFSET([1]NKC!$D$10,H920,0):'[1]NKC'!$D$5007,0)+H920)&lt;IF(TYPE(MATCH($C$8,OFFSET([1]NKC!$E$10,H920,0):'[1]NKC'!$E$5007,0)+H920)=16,"",MATCH($C$8,OFFSET([1]NKC!$E$10,H920,0):'[1]NKC'!$E$5007,0)+H920),IF(TYPE(MATCH($C$8,OFFSET([1]NKC!$D$10,H920,0):'[1]NKC'!$D$5007,0)+H920)=16,"",MATCH($C$8,OFFSET([1]NKC!$D$10,H920,0):'[1]NKC'!$D$5007,0)+H920),IF(TYPE(MATCH($C$8,OFFSET([1]NKC!$E$10,H920,0):'[1]NKC'!$E$5007,0)+H920)=16,"",MATCH($C$8,OFFSET([1]NKC!$E$10,H920,0):'[1]NKC'!$E$5007,0)+H920))</f>
        <v>1208</v>
      </c>
    </row>
    <row r="922" spans="1:8" s="52" customFormat="1" ht="25.5">
      <c r="A922" s="45">
        <f ca="1">IF($H922="","",INDEX([1]NKC!$A$10:$A$5007,$H922))</f>
        <v>43616</v>
      </c>
      <c r="B922" s="46" t="str">
        <f ca="1">IF($H922="","",INDEX([1]NKC!$B$10:$B$5007,$H922))</f>
        <v>PC20190531-05</v>
      </c>
      <c r="C922" s="47" t="str">
        <f ca="1">IF($H922="","",INDEX([1]NKC!$C$10:$C$5007,$H922))</f>
        <v>TT tiền đặt cọc 50% ly sứ HĐ 30/05/2019/HĐMB/LS/VB</v>
      </c>
      <c r="D922" s="48" t="str">
        <f ca="1">IF(IF($H922="","",INDEX([1]NKC!$D$10:$D$5007,$H922))=$C$8,IF($H922="","",INDEX([1]NKC!$E$10:$E$5007,$H922)),IF($H922="","",INDEX([1]NKC!$D$10:$D$5007,$H922)))</f>
        <v>6418</v>
      </c>
      <c r="E922" s="49" t="str">
        <f ca="1">IF(IF($H922="","",INDEX([1]NKC!$E$10:$E$5007,$H922))=$C$8,"",IF($H922="","",INDEX([1]NKC!$F$10:$F$5007,$H922)))</f>
        <v/>
      </c>
      <c r="F922" s="49">
        <f ca="1">IF(IF($H922="","",INDEX([1]NKC!$D$10:$D$5007,$H922))=$C$8,"",IF($H922="","",INDEX([1]NKC!$F$10:$F$5007,$H922)))</f>
        <v>5775000</v>
      </c>
      <c r="G922" s="50">
        <f ca="1">IF(SUM(E922:F922)=0,0,$G$11+SUM(E$12:$E922)-SUM(F$12:$F922))</f>
        <v>2655138919</v>
      </c>
      <c r="H922" s="51">
        <f ca="1">IF(IF(TYPE(MATCH($C$8,OFFSET([1]NKC!$D$10,H921,0):'[1]NKC'!$D$5007,0)+H921)=16,"",MATCH($C$8,OFFSET([1]NKC!$D$10,H921,0):'[1]NKC'!$D$5007,0)+H921)&lt;IF(TYPE(MATCH($C$8,OFFSET([1]NKC!$E$10,H921,0):'[1]NKC'!$E$5007,0)+H921)=16,"",MATCH($C$8,OFFSET([1]NKC!$E$10,H921,0):'[1]NKC'!$E$5007,0)+H921),IF(TYPE(MATCH($C$8,OFFSET([1]NKC!$D$10,H921,0):'[1]NKC'!$D$5007,0)+H921)=16,"",MATCH($C$8,OFFSET([1]NKC!$D$10,H921,0):'[1]NKC'!$D$5007,0)+H921),IF(TYPE(MATCH($C$8,OFFSET([1]NKC!$E$10,H921,0):'[1]NKC'!$E$5007,0)+H921)=16,"",MATCH($C$8,OFFSET([1]NKC!$E$10,H921,0):'[1]NKC'!$E$5007,0)+H921))</f>
        <v>1209</v>
      </c>
    </row>
    <row r="923" spans="1:8" s="52" customFormat="1" ht="14.25">
      <c r="A923" s="45">
        <f ca="1">IF($H923="","",INDEX([1]NKC!$A$10:$A$5007,$H923))</f>
        <v>43616</v>
      </c>
      <c r="B923" s="46" t="str">
        <f ca="1">IF($H923="","",INDEX([1]NKC!$B$10:$B$5007,$H923))</f>
        <v>PC20190531-06</v>
      </c>
      <c r="C923" s="47" t="str">
        <f ca="1">IF($H923="","",INDEX([1]NKC!$C$10:$C$5007,$H923))</f>
        <v>Tạm ứng mua máy kiểm tra độ ồn và nhiệt</v>
      </c>
      <c r="D923" s="48" t="str">
        <f ca="1">IF(IF($H923="","",INDEX([1]NKC!$D$10:$D$5007,$H923))=$C$8,IF($H923="","",INDEX([1]NKC!$E$10:$E$5007,$H923)),IF($H923="","",INDEX([1]NKC!$D$10:$D$5007,$H923)))</f>
        <v>141</v>
      </c>
      <c r="E923" s="49" t="str">
        <f ca="1">IF(IF($H923="","",INDEX([1]NKC!$E$10:$E$5007,$H923))=$C$8,"",IF($H923="","",INDEX([1]NKC!$F$10:$F$5007,$H923)))</f>
        <v/>
      </c>
      <c r="F923" s="49">
        <f ca="1">IF(IF($H923="","",INDEX([1]NKC!$D$10:$D$5007,$H923))=$C$8,"",IF($H923="","",INDEX([1]NKC!$F$10:$F$5007,$H923)))</f>
        <v>4895000</v>
      </c>
      <c r="G923" s="50">
        <f ca="1">IF(SUM(E923:F923)=0,0,$G$11+SUM(E$12:$E923)-SUM(F$12:$F923))</f>
        <v>2650243919</v>
      </c>
      <c r="H923" s="51">
        <f ca="1">IF(IF(TYPE(MATCH($C$8,OFFSET([1]NKC!$D$10,H922,0):'[1]NKC'!$D$5007,0)+H922)=16,"",MATCH($C$8,OFFSET([1]NKC!$D$10,H922,0):'[1]NKC'!$D$5007,0)+H922)&lt;IF(TYPE(MATCH($C$8,OFFSET([1]NKC!$E$10,H922,0):'[1]NKC'!$E$5007,0)+H922)=16,"",MATCH($C$8,OFFSET([1]NKC!$E$10,H922,0):'[1]NKC'!$E$5007,0)+H922),IF(TYPE(MATCH($C$8,OFFSET([1]NKC!$D$10,H922,0):'[1]NKC'!$D$5007,0)+H922)=16,"",MATCH($C$8,OFFSET([1]NKC!$D$10,H922,0):'[1]NKC'!$D$5007,0)+H922),IF(TYPE(MATCH($C$8,OFFSET([1]NKC!$E$10,H922,0):'[1]NKC'!$E$5007,0)+H922)=16,"",MATCH($C$8,OFFSET([1]NKC!$E$10,H922,0):'[1]NKC'!$E$5007,0)+H922))</f>
        <v>1210</v>
      </c>
    </row>
    <row r="924" spans="1:8" s="52" customFormat="1" ht="14.25">
      <c r="A924" s="45">
        <f ca="1">IF($H924="","",INDEX([1]NKC!$A$10:$A$5007,$H924))</f>
        <v>43616</v>
      </c>
      <c r="B924" s="46" t="str">
        <f ca="1">IF($H924="","",INDEX([1]NKC!$B$10:$B$5007,$H924))</f>
        <v>PC20190531-07</v>
      </c>
      <c r="C924" s="47" t="str">
        <f ca="1">IF($H924="","",INDEX([1]NKC!$C$10:$C$5007,$H924))</f>
        <v>TT rửa xe o tô bán tải Ford</v>
      </c>
      <c r="D924" s="48" t="str">
        <f ca="1">IF(IF($H924="","",INDEX([1]NKC!$D$10:$D$5007,$H924))=$C$8,IF($H924="","",INDEX([1]NKC!$E$10:$E$5007,$H924)),IF($H924="","",INDEX([1]NKC!$D$10:$D$5007,$H924)))</f>
        <v>6418</v>
      </c>
      <c r="E924" s="49" t="str">
        <f ca="1">IF(IF($H924="","",INDEX([1]NKC!$E$10:$E$5007,$H924))=$C$8,"",IF($H924="","",INDEX([1]NKC!$F$10:$F$5007,$H924)))</f>
        <v/>
      </c>
      <c r="F924" s="49">
        <f ca="1">IF(IF($H924="","",INDEX([1]NKC!$D$10:$D$5007,$H924))=$C$8,"",IF($H924="","",INDEX([1]NKC!$F$10:$F$5007,$H924)))</f>
        <v>110000</v>
      </c>
      <c r="G924" s="50">
        <f ca="1">IF(SUM(E924:F924)=0,0,$G$11+SUM(E$12:$E924)-SUM(F$12:$F924))</f>
        <v>2650133919</v>
      </c>
      <c r="H924" s="51">
        <f ca="1">IF(IF(TYPE(MATCH($C$8,OFFSET([1]NKC!$D$10,H923,0):'[1]NKC'!$D$5007,0)+H923)=16,"",MATCH($C$8,OFFSET([1]NKC!$D$10,H923,0):'[1]NKC'!$D$5007,0)+H923)&lt;IF(TYPE(MATCH($C$8,OFFSET([1]NKC!$E$10,H923,0):'[1]NKC'!$E$5007,0)+H923)=16,"",MATCH($C$8,OFFSET([1]NKC!$E$10,H923,0):'[1]NKC'!$E$5007,0)+H923),IF(TYPE(MATCH($C$8,OFFSET([1]NKC!$D$10,H923,0):'[1]NKC'!$D$5007,0)+H923)=16,"",MATCH($C$8,OFFSET([1]NKC!$D$10,H923,0):'[1]NKC'!$D$5007,0)+H923),IF(TYPE(MATCH($C$8,OFFSET([1]NKC!$E$10,H923,0):'[1]NKC'!$E$5007,0)+H923)=16,"",MATCH($C$8,OFFSET([1]NKC!$E$10,H923,0):'[1]NKC'!$E$5007,0)+H923))</f>
        <v>1211</v>
      </c>
    </row>
    <row r="925" spans="1:8" s="52" customFormat="1" ht="14.25">
      <c r="A925" s="45">
        <f ca="1">IF($H925="","",INDEX([1]NKC!$A$10:$A$5007,$H925))</f>
        <v>43616</v>
      </c>
      <c r="B925" s="46" t="str">
        <f ca="1">IF($H925="","",INDEX([1]NKC!$B$10:$B$5007,$H925))</f>
        <v>PC20190531-08</v>
      </c>
      <c r="C925" s="47" t="str">
        <f ca="1">IF($H925="","",INDEX([1]NKC!$C$10:$C$5007,$H925))</f>
        <v xml:space="preserve">TT tiền mua trái cây cúng 1 tháng </v>
      </c>
      <c r="D925" s="48" t="str">
        <f ca="1">IF(IF($H925="","",INDEX([1]NKC!$D$10:$D$5007,$H925))=$C$8,IF($H925="","",INDEX([1]NKC!$E$10:$E$5007,$H925)),IF($H925="","",INDEX([1]NKC!$D$10:$D$5007,$H925)))</f>
        <v>6418</v>
      </c>
      <c r="E925" s="49" t="str">
        <f ca="1">IF(IF($H925="","",INDEX([1]NKC!$E$10:$E$5007,$H925))=$C$8,"",IF($H925="","",INDEX([1]NKC!$F$10:$F$5007,$H925)))</f>
        <v/>
      </c>
      <c r="F925" s="49">
        <f ca="1">IF(IF($H925="","",INDEX([1]NKC!$D$10:$D$5007,$H925))=$C$8,"",IF($H925="","",INDEX([1]NKC!$F$10:$F$5007,$H925)))</f>
        <v>145000</v>
      </c>
      <c r="G925" s="50">
        <f ca="1">IF(SUM(E925:F925)=0,0,$G$11+SUM(E$12:$E925)-SUM(F$12:$F925))</f>
        <v>2649988919</v>
      </c>
      <c r="H925" s="51">
        <f ca="1">IF(IF(TYPE(MATCH($C$8,OFFSET([1]NKC!$D$10,H924,0):'[1]NKC'!$D$5007,0)+H924)=16,"",MATCH($C$8,OFFSET([1]NKC!$D$10,H924,0):'[1]NKC'!$D$5007,0)+H924)&lt;IF(TYPE(MATCH($C$8,OFFSET([1]NKC!$E$10,H924,0):'[1]NKC'!$E$5007,0)+H924)=16,"",MATCH($C$8,OFFSET([1]NKC!$E$10,H924,0):'[1]NKC'!$E$5007,0)+H924),IF(TYPE(MATCH($C$8,OFFSET([1]NKC!$D$10,H924,0):'[1]NKC'!$D$5007,0)+H924)=16,"",MATCH($C$8,OFFSET([1]NKC!$D$10,H924,0):'[1]NKC'!$D$5007,0)+H924),IF(TYPE(MATCH($C$8,OFFSET([1]NKC!$E$10,H924,0):'[1]NKC'!$E$5007,0)+H924)=16,"",MATCH($C$8,OFFSET([1]NKC!$E$10,H924,0):'[1]NKC'!$E$5007,0)+H924))</f>
        <v>1212</v>
      </c>
    </row>
    <row r="926" spans="1:8" s="52" customFormat="1" ht="14.25">
      <c r="A926" s="45">
        <f ca="1">IF($H926="","",INDEX([1]NKC!$A$10:$A$5007,$H926))</f>
        <v>43616</v>
      </c>
      <c r="B926" s="46" t="str">
        <f ca="1">IF($H926="","",INDEX([1]NKC!$B$10:$B$5007,$H926))</f>
        <v>PC20190531-09</v>
      </c>
      <c r="C926" s="47" t="str">
        <f ca="1">IF($H926="","",INDEX([1]NKC!$C$10:$C$5007,$H926))</f>
        <v>TT phí giao hàng đi Phú Quốc ( hàng mẫu)</v>
      </c>
      <c r="D926" s="48" t="str">
        <f ca="1">IF(IF($H926="","",INDEX([1]NKC!$D$10:$D$5007,$H926))=$C$8,IF($H926="","",INDEX([1]NKC!$E$10:$E$5007,$H926)),IF($H926="","",INDEX([1]NKC!$D$10:$D$5007,$H926)))</f>
        <v>6418</v>
      </c>
      <c r="E926" s="49" t="str">
        <f ca="1">IF(IF($H926="","",INDEX([1]NKC!$E$10:$E$5007,$H926))=$C$8,"",IF($H926="","",INDEX([1]NKC!$F$10:$F$5007,$H926)))</f>
        <v/>
      </c>
      <c r="F926" s="49">
        <f ca="1">IF(IF($H926="","",INDEX([1]NKC!$D$10:$D$5007,$H926))=$C$8,"",IF($H926="","",INDEX([1]NKC!$F$10:$F$5007,$H926)))</f>
        <v>50000</v>
      </c>
      <c r="G926" s="50">
        <f ca="1">IF(SUM(E926:F926)=0,0,$G$11+SUM(E$12:$E926)-SUM(F$12:$F926))</f>
        <v>2649938919</v>
      </c>
      <c r="H926" s="51">
        <f ca="1">IF(IF(TYPE(MATCH($C$8,OFFSET([1]NKC!$D$10,H925,0):'[1]NKC'!$D$5007,0)+H925)=16,"",MATCH($C$8,OFFSET([1]NKC!$D$10,H925,0):'[1]NKC'!$D$5007,0)+H925)&lt;IF(TYPE(MATCH($C$8,OFFSET([1]NKC!$E$10,H925,0):'[1]NKC'!$E$5007,0)+H925)=16,"",MATCH($C$8,OFFSET([1]NKC!$E$10,H925,0):'[1]NKC'!$E$5007,0)+H925),IF(TYPE(MATCH($C$8,OFFSET([1]NKC!$D$10,H925,0):'[1]NKC'!$D$5007,0)+H925)=16,"",MATCH($C$8,OFFSET([1]NKC!$D$10,H925,0):'[1]NKC'!$D$5007,0)+H925),IF(TYPE(MATCH($C$8,OFFSET([1]NKC!$E$10,H925,0):'[1]NKC'!$E$5007,0)+H925)=16,"",MATCH($C$8,OFFSET([1]NKC!$E$10,H925,0):'[1]NKC'!$E$5007,0)+H925))</f>
        <v>1213</v>
      </c>
    </row>
    <row r="927" spans="1:8" s="52" customFormat="1" ht="14.25">
      <c r="A927" s="45">
        <f ca="1">IF($H927="","",INDEX([1]NKC!$A$10:$A$5007,$H927))</f>
        <v>43616</v>
      </c>
      <c r="B927" s="46" t="str">
        <f ca="1">IF($H927="","",INDEX([1]NKC!$B$10:$B$5007,$H927))</f>
        <v>PC20190531-10</v>
      </c>
      <c r="C927" s="47" t="str">
        <f ca="1">IF($H927="","",INDEX([1]NKC!$C$10:$C$5007,$H927))</f>
        <v>TT phí cao tốc Long Thành, Dầu Giây 20/05</v>
      </c>
      <c r="D927" s="48" t="str">
        <f ca="1">IF(IF($H927="","",INDEX([1]NKC!$D$10:$D$5007,$H927))=$C$8,IF($H927="","",INDEX([1]NKC!$E$10:$E$5007,$H927)),IF($H927="","",INDEX([1]NKC!$D$10:$D$5007,$H927)))</f>
        <v>6418</v>
      </c>
      <c r="E927" s="49" t="str">
        <f ca="1">IF(IF($H927="","",INDEX([1]NKC!$E$10:$E$5007,$H927))=$C$8,"",IF($H927="","",INDEX([1]NKC!$F$10:$F$5007,$H927)))</f>
        <v/>
      </c>
      <c r="F927" s="49">
        <f ca="1">IF(IF($H927="","",INDEX([1]NKC!$D$10:$D$5007,$H927))=$C$8,"",IF($H927="","",INDEX([1]NKC!$F$10:$F$5007,$H927)))</f>
        <v>100000</v>
      </c>
      <c r="G927" s="50">
        <f ca="1">IF(SUM(E927:F927)=0,0,$G$11+SUM(E$12:$E927)-SUM(F$12:$F927))</f>
        <v>2649838919</v>
      </c>
      <c r="H927" s="51">
        <f ca="1">IF(IF(TYPE(MATCH($C$8,OFFSET([1]NKC!$D$10,H926,0):'[1]NKC'!$D$5007,0)+H926)=16,"",MATCH($C$8,OFFSET([1]NKC!$D$10,H926,0):'[1]NKC'!$D$5007,0)+H926)&lt;IF(TYPE(MATCH($C$8,OFFSET([1]NKC!$E$10,H926,0):'[1]NKC'!$E$5007,0)+H926)=16,"",MATCH($C$8,OFFSET([1]NKC!$E$10,H926,0):'[1]NKC'!$E$5007,0)+H926),IF(TYPE(MATCH($C$8,OFFSET([1]NKC!$D$10,H926,0):'[1]NKC'!$D$5007,0)+H926)=16,"",MATCH($C$8,OFFSET([1]NKC!$D$10,H926,0):'[1]NKC'!$D$5007,0)+H926),IF(TYPE(MATCH($C$8,OFFSET([1]NKC!$E$10,H926,0):'[1]NKC'!$E$5007,0)+H926)=16,"",MATCH($C$8,OFFSET([1]NKC!$E$10,H926,0):'[1]NKC'!$E$5007,0)+H926))</f>
        <v>1214</v>
      </c>
    </row>
    <row r="928" spans="1:8" s="52" customFormat="1" ht="14.25">
      <c r="A928" s="45">
        <f ca="1">IF($H928="","",INDEX([1]NKC!$A$10:$A$5007,$H928))</f>
        <v>43616</v>
      </c>
      <c r="B928" s="46" t="str">
        <f ca="1">IF($H928="","",INDEX([1]NKC!$B$10:$B$5007,$H928))</f>
        <v>PC20190531-11</v>
      </c>
      <c r="C928" s="47" t="str">
        <f ca="1">IF($H928="","",INDEX([1]NKC!$C$10:$C$5007,$H928))</f>
        <v>TT tiền hỗ trợ Duy kỷ thuật ( Vợ Sinh con)</v>
      </c>
      <c r="D928" s="48" t="str">
        <f ca="1">IF(IF($H928="","",INDEX([1]NKC!$D$10:$D$5007,$H928))=$C$8,IF($H928="","",INDEX([1]NKC!$E$10:$E$5007,$H928)),IF($H928="","",INDEX([1]NKC!$D$10:$D$5007,$H928)))</f>
        <v>417</v>
      </c>
      <c r="E928" s="49" t="str">
        <f ca="1">IF(IF($H928="","",INDEX([1]NKC!$E$10:$E$5007,$H928))=$C$8,"",IF($H928="","",INDEX([1]NKC!$F$10:$F$5007,$H928)))</f>
        <v/>
      </c>
      <c r="F928" s="49">
        <f ca="1">IF(IF($H928="","",INDEX([1]NKC!$D$10:$D$5007,$H928))=$C$8,"",IF($H928="","",INDEX([1]NKC!$F$10:$F$5007,$H928)))</f>
        <v>2000000</v>
      </c>
      <c r="G928" s="50">
        <f ca="1">IF(SUM(E928:F928)=0,0,$G$11+SUM(E$12:$E928)-SUM(F$12:$F928))</f>
        <v>2647838919</v>
      </c>
      <c r="H928" s="51">
        <f ca="1">IF(IF(TYPE(MATCH($C$8,OFFSET([1]NKC!$D$10,H927,0):'[1]NKC'!$D$5007,0)+H927)=16,"",MATCH($C$8,OFFSET([1]NKC!$D$10,H927,0):'[1]NKC'!$D$5007,0)+H927)&lt;IF(TYPE(MATCH($C$8,OFFSET([1]NKC!$E$10,H927,0):'[1]NKC'!$E$5007,0)+H927)=16,"",MATCH($C$8,OFFSET([1]NKC!$E$10,H927,0):'[1]NKC'!$E$5007,0)+H927),IF(TYPE(MATCH($C$8,OFFSET([1]NKC!$D$10,H927,0):'[1]NKC'!$D$5007,0)+H927)=16,"",MATCH($C$8,OFFSET([1]NKC!$D$10,H927,0):'[1]NKC'!$D$5007,0)+H927),IF(TYPE(MATCH($C$8,OFFSET([1]NKC!$E$10,H927,0):'[1]NKC'!$E$5007,0)+H927)=16,"",MATCH($C$8,OFFSET([1]NKC!$E$10,H927,0):'[1]NKC'!$E$5007,0)+H927))</f>
        <v>1215</v>
      </c>
    </row>
    <row r="929" spans="1:8" s="52" customFormat="1" ht="14.25">
      <c r="A929" s="45">
        <f ca="1">IF($H929="","",INDEX([1]NKC!$A$10:$A$5007,$H929))</f>
        <v>43616</v>
      </c>
      <c r="B929" s="46" t="str">
        <f ca="1">IF($H929="","",INDEX([1]NKC!$B$10:$B$5007,$H929))</f>
        <v>PC20190531-12</v>
      </c>
      <c r="C929" s="47" t="str">
        <f ca="1">IF($H929="","",INDEX([1]NKC!$C$10:$C$5007,$H929))</f>
        <v>TT in Catalo Palmex và Della Roof</v>
      </c>
      <c r="D929" s="48" t="str">
        <f ca="1">IF(IF($H929="","",INDEX([1]NKC!$D$10:$D$5007,$H929))=$C$8,IF($H929="","",INDEX([1]NKC!$E$10:$E$5007,$H929)),IF($H929="","",INDEX([1]NKC!$D$10:$D$5007,$H929)))</f>
        <v>6418</v>
      </c>
      <c r="E929" s="49" t="str">
        <f ca="1">IF(IF($H929="","",INDEX([1]NKC!$E$10:$E$5007,$H929))=$C$8,"",IF($H929="","",INDEX([1]NKC!$F$10:$F$5007,$H929)))</f>
        <v/>
      </c>
      <c r="F929" s="49">
        <f ca="1">IF(IF($H929="","",INDEX([1]NKC!$D$10:$D$5007,$H929))=$C$8,"",IF($H929="","",INDEX([1]NKC!$F$10:$F$5007,$H929)))</f>
        <v>17690000</v>
      </c>
      <c r="G929" s="50">
        <f ca="1">IF(SUM(E929:F929)=0,0,$G$11+SUM(E$12:$E929)-SUM(F$12:$F929))</f>
        <v>2630148919</v>
      </c>
      <c r="H929" s="51">
        <f ca="1">IF(IF(TYPE(MATCH($C$8,OFFSET([1]NKC!$D$10,H928,0):'[1]NKC'!$D$5007,0)+H928)=16,"",MATCH($C$8,OFFSET([1]NKC!$D$10,H928,0):'[1]NKC'!$D$5007,0)+H928)&lt;IF(TYPE(MATCH($C$8,OFFSET([1]NKC!$E$10,H928,0):'[1]NKC'!$E$5007,0)+H928)=16,"",MATCH($C$8,OFFSET([1]NKC!$E$10,H928,0):'[1]NKC'!$E$5007,0)+H928),IF(TYPE(MATCH($C$8,OFFSET([1]NKC!$D$10,H928,0):'[1]NKC'!$D$5007,0)+H928)=16,"",MATCH($C$8,OFFSET([1]NKC!$D$10,H928,0):'[1]NKC'!$D$5007,0)+H928),IF(TYPE(MATCH($C$8,OFFSET([1]NKC!$E$10,H928,0):'[1]NKC'!$E$5007,0)+H928)=16,"",MATCH($C$8,OFFSET([1]NKC!$E$10,H928,0):'[1]NKC'!$E$5007,0)+H928))</f>
        <v>1216</v>
      </c>
    </row>
    <row r="930" spans="1:8" s="52" customFormat="1" ht="14.25">
      <c r="A930" s="45">
        <f ca="1">IF($H930="","",INDEX([1]NKC!$A$10:$A$5007,$H930))</f>
        <v>43616</v>
      </c>
      <c r="B930" s="46" t="str">
        <f ca="1">IF($H930="","",INDEX([1]NKC!$B$10:$B$5007,$H930))</f>
        <v>PC20190531-12</v>
      </c>
      <c r="C930" s="47" t="str">
        <f ca="1">IF($H930="","",INDEX([1]NKC!$C$10:$C$5007,$H930))</f>
        <v>Thuế GTGT khấu trừ</v>
      </c>
      <c r="D930" s="48" t="str">
        <f ca="1">IF(IF($H930="","",INDEX([1]NKC!$D$10:$D$5007,$H930))=$C$8,IF($H930="","",INDEX([1]NKC!$E$10:$E$5007,$H930)),IF($H930="","",INDEX([1]NKC!$D$10:$D$5007,$H930)))</f>
        <v>1331</v>
      </c>
      <c r="E930" s="49" t="str">
        <f ca="1">IF(IF($H930="","",INDEX([1]NKC!$E$10:$E$5007,$H930))=$C$8,"",IF($H930="","",INDEX([1]NKC!$F$10:$F$5007,$H930)))</f>
        <v/>
      </c>
      <c r="F930" s="49">
        <f ca="1">IF(IF($H930="","",INDEX([1]NKC!$D$10:$D$5007,$H930))=$C$8,"",IF($H930="","",INDEX([1]NKC!$F$10:$F$5007,$H930)))</f>
        <v>1769000</v>
      </c>
      <c r="G930" s="50">
        <f ca="1">IF(SUM(E930:F930)=0,0,$G$11+SUM(E$12:$E930)-SUM(F$12:$F930))</f>
        <v>2628379919</v>
      </c>
      <c r="H930" s="51">
        <f ca="1">IF(IF(TYPE(MATCH($C$8,OFFSET([1]NKC!$D$10,H929,0):'[1]NKC'!$D$5007,0)+H929)=16,"",MATCH($C$8,OFFSET([1]NKC!$D$10,H929,0):'[1]NKC'!$D$5007,0)+H929)&lt;IF(TYPE(MATCH($C$8,OFFSET([1]NKC!$E$10,H929,0):'[1]NKC'!$E$5007,0)+H929)=16,"",MATCH($C$8,OFFSET([1]NKC!$E$10,H929,0):'[1]NKC'!$E$5007,0)+H929),IF(TYPE(MATCH($C$8,OFFSET([1]NKC!$D$10,H929,0):'[1]NKC'!$D$5007,0)+H929)=16,"",MATCH($C$8,OFFSET([1]NKC!$D$10,H929,0):'[1]NKC'!$D$5007,0)+H929),IF(TYPE(MATCH($C$8,OFFSET([1]NKC!$E$10,H929,0):'[1]NKC'!$E$5007,0)+H929)=16,"",MATCH($C$8,OFFSET([1]NKC!$E$10,H929,0):'[1]NKC'!$E$5007,0)+H929))</f>
        <v>1217</v>
      </c>
    </row>
    <row r="931" spans="1:8" s="52" customFormat="1" ht="25.5">
      <c r="A931" s="45">
        <f ca="1">IF($H931="","",INDEX([1]NKC!$A$10:$A$5007,$H931))</f>
        <v>43616</v>
      </c>
      <c r="B931" s="46" t="str">
        <f ca="1">IF($H931="","",INDEX([1]NKC!$B$10:$B$5007,$H931))</f>
        <v>PC20190531-13</v>
      </c>
      <c r="C931" s="47" t="str">
        <f ca="1">IF($H931="","",INDEX([1]NKC!$C$10:$C$5007,$H931))</f>
        <v>Tạm ứng chi phí tiếp khách TP HCM ( cộng dồn PC20190515-05)</v>
      </c>
      <c r="D931" s="48" t="str">
        <f ca="1">IF(IF($H931="","",INDEX([1]NKC!$D$10:$D$5007,$H931))=$C$8,IF($H931="","",INDEX([1]NKC!$E$10:$E$5007,$H931)),IF($H931="","",INDEX([1]NKC!$D$10:$D$5007,$H931)))</f>
        <v>141</v>
      </c>
      <c r="E931" s="49" t="str">
        <f ca="1">IF(IF($H931="","",INDEX([1]NKC!$E$10:$E$5007,$H931))=$C$8,"",IF($H931="","",INDEX([1]NKC!$F$10:$F$5007,$H931)))</f>
        <v/>
      </c>
      <c r="F931" s="49">
        <f ca="1">IF(IF($H931="","",INDEX([1]NKC!$D$10:$D$5007,$H931))=$C$8,"",IF($H931="","",INDEX([1]NKC!$F$10:$F$5007,$H931)))</f>
        <v>4793000</v>
      </c>
      <c r="G931" s="50">
        <f ca="1">IF(SUM(E931:F931)=0,0,$G$11+SUM(E$12:$E931)-SUM(F$12:$F931))</f>
        <v>2623586919</v>
      </c>
      <c r="H931" s="51">
        <f ca="1">IF(IF(TYPE(MATCH($C$8,OFFSET([1]NKC!$D$10,H930,0):'[1]NKC'!$D$5007,0)+H930)=16,"",MATCH($C$8,OFFSET([1]NKC!$D$10,H930,0):'[1]NKC'!$D$5007,0)+H930)&lt;IF(TYPE(MATCH($C$8,OFFSET([1]NKC!$E$10,H930,0):'[1]NKC'!$E$5007,0)+H930)=16,"",MATCH($C$8,OFFSET([1]NKC!$E$10,H930,0):'[1]NKC'!$E$5007,0)+H930),IF(TYPE(MATCH($C$8,OFFSET([1]NKC!$D$10,H930,0):'[1]NKC'!$D$5007,0)+H930)=16,"",MATCH($C$8,OFFSET([1]NKC!$D$10,H930,0):'[1]NKC'!$D$5007,0)+H930),IF(TYPE(MATCH($C$8,OFFSET([1]NKC!$E$10,H930,0):'[1]NKC'!$E$5007,0)+H930)=16,"",MATCH($C$8,OFFSET([1]NKC!$E$10,H930,0):'[1]NKC'!$E$5007,0)+H930))</f>
        <v>1218</v>
      </c>
    </row>
    <row r="932" spans="1:8" s="52" customFormat="1" ht="14.25">
      <c r="A932" s="45">
        <f ca="1">IF($H932="","",INDEX([1]NKC!$A$10:$A$5007,$H932))</f>
        <v>43616</v>
      </c>
      <c r="B932" s="46" t="str">
        <f ca="1">IF($H932="","",INDEX([1]NKC!$B$10:$B$5007,$H932))</f>
        <v>PT20190531-01</v>
      </c>
      <c r="C932" s="47" t="str">
        <f ca="1">IF($H932="","",INDEX([1]NKC!$C$10:$C$5007,$H932))</f>
        <v>Thu tiền Wood tile-JH112 Arctic Blue (6 tấm)</v>
      </c>
      <c r="D932" s="48" t="str">
        <f ca="1">IF(IF($H932="","",INDEX([1]NKC!$D$10:$D$5007,$H932))=$C$8,IF($H932="","",INDEX([1]NKC!$E$10:$E$5007,$H932)),IF($H932="","",INDEX([1]NKC!$D$10:$D$5007,$H932)))</f>
        <v>5111</v>
      </c>
      <c r="E932" s="49">
        <f ca="1">IF(IF($H932="","",INDEX([1]NKC!$E$10:$E$5007,$H932))=$C$8,"",IF($H932="","",INDEX([1]NKC!$F$10:$F$5007,$H932)))</f>
        <v>746182</v>
      </c>
      <c r="F932" s="49" t="str">
        <f ca="1">IF(IF($H932="","",INDEX([1]NKC!$D$10:$D$5007,$H932))=$C$8,"",IF($H932="","",INDEX([1]NKC!$F$10:$F$5007,$H932)))</f>
        <v/>
      </c>
      <c r="G932" s="50">
        <f ca="1">IF(SUM(E932:F932)=0,0,$G$11+SUM(E$12:$E932)-SUM(F$12:$F932))</f>
        <v>2624333101</v>
      </c>
      <c r="H932" s="51">
        <f ca="1">IF(IF(TYPE(MATCH($C$8,OFFSET([1]NKC!$D$10,H931,0):'[1]NKC'!$D$5007,0)+H931)=16,"",MATCH($C$8,OFFSET([1]NKC!$D$10,H931,0):'[1]NKC'!$D$5007,0)+H931)&lt;IF(TYPE(MATCH($C$8,OFFSET([1]NKC!$E$10,H931,0):'[1]NKC'!$E$5007,0)+H931)=16,"",MATCH($C$8,OFFSET([1]NKC!$E$10,H931,0):'[1]NKC'!$E$5007,0)+H931),IF(TYPE(MATCH($C$8,OFFSET([1]NKC!$D$10,H931,0):'[1]NKC'!$D$5007,0)+H931)=16,"",MATCH($C$8,OFFSET([1]NKC!$D$10,H931,0):'[1]NKC'!$D$5007,0)+H931),IF(TYPE(MATCH($C$8,OFFSET([1]NKC!$E$10,H931,0):'[1]NKC'!$E$5007,0)+H931)=16,"",MATCH($C$8,OFFSET([1]NKC!$E$10,H931,0):'[1]NKC'!$E$5007,0)+H931))</f>
        <v>1219</v>
      </c>
    </row>
    <row r="933" spans="1:8" s="52" customFormat="1" ht="14.25">
      <c r="A933" s="45">
        <f ca="1">IF($H933="","",INDEX([1]NKC!$A$10:$A$5007,$H933))</f>
        <v>43616</v>
      </c>
      <c r="B933" s="46" t="str">
        <f ca="1">IF($H933="","",INDEX([1]NKC!$B$10:$B$5007,$H933))</f>
        <v>PT20190531-01</v>
      </c>
      <c r="C933" s="47" t="str">
        <f ca="1">IF($H933="","",INDEX([1]NKC!$C$10:$C$5007,$H933))</f>
        <v>Thuế GTGT phải nộp</v>
      </c>
      <c r="D933" s="48" t="str">
        <f ca="1">IF(IF($H933="","",INDEX([1]NKC!$D$10:$D$5007,$H933))=$C$8,IF($H933="","",INDEX([1]NKC!$E$10:$E$5007,$H933)),IF($H933="","",INDEX([1]NKC!$D$10:$D$5007,$H933)))</f>
        <v>33311</v>
      </c>
      <c r="E933" s="49">
        <f ca="1">IF(IF($H933="","",INDEX([1]NKC!$E$10:$E$5007,$H933))=$C$8,"",IF($H933="","",INDEX([1]NKC!$F$10:$F$5007,$H933)))</f>
        <v>74618</v>
      </c>
      <c r="F933" s="49" t="str">
        <f ca="1">IF(IF($H933="","",INDEX([1]NKC!$D$10:$D$5007,$H933))=$C$8,"",IF($H933="","",INDEX([1]NKC!$F$10:$F$5007,$H933)))</f>
        <v/>
      </c>
      <c r="G933" s="50">
        <f ca="1">IF(SUM(E933:F933)=0,0,$G$11+SUM(E$12:$E933)-SUM(F$12:$F933))</f>
        <v>2624407719</v>
      </c>
      <c r="H933" s="51">
        <f ca="1">IF(IF(TYPE(MATCH($C$8,OFFSET([1]NKC!$D$10,H932,0):'[1]NKC'!$D$5007,0)+H932)=16,"",MATCH($C$8,OFFSET([1]NKC!$D$10,H932,0):'[1]NKC'!$D$5007,0)+H932)&lt;IF(TYPE(MATCH($C$8,OFFSET([1]NKC!$E$10,H932,0):'[1]NKC'!$E$5007,0)+H932)=16,"",MATCH($C$8,OFFSET([1]NKC!$E$10,H932,0):'[1]NKC'!$E$5007,0)+H932),IF(TYPE(MATCH($C$8,OFFSET([1]NKC!$D$10,H932,0):'[1]NKC'!$D$5007,0)+H932)=16,"",MATCH($C$8,OFFSET([1]NKC!$D$10,H932,0):'[1]NKC'!$D$5007,0)+H932),IF(TYPE(MATCH($C$8,OFFSET([1]NKC!$E$10,H932,0):'[1]NKC'!$E$5007,0)+H932)=16,"",MATCH($C$8,OFFSET([1]NKC!$E$10,H932,0):'[1]NKC'!$E$5007,0)+H932))</f>
        <v>1220</v>
      </c>
    </row>
    <row r="934" spans="1:8" s="52" customFormat="1" ht="14.25">
      <c r="A934" s="45">
        <f ca="1">IF($H934="","",INDEX([1]NKC!$A$10:$A$5007,$H934))</f>
        <v>43616</v>
      </c>
      <c r="B934" s="46" t="str">
        <f ca="1">IF($H934="","",INDEX([1]NKC!$B$10:$B$5007,$H934))</f>
        <v>PT20190531-03</v>
      </c>
      <c r="C934" s="47" t="str">
        <f ca="1">IF($H934="","",INDEX([1]NKC!$C$10:$C$5007,$H934))</f>
        <v>Ms Luyến trả tiền cty</v>
      </c>
      <c r="D934" s="48" t="str">
        <f ca="1">IF(IF($H934="","",INDEX([1]NKC!$D$10:$D$5007,$H934))=$C$8,IF($H934="","",INDEX([1]NKC!$E$10:$E$5007,$H934)),IF($H934="","",INDEX([1]NKC!$D$10:$D$5007,$H934)))</f>
        <v>3388</v>
      </c>
      <c r="E934" s="49">
        <f ca="1">IF(IF($H934="","",INDEX([1]NKC!$E$10:$E$5007,$H934))=$C$8,"",IF($H934="","",INDEX([1]NKC!$F$10:$F$5007,$H934)))</f>
        <v>4895000</v>
      </c>
      <c r="F934" s="49" t="str">
        <f ca="1">IF(IF($H934="","",INDEX([1]NKC!$D$10:$D$5007,$H934))=$C$8,"",IF($H934="","",INDEX([1]NKC!$F$10:$F$5007,$H934)))</f>
        <v/>
      </c>
      <c r="G934" s="50">
        <f ca="1">IF(SUM(E934:F934)=0,0,$G$11+SUM(E$12:$E934)-SUM(F$12:$F934))</f>
        <v>2629302719</v>
      </c>
      <c r="H934" s="51">
        <f ca="1">IF(IF(TYPE(MATCH($C$8,OFFSET([1]NKC!$D$10,H933,0):'[1]NKC'!$D$5007,0)+H933)=16,"",MATCH($C$8,OFFSET([1]NKC!$D$10,H933,0):'[1]NKC'!$D$5007,0)+H933)&lt;IF(TYPE(MATCH($C$8,OFFSET([1]NKC!$E$10,H933,0):'[1]NKC'!$E$5007,0)+H933)=16,"",MATCH($C$8,OFFSET([1]NKC!$E$10,H933,0):'[1]NKC'!$E$5007,0)+H933),IF(TYPE(MATCH($C$8,OFFSET([1]NKC!$D$10,H933,0):'[1]NKC'!$D$5007,0)+H933)=16,"",MATCH($C$8,OFFSET([1]NKC!$D$10,H933,0):'[1]NKC'!$D$5007,0)+H933),IF(TYPE(MATCH($C$8,OFFSET([1]NKC!$E$10,H933,0):'[1]NKC'!$E$5007,0)+H933)=16,"",MATCH($C$8,OFFSET([1]NKC!$E$10,H933,0):'[1]NKC'!$E$5007,0)+H933))</f>
        <v>1222</v>
      </c>
    </row>
    <row r="935" spans="1:8" s="52" customFormat="1" ht="14.25">
      <c r="A935" s="45">
        <f ca="1">IF($H935="","",INDEX([1]NKC!$A$10:$A$5007,$H935))</f>
        <v>43616</v>
      </c>
      <c r="B935" s="46" t="str">
        <f ca="1">IF($H935="","",INDEX([1]NKC!$B$10:$B$5007,$H935))</f>
        <v>NH</v>
      </c>
      <c r="C935" s="47" t="str">
        <f ca="1">IF($H935="","",INDEX([1]NKC!$C$10:$C$5007,$H935))</f>
        <v>Rút TGNH nhập quỹ tiền mặt (Trần Thị Hồng Phước)</v>
      </c>
      <c r="D935" s="48" t="str">
        <f ca="1">IF(IF($H935="","",INDEX([1]NKC!$D$10:$D$5007,$H935))=$C$8,IF($H935="","",INDEX([1]NKC!$E$10:$E$5007,$H935)),IF($H935="","",INDEX([1]NKC!$D$10:$D$5007,$H935)))</f>
        <v>1121bidv</v>
      </c>
      <c r="E935" s="49">
        <f ca="1">IF(IF($H935="","",INDEX([1]NKC!$E$10:$E$5007,$H935))=$C$8,"",IF($H935="","",INDEX([1]NKC!$F$10:$F$5007,$H935)))</f>
        <v>60000000</v>
      </c>
      <c r="F935" s="49" t="str">
        <f ca="1">IF(IF($H935="","",INDEX([1]NKC!$D$10:$D$5007,$H935))=$C$8,"",IF($H935="","",INDEX([1]NKC!$F$10:$F$5007,$H935)))</f>
        <v/>
      </c>
      <c r="G935" s="50">
        <f ca="1">IF(SUM(E935:F935)=0,0,$G$11+SUM(E$12:$E935)-SUM(F$12:$F935))</f>
        <v>2689302719</v>
      </c>
      <c r="H935" s="51">
        <f ca="1">IF(IF(TYPE(MATCH($C$8,OFFSET([1]NKC!$D$10,H934,0):'[1]NKC'!$D$5007,0)+H934)=16,"",MATCH($C$8,OFFSET([1]NKC!$D$10,H934,0):'[1]NKC'!$D$5007,0)+H934)&lt;IF(TYPE(MATCH($C$8,OFFSET([1]NKC!$E$10,H934,0):'[1]NKC'!$E$5007,0)+H934)=16,"",MATCH($C$8,OFFSET([1]NKC!$E$10,H934,0):'[1]NKC'!$E$5007,0)+H934),IF(TYPE(MATCH($C$8,OFFSET([1]NKC!$D$10,H934,0):'[1]NKC'!$D$5007,0)+H934)=16,"",MATCH($C$8,OFFSET([1]NKC!$D$10,H934,0):'[1]NKC'!$D$5007,0)+H934),IF(TYPE(MATCH($C$8,OFFSET([1]NKC!$E$10,H934,0):'[1]NKC'!$E$5007,0)+H934)=16,"",MATCH($C$8,OFFSET([1]NKC!$E$10,H934,0):'[1]NKC'!$E$5007,0)+H934))</f>
        <v>1229</v>
      </c>
    </row>
    <row r="936" spans="1:8" s="52" customFormat="1" ht="14.25">
      <c r="A936" s="45">
        <f ca="1">IF($H936="","",INDEX([1]NKC!$A$10:$A$5007,$H936))</f>
        <v>43616</v>
      </c>
      <c r="B936" s="46">
        <f ca="1">IF($H936="","",INDEX([1]NKC!$B$10:$B$5007,$H936))</f>
        <v>0</v>
      </c>
      <c r="C936" s="47" t="str">
        <f ca="1">IF($H936="","",INDEX([1]NKC!$C$10:$C$5007,$H936))</f>
        <v>Hoàng Thị Luyến trả tiền mượn công ty</v>
      </c>
      <c r="D936" s="48" t="str">
        <f ca="1">IF(IF($H936="","",INDEX([1]NKC!$D$10:$D$5007,$H936))=$C$8,IF($H936="","",INDEX([1]NKC!$E$10:$E$5007,$H936)),IF($H936="","",INDEX([1]NKC!$D$10:$D$5007,$H936)))</f>
        <v>3388</v>
      </c>
      <c r="E936" s="49">
        <f ca="1">IF(IF($H936="","",INDEX([1]NKC!$E$10:$E$5007,$H936))=$C$8,"",IF($H936="","",INDEX([1]NKC!$F$10:$F$5007,$H936)))</f>
        <v>572621712</v>
      </c>
      <c r="F936" s="49" t="str">
        <f ca="1">IF(IF($H936="","",INDEX([1]NKC!$D$10:$D$5007,$H936))=$C$8,"",IF($H936="","",INDEX([1]NKC!$F$10:$F$5007,$H936)))</f>
        <v/>
      </c>
      <c r="G936" s="50">
        <f ca="1">IF(SUM(E936:F936)=0,0,$G$11+SUM(E$12:$E936)-SUM(F$12:$F936))</f>
        <v>3261924431</v>
      </c>
      <c r="H936" s="51">
        <f ca="1">IF(IF(TYPE(MATCH($C$8,OFFSET([1]NKC!$D$10,H935,0):'[1]NKC'!$D$5007,0)+H935)=16,"",MATCH($C$8,OFFSET([1]NKC!$D$10,H935,0):'[1]NKC'!$D$5007,0)+H935)&lt;IF(TYPE(MATCH($C$8,OFFSET([1]NKC!$E$10,H935,0):'[1]NKC'!$E$5007,0)+H935)=16,"",MATCH($C$8,OFFSET([1]NKC!$E$10,H935,0):'[1]NKC'!$E$5007,0)+H935),IF(TYPE(MATCH($C$8,OFFSET([1]NKC!$D$10,H935,0):'[1]NKC'!$D$5007,0)+H935)=16,"",MATCH($C$8,OFFSET([1]NKC!$D$10,H935,0):'[1]NKC'!$D$5007,0)+H935),IF(TYPE(MATCH($C$8,OFFSET([1]NKC!$E$10,H935,0):'[1]NKC'!$E$5007,0)+H935)=16,"",MATCH($C$8,OFFSET([1]NKC!$E$10,H935,0):'[1]NKC'!$E$5007,0)+H935))</f>
        <v>1255</v>
      </c>
    </row>
    <row r="937" spans="1:8" s="52" customFormat="1" ht="14.25">
      <c r="A937" s="45">
        <f ca="1">IF($H937="","",INDEX([1]NKC!$A$10:$A$5007,$H937))</f>
        <v>43620</v>
      </c>
      <c r="B937" s="46" t="str">
        <f ca="1">IF($H937="","",INDEX([1]NKC!$B$10:$B$5007,$H937))</f>
        <v>PT20190604-01</v>
      </c>
      <c r="C937" s="47" t="str">
        <f ca="1">IF($H937="","",INDEX([1]NKC!$C$10:$C$5007,$H937))</f>
        <v>Rút BIDV nhập quỹ tiền mặt</v>
      </c>
      <c r="D937" s="48" t="str">
        <f ca="1">IF(IF($H937="","",INDEX([1]NKC!$D$10:$D$5007,$H937))=$C$8,IF($H937="","",INDEX([1]NKC!$E$10:$E$5007,$H937)),IF($H937="","",INDEX([1]NKC!$D$10:$D$5007,$H937)))</f>
        <v>1121bidv</v>
      </c>
      <c r="E937" s="49">
        <f ca="1">IF(IF($H937="","",INDEX([1]NKC!$E$10:$E$5007,$H937))=$C$8,"",IF($H937="","",INDEX([1]NKC!$F$10:$F$5007,$H937)))</f>
        <v>0</v>
      </c>
      <c r="F937" s="49" t="str">
        <f ca="1">IF(IF($H937="","",INDEX([1]NKC!$D$10:$D$5007,$H937))=$C$8,"",IF($H937="","",INDEX([1]NKC!$F$10:$F$5007,$H937)))</f>
        <v/>
      </c>
      <c r="G937" s="50">
        <f ca="1">IF(SUM(E937:F937)=0,0,$G$11+SUM(E$12:$E937)-SUM(F$12:$F937))</f>
        <v>0</v>
      </c>
      <c r="H937" s="51">
        <f ca="1">IF(IF(TYPE(MATCH($C$8,OFFSET([1]NKC!$D$10,H936,0):'[1]NKC'!$D$5007,0)+H936)=16,"",MATCH($C$8,OFFSET([1]NKC!$D$10,H936,0):'[1]NKC'!$D$5007,0)+H936)&lt;IF(TYPE(MATCH($C$8,OFFSET([1]NKC!$E$10,H936,0):'[1]NKC'!$E$5007,0)+H936)=16,"",MATCH($C$8,OFFSET([1]NKC!$E$10,H936,0):'[1]NKC'!$E$5007,0)+H936),IF(TYPE(MATCH($C$8,OFFSET([1]NKC!$D$10,H936,0):'[1]NKC'!$D$5007,0)+H936)=16,"",MATCH($C$8,OFFSET([1]NKC!$D$10,H936,0):'[1]NKC'!$D$5007,0)+H936),IF(TYPE(MATCH($C$8,OFFSET([1]NKC!$E$10,H936,0):'[1]NKC'!$E$5007,0)+H936)=16,"",MATCH($C$8,OFFSET([1]NKC!$E$10,H936,0):'[1]NKC'!$E$5007,0)+H936))</f>
        <v>1257</v>
      </c>
    </row>
    <row r="938" spans="1:8" s="52" customFormat="1" ht="14.25">
      <c r="A938" s="45">
        <f ca="1">IF($H938="","",INDEX([1]NKC!$A$10:$A$5007,$H938))</f>
        <v>43620</v>
      </c>
      <c r="B938" s="46" t="str">
        <f ca="1">IF($H938="","",INDEX([1]NKC!$B$10:$B$5007,$H938))</f>
        <v>PT20190604-02</v>
      </c>
      <c r="C938" s="47" t="str">
        <f ca="1">IF($H938="","",INDEX([1]NKC!$C$10:$C$5007,$H938))</f>
        <v>Ms Luyến hoàn ứng</v>
      </c>
      <c r="D938" s="48" t="str">
        <f ca="1">IF(IF($H938="","",INDEX([1]NKC!$D$10:$D$5007,$H938))=$C$8,IF($H938="","",INDEX([1]NKC!$E$10:$E$5007,$H938)),IF($H938="","",INDEX([1]NKC!$D$10:$D$5007,$H938)))</f>
        <v>141</v>
      </c>
      <c r="E938" s="49">
        <f ca="1">IF(IF($H938="","",INDEX([1]NKC!$E$10:$E$5007,$H938))=$C$8,"",IF($H938="","",INDEX([1]NKC!$F$10:$F$5007,$H938)))</f>
        <v>5000000</v>
      </c>
      <c r="F938" s="49" t="str">
        <f ca="1">IF(IF($H938="","",INDEX([1]NKC!$D$10:$D$5007,$H938))=$C$8,"",IF($H938="","",INDEX([1]NKC!$F$10:$F$5007,$H938)))</f>
        <v/>
      </c>
      <c r="G938" s="50">
        <f ca="1">IF(SUM(E938:F938)=0,0,$G$11+SUM(E$12:$E938)-SUM(F$12:$F938))</f>
        <v>3266924431</v>
      </c>
      <c r="H938" s="51">
        <f ca="1">IF(IF(TYPE(MATCH($C$8,OFFSET([1]NKC!$D$10,H937,0):'[1]NKC'!$D$5007,0)+H937)=16,"",MATCH($C$8,OFFSET([1]NKC!$D$10,H937,0):'[1]NKC'!$D$5007,0)+H937)&lt;IF(TYPE(MATCH($C$8,OFFSET([1]NKC!$E$10,H937,0):'[1]NKC'!$E$5007,0)+H937)=16,"",MATCH($C$8,OFFSET([1]NKC!$E$10,H937,0):'[1]NKC'!$E$5007,0)+H937),IF(TYPE(MATCH($C$8,OFFSET([1]NKC!$D$10,H937,0):'[1]NKC'!$D$5007,0)+H937)=16,"",MATCH($C$8,OFFSET([1]NKC!$D$10,H937,0):'[1]NKC'!$D$5007,0)+H937),IF(TYPE(MATCH($C$8,OFFSET([1]NKC!$E$10,H937,0):'[1]NKC'!$E$5007,0)+H937)=16,"",MATCH($C$8,OFFSET([1]NKC!$E$10,H937,0):'[1]NKC'!$E$5007,0)+H937))</f>
        <v>1258</v>
      </c>
    </row>
    <row r="939" spans="1:8" s="52" customFormat="1" ht="25.5">
      <c r="A939" s="45">
        <f ca="1">IF($H939="","",INDEX([1]NKC!$A$10:$A$5007,$H939))</f>
        <v>43620</v>
      </c>
      <c r="B939" s="46" t="str">
        <f ca="1">IF($H939="","",INDEX([1]NKC!$B$10:$B$5007,$H939))</f>
        <v>PT20190604-03</v>
      </c>
      <c r="C939" s="47" t="str">
        <f ca="1">IF($H939="","",INDEX([1]NKC!$C$10:$C$5007,$H939))</f>
        <v>Ms Luyến hoàn ứng (Chi phí tiếp khách theo PC20190604-05)</v>
      </c>
      <c r="D939" s="48" t="str">
        <f ca="1">IF(IF($H939="","",INDEX([1]NKC!$D$10:$D$5007,$H939))=$C$8,IF($H939="","",INDEX([1]NKC!$E$10:$E$5007,$H939)),IF($H939="","",INDEX([1]NKC!$D$10:$D$5007,$H939)))</f>
        <v>141</v>
      </c>
      <c r="E939" s="49">
        <f ca="1">IF(IF($H939="","",INDEX([1]NKC!$E$10:$E$5007,$H939))=$C$8,"",IF($H939="","",INDEX([1]NKC!$F$10:$F$5007,$H939)))</f>
        <v>22380050</v>
      </c>
      <c r="F939" s="49" t="str">
        <f ca="1">IF(IF($H939="","",INDEX([1]NKC!$D$10:$D$5007,$H939))=$C$8,"",IF($H939="","",INDEX([1]NKC!$F$10:$F$5007,$H939)))</f>
        <v/>
      </c>
      <c r="G939" s="50">
        <f ca="1">IF(SUM(E939:F939)=0,0,$G$11+SUM(E$12:$E939)-SUM(F$12:$F939))</f>
        <v>3289304481</v>
      </c>
      <c r="H939" s="51">
        <f ca="1">IF(IF(TYPE(MATCH($C$8,OFFSET([1]NKC!$D$10,H938,0):'[1]NKC'!$D$5007,0)+H938)=16,"",MATCH($C$8,OFFSET([1]NKC!$D$10,H938,0):'[1]NKC'!$D$5007,0)+H938)&lt;IF(TYPE(MATCH($C$8,OFFSET([1]NKC!$E$10,H938,0):'[1]NKC'!$E$5007,0)+H938)=16,"",MATCH($C$8,OFFSET([1]NKC!$E$10,H938,0):'[1]NKC'!$E$5007,0)+H938),IF(TYPE(MATCH($C$8,OFFSET([1]NKC!$D$10,H938,0):'[1]NKC'!$D$5007,0)+H938)=16,"",MATCH($C$8,OFFSET([1]NKC!$D$10,H938,0):'[1]NKC'!$D$5007,0)+H938),IF(TYPE(MATCH($C$8,OFFSET([1]NKC!$E$10,H938,0):'[1]NKC'!$E$5007,0)+H938)=16,"",MATCH($C$8,OFFSET([1]NKC!$E$10,H938,0):'[1]NKC'!$E$5007,0)+H938))</f>
        <v>1259</v>
      </c>
    </row>
    <row r="940" spans="1:8" s="52" customFormat="1" ht="14.25">
      <c r="A940" s="45">
        <f ca="1">IF($H940="","",INDEX([1]NKC!$A$10:$A$5007,$H940))</f>
        <v>43620</v>
      </c>
      <c r="B940" s="46" t="str">
        <f ca="1">IF($H940="","",INDEX([1]NKC!$B$10:$B$5007,$H940))</f>
        <v>PC20190604-01</v>
      </c>
      <c r="C940" s="47" t="str">
        <f ca="1">IF($H940="","",INDEX([1]NKC!$C$10:$C$5007,$H940))</f>
        <v>TT chi phí hội thảo Đà Lạt- Giới thiệu sản phẩm</v>
      </c>
      <c r="D940" s="48" t="str">
        <f ca="1">IF(IF($H940="","",INDEX([1]NKC!$D$10:$D$5007,$H940))=$C$8,IF($H940="","",INDEX([1]NKC!$E$10:$E$5007,$H940)),IF($H940="","",INDEX([1]NKC!$D$10:$D$5007,$H940)))</f>
        <v>6418</v>
      </c>
      <c r="E940" s="49" t="str">
        <f ca="1">IF(IF($H940="","",INDEX([1]NKC!$E$10:$E$5007,$H940))=$C$8,"",IF($H940="","",INDEX([1]NKC!$F$10:$F$5007,$H940)))</f>
        <v/>
      </c>
      <c r="F940" s="49">
        <f ca="1">IF(IF($H940="","",INDEX([1]NKC!$D$10:$D$5007,$H940))=$C$8,"",IF($H940="","",INDEX([1]NKC!$F$10:$F$5007,$H940)))</f>
        <v>360000</v>
      </c>
      <c r="G940" s="50">
        <f ca="1">IF(SUM(E940:F940)=0,0,$G$11+SUM(E$12:$E940)-SUM(F$12:$F940))</f>
        <v>3288944481</v>
      </c>
      <c r="H940" s="51">
        <f ca="1">IF(IF(TYPE(MATCH($C$8,OFFSET([1]NKC!$D$10,H939,0):'[1]NKC'!$D$5007,0)+H939)=16,"",MATCH($C$8,OFFSET([1]NKC!$D$10,H939,0):'[1]NKC'!$D$5007,0)+H939)&lt;IF(TYPE(MATCH($C$8,OFFSET([1]NKC!$E$10,H939,0):'[1]NKC'!$E$5007,0)+H939)=16,"",MATCH($C$8,OFFSET([1]NKC!$E$10,H939,0):'[1]NKC'!$E$5007,0)+H939),IF(TYPE(MATCH($C$8,OFFSET([1]NKC!$D$10,H939,0):'[1]NKC'!$D$5007,0)+H939)=16,"",MATCH($C$8,OFFSET([1]NKC!$D$10,H939,0):'[1]NKC'!$D$5007,0)+H939),IF(TYPE(MATCH($C$8,OFFSET([1]NKC!$E$10,H939,0):'[1]NKC'!$E$5007,0)+H939)=16,"",MATCH($C$8,OFFSET([1]NKC!$E$10,H939,0):'[1]NKC'!$E$5007,0)+H939))</f>
        <v>1260</v>
      </c>
    </row>
    <row r="941" spans="1:8" s="52" customFormat="1" ht="14.25">
      <c r="A941" s="45">
        <f ca="1">IF($H941="","",INDEX([1]NKC!$A$10:$A$5007,$H941))</f>
        <v>43620</v>
      </c>
      <c r="B941" s="46" t="str">
        <f ca="1">IF($H941="","",INDEX([1]NKC!$B$10:$B$5007,$H941))</f>
        <v>PC20190604-01</v>
      </c>
      <c r="C941" s="47" t="str">
        <f ca="1">IF($H941="","",INDEX([1]NKC!$C$10:$C$5007,$H941))</f>
        <v>TT chi phí hội thảo Đà Lạt- Phiếu khảo sát khách hàng</v>
      </c>
      <c r="D941" s="48" t="str">
        <f ca="1">IF(IF($H941="","",INDEX([1]NKC!$D$10:$D$5007,$H941))=$C$8,IF($H941="","",INDEX([1]NKC!$E$10:$E$5007,$H941)),IF($H941="","",INDEX([1]NKC!$D$10:$D$5007,$H941)))</f>
        <v>6418</v>
      </c>
      <c r="E941" s="49" t="str">
        <f ca="1">IF(IF($H941="","",INDEX([1]NKC!$E$10:$E$5007,$H941))=$C$8,"",IF($H941="","",INDEX([1]NKC!$F$10:$F$5007,$H941)))</f>
        <v/>
      </c>
      <c r="F941" s="49">
        <f ca="1">IF(IF($H941="","",INDEX([1]NKC!$D$10:$D$5007,$H941))=$C$8,"",IF($H941="","",INDEX([1]NKC!$F$10:$F$5007,$H941)))</f>
        <v>258000</v>
      </c>
      <c r="G941" s="50">
        <f ca="1">IF(SUM(E941:F941)=0,0,$G$11+SUM(E$12:$E941)-SUM(F$12:$F941))</f>
        <v>3288686481</v>
      </c>
      <c r="H941" s="51">
        <f ca="1">IF(IF(TYPE(MATCH($C$8,OFFSET([1]NKC!$D$10,H940,0):'[1]NKC'!$D$5007,0)+H940)=16,"",MATCH($C$8,OFFSET([1]NKC!$D$10,H940,0):'[1]NKC'!$D$5007,0)+H940)&lt;IF(TYPE(MATCH($C$8,OFFSET([1]NKC!$E$10,H940,0):'[1]NKC'!$E$5007,0)+H940)=16,"",MATCH($C$8,OFFSET([1]NKC!$E$10,H940,0):'[1]NKC'!$E$5007,0)+H940),IF(TYPE(MATCH($C$8,OFFSET([1]NKC!$D$10,H940,0):'[1]NKC'!$D$5007,0)+H940)=16,"",MATCH($C$8,OFFSET([1]NKC!$D$10,H940,0):'[1]NKC'!$D$5007,0)+H940),IF(TYPE(MATCH($C$8,OFFSET([1]NKC!$E$10,H940,0):'[1]NKC'!$E$5007,0)+H940)=16,"",MATCH($C$8,OFFSET([1]NKC!$E$10,H940,0):'[1]NKC'!$E$5007,0)+H940))</f>
        <v>1261</v>
      </c>
    </row>
    <row r="942" spans="1:8" s="52" customFormat="1" ht="14.25">
      <c r="A942" s="45">
        <f ca="1">IF($H942="","",INDEX([1]NKC!$A$10:$A$5007,$H942))</f>
        <v>43620</v>
      </c>
      <c r="B942" s="46" t="str">
        <f ca="1">IF($H942="","",INDEX([1]NKC!$B$10:$B$5007,$H942))</f>
        <v>PC20190604-01</v>
      </c>
      <c r="C942" s="47" t="str">
        <f ca="1">IF($H942="","",INDEX([1]NKC!$C$10:$C$5007,$H942))</f>
        <v>TT chi phí hội thảo Đà Lạt- Áo sơ mi</v>
      </c>
      <c r="D942" s="48" t="str">
        <f ca="1">IF(IF($H942="","",INDEX([1]NKC!$D$10:$D$5007,$H942))=$C$8,IF($H942="","",INDEX([1]NKC!$E$10:$E$5007,$H942)),IF($H942="","",INDEX([1]NKC!$D$10:$D$5007,$H942)))</f>
        <v>6413</v>
      </c>
      <c r="E942" s="49" t="str">
        <f ca="1">IF(IF($H942="","",INDEX([1]NKC!$E$10:$E$5007,$H942))=$C$8,"",IF($H942="","",INDEX([1]NKC!$F$10:$F$5007,$H942)))</f>
        <v/>
      </c>
      <c r="F942" s="49">
        <f ca="1">IF(IF($H942="","",INDEX([1]NKC!$D$10:$D$5007,$H942))=$C$8,"",IF($H942="","",INDEX([1]NKC!$F$10:$F$5007,$H942)))</f>
        <v>310000</v>
      </c>
      <c r="G942" s="50">
        <f ca="1">IF(SUM(E942:F942)=0,0,$G$11+SUM(E$12:$E942)-SUM(F$12:$F942))</f>
        <v>3288376481</v>
      </c>
      <c r="H942" s="51">
        <f ca="1">IF(IF(TYPE(MATCH($C$8,OFFSET([1]NKC!$D$10,H941,0):'[1]NKC'!$D$5007,0)+H941)=16,"",MATCH($C$8,OFFSET([1]NKC!$D$10,H941,0):'[1]NKC'!$D$5007,0)+H941)&lt;IF(TYPE(MATCH($C$8,OFFSET([1]NKC!$E$10,H941,0):'[1]NKC'!$E$5007,0)+H941)=16,"",MATCH($C$8,OFFSET([1]NKC!$E$10,H941,0):'[1]NKC'!$E$5007,0)+H941),IF(TYPE(MATCH($C$8,OFFSET([1]NKC!$D$10,H941,0):'[1]NKC'!$D$5007,0)+H941)=16,"",MATCH($C$8,OFFSET([1]NKC!$D$10,H941,0):'[1]NKC'!$D$5007,0)+H941),IF(TYPE(MATCH($C$8,OFFSET([1]NKC!$E$10,H941,0):'[1]NKC'!$E$5007,0)+H941)=16,"",MATCH($C$8,OFFSET([1]NKC!$E$10,H941,0):'[1]NKC'!$E$5007,0)+H941))</f>
        <v>1262</v>
      </c>
    </row>
    <row r="943" spans="1:8" s="52" customFormat="1" ht="14.25">
      <c r="A943" s="45">
        <f ca="1">IF($H943="","",INDEX([1]NKC!$A$10:$A$5007,$H943))</f>
        <v>43620</v>
      </c>
      <c r="B943" s="46" t="str">
        <f ca="1">IF($H943="","",INDEX([1]NKC!$B$10:$B$5007,$H943))</f>
        <v>PC20190604-01</v>
      </c>
      <c r="C943" s="47" t="str">
        <f ca="1">IF($H943="","",INDEX([1]NKC!$C$10:$C$5007,$H943))</f>
        <v>TT chi phí hội thảo Đà Lạt-Quà tặng KH</v>
      </c>
      <c r="D943" s="48" t="str">
        <f ca="1">IF(IF($H943="","",INDEX([1]NKC!$D$10:$D$5007,$H943))=$C$8,IF($H943="","",INDEX([1]NKC!$E$10:$E$5007,$H943)),IF($H943="","",INDEX([1]NKC!$D$10:$D$5007,$H943)))</f>
        <v>6418</v>
      </c>
      <c r="E943" s="49" t="str">
        <f ca="1">IF(IF($H943="","",INDEX([1]NKC!$E$10:$E$5007,$H943))=$C$8,"",IF($H943="","",INDEX([1]NKC!$F$10:$F$5007,$H943)))</f>
        <v/>
      </c>
      <c r="F943" s="49">
        <f ca="1">IF(IF($H943="","",INDEX([1]NKC!$D$10:$D$5007,$H943))=$C$8,"",IF($H943="","",INDEX([1]NKC!$F$10:$F$5007,$H943)))</f>
        <v>420000</v>
      </c>
      <c r="G943" s="50">
        <f ca="1">IF(SUM(E943:F943)=0,0,$G$11+SUM(E$12:$E943)-SUM(F$12:$F943))</f>
        <v>3287956481</v>
      </c>
      <c r="H943" s="51">
        <f ca="1">IF(IF(TYPE(MATCH($C$8,OFFSET([1]NKC!$D$10,H942,0):'[1]NKC'!$D$5007,0)+H942)=16,"",MATCH($C$8,OFFSET([1]NKC!$D$10,H942,0):'[1]NKC'!$D$5007,0)+H942)&lt;IF(TYPE(MATCH($C$8,OFFSET([1]NKC!$E$10,H942,0):'[1]NKC'!$E$5007,0)+H942)=16,"",MATCH($C$8,OFFSET([1]NKC!$E$10,H942,0):'[1]NKC'!$E$5007,0)+H942),IF(TYPE(MATCH($C$8,OFFSET([1]NKC!$D$10,H942,0):'[1]NKC'!$D$5007,0)+H942)=16,"",MATCH($C$8,OFFSET([1]NKC!$D$10,H942,0):'[1]NKC'!$D$5007,0)+H942),IF(TYPE(MATCH($C$8,OFFSET([1]NKC!$E$10,H942,0):'[1]NKC'!$E$5007,0)+H942)=16,"",MATCH($C$8,OFFSET([1]NKC!$E$10,H942,0):'[1]NKC'!$E$5007,0)+H942))</f>
        <v>1263</v>
      </c>
    </row>
    <row r="944" spans="1:8" s="52" customFormat="1" ht="14.25">
      <c r="A944" s="45">
        <f ca="1">IF($H944="","",INDEX([1]NKC!$A$10:$A$5007,$H944))</f>
        <v>43620</v>
      </c>
      <c r="B944" s="46" t="str">
        <f ca="1">IF($H944="","",INDEX([1]NKC!$B$10:$B$5007,$H944))</f>
        <v>PC20190604-01</v>
      </c>
      <c r="C944" s="47" t="str">
        <f ca="1">IF($H944="","",INDEX([1]NKC!$C$10:$C$5007,$H944))</f>
        <v>TT chi phí hội thảo Đà Lạt-Quà tặng KH</v>
      </c>
      <c r="D944" s="48" t="str">
        <f ca="1">IF(IF($H944="","",INDEX([1]NKC!$D$10:$D$5007,$H944))=$C$8,IF($H944="","",INDEX([1]NKC!$E$10:$E$5007,$H944)),IF($H944="","",INDEX([1]NKC!$D$10:$D$5007,$H944)))</f>
        <v>6418</v>
      </c>
      <c r="E944" s="49" t="str">
        <f ca="1">IF(IF($H944="","",INDEX([1]NKC!$E$10:$E$5007,$H944))=$C$8,"",IF($H944="","",INDEX([1]NKC!$F$10:$F$5007,$H944)))</f>
        <v/>
      </c>
      <c r="F944" s="49">
        <f ca="1">IF(IF($H944="","",INDEX([1]NKC!$D$10:$D$5007,$H944))=$C$8,"",IF($H944="","",INDEX([1]NKC!$F$10:$F$5007,$H944)))</f>
        <v>198000</v>
      </c>
      <c r="G944" s="50">
        <f ca="1">IF(SUM(E944:F944)=0,0,$G$11+SUM(E$12:$E944)-SUM(F$12:$F944))</f>
        <v>3287758481</v>
      </c>
      <c r="H944" s="51">
        <f ca="1">IF(IF(TYPE(MATCH($C$8,OFFSET([1]NKC!$D$10,H943,0):'[1]NKC'!$D$5007,0)+H943)=16,"",MATCH($C$8,OFFSET([1]NKC!$D$10,H943,0):'[1]NKC'!$D$5007,0)+H943)&lt;IF(TYPE(MATCH($C$8,OFFSET([1]NKC!$E$10,H943,0):'[1]NKC'!$E$5007,0)+H943)=16,"",MATCH($C$8,OFFSET([1]NKC!$E$10,H943,0):'[1]NKC'!$E$5007,0)+H943),IF(TYPE(MATCH($C$8,OFFSET([1]NKC!$D$10,H943,0):'[1]NKC'!$D$5007,0)+H943)=16,"",MATCH($C$8,OFFSET([1]NKC!$D$10,H943,0):'[1]NKC'!$D$5007,0)+H943),IF(TYPE(MATCH($C$8,OFFSET([1]NKC!$E$10,H943,0):'[1]NKC'!$E$5007,0)+H943)=16,"",MATCH($C$8,OFFSET([1]NKC!$E$10,H943,0):'[1]NKC'!$E$5007,0)+H943))</f>
        <v>1264</v>
      </c>
    </row>
    <row r="945" spans="1:8" s="52" customFormat="1" ht="14.25">
      <c r="A945" s="45">
        <f ca="1">IF($H945="","",INDEX([1]NKC!$A$10:$A$5007,$H945))</f>
        <v>43620</v>
      </c>
      <c r="B945" s="46" t="str">
        <f ca="1">IF($H945="","",INDEX([1]NKC!$B$10:$B$5007,$H945))</f>
        <v>PC20190604-01</v>
      </c>
      <c r="C945" s="47" t="str">
        <f ca="1">IF($H945="","",INDEX([1]NKC!$C$10:$C$5007,$H945))</f>
        <v>TT chi phí hội thảo Đà Lạt- In thư mời</v>
      </c>
      <c r="D945" s="48" t="str">
        <f ca="1">IF(IF($H945="","",INDEX([1]NKC!$D$10:$D$5007,$H945))=$C$8,IF($H945="","",INDEX([1]NKC!$E$10:$E$5007,$H945)),IF($H945="","",INDEX([1]NKC!$D$10:$D$5007,$H945)))</f>
        <v>6418</v>
      </c>
      <c r="E945" s="49" t="str">
        <f ca="1">IF(IF($H945="","",INDEX([1]NKC!$E$10:$E$5007,$H945))=$C$8,"",IF($H945="","",INDEX([1]NKC!$F$10:$F$5007,$H945)))</f>
        <v/>
      </c>
      <c r="F945" s="49">
        <f ca="1">IF(IF($H945="","",INDEX([1]NKC!$D$10:$D$5007,$H945))=$C$8,"",IF($H945="","",INDEX([1]NKC!$F$10:$F$5007,$H945)))</f>
        <v>1315000</v>
      </c>
      <c r="G945" s="50">
        <f ca="1">IF(SUM(E945:F945)=0,0,$G$11+SUM(E$12:$E945)-SUM(F$12:$F945))</f>
        <v>3286443481</v>
      </c>
      <c r="H945" s="51">
        <f ca="1">IF(IF(TYPE(MATCH($C$8,OFFSET([1]NKC!$D$10,H944,0):'[1]NKC'!$D$5007,0)+H944)=16,"",MATCH($C$8,OFFSET([1]NKC!$D$10,H944,0):'[1]NKC'!$D$5007,0)+H944)&lt;IF(TYPE(MATCH($C$8,OFFSET([1]NKC!$E$10,H944,0):'[1]NKC'!$E$5007,0)+H944)=16,"",MATCH($C$8,OFFSET([1]NKC!$E$10,H944,0):'[1]NKC'!$E$5007,0)+H944),IF(TYPE(MATCH($C$8,OFFSET([1]NKC!$D$10,H944,0):'[1]NKC'!$D$5007,0)+H944)=16,"",MATCH($C$8,OFFSET([1]NKC!$D$10,H944,0):'[1]NKC'!$D$5007,0)+H944),IF(TYPE(MATCH($C$8,OFFSET([1]NKC!$E$10,H944,0):'[1]NKC'!$E$5007,0)+H944)=16,"",MATCH($C$8,OFFSET([1]NKC!$E$10,H944,0):'[1]NKC'!$E$5007,0)+H944))</f>
        <v>1265</v>
      </c>
    </row>
    <row r="946" spans="1:8" s="52" customFormat="1" ht="14.25">
      <c r="A946" s="45">
        <f ca="1">IF($H946="","",INDEX([1]NKC!$A$10:$A$5007,$H946))</f>
        <v>43620</v>
      </c>
      <c r="B946" s="46" t="str">
        <f ca="1">IF($H946="","",INDEX([1]NKC!$B$10:$B$5007,$H946))</f>
        <v>PC20190604-01</v>
      </c>
      <c r="C946" s="47" t="str">
        <f ca="1">IF($H946="","",INDEX([1]NKC!$C$10:$C$5007,$H946))</f>
        <v>TT chi phí hội thảo Đà Lạt-Thép hộp mạ kẽm</v>
      </c>
      <c r="D946" s="48" t="str">
        <f ca="1">IF(IF($H946="","",INDEX([1]NKC!$D$10:$D$5007,$H946))=$C$8,IF($H946="","",INDEX([1]NKC!$E$10:$E$5007,$H946)),IF($H946="","",INDEX([1]NKC!$D$10:$D$5007,$H946)))</f>
        <v>6413</v>
      </c>
      <c r="E946" s="49" t="str">
        <f ca="1">IF(IF($H946="","",INDEX([1]NKC!$E$10:$E$5007,$H946))=$C$8,"",IF($H946="","",INDEX([1]NKC!$F$10:$F$5007,$H946)))</f>
        <v/>
      </c>
      <c r="F946" s="49">
        <f ca="1">IF(IF($H946="","",INDEX([1]NKC!$D$10:$D$5007,$H946))=$C$8,"",IF($H946="","",INDEX([1]NKC!$F$10:$F$5007,$H946)))</f>
        <v>2728250</v>
      </c>
      <c r="G946" s="50">
        <f ca="1">IF(SUM(E946:F946)=0,0,$G$11+SUM(E$12:$E946)-SUM(F$12:$F946))</f>
        <v>3283715231</v>
      </c>
      <c r="H946" s="51">
        <f ca="1">IF(IF(TYPE(MATCH($C$8,OFFSET([1]NKC!$D$10,H945,0):'[1]NKC'!$D$5007,0)+H945)=16,"",MATCH($C$8,OFFSET([1]NKC!$D$10,H945,0):'[1]NKC'!$D$5007,0)+H945)&lt;IF(TYPE(MATCH($C$8,OFFSET([1]NKC!$E$10,H945,0):'[1]NKC'!$E$5007,0)+H945)=16,"",MATCH($C$8,OFFSET([1]NKC!$E$10,H945,0):'[1]NKC'!$E$5007,0)+H945),IF(TYPE(MATCH($C$8,OFFSET([1]NKC!$D$10,H945,0):'[1]NKC'!$D$5007,0)+H945)=16,"",MATCH($C$8,OFFSET([1]NKC!$D$10,H945,0):'[1]NKC'!$D$5007,0)+H945),IF(TYPE(MATCH($C$8,OFFSET([1]NKC!$E$10,H945,0):'[1]NKC'!$E$5007,0)+H945)=16,"",MATCH($C$8,OFFSET([1]NKC!$E$10,H945,0):'[1]NKC'!$E$5007,0)+H945))</f>
        <v>1266</v>
      </c>
    </row>
    <row r="947" spans="1:8" s="52" customFormat="1" ht="14.25">
      <c r="A947" s="45">
        <f ca="1">IF($H947="","",INDEX([1]NKC!$A$10:$A$5007,$H947))</f>
        <v>43620</v>
      </c>
      <c r="B947" s="46" t="str">
        <f ca="1">IF($H947="","",INDEX([1]NKC!$B$10:$B$5007,$H947))</f>
        <v>PC20190604-01</v>
      </c>
      <c r="C947" s="47" t="str">
        <f ca="1">IF($H947="","",INDEX([1]NKC!$C$10:$C$5007,$H947))</f>
        <v>Thuế GTGT khấu trừ</v>
      </c>
      <c r="D947" s="48" t="str">
        <f ca="1">IF(IF($H947="","",INDEX([1]NKC!$D$10:$D$5007,$H947))=$C$8,IF($H947="","",INDEX([1]NKC!$E$10:$E$5007,$H947)),IF($H947="","",INDEX([1]NKC!$D$10:$D$5007,$H947)))</f>
        <v>1331</v>
      </c>
      <c r="E947" s="49" t="str">
        <f ca="1">IF(IF($H947="","",INDEX([1]NKC!$E$10:$E$5007,$H947))=$C$8,"",IF($H947="","",INDEX([1]NKC!$F$10:$F$5007,$H947)))</f>
        <v/>
      </c>
      <c r="F947" s="49">
        <f ca="1">IF(IF($H947="","",INDEX([1]NKC!$D$10:$D$5007,$H947))=$C$8,"",IF($H947="","",INDEX([1]NKC!$F$10:$F$5007,$H947)))</f>
        <v>272825</v>
      </c>
      <c r="G947" s="50">
        <f ca="1">IF(SUM(E947:F947)=0,0,$G$11+SUM(E$12:$E947)-SUM(F$12:$F947))</f>
        <v>3283442406</v>
      </c>
      <c r="H947" s="51">
        <f ca="1">IF(IF(TYPE(MATCH($C$8,OFFSET([1]NKC!$D$10,H946,0):'[1]NKC'!$D$5007,0)+H946)=16,"",MATCH($C$8,OFFSET([1]NKC!$D$10,H946,0):'[1]NKC'!$D$5007,0)+H946)&lt;IF(TYPE(MATCH($C$8,OFFSET([1]NKC!$E$10,H946,0):'[1]NKC'!$E$5007,0)+H946)=16,"",MATCH($C$8,OFFSET([1]NKC!$E$10,H946,0):'[1]NKC'!$E$5007,0)+H946),IF(TYPE(MATCH($C$8,OFFSET([1]NKC!$D$10,H946,0):'[1]NKC'!$D$5007,0)+H946)=16,"",MATCH($C$8,OFFSET([1]NKC!$D$10,H946,0):'[1]NKC'!$D$5007,0)+H946),IF(TYPE(MATCH($C$8,OFFSET([1]NKC!$E$10,H946,0):'[1]NKC'!$E$5007,0)+H946)=16,"",MATCH($C$8,OFFSET([1]NKC!$E$10,H946,0):'[1]NKC'!$E$5007,0)+H946))</f>
        <v>1267</v>
      </c>
    </row>
    <row r="948" spans="1:8" s="52" customFormat="1" ht="14.25">
      <c r="A948" s="45">
        <f ca="1">IF($H948="","",INDEX([1]NKC!$A$10:$A$5007,$H948))</f>
        <v>43620</v>
      </c>
      <c r="B948" s="46" t="str">
        <f ca="1">IF($H948="","",INDEX([1]NKC!$B$10:$B$5007,$H948))</f>
        <v>PC20190604-01</v>
      </c>
      <c r="C948" s="47" t="str">
        <f ca="1">IF($H948="","",INDEX([1]NKC!$C$10:$C$5007,$H948))</f>
        <v>TT chi phí hội thảo Đà Lạt-Nước uống</v>
      </c>
      <c r="D948" s="48" t="str">
        <f ca="1">IF(IF($H948="","",INDEX([1]NKC!$D$10:$D$5007,$H948))=$C$8,IF($H948="","",INDEX([1]NKC!$E$10:$E$5007,$H948)),IF($H948="","",INDEX([1]NKC!$D$10:$D$5007,$H948)))</f>
        <v>6418</v>
      </c>
      <c r="E948" s="49" t="str">
        <f ca="1">IF(IF($H948="","",INDEX([1]NKC!$E$10:$E$5007,$H948))=$C$8,"",IF($H948="","",INDEX([1]NKC!$F$10:$F$5007,$H948)))</f>
        <v/>
      </c>
      <c r="F948" s="49">
        <f ca="1">IF(IF($H948="","",INDEX([1]NKC!$D$10:$D$5007,$H948))=$C$8,"",IF($H948="","",INDEX([1]NKC!$F$10:$F$5007,$H948)))</f>
        <v>2917273</v>
      </c>
      <c r="G948" s="50">
        <f ca="1">IF(SUM(E948:F948)=0,0,$G$11+SUM(E$12:$E948)-SUM(F$12:$F948))</f>
        <v>3280525133</v>
      </c>
      <c r="H948" s="51">
        <f ca="1">IF(IF(TYPE(MATCH($C$8,OFFSET([1]NKC!$D$10,H947,0):'[1]NKC'!$D$5007,0)+H947)=16,"",MATCH($C$8,OFFSET([1]NKC!$D$10,H947,0):'[1]NKC'!$D$5007,0)+H947)&lt;IF(TYPE(MATCH($C$8,OFFSET([1]NKC!$E$10,H947,0):'[1]NKC'!$E$5007,0)+H947)=16,"",MATCH($C$8,OFFSET([1]NKC!$E$10,H947,0):'[1]NKC'!$E$5007,0)+H947),IF(TYPE(MATCH($C$8,OFFSET([1]NKC!$D$10,H947,0):'[1]NKC'!$D$5007,0)+H947)=16,"",MATCH($C$8,OFFSET([1]NKC!$D$10,H947,0):'[1]NKC'!$D$5007,0)+H947),IF(TYPE(MATCH($C$8,OFFSET([1]NKC!$E$10,H947,0):'[1]NKC'!$E$5007,0)+H947)=16,"",MATCH($C$8,OFFSET([1]NKC!$E$10,H947,0):'[1]NKC'!$E$5007,0)+H947))</f>
        <v>1268</v>
      </c>
    </row>
    <row r="949" spans="1:8" s="52" customFormat="1" ht="14.25">
      <c r="A949" s="45">
        <f ca="1">IF($H949="","",INDEX([1]NKC!$A$10:$A$5007,$H949))</f>
        <v>43620</v>
      </c>
      <c r="B949" s="46" t="str">
        <f ca="1">IF($H949="","",INDEX([1]NKC!$B$10:$B$5007,$H949))</f>
        <v>PC20190604-01</v>
      </c>
      <c r="C949" s="47" t="str">
        <f ca="1">IF($H949="","",INDEX([1]NKC!$C$10:$C$5007,$H949))</f>
        <v>Thuế GTGT khấu trừ</v>
      </c>
      <c r="D949" s="48" t="str">
        <f ca="1">IF(IF($H949="","",INDEX([1]NKC!$D$10:$D$5007,$H949))=$C$8,IF($H949="","",INDEX([1]NKC!$E$10:$E$5007,$H949)),IF($H949="","",INDEX([1]NKC!$D$10:$D$5007,$H949)))</f>
        <v>1331</v>
      </c>
      <c r="E949" s="49" t="str">
        <f ca="1">IF(IF($H949="","",INDEX([1]NKC!$E$10:$E$5007,$H949))=$C$8,"",IF($H949="","",INDEX([1]NKC!$F$10:$F$5007,$H949)))</f>
        <v/>
      </c>
      <c r="F949" s="49">
        <f ca="1">IF(IF($H949="","",INDEX([1]NKC!$D$10:$D$5007,$H949))=$C$8,"",IF($H949="","",INDEX([1]NKC!$F$10:$F$5007,$H949)))</f>
        <v>291727</v>
      </c>
      <c r="G949" s="50">
        <f ca="1">IF(SUM(E949:F949)=0,0,$G$11+SUM(E$12:$E949)-SUM(F$12:$F949))</f>
        <v>3280233406</v>
      </c>
      <c r="H949" s="51">
        <f ca="1">IF(IF(TYPE(MATCH($C$8,OFFSET([1]NKC!$D$10,H948,0):'[1]NKC'!$D$5007,0)+H948)=16,"",MATCH($C$8,OFFSET([1]NKC!$D$10,H948,0):'[1]NKC'!$D$5007,0)+H948)&lt;IF(TYPE(MATCH($C$8,OFFSET([1]NKC!$E$10,H948,0):'[1]NKC'!$E$5007,0)+H948)=16,"",MATCH($C$8,OFFSET([1]NKC!$E$10,H948,0):'[1]NKC'!$E$5007,0)+H948),IF(TYPE(MATCH($C$8,OFFSET([1]NKC!$D$10,H948,0):'[1]NKC'!$D$5007,0)+H948)=16,"",MATCH($C$8,OFFSET([1]NKC!$D$10,H948,0):'[1]NKC'!$D$5007,0)+H948),IF(TYPE(MATCH($C$8,OFFSET([1]NKC!$E$10,H948,0):'[1]NKC'!$E$5007,0)+H948)=16,"",MATCH($C$8,OFFSET([1]NKC!$E$10,H948,0):'[1]NKC'!$E$5007,0)+H948))</f>
        <v>1269</v>
      </c>
    </row>
    <row r="950" spans="1:8" s="52" customFormat="1" ht="14.25">
      <c r="A950" s="45">
        <f ca="1">IF($H950="","",INDEX([1]NKC!$A$10:$A$5007,$H950))</f>
        <v>43620</v>
      </c>
      <c r="B950" s="46" t="str">
        <f ca="1">IF($H950="","",INDEX([1]NKC!$B$10:$B$5007,$H950))</f>
        <v>PC20190604-01</v>
      </c>
      <c r="C950" s="47" t="str">
        <f ca="1">IF($H950="","",INDEX([1]NKC!$C$10:$C$5007,$H950))</f>
        <v>TT chi phí hội thảo Đà Lạt- Trả tiền hội thảo</v>
      </c>
      <c r="D950" s="48" t="str">
        <f ca="1">IF(IF($H950="","",INDEX([1]NKC!$D$10:$D$5007,$H950))=$C$8,IF($H950="","",INDEX([1]NKC!$E$10:$E$5007,$H950)),IF($H950="","",INDEX([1]NKC!$D$10:$D$5007,$H950)))</f>
        <v>6418</v>
      </c>
      <c r="E950" s="49" t="str">
        <f ca="1">IF(IF($H950="","",INDEX([1]NKC!$E$10:$E$5007,$H950))=$C$8,"",IF($H950="","",INDEX([1]NKC!$F$10:$F$5007,$H950)))</f>
        <v/>
      </c>
      <c r="F950" s="49">
        <f ca="1">IF(IF($H950="","",INDEX([1]NKC!$D$10:$D$5007,$H950))=$C$8,"",IF($H950="","",INDEX([1]NKC!$F$10:$F$5007,$H950)))</f>
        <v>20700000</v>
      </c>
      <c r="G950" s="50">
        <f ca="1">IF(SUM(E950:F950)=0,0,$G$11+SUM(E$12:$E950)-SUM(F$12:$F950))</f>
        <v>3259533406</v>
      </c>
      <c r="H950" s="51">
        <f ca="1">IF(IF(TYPE(MATCH($C$8,OFFSET([1]NKC!$D$10,H949,0):'[1]NKC'!$D$5007,0)+H949)=16,"",MATCH($C$8,OFFSET([1]NKC!$D$10,H949,0):'[1]NKC'!$D$5007,0)+H949)&lt;IF(TYPE(MATCH($C$8,OFFSET([1]NKC!$E$10,H949,0):'[1]NKC'!$E$5007,0)+H949)=16,"",MATCH($C$8,OFFSET([1]NKC!$E$10,H949,0):'[1]NKC'!$E$5007,0)+H949),IF(TYPE(MATCH($C$8,OFFSET([1]NKC!$D$10,H949,0):'[1]NKC'!$D$5007,0)+H949)=16,"",MATCH($C$8,OFFSET([1]NKC!$D$10,H949,0):'[1]NKC'!$D$5007,0)+H949),IF(TYPE(MATCH($C$8,OFFSET([1]NKC!$E$10,H949,0):'[1]NKC'!$E$5007,0)+H949)=16,"",MATCH($C$8,OFFSET([1]NKC!$E$10,H949,0):'[1]NKC'!$E$5007,0)+H949))</f>
        <v>1270</v>
      </c>
    </row>
    <row r="951" spans="1:8" s="52" customFormat="1" ht="14.25">
      <c r="A951" s="45">
        <f ca="1">IF($H951="","",INDEX([1]NKC!$A$10:$A$5007,$H951))</f>
        <v>43620</v>
      </c>
      <c r="B951" s="46" t="str">
        <f ca="1">IF($H951="","",INDEX([1]NKC!$B$10:$B$5007,$H951))</f>
        <v>PC20190604-01</v>
      </c>
      <c r="C951" s="47" t="str">
        <f ca="1">IF($H951="","",INDEX([1]NKC!$C$10:$C$5007,$H951))</f>
        <v>Thuế GTGT khấu trừ</v>
      </c>
      <c r="D951" s="48" t="str">
        <f ca="1">IF(IF($H951="","",INDEX([1]NKC!$D$10:$D$5007,$H951))=$C$8,IF($H951="","",INDEX([1]NKC!$E$10:$E$5007,$H951)),IF($H951="","",INDEX([1]NKC!$D$10:$D$5007,$H951)))</f>
        <v>1331</v>
      </c>
      <c r="E951" s="49" t="str">
        <f ca="1">IF(IF($H951="","",INDEX([1]NKC!$E$10:$E$5007,$H951))=$C$8,"",IF($H951="","",INDEX([1]NKC!$F$10:$F$5007,$H951)))</f>
        <v/>
      </c>
      <c r="F951" s="49">
        <f ca="1">IF(IF($H951="","",INDEX([1]NKC!$D$10:$D$5007,$H951))=$C$8,"",IF($H951="","",INDEX([1]NKC!$F$10:$F$5007,$H951)))</f>
        <v>2070000</v>
      </c>
      <c r="G951" s="50">
        <f ca="1">IF(SUM(E951:F951)=0,0,$G$11+SUM(E$12:$E951)-SUM(F$12:$F951))</f>
        <v>3257463406</v>
      </c>
      <c r="H951" s="51">
        <f ca="1">IF(IF(TYPE(MATCH($C$8,OFFSET([1]NKC!$D$10,H950,0):'[1]NKC'!$D$5007,0)+H950)=16,"",MATCH($C$8,OFFSET([1]NKC!$D$10,H950,0):'[1]NKC'!$D$5007,0)+H950)&lt;IF(TYPE(MATCH($C$8,OFFSET([1]NKC!$E$10,H950,0):'[1]NKC'!$E$5007,0)+H950)=16,"",MATCH($C$8,OFFSET([1]NKC!$E$10,H950,0):'[1]NKC'!$E$5007,0)+H950),IF(TYPE(MATCH($C$8,OFFSET([1]NKC!$D$10,H950,0):'[1]NKC'!$D$5007,0)+H950)=16,"",MATCH($C$8,OFFSET([1]NKC!$D$10,H950,0):'[1]NKC'!$D$5007,0)+H950),IF(TYPE(MATCH($C$8,OFFSET([1]NKC!$E$10,H950,0):'[1]NKC'!$E$5007,0)+H950)=16,"",MATCH($C$8,OFFSET([1]NKC!$E$10,H950,0):'[1]NKC'!$E$5007,0)+H950))</f>
        <v>1271</v>
      </c>
    </row>
    <row r="952" spans="1:8" s="52" customFormat="1" ht="14.25">
      <c r="A952" s="45">
        <f ca="1">IF($H952="","",INDEX([1]NKC!$A$10:$A$5007,$H952))</f>
        <v>43620</v>
      </c>
      <c r="B952" s="46" t="str">
        <f ca="1">IF($H952="","",INDEX([1]NKC!$B$10:$B$5007,$H952))</f>
        <v>PC20190604-01</v>
      </c>
      <c r="C952" s="47" t="str">
        <f ca="1">IF($H952="","",INDEX([1]NKC!$C$10:$C$5007,$H952))</f>
        <v>TT chi phí hội thảo Đà Lạt- Chụp hình</v>
      </c>
      <c r="D952" s="48" t="str">
        <f ca="1">IF(IF($H952="","",INDEX([1]NKC!$D$10:$D$5007,$H952))=$C$8,IF($H952="","",INDEX([1]NKC!$E$10:$E$5007,$H952)),IF($H952="","",INDEX([1]NKC!$D$10:$D$5007,$H952)))</f>
        <v>6418</v>
      </c>
      <c r="E952" s="49" t="str">
        <f ca="1">IF(IF($H952="","",INDEX([1]NKC!$E$10:$E$5007,$H952))=$C$8,"",IF($H952="","",INDEX([1]NKC!$F$10:$F$5007,$H952)))</f>
        <v/>
      </c>
      <c r="F952" s="49">
        <f ca="1">IF(IF($H952="","",INDEX([1]NKC!$D$10:$D$5007,$H952))=$C$8,"",IF($H952="","",INDEX([1]NKC!$F$10:$F$5007,$H952)))</f>
        <v>1000000</v>
      </c>
      <c r="G952" s="50">
        <f ca="1">IF(SUM(E952:F952)=0,0,$G$11+SUM(E$12:$E952)-SUM(F$12:$F952))</f>
        <v>3256463406</v>
      </c>
      <c r="H952" s="51">
        <f ca="1">IF(IF(TYPE(MATCH($C$8,OFFSET([1]NKC!$D$10,H951,0):'[1]NKC'!$D$5007,0)+H951)=16,"",MATCH($C$8,OFFSET([1]NKC!$D$10,H951,0):'[1]NKC'!$D$5007,0)+H951)&lt;IF(TYPE(MATCH($C$8,OFFSET([1]NKC!$E$10,H951,0):'[1]NKC'!$E$5007,0)+H951)=16,"",MATCH($C$8,OFFSET([1]NKC!$E$10,H951,0):'[1]NKC'!$E$5007,0)+H951),IF(TYPE(MATCH($C$8,OFFSET([1]NKC!$D$10,H951,0):'[1]NKC'!$D$5007,0)+H951)=16,"",MATCH($C$8,OFFSET([1]NKC!$D$10,H951,0):'[1]NKC'!$D$5007,0)+H951),IF(TYPE(MATCH($C$8,OFFSET([1]NKC!$E$10,H951,0):'[1]NKC'!$E$5007,0)+H951)=16,"",MATCH($C$8,OFFSET([1]NKC!$E$10,H951,0):'[1]NKC'!$E$5007,0)+H951))</f>
        <v>1272</v>
      </c>
    </row>
    <row r="953" spans="1:8" s="52" customFormat="1" ht="14.25">
      <c r="A953" s="45">
        <f ca="1">IF($H953="","",INDEX([1]NKC!$A$10:$A$5007,$H953))</f>
        <v>43620</v>
      </c>
      <c r="B953" s="46" t="str">
        <f ca="1">IF($H953="","",INDEX([1]NKC!$B$10:$B$5007,$H953))</f>
        <v>PC20190604-01</v>
      </c>
      <c r="C953" s="47" t="str">
        <f ca="1">IF($H953="","",INDEX([1]NKC!$C$10:$C$5007,$H953))</f>
        <v>TT chi phí hội thảo Đà Lạt- Cóc tặng khách</v>
      </c>
      <c r="D953" s="48" t="str">
        <f ca="1">IF(IF($H953="","",INDEX([1]NKC!$D$10:$D$5007,$H953))=$C$8,IF($H953="","",INDEX([1]NKC!$E$10:$E$5007,$H953)),IF($H953="","",INDEX([1]NKC!$D$10:$D$5007,$H953)))</f>
        <v>6413</v>
      </c>
      <c r="E953" s="49" t="str">
        <f ca="1">IF(IF($H953="","",INDEX([1]NKC!$E$10:$E$5007,$H953))=$C$8,"",IF($H953="","",INDEX([1]NKC!$F$10:$F$5007,$H953)))</f>
        <v/>
      </c>
      <c r="F953" s="49">
        <f ca="1">IF(IF($H953="","",INDEX([1]NKC!$D$10:$D$5007,$H953))=$C$8,"",IF($H953="","",INDEX([1]NKC!$F$10:$F$5007,$H953)))</f>
        <v>7500000</v>
      </c>
      <c r="G953" s="50">
        <f ca="1">IF(SUM(E953:F953)=0,0,$G$11+SUM(E$12:$E953)-SUM(F$12:$F953))</f>
        <v>3248963406</v>
      </c>
      <c r="H953" s="51">
        <f ca="1">IF(IF(TYPE(MATCH($C$8,OFFSET([1]NKC!$D$10,H952,0):'[1]NKC'!$D$5007,0)+H952)=16,"",MATCH($C$8,OFFSET([1]NKC!$D$10,H952,0):'[1]NKC'!$D$5007,0)+H952)&lt;IF(TYPE(MATCH($C$8,OFFSET([1]NKC!$E$10,H952,0):'[1]NKC'!$E$5007,0)+H952)=16,"",MATCH($C$8,OFFSET([1]NKC!$E$10,H952,0):'[1]NKC'!$E$5007,0)+H952),IF(TYPE(MATCH($C$8,OFFSET([1]NKC!$D$10,H952,0):'[1]NKC'!$D$5007,0)+H952)=16,"",MATCH($C$8,OFFSET([1]NKC!$D$10,H952,0):'[1]NKC'!$D$5007,0)+H952),IF(TYPE(MATCH($C$8,OFFSET([1]NKC!$E$10,H952,0):'[1]NKC'!$E$5007,0)+H952)=16,"",MATCH($C$8,OFFSET([1]NKC!$E$10,H952,0):'[1]NKC'!$E$5007,0)+H952))</f>
        <v>1273</v>
      </c>
    </row>
    <row r="954" spans="1:8" s="52" customFormat="1" ht="25.5">
      <c r="A954" s="45">
        <f ca="1">IF($H954="","",INDEX([1]NKC!$A$10:$A$5007,$H954))</f>
        <v>43620</v>
      </c>
      <c r="B954" s="46" t="str">
        <f ca="1">IF($H954="","",INDEX([1]NKC!$B$10:$B$5007,$H954))</f>
        <v>PC20190604-01</v>
      </c>
      <c r="C954" s="47" t="str">
        <f ca="1">IF($H954="","",INDEX([1]NKC!$C$10:$C$5007,$H954))</f>
        <v>TT chi phí hội thảo Đà Lạt ( chênh lêch chia đôi chi phí)</v>
      </c>
      <c r="D954" s="48" t="str">
        <f ca="1">IF(IF($H954="","",INDEX([1]NKC!$D$10:$D$5007,$H954))=$C$8,IF($H954="","",INDEX([1]NKC!$E$10:$E$5007,$H954)),IF($H954="","",INDEX([1]NKC!$D$10:$D$5007,$H954)))</f>
        <v>6418</v>
      </c>
      <c r="E954" s="49" t="str">
        <f ca="1">IF(IF($H954="","",INDEX([1]NKC!$E$10:$E$5007,$H954))=$C$8,"",IF($H954="","",INDEX([1]NKC!$F$10:$F$5007,$H954)))</f>
        <v/>
      </c>
      <c r="F954" s="49">
        <f ca="1">IF(IF($H954="","",INDEX([1]NKC!$D$10:$D$5007,$H954))=$C$8,"",IF($H954="","",INDEX([1]NKC!$F$10:$F$5007,$H954)))</f>
        <v>-20171075</v>
      </c>
      <c r="G954" s="50">
        <f ca="1">IF(SUM(E954:F954)=0,0,$G$11+SUM(E$12:$E954)-SUM(F$12:$F954))</f>
        <v>3269134481</v>
      </c>
      <c r="H954" s="51">
        <f ca="1">IF(IF(TYPE(MATCH($C$8,OFFSET([1]NKC!$D$10,H953,0):'[1]NKC'!$D$5007,0)+H953)=16,"",MATCH($C$8,OFFSET([1]NKC!$D$10,H953,0):'[1]NKC'!$D$5007,0)+H953)&lt;IF(TYPE(MATCH($C$8,OFFSET([1]NKC!$E$10,H953,0):'[1]NKC'!$E$5007,0)+H953)=16,"",MATCH($C$8,OFFSET([1]NKC!$E$10,H953,0):'[1]NKC'!$E$5007,0)+H953),IF(TYPE(MATCH($C$8,OFFSET([1]NKC!$D$10,H953,0):'[1]NKC'!$D$5007,0)+H953)=16,"",MATCH($C$8,OFFSET([1]NKC!$D$10,H953,0):'[1]NKC'!$D$5007,0)+H953),IF(TYPE(MATCH($C$8,OFFSET([1]NKC!$E$10,H953,0):'[1]NKC'!$E$5007,0)+H953)=16,"",MATCH($C$8,OFFSET([1]NKC!$E$10,H953,0):'[1]NKC'!$E$5007,0)+H953))</f>
        <v>1274</v>
      </c>
    </row>
    <row r="955" spans="1:8" s="52" customFormat="1" ht="14.25">
      <c r="A955" s="45">
        <f ca="1">IF($H955="","",INDEX([1]NKC!$A$10:$A$5007,$H955))</f>
        <v>43620</v>
      </c>
      <c r="B955" s="46" t="str">
        <f ca="1">IF($H955="","",INDEX([1]NKC!$B$10:$B$5007,$H955))</f>
        <v>PC20190604-02</v>
      </c>
      <c r="C955" s="47" t="str">
        <f ca="1">IF($H955="","",INDEX([1]NKC!$C$10:$C$5007,$H955))</f>
        <v>TT vé xe lượt đi, về họp tổng công ty</v>
      </c>
      <c r="D955" s="48" t="str">
        <f ca="1">IF(IF($H955="","",INDEX([1]NKC!$D$10:$D$5007,$H955))=$C$8,IF($H955="","",INDEX([1]NKC!$E$10:$E$5007,$H955)),IF($H955="","",INDEX([1]NKC!$D$10:$D$5007,$H955)))</f>
        <v>6418</v>
      </c>
      <c r="E955" s="49" t="str">
        <f ca="1">IF(IF($H955="","",INDEX([1]NKC!$E$10:$E$5007,$H955))=$C$8,"",IF($H955="","",INDEX([1]NKC!$F$10:$F$5007,$H955)))</f>
        <v/>
      </c>
      <c r="F955" s="49">
        <f ca="1">IF(IF($H955="","",INDEX([1]NKC!$D$10:$D$5007,$H955))=$C$8,"",IF($H955="","",INDEX([1]NKC!$F$10:$F$5007,$H955)))</f>
        <v>3886364</v>
      </c>
      <c r="G955" s="50">
        <f ca="1">IF(SUM(E955:F955)=0,0,$G$11+SUM(E$12:$E955)-SUM(F$12:$F955))</f>
        <v>3265248117</v>
      </c>
      <c r="H955" s="51">
        <f ca="1">IF(IF(TYPE(MATCH($C$8,OFFSET([1]NKC!$D$10,H954,0):'[1]NKC'!$D$5007,0)+H954)=16,"",MATCH($C$8,OFFSET([1]NKC!$D$10,H954,0):'[1]NKC'!$D$5007,0)+H954)&lt;IF(TYPE(MATCH($C$8,OFFSET([1]NKC!$E$10,H954,0):'[1]NKC'!$E$5007,0)+H954)=16,"",MATCH($C$8,OFFSET([1]NKC!$E$10,H954,0):'[1]NKC'!$E$5007,0)+H954),IF(TYPE(MATCH($C$8,OFFSET([1]NKC!$D$10,H954,0):'[1]NKC'!$D$5007,0)+H954)=16,"",MATCH($C$8,OFFSET([1]NKC!$D$10,H954,0):'[1]NKC'!$D$5007,0)+H954),IF(TYPE(MATCH($C$8,OFFSET([1]NKC!$E$10,H954,0):'[1]NKC'!$E$5007,0)+H954)=16,"",MATCH($C$8,OFFSET([1]NKC!$E$10,H954,0):'[1]NKC'!$E$5007,0)+H954))</f>
        <v>1275</v>
      </c>
    </row>
    <row r="956" spans="1:8" s="52" customFormat="1" ht="14.25">
      <c r="A956" s="45">
        <f ca="1">IF($H956="","",INDEX([1]NKC!$A$10:$A$5007,$H956))</f>
        <v>43620</v>
      </c>
      <c r="B956" s="46" t="str">
        <f ca="1">IF($H956="","",INDEX([1]NKC!$B$10:$B$5007,$H956))</f>
        <v>PC20190604-02</v>
      </c>
      <c r="C956" s="47" t="str">
        <f ca="1">IF($H956="","",INDEX([1]NKC!$C$10:$C$5007,$H956))</f>
        <v>Thuế GTGT khấu trừ</v>
      </c>
      <c r="D956" s="48" t="str">
        <f ca="1">IF(IF($H956="","",INDEX([1]NKC!$D$10:$D$5007,$H956))=$C$8,IF($H956="","",INDEX([1]NKC!$E$10:$E$5007,$H956)),IF($H956="","",INDEX([1]NKC!$D$10:$D$5007,$H956)))</f>
        <v>1331</v>
      </c>
      <c r="E956" s="49" t="str">
        <f ca="1">IF(IF($H956="","",INDEX([1]NKC!$E$10:$E$5007,$H956))=$C$8,"",IF($H956="","",INDEX([1]NKC!$F$10:$F$5007,$H956)))</f>
        <v/>
      </c>
      <c r="F956" s="49">
        <f ca="1">IF(IF($H956="","",INDEX([1]NKC!$D$10:$D$5007,$H956))=$C$8,"",IF($H956="","",INDEX([1]NKC!$F$10:$F$5007,$H956)))</f>
        <v>388636</v>
      </c>
      <c r="G956" s="50">
        <f ca="1">IF(SUM(E956:F956)=0,0,$G$11+SUM(E$12:$E956)-SUM(F$12:$F956))</f>
        <v>3264859481</v>
      </c>
      <c r="H956" s="51">
        <f ca="1">IF(IF(TYPE(MATCH($C$8,OFFSET([1]NKC!$D$10,H955,0):'[1]NKC'!$D$5007,0)+H955)=16,"",MATCH($C$8,OFFSET([1]NKC!$D$10,H955,0):'[1]NKC'!$D$5007,0)+H955)&lt;IF(TYPE(MATCH($C$8,OFFSET([1]NKC!$E$10,H955,0):'[1]NKC'!$E$5007,0)+H955)=16,"",MATCH($C$8,OFFSET([1]NKC!$E$10,H955,0):'[1]NKC'!$E$5007,0)+H955),IF(TYPE(MATCH($C$8,OFFSET([1]NKC!$D$10,H955,0):'[1]NKC'!$D$5007,0)+H955)=16,"",MATCH($C$8,OFFSET([1]NKC!$D$10,H955,0):'[1]NKC'!$D$5007,0)+H955),IF(TYPE(MATCH($C$8,OFFSET([1]NKC!$E$10,H955,0):'[1]NKC'!$E$5007,0)+H955)=16,"",MATCH($C$8,OFFSET([1]NKC!$E$10,H955,0):'[1]NKC'!$E$5007,0)+H955))</f>
        <v>1276</v>
      </c>
    </row>
    <row r="957" spans="1:8" s="52" customFormat="1" ht="14.25">
      <c r="A957" s="45">
        <f ca="1">IF($H957="","",INDEX([1]NKC!$A$10:$A$5007,$H957))</f>
        <v>43620</v>
      </c>
      <c r="B957" s="46" t="str">
        <f ca="1">IF($H957="","",INDEX([1]NKC!$B$10:$B$5007,$H957))</f>
        <v>PC20190604-03</v>
      </c>
      <c r="C957" s="47" t="str">
        <f ca="1">IF($H957="","",INDEX([1]NKC!$C$10:$C$5007,$H957))</f>
        <v>TT phí đi lại NV tây nguyên họp ngày 06/05/2019</v>
      </c>
      <c r="D957" s="48" t="str">
        <f ca="1">IF(IF($H957="","",INDEX([1]NKC!$D$10:$D$5007,$H957))=$C$8,IF($H957="","",INDEX([1]NKC!$E$10:$E$5007,$H957)),IF($H957="","",INDEX([1]NKC!$D$10:$D$5007,$H957)))</f>
        <v>6418</v>
      </c>
      <c r="E957" s="49" t="str">
        <f ca="1">IF(IF($H957="","",INDEX([1]NKC!$E$10:$E$5007,$H957))=$C$8,"",IF($H957="","",INDEX([1]NKC!$F$10:$F$5007,$H957)))</f>
        <v/>
      </c>
      <c r="F957" s="49">
        <f ca="1">IF(IF($H957="","",INDEX([1]NKC!$D$10:$D$5007,$H957))=$C$8,"",IF($H957="","",INDEX([1]NKC!$F$10:$F$5007,$H957)))</f>
        <v>2309091</v>
      </c>
      <c r="G957" s="50">
        <f ca="1">IF(SUM(E957:F957)=0,0,$G$11+SUM(E$12:$E957)-SUM(F$12:$F957))</f>
        <v>3262550390</v>
      </c>
      <c r="H957" s="51">
        <f ca="1">IF(IF(TYPE(MATCH($C$8,OFFSET([1]NKC!$D$10,H956,0):'[1]NKC'!$D$5007,0)+H956)=16,"",MATCH($C$8,OFFSET([1]NKC!$D$10,H956,0):'[1]NKC'!$D$5007,0)+H956)&lt;IF(TYPE(MATCH($C$8,OFFSET([1]NKC!$E$10,H956,0):'[1]NKC'!$E$5007,0)+H956)=16,"",MATCH($C$8,OFFSET([1]NKC!$E$10,H956,0):'[1]NKC'!$E$5007,0)+H956),IF(TYPE(MATCH($C$8,OFFSET([1]NKC!$D$10,H956,0):'[1]NKC'!$D$5007,0)+H956)=16,"",MATCH($C$8,OFFSET([1]NKC!$D$10,H956,0):'[1]NKC'!$D$5007,0)+H956),IF(TYPE(MATCH($C$8,OFFSET([1]NKC!$E$10,H956,0):'[1]NKC'!$E$5007,0)+H956)=16,"",MATCH($C$8,OFFSET([1]NKC!$E$10,H956,0):'[1]NKC'!$E$5007,0)+H956))</f>
        <v>1277</v>
      </c>
    </row>
    <row r="958" spans="1:8" s="52" customFormat="1" ht="14.25">
      <c r="A958" s="45">
        <f ca="1">IF($H958="","",INDEX([1]NKC!$A$10:$A$5007,$H958))</f>
        <v>43620</v>
      </c>
      <c r="B958" s="46" t="str">
        <f ca="1">IF($H958="","",INDEX([1]NKC!$B$10:$B$5007,$H958))</f>
        <v>PC20190604-03</v>
      </c>
      <c r="C958" s="47" t="str">
        <f ca="1">IF($H958="","",INDEX([1]NKC!$C$10:$C$5007,$H958))</f>
        <v>Thuế GTGT khấu trừ</v>
      </c>
      <c r="D958" s="48" t="str">
        <f ca="1">IF(IF($H958="","",INDEX([1]NKC!$D$10:$D$5007,$H958))=$C$8,IF($H958="","",INDEX([1]NKC!$E$10:$E$5007,$H958)),IF($H958="","",INDEX([1]NKC!$D$10:$D$5007,$H958)))</f>
        <v>1331</v>
      </c>
      <c r="E958" s="49" t="str">
        <f ca="1">IF(IF($H958="","",INDEX([1]NKC!$E$10:$E$5007,$H958))=$C$8,"",IF($H958="","",INDEX([1]NKC!$F$10:$F$5007,$H958)))</f>
        <v/>
      </c>
      <c r="F958" s="49">
        <f ca="1">IF(IF($H958="","",INDEX([1]NKC!$D$10:$D$5007,$H958))=$C$8,"",IF($H958="","",INDEX([1]NKC!$F$10:$F$5007,$H958)))</f>
        <v>230909</v>
      </c>
      <c r="G958" s="50">
        <f ca="1">IF(SUM(E958:F958)=0,0,$G$11+SUM(E$12:$E958)-SUM(F$12:$F958))</f>
        <v>3262319481</v>
      </c>
      <c r="H958" s="51">
        <f ca="1">IF(IF(TYPE(MATCH($C$8,OFFSET([1]NKC!$D$10,H957,0):'[1]NKC'!$D$5007,0)+H957)=16,"",MATCH($C$8,OFFSET([1]NKC!$D$10,H957,0):'[1]NKC'!$D$5007,0)+H957)&lt;IF(TYPE(MATCH($C$8,OFFSET([1]NKC!$E$10,H957,0):'[1]NKC'!$E$5007,0)+H957)=16,"",MATCH($C$8,OFFSET([1]NKC!$E$10,H957,0):'[1]NKC'!$E$5007,0)+H957),IF(TYPE(MATCH($C$8,OFFSET([1]NKC!$D$10,H957,0):'[1]NKC'!$D$5007,0)+H957)=16,"",MATCH($C$8,OFFSET([1]NKC!$D$10,H957,0):'[1]NKC'!$D$5007,0)+H957),IF(TYPE(MATCH($C$8,OFFSET([1]NKC!$E$10,H957,0):'[1]NKC'!$E$5007,0)+H957)=16,"",MATCH($C$8,OFFSET([1]NKC!$E$10,H957,0):'[1]NKC'!$E$5007,0)+H957))</f>
        <v>1278</v>
      </c>
    </row>
    <row r="959" spans="1:8" s="52" customFormat="1" ht="14.25">
      <c r="A959" s="45">
        <f ca="1">IF($H959="","",INDEX([1]NKC!$A$10:$A$5007,$H959))</f>
        <v>43620</v>
      </c>
      <c r="B959" s="46" t="str">
        <f ca="1">IF($H959="","",INDEX([1]NKC!$B$10:$B$5007,$H959))</f>
        <v>PC20190604-03</v>
      </c>
      <c r="C959" s="47" t="str">
        <f ca="1">IF($H959="","",INDEX([1]NKC!$C$10:$C$5007,$H959))</f>
        <v>TT phí đi lại NV tây nguyên họp ngày 06/05/2019</v>
      </c>
      <c r="D959" s="48" t="str">
        <f ca="1">IF(IF($H959="","",INDEX([1]NKC!$D$10:$D$5007,$H959))=$C$8,IF($H959="","",INDEX([1]NKC!$E$10:$E$5007,$H959)),IF($H959="","",INDEX([1]NKC!$D$10:$D$5007,$H959)))</f>
        <v>6418</v>
      </c>
      <c r="E959" s="49" t="str">
        <f ca="1">IF(IF($H959="","",INDEX([1]NKC!$E$10:$E$5007,$H959))=$C$8,"",IF($H959="","",INDEX([1]NKC!$F$10:$F$5007,$H959)))</f>
        <v/>
      </c>
      <c r="F959" s="49">
        <f ca="1">IF(IF($H959="","",INDEX([1]NKC!$D$10:$D$5007,$H959))=$C$8,"",IF($H959="","",INDEX([1]NKC!$F$10:$F$5007,$H959)))</f>
        <v>1030000</v>
      </c>
      <c r="G959" s="50">
        <f ca="1">IF(SUM(E959:F959)=0,0,$G$11+SUM(E$12:$E959)-SUM(F$12:$F959))</f>
        <v>3261289481</v>
      </c>
      <c r="H959" s="51">
        <f ca="1">IF(IF(TYPE(MATCH($C$8,OFFSET([1]NKC!$D$10,H958,0):'[1]NKC'!$D$5007,0)+H958)=16,"",MATCH($C$8,OFFSET([1]NKC!$D$10,H958,0):'[1]NKC'!$D$5007,0)+H958)&lt;IF(TYPE(MATCH($C$8,OFFSET([1]NKC!$E$10,H958,0):'[1]NKC'!$E$5007,0)+H958)=16,"",MATCH($C$8,OFFSET([1]NKC!$E$10,H958,0):'[1]NKC'!$E$5007,0)+H958),IF(TYPE(MATCH($C$8,OFFSET([1]NKC!$D$10,H958,0):'[1]NKC'!$D$5007,0)+H958)=16,"",MATCH($C$8,OFFSET([1]NKC!$D$10,H958,0):'[1]NKC'!$D$5007,0)+H958),IF(TYPE(MATCH($C$8,OFFSET([1]NKC!$E$10,H958,0):'[1]NKC'!$E$5007,0)+H958)=16,"",MATCH($C$8,OFFSET([1]NKC!$E$10,H958,0):'[1]NKC'!$E$5007,0)+H958))</f>
        <v>1279</v>
      </c>
    </row>
    <row r="960" spans="1:8" s="52" customFormat="1" ht="14.25">
      <c r="A960" s="45">
        <f ca="1">IF($H960="","",INDEX([1]NKC!$A$10:$A$5007,$H960))</f>
        <v>43620</v>
      </c>
      <c r="B960" s="46" t="str">
        <f ca="1">IF($H960="","",INDEX([1]NKC!$B$10:$B$5007,$H960))</f>
        <v>PC20190604-03</v>
      </c>
      <c r="C960" s="47" t="str">
        <f ca="1">IF($H960="","",INDEX([1]NKC!$C$10:$C$5007,$H960))</f>
        <v>TT phí đi lại NV tây nguyên họp ngày 06/05/2019</v>
      </c>
      <c r="D960" s="48" t="str">
        <f ca="1">IF(IF($H960="","",INDEX([1]NKC!$D$10:$D$5007,$H960))=$C$8,IF($H960="","",INDEX([1]NKC!$E$10:$E$5007,$H960)),IF($H960="","",INDEX([1]NKC!$D$10:$D$5007,$H960)))</f>
        <v>6418</v>
      </c>
      <c r="E960" s="49" t="str">
        <f ca="1">IF(IF($H960="","",INDEX([1]NKC!$E$10:$E$5007,$H960))=$C$8,"",IF($H960="","",INDEX([1]NKC!$F$10:$F$5007,$H960)))</f>
        <v/>
      </c>
      <c r="F960" s="49">
        <f ca="1">IF(IF($H960="","",INDEX([1]NKC!$D$10:$D$5007,$H960))=$C$8,"",IF($H960="","",INDEX([1]NKC!$F$10:$F$5007,$H960)))</f>
        <v>300000</v>
      </c>
      <c r="G960" s="50">
        <f ca="1">IF(SUM(E960:F960)=0,0,$G$11+SUM(E$12:$E960)-SUM(F$12:$F960))</f>
        <v>3260989481</v>
      </c>
      <c r="H960" s="51">
        <f ca="1">IF(IF(TYPE(MATCH($C$8,OFFSET([1]NKC!$D$10,H959,0):'[1]NKC'!$D$5007,0)+H959)=16,"",MATCH($C$8,OFFSET([1]NKC!$D$10,H959,0):'[1]NKC'!$D$5007,0)+H959)&lt;IF(TYPE(MATCH($C$8,OFFSET([1]NKC!$E$10,H959,0):'[1]NKC'!$E$5007,0)+H959)=16,"",MATCH($C$8,OFFSET([1]NKC!$E$10,H959,0):'[1]NKC'!$E$5007,0)+H959),IF(TYPE(MATCH($C$8,OFFSET([1]NKC!$D$10,H959,0):'[1]NKC'!$D$5007,0)+H959)=16,"",MATCH($C$8,OFFSET([1]NKC!$D$10,H959,0):'[1]NKC'!$D$5007,0)+H959),IF(TYPE(MATCH($C$8,OFFSET([1]NKC!$E$10,H959,0):'[1]NKC'!$E$5007,0)+H959)=16,"",MATCH($C$8,OFFSET([1]NKC!$E$10,H959,0):'[1]NKC'!$E$5007,0)+H959))</f>
        <v>1280</v>
      </c>
    </row>
    <row r="961" spans="1:8" s="52" customFormat="1" ht="14.25">
      <c r="A961" s="45">
        <f ca="1">IF($H961="","",INDEX([1]NKC!$A$10:$A$5007,$H961))</f>
        <v>43620</v>
      </c>
      <c r="B961" s="46" t="str">
        <f ca="1">IF($H961="","",INDEX([1]NKC!$B$10:$B$5007,$H961))</f>
        <v>PC20190604-04</v>
      </c>
      <c r="C961" s="47" t="str">
        <f ca="1">IF($H961="","",INDEX([1]NKC!$C$10:$C$5007,$H961))</f>
        <v>Tạm ứng mua đồ nấu ăn</v>
      </c>
      <c r="D961" s="48" t="str">
        <f ca="1">IF(IF($H961="","",INDEX([1]NKC!$D$10:$D$5007,$H961))=$C$8,IF($H961="","",INDEX([1]NKC!$E$10:$E$5007,$H961)),IF($H961="","",INDEX([1]NKC!$D$10:$D$5007,$H961)))</f>
        <v>141</v>
      </c>
      <c r="E961" s="49" t="str">
        <f ca="1">IF(IF($H961="","",INDEX([1]NKC!$E$10:$E$5007,$H961))=$C$8,"",IF($H961="","",INDEX([1]NKC!$F$10:$F$5007,$H961)))</f>
        <v/>
      </c>
      <c r="F961" s="49">
        <f ca="1">IF(IF($H961="","",INDEX([1]NKC!$D$10:$D$5007,$H961))=$C$8,"",IF($H961="","",INDEX([1]NKC!$F$10:$F$5007,$H961)))</f>
        <v>5000000</v>
      </c>
      <c r="G961" s="50">
        <f ca="1">IF(SUM(E961:F961)=0,0,$G$11+SUM(E$12:$E961)-SUM(F$12:$F961))</f>
        <v>3255989481</v>
      </c>
      <c r="H961" s="51">
        <f ca="1">IF(IF(TYPE(MATCH($C$8,OFFSET([1]NKC!$D$10,H960,0):'[1]NKC'!$D$5007,0)+H960)=16,"",MATCH($C$8,OFFSET([1]NKC!$D$10,H960,0):'[1]NKC'!$D$5007,0)+H960)&lt;IF(TYPE(MATCH($C$8,OFFSET([1]NKC!$E$10,H960,0):'[1]NKC'!$E$5007,0)+H960)=16,"",MATCH($C$8,OFFSET([1]NKC!$E$10,H960,0):'[1]NKC'!$E$5007,0)+H960),IF(TYPE(MATCH($C$8,OFFSET([1]NKC!$D$10,H960,0):'[1]NKC'!$D$5007,0)+H960)=16,"",MATCH($C$8,OFFSET([1]NKC!$D$10,H960,0):'[1]NKC'!$D$5007,0)+H960),IF(TYPE(MATCH($C$8,OFFSET([1]NKC!$E$10,H960,0):'[1]NKC'!$E$5007,0)+H960)=16,"",MATCH($C$8,OFFSET([1]NKC!$E$10,H960,0):'[1]NKC'!$E$5007,0)+H960))</f>
        <v>1281</v>
      </c>
    </row>
    <row r="962" spans="1:8" s="52" customFormat="1" ht="14.25">
      <c r="A962" s="45">
        <f ca="1">IF($H962="","",INDEX([1]NKC!$A$10:$A$5007,$H962))</f>
        <v>43620</v>
      </c>
      <c r="B962" s="46" t="str">
        <f ca="1">IF($H962="","",INDEX([1]NKC!$B$10:$B$5007,$H962))</f>
        <v>PC20190604-05</v>
      </c>
      <c r="C962" s="47" t="str">
        <f ca="1">IF($H962="","",INDEX([1]NKC!$C$10:$C$5007,$H962))</f>
        <v>TT chi phí tiếp khách tổng kết tháng 05/2019-Ăn uống</v>
      </c>
      <c r="D962" s="48" t="str">
        <f ca="1">IF(IF($H962="","",INDEX([1]NKC!$D$10:$D$5007,$H962))=$C$8,IF($H962="","",INDEX([1]NKC!$E$10:$E$5007,$H962)),IF($H962="","",INDEX([1]NKC!$D$10:$D$5007,$H962)))</f>
        <v>6418</v>
      </c>
      <c r="E962" s="49" t="str">
        <f ca="1">IF(IF($H962="","",INDEX([1]NKC!$E$10:$E$5007,$H962))=$C$8,"",IF($H962="","",INDEX([1]NKC!$F$10:$F$5007,$H962)))</f>
        <v/>
      </c>
      <c r="F962" s="49">
        <f ca="1">IF(IF($H962="","",INDEX([1]NKC!$D$10:$D$5007,$H962))=$C$8,"",IF($H962="","",INDEX([1]NKC!$F$10:$F$5007,$H962)))</f>
        <v>15322500</v>
      </c>
      <c r="G962" s="50">
        <f ca="1">IF(SUM(E962:F962)=0,0,$G$11+SUM(E$12:$E962)-SUM(F$12:$F962))</f>
        <v>3240666981</v>
      </c>
      <c r="H962" s="51">
        <f ca="1">IF(IF(TYPE(MATCH($C$8,OFFSET([1]NKC!$D$10,H961,0):'[1]NKC'!$D$5007,0)+H961)=16,"",MATCH($C$8,OFFSET([1]NKC!$D$10,H961,0):'[1]NKC'!$D$5007,0)+H961)&lt;IF(TYPE(MATCH($C$8,OFFSET([1]NKC!$E$10,H961,0):'[1]NKC'!$E$5007,0)+H961)=16,"",MATCH($C$8,OFFSET([1]NKC!$E$10,H961,0):'[1]NKC'!$E$5007,0)+H961),IF(TYPE(MATCH($C$8,OFFSET([1]NKC!$D$10,H961,0):'[1]NKC'!$D$5007,0)+H961)=16,"",MATCH($C$8,OFFSET([1]NKC!$D$10,H961,0):'[1]NKC'!$D$5007,0)+H961),IF(TYPE(MATCH($C$8,OFFSET([1]NKC!$E$10,H961,0):'[1]NKC'!$E$5007,0)+H961)=16,"",MATCH($C$8,OFFSET([1]NKC!$E$10,H961,0):'[1]NKC'!$E$5007,0)+H961))</f>
        <v>1282</v>
      </c>
    </row>
    <row r="963" spans="1:8" s="52" customFormat="1" ht="14.25">
      <c r="A963" s="45">
        <f ca="1">IF($H963="","",INDEX([1]NKC!$A$10:$A$5007,$H963))</f>
        <v>43620</v>
      </c>
      <c r="B963" s="46" t="str">
        <f ca="1">IF($H963="","",INDEX([1]NKC!$B$10:$B$5007,$H963))</f>
        <v>PC20190604-05</v>
      </c>
      <c r="C963" s="47" t="str">
        <f ca="1">IF($H963="","",INDEX([1]NKC!$C$10:$C$5007,$H963))</f>
        <v>Thuế GTGT khấu trừ</v>
      </c>
      <c r="D963" s="48" t="str">
        <f ca="1">IF(IF($H963="","",INDEX([1]NKC!$D$10:$D$5007,$H963))=$C$8,IF($H963="","",INDEX([1]NKC!$E$10:$E$5007,$H963)),IF($H963="","",INDEX([1]NKC!$D$10:$D$5007,$H963)))</f>
        <v>1331</v>
      </c>
      <c r="E963" s="49" t="str">
        <f ca="1">IF(IF($H963="","",INDEX([1]NKC!$E$10:$E$5007,$H963))=$C$8,"",IF($H963="","",INDEX([1]NKC!$F$10:$F$5007,$H963)))</f>
        <v/>
      </c>
      <c r="F963" s="49">
        <f ca="1">IF(IF($H963="","",INDEX([1]NKC!$D$10:$D$5007,$H963))=$C$8,"",IF($H963="","",INDEX([1]NKC!$F$10:$F$5007,$H963)))</f>
        <v>1532250</v>
      </c>
      <c r="G963" s="50">
        <f ca="1">IF(SUM(E963:F963)=0,0,$G$11+SUM(E$12:$E963)-SUM(F$12:$F963))</f>
        <v>3239134731</v>
      </c>
      <c r="H963" s="51">
        <f ca="1">IF(IF(TYPE(MATCH($C$8,OFFSET([1]NKC!$D$10,H962,0):'[1]NKC'!$D$5007,0)+H962)=16,"",MATCH($C$8,OFFSET([1]NKC!$D$10,H962,0):'[1]NKC'!$D$5007,0)+H962)&lt;IF(TYPE(MATCH($C$8,OFFSET([1]NKC!$E$10,H962,0):'[1]NKC'!$E$5007,0)+H962)=16,"",MATCH($C$8,OFFSET([1]NKC!$E$10,H962,0):'[1]NKC'!$E$5007,0)+H962),IF(TYPE(MATCH($C$8,OFFSET([1]NKC!$D$10,H962,0):'[1]NKC'!$D$5007,0)+H962)=16,"",MATCH($C$8,OFFSET([1]NKC!$D$10,H962,0):'[1]NKC'!$D$5007,0)+H962),IF(TYPE(MATCH($C$8,OFFSET([1]NKC!$E$10,H962,0):'[1]NKC'!$E$5007,0)+H962)=16,"",MATCH($C$8,OFFSET([1]NKC!$E$10,H962,0):'[1]NKC'!$E$5007,0)+H962))</f>
        <v>1283</v>
      </c>
    </row>
    <row r="964" spans="1:8" s="52" customFormat="1" ht="14.25">
      <c r="A964" s="45">
        <f ca="1">IF($H964="","",INDEX([1]NKC!$A$10:$A$5007,$H964))</f>
        <v>43620</v>
      </c>
      <c r="B964" s="46" t="str">
        <f ca="1">IF($H964="","",INDEX([1]NKC!$B$10:$B$5007,$H964))</f>
        <v>PC20190604-05</v>
      </c>
      <c r="C964" s="47" t="str">
        <f ca="1">IF($H964="","",INDEX([1]NKC!$C$10:$C$5007,$H964))</f>
        <v>TT chi phí tiếp khách tổng kết tháng 05/2019-Ăn uống</v>
      </c>
      <c r="D964" s="48" t="str">
        <f ca="1">IF(IF($H964="","",INDEX([1]NKC!$D$10:$D$5007,$H964))=$C$8,IF($H964="","",INDEX([1]NKC!$E$10:$E$5007,$H964)),IF($H964="","",INDEX([1]NKC!$D$10:$D$5007,$H964)))</f>
        <v>6418</v>
      </c>
      <c r="E964" s="49" t="str">
        <f ca="1">IF(IF($H964="","",INDEX([1]NKC!$E$10:$E$5007,$H964))=$C$8,"",IF($H964="","",INDEX([1]NKC!$F$10:$F$5007,$H964)))</f>
        <v/>
      </c>
      <c r="F964" s="49">
        <f ca="1">IF(IF($H964="","",INDEX([1]NKC!$D$10:$D$5007,$H964))=$C$8,"",IF($H964="","",INDEX([1]NKC!$F$10:$F$5007,$H964)))</f>
        <v>5023000</v>
      </c>
      <c r="G964" s="50">
        <f ca="1">IF(SUM(E964:F964)=0,0,$G$11+SUM(E$12:$E964)-SUM(F$12:$F964))</f>
        <v>3234111731</v>
      </c>
      <c r="H964" s="51">
        <f ca="1">IF(IF(TYPE(MATCH($C$8,OFFSET([1]NKC!$D$10,H963,0):'[1]NKC'!$D$5007,0)+H963)=16,"",MATCH($C$8,OFFSET([1]NKC!$D$10,H963,0):'[1]NKC'!$D$5007,0)+H963)&lt;IF(TYPE(MATCH($C$8,OFFSET([1]NKC!$E$10,H963,0):'[1]NKC'!$E$5007,0)+H963)=16,"",MATCH($C$8,OFFSET([1]NKC!$E$10,H963,0):'[1]NKC'!$E$5007,0)+H963),IF(TYPE(MATCH($C$8,OFFSET([1]NKC!$D$10,H963,0):'[1]NKC'!$D$5007,0)+H963)=16,"",MATCH($C$8,OFFSET([1]NKC!$D$10,H963,0):'[1]NKC'!$D$5007,0)+H963),IF(TYPE(MATCH($C$8,OFFSET([1]NKC!$E$10,H963,0):'[1]NKC'!$E$5007,0)+H963)=16,"",MATCH($C$8,OFFSET([1]NKC!$E$10,H963,0):'[1]NKC'!$E$5007,0)+H963))</f>
        <v>1284</v>
      </c>
    </row>
    <row r="965" spans="1:8" s="52" customFormat="1" ht="14.25">
      <c r="A965" s="45">
        <f ca="1">IF($H965="","",INDEX([1]NKC!$A$10:$A$5007,$H965))</f>
        <v>43620</v>
      </c>
      <c r="B965" s="46" t="str">
        <f ca="1">IF($H965="","",INDEX([1]NKC!$B$10:$B$5007,$H965))</f>
        <v>PC20190604-05</v>
      </c>
      <c r="C965" s="47" t="str">
        <f ca="1">IF($H965="","",INDEX([1]NKC!$C$10:$C$5007,$H965))</f>
        <v>Thuế GTGT khấu trừ</v>
      </c>
      <c r="D965" s="48" t="str">
        <f ca="1">IF(IF($H965="","",INDEX([1]NKC!$D$10:$D$5007,$H965))=$C$8,IF($H965="","",INDEX([1]NKC!$E$10:$E$5007,$H965)),IF($H965="","",INDEX([1]NKC!$D$10:$D$5007,$H965)))</f>
        <v>1331</v>
      </c>
      <c r="E965" s="49" t="str">
        <f ca="1">IF(IF($H965="","",INDEX([1]NKC!$E$10:$E$5007,$H965))=$C$8,"",IF($H965="","",INDEX([1]NKC!$F$10:$F$5007,$H965)))</f>
        <v/>
      </c>
      <c r="F965" s="49">
        <f ca="1">IF(IF($H965="","",INDEX([1]NKC!$D$10:$D$5007,$H965))=$C$8,"",IF($H965="","",INDEX([1]NKC!$F$10:$F$5007,$H965)))</f>
        <v>502300</v>
      </c>
      <c r="G965" s="50">
        <f ca="1">IF(SUM(E965:F965)=0,0,$G$11+SUM(E$12:$E965)-SUM(F$12:$F965))</f>
        <v>3233609431</v>
      </c>
      <c r="H965" s="51">
        <f ca="1">IF(IF(TYPE(MATCH($C$8,OFFSET([1]NKC!$D$10,H964,0):'[1]NKC'!$D$5007,0)+H964)=16,"",MATCH($C$8,OFFSET([1]NKC!$D$10,H964,0):'[1]NKC'!$D$5007,0)+H964)&lt;IF(TYPE(MATCH($C$8,OFFSET([1]NKC!$E$10,H964,0):'[1]NKC'!$E$5007,0)+H964)=16,"",MATCH($C$8,OFFSET([1]NKC!$E$10,H964,0):'[1]NKC'!$E$5007,0)+H964),IF(TYPE(MATCH($C$8,OFFSET([1]NKC!$D$10,H964,0):'[1]NKC'!$D$5007,0)+H964)=16,"",MATCH($C$8,OFFSET([1]NKC!$D$10,H964,0):'[1]NKC'!$D$5007,0)+H964),IF(TYPE(MATCH($C$8,OFFSET([1]NKC!$E$10,H964,0):'[1]NKC'!$E$5007,0)+H964)=16,"",MATCH($C$8,OFFSET([1]NKC!$E$10,H964,0):'[1]NKC'!$E$5007,0)+H964))</f>
        <v>1285</v>
      </c>
    </row>
    <row r="966" spans="1:8" s="52" customFormat="1" ht="14.25">
      <c r="A966" s="45">
        <f ca="1">IF($H966="","",INDEX([1]NKC!$A$10:$A$5007,$H966))</f>
        <v>43620</v>
      </c>
      <c r="B966" s="46" t="str">
        <f ca="1">IF($H966="","",INDEX([1]NKC!$B$10:$B$5007,$H966))</f>
        <v>PC20190604-06</v>
      </c>
      <c r="C966" s="47" t="str">
        <f ca="1">IF($H966="","",INDEX([1]NKC!$C$10:$C$5007,$H966))</f>
        <v>TT 50% còn lại ly sứ HĐ 30/05/2019/HĐMB/LS/VB</v>
      </c>
      <c r="D966" s="48" t="str">
        <f ca="1">IF(IF($H966="","",INDEX([1]NKC!$D$10:$D$5007,$H966))=$C$8,IF($H966="","",INDEX([1]NKC!$E$10:$E$5007,$H966)),IF($H966="","",INDEX([1]NKC!$D$10:$D$5007,$H966)))</f>
        <v>6413</v>
      </c>
      <c r="E966" s="49" t="str">
        <f ca="1">IF(IF($H966="","",INDEX([1]NKC!$E$10:$E$5007,$H966))=$C$8,"",IF($H966="","",INDEX([1]NKC!$F$10:$F$5007,$H966)))</f>
        <v/>
      </c>
      <c r="F966" s="49">
        <f ca="1">IF(IF($H966="","",INDEX([1]NKC!$D$10:$D$5007,$H966))=$C$8,"",IF($H966="","",INDEX([1]NKC!$F$10:$F$5007,$H966)))</f>
        <v>4725000</v>
      </c>
      <c r="G966" s="50">
        <f ca="1">IF(SUM(E966:F966)=0,0,$G$11+SUM(E$12:$E966)-SUM(F$12:$F966))</f>
        <v>3228884431</v>
      </c>
      <c r="H966" s="51">
        <f ca="1">IF(IF(TYPE(MATCH($C$8,OFFSET([1]NKC!$D$10,H965,0):'[1]NKC'!$D$5007,0)+H965)=16,"",MATCH($C$8,OFFSET([1]NKC!$D$10,H965,0):'[1]NKC'!$D$5007,0)+H965)&lt;IF(TYPE(MATCH($C$8,OFFSET([1]NKC!$E$10,H965,0):'[1]NKC'!$E$5007,0)+H965)=16,"",MATCH($C$8,OFFSET([1]NKC!$E$10,H965,0):'[1]NKC'!$E$5007,0)+H965),IF(TYPE(MATCH($C$8,OFFSET([1]NKC!$D$10,H965,0):'[1]NKC'!$D$5007,0)+H965)=16,"",MATCH($C$8,OFFSET([1]NKC!$D$10,H965,0):'[1]NKC'!$D$5007,0)+H965),IF(TYPE(MATCH($C$8,OFFSET([1]NKC!$E$10,H965,0):'[1]NKC'!$E$5007,0)+H965)=16,"",MATCH($C$8,OFFSET([1]NKC!$E$10,H965,0):'[1]NKC'!$E$5007,0)+H965))</f>
        <v>1286</v>
      </c>
    </row>
    <row r="967" spans="1:8" s="52" customFormat="1" ht="14.25">
      <c r="A967" s="45">
        <f ca="1">IF($H967="","",INDEX([1]NKC!$A$10:$A$5007,$H967))</f>
        <v>43620</v>
      </c>
      <c r="B967" s="46" t="str">
        <f ca="1">IF($H967="","",INDEX([1]NKC!$B$10:$B$5007,$H967))</f>
        <v>PC20190604-06</v>
      </c>
      <c r="C967" s="47" t="str">
        <f ca="1">IF($H967="","",INDEX([1]NKC!$C$10:$C$5007,$H967))</f>
        <v>Thuế GTGT khấu trừ</v>
      </c>
      <c r="D967" s="48" t="str">
        <f ca="1">IF(IF($H967="","",INDEX([1]NKC!$D$10:$D$5007,$H967))=$C$8,IF($H967="","",INDEX([1]NKC!$E$10:$E$5007,$H967)),IF($H967="","",INDEX([1]NKC!$D$10:$D$5007,$H967)))</f>
        <v>1331</v>
      </c>
      <c r="E967" s="49" t="str">
        <f ca="1">IF(IF($H967="","",INDEX([1]NKC!$E$10:$E$5007,$H967))=$C$8,"",IF($H967="","",INDEX([1]NKC!$F$10:$F$5007,$H967)))</f>
        <v/>
      </c>
      <c r="F967" s="49">
        <f ca="1">IF(IF($H967="","",INDEX([1]NKC!$D$10:$D$5007,$H967))=$C$8,"",IF($H967="","",INDEX([1]NKC!$F$10:$F$5007,$H967)))</f>
        <v>1050000</v>
      </c>
      <c r="G967" s="50">
        <f ca="1">IF(SUM(E967:F967)=0,0,$G$11+SUM(E$12:$E967)-SUM(F$12:$F967))</f>
        <v>3227834431</v>
      </c>
      <c r="H967" s="51">
        <f ca="1">IF(IF(TYPE(MATCH($C$8,OFFSET([1]NKC!$D$10,H966,0):'[1]NKC'!$D$5007,0)+H966)=16,"",MATCH($C$8,OFFSET([1]NKC!$D$10,H966,0):'[1]NKC'!$D$5007,0)+H966)&lt;IF(TYPE(MATCH($C$8,OFFSET([1]NKC!$E$10,H966,0):'[1]NKC'!$E$5007,0)+H966)=16,"",MATCH($C$8,OFFSET([1]NKC!$E$10,H966,0):'[1]NKC'!$E$5007,0)+H966),IF(TYPE(MATCH($C$8,OFFSET([1]NKC!$D$10,H966,0):'[1]NKC'!$D$5007,0)+H966)=16,"",MATCH($C$8,OFFSET([1]NKC!$D$10,H966,0):'[1]NKC'!$D$5007,0)+H966),IF(TYPE(MATCH($C$8,OFFSET([1]NKC!$E$10,H966,0):'[1]NKC'!$E$5007,0)+H966)=16,"",MATCH($C$8,OFFSET([1]NKC!$E$10,H966,0):'[1]NKC'!$E$5007,0)+H966))</f>
        <v>1287</v>
      </c>
    </row>
    <row r="968" spans="1:8" s="52" customFormat="1" ht="14.25">
      <c r="A968" s="45">
        <f ca="1">IF($H968="","",INDEX([1]NKC!$A$10:$A$5007,$H968))</f>
        <v>43620</v>
      </c>
      <c r="B968" s="46" t="str">
        <f ca="1">IF($H968="","",INDEX([1]NKC!$B$10:$B$5007,$H968))</f>
        <v>PC20190604-07</v>
      </c>
      <c r="C968" s="47" t="str">
        <f ca="1">IF($H968="","",INDEX([1]NKC!$C$10:$C$5007,$H968))</f>
        <v>TT internet+ Điện thoại bàn T05/2019</v>
      </c>
      <c r="D968" s="48" t="str">
        <f ca="1">IF(IF($H968="","",INDEX([1]NKC!$D$10:$D$5007,$H968))=$C$8,IF($H968="","",INDEX([1]NKC!$E$10:$E$5007,$H968)),IF($H968="","",INDEX([1]NKC!$D$10:$D$5007,$H968)))</f>
        <v>6428</v>
      </c>
      <c r="E968" s="49" t="str">
        <f ca="1">IF(IF($H968="","",INDEX([1]NKC!$E$10:$E$5007,$H968))=$C$8,"",IF($H968="","",INDEX([1]NKC!$F$10:$F$5007,$H968)))</f>
        <v/>
      </c>
      <c r="F968" s="49">
        <f ca="1">IF(IF($H968="","",INDEX([1]NKC!$D$10:$D$5007,$H968))=$C$8,"",IF($H968="","",INDEX([1]NKC!$F$10:$F$5007,$H968)))</f>
        <v>1050000</v>
      </c>
      <c r="G968" s="50">
        <f ca="1">IF(SUM(E968:F968)=0,0,$G$11+SUM(E$12:$E968)-SUM(F$12:$F968))</f>
        <v>3226784431</v>
      </c>
      <c r="H968" s="51">
        <f ca="1">IF(IF(TYPE(MATCH($C$8,OFFSET([1]NKC!$D$10,H967,0):'[1]NKC'!$D$5007,0)+H967)=16,"",MATCH($C$8,OFFSET([1]NKC!$D$10,H967,0):'[1]NKC'!$D$5007,0)+H967)&lt;IF(TYPE(MATCH($C$8,OFFSET([1]NKC!$E$10,H967,0):'[1]NKC'!$E$5007,0)+H967)=16,"",MATCH($C$8,OFFSET([1]NKC!$E$10,H967,0):'[1]NKC'!$E$5007,0)+H967),IF(TYPE(MATCH($C$8,OFFSET([1]NKC!$D$10,H967,0):'[1]NKC'!$D$5007,0)+H967)=16,"",MATCH($C$8,OFFSET([1]NKC!$D$10,H967,0):'[1]NKC'!$D$5007,0)+H967),IF(TYPE(MATCH($C$8,OFFSET([1]NKC!$E$10,H967,0):'[1]NKC'!$E$5007,0)+H967)=16,"",MATCH($C$8,OFFSET([1]NKC!$E$10,H967,0):'[1]NKC'!$E$5007,0)+H967))</f>
        <v>1288</v>
      </c>
    </row>
    <row r="969" spans="1:8" s="52" customFormat="1" ht="14.25">
      <c r="A969" s="45">
        <f ca="1">IF($H969="","",INDEX([1]NKC!$A$10:$A$5007,$H969))</f>
        <v>43620</v>
      </c>
      <c r="B969" s="46" t="str">
        <f ca="1">IF($H969="","",INDEX([1]NKC!$B$10:$B$5007,$H969))</f>
        <v>PC20190604-07</v>
      </c>
      <c r="C969" s="47" t="str">
        <f ca="1">IF($H969="","",INDEX([1]NKC!$C$10:$C$5007,$H969))</f>
        <v>Thuế GTGT khấu trừ</v>
      </c>
      <c r="D969" s="48" t="str">
        <f ca="1">IF(IF($H969="","",INDEX([1]NKC!$D$10:$D$5007,$H969))=$C$8,IF($H969="","",INDEX([1]NKC!$E$10:$E$5007,$H969)),IF($H969="","",INDEX([1]NKC!$D$10:$D$5007,$H969)))</f>
        <v>1331</v>
      </c>
      <c r="E969" s="49" t="str">
        <f ca="1">IF(IF($H969="","",INDEX([1]NKC!$E$10:$E$5007,$H969))=$C$8,"",IF($H969="","",INDEX([1]NKC!$F$10:$F$5007,$H969)))</f>
        <v/>
      </c>
      <c r="F969" s="49">
        <f ca="1">IF(IF($H969="","",INDEX([1]NKC!$D$10:$D$5007,$H969))=$C$8,"",IF($H969="","",INDEX([1]NKC!$F$10:$F$5007,$H969)))</f>
        <v>105000</v>
      </c>
      <c r="G969" s="50">
        <f ca="1">IF(SUM(E969:F969)=0,0,$G$11+SUM(E$12:$E969)-SUM(F$12:$F969))</f>
        <v>3226679431</v>
      </c>
      <c r="H969" s="51">
        <f ca="1">IF(IF(TYPE(MATCH($C$8,OFFSET([1]NKC!$D$10,H968,0):'[1]NKC'!$D$5007,0)+H968)=16,"",MATCH($C$8,OFFSET([1]NKC!$D$10,H968,0):'[1]NKC'!$D$5007,0)+H968)&lt;IF(TYPE(MATCH($C$8,OFFSET([1]NKC!$E$10,H968,0):'[1]NKC'!$E$5007,0)+H968)=16,"",MATCH($C$8,OFFSET([1]NKC!$E$10,H968,0):'[1]NKC'!$E$5007,0)+H968),IF(TYPE(MATCH($C$8,OFFSET([1]NKC!$D$10,H968,0):'[1]NKC'!$D$5007,0)+H968)=16,"",MATCH($C$8,OFFSET([1]NKC!$D$10,H968,0):'[1]NKC'!$D$5007,0)+H968),IF(TYPE(MATCH($C$8,OFFSET([1]NKC!$E$10,H968,0):'[1]NKC'!$E$5007,0)+H968)=16,"",MATCH($C$8,OFFSET([1]NKC!$E$10,H968,0):'[1]NKC'!$E$5007,0)+H968))</f>
        <v>1289</v>
      </c>
    </row>
    <row r="970" spans="1:8" s="52" customFormat="1" ht="14.25">
      <c r="A970" s="45">
        <f ca="1">IF($H970="","",INDEX([1]NKC!$A$10:$A$5007,$H970))</f>
        <v>43620</v>
      </c>
      <c r="B970" s="46" t="str">
        <f ca="1">IF($H970="","",INDEX([1]NKC!$B$10:$B$5007,$H970))</f>
        <v>PC20190604-07</v>
      </c>
      <c r="C970" s="47" t="str">
        <f ca="1">IF($H970="","",INDEX([1]NKC!$C$10:$C$5007,$H970))</f>
        <v>TT internet+ Điện thoại bàn T05/2019</v>
      </c>
      <c r="D970" s="48" t="str">
        <f ca="1">IF(IF($H970="","",INDEX([1]NKC!$D$10:$D$5007,$H970))=$C$8,IF($H970="","",INDEX([1]NKC!$E$10:$E$5007,$H970)),IF($H970="","",INDEX([1]NKC!$D$10:$D$5007,$H970)))</f>
        <v>6428</v>
      </c>
      <c r="E970" s="49" t="str">
        <f ca="1">IF(IF($H970="","",INDEX([1]NKC!$E$10:$E$5007,$H970))=$C$8,"",IF($H970="","",INDEX([1]NKC!$F$10:$F$5007,$H970)))</f>
        <v/>
      </c>
      <c r="F970" s="49">
        <f ca="1">IF(IF($H970="","",INDEX([1]NKC!$D$10:$D$5007,$H970))=$C$8,"",IF($H970="","",INDEX([1]NKC!$F$10:$F$5007,$H970)))</f>
        <v>187975</v>
      </c>
      <c r="G970" s="50">
        <f ca="1">IF(SUM(E970:F970)=0,0,$G$11+SUM(E$12:$E970)-SUM(F$12:$F970))</f>
        <v>3226491456</v>
      </c>
      <c r="H970" s="51">
        <f ca="1">IF(IF(TYPE(MATCH($C$8,OFFSET([1]NKC!$D$10,H969,0):'[1]NKC'!$D$5007,0)+H969)=16,"",MATCH($C$8,OFFSET([1]NKC!$D$10,H969,0):'[1]NKC'!$D$5007,0)+H969)&lt;IF(TYPE(MATCH($C$8,OFFSET([1]NKC!$E$10,H969,0):'[1]NKC'!$E$5007,0)+H969)=16,"",MATCH($C$8,OFFSET([1]NKC!$E$10,H969,0):'[1]NKC'!$E$5007,0)+H969),IF(TYPE(MATCH($C$8,OFFSET([1]NKC!$D$10,H969,0):'[1]NKC'!$D$5007,0)+H969)=16,"",MATCH($C$8,OFFSET([1]NKC!$D$10,H969,0):'[1]NKC'!$D$5007,0)+H969),IF(TYPE(MATCH($C$8,OFFSET([1]NKC!$E$10,H969,0):'[1]NKC'!$E$5007,0)+H969)=16,"",MATCH($C$8,OFFSET([1]NKC!$E$10,H969,0):'[1]NKC'!$E$5007,0)+H969))</f>
        <v>1290</v>
      </c>
    </row>
    <row r="971" spans="1:8" s="52" customFormat="1" ht="14.25">
      <c r="A971" s="45">
        <f ca="1">IF($H971="","",INDEX([1]NKC!$A$10:$A$5007,$H971))</f>
        <v>43620</v>
      </c>
      <c r="B971" s="46" t="str">
        <f ca="1">IF($H971="","",INDEX([1]NKC!$B$10:$B$5007,$H971))</f>
        <v>PC20190604-07</v>
      </c>
      <c r="C971" s="47" t="str">
        <f ca="1">IF($H971="","",INDEX([1]NKC!$C$10:$C$5007,$H971))</f>
        <v>Thuế GTGT khấu trừ</v>
      </c>
      <c r="D971" s="48" t="str">
        <f ca="1">IF(IF($H971="","",INDEX([1]NKC!$D$10:$D$5007,$H971))=$C$8,IF($H971="","",INDEX([1]NKC!$E$10:$E$5007,$H971)),IF($H971="","",INDEX([1]NKC!$D$10:$D$5007,$H971)))</f>
        <v>1331</v>
      </c>
      <c r="E971" s="49" t="str">
        <f ca="1">IF(IF($H971="","",INDEX([1]NKC!$E$10:$E$5007,$H971))=$C$8,"",IF($H971="","",INDEX([1]NKC!$F$10:$F$5007,$H971)))</f>
        <v/>
      </c>
      <c r="F971" s="49">
        <f ca="1">IF(IF($H971="","",INDEX([1]NKC!$D$10:$D$5007,$H971))=$C$8,"",IF($H971="","",INDEX([1]NKC!$F$10:$F$5007,$H971)))</f>
        <v>18798</v>
      </c>
      <c r="G971" s="50">
        <f ca="1">IF(SUM(E971:F971)=0,0,$G$11+SUM(E$12:$E971)-SUM(F$12:$F971))</f>
        <v>3226472658</v>
      </c>
      <c r="H971" s="51">
        <f ca="1">IF(IF(TYPE(MATCH($C$8,OFFSET([1]NKC!$D$10,H970,0):'[1]NKC'!$D$5007,0)+H970)=16,"",MATCH($C$8,OFFSET([1]NKC!$D$10,H970,0):'[1]NKC'!$D$5007,0)+H970)&lt;IF(TYPE(MATCH($C$8,OFFSET([1]NKC!$E$10,H970,0):'[1]NKC'!$E$5007,0)+H970)=16,"",MATCH($C$8,OFFSET([1]NKC!$E$10,H970,0):'[1]NKC'!$E$5007,0)+H970),IF(TYPE(MATCH($C$8,OFFSET([1]NKC!$D$10,H970,0):'[1]NKC'!$D$5007,0)+H970)=16,"",MATCH($C$8,OFFSET([1]NKC!$D$10,H970,0):'[1]NKC'!$D$5007,0)+H970),IF(TYPE(MATCH($C$8,OFFSET([1]NKC!$E$10,H970,0):'[1]NKC'!$E$5007,0)+H970)=16,"",MATCH($C$8,OFFSET([1]NKC!$E$10,H970,0):'[1]NKC'!$E$5007,0)+H970))</f>
        <v>1291</v>
      </c>
    </row>
    <row r="972" spans="1:8" s="52" customFormat="1" ht="14.25">
      <c r="A972" s="45">
        <f ca="1">IF($H972="","",INDEX([1]NKC!$A$10:$A$5007,$H972))</f>
        <v>43620</v>
      </c>
      <c r="B972" s="46" t="str">
        <f ca="1">IF($H972="","",INDEX([1]NKC!$B$10:$B$5007,$H972))</f>
        <v>PC20190604-08</v>
      </c>
      <c r="C972" s="47" t="str">
        <f ca="1">IF($H972="","",INDEX([1]NKC!$C$10:$C$5007,$H972))</f>
        <v>TT tiền nước T05/2019</v>
      </c>
      <c r="D972" s="48" t="str">
        <f ca="1">IF(IF($H972="","",INDEX([1]NKC!$D$10:$D$5007,$H972))=$C$8,IF($H972="","",INDEX([1]NKC!$E$10:$E$5007,$H972)),IF($H972="","",INDEX([1]NKC!$D$10:$D$5007,$H972)))</f>
        <v>6428</v>
      </c>
      <c r="E972" s="49" t="str">
        <f ca="1">IF(IF($H972="","",INDEX([1]NKC!$E$10:$E$5007,$H972))=$C$8,"",IF($H972="","",INDEX([1]NKC!$F$10:$F$5007,$H972)))</f>
        <v/>
      </c>
      <c r="F972" s="49">
        <f ca="1">IF(IF($H972="","",INDEX([1]NKC!$D$10:$D$5007,$H972))=$C$8,"",IF($H972="","",INDEX([1]NKC!$F$10:$F$5007,$H972)))</f>
        <v>1319890</v>
      </c>
      <c r="G972" s="50">
        <f ca="1">IF(SUM(E972:F972)=0,0,$G$11+SUM(E$12:$E972)-SUM(F$12:$F972))</f>
        <v>3225152768</v>
      </c>
      <c r="H972" s="51">
        <f ca="1">IF(IF(TYPE(MATCH($C$8,OFFSET([1]NKC!$D$10,H971,0):'[1]NKC'!$D$5007,0)+H971)=16,"",MATCH($C$8,OFFSET([1]NKC!$D$10,H971,0):'[1]NKC'!$D$5007,0)+H971)&lt;IF(TYPE(MATCH($C$8,OFFSET([1]NKC!$E$10,H971,0):'[1]NKC'!$E$5007,0)+H971)=16,"",MATCH($C$8,OFFSET([1]NKC!$E$10,H971,0):'[1]NKC'!$E$5007,0)+H971),IF(TYPE(MATCH($C$8,OFFSET([1]NKC!$D$10,H971,0):'[1]NKC'!$D$5007,0)+H971)=16,"",MATCH($C$8,OFFSET([1]NKC!$D$10,H971,0):'[1]NKC'!$D$5007,0)+H971),IF(TYPE(MATCH($C$8,OFFSET([1]NKC!$E$10,H971,0):'[1]NKC'!$E$5007,0)+H971)=16,"",MATCH($C$8,OFFSET([1]NKC!$E$10,H971,0):'[1]NKC'!$E$5007,0)+H971))</f>
        <v>1292</v>
      </c>
    </row>
    <row r="973" spans="1:8" s="52" customFormat="1" ht="14.25">
      <c r="A973" s="45">
        <f ca="1">IF($H973="","",INDEX([1]NKC!$A$10:$A$5007,$H973))</f>
        <v>43620</v>
      </c>
      <c r="B973" s="46" t="str">
        <f ca="1">IF($H973="","",INDEX([1]NKC!$B$10:$B$5007,$H973))</f>
        <v>PC20190604-08</v>
      </c>
      <c r="C973" s="47" t="str">
        <f ca="1">IF($H973="","",INDEX([1]NKC!$C$10:$C$5007,$H973))</f>
        <v>Thuế GTGT khấu trừ</v>
      </c>
      <c r="D973" s="48" t="str">
        <f ca="1">IF(IF($H973="","",INDEX([1]NKC!$D$10:$D$5007,$H973))=$C$8,IF($H973="","",INDEX([1]NKC!$E$10:$E$5007,$H973)),IF($H973="","",INDEX([1]NKC!$D$10:$D$5007,$H973)))</f>
        <v>1331</v>
      </c>
      <c r="E973" s="49" t="str">
        <f ca="1">IF(IF($H973="","",INDEX([1]NKC!$E$10:$E$5007,$H973))=$C$8,"",IF($H973="","",INDEX([1]NKC!$F$10:$F$5007,$H973)))</f>
        <v/>
      </c>
      <c r="F973" s="49">
        <f ca="1">IF(IF($H973="","",INDEX([1]NKC!$D$10:$D$5007,$H973))=$C$8,"",IF($H973="","",INDEX([1]NKC!$F$10:$F$5007,$H973)))</f>
        <v>59995</v>
      </c>
      <c r="G973" s="50">
        <f ca="1">IF(SUM(E973:F973)=0,0,$G$11+SUM(E$12:$E973)-SUM(F$12:$F973))</f>
        <v>3225092773</v>
      </c>
      <c r="H973" s="51">
        <f ca="1">IF(IF(TYPE(MATCH($C$8,OFFSET([1]NKC!$D$10,H972,0):'[1]NKC'!$D$5007,0)+H972)=16,"",MATCH($C$8,OFFSET([1]NKC!$D$10,H972,0):'[1]NKC'!$D$5007,0)+H972)&lt;IF(TYPE(MATCH($C$8,OFFSET([1]NKC!$E$10,H972,0):'[1]NKC'!$E$5007,0)+H972)=16,"",MATCH($C$8,OFFSET([1]NKC!$E$10,H972,0):'[1]NKC'!$E$5007,0)+H972),IF(TYPE(MATCH($C$8,OFFSET([1]NKC!$D$10,H972,0):'[1]NKC'!$D$5007,0)+H972)=16,"",MATCH($C$8,OFFSET([1]NKC!$D$10,H972,0):'[1]NKC'!$D$5007,0)+H972),IF(TYPE(MATCH($C$8,OFFSET([1]NKC!$E$10,H972,0):'[1]NKC'!$E$5007,0)+H972)=16,"",MATCH($C$8,OFFSET([1]NKC!$E$10,H972,0):'[1]NKC'!$E$5007,0)+H972))</f>
        <v>1293</v>
      </c>
    </row>
    <row r="974" spans="1:8" s="52" customFormat="1" ht="25.5">
      <c r="A974" s="45">
        <f ca="1">IF($H974="","",INDEX([1]NKC!$A$10:$A$5007,$H974))</f>
        <v>43620</v>
      </c>
      <c r="B974" s="46">
        <f ca="1">IF($H974="","",INDEX([1]NKC!$B$10:$B$5007,$H974))</f>
        <v>0</v>
      </c>
      <c r="C974" s="47" t="str">
        <f ca="1">IF($H974="","",INDEX([1]NKC!$C$10:$C$5007,$H974))</f>
        <v>Rút TGNH BIDV nhập quỹ tiền mặt (Trần Thị Hồng Phước)</v>
      </c>
      <c r="D974" s="48" t="str">
        <f ca="1">IF(IF($H974="","",INDEX([1]NKC!$D$10:$D$5007,$H974))=$C$8,IF($H974="","",INDEX([1]NKC!$E$10:$E$5007,$H974)),IF($H974="","",INDEX([1]NKC!$D$10:$D$5007,$H974)))</f>
        <v>1121bidv</v>
      </c>
      <c r="E974" s="49">
        <f ca="1">IF(IF($H974="","",INDEX([1]NKC!$E$10:$E$5007,$H974))=$C$8,"",IF($H974="","",INDEX([1]NKC!$F$10:$F$5007,$H974)))</f>
        <v>50000000</v>
      </c>
      <c r="F974" s="49" t="str">
        <f ca="1">IF(IF($H974="","",INDEX([1]NKC!$D$10:$D$5007,$H974))=$C$8,"",IF($H974="","",INDEX([1]NKC!$F$10:$F$5007,$H974)))</f>
        <v/>
      </c>
      <c r="G974" s="50">
        <f ca="1">IF(SUM(E974:F974)=0,0,$G$11+SUM(E$12:$E974)-SUM(F$12:$F974))</f>
        <v>3275092773</v>
      </c>
      <c r="H974" s="51">
        <f ca="1">IF(IF(TYPE(MATCH($C$8,OFFSET([1]NKC!$D$10,H973,0):'[1]NKC'!$D$5007,0)+H973)=16,"",MATCH($C$8,OFFSET([1]NKC!$D$10,H973,0):'[1]NKC'!$D$5007,0)+H973)&lt;IF(TYPE(MATCH($C$8,OFFSET([1]NKC!$E$10,H973,0):'[1]NKC'!$E$5007,0)+H973)=16,"",MATCH($C$8,OFFSET([1]NKC!$E$10,H973,0):'[1]NKC'!$E$5007,0)+H973),IF(TYPE(MATCH($C$8,OFFSET([1]NKC!$D$10,H973,0):'[1]NKC'!$D$5007,0)+H973)=16,"",MATCH($C$8,OFFSET([1]NKC!$D$10,H973,0):'[1]NKC'!$D$5007,0)+H973),IF(TYPE(MATCH($C$8,OFFSET([1]NKC!$E$10,H973,0):'[1]NKC'!$E$5007,0)+H973)=16,"",MATCH($C$8,OFFSET([1]NKC!$E$10,H973,0):'[1]NKC'!$E$5007,0)+H973))</f>
        <v>1295</v>
      </c>
    </row>
    <row r="975" spans="1:8" s="52" customFormat="1" ht="14.25">
      <c r="A975" s="45">
        <f ca="1">IF($H975="","",INDEX([1]NKC!$A$10:$A$5007,$H975))</f>
        <v>43621</v>
      </c>
      <c r="B975" s="46" t="str">
        <f ca="1">IF($H975="","",INDEX([1]NKC!$B$10:$B$5007,$H975))</f>
        <v>PT20190605-01</v>
      </c>
      <c r="C975" s="47" t="str">
        <f ca="1">IF($H975="","",INDEX([1]NKC!$C$10:$C$5007,$H975))</f>
        <v>Ms Luyến hoàn ứng</v>
      </c>
      <c r="D975" s="48" t="str">
        <f ca="1">IF(IF($H975="","",INDEX([1]NKC!$D$10:$D$5007,$H975))=$C$8,IF($H975="","",INDEX([1]NKC!$E$10:$E$5007,$H975)),IF($H975="","",INDEX([1]NKC!$D$10:$D$5007,$H975)))</f>
        <v>141</v>
      </c>
      <c r="E975" s="49">
        <f ca="1">IF(IF($H975="","",INDEX([1]NKC!$E$10:$E$5007,$H975))=$C$8,"",IF($H975="","",INDEX([1]NKC!$F$10:$F$5007,$H975)))</f>
        <v>80000000</v>
      </c>
      <c r="F975" s="49" t="str">
        <f ca="1">IF(IF($H975="","",INDEX([1]NKC!$D$10:$D$5007,$H975))=$C$8,"",IF($H975="","",INDEX([1]NKC!$F$10:$F$5007,$H975)))</f>
        <v/>
      </c>
      <c r="G975" s="50">
        <f ca="1">IF(SUM(E975:F975)=0,0,$G$11+SUM(E$12:$E975)-SUM(F$12:$F975))</f>
        <v>3355092773</v>
      </c>
      <c r="H975" s="51">
        <f ca="1">IF(IF(TYPE(MATCH($C$8,OFFSET([1]NKC!$D$10,H974,0):'[1]NKC'!$D$5007,0)+H974)=16,"",MATCH($C$8,OFFSET([1]NKC!$D$10,H974,0):'[1]NKC'!$D$5007,0)+H974)&lt;IF(TYPE(MATCH($C$8,OFFSET([1]NKC!$E$10,H974,0):'[1]NKC'!$E$5007,0)+H974)=16,"",MATCH($C$8,OFFSET([1]NKC!$E$10,H974,0):'[1]NKC'!$E$5007,0)+H974),IF(TYPE(MATCH($C$8,OFFSET([1]NKC!$D$10,H974,0):'[1]NKC'!$D$5007,0)+H974)=16,"",MATCH($C$8,OFFSET([1]NKC!$D$10,H974,0):'[1]NKC'!$D$5007,0)+H974),IF(TYPE(MATCH($C$8,OFFSET([1]NKC!$E$10,H974,0):'[1]NKC'!$E$5007,0)+H974)=16,"",MATCH($C$8,OFFSET([1]NKC!$E$10,H974,0):'[1]NKC'!$E$5007,0)+H974))</f>
        <v>1300</v>
      </c>
    </row>
    <row r="976" spans="1:8" s="52" customFormat="1" ht="14.25">
      <c r="A976" s="45">
        <f ca="1">IF($H976="","",INDEX([1]NKC!$A$10:$A$5007,$H976))</f>
        <v>43621</v>
      </c>
      <c r="B976" s="46" t="str">
        <f ca="1">IF($H976="","",INDEX([1]NKC!$B$10:$B$5007,$H976))</f>
        <v>PT20190605-02</v>
      </c>
      <c r="C976" s="47" t="str">
        <f ca="1">IF($H976="","",INDEX([1]NKC!$C$10:$C$5007,$H976))</f>
        <v>Thu lại tạm ứng lắp kệ mẫu 15/05</v>
      </c>
      <c r="D976" s="48" t="str">
        <f ca="1">IF(IF($H976="","",INDEX([1]NKC!$D$10:$D$5007,$H976))=$C$8,IF($H976="","",INDEX([1]NKC!$E$10:$E$5007,$H976)),IF($H976="","",INDEX([1]NKC!$D$10:$D$5007,$H976)))</f>
        <v>141</v>
      </c>
      <c r="E976" s="49">
        <f ca="1">IF(IF($H976="","",INDEX([1]NKC!$E$10:$E$5007,$H976))=$C$8,"",IF($H976="","",INDEX([1]NKC!$F$10:$F$5007,$H976)))</f>
        <v>5000000</v>
      </c>
      <c r="F976" s="49" t="str">
        <f ca="1">IF(IF($H976="","",INDEX([1]NKC!$D$10:$D$5007,$H976))=$C$8,"",IF($H976="","",INDEX([1]NKC!$F$10:$F$5007,$H976)))</f>
        <v/>
      </c>
      <c r="G976" s="50">
        <f ca="1">IF(SUM(E976:F976)=0,0,$G$11+SUM(E$12:$E976)-SUM(F$12:$F976))</f>
        <v>3360092773</v>
      </c>
      <c r="H976" s="51">
        <f ca="1">IF(IF(TYPE(MATCH($C$8,OFFSET([1]NKC!$D$10,H975,0):'[1]NKC'!$D$5007,0)+H975)=16,"",MATCH($C$8,OFFSET([1]NKC!$D$10,H975,0):'[1]NKC'!$D$5007,0)+H975)&lt;IF(TYPE(MATCH($C$8,OFFSET([1]NKC!$E$10,H975,0):'[1]NKC'!$E$5007,0)+H975)=16,"",MATCH($C$8,OFFSET([1]NKC!$E$10,H975,0):'[1]NKC'!$E$5007,0)+H975),IF(TYPE(MATCH($C$8,OFFSET([1]NKC!$D$10,H975,0):'[1]NKC'!$D$5007,0)+H975)=16,"",MATCH($C$8,OFFSET([1]NKC!$D$10,H975,0):'[1]NKC'!$D$5007,0)+H975),IF(TYPE(MATCH($C$8,OFFSET([1]NKC!$E$10,H975,0):'[1]NKC'!$E$5007,0)+H975)=16,"",MATCH($C$8,OFFSET([1]NKC!$E$10,H975,0):'[1]NKC'!$E$5007,0)+H975))</f>
        <v>1301</v>
      </c>
    </row>
    <row r="977" spans="1:8" s="52" customFormat="1" ht="14.25">
      <c r="A977" s="45">
        <f ca="1">IF($H977="","",INDEX([1]NKC!$A$10:$A$5007,$H977))</f>
        <v>43621</v>
      </c>
      <c r="B977" s="46" t="str">
        <f ca="1">IF($H977="","",INDEX([1]NKC!$B$10:$B$5007,$H977))</f>
        <v>PC20190605-01</v>
      </c>
      <c r="C977" s="47" t="str">
        <f ca="1">IF($H977="","",INDEX([1]NKC!$C$10:$C$5007,$H977))</f>
        <v>Nộp thuế GTGT hàng nhập khẩu Quingdao Cont'20</v>
      </c>
      <c r="D977" s="48" t="str">
        <f ca="1">IF(IF($H977="","",INDEX([1]NKC!$D$10:$D$5007,$H977))=$C$8,IF($H977="","",INDEX([1]NKC!$E$10:$E$5007,$H977)),IF($H977="","",INDEX([1]NKC!$D$10:$D$5007,$H977)))</f>
        <v>33312</v>
      </c>
      <c r="E977" s="49" t="str">
        <f ca="1">IF(IF($H977="","",INDEX([1]NKC!$E$10:$E$5007,$H977))=$C$8,"",IF($H977="","",INDEX([1]NKC!$F$10:$F$5007,$H977)))</f>
        <v/>
      </c>
      <c r="F977" s="49">
        <f ca="1">IF(IF($H977="","",INDEX([1]NKC!$D$10:$D$5007,$H977))=$C$8,"",IF($H977="","",INDEX([1]NKC!$F$10:$F$5007,$H977)))</f>
        <v>60014090</v>
      </c>
      <c r="G977" s="50">
        <f ca="1">IF(SUM(E977:F977)=0,0,$G$11+SUM(E$12:$E977)-SUM(F$12:$F977))</f>
        <v>3300078683</v>
      </c>
      <c r="H977" s="51">
        <f ca="1">IF(IF(TYPE(MATCH($C$8,OFFSET([1]NKC!$D$10,H976,0):'[1]NKC'!$D$5007,0)+H976)=16,"",MATCH($C$8,OFFSET([1]NKC!$D$10,H976,0):'[1]NKC'!$D$5007,0)+H976)&lt;IF(TYPE(MATCH($C$8,OFFSET([1]NKC!$E$10,H976,0):'[1]NKC'!$E$5007,0)+H976)=16,"",MATCH($C$8,OFFSET([1]NKC!$E$10,H976,0):'[1]NKC'!$E$5007,0)+H976),IF(TYPE(MATCH($C$8,OFFSET([1]NKC!$D$10,H976,0):'[1]NKC'!$D$5007,0)+H976)=16,"",MATCH($C$8,OFFSET([1]NKC!$D$10,H976,0):'[1]NKC'!$D$5007,0)+H976),IF(TYPE(MATCH($C$8,OFFSET([1]NKC!$E$10,H976,0):'[1]NKC'!$E$5007,0)+H976)=16,"",MATCH($C$8,OFFSET([1]NKC!$E$10,H976,0):'[1]NKC'!$E$5007,0)+H976))</f>
        <v>1302</v>
      </c>
    </row>
    <row r="978" spans="1:8" s="52" customFormat="1" ht="25.5">
      <c r="A978" s="45">
        <f ca="1">IF($H978="","",INDEX([1]NKC!$A$10:$A$5007,$H978))</f>
        <v>43621</v>
      </c>
      <c r="B978" s="46" t="str">
        <f ca="1">IF($H978="","",INDEX([1]NKC!$B$10:$B$5007,$H978))</f>
        <v>PC20190605-02</v>
      </c>
      <c r="C978" s="47" t="str">
        <f ca="1">IF($H978="","",INDEX([1]NKC!$C$10:$C$5007,$H978))</f>
        <v>TT chi phí công tác lắp đặt kệ mấu tại Phú Quốc-Phòng Nghỉ</v>
      </c>
      <c r="D978" s="48" t="str">
        <f ca="1">IF(IF($H978="","",INDEX([1]NKC!$D$10:$D$5007,$H978))=$C$8,IF($H978="","",INDEX([1]NKC!$E$10:$E$5007,$H978)),IF($H978="","",INDEX([1]NKC!$D$10:$D$5007,$H978)))</f>
        <v>6418</v>
      </c>
      <c r="E978" s="49" t="str">
        <f ca="1">IF(IF($H978="","",INDEX([1]NKC!$E$10:$E$5007,$H978))=$C$8,"",IF($H978="","",INDEX([1]NKC!$F$10:$F$5007,$H978)))</f>
        <v/>
      </c>
      <c r="F978" s="49">
        <f ca="1">IF(IF($H978="","",INDEX([1]NKC!$D$10:$D$5007,$H978))=$C$8,"",IF($H978="","",INDEX([1]NKC!$F$10:$F$5007,$H978)))</f>
        <v>1270000</v>
      </c>
      <c r="G978" s="50">
        <f ca="1">IF(SUM(E978:F978)=0,0,$G$11+SUM(E$12:$E978)-SUM(F$12:$F978))</f>
        <v>3298808683</v>
      </c>
      <c r="H978" s="51">
        <f ca="1">IF(IF(TYPE(MATCH($C$8,OFFSET([1]NKC!$D$10,H977,0):'[1]NKC'!$D$5007,0)+H977)=16,"",MATCH($C$8,OFFSET([1]NKC!$D$10,H977,0):'[1]NKC'!$D$5007,0)+H977)&lt;IF(TYPE(MATCH($C$8,OFFSET([1]NKC!$E$10,H977,0):'[1]NKC'!$E$5007,0)+H977)=16,"",MATCH($C$8,OFFSET([1]NKC!$E$10,H977,0):'[1]NKC'!$E$5007,0)+H977),IF(TYPE(MATCH($C$8,OFFSET([1]NKC!$D$10,H977,0):'[1]NKC'!$D$5007,0)+H977)=16,"",MATCH($C$8,OFFSET([1]NKC!$D$10,H977,0):'[1]NKC'!$D$5007,0)+H977),IF(TYPE(MATCH($C$8,OFFSET([1]NKC!$E$10,H977,0):'[1]NKC'!$E$5007,0)+H977)=16,"",MATCH($C$8,OFFSET([1]NKC!$E$10,H977,0):'[1]NKC'!$E$5007,0)+H977))</f>
        <v>1303</v>
      </c>
    </row>
    <row r="979" spans="1:8" s="52" customFormat="1" ht="25.5">
      <c r="A979" s="45">
        <f ca="1">IF($H979="","",INDEX([1]NKC!$A$10:$A$5007,$H979))</f>
        <v>43621</v>
      </c>
      <c r="B979" s="46" t="str">
        <f ca="1">IF($H979="","",INDEX([1]NKC!$B$10:$B$5007,$H979))</f>
        <v>PC20190605-02</v>
      </c>
      <c r="C979" s="47" t="str">
        <f ca="1">IF($H979="","",INDEX([1]NKC!$C$10:$C$5007,$H979))</f>
        <v>TT chi phí công tác lắp đặt kệ mấu tại Phú Quốc-Phòng Nghỉ</v>
      </c>
      <c r="D979" s="48" t="str">
        <f ca="1">IF(IF($H979="","",INDEX([1]NKC!$D$10:$D$5007,$H979))=$C$8,IF($H979="","",INDEX([1]NKC!$E$10:$E$5007,$H979)),IF($H979="","",INDEX([1]NKC!$D$10:$D$5007,$H979)))</f>
        <v>6418</v>
      </c>
      <c r="E979" s="49" t="str">
        <f ca="1">IF(IF($H979="","",INDEX([1]NKC!$E$10:$E$5007,$H979))=$C$8,"",IF($H979="","",INDEX([1]NKC!$F$10:$F$5007,$H979)))</f>
        <v/>
      </c>
      <c r="F979" s="49">
        <f ca="1">IF(IF($H979="","",INDEX([1]NKC!$D$10:$D$5007,$H979))=$C$8,"",IF($H979="","",INDEX([1]NKC!$F$10:$F$5007,$H979)))</f>
        <v>1200000</v>
      </c>
      <c r="G979" s="50">
        <f ca="1">IF(SUM(E979:F979)=0,0,$G$11+SUM(E$12:$E979)-SUM(F$12:$F979))</f>
        <v>3297608683</v>
      </c>
      <c r="H979" s="51">
        <f ca="1">IF(IF(TYPE(MATCH($C$8,OFFSET([1]NKC!$D$10,H978,0):'[1]NKC'!$D$5007,0)+H978)=16,"",MATCH($C$8,OFFSET([1]NKC!$D$10,H978,0):'[1]NKC'!$D$5007,0)+H978)&lt;IF(TYPE(MATCH($C$8,OFFSET([1]NKC!$E$10,H978,0):'[1]NKC'!$E$5007,0)+H978)=16,"",MATCH($C$8,OFFSET([1]NKC!$E$10,H978,0):'[1]NKC'!$E$5007,0)+H978),IF(TYPE(MATCH($C$8,OFFSET([1]NKC!$D$10,H978,0):'[1]NKC'!$D$5007,0)+H978)=16,"",MATCH($C$8,OFFSET([1]NKC!$D$10,H978,0):'[1]NKC'!$D$5007,0)+H978),IF(TYPE(MATCH($C$8,OFFSET([1]NKC!$E$10,H978,0):'[1]NKC'!$E$5007,0)+H978)=16,"",MATCH($C$8,OFFSET([1]NKC!$E$10,H978,0):'[1]NKC'!$E$5007,0)+H978))</f>
        <v>1304</v>
      </c>
    </row>
    <row r="980" spans="1:8" s="52" customFormat="1" ht="25.5">
      <c r="A980" s="45">
        <f ca="1">IF($H980="","",INDEX([1]NKC!$A$10:$A$5007,$H980))</f>
        <v>43621</v>
      </c>
      <c r="B980" s="46" t="str">
        <f ca="1">IF($H980="","",INDEX([1]NKC!$B$10:$B$5007,$H980))</f>
        <v>PC20190605-02</v>
      </c>
      <c r="C980" s="47" t="str">
        <f ca="1">IF($H980="","",INDEX([1]NKC!$C$10:$C$5007,$H980))</f>
        <v>TT chi phí công tác lắp đặt kệ mấu tại Phú Quốc-Ăn uống</v>
      </c>
      <c r="D980" s="48" t="str">
        <f ca="1">IF(IF($H980="","",INDEX([1]NKC!$D$10:$D$5007,$H980))=$C$8,IF($H980="","",INDEX([1]NKC!$E$10:$E$5007,$H980)),IF($H980="","",INDEX([1]NKC!$D$10:$D$5007,$H980)))</f>
        <v>6418</v>
      </c>
      <c r="E980" s="49" t="str">
        <f ca="1">IF(IF($H980="","",INDEX([1]NKC!$E$10:$E$5007,$H980))=$C$8,"",IF($H980="","",INDEX([1]NKC!$F$10:$F$5007,$H980)))</f>
        <v/>
      </c>
      <c r="F980" s="49">
        <f ca="1">IF(IF($H980="","",INDEX([1]NKC!$D$10:$D$5007,$H980))=$C$8,"",IF($H980="","",INDEX([1]NKC!$F$10:$F$5007,$H980)))</f>
        <v>2357273</v>
      </c>
      <c r="G980" s="50">
        <f ca="1">IF(SUM(E980:F980)=0,0,$G$11+SUM(E$12:$E980)-SUM(F$12:$F980))</f>
        <v>3295251410</v>
      </c>
      <c r="H980" s="51">
        <f ca="1">IF(IF(TYPE(MATCH($C$8,OFFSET([1]NKC!$D$10,H979,0):'[1]NKC'!$D$5007,0)+H979)=16,"",MATCH($C$8,OFFSET([1]NKC!$D$10,H979,0):'[1]NKC'!$D$5007,0)+H979)&lt;IF(TYPE(MATCH($C$8,OFFSET([1]NKC!$E$10,H979,0):'[1]NKC'!$E$5007,0)+H979)=16,"",MATCH($C$8,OFFSET([1]NKC!$E$10,H979,0):'[1]NKC'!$E$5007,0)+H979),IF(TYPE(MATCH($C$8,OFFSET([1]NKC!$D$10,H979,0):'[1]NKC'!$D$5007,0)+H979)=16,"",MATCH($C$8,OFFSET([1]NKC!$D$10,H979,0):'[1]NKC'!$D$5007,0)+H979),IF(TYPE(MATCH($C$8,OFFSET([1]NKC!$E$10,H979,0):'[1]NKC'!$E$5007,0)+H979)=16,"",MATCH($C$8,OFFSET([1]NKC!$E$10,H979,0):'[1]NKC'!$E$5007,0)+H979))</f>
        <v>1305</v>
      </c>
    </row>
    <row r="981" spans="1:8" s="52" customFormat="1" ht="14.25">
      <c r="A981" s="45">
        <f ca="1">IF($H981="","",INDEX([1]NKC!$A$10:$A$5007,$H981))</f>
        <v>43621</v>
      </c>
      <c r="B981" s="46" t="str">
        <f ca="1">IF($H981="","",INDEX([1]NKC!$B$10:$B$5007,$H981))</f>
        <v>PC20190605-02</v>
      </c>
      <c r="C981" s="47" t="str">
        <f ca="1">IF($H981="","",INDEX([1]NKC!$C$10:$C$5007,$H981))</f>
        <v>Thuế GTGT khấu trừ</v>
      </c>
      <c r="D981" s="48" t="str">
        <f ca="1">IF(IF($H981="","",INDEX([1]NKC!$D$10:$D$5007,$H981))=$C$8,IF($H981="","",INDEX([1]NKC!$E$10:$E$5007,$H981)),IF($H981="","",INDEX([1]NKC!$D$10:$D$5007,$H981)))</f>
        <v>1331</v>
      </c>
      <c r="E981" s="49" t="str">
        <f ca="1">IF(IF($H981="","",INDEX([1]NKC!$E$10:$E$5007,$H981))=$C$8,"",IF($H981="","",INDEX([1]NKC!$F$10:$F$5007,$H981)))</f>
        <v/>
      </c>
      <c r="F981" s="49">
        <f ca="1">IF(IF($H981="","",INDEX([1]NKC!$D$10:$D$5007,$H981))=$C$8,"",IF($H981="","",INDEX([1]NKC!$F$10:$F$5007,$H981)))</f>
        <v>235727</v>
      </c>
      <c r="G981" s="50">
        <f ca="1">IF(SUM(E981:F981)=0,0,$G$11+SUM(E$12:$E981)-SUM(F$12:$F981))</f>
        <v>3295015683</v>
      </c>
      <c r="H981" s="51">
        <f ca="1">IF(IF(TYPE(MATCH($C$8,OFFSET([1]NKC!$D$10,H980,0):'[1]NKC'!$D$5007,0)+H980)=16,"",MATCH($C$8,OFFSET([1]NKC!$D$10,H980,0):'[1]NKC'!$D$5007,0)+H980)&lt;IF(TYPE(MATCH($C$8,OFFSET([1]NKC!$E$10,H980,0):'[1]NKC'!$E$5007,0)+H980)=16,"",MATCH($C$8,OFFSET([1]NKC!$E$10,H980,0):'[1]NKC'!$E$5007,0)+H980),IF(TYPE(MATCH($C$8,OFFSET([1]NKC!$D$10,H980,0):'[1]NKC'!$D$5007,0)+H980)=16,"",MATCH($C$8,OFFSET([1]NKC!$D$10,H980,0):'[1]NKC'!$D$5007,0)+H980),IF(TYPE(MATCH($C$8,OFFSET([1]NKC!$E$10,H980,0):'[1]NKC'!$E$5007,0)+H980)=16,"",MATCH($C$8,OFFSET([1]NKC!$E$10,H980,0):'[1]NKC'!$E$5007,0)+H980))</f>
        <v>1306</v>
      </c>
    </row>
    <row r="982" spans="1:8" s="52" customFormat="1" ht="14.25">
      <c r="A982" s="45">
        <f ca="1">IF($H982="","",INDEX([1]NKC!$A$10:$A$5007,$H982))</f>
        <v>43621</v>
      </c>
      <c r="B982" s="46" t="str">
        <f ca="1">IF($H982="","",INDEX([1]NKC!$B$10:$B$5007,$H982))</f>
        <v>PC20190605-02</v>
      </c>
      <c r="C982" s="47" t="str">
        <f ca="1">IF($H982="","",INDEX([1]NKC!$C$10:$C$5007,$H982))</f>
        <v>TT chi phí công tác lắp đặt kệ mấu tại Phú Quốc-đi laị</v>
      </c>
      <c r="D982" s="48" t="str">
        <f ca="1">IF(IF($H982="","",INDEX([1]NKC!$D$10:$D$5007,$H982))=$C$8,IF($H982="","",INDEX([1]NKC!$E$10:$E$5007,$H982)),IF($H982="","",INDEX([1]NKC!$D$10:$D$5007,$H982)))</f>
        <v>6418</v>
      </c>
      <c r="E982" s="49" t="str">
        <f ca="1">IF(IF($H982="","",INDEX([1]NKC!$E$10:$E$5007,$H982))=$C$8,"",IF($H982="","",INDEX([1]NKC!$F$10:$F$5007,$H982)))</f>
        <v/>
      </c>
      <c r="F982" s="49">
        <f ca="1">IF(IF($H982="","",INDEX([1]NKC!$D$10:$D$5007,$H982))=$C$8,"",IF($H982="","",INDEX([1]NKC!$F$10:$F$5007,$H982)))</f>
        <v>365000</v>
      </c>
      <c r="G982" s="50">
        <f ca="1">IF(SUM(E982:F982)=0,0,$G$11+SUM(E$12:$E982)-SUM(F$12:$F982))</f>
        <v>3294650683</v>
      </c>
      <c r="H982" s="51">
        <f ca="1">IF(IF(TYPE(MATCH($C$8,OFFSET([1]NKC!$D$10,H981,0):'[1]NKC'!$D$5007,0)+H981)=16,"",MATCH($C$8,OFFSET([1]NKC!$D$10,H981,0):'[1]NKC'!$D$5007,0)+H981)&lt;IF(TYPE(MATCH($C$8,OFFSET([1]NKC!$E$10,H981,0):'[1]NKC'!$E$5007,0)+H981)=16,"",MATCH($C$8,OFFSET([1]NKC!$E$10,H981,0):'[1]NKC'!$E$5007,0)+H981),IF(TYPE(MATCH($C$8,OFFSET([1]NKC!$D$10,H981,0):'[1]NKC'!$D$5007,0)+H981)=16,"",MATCH($C$8,OFFSET([1]NKC!$D$10,H981,0):'[1]NKC'!$D$5007,0)+H981),IF(TYPE(MATCH($C$8,OFFSET([1]NKC!$E$10,H981,0):'[1]NKC'!$E$5007,0)+H981)=16,"",MATCH($C$8,OFFSET([1]NKC!$E$10,H981,0):'[1]NKC'!$E$5007,0)+H981))</f>
        <v>1307</v>
      </c>
    </row>
    <row r="983" spans="1:8" s="52" customFormat="1" ht="14.25">
      <c r="A983" s="45">
        <f ca="1">IF($H983="","",INDEX([1]NKC!$A$10:$A$5007,$H983))</f>
        <v>43621</v>
      </c>
      <c r="B983" s="46" t="str">
        <f ca="1">IF($H983="","",INDEX([1]NKC!$B$10:$B$5007,$H983))</f>
        <v>PC20190605-02</v>
      </c>
      <c r="C983" s="47" t="str">
        <f ca="1">IF($H983="","",INDEX([1]NKC!$C$10:$C$5007,$H983))</f>
        <v>TT chi phí công tác lắp đặt kệ mấu tại Phú Quốc-đi laị</v>
      </c>
      <c r="D983" s="48" t="str">
        <f ca="1">IF(IF($H983="","",INDEX([1]NKC!$D$10:$D$5007,$H983))=$C$8,IF($H983="","",INDEX([1]NKC!$E$10:$E$5007,$H983)),IF($H983="","",INDEX([1]NKC!$D$10:$D$5007,$H983)))</f>
        <v>6418</v>
      </c>
      <c r="E983" s="49" t="str">
        <f ca="1">IF(IF($H983="","",INDEX([1]NKC!$E$10:$E$5007,$H983))=$C$8,"",IF($H983="","",INDEX([1]NKC!$F$10:$F$5007,$H983)))</f>
        <v/>
      </c>
      <c r="F983" s="49">
        <f ca="1">IF(IF($H983="","",INDEX([1]NKC!$D$10:$D$5007,$H983))=$C$8,"",IF($H983="","",INDEX([1]NKC!$F$10:$F$5007,$H983)))</f>
        <v>225000</v>
      </c>
      <c r="G983" s="50">
        <f ca="1">IF(SUM(E983:F983)=0,0,$G$11+SUM(E$12:$E983)-SUM(F$12:$F983))</f>
        <v>3294425683</v>
      </c>
      <c r="H983" s="51">
        <f ca="1">IF(IF(TYPE(MATCH($C$8,OFFSET([1]NKC!$D$10,H982,0):'[1]NKC'!$D$5007,0)+H982)=16,"",MATCH($C$8,OFFSET([1]NKC!$D$10,H982,0):'[1]NKC'!$D$5007,0)+H982)&lt;IF(TYPE(MATCH($C$8,OFFSET([1]NKC!$E$10,H982,0):'[1]NKC'!$E$5007,0)+H982)=16,"",MATCH($C$8,OFFSET([1]NKC!$E$10,H982,0):'[1]NKC'!$E$5007,0)+H982),IF(TYPE(MATCH($C$8,OFFSET([1]NKC!$D$10,H982,0):'[1]NKC'!$D$5007,0)+H982)=16,"",MATCH($C$8,OFFSET([1]NKC!$D$10,H982,0):'[1]NKC'!$D$5007,0)+H982),IF(TYPE(MATCH($C$8,OFFSET([1]NKC!$E$10,H982,0):'[1]NKC'!$E$5007,0)+H982)=16,"",MATCH($C$8,OFFSET([1]NKC!$E$10,H982,0):'[1]NKC'!$E$5007,0)+H982))</f>
        <v>1308</v>
      </c>
    </row>
    <row r="984" spans="1:8" s="52" customFormat="1" ht="14.25">
      <c r="A984" s="45">
        <f ca="1">IF($H984="","",INDEX([1]NKC!$A$10:$A$5007,$H984))</f>
        <v>43621</v>
      </c>
      <c r="B984" s="46" t="str">
        <f ca="1">IF($H984="","",INDEX([1]NKC!$B$10:$B$5007,$H984))</f>
        <v>PC20190605-03</v>
      </c>
      <c r="C984" s="47" t="str">
        <f ca="1">IF($H984="","",INDEX([1]NKC!$C$10:$C$5007,$H984))</f>
        <v>TT mua thanh gỗ làm kệ Palmex trên Đà Lạt</v>
      </c>
      <c r="D984" s="48" t="str">
        <f ca="1">IF(IF($H984="","",INDEX([1]NKC!$D$10:$D$5007,$H984))=$C$8,IF($H984="","",INDEX([1]NKC!$E$10:$E$5007,$H984)),IF($H984="","",INDEX([1]NKC!$D$10:$D$5007,$H984)))</f>
        <v>6413</v>
      </c>
      <c r="E984" s="49" t="str">
        <f ca="1">IF(IF($H984="","",INDEX([1]NKC!$E$10:$E$5007,$H984))=$C$8,"",IF($H984="","",INDEX([1]NKC!$F$10:$F$5007,$H984)))</f>
        <v/>
      </c>
      <c r="F984" s="49">
        <f ca="1">IF(IF($H984="","",INDEX([1]NKC!$D$10:$D$5007,$H984))=$C$8,"",IF($H984="","",INDEX([1]NKC!$F$10:$F$5007,$H984)))</f>
        <v>392000</v>
      </c>
      <c r="G984" s="50">
        <f ca="1">IF(SUM(E984:F984)=0,0,$G$11+SUM(E$12:$E984)-SUM(F$12:$F984))</f>
        <v>3294033683</v>
      </c>
      <c r="H984" s="51">
        <f ca="1">IF(IF(TYPE(MATCH($C$8,OFFSET([1]NKC!$D$10,H983,0):'[1]NKC'!$D$5007,0)+H983)=16,"",MATCH($C$8,OFFSET([1]NKC!$D$10,H983,0):'[1]NKC'!$D$5007,0)+H983)&lt;IF(TYPE(MATCH($C$8,OFFSET([1]NKC!$E$10,H983,0):'[1]NKC'!$E$5007,0)+H983)=16,"",MATCH($C$8,OFFSET([1]NKC!$E$10,H983,0):'[1]NKC'!$E$5007,0)+H983),IF(TYPE(MATCH($C$8,OFFSET([1]NKC!$D$10,H983,0):'[1]NKC'!$D$5007,0)+H983)=16,"",MATCH($C$8,OFFSET([1]NKC!$D$10,H983,0):'[1]NKC'!$D$5007,0)+H983),IF(TYPE(MATCH($C$8,OFFSET([1]NKC!$E$10,H983,0):'[1]NKC'!$E$5007,0)+H983)=16,"",MATCH($C$8,OFFSET([1]NKC!$E$10,H983,0):'[1]NKC'!$E$5007,0)+H983))</f>
        <v>1309</v>
      </c>
    </row>
    <row r="985" spans="1:8" s="52" customFormat="1" ht="14.25">
      <c r="A985" s="45">
        <f ca="1">IF($H985="","",INDEX([1]NKC!$A$10:$A$5007,$H985))</f>
        <v>43621</v>
      </c>
      <c r="B985" s="46" t="str">
        <f ca="1">IF($H985="","",INDEX([1]NKC!$B$10:$B$5007,$H985))</f>
        <v>PC20190605-04</v>
      </c>
      <c r="C985" s="47" t="str">
        <f ca="1">IF($H985="","",INDEX([1]NKC!$C$10:$C$5007,$H985))</f>
        <v>TT mua vật tư làm kệ mẫu mái nhà Della roof</v>
      </c>
      <c r="D985" s="48" t="str">
        <f ca="1">IF(IF($H985="","",INDEX([1]NKC!$D$10:$D$5007,$H985))=$C$8,IF($H985="","",INDEX([1]NKC!$E$10:$E$5007,$H985)),IF($H985="","",INDEX([1]NKC!$D$10:$D$5007,$H985)))</f>
        <v>6413</v>
      </c>
      <c r="E985" s="49" t="str">
        <f ca="1">IF(IF($H985="","",INDEX([1]NKC!$E$10:$E$5007,$H985))=$C$8,"",IF($H985="","",INDEX([1]NKC!$F$10:$F$5007,$H985)))</f>
        <v/>
      </c>
      <c r="F985" s="49">
        <f ca="1">IF(IF($H985="","",INDEX([1]NKC!$D$10:$D$5007,$H985))=$C$8,"",IF($H985="","",INDEX([1]NKC!$F$10:$F$5007,$H985)))</f>
        <v>1035000</v>
      </c>
      <c r="G985" s="50">
        <f ca="1">IF(SUM(E985:F985)=0,0,$G$11+SUM(E$12:$E985)-SUM(F$12:$F985))</f>
        <v>3292998683</v>
      </c>
      <c r="H985" s="51">
        <f ca="1">IF(IF(TYPE(MATCH($C$8,OFFSET([1]NKC!$D$10,H984,0):'[1]NKC'!$D$5007,0)+H984)=16,"",MATCH($C$8,OFFSET([1]NKC!$D$10,H984,0):'[1]NKC'!$D$5007,0)+H984)&lt;IF(TYPE(MATCH($C$8,OFFSET([1]NKC!$E$10,H984,0):'[1]NKC'!$E$5007,0)+H984)=16,"",MATCH($C$8,OFFSET([1]NKC!$E$10,H984,0):'[1]NKC'!$E$5007,0)+H984),IF(TYPE(MATCH($C$8,OFFSET([1]NKC!$D$10,H984,0):'[1]NKC'!$D$5007,0)+H984)=16,"",MATCH($C$8,OFFSET([1]NKC!$D$10,H984,0):'[1]NKC'!$D$5007,0)+H984),IF(TYPE(MATCH($C$8,OFFSET([1]NKC!$E$10,H984,0):'[1]NKC'!$E$5007,0)+H984)=16,"",MATCH($C$8,OFFSET([1]NKC!$E$10,H984,0):'[1]NKC'!$E$5007,0)+H984))</f>
        <v>1310</v>
      </c>
    </row>
    <row r="986" spans="1:8" s="52" customFormat="1" ht="14.25">
      <c r="A986" s="45">
        <f ca="1">IF($H986="","",INDEX([1]NKC!$A$10:$A$5007,$H986))</f>
        <v>43622</v>
      </c>
      <c r="B986" s="46" t="str">
        <f ca="1">IF($H986="","",INDEX([1]NKC!$B$10:$B$5007,$H986))</f>
        <v>PT20190606-01</v>
      </c>
      <c r="C986" s="47" t="str">
        <f ca="1">IF($H986="","",INDEX([1]NKC!$C$10:$C$5007,$H986))</f>
        <v>Ms Luyến hoàn ứng</v>
      </c>
      <c r="D986" s="48" t="str">
        <f ca="1">IF(IF($H986="","",INDEX([1]NKC!$D$10:$D$5007,$H986))=$C$8,IF($H986="","",INDEX([1]NKC!$E$10:$E$5007,$H986)),IF($H986="","",INDEX([1]NKC!$D$10:$D$5007,$H986)))</f>
        <v>141</v>
      </c>
      <c r="E986" s="49">
        <f ca="1">IF(IF($H986="","",INDEX([1]NKC!$E$10:$E$5007,$H986))=$C$8,"",IF($H986="","",INDEX([1]NKC!$F$10:$F$5007,$H986)))</f>
        <v>32000000</v>
      </c>
      <c r="F986" s="49" t="str">
        <f ca="1">IF(IF($H986="","",INDEX([1]NKC!$D$10:$D$5007,$H986))=$C$8,"",IF($H986="","",INDEX([1]NKC!$F$10:$F$5007,$H986)))</f>
        <v/>
      </c>
      <c r="G986" s="50">
        <f ca="1">IF(SUM(E986:F986)=0,0,$G$11+SUM(E$12:$E986)-SUM(F$12:$F986))</f>
        <v>3324998683</v>
      </c>
      <c r="H986" s="51">
        <f ca="1">IF(IF(TYPE(MATCH($C$8,OFFSET([1]NKC!$D$10,H985,0):'[1]NKC'!$D$5007,0)+H985)=16,"",MATCH($C$8,OFFSET([1]NKC!$D$10,H985,0):'[1]NKC'!$D$5007,0)+H985)&lt;IF(TYPE(MATCH($C$8,OFFSET([1]NKC!$E$10,H985,0):'[1]NKC'!$E$5007,0)+H985)=16,"",MATCH($C$8,OFFSET([1]NKC!$E$10,H985,0):'[1]NKC'!$E$5007,0)+H985),IF(TYPE(MATCH($C$8,OFFSET([1]NKC!$D$10,H985,0):'[1]NKC'!$D$5007,0)+H985)=16,"",MATCH($C$8,OFFSET([1]NKC!$D$10,H985,0):'[1]NKC'!$D$5007,0)+H985),IF(TYPE(MATCH($C$8,OFFSET([1]NKC!$E$10,H985,0):'[1]NKC'!$E$5007,0)+H985)=16,"",MATCH($C$8,OFFSET([1]NKC!$E$10,H985,0):'[1]NKC'!$E$5007,0)+H985))</f>
        <v>1324</v>
      </c>
    </row>
    <row r="987" spans="1:8" s="52" customFormat="1" ht="14.25">
      <c r="A987" s="45">
        <f ca="1">IF($H987="","",INDEX([1]NKC!$A$10:$A$5007,$H987))</f>
        <v>43622</v>
      </c>
      <c r="B987" s="46" t="str">
        <f ca="1">IF($H987="","",INDEX([1]NKC!$B$10:$B$5007,$H987))</f>
        <v>PC20190606-01</v>
      </c>
      <c r="C987" s="47" t="str">
        <f ca="1">IF($H987="","",INDEX([1]NKC!$C$10:$C$5007,$H987))</f>
        <v>TT tiền lương cho Vikto tháng 05/2019</v>
      </c>
      <c r="D987" s="48" t="str">
        <f ca="1">IF(IF($H987="","",INDEX([1]NKC!$D$10:$D$5007,$H987))=$C$8,IF($H987="","",INDEX([1]NKC!$E$10:$E$5007,$H987)),IF($H987="","",INDEX([1]NKC!$D$10:$D$5007,$H987)))</f>
        <v>3341</v>
      </c>
      <c r="E987" s="49" t="str">
        <f ca="1">IF(IF($H987="","",INDEX([1]NKC!$E$10:$E$5007,$H987))=$C$8,"",IF($H987="","",INDEX([1]NKC!$F$10:$F$5007,$H987)))</f>
        <v/>
      </c>
      <c r="F987" s="49">
        <f ca="1">IF(IF($H987="","",INDEX([1]NKC!$D$10:$D$5007,$H987))=$C$8,"",IF($H987="","",INDEX([1]NKC!$F$10:$F$5007,$H987)))</f>
        <v>5000000</v>
      </c>
      <c r="G987" s="50">
        <f ca="1">IF(SUM(E987:F987)=0,0,$G$11+SUM(E$12:$E987)-SUM(F$12:$F987))</f>
        <v>3319998683</v>
      </c>
      <c r="H987" s="51">
        <f ca="1">IF(IF(TYPE(MATCH($C$8,OFFSET([1]NKC!$D$10,H986,0):'[1]NKC'!$D$5007,0)+H986)=16,"",MATCH($C$8,OFFSET([1]NKC!$D$10,H986,0):'[1]NKC'!$D$5007,0)+H986)&lt;IF(TYPE(MATCH($C$8,OFFSET([1]NKC!$E$10,H986,0):'[1]NKC'!$E$5007,0)+H986)=16,"",MATCH($C$8,OFFSET([1]NKC!$E$10,H986,0):'[1]NKC'!$E$5007,0)+H986),IF(TYPE(MATCH($C$8,OFFSET([1]NKC!$D$10,H986,0):'[1]NKC'!$D$5007,0)+H986)=16,"",MATCH($C$8,OFFSET([1]NKC!$D$10,H986,0):'[1]NKC'!$D$5007,0)+H986),IF(TYPE(MATCH($C$8,OFFSET([1]NKC!$E$10,H986,0):'[1]NKC'!$E$5007,0)+H986)=16,"",MATCH($C$8,OFFSET([1]NKC!$E$10,H986,0):'[1]NKC'!$E$5007,0)+H986))</f>
        <v>1326</v>
      </c>
    </row>
    <row r="988" spans="1:8" s="52" customFormat="1" ht="14.25">
      <c r="A988" s="45">
        <f ca="1">IF($H988="","",INDEX([1]NKC!$A$10:$A$5007,$H988))</f>
        <v>43622</v>
      </c>
      <c r="B988" s="46" t="str">
        <f ca="1">IF($H988="","",INDEX([1]NKC!$B$10:$B$5007,$H988))</f>
        <v>PC20190606-02</v>
      </c>
      <c r="C988" s="47" t="str">
        <f ca="1">IF($H988="","",INDEX([1]NKC!$C$10:$C$5007,$H988))</f>
        <v>TT tiền lương cho Mr Tiến T05/2019</v>
      </c>
      <c r="D988" s="48" t="str">
        <f ca="1">IF(IF($H988="","",INDEX([1]NKC!$D$10:$D$5007,$H988))=$C$8,IF($H988="","",INDEX([1]NKC!$E$10:$E$5007,$H988)),IF($H988="","",INDEX([1]NKC!$D$10:$D$5007,$H988)))</f>
        <v>3341</v>
      </c>
      <c r="E988" s="49" t="str">
        <f ca="1">IF(IF($H988="","",INDEX([1]NKC!$E$10:$E$5007,$H988))=$C$8,"",IF($H988="","",INDEX([1]NKC!$F$10:$F$5007,$H988)))</f>
        <v/>
      </c>
      <c r="F988" s="49">
        <f ca="1">IF(IF($H988="","",INDEX([1]NKC!$D$10:$D$5007,$H988))=$C$8,"",IF($H988="","",INDEX([1]NKC!$F$10:$F$5007,$H988)))</f>
        <v>13500000</v>
      </c>
      <c r="G988" s="50">
        <f ca="1">IF(SUM(E988:F988)=0,0,$G$11+SUM(E$12:$E988)-SUM(F$12:$F988))</f>
        <v>3306498683</v>
      </c>
      <c r="H988" s="51">
        <f ca="1">IF(IF(TYPE(MATCH($C$8,OFFSET([1]NKC!$D$10,H987,0):'[1]NKC'!$D$5007,0)+H987)=16,"",MATCH($C$8,OFFSET([1]NKC!$D$10,H987,0):'[1]NKC'!$D$5007,0)+H987)&lt;IF(TYPE(MATCH($C$8,OFFSET([1]NKC!$E$10,H987,0):'[1]NKC'!$E$5007,0)+H987)=16,"",MATCH($C$8,OFFSET([1]NKC!$E$10,H987,0):'[1]NKC'!$E$5007,0)+H987),IF(TYPE(MATCH($C$8,OFFSET([1]NKC!$D$10,H987,0):'[1]NKC'!$D$5007,0)+H987)=16,"",MATCH($C$8,OFFSET([1]NKC!$D$10,H987,0):'[1]NKC'!$D$5007,0)+H987),IF(TYPE(MATCH($C$8,OFFSET([1]NKC!$E$10,H987,0):'[1]NKC'!$E$5007,0)+H987)=16,"",MATCH($C$8,OFFSET([1]NKC!$E$10,H987,0):'[1]NKC'!$E$5007,0)+H987))</f>
        <v>1327</v>
      </c>
    </row>
    <row r="989" spans="1:8" s="52" customFormat="1" ht="25.5">
      <c r="A989" s="45">
        <f ca="1">IF($H989="","",INDEX([1]NKC!$A$10:$A$5007,$H989))</f>
        <v>43622</v>
      </c>
      <c r="B989" s="46" t="str">
        <f ca="1">IF($H989="","",INDEX([1]NKC!$B$10:$B$5007,$H989))</f>
        <v>PC20190606-03</v>
      </c>
      <c r="C989" s="47" t="str">
        <f ca="1">IF($H989="","",INDEX([1]NKC!$C$10:$C$5007,$H989))</f>
        <v>TT phí công tác Phan Thiêt,Nha trang, Qngai,ĐN,Huế 14 ngày- Xăng</v>
      </c>
      <c r="D989" s="48" t="str">
        <f ca="1">IF(IF($H989="","",INDEX([1]NKC!$D$10:$D$5007,$H989))=$C$8,IF($H989="","",INDEX([1]NKC!$E$10:$E$5007,$H989)),IF($H989="","",INDEX([1]NKC!$D$10:$D$5007,$H989)))</f>
        <v>6418</v>
      </c>
      <c r="E989" s="49" t="str">
        <f ca="1">IF(IF($H989="","",INDEX([1]NKC!$E$10:$E$5007,$H989))=$C$8,"",IF($H989="","",INDEX([1]NKC!$F$10:$F$5007,$H989)))</f>
        <v/>
      </c>
      <c r="F989" s="49">
        <f ca="1">IF(IF($H989="","",INDEX([1]NKC!$D$10:$D$5007,$H989))=$C$8,"",IF($H989="","",INDEX([1]NKC!$F$10:$F$5007,$H989)))</f>
        <v>1102182</v>
      </c>
      <c r="G989" s="50">
        <f ca="1">IF(SUM(E989:F989)=0,0,$G$11+SUM(E$12:$E989)-SUM(F$12:$F989))</f>
        <v>3305396501</v>
      </c>
      <c r="H989" s="51">
        <f ca="1">IF(IF(TYPE(MATCH($C$8,OFFSET([1]NKC!$D$10,H988,0):'[1]NKC'!$D$5007,0)+H988)=16,"",MATCH($C$8,OFFSET([1]NKC!$D$10,H988,0):'[1]NKC'!$D$5007,0)+H988)&lt;IF(TYPE(MATCH($C$8,OFFSET([1]NKC!$E$10,H988,0):'[1]NKC'!$E$5007,0)+H988)=16,"",MATCH($C$8,OFFSET([1]NKC!$E$10,H988,0):'[1]NKC'!$E$5007,0)+H988),IF(TYPE(MATCH($C$8,OFFSET([1]NKC!$D$10,H988,0):'[1]NKC'!$D$5007,0)+H988)=16,"",MATCH($C$8,OFFSET([1]NKC!$D$10,H988,0):'[1]NKC'!$D$5007,0)+H988),IF(TYPE(MATCH($C$8,OFFSET([1]NKC!$E$10,H988,0):'[1]NKC'!$E$5007,0)+H988)=16,"",MATCH($C$8,OFFSET([1]NKC!$E$10,H988,0):'[1]NKC'!$E$5007,0)+H988))</f>
        <v>1328</v>
      </c>
    </row>
    <row r="990" spans="1:8" s="52" customFormat="1" ht="14.25">
      <c r="A990" s="45">
        <f ca="1">IF($H990="","",INDEX([1]NKC!$A$10:$A$5007,$H990))</f>
        <v>43622</v>
      </c>
      <c r="B990" s="46" t="str">
        <f ca="1">IF($H990="","",INDEX([1]NKC!$B$10:$B$5007,$H990))</f>
        <v>PC20190606-03</v>
      </c>
      <c r="C990" s="47" t="str">
        <f ca="1">IF($H990="","",INDEX([1]NKC!$C$10:$C$5007,$H990))</f>
        <v>Thuế GTGT khấu trừ</v>
      </c>
      <c r="D990" s="48" t="str">
        <f ca="1">IF(IF($H990="","",INDEX([1]NKC!$D$10:$D$5007,$H990))=$C$8,IF($H990="","",INDEX([1]NKC!$E$10:$E$5007,$H990)),IF($H990="","",INDEX([1]NKC!$D$10:$D$5007,$H990)))</f>
        <v>1331</v>
      </c>
      <c r="E990" s="49" t="str">
        <f ca="1">IF(IF($H990="","",INDEX([1]NKC!$E$10:$E$5007,$H990))=$C$8,"",IF($H990="","",INDEX([1]NKC!$F$10:$F$5007,$H990)))</f>
        <v/>
      </c>
      <c r="F990" s="49">
        <f ca="1">IF(IF($H990="","",INDEX([1]NKC!$D$10:$D$5007,$H990))=$C$8,"",IF($H990="","",INDEX([1]NKC!$F$10:$F$5007,$H990)))</f>
        <v>110218</v>
      </c>
      <c r="G990" s="50">
        <f ca="1">IF(SUM(E990:F990)=0,0,$G$11+SUM(E$12:$E990)-SUM(F$12:$F990))</f>
        <v>3305286283</v>
      </c>
      <c r="H990" s="51">
        <f ca="1">IF(IF(TYPE(MATCH($C$8,OFFSET([1]NKC!$D$10,H989,0):'[1]NKC'!$D$5007,0)+H989)=16,"",MATCH($C$8,OFFSET([1]NKC!$D$10,H989,0):'[1]NKC'!$D$5007,0)+H989)&lt;IF(TYPE(MATCH($C$8,OFFSET([1]NKC!$E$10,H989,0):'[1]NKC'!$E$5007,0)+H989)=16,"",MATCH($C$8,OFFSET([1]NKC!$E$10,H989,0):'[1]NKC'!$E$5007,0)+H989),IF(TYPE(MATCH($C$8,OFFSET([1]NKC!$D$10,H989,0):'[1]NKC'!$D$5007,0)+H989)=16,"",MATCH($C$8,OFFSET([1]NKC!$D$10,H989,0):'[1]NKC'!$D$5007,0)+H989),IF(TYPE(MATCH($C$8,OFFSET([1]NKC!$E$10,H989,0):'[1]NKC'!$E$5007,0)+H989)=16,"",MATCH($C$8,OFFSET([1]NKC!$E$10,H989,0):'[1]NKC'!$E$5007,0)+H989))</f>
        <v>1329</v>
      </c>
    </row>
    <row r="991" spans="1:8" s="52" customFormat="1" ht="25.5">
      <c r="A991" s="45">
        <f ca="1">IF($H991="","",INDEX([1]NKC!$A$10:$A$5007,$H991))</f>
        <v>43622</v>
      </c>
      <c r="B991" s="46" t="str">
        <f ca="1">IF($H991="","",INDEX([1]NKC!$B$10:$B$5007,$H991))</f>
        <v>PC20190606-03</v>
      </c>
      <c r="C991" s="47" t="str">
        <f ca="1">IF($H991="","",INDEX([1]NKC!$C$10:$C$5007,$H991))</f>
        <v>TT phí công tác Phan Thiêt,Nha trang, Qngai,ĐN,Huế 14 ngày- Xăng</v>
      </c>
      <c r="D991" s="48" t="str">
        <f ca="1">IF(IF($H991="","",INDEX([1]NKC!$D$10:$D$5007,$H991))=$C$8,IF($H991="","",INDEX([1]NKC!$E$10:$E$5007,$H991)),IF($H991="","",INDEX([1]NKC!$D$10:$D$5007,$H991)))</f>
        <v>6418</v>
      </c>
      <c r="E991" s="49" t="str">
        <f ca="1">IF(IF($H991="","",INDEX([1]NKC!$E$10:$E$5007,$H991))=$C$8,"",IF($H991="","",INDEX([1]NKC!$F$10:$F$5007,$H991)))</f>
        <v/>
      </c>
      <c r="F991" s="49">
        <f ca="1">IF(IF($H991="","",INDEX([1]NKC!$D$10:$D$5007,$H991))=$C$8,"",IF($H991="","",INDEX([1]NKC!$F$10:$F$5007,$H991)))</f>
        <v>909091</v>
      </c>
      <c r="G991" s="50">
        <f ca="1">IF(SUM(E991:F991)=0,0,$G$11+SUM(E$12:$E991)-SUM(F$12:$F991))</f>
        <v>3304377192</v>
      </c>
      <c r="H991" s="51">
        <f ca="1">IF(IF(TYPE(MATCH($C$8,OFFSET([1]NKC!$D$10,H990,0):'[1]NKC'!$D$5007,0)+H990)=16,"",MATCH($C$8,OFFSET([1]NKC!$D$10,H990,0):'[1]NKC'!$D$5007,0)+H990)&lt;IF(TYPE(MATCH($C$8,OFFSET([1]NKC!$E$10,H990,0):'[1]NKC'!$E$5007,0)+H990)=16,"",MATCH($C$8,OFFSET([1]NKC!$E$10,H990,0):'[1]NKC'!$E$5007,0)+H990),IF(TYPE(MATCH($C$8,OFFSET([1]NKC!$D$10,H990,0):'[1]NKC'!$D$5007,0)+H990)=16,"",MATCH($C$8,OFFSET([1]NKC!$D$10,H990,0):'[1]NKC'!$D$5007,0)+H990),IF(TYPE(MATCH($C$8,OFFSET([1]NKC!$E$10,H990,0):'[1]NKC'!$E$5007,0)+H990)=16,"",MATCH($C$8,OFFSET([1]NKC!$E$10,H990,0):'[1]NKC'!$E$5007,0)+H990))</f>
        <v>1330</v>
      </c>
    </row>
    <row r="992" spans="1:8" s="52" customFormat="1" ht="14.25">
      <c r="A992" s="45">
        <f ca="1">IF($H992="","",INDEX([1]NKC!$A$10:$A$5007,$H992))</f>
        <v>43622</v>
      </c>
      <c r="B992" s="46" t="str">
        <f ca="1">IF($H992="","",INDEX([1]NKC!$B$10:$B$5007,$H992))</f>
        <v>PC20190606-03</v>
      </c>
      <c r="C992" s="47" t="str">
        <f ca="1">IF($H992="","",INDEX([1]NKC!$C$10:$C$5007,$H992))</f>
        <v>Thuế GTGT khấu trừ</v>
      </c>
      <c r="D992" s="48" t="str">
        <f ca="1">IF(IF($H992="","",INDEX([1]NKC!$D$10:$D$5007,$H992))=$C$8,IF($H992="","",INDEX([1]NKC!$E$10:$E$5007,$H992)),IF($H992="","",INDEX([1]NKC!$D$10:$D$5007,$H992)))</f>
        <v>1331</v>
      </c>
      <c r="E992" s="49" t="str">
        <f ca="1">IF(IF($H992="","",INDEX([1]NKC!$E$10:$E$5007,$H992))=$C$8,"",IF($H992="","",INDEX([1]NKC!$F$10:$F$5007,$H992)))</f>
        <v/>
      </c>
      <c r="F992" s="49">
        <f ca="1">IF(IF($H992="","",INDEX([1]NKC!$D$10:$D$5007,$H992))=$C$8,"",IF($H992="","",INDEX([1]NKC!$F$10:$F$5007,$H992)))</f>
        <v>90909</v>
      </c>
      <c r="G992" s="50">
        <f ca="1">IF(SUM(E992:F992)=0,0,$G$11+SUM(E$12:$E992)-SUM(F$12:$F992))</f>
        <v>3304286283</v>
      </c>
      <c r="H992" s="51">
        <f ca="1">IF(IF(TYPE(MATCH($C$8,OFFSET([1]NKC!$D$10,H991,0):'[1]NKC'!$D$5007,0)+H991)=16,"",MATCH($C$8,OFFSET([1]NKC!$D$10,H991,0):'[1]NKC'!$D$5007,0)+H991)&lt;IF(TYPE(MATCH($C$8,OFFSET([1]NKC!$E$10,H991,0):'[1]NKC'!$E$5007,0)+H991)=16,"",MATCH($C$8,OFFSET([1]NKC!$E$10,H991,0):'[1]NKC'!$E$5007,0)+H991),IF(TYPE(MATCH($C$8,OFFSET([1]NKC!$D$10,H991,0):'[1]NKC'!$D$5007,0)+H991)=16,"",MATCH($C$8,OFFSET([1]NKC!$D$10,H991,0):'[1]NKC'!$D$5007,0)+H991),IF(TYPE(MATCH($C$8,OFFSET([1]NKC!$E$10,H991,0):'[1]NKC'!$E$5007,0)+H991)=16,"",MATCH($C$8,OFFSET([1]NKC!$E$10,H991,0):'[1]NKC'!$E$5007,0)+H991))</f>
        <v>1331</v>
      </c>
    </row>
    <row r="993" spans="1:8" s="52" customFormat="1" ht="25.5">
      <c r="A993" s="45">
        <f ca="1">IF($H993="","",INDEX([1]NKC!$A$10:$A$5007,$H993))</f>
        <v>43622</v>
      </c>
      <c r="B993" s="46" t="str">
        <f ca="1">IF($H993="","",INDEX([1]NKC!$B$10:$B$5007,$H993))</f>
        <v>PC20190606-03</v>
      </c>
      <c r="C993" s="47" t="str">
        <f ca="1">IF($H993="","",INDEX([1]NKC!$C$10:$C$5007,$H993))</f>
        <v>TT phí công tác Phan Thiêt,Nha trang, Qngai,ĐN,Huế 14 ngày- Xăng</v>
      </c>
      <c r="D993" s="48" t="str">
        <f ca="1">IF(IF($H993="","",INDEX([1]NKC!$D$10:$D$5007,$H993))=$C$8,IF($H993="","",INDEX([1]NKC!$E$10:$E$5007,$H993)),IF($H993="","",INDEX([1]NKC!$D$10:$D$5007,$H993)))</f>
        <v>6418</v>
      </c>
      <c r="E993" s="49" t="str">
        <f ca="1">IF(IF($H993="","",INDEX([1]NKC!$E$10:$E$5007,$H993))=$C$8,"",IF($H993="","",INDEX([1]NKC!$F$10:$F$5007,$H993)))</f>
        <v/>
      </c>
      <c r="F993" s="49">
        <f ca="1">IF(IF($H993="","",INDEX([1]NKC!$D$10:$D$5007,$H993))=$C$8,"",IF($H993="","",INDEX([1]NKC!$F$10:$F$5007,$H993)))</f>
        <v>909091</v>
      </c>
      <c r="G993" s="50">
        <f ca="1">IF(SUM(E993:F993)=0,0,$G$11+SUM(E$12:$E993)-SUM(F$12:$F993))</f>
        <v>3303377192</v>
      </c>
      <c r="H993" s="51">
        <f ca="1">IF(IF(TYPE(MATCH($C$8,OFFSET([1]NKC!$D$10,H992,0):'[1]NKC'!$D$5007,0)+H992)=16,"",MATCH($C$8,OFFSET([1]NKC!$D$10,H992,0):'[1]NKC'!$D$5007,0)+H992)&lt;IF(TYPE(MATCH($C$8,OFFSET([1]NKC!$E$10,H992,0):'[1]NKC'!$E$5007,0)+H992)=16,"",MATCH($C$8,OFFSET([1]NKC!$E$10,H992,0):'[1]NKC'!$E$5007,0)+H992),IF(TYPE(MATCH($C$8,OFFSET([1]NKC!$D$10,H992,0):'[1]NKC'!$D$5007,0)+H992)=16,"",MATCH($C$8,OFFSET([1]NKC!$D$10,H992,0):'[1]NKC'!$D$5007,0)+H992),IF(TYPE(MATCH($C$8,OFFSET([1]NKC!$E$10,H992,0):'[1]NKC'!$E$5007,0)+H992)=16,"",MATCH($C$8,OFFSET([1]NKC!$E$10,H992,0):'[1]NKC'!$E$5007,0)+H992))</f>
        <v>1332</v>
      </c>
    </row>
    <row r="994" spans="1:8" s="52" customFormat="1" ht="14.25">
      <c r="A994" s="45">
        <f ca="1">IF($H994="","",INDEX([1]NKC!$A$10:$A$5007,$H994))</f>
        <v>43622</v>
      </c>
      <c r="B994" s="46" t="str">
        <f ca="1">IF($H994="","",INDEX([1]NKC!$B$10:$B$5007,$H994))</f>
        <v>PC20190606-03</v>
      </c>
      <c r="C994" s="47" t="str">
        <f ca="1">IF($H994="","",INDEX([1]NKC!$C$10:$C$5007,$H994))</f>
        <v>Thuế GTGT khấu trừ</v>
      </c>
      <c r="D994" s="48" t="str">
        <f ca="1">IF(IF($H994="","",INDEX([1]NKC!$D$10:$D$5007,$H994))=$C$8,IF($H994="","",INDEX([1]NKC!$E$10:$E$5007,$H994)),IF($H994="","",INDEX([1]NKC!$D$10:$D$5007,$H994)))</f>
        <v>1331</v>
      </c>
      <c r="E994" s="49" t="str">
        <f ca="1">IF(IF($H994="","",INDEX([1]NKC!$E$10:$E$5007,$H994))=$C$8,"",IF($H994="","",INDEX([1]NKC!$F$10:$F$5007,$H994)))</f>
        <v/>
      </c>
      <c r="F994" s="49">
        <f ca="1">IF(IF($H994="","",INDEX([1]NKC!$D$10:$D$5007,$H994))=$C$8,"",IF($H994="","",INDEX([1]NKC!$F$10:$F$5007,$H994)))</f>
        <v>90909</v>
      </c>
      <c r="G994" s="50">
        <f ca="1">IF(SUM(E994:F994)=0,0,$G$11+SUM(E$12:$E994)-SUM(F$12:$F994))</f>
        <v>3303286283</v>
      </c>
      <c r="H994" s="51">
        <f ca="1">IF(IF(TYPE(MATCH($C$8,OFFSET([1]NKC!$D$10,H993,0):'[1]NKC'!$D$5007,0)+H993)=16,"",MATCH($C$8,OFFSET([1]NKC!$D$10,H993,0):'[1]NKC'!$D$5007,0)+H993)&lt;IF(TYPE(MATCH($C$8,OFFSET([1]NKC!$E$10,H993,0):'[1]NKC'!$E$5007,0)+H993)=16,"",MATCH($C$8,OFFSET([1]NKC!$E$10,H993,0):'[1]NKC'!$E$5007,0)+H993),IF(TYPE(MATCH($C$8,OFFSET([1]NKC!$D$10,H993,0):'[1]NKC'!$D$5007,0)+H993)=16,"",MATCH($C$8,OFFSET([1]NKC!$D$10,H993,0):'[1]NKC'!$D$5007,0)+H993),IF(TYPE(MATCH($C$8,OFFSET([1]NKC!$E$10,H993,0):'[1]NKC'!$E$5007,0)+H993)=16,"",MATCH($C$8,OFFSET([1]NKC!$E$10,H993,0):'[1]NKC'!$E$5007,0)+H993))</f>
        <v>1333</v>
      </c>
    </row>
    <row r="995" spans="1:8" s="52" customFormat="1" ht="25.5">
      <c r="A995" s="45">
        <f ca="1">IF($H995="","",INDEX([1]NKC!$A$10:$A$5007,$H995))</f>
        <v>43622</v>
      </c>
      <c r="B995" s="46" t="str">
        <f ca="1">IF($H995="","",INDEX([1]NKC!$B$10:$B$5007,$H995))</f>
        <v>PC20190606-03</v>
      </c>
      <c r="C995" s="47" t="str">
        <f ca="1">IF($H995="","",INDEX([1]NKC!$C$10:$C$5007,$H995))</f>
        <v>TT phí công tác Phan Thiêt,Nha trang, Qngai,ĐN,Huế 14 ngày- Xăng</v>
      </c>
      <c r="D995" s="48" t="str">
        <f ca="1">IF(IF($H995="","",INDEX([1]NKC!$D$10:$D$5007,$H995))=$C$8,IF($H995="","",INDEX([1]NKC!$E$10:$E$5007,$H995)),IF($H995="","",INDEX([1]NKC!$D$10:$D$5007,$H995)))</f>
        <v>6418</v>
      </c>
      <c r="E995" s="49" t="str">
        <f ca="1">IF(IF($H995="","",INDEX([1]NKC!$E$10:$E$5007,$H995))=$C$8,"",IF($H995="","",INDEX([1]NKC!$F$10:$F$5007,$H995)))</f>
        <v/>
      </c>
      <c r="F995" s="49">
        <f ca="1">IF(IF($H995="","",INDEX([1]NKC!$D$10:$D$5007,$H995))=$C$8,"",IF($H995="","",INDEX([1]NKC!$F$10:$F$5007,$H995)))</f>
        <v>1818182</v>
      </c>
      <c r="G995" s="50">
        <f ca="1">IF(SUM(E995:F995)=0,0,$G$11+SUM(E$12:$E995)-SUM(F$12:$F995))</f>
        <v>3301468101</v>
      </c>
      <c r="H995" s="51">
        <f ca="1">IF(IF(TYPE(MATCH($C$8,OFFSET([1]NKC!$D$10,H994,0):'[1]NKC'!$D$5007,0)+H994)=16,"",MATCH($C$8,OFFSET([1]NKC!$D$10,H994,0):'[1]NKC'!$D$5007,0)+H994)&lt;IF(TYPE(MATCH($C$8,OFFSET([1]NKC!$E$10,H994,0):'[1]NKC'!$E$5007,0)+H994)=16,"",MATCH($C$8,OFFSET([1]NKC!$E$10,H994,0):'[1]NKC'!$E$5007,0)+H994),IF(TYPE(MATCH($C$8,OFFSET([1]NKC!$D$10,H994,0):'[1]NKC'!$D$5007,0)+H994)=16,"",MATCH($C$8,OFFSET([1]NKC!$D$10,H994,0):'[1]NKC'!$D$5007,0)+H994),IF(TYPE(MATCH($C$8,OFFSET([1]NKC!$E$10,H994,0):'[1]NKC'!$E$5007,0)+H994)=16,"",MATCH($C$8,OFFSET([1]NKC!$E$10,H994,0):'[1]NKC'!$E$5007,0)+H994))</f>
        <v>1334</v>
      </c>
    </row>
    <row r="996" spans="1:8" s="52" customFormat="1" ht="14.25">
      <c r="A996" s="45">
        <f ca="1">IF($H996="","",INDEX([1]NKC!$A$10:$A$5007,$H996))</f>
        <v>43622</v>
      </c>
      <c r="B996" s="46" t="str">
        <f ca="1">IF($H996="","",INDEX([1]NKC!$B$10:$B$5007,$H996))</f>
        <v>PC20190606-03</v>
      </c>
      <c r="C996" s="47" t="str">
        <f ca="1">IF($H996="","",INDEX([1]NKC!$C$10:$C$5007,$H996))</f>
        <v>Thuế GTGT khấu trừ</v>
      </c>
      <c r="D996" s="48" t="str">
        <f ca="1">IF(IF($H996="","",INDEX([1]NKC!$D$10:$D$5007,$H996))=$C$8,IF($H996="","",INDEX([1]NKC!$E$10:$E$5007,$H996)),IF($H996="","",INDEX([1]NKC!$D$10:$D$5007,$H996)))</f>
        <v>1331</v>
      </c>
      <c r="E996" s="49" t="str">
        <f ca="1">IF(IF($H996="","",INDEX([1]NKC!$E$10:$E$5007,$H996))=$C$8,"",IF($H996="","",INDEX([1]NKC!$F$10:$F$5007,$H996)))</f>
        <v/>
      </c>
      <c r="F996" s="49">
        <f ca="1">IF(IF($H996="","",INDEX([1]NKC!$D$10:$D$5007,$H996))=$C$8,"",IF($H996="","",INDEX([1]NKC!$F$10:$F$5007,$H996)))</f>
        <v>181818</v>
      </c>
      <c r="G996" s="50">
        <f ca="1">IF(SUM(E996:F996)=0,0,$G$11+SUM(E$12:$E996)-SUM(F$12:$F996))</f>
        <v>3301286283</v>
      </c>
      <c r="H996" s="51">
        <f ca="1">IF(IF(TYPE(MATCH($C$8,OFFSET([1]NKC!$D$10,H995,0):'[1]NKC'!$D$5007,0)+H995)=16,"",MATCH($C$8,OFFSET([1]NKC!$D$10,H995,0):'[1]NKC'!$D$5007,0)+H995)&lt;IF(TYPE(MATCH($C$8,OFFSET([1]NKC!$E$10,H995,0):'[1]NKC'!$E$5007,0)+H995)=16,"",MATCH($C$8,OFFSET([1]NKC!$E$10,H995,0):'[1]NKC'!$E$5007,0)+H995),IF(TYPE(MATCH($C$8,OFFSET([1]NKC!$D$10,H995,0):'[1]NKC'!$D$5007,0)+H995)=16,"",MATCH($C$8,OFFSET([1]NKC!$D$10,H995,0):'[1]NKC'!$D$5007,0)+H995),IF(TYPE(MATCH($C$8,OFFSET([1]NKC!$E$10,H995,0):'[1]NKC'!$E$5007,0)+H995)=16,"",MATCH($C$8,OFFSET([1]NKC!$E$10,H995,0):'[1]NKC'!$E$5007,0)+H995))</f>
        <v>1335</v>
      </c>
    </row>
    <row r="997" spans="1:8" s="52" customFormat="1" ht="25.5">
      <c r="A997" s="45">
        <f ca="1">IF($H997="","",INDEX([1]NKC!$A$10:$A$5007,$H997))</f>
        <v>43622</v>
      </c>
      <c r="B997" s="46" t="str">
        <f ca="1">IF($H997="","",INDEX([1]NKC!$B$10:$B$5007,$H997))</f>
        <v>PC20190606-03</v>
      </c>
      <c r="C997" s="47" t="str">
        <f ca="1">IF($H997="","",INDEX([1]NKC!$C$10:$C$5007,$H997))</f>
        <v>TT phí công tác Phan Thiêt,Nha trang, Qngai,ĐN,Huế 14 ngày- Xăng</v>
      </c>
      <c r="D997" s="48" t="str">
        <f ca="1">IF(IF($H997="","",INDEX([1]NKC!$D$10:$D$5007,$H997))=$C$8,IF($H997="","",INDEX([1]NKC!$E$10:$E$5007,$H997)),IF($H997="","",INDEX([1]NKC!$D$10:$D$5007,$H997)))</f>
        <v>6418</v>
      </c>
      <c r="E997" s="49" t="str">
        <f ca="1">IF(IF($H997="","",INDEX([1]NKC!$E$10:$E$5007,$H997))=$C$8,"",IF($H997="","",INDEX([1]NKC!$F$10:$F$5007,$H997)))</f>
        <v/>
      </c>
      <c r="F997" s="49">
        <f ca="1">IF(IF($H997="","",INDEX([1]NKC!$D$10:$D$5007,$H997))=$C$8,"",IF($H997="","",INDEX([1]NKC!$F$10:$F$5007,$H997)))</f>
        <v>1279318</v>
      </c>
      <c r="G997" s="50">
        <f ca="1">IF(SUM(E997:F997)=0,0,$G$11+SUM(E$12:$E997)-SUM(F$12:$F997))</f>
        <v>3300006965</v>
      </c>
      <c r="H997" s="51">
        <f ca="1">IF(IF(TYPE(MATCH($C$8,OFFSET([1]NKC!$D$10,H996,0):'[1]NKC'!$D$5007,0)+H996)=16,"",MATCH($C$8,OFFSET([1]NKC!$D$10,H996,0):'[1]NKC'!$D$5007,0)+H996)&lt;IF(TYPE(MATCH($C$8,OFFSET([1]NKC!$E$10,H996,0):'[1]NKC'!$E$5007,0)+H996)=16,"",MATCH($C$8,OFFSET([1]NKC!$E$10,H996,0):'[1]NKC'!$E$5007,0)+H996),IF(TYPE(MATCH($C$8,OFFSET([1]NKC!$D$10,H996,0):'[1]NKC'!$D$5007,0)+H996)=16,"",MATCH($C$8,OFFSET([1]NKC!$D$10,H996,0):'[1]NKC'!$D$5007,0)+H996),IF(TYPE(MATCH($C$8,OFFSET([1]NKC!$E$10,H996,0):'[1]NKC'!$E$5007,0)+H996)=16,"",MATCH($C$8,OFFSET([1]NKC!$E$10,H996,0):'[1]NKC'!$E$5007,0)+H996))</f>
        <v>1336</v>
      </c>
    </row>
    <row r="998" spans="1:8" s="52" customFormat="1" ht="14.25">
      <c r="A998" s="45">
        <f ca="1">IF($H998="","",INDEX([1]NKC!$A$10:$A$5007,$H998))</f>
        <v>43622</v>
      </c>
      <c r="B998" s="46" t="str">
        <f ca="1">IF($H998="","",INDEX([1]NKC!$B$10:$B$5007,$H998))</f>
        <v>PC20190606-03</v>
      </c>
      <c r="C998" s="47" t="str">
        <f ca="1">IF($H998="","",INDEX([1]NKC!$C$10:$C$5007,$H998))</f>
        <v>Thuế GTGT khấu trừ</v>
      </c>
      <c r="D998" s="48" t="str">
        <f ca="1">IF(IF($H998="","",INDEX([1]NKC!$D$10:$D$5007,$H998))=$C$8,IF($H998="","",INDEX([1]NKC!$E$10:$E$5007,$H998)),IF($H998="","",INDEX([1]NKC!$D$10:$D$5007,$H998)))</f>
        <v>1331</v>
      </c>
      <c r="E998" s="49" t="str">
        <f ca="1">IF(IF($H998="","",INDEX([1]NKC!$E$10:$E$5007,$H998))=$C$8,"",IF($H998="","",INDEX([1]NKC!$F$10:$F$5007,$H998)))</f>
        <v/>
      </c>
      <c r="F998" s="49">
        <f ca="1">IF(IF($H998="","",INDEX([1]NKC!$D$10:$D$5007,$H998))=$C$8,"",IF($H998="","",INDEX([1]NKC!$F$10:$F$5007,$H998)))</f>
        <v>127932</v>
      </c>
      <c r="G998" s="50">
        <f ca="1">IF(SUM(E998:F998)=0,0,$G$11+SUM(E$12:$E998)-SUM(F$12:$F998))</f>
        <v>3299879033</v>
      </c>
      <c r="H998" s="51">
        <f ca="1">IF(IF(TYPE(MATCH($C$8,OFFSET([1]NKC!$D$10,H997,0):'[1]NKC'!$D$5007,0)+H997)=16,"",MATCH($C$8,OFFSET([1]NKC!$D$10,H997,0):'[1]NKC'!$D$5007,0)+H997)&lt;IF(TYPE(MATCH($C$8,OFFSET([1]NKC!$E$10,H997,0):'[1]NKC'!$E$5007,0)+H997)=16,"",MATCH($C$8,OFFSET([1]NKC!$E$10,H997,0):'[1]NKC'!$E$5007,0)+H997),IF(TYPE(MATCH($C$8,OFFSET([1]NKC!$D$10,H997,0):'[1]NKC'!$D$5007,0)+H997)=16,"",MATCH($C$8,OFFSET([1]NKC!$D$10,H997,0):'[1]NKC'!$D$5007,0)+H997),IF(TYPE(MATCH($C$8,OFFSET([1]NKC!$E$10,H997,0):'[1]NKC'!$E$5007,0)+H997)=16,"",MATCH($C$8,OFFSET([1]NKC!$E$10,H997,0):'[1]NKC'!$E$5007,0)+H997))</f>
        <v>1337</v>
      </c>
    </row>
    <row r="999" spans="1:8" s="52" customFormat="1" ht="25.5">
      <c r="A999" s="45">
        <f ca="1">IF($H999="","",INDEX([1]NKC!$A$10:$A$5007,$H999))</f>
        <v>43622</v>
      </c>
      <c r="B999" s="46" t="str">
        <f ca="1">IF($H999="","",INDEX([1]NKC!$B$10:$B$5007,$H999))</f>
        <v>PC20190606-03</v>
      </c>
      <c r="C999" s="47" t="str">
        <f ca="1">IF($H999="","",INDEX([1]NKC!$C$10:$C$5007,$H999))</f>
        <v>TT phí công tác Phan Thiêt,Nha trang, Qngai,ĐN,Huế 14 ngày-phòng nghỉ</v>
      </c>
      <c r="D999" s="48" t="str">
        <f ca="1">IF(IF($H999="","",INDEX([1]NKC!$D$10:$D$5007,$H999))=$C$8,IF($H999="","",INDEX([1]NKC!$E$10:$E$5007,$H999)),IF($H999="","",INDEX([1]NKC!$D$10:$D$5007,$H999)))</f>
        <v>6418</v>
      </c>
      <c r="E999" s="49" t="str">
        <f ca="1">IF(IF($H999="","",INDEX([1]NKC!$E$10:$E$5007,$H999))=$C$8,"",IF($H999="","",INDEX([1]NKC!$F$10:$F$5007,$H999)))</f>
        <v/>
      </c>
      <c r="F999" s="49">
        <f ca="1">IF(IF($H999="","",INDEX([1]NKC!$D$10:$D$5007,$H999))=$C$8,"",IF($H999="","",INDEX([1]NKC!$F$10:$F$5007,$H999)))</f>
        <v>954545</v>
      </c>
      <c r="G999" s="50">
        <f ca="1">IF(SUM(E999:F999)=0,0,$G$11+SUM(E$12:$E999)-SUM(F$12:$F999))</f>
        <v>3298924488</v>
      </c>
      <c r="H999" s="51">
        <f ca="1">IF(IF(TYPE(MATCH($C$8,OFFSET([1]NKC!$D$10,H998,0):'[1]NKC'!$D$5007,0)+H998)=16,"",MATCH($C$8,OFFSET([1]NKC!$D$10,H998,0):'[1]NKC'!$D$5007,0)+H998)&lt;IF(TYPE(MATCH($C$8,OFFSET([1]NKC!$E$10,H998,0):'[1]NKC'!$E$5007,0)+H998)=16,"",MATCH($C$8,OFFSET([1]NKC!$E$10,H998,0):'[1]NKC'!$E$5007,0)+H998),IF(TYPE(MATCH($C$8,OFFSET([1]NKC!$D$10,H998,0):'[1]NKC'!$D$5007,0)+H998)=16,"",MATCH($C$8,OFFSET([1]NKC!$D$10,H998,0):'[1]NKC'!$D$5007,0)+H998),IF(TYPE(MATCH($C$8,OFFSET([1]NKC!$E$10,H998,0):'[1]NKC'!$E$5007,0)+H998)=16,"",MATCH($C$8,OFFSET([1]NKC!$E$10,H998,0):'[1]NKC'!$E$5007,0)+H998))</f>
        <v>1338</v>
      </c>
    </row>
    <row r="1000" spans="1:8" s="52" customFormat="1" ht="14.25">
      <c r="A1000" s="45">
        <f ca="1">IF($H1000="","",INDEX([1]NKC!$A$10:$A$5007,$H1000))</f>
        <v>43622</v>
      </c>
      <c r="B1000" s="46" t="str">
        <f ca="1">IF($H1000="","",INDEX([1]NKC!$B$10:$B$5007,$H1000))</f>
        <v>PC20190606-03</v>
      </c>
      <c r="C1000" s="47" t="str">
        <f ca="1">IF($H1000="","",INDEX([1]NKC!$C$10:$C$5007,$H1000))</f>
        <v>Thuế GTGT khấu trừ</v>
      </c>
      <c r="D1000" s="48" t="str">
        <f ca="1">IF(IF($H1000="","",INDEX([1]NKC!$D$10:$D$5007,$H1000))=$C$8,IF($H1000="","",INDEX([1]NKC!$E$10:$E$5007,$H1000)),IF($H1000="","",INDEX([1]NKC!$D$10:$D$5007,$H1000)))</f>
        <v>1331</v>
      </c>
      <c r="E1000" s="49" t="str">
        <f ca="1">IF(IF($H1000="","",INDEX([1]NKC!$E$10:$E$5007,$H1000))=$C$8,"",IF($H1000="","",INDEX([1]NKC!$F$10:$F$5007,$H1000)))</f>
        <v/>
      </c>
      <c r="F1000" s="49">
        <f ca="1">IF(IF($H1000="","",INDEX([1]NKC!$D$10:$D$5007,$H1000))=$C$8,"",IF($H1000="","",INDEX([1]NKC!$F$10:$F$5007,$H1000)))</f>
        <v>95455</v>
      </c>
      <c r="G1000" s="50">
        <f ca="1">IF(SUM(E1000:F1000)=0,0,$G$11+SUM(E$12:$E1000)-SUM(F$12:$F1000))</f>
        <v>3298829033</v>
      </c>
      <c r="H1000" s="51">
        <f ca="1">IF(IF(TYPE(MATCH($C$8,OFFSET([1]NKC!$D$10,H999,0):'[1]NKC'!$D$5007,0)+H999)=16,"",MATCH($C$8,OFFSET([1]NKC!$D$10,H999,0):'[1]NKC'!$D$5007,0)+H999)&lt;IF(TYPE(MATCH($C$8,OFFSET([1]NKC!$E$10,H999,0):'[1]NKC'!$E$5007,0)+H999)=16,"",MATCH($C$8,OFFSET([1]NKC!$E$10,H999,0):'[1]NKC'!$E$5007,0)+H999),IF(TYPE(MATCH($C$8,OFFSET([1]NKC!$D$10,H999,0):'[1]NKC'!$D$5007,0)+H999)=16,"",MATCH($C$8,OFFSET([1]NKC!$D$10,H999,0):'[1]NKC'!$D$5007,0)+H999),IF(TYPE(MATCH($C$8,OFFSET([1]NKC!$E$10,H999,0):'[1]NKC'!$E$5007,0)+H999)=16,"",MATCH($C$8,OFFSET([1]NKC!$E$10,H999,0):'[1]NKC'!$E$5007,0)+H999))</f>
        <v>1339</v>
      </c>
    </row>
    <row r="1001" spans="1:8" s="52" customFormat="1" ht="25.5">
      <c r="A1001" s="45">
        <f ca="1">IF($H1001="","",INDEX([1]NKC!$A$10:$A$5007,$H1001))</f>
        <v>43622</v>
      </c>
      <c r="B1001" s="46" t="str">
        <f ca="1">IF($H1001="","",INDEX([1]NKC!$B$10:$B$5007,$H1001))</f>
        <v>PC20190606-03</v>
      </c>
      <c r="C1001" s="47" t="str">
        <f ca="1">IF($H1001="","",INDEX([1]NKC!$C$10:$C$5007,$H1001))</f>
        <v>TT phí công tác Phan Thiêt,Nha trang, Qngai,ĐN,Huế 14 ngày-phòng nghỉ</v>
      </c>
      <c r="D1001" s="48" t="str">
        <f ca="1">IF(IF($H1001="","",INDEX([1]NKC!$D$10:$D$5007,$H1001))=$C$8,IF($H1001="","",INDEX([1]NKC!$E$10:$E$5007,$H1001)),IF($H1001="","",INDEX([1]NKC!$D$10:$D$5007,$H1001)))</f>
        <v>6418</v>
      </c>
      <c r="E1001" s="49" t="str">
        <f ca="1">IF(IF($H1001="","",INDEX([1]NKC!$E$10:$E$5007,$H1001))=$C$8,"",IF($H1001="","",INDEX([1]NKC!$F$10:$F$5007,$H1001)))</f>
        <v/>
      </c>
      <c r="F1001" s="49">
        <f ca="1">IF(IF($H1001="","",INDEX([1]NKC!$D$10:$D$5007,$H1001))=$C$8,"",IF($H1001="","",INDEX([1]NKC!$F$10:$F$5007,$H1001)))</f>
        <v>1409091</v>
      </c>
      <c r="G1001" s="50">
        <f ca="1">IF(SUM(E1001:F1001)=0,0,$G$11+SUM(E$12:$E1001)-SUM(F$12:$F1001))</f>
        <v>3297419942</v>
      </c>
      <c r="H1001" s="51">
        <f ca="1">IF(IF(TYPE(MATCH($C$8,OFFSET([1]NKC!$D$10,H1000,0):'[1]NKC'!$D$5007,0)+H1000)=16,"",MATCH($C$8,OFFSET([1]NKC!$D$10,H1000,0):'[1]NKC'!$D$5007,0)+H1000)&lt;IF(TYPE(MATCH($C$8,OFFSET([1]NKC!$E$10,H1000,0):'[1]NKC'!$E$5007,0)+H1000)=16,"",MATCH($C$8,OFFSET([1]NKC!$E$10,H1000,0):'[1]NKC'!$E$5007,0)+H1000),IF(TYPE(MATCH($C$8,OFFSET([1]NKC!$D$10,H1000,0):'[1]NKC'!$D$5007,0)+H1000)=16,"",MATCH($C$8,OFFSET([1]NKC!$D$10,H1000,0):'[1]NKC'!$D$5007,0)+H1000),IF(TYPE(MATCH($C$8,OFFSET([1]NKC!$E$10,H1000,0):'[1]NKC'!$E$5007,0)+H1000)=16,"",MATCH($C$8,OFFSET([1]NKC!$E$10,H1000,0):'[1]NKC'!$E$5007,0)+H1000))</f>
        <v>1340</v>
      </c>
    </row>
    <row r="1002" spans="1:8" s="52" customFormat="1" ht="14.25">
      <c r="A1002" s="45">
        <f ca="1">IF($H1002="","",INDEX([1]NKC!$A$10:$A$5007,$H1002))</f>
        <v>43622</v>
      </c>
      <c r="B1002" s="46" t="str">
        <f ca="1">IF($H1002="","",INDEX([1]NKC!$B$10:$B$5007,$H1002))</f>
        <v>PC20190606-03</v>
      </c>
      <c r="C1002" s="47" t="str">
        <f ca="1">IF($H1002="","",INDEX([1]NKC!$C$10:$C$5007,$H1002))</f>
        <v>thuế GTGT khấu trừ</v>
      </c>
      <c r="D1002" s="48" t="str">
        <f ca="1">IF(IF($H1002="","",INDEX([1]NKC!$D$10:$D$5007,$H1002))=$C$8,IF($H1002="","",INDEX([1]NKC!$E$10:$E$5007,$H1002)),IF($H1002="","",INDEX([1]NKC!$D$10:$D$5007,$H1002)))</f>
        <v>1331</v>
      </c>
      <c r="E1002" s="49" t="str">
        <f ca="1">IF(IF($H1002="","",INDEX([1]NKC!$E$10:$E$5007,$H1002))=$C$8,"",IF($H1002="","",INDEX([1]NKC!$F$10:$F$5007,$H1002)))</f>
        <v/>
      </c>
      <c r="F1002" s="49">
        <f ca="1">IF(IF($H1002="","",INDEX([1]NKC!$D$10:$D$5007,$H1002))=$C$8,"",IF($H1002="","",INDEX([1]NKC!$F$10:$F$5007,$H1002)))</f>
        <v>140909</v>
      </c>
      <c r="G1002" s="50">
        <f ca="1">IF(SUM(E1002:F1002)=0,0,$G$11+SUM(E$12:$E1002)-SUM(F$12:$F1002))</f>
        <v>3297279033</v>
      </c>
      <c r="H1002" s="51">
        <f ca="1">IF(IF(TYPE(MATCH($C$8,OFFSET([1]NKC!$D$10,H1001,0):'[1]NKC'!$D$5007,0)+H1001)=16,"",MATCH($C$8,OFFSET([1]NKC!$D$10,H1001,0):'[1]NKC'!$D$5007,0)+H1001)&lt;IF(TYPE(MATCH($C$8,OFFSET([1]NKC!$E$10,H1001,0):'[1]NKC'!$E$5007,0)+H1001)=16,"",MATCH($C$8,OFFSET([1]NKC!$E$10,H1001,0):'[1]NKC'!$E$5007,0)+H1001),IF(TYPE(MATCH($C$8,OFFSET([1]NKC!$D$10,H1001,0):'[1]NKC'!$D$5007,0)+H1001)=16,"",MATCH($C$8,OFFSET([1]NKC!$D$10,H1001,0):'[1]NKC'!$D$5007,0)+H1001),IF(TYPE(MATCH($C$8,OFFSET([1]NKC!$E$10,H1001,0):'[1]NKC'!$E$5007,0)+H1001)=16,"",MATCH($C$8,OFFSET([1]NKC!$E$10,H1001,0):'[1]NKC'!$E$5007,0)+H1001))</f>
        <v>1341</v>
      </c>
    </row>
    <row r="1003" spans="1:8" s="52" customFormat="1" ht="25.5">
      <c r="A1003" s="45">
        <f ca="1">IF($H1003="","",INDEX([1]NKC!$A$10:$A$5007,$H1003))</f>
        <v>43622</v>
      </c>
      <c r="B1003" s="46" t="str">
        <f ca="1">IF($H1003="","",INDEX([1]NKC!$B$10:$B$5007,$H1003))</f>
        <v>PC20190606-03</v>
      </c>
      <c r="C1003" s="47" t="str">
        <f ca="1">IF($H1003="","",INDEX([1]NKC!$C$10:$C$5007,$H1003))</f>
        <v>TT phí công tác Phan Thiêt,Nha trang, Qngai,ĐN,Huế 14 ngày-phòng nghỉ</v>
      </c>
      <c r="D1003" s="48" t="str">
        <f ca="1">IF(IF($H1003="","",INDEX([1]NKC!$D$10:$D$5007,$H1003))=$C$8,IF($H1003="","",INDEX([1]NKC!$E$10:$E$5007,$H1003)),IF($H1003="","",INDEX([1]NKC!$D$10:$D$5007,$H1003)))</f>
        <v>6418</v>
      </c>
      <c r="E1003" s="49" t="str">
        <f ca="1">IF(IF($H1003="","",INDEX([1]NKC!$E$10:$E$5007,$H1003))=$C$8,"",IF($H1003="","",INDEX([1]NKC!$F$10:$F$5007,$H1003)))</f>
        <v/>
      </c>
      <c r="F1003" s="49">
        <f ca="1">IF(IF($H1003="","",INDEX([1]NKC!$D$10:$D$5007,$H1003))=$C$8,"",IF($H1003="","",INDEX([1]NKC!$F$10:$F$5007,$H1003)))</f>
        <v>572727</v>
      </c>
      <c r="G1003" s="50">
        <f ca="1">IF(SUM(E1003:F1003)=0,0,$G$11+SUM(E$12:$E1003)-SUM(F$12:$F1003))</f>
        <v>3296706306</v>
      </c>
      <c r="H1003" s="51">
        <f ca="1">IF(IF(TYPE(MATCH($C$8,OFFSET([1]NKC!$D$10,H1002,0):'[1]NKC'!$D$5007,0)+H1002)=16,"",MATCH($C$8,OFFSET([1]NKC!$D$10,H1002,0):'[1]NKC'!$D$5007,0)+H1002)&lt;IF(TYPE(MATCH($C$8,OFFSET([1]NKC!$E$10,H1002,0):'[1]NKC'!$E$5007,0)+H1002)=16,"",MATCH($C$8,OFFSET([1]NKC!$E$10,H1002,0):'[1]NKC'!$E$5007,0)+H1002),IF(TYPE(MATCH($C$8,OFFSET([1]NKC!$D$10,H1002,0):'[1]NKC'!$D$5007,0)+H1002)=16,"",MATCH($C$8,OFFSET([1]NKC!$D$10,H1002,0):'[1]NKC'!$D$5007,0)+H1002),IF(TYPE(MATCH($C$8,OFFSET([1]NKC!$E$10,H1002,0):'[1]NKC'!$E$5007,0)+H1002)=16,"",MATCH($C$8,OFFSET([1]NKC!$E$10,H1002,0):'[1]NKC'!$E$5007,0)+H1002))</f>
        <v>1342</v>
      </c>
    </row>
    <row r="1004" spans="1:8" s="52" customFormat="1" ht="14.25">
      <c r="A1004" s="45">
        <f ca="1">IF($H1004="","",INDEX([1]NKC!$A$10:$A$5007,$H1004))</f>
        <v>43622</v>
      </c>
      <c r="B1004" s="46" t="str">
        <f ca="1">IF($H1004="","",INDEX([1]NKC!$B$10:$B$5007,$H1004))</f>
        <v>PC20190606-03</v>
      </c>
      <c r="C1004" s="47" t="str">
        <f ca="1">IF($H1004="","",INDEX([1]NKC!$C$10:$C$5007,$H1004))</f>
        <v>Thuế GTGT khấu trừ</v>
      </c>
      <c r="D1004" s="48" t="str">
        <f ca="1">IF(IF($H1004="","",INDEX([1]NKC!$D$10:$D$5007,$H1004))=$C$8,IF($H1004="","",INDEX([1]NKC!$E$10:$E$5007,$H1004)),IF($H1004="","",INDEX([1]NKC!$D$10:$D$5007,$H1004)))</f>
        <v>1331</v>
      </c>
      <c r="E1004" s="49" t="str">
        <f ca="1">IF(IF($H1004="","",INDEX([1]NKC!$E$10:$E$5007,$H1004))=$C$8,"",IF($H1004="","",INDEX([1]NKC!$F$10:$F$5007,$H1004)))</f>
        <v/>
      </c>
      <c r="F1004" s="49">
        <f ca="1">IF(IF($H1004="","",INDEX([1]NKC!$D$10:$D$5007,$H1004))=$C$8,"",IF($H1004="","",INDEX([1]NKC!$F$10:$F$5007,$H1004)))</f>
        <v>57273</v>
      </c>
      <c r="G1004" s="50">
        <f ca="1">IF(SUM(E1004:F1004)=0,0,$G$11+SUM(E$12:$E1004)-SUM(F$12:$F1004))</f>
        <v>3296649033</v>
      </c>
      <c r="H1004" s="51">
        <f ca="1">IF(IF(TYPE(MATCH($C$8,OFFSET([1]NKC!$D$10,H1003,0):'[1]NKC'!$D$5007,0)+H1003)=16,"",MATCH($C$8,OFFSET([1]NKC!$D$10,H1003,0):'[1]NKC'!$D$5007,0)+H1003)&lt;IF(TYPE(MATCH($C$8,OFFSET([1]NKC!$E$10,H1003,0):'[1]NKC'!$E$5007,0)+H1003)=16,"",MATCH($C$8,OFFSET([1]NKC!$E$10,H1003,0):'[1]NKC'!$E$5007,0)+H1003),IF(TYPE(MATCH($C$8,OFFSET([1]NKC!$D$10,H1003,0):'[1]NKC'!$D$5007,0)+H1003)=16,"",MATCH($C$8,OFFSET([1]NKC!$D$10,H1003,0):'[1]NKC'!$D$5007,0)+H1003),IF(TYPE(MATCH($C$8,OFFSET([1]NKC!$E$10,H1003,0):'[1]NKC'!$E$5007,0)+H1003)=16,"",MATCH($C$8,OFFSET([1]NKC!$E$10,H1003,0):'[1]NKC'!$E$5007,0)+H1003))</f>
        <v>1343</v>
      </c>
    </row>
    <row r="1005" spans="1:8" s="52" customFormat="1" ht="25.5">
      <c r="A1005" s="45">
        <f ca="1">IF($H1005="","",INDEX([1]NKC!$A$10:$A$5007,$H1005))</f>
        <v>43622</v>
      </c>
      <c r="B1005" s="46" t="str">
        <f ca="1">IF($H1005="","",INDEX([1]NKC!$B$10:$B$5007,$H1005))</f>
        <v>PC20190606-03</v>
      </c>
      <c r="C1005" s="47" t="str">
        <f ca="1">IF($H1005="","",INDEX([1]NKC!$C$10:$C$5007,$H1005))</f>
        <v>TT phí công tác Phan Thiêt,Nha trang, Qngai,ĐN,Huế 14 ngày-phòng nghỉ</v>
      </c>
      <c r="D1005" s="48" t="str">
        <f ca="1">IF(IF($H1005="","",INDEX([1]NKC!$D$10:$D$5007,$H1005))=$C$8,IF($H1005="","",INDEX([1]NKC!$E$10:$E$5007,$H1005)),IF($H1005="","",INDEX([1]NKC!$D$10:$D$5007,$H1005)))</f>
        <v>6418</v>
      </c>
      <c r="E1005" s="49" t="str">
        <f ca="1">IF(IF($H1005="","",INDEX([1]NKC!$E$10:$E$5007,$H1005))=$C$8,"",IF($H1005="","",INDEX([1]NKC!$F$10:$F$5007,$H1005)))</f>
        <v/>
      </c>
      <c r="F1005" s="49">
        <f ca="1">IF(IF($H1005="","",INDEX([1]NKC!$D$10:$D$5007,$H1005))=$C$8,"",IF($H1005="","",INDEX([1]NKC!$F$10:$F$5007,$H1005)))</f>
        <v>2218182</v>
      </c>
      <c r="G1005" s="50">
        <f ca="1">IF(SUM(E1005:F1005)=0,0,$G$11+SUM(E$12:$E1005)-SUM(F$12:$F1005))</f>
        <v>3294430851</v>
      </c>
      <c r="H1005" s="51">
        <f ca="1">IF(IF(TYPE(MATCH($C$8,OFFSET([1]NKC!$D$10,H1004,0):'[1]NKC'!$D$5007,0)+H1004)=16,"",MATCH($C$8,OFFSET([1]NKC!$D$10,H1004,0):'[1]NKC'!$D$5007,0)+H1004)&lt;IF(TYPE(MATCH($C$8,OFFSET([1]NKC!$E$10,H1004,0):'[1]NKC'!$E$5007,0)+H1004)=16,"",MATCH($C$8,OFFSET([1]NKC!$E$10,H1004,0):'[1]NKC'!$E$5007,0)+H1004),IF(TYPE(MATCH($C$8,OFFSET([1]NKC!$D$10,H1004,0):'[1]NKC'!$D$5007,0)+H1004)=16,"",MATCH($C$8,OFFSET([1]NKC!$D$10,H1004,0):'[1]NKC'!$D$5007,0)+H1004),IF(TYPE(MATCH($C$8,OFFSET([1]NKC!$E$10,H1004,0):'[1]NKC'!$E$5007,0)+H1004)=16,"",MATCH($C$8,OFFSET([1]NKC!$E$10,H1004,0):'[1]NKC'!$E$5007,0)+H1004))</f>
        <v>1344</v>
      </c>
    </row>
    <row r="1006" spans="1:8" s="52" customFormat="1" ht="14.25">
      <c r="A1006" s="45">
        <f ca="1">IF($H1006="","",INDEX([1]NKC!$A$10:$A$5007,$H1006))</f>
        <v>43622</v>
      </c>
      <c r="B1006" s="46" t="str">
        <f ca="1">IF($H1006="","",INDEX([1]NKC!$B$10:$B$5007,$H1006))</f>
        <v>PC20190606-03</v>
      </c>
      <c r="C1006" s="47" t="str">
        <f ca="1">IF($H1006="","",INDEX([1]NKC!$C$10:$C$5007,$H1006))</f>
        <v>Thuế GTGT khấu trừ</v>
      </c>
      <c r="D1006" s="48" t="str">
        <f ca="1">IF(IF($H1006="","",INDEX([1]NKC!$D$10:$D$5007,$H1006))=$C$8,IF($H1006="","",INDEX([1]NKC!$E$10:$E$5007,$H1006)),IF($H1006="","",INDEX([1]NKC!$D$10:$D$5007,$H1006)))</f>
        <v>1331</v>
      </c>
      <c r="E1006" s="49" t="str">
        <f ca="1">IF(IF($H1006="","",INDEX([1]NKC!$E$10:$E$5007,$H1006))=$C$8,"",IF($H1006="","",INDEX([1]NKC!$F$10:$F$5007,$H1006)))</f>
        <v/>
      </c>
      <c r="F1006" s="49">
        <f ca="1">IF(IF($H1006="","",INDEX([1]NKC!$D$10:$D$5007,$H1006))=$C$8,"",IF($H1006="","",INDEX([1]NKC!$F$10:$F$5007,$H1006)))</f>
        <v>221818</v>
      </c>
      <c r="G1006" s="50">
        <f ca="1">IF(SUM(E1006:F1006)=0,0,$G$11+SUM(E$12:$E1006)-SUM(F$12:$F1006))</f>
        <v>3294209033</v>
      </c>
      <c r="H1006" s="51">
        <f ca="1">IF(IF(TYPE(MATCH($C$8,OFFSET([1]NKC!$D$10,H1005,0):'[1]NKC'!$D$5007,0)+H1005)=16,"",MATCH($C$8,OFFSET([1]NKC!$D$10,H1005,0):'[1]NKC'!$D$5007,0)+H1005)&lt;IF(TYPE(MATCH($C$8,OFFSET([1]NKC!$E$10,H1005,0):'[1]NKC'!$E$5007,0)+H1005)=16,"",MATCH($C$8,OFFSET([1]NKC!$E$10,H1005,0):'[1]NKC'!$E$5007,0)+H1005),IF(TYPE(MATCH($C$8,OFFSET([1]NKC!$D$10,H1005,0):'[1]NKC'!$D$5007,0)+H1005)=16,"",MATCH($C$8,OFFSET([1]NKC!$D$10,H1005,0):'[1]NKC'!$D$5007,0)+H1005),IF(TYPE(MATCH($C$8,OFFSET([1]NKC!$E$10,H1005,0):'[1]NKC'!$E$5007,0)+H1005)=16,"",MATCH($C$8,OFFSET([1]NKC!$E$10,H1005,0):'[1]NKC'!$E$5007,0)+H1005))</f>
        <v>1345</v>
      </c>
    </row>
    <row r="1007" spans="1:8" s="52" customFormat="1" ht="25.5">
      <c r="A1007" s="45">
        <f ca="1">IF($H1007="","",INDEX([1]NKC!$A$10:$A$5007,$H1007))</f>
        <v>43622</v>
      </c>
      <c r="B1007" s="46" t="str">
        <f ca="1">IF($H1007="","",INDEX([1]NKC!$B$10:$B$5007,$H1007))</f>
        <v>PC20190606-03</v>
      </c>
      <c r="C1007" s="47" t="str">
        <f ca="1">IF($H1007="","",INDEX([1]NKC!$C$10:$C$5007,$H1007))</f>
        <v>TT phí công tác Phan Thiêt,Nha trang, Qngai,ĐN,Huế 14 ngày-Ăn uống</v>
      </c>
      <c r="D1007" s="48" t="str">
        <f ca="1">IF(IF($H1007="","",INDEX([1]NKC!$D$10:$D$5007,$H1007))=$C$8,IF($H1007="","",INDEX([1]NKC!$E$10:$E$5007,$H1007)),IF($H1007="","",INDEX([1]NKC!$D$10:$D$5007,$H1007)))</f>
        <v>6418</v>
      </c>
      <c r="E1007" s="49" t="str">
        <f ca="1">IF(IF($H1007="","",INDEX([1]NKC!$E$10:$E$5007,$H1007))=$C$8,"",IF($H1007="","",INDEX([1]NKC!$F$10:$F$5007,$H1007)))</f>
        <v/>
      </c>
      <c r="F1007" s="49">
        <f ca="1">IF(IF($H1007="","",INDEX([1]NKC!$D$10:$D$5007,$H1007))=$C$8,"",IF($H1007="","",INDEX([1]NKC!$F$10:$F$5007,$H1007)))</f>
        <v>1928000</v>
      </c>
      <c r="G1007" s="50">
        <f ca="1">IF(SUM(E1007:F1007)=0,0,$G$11+SUM(E$12:$E1007)-SUM(F$12:$F1007))</f>
        <v>3292281033</v>
      </c>
      <c r="H1007" s="51">
        <f ca="1">IF(IF(TYPE(MATCH($C$8,OFFSET([1]NKC!$D$10,H1006,0):'[1]NKC'!$D$5007,0)+H1006)=16,"",MATCH($C$8,OFFSET([1]NKC!$D$10,H1006,0):'[1]NKC'!$D$5007,0)+H1006)&lt;IF(TYPE(MATCH($C$8,OFFSET([1]NKC!$E$10,H1006,0):'[1]NKC'!$E$5007,0)+H1006)=16,"",MATCH($C$8,OFFSET([1]NKC!$E$10,H1006,0):'[1]NKC'!$E$5007,0)+H1006),IF(TYPE(MATCH($C$8,OFFSET([1]NKC!$D$10,H1006,0):'[1]NKC'!$D$5007,0)+H1006)=16,"",MATCH($C$8,OFFSET([1]NKC!$D$10,H1006,0):'[1]NKC'!$D$5007,0)+H1006),IF(TYPE(MATCH($C$8,OFFSET([1]NKC!$E$10,H1006,0):'[1]NKC'!$E$5007,0)+H1006)=16,"",MATCH($C$8,OFFSET([1]NKC!$E$10,H1006,0):'[1]NKC'!$E$5007,0)+H1006))</f>
        <v>1346</v>
      </c>
    </row>
    <row r="1008" spans="1:8" s="52" customFormat="1" ht="14.25">
      <c r="A1008" s="45">
        <f ca="1">IF($H1008="","",INDEX([1]NKC!$A$10:$A$5007,$H1008))</f>
        <v>43622</v>
      </c>
      <c r="B1008" s="46" t="str">
        <f ca="1">IF($H1008="","",INDEX([1]NKC!$B$10:$B$5007,$H1008))</f>
        <v>PC20190606-03</v>
      </c>
      <c r="C1008" s="47" t="str">
        <f ca="1">IF($H1008="","",INDEX([1]NKC!$C$10:$C$5007,$H1008))</f>
        <v>Thuế GTGT khấu trừ</v>
      </c>
      <c r="D1008" s="48" t="str">
        <f ca="1">IF(IF($H1008="","",INDEX([1]NKC!$D$10:$D$5007,$H1008))=$C$8,IF($H1008="","",INDEX([1]NKC!$E$10:$E$5007,$H1008)),IF($H1008="","",INDEX([1]NKC!$D$10:$D$5007,$H1008)))</f>
        <v>1331</v>
      </c>
      <c r="E1008" s="49" t="str">
        <f ca="1">IF(IF($H1008="","",INDEX([1]NKC!$E$10:$E$5007,$H1008))=$C$8,"",IF($H1008="","",INDEX([1]NKC!$F$10:$F$5007,$H1008)))</f>
        <v/>
      </c>
      <c r="F1008" s="49">
        <f ca="1">IF(IF($H1008="","",INDEX([1]NKC!$D$10:$D$5007,$H1008))=$C$8,"",IF($H1008="","",INDEX([1]NKC!$F$10:$F$5007,$H1008)))</f>
        <v>192800</v>
      </c>
      <c r="G1008" s="50">
        <f ca="1">IF(SUM(E1008:F1008)=0,0,$G$11+SUM(E$12:$E1008)-SUM(F$12:$F1008))</f>
        <v>3292088233</v>
      </c>
      <c r="H1008" s="51">
        <f ca="1">IF(IF(TYPE(MATCH($C$8,OFFSET([1]NKC!$D$10,H1007,0):'[1]NKC'!$D$5007,0)+H1007)=16,"",MATCH($C$8,OFFSET([1]NKC!$D$10,H1007,0):'[1]NKC'!$D$5007,0)+H1007)&lt;IF(TYPE(MATCH($C$8,OFFSET([1]NKC!$E$10,H1007,0):'[1]NKC'!$E$5007,0)+H1007)=16,"",MATCH($C$8,OFFSET([1]NKC!$E$10,H1007,0):'[1]NKC'!$E$5007,0)+H1007),IF(TYPE(MATCH($C$8,OFFSET([1]NKC!$D$10,H1007,0):'[1]NKC'!$D$5007,0)+H1007)=16,"",MATCH($C$8,OFFSET([1]NKC!$D$10,H1007,0):'[1]NKC'!$D$5007,0)+H1007),IF(TYPE(MATCH($C$8,OFFSET([1]NKC!$E$10,H1007,0):'[1]NKC'!$E$5007,0)+H1007)=16,"",MATCH($C$8,OFFSET([1]NKC!$E$10,H1007,0):'[1]NKC'!$E$5007,0)+H1007))</f>
        <v>1347</v>
      </c>
    </row>
    <row r="1009" spans="1:8" s="52" customFormat="1" ht="25.5">
      <c r="A1009" s="45">
        <f ca="1">IF($H1009="","",INDEX([1]NKC!$A$10:$A$5007,$H1009))</f>
        <v>43622</v>
      </c>
      <c r="B1009" s="46" t="str">
        <f ca="1">IF($H1009="","",INDEX([1]NKC!$B$10:$B$5007,$H1009))</f>
        <v>PC20190606-03</v>
      </c>
      <c r="C1009" s="47" t="str">
        <f ca="1">IF($H1009="","",INDEX([1]NKC!$C$10:$C$5007,$H1009))</f>
        <v>TT phí công tác Phan Thiêt,Nha trang, Qngai,ĐN,Huế 14 ngày-Ăn uống</v>
      </c>
      <c r="D1009" s="48" t="str">
        <f ca="1">IF(IF($H1009="","",INDEX([1]NKC!$D$10:$D$5007,$H1009))=$C$8,IF($H1009="","",INDEX([1]NKC!$E$10:$E$5007,$H1009)),IF($H1009="","",INDEX([1]NKC!$D$10:$D$5007,$H1009)))</f>
        <v>6418</v>
      </c>
      <c r="E1009" s="49" t="str">
        <f ca="1">IF(IF($H1009="","",INDEX([1]NKC!$E$10:$E$5007,$H1009))=$C$8,"",IF($H1009="","",INDEX([1]NKC!$F$10:$F$5007,$H1009)))</f>
        <v/>
      </c>
      <c r="F1009" s="49">
        <f ca="1">IF(IF($H1009="","",INDEX([1]NKC!$D$10:$D$5007,$H1009))=$C$8,"",IF($H1009="","",INDEX([1]NKC!$F$10:$F$5007,$H1009)))</f>
        <v>4500000</v>
      </c>
      <c r="G1009" s="50">
        <f ca="1">IF(SUM(E1009:F1009)=0,0,$G$11+SUM(E$12:$E1009)-SUM(F$12:$F1009))</f>
        <v>3287588233</v>
      </c>
      <c r="H1009" s="51">
        <f ca="1">IF(IF(TYPE(MATCH($C$8,OFFSET([1]NKC!$D$10,H1008,0):'[1]NKC'!$D$5007,0)+H1008)=16,"",MATCH($C$8,OFFSET([1]NKC!$D$10,H1008,0):'[1]NKC'!$D$5007,0)+H1008)&lt;IF(TYPE(MATCH($C$8,OFFSET([1]NKC!$E$10,H1008,0):'[1]NKC'!$E$5007,0)+H1008)=16,"",MATCH($C$8,OFFSET([1]NKC!$E$10,H1008,0):'[1]NKC'!$E$5007,0)+H1008),IF(TYPE(MATCH($C$8,OFFSET([1]NKC!$D$10,H1008,0):'[1]NKC'!$D$5007,0)+H1008)=16,"",MATCH($C$8,OFFSET([1]NKC!$D$10,H1008,0):'[1]NKC'!$D$5007,0)+H1008),IF(TYPE(MATCH($C$8,OFFSET([1]NKC!$E$10,H1008,0):'[1]NKC'!$E$5007,0)+H1008)=16,"",MATCH($C$8,OFFSET([1]NKC!$E$10,H1008,0):'[1]NKC'!$E$5007,0)+H1008))</f>
        <v>1348</v>
      </c>
    </row>
    <row r="1010" spans="1:8" s="52" customFormat="1" ht="14.25">
      <c r="A1010" s="45">
        <f ca="1">IF($H1010="","",INDEX([1]NKC!$A$10:$A$5007,$H1010))</f>
        <v>43622</v>
      </c>
      <c r="B1010" s="46" t="str">
        <f ca="1">IF($H1010="","",INDEX([1]NKC!$B$10:$B$5007,$H1010))</f>
        <v>PC20190606-03</v>
      </c>
      <c r="C1010" s="47" t="str">
        <f ca="1">IF($H1010="","",INDEX([1]NKC!$C$10:$C$5007,$H1010))</f>
        <v>Thuế GTGT khấu trừ</v>
      </c>
      <c r="D1010" s="48" t="str">
        <f ca="1">IF(IF($H1010="","",INDEX([1]NKC!$D$10:$D$5007,$H1010))=$C$8,IF($H1010="","",INDEX([1]NKC!$E$10:$E$5007,$H1010)),IF($H1010="","",INDEX([1]NKC!$D$10:$D$5007,$H1010)))</f>
        <v>1331</v>
      </c>
      <c r="E1010" s="49" t="str">
        <f ca="1">IF(IF($H1010="","",INDEX([1]NKC!$E$10:$E$5007,$H1010))=$C$8,"",IF($H1010="","",INDEX([1]NKC!$F$10:$F$5007,$H1010)))</f>
        <v/>
      </c>
      <c r="F1010" s="49">
        <f ca="1">IF(IF($H1010="","",INDEX([1]NKC!$D$10:$D$5007,$H1010))=$C$8,"",IF($H1010="","",INDEX([1]NKC!$F$10:$F$5007,$H1010)))</f>
        <v>450000</v>
      </c>
      <c r="G1010" s="50">
        <f ca="1">IF(SUM(E1010:F1010)=0,0,$G$11+SUM(E$12:$E1010)-SUM(F$12:$F1010))</f>
        <v>3287138233</v>
      </c>
      <c r="H1010" s="51">
        <f ca="1">IF(IF(TYPE(MATCH($C$8,OFFSET([1]NKC!$D$10,H1009,0):'[1]NKC'!$D$5007,0)+H1009)=16,"",MATCH($C$8,OFFSET([1]NKC!$D$10,H1009,0):'[1]NKC'!$D$5007,0)+H1009)&lt;IF(TYPE(MATCH($C$8,OFFSET([1]NKC!$E$10,H1009,0):'[1]NKC'!$E$5007,0)+H1009)=16,"",MATCH($C$8,OFFSET([1]NKC!$E$10,H1009,0):'[1]NKC'!$E$5007,0)+H1009),IF(TYPE(MATCH($C$8,OFFSET([1]NKC!$D$10,H1009,0):'[1]NKC'!$D$5007,0)+H1009)=16,"",MATCH($C$8,OFFSET([1]NKC!$D$10,H1009,0):'[1]NKC'!$D$5007,0)+H1009),IF(TYPE(MATCH($C$8,OFFSET([1]NKC!$E$10,H1009,0):'[1]NKC'!$E$5007,0)+H1009)=16,"",MATCH($C$8,OFFSET([1]NKC!$E$10,H1009,0):'[1]NKC'!$E$5007,0)+H1009))</f>
        <v>1349</v>
      </c>
    </row>
    <row r="1011" spans="1:8" s="52" customFormat="1" ht="25.5">
      <c r="A1011" s="45">
        <f ca="1">IF($H1011="","",INDEX([1]NKC!$A$10:$A$5007,$H1011))</f>
        <v>43622</v>
      </c>
      <c r="B1011" s="46" t="str">
        <f ca="1">IF($H1011="","",INDEX([1]NKC!$B$10:$B$5007,$H1011))</f>
        <v>PC20190606-03</v>
      </c>
      <c r="C1011" s="47" t="str">
        <f ca="1">IF($H1011="","",INDEX([1]NKC!$C$10:$C$5007,$H1011))</f>
        <v>TT phí công tác Phan Thiêt,Nha trang, Qngai,ĐN,Huế 14 ngày-Ăn uống</v>
      </c>
      <c r="D1011" s="48" t="str">
        <f ca="1">IF(IF($H1011="","",INDEX([1]NKC!$D$10:$D$5007,$H1011))=$C$8,IF($H1011="","",INDEX([1]NKC!$E$10:$E$5007,$H1011)),IF($H1011="","",INDEX([1]NKC!$D$10:$D$5007,$H1011)))</f>
        <v>6418</v>
      </c>
      <c r="E1011" s="49" t="str">
        <f ca="1">IF(IF($H1011="","",INDEX([1]NKC!$E$10:$E$5007,$H1011))=$C$8,"",IF($H1011="","",INDEX([1]NKC!$F$10:$F$5007,$H1011)))</f>
        <v/>
      </c>
      <c r="F1011" s="49">
        <f ca="1">IF(IF($H1011="","",INDEX([1]NKC!$D$10:$D$5007,$H1011))=$C$8,"",IF($H1011="","",INDEX([1]NKC!$F$10:$F$5007,$H1011)))</f>
        <v>1546000</v>
      </c>
      <c r="G1011" s="50">
        <f ca="1">IF(SUM(E1011:F1011)=0,0,$G$11+SUM(E$12:$E1011)-SUM(F$12:$F1011))</f>
        <v>3285592233</v>
      </c>
      <c r="H1011" s="51">
        <f ca="1">IF(IF(TYPE(MATCH($C$8,OFFSET([1]NKC!$D$10,H1010,0):'[1]NKC'!$D$5007,0)+H1010)=16,"",MATCH($C$8,OFFSET([1]NKC!$D$10,H1010,0):'[1]NKC'!$D$5007,0)+H1010)&lt;IF(TYPE(MATCH($C$8,OFFSET([1]NKC!$E$10,H1010,0):'[1]NKC'!$E$5007,0)+H1010)=16,"",MATCH($C$8,OFFSET([1]NKC!$E$10,H1010,0):'[1]NKC'!$E$5007,0)+H1010),IF(TYPE(MATCH($C$8,OFFSET([1]NKC!$D$10,H1010,0):'[1]NKC'!$D$5007,0)+H1010)=16,"",MATCH($C$8,OFFSET([1]NKC!$D$10,H1010,0):'[1]NKC'!$D$5007,0)+H1010),IF(TYPE(MATCH($C$8,OFFSET([1]NKC!$E$10,H1010,0):'[1]NKC'!$E$5007,0)+H1010)=16,"",MATCH($C$8,OFFSET([1]NKC!$E$10,H1010,0):'[1]NKC'!$E$5007,0)+H1010))</f>
        <v>1350</v>
      </c>
    </row>
    <row r="1012" spans="1:8" s="52" customFormat="1" ht="14.25">
      <c r="A1012" s="45">
        <f ca="1">IF($H1012="","",INDEX([1]NKC!$A$10:$A$5007,$H1012))</f>
        <v>43622</v>
      </c>
      <c r="B1012" s="46" t="str">
        <f ca="1">IF($H1012="","",INDEX([1]NKC!$B$10:$B$5007,$H1012))</f>
        <v>PC20190606-03</v>
      </c>
      <c r="C1012" s="47" t="str">
        <f ca="1">IF($H1012="","",INDEX([1]NKC!$C$10:$C$5007,$H1012))</f>
        <v>Thuế GTGT khấu trừ</v>
      </c>
      <c r="D1012" s="48" t="str">
        <f ca="1">IF(IF($H1012="","",INDEX([1]NKC!$D$10:$D$5007,$H1012))=$C$8,IF($H1012="","",INDEX([1]NKC!$E$10:$E$5007,$H1012)),IF($H1012="","",INDEX([1]NKC!$D$10:$D$5007,$H1012)))</f>
        <v>1331</v>
      </c>
      <c r="E1012" s="49" t="str">
        <f ca="1">IF(IF($H1012="","",INDEX([1]NKC!$E$10:$E$5007,$H1012))=$C$8,"",IF($H1012="","",INDEX([1]NKC!$F$10:$F$5007,$H1012)))</f>
        <v/>
      </c>
      <c r="F1012" s="49">
        <f ca="1">IF(IF($H1012="","",INDEX([1]NKC!$D$10:$D$5007,$H1012))=$C$8,"",IF($H1012="","",INDEX([1]NKC!$F$10:$F$5007,$H1012)))</f>
        <v>154600</v>
      </c>
      <c r="G1012" s="50">
        <f ca="1">IF(SUM(E1012:F1012)=0,0,$G$11+SUM(E$12:$E1012)-SUM(F$12:$F1012))</f>
        <v>3285437633</v>
      </c>
      <c r="H1012" s="51">
        <f ca="1">IF(IF(TYPE(MATCH($C$8,OFFSET([1]NKC!$D$10,H1011,0):'[1]NKC'!$D$5007,0)+H1011)=16,"",MATCH($C$8,OFFSET([1]NKC!$D$10,H1011,0):'[1]NKC'!$D$5007,0)+H1011)&lt;IF(TYPE(MATCH($C$8,OFFSET([1]NKC!$E$10,H1011,0):'[1]NKC'!$E$5007,0)+H1011)=16,"",MATCH($C$8,OFFSET([1]NKC!$E$10,H1011,0):'[1]NKC'!$E$5007,0)+H1011),IF(TYPE(MATCH($C$8,OFFSET([1]NKC!$D$10,H1011,0):'[1]NKC'!$D$5007,0)+H1011)=16,"",MATCH($C$8,OFFSET([1]NKC!$D$10,H1011,0):'[1]NKC'!$D$5007,0)+H1011),IF(TYPE(MATCH($C$8,OFFSET([1]NKC!$E$10,H1011,0):'[1]NKC'!$E$5007,0)+H1011)=16,"",MATCH($C$8,OFFSET([1]NKC!$E$10,H1011,0):'[1]NKC'!$E$5007,0)+H1011))</f>
        <v>1351</v>
      </c>
    </row>
    <row r="1013" spans="1:8" s="52" customFormat="1" ht="25.5">
      <c r="A1013" s="45">
        <f ca="1">IF($H1013="","",INDEX([1]NKC!$A$10:$A$5007,$H1013))</f>
        <v>43622</v>
      </c>
      <c r="B1013" s="46" t="str">
        <f ca="1">IF($H1013="","",INDEX([1]NKC!$B$10:$B$5007,$H1013))</f>
        <v>PC20190606-03</v>
      </c>
      <c r="C1013" s="47" t="str">
        <f ca="1">IF($H1013="","",INDEX([1]NKC!$C$10:$C$5007,$H1013))</f>
        <v>TT phí công tác Phan Thiêt,Nha trang, Qngai,ĐN,Huế 14 ngày- Ăn uống</v>
      </c>
      <c r="D1013" s="48" t="str">
        <f ca="1">IF(IF($H1013="","",INDEX([1]NKC!$D$10:$D$5007,$H1013))=$C$8,IF($H1013="","",INDEX([1]NKC!$E$10:$E$5007,$H1013)),IF($H1013="","",INDEX([1]NKC!$D$10:$D$5007,$H1013)))</f>
        <v>6418</v>
      </c>
      <c r="E1013" s="49" t="str">
        <f ca="1">IF(IF($H1013="","",INDEX([1]NKC!$E$10:$E$5007,$H1013))=$C$8,"",IF($H1013="","",INDEX([1]NKC!$F$10:$F$5007,$H1013)))</f>
        <v/>
      </c>
      <c r="F1013" s="49">
        <f ca="1">IF(IF($H1013="","",INDEX([1]NKC!$D$10:$D$5007,$H1013))=$C$8,"",IF($H1013="","",INDEX([1]NKC!$F$10:$F$5007,$H1013)))</f>
        <v>2098182</v>
      </c>
      <c r="G1013" s="50">
        <f ca="1">IF(SUM(E1013:F1013)=0,0,$G$11+SUM(E$12:$E1013)-SUM(F$12:$F1013))</f>
        <v>3283339451</v>
      </c>
      <c r="H1013" s="51">
        <f ca="1">IF(IF(TYPE(MATCH($C$8,OFFSET([1]NKC!$D$10,H1012,0):'[1]NKC'!$D$5007,0)+H1012)=16,"",MATCH($C$8,OFFSET([1]NKC!$D$10,H1012,0):'[1]NKC'!$D$5007,0)+H1012)&lt;IF(TYPE(MATCH($C$8,OFFSET([1]NKC!$E$10,H1012,0):'[1]NKC'!$E$5007,0)+H1012)=16,"",MATCH($C$8,OFFSET([1]NKC!$E$10,H1012,0):'[1]NKC'!$E$5007,0)+H1012),IF(TYPE(MATCH($C$8,OFFSET([1]NKC!$D$10,H1012,0):'[1]NKC'!$D$5007,0)+H1012)=16,"",MATCH($C$8,OFFSET([1]NKC!$D$10,H1012,0):'[1]NKC'!$D$5007,0)+H1012),IF(TYPE(MATCH($C$8,OFFSET([1]NKC!$E$10,H1012,0):'[1]NKC'!$E$5007,0)+H1012)=16,"",MATCH($C$8,OFFSET([1]NKC!$E$10,H1012,0):'[1]NKC'!$E$5007,0)+H1012))</f>
        <v>1352</v>
      </c>
    </row>
    <row r="1014" spans="1:8" s="52" customFormat="1" ht="14.25">
      <c r="A1014" s="45">
        <f ca="1">IF($H1014="","",INDEX([1]NKC!$A$10:$A$5007,$H1014))</f>
        <v>43622</v>
      </c>
      <c r="B1014" s="46" t="str">
        <f ca="1">IF($H1014="","",INDEX([1]NKC!$B$10:$B$5007,$H1014))</f>
        <v>PC20190606-03</v>
      </c>
      <c r="C1014" s="47" t="str">
        <f ca="1">IF($H1014="","",INDEX([1]NKC!$C$10:$C$5007,$H1014))</f>
        <v>Thuế GTGT khấu trừ</v>
      </c>
      <c r="D1014" s="48" t="str">
        <f ca="1">IF(IF($H1014="","",INDEX([1]NKC!$D$10:$D$5007,$H1014))=$C$8,IF($H1014="","",INDEX([1]NKC!$E$10:$E$5007,$H1014)),IF($H1014="","",INDEX([1]NKC!$D$10:$D$5007,$H1014)))</f>
        <v>1331</v>
      </c>
      <c r="E1014" s="49" t="str">
        <f ca="1">IF(IF($H1014="","",INDEX([1]NKC!$E$10:$E$5007,$H1014))=$C$8,"",IF($H1014="","",INDEX([1]NKC!$F$10:$F$5007,$H1014)))</f>
        <v/>
      </c>
      <c r="F1014" s="49">
        <f ca="1">IF(IF($H1014="","",INDEX([1]NKC!$D$10:$D$5007,$H1014))=$C$8,"",IF($H1014="","",INDEX([1]NKC!$F$10:$F$5007,$H1014)))</f>
        <v>209818</v>
      </c>
      <c r="G1014" s="50">
        <f ca="1">IF(SUM(E1014:F1014)=0,0,$G$11+SUM(E$12:$E1014)-SUM(F$12:$F1014))</f>
        <v>3283129633</v>
      </c>
      <c r="H1014" s="51">
        <f ca="1">IF(IF(TYPE(MATCH($C$8,OFFSET([1]NKC!$D$10,H1013,0):'[1]NKC'!$D$5007,0)+H1013)=16,"",MATCH($C$8,OFFSET([1]NKC!$D$10,H1013,0):'[1]NKC'!$D$5007,0)+H1013)&lt;IF(TYPE(MATCH($C$8,OFFSET([1]NKC!$E$10,H1013,0):'[1]NKC'!$E$5007,0)+H1013)=16,"",MATCH($C$8,OFFSET([1]NKC!$E$10,H1013,0):'[1]NKC'!$E$5007,0)+H1013),IF(TYPE(MATCH($C$8,OFFSET([1]NKC!$D$10,H1013,0):'[1]NKC'!$D$5007,0)+H1013)=16,"",MATCH($C$8,OFFSET([1]NKC!$D$10,H1013,0):'[1]NKC'!$D$5007,0)+H1013),IF(TYPE(MATCH($C$8,OFFSET([1]NKC!$E$10,H1013,0):'[1]NKC'!$E$5007,0)+H1013)=16,"",MATCH($C$8,OFFSET([1]NKC!$E$10,H1013,0):'[1]NKC'!$E$5007,0)+H1013))</f>
        <v>1353</v>
      </c>
    </row>
    <row r="1015" spans="1:8" s="52" customFormat="1" ht="25.5">
      <c r="A1015" s="45">
        <f ca="1">IF($H1015="","",INDEX([1]NKC!$A$10:$A$5007,$H1015))</f>
        <v>43622</v>
      </c>
      <c r="B1015" s="46" t="str">
        <f ca="1">IF($H1015="","",INDEX([1]NKC!$B$10:$B$5007,$H1015))</f>
        <v>PC20190606-03</v>
      </c>
      <c r="C1015" s="47" t="str">
        <f ca="1">IF($H1015="","",INDEX([1]NKC!$C$10:$C$5007,$H1015))</f>
        <v>TT phí công tác Phan Thiêt,Nha trang, Qngai,ĐN,Huế 14 ngày-Ăn uống</v>
      </c>
      <c r="D1015" s="48" t="str">
        <f ca="1">IF(IF($H1015="","",INDEX([1]NKC!$D$10:$D$5007,$H1015))=$C$8,IF($H1015="","",INDEX([1]NKC!$E$10:$E$5007,$H1015)),IF($H1015="","",INDEX([1]NKC!$D$10:$D$5007,$H1015)))</f>
        <v>6418</v>
      </c>
      <c r="E1015" s="49" t="str">
        <f ca="1">IF(IF($H1015="","",INDEX([1]NKC!$E$10:$E$5007,$H1015))=$C$8,"",IF($H1015="","",INDEX([1]NKC!$F$10:$F$5007,$H1015)))</f>
        <v/>
      </c>
      <c r="F1015" s="49">
        <f ca="1">IF(IF($H1015="","",INDEX([1]NKC!$D$10:$D$5007,$H1015))=$C$8,"",IF($H1015="","",INDEX([1]NKC!$F$10:$F$5007,$H1015)))</f>
        <v>2473636</v>
      </c>
      <c r="G1015" s="50">
        <f ca="1">IF(SUM(E1015:F1015)=0,0,$G$11+SUM(E$12:$E1015)-SUM(F$12:$F1015))</f>
        <v>3280655997</v>
      </c>
      <c r="H1015" s="51">
        <f ca="1">IF(IF(TYPE(MATCH($C$8,OFFSET([1]NKC!$D$10,H1014,0):'[1]NKC'!$D$5007,0)+H1014)=16,"",MATCH($C$8,OFFSET([1]NKC!$D$10,H1014,0):'[1]NKC'!$D$5007,0)+H1014)&lt;IF(TYPE(MATCH($C$8,OFFSET([1]NKC!$E$10,H1014,0):'[1]NKC'!$E$5007,0)+H1014)=16,"",MATCH($C$8,OFFSET([1]NKC!$E$10,H1014,0):'[1]NKC'!$E$5007,0)+H1014),IF(TYPE(MATCH($C$8,OFFSET([1]NKC!$D$10,H1014,0):'[1]NKC'!$D$5007,0)+H1014)=16,"",MATCH($C$8,OFFSET([1]NKC!$D$10,H1014,0):'[1]NKC'!$D$5007,0)+H1014),IF(TYPE(MATCH($C$8,OFFSET([1]NKC!$E$10,H1014,0):'[1]NKC'!$E$5007,0)+H1014)=16,"",MATCH($C$8,OFFSET([1]NKC!$E$10,H1014,0):'[1]NKC'!$E$5007,0)+H1014))</f>
        <v>1354</v>
      </c>
    </row>
    <row r="1016" spans="1:8" s="52" customFormat="1" ht="14.25">
      <c r="A1016" s="45">
        <f ca="1">IF($H1016="","",INDEX([1]NKC!$A$10:$A$5007,$H1016))</f>
        <v>43622</v>
      </c>
      <c r="B1016" s="46" t="str">
        <f ca="1">IF($H1016="","",INDEX([1]NKC!$B$10:$B$5007,$H1016))</f>
        <v>PC20190606-03</v>
      </c>
      <c r="C1016" s="47" t="str">
        <f ca="1">IF($H1016="","",INDEX([1]NKC!$C$10:$C$5007,$H1016))</f>
        <v>Thuế GTGT khấu trừ</v>
      </c>
      <c r="D1016" s="48" t="str">
        <f ca="1">IF(IF($H1016="","",INDEX([1]NKC!$D$10:$D$5007,$H1016))=$C$8,IF($H1016="","",INDEX([1]NKC!$E$10:$E$5007,$H1016)),IF($H1016="","",INDEX([1]NKC!$D$10:$D$5007,$H1016)))</f>
        <v>1331</v>
      </c>
      <c r="E1016" s="49" t="str">
        <f ca="1">IF(IF($H1016="","",INDEX([1]NKC!$E$10:$E$5007,$H1016))=$C$8,"",IF($H1016="","",INDEX([1]NKC!$F$10:$F$5007,$H1016)))</f>
        <v/>
      </c>
      <c r="F1016" s="49">
        <f ca="1">IF(IF($H1016="","",INDEX([1]NKC!$D$10:$D$5007,$H1016))=$C$8,"",IF($H1016="","",INDEX([1]NKC!$F$10:$F$5007,$H1016)))</f>
        <v>247364</v>
      </c>
      <c r="G1016" s="50">
        <f ca="1">IF(SUM(E1016:F1016)=0,0,$G$11+SUM(E$12:$E1016)-SUM(F$12:$F1016))</f>
        <v>3280408633</v>
      </c>
      <c r="H1016" s="51">
        <f ca="1">IF(IF(TYPE(MATCH($C$8,OFFSET([1]NKC!$D$10,H1015,0):'[1]NKC'!$D$5007,0)+H1015)=16,"",MATCH($C$8,OFFSET([1]NKC!$D$10,H1015,0):'[1]NKC'!$D$5007,0)+H1015)&lt;IF(TYPE(MATCH($C$8,OFFSET([1]NKC!$E$10,H1015,0):'[1]NKC'!$E$5007,0)+H1015)=16,"",MATCH($C$8,OFFSET([1]NKC!$E$10,H1015,0):'[1]NKC'!$E$5007,0)+H1015),IF(TYPE(MATCH($C$8,OFFSET([1]NKC!$D$10,H1015,0):'[1]NKC'!$D$5007,0)+H1015)=16,"",MATCH($C$8,OFFSET([1]NKC!$D$10,H1015,0):'[1]NKC'!$D$5007,0)+H1015),IF(TYPE(MATCH($C$8,OFFSET([1]NKC!$E$10,H1015,0):'[1]NKC'!$E$5007,0)+H1015)=16,"",MATCH($C$8,OFFSET([1]NKC!$E$10,H1015,0):'[1]NKC'!$E$5007,0)+H1015))</f>
        <v>1355</v>
      </c>
    </row>
    <row r="1017" spans="1:8" s="52" customFormat="1" ht="25.5">
      <c r="A1017" s="45">
        <f ca="1">IF($H1017="","",INDEX([1]NKC!$A$10:$A$5007,$H1017))</f>
        <v>43622</v>
      </c>
      <c r="B1017" s="46" t="str">
        <f ca="1">IF($H1017="","",INDEX([1]NKC!$B$10:$B$5007,$H1017))</f>
        <v>PC20190606-03</v>
      </c>
      <c r="C1017" s="47" t="str">
        <f ca="1">IF($H1017="","",INDEX([1]NKC!$C$10:$C$5007,$H1017))</f>
        <v>TT phí công tác Phan Thiêt,Ntrang, Qngai,ĐN,Huế 14 ngày- Vé máy bay</v>
      </c>
      <c r="D1017" s="48" t="str">
        <f ca="1">IF(IF($H1017="","",INDEX([1]NKC!$D$10:$D$5007,$H1017))=$C$8,IF($H1017="","",INDEX([1]NKC!$E$10:$E$5007,$H1017)),IF($H1017="","",INDEX([1]NKC!$D$10:$D$5007,$H1017)))</f>
        <v>6418</v>
      </c>
      <c r="E1017" s="49" t="str">
        <f ca="1">IF(IF($H1017="","",INDEX([1]NKC!$E$10:$E$5007,$H1017))=$C$8,"",IF($H1017="","",INDEX([1]NKC!$F$10:$F$5007,$H1017)))</f>
        <v/>
      </c>
      <c r="F1017" s="49">
        <f ca="1">IF(IF($H1017="","",INDEX([1]NKC!$D$10:$D$5007,$H1017))=$C$8,"",IF($H1017="","",INDEX([1]NKC!$F$10:$F$5007,$H1017)))</f>
        <v>4070000</v>
      </c>
      <c r="G1017" s="50">
        <f ca="1">IF(SUM(E1017:F1017)=0,0,$G$11+SUM(E$12:$E1017)-SUM(F$12:$F1017))</f>
        <v>3276338633</v>
      </c>
      <c r="H1017" s="51">
        <f ca="1">IF(IF(TYPE(MATCH($C$8,OFFSET([1]NKC!$D$10,H1016,0):'[1]NKC'!$D$5007,0)+H1016)=16,"",MATCH($C$8,OFFSET([1]NKC!$D$10,H1016,0):'[1]NKC'!$D$5007,0)+H1016)&lt;IF(TYPE(MATCH($C$8,OFFSET([1]NKC!$E$10,H1016,0):'[1]NKC'!$E$5007,0)+H1016)=16,"",MATCH($C$8,OFFSET([1]NKC!$E$10,H1016,0):'[1]NKC'!$E$5007,0)+H1016),IF(TYPE(MATCH($C$8,OFFSET([1]NKC!$D$10,H1016,0):'[1]NKC'!$D$5007,0)+H1016)=16,"",MATCH($C$8,OFFSET([1]NKC!$D$10,H1016,0):'[1]NKC'!$D$5007,0)+H1016),IF(TYPE(MATCH($C$8,OFFSET([1]NKC!$E$10,H1016,0):'[1]NKC'!$E$5007,0)+H1016)=16,"",MATCH($C$8,OFFSET([1]NKC!$E$10,H1016,0):'[1]NKC'!$E$5007,0)+H1016))</f>
        <v>1356</v>
      </c>
    </row>
    <row r="1018" spans="1:8" s="52" customFormat="1" ht="14.25">
      <c r="A1018" s="45">
        <f ca="1">IF($H1018="","",INDEX([1]NKC!$A$10:$A$5007,$H1018))</f>
        <v>43622</v>
      </c>
      <c r="B1018" s="46" t="str">
        <f ca="1">IF($H1018="","",INDEX([1]NKC!$B$10:$B$5007,$H1018))</f>
        <v>PC20190606-03</v>
      </c>
      <c r="C1018" s="47" t="str">
        <f ca="1">IF($H1018="","",INDEX([1]NKC!$C$10:$C$5007,$H1018))</f>
        <v>Thuế GTGT khấu trừ</v>
      </c>
      <c r="D1018" s="48" t="str">
        <f ca="1">IF(IF($H1018="","",INDEX([1]NKC!$D$10:$D$5007,$H1018))=$C$8,IF($H1018="","",INDEX([1]NKC!$E$10:$E$5007,$H1018)),IF($H1018="","",INDEX([1]NKC!$D$10:$D$5007,$H1018)))</f>
        <v>1331</v>
      </c>
      <c r="E1018" s="49" t="str">
        <f ca="1">IF(IF($H1018="","",INDEX([1]NKC!$E$10:$E$5007,$H1018))=$C$8,"",IF($H1018="","",INDEX([1]NKC!$F$10:$F$5007,$H1018)))</f>
        <v/>
      </c>
      <c r="F1018" s="49">
        <f ca="1">IF(IF($H1018="","",INDEX([1]NKC!$D$10:$D$5007,$H1018))=$C$8,"",IF($H1018="","",INDEX([1]NKC!$F$10:$F$5007,$H1018)))</f>
        <v>375000</v>
      </c>
      <c r="G1018" s="50">
        <f ca="1">IF(SUM(E1018:F1018)=0,0,$G$11+SUM(E$12:$E1018)-SUM(F$12:$F1018))</f>
        <v>3275963633</v>
      </c>
      <c r="H1018" s="51">
        <f ca="1">IF(IF(TYPE(MATCH($C$8,OFFSET([1]NKC!$D$10,H1017,0):'[1]NKC'!$D$5007,0)+H1017)=16,"",MATCH($C$8,OFFSET([1]NKC!$D$10,H1017,0):'[1]NKC'!$D$5007,0)+H1017)&lt;IF(TYPE(MATCH($C$8,OFFSET([1]NKC!$E$10,H1017,0):'[1]NKC'!$E$5007,0)+H1017)=16,"",MATCH($C$8,OFFSET([1]NKC!$E$10,H1017,0):'[1]NKC'!$E$5007,0)+H1017),IF(TYPE(MATCH($C$8,OFFSET([1]NKC!$D$10,H1017,0):'[1]NKC'!$D$5007,0)+H1017)=16,"",MATCH($C$8,OFFSET([1]NKC!$D$10,H1017,0):'[1]NKC'!$D$5007,0)+H1017),IF(TYPE(MATCH($C$8,OFFSET([1]NKC!$E$10,H1017,0):'[1]NKC'!$E$5007,0)+H1017)=16,"",MATCH($C$8,OFFSET([1]NKC!$E$10,H1017,0):'[1]NKC'!$E$5007,0)+H1017))</f>
        <v>1357</v>
      </c>
    </row>
    <row r="1019" spans="1:8" s="52" customFormat="1" ht="25.5">
      <c r="A1019" s="45">
        <f ca="1">IF($H1019="","",INDEX([1]NKC!$A$10:$A$5007,$H1019))</f>
        <v>43622</v>
      </c>
      <c r="B1019" s="46" t="str">
        <f ca="1">IF($H1019="","",INDEX([1]NKC!$B$10:$B$5007,$H1019))</f>
        <v>PC20190606-03</v>
      </c>
      <c r="C1019" s="47" t="str">
        <f ca="1">IF($H1019="","",INDEX([1]NKC!$C$10:$C$5007,$H1019))</f>
        <v>TT phí công tác Phan Thiêt,Nha trang, Qngai,ĐN,Huế 14 ngày- Đi lại</v>
      </c>
      <c r="D1019" s="48" t="str">
        <f ca="1">IF(IF($H1019="","",INDEX([1]NKC!$D$10:$D$5007,$H1019))=$C$8,IF($H1019="","",INDEX([1]NKC!$E$10:$E$5007,$H1019)),IF($H1019="","",INDEX([1]NKC!$D$10:$D$5007,$H1019)))</f>
        <v>6418</v>
      </c>
      <c r="E1019" s="49" t="str">
        <f ca="1">IF(IF($H1019="","",INDEX([1]NKC!$E$10:$E$5007,$H1019))=$C$8,"",IF($H1019="","",INDEX([1]NKC!$F$10:$F$5007,$H1019)))</f>
        <v/>
      </c>
      <c r="F1019" s="49">
        <f ca="1">IF(IF($H1019="","",INDEX([1]NKC!$D$10:$D$5007,$H1019))=$C$8,"",IF($H1019="","",INDEX([1]NKC!$F$10:$F$5007,$H1019)))</f>
        <v>1349091</v>
      </c>
      <c r="G1019" s="50">
        <f ca="1">IF(SUM(E1019:F1019)=0,0,$G$11+SUM(E$12:$E1019)-SUM(F$12:$F1019))</f>
        <v>3274614542</v>
      </c>
      <c r="H1019" s="51">
        <f ca="1">IF(IF(TYPE(MATCH($C$8,OFFSET([1]NKC!$D$10,H1018,0):'[1]NKC'!$D$5007,0)+H1018)=16,"",MATCH($C$8,OFFSET([1]NKC!$D$10,H1018,0):'[1]NKC'!$D$5007,0)+H1018)&lt;IF(TYPE(MATCH($C$8,OFFSET([1]NKC!$E$10,H1018,0):'[1]NKC'!$E$5007,0)+H1018)=16,"",MATCH($C$8,OFFSET([1]NKC!$E$10,H1018,0):'[1]NKC'!$E$5007,0)+H1018),IF(TYPE(MATCH($C$8,OFFSET([1]NKC!$D$10,H1018,0):'[1]NKC'!$D$5007,0)+H1018)=16,"",MATCH($C$8,OFFSET([1]NKC!$D$10,H1018,0):'[1]NKC'!$D$5007,0)+H1018),IF(TYPE(MATCH($C$8,OFFSET([1]NKC!$E$10,H1018,0):'[1]NKC'!$E$5007,0)+H1018)=16,"",MATCH($C$8,OFFSET([1]NKC!$E$10,H1018,0):'[1]NKC'!$E$5007,0)+H1018))</f>
        <v>1358</v>
      </c>
    </row>
    <row r="1020" spans="1:8" s="52" customFormat="1" ht="14.25">
      <c r="A1020" s="45">
        <f ca="1">IF($H1020="","",INDEX([1]NKC!$A$10:$A$5007,$H1020))</f>
        <v>43622</v>
      </c>
      <c r="B1020" s="46" t="str">
        <f ca="1">IF($H1020="","",INDEX([1]NKC!$B$10:$B$5007,$H1020))</f>
        <v>PC20190606-03</v>
      </c>
      <c r="C1020" s="47" t="str">
        <f ca="1">IF($H1020="","",INDEX([1]NKC!$C$10:$C$5007,$H1020))</f>
        <v>Thuế GTGT khấu trừ</v>
      </c>
      <c r="D1020" s="48" t="str">
        <f ca="1">IF(IF($H1020="","",INDEX([1]NKC!$D$10:$D$5007,$H1020))=$C$8,IF($H1020="","",INDEX([1]NKC!$E$10:$E$5007,$H1020)),IF($H1020="","",INDEX([1]NKC!$D$10:$D$5007,$H1020)))</f>
        <v>1331</v>
      </c>
      <c r="E1020" s="49" t="str">
        <f ca="1">IF(IF($H1020="","",INDEX([1]NKC!$E$10:$E$5007,$H1020))=$C$8,"",IF($H1020="","",INDEX([1]NKC!$F$10:$F$5007,$H1020)))</f>
        <v/>
      </c>
      <c r="F1020" s="49">
        <f ca="1">IF(IF($H1020="","",INDEX([1]NKC!$D$10:$D$5007,$H1020))=$C$8,"",IF($H1020="","",INDEX([1]NKC!$F$10:$F$5007,$H1020)))</f>
        <v>134909</v>
      </c>
      <c r="G1020" s="50">
        <f ca="1">IF(SUM(E1020:F1020)=0,0,$G$11+SUM(E$12:$E1020)-SUM(F$12:$F1020))</f>
        <v>3274479633</v>
      </c>
      <c r="H1020" s="51">
        <f ca="1">IF(IF(TYPE(MATCH($C$8,OFFSET([1]NKC!$D$10,H1019,0):'[1]NKC'!$D$5007,0)+H1019)=16,"",MATCH($C$8,OFFSET([1]NKC!$D$10,H1019,0):'[1]NKC'!$D$5007,0)+H1019)&lt;IF(TYPE(MATCH($C$8,OFFSET([1]NKC!$E$10,H1019,0):'[1]NKC'!$E$5007,0)+H1019)=16,"",MATCH($C$8,OFFSET([1]NKC!$E$10,H1019,0):'[1]NKC'!$E$5007,0)+H1019),IF(TYPE(MATCH($C$8,OFFSET([1]NKC!$D$10,H1019,0):'[1]NKC'!$D$5007,0)+H1019)=16,"",MATCH($C$8,OFFSET([1]NKC!$D$10,H1019,0):'[1]NKC'!$D$5007,0)+H1019),IF(TYPE(MATCH($C$8,OFFSET([1]NKC!$E$10,H1019,0):'[1]NKC'!$E$5007,0)+H1019)=16,"",MATCH($C$8,OFFSET([1]NKC!$E$10,H1019,0):'[1]NKC'!$E$5007,0)+H1019))</f>
        <v>1359</v>
      </c>
    </row>
    <row r="1021" spans="1:8" s="52" customFormat="1" ht="14.25">
      <c r="A1021" s="45">
        <f ca="1">IF($H1021="","",INDEX([1]NKC!$A$10:$A$5007,$H1021))</f>
        <v>43623</v>
      </c>
      <c r="B1021" s="46" t="str">
        <f ca="1">IF($H1021="","",INDEX([1]NKC!$B$10:$B$5007,$H1021))</f>
        <v>PT20190607-01</v>
      </c>
      <c r="C1021" s="47" t="str">
        <f ca="1">IF($H1021="","",INDEX([1]NKC!$C$10:$C$5007,$H1021))</f>
        <v>Ms Luyến hoàn ứng ( Tiền nộp thuế Nhập khẩu)</v>
      </c>
      <c r="D1021" s="48" t="str">
        <f ca="1">IF(IF($H1021="","",INDEX([1]NKC!$D$10:$D$5007,$H1021))=$C$8,IF($H1021="","",INDEX([1]NKC!$E$10:$E$5007,$H1021)),IF($H1021="","",INDEX([1]NKC!$D$10:$D$5007,$H1021)))</f>
        <v>141</v>
      </c>
      <c r="E1021" s="49">
        <f ca="1">IF(IF($H1021="","",INDEX([1]NKC!$E$10:$E$5007,$H1021))=$C$8,"",IF($H1021="","",INDEX([1]NKC!$F$10:$F$5007,$H1021)))</f>
        <v>60014090</v>
      </c>
      <c r="F1021" s="49" t="str">
        <f ca="1">IF(IF($H1021="","",INDEX([1]NKC!$D$10:$D$5007,$H1021))=$C$8,"",IF($H1021="","",INDEX([1]NKC!$F$10:$F$5007,$H1021)))</f>
        <v/>
      </c>
      <c r="G1021" s="50">
        <f ca="1">IF(SUM(E1021:F1021)=0,0,$G$11+SUM(E$12:$E1021)-SUM(F$12:$F1021))</f>
        <v>3334493723</v>
      </c>
      <c r="H1021" s="51">
        <f ca="1">IF(IF(TYPE(MATCH($C$8,OFFSET([1]NKC!$D$10,H1020,0):'[1]NKC'!$D$5007,0)+H1020)=16,"",MATCH($C$8,OFFSET([1]NKC!$D$10,H1020,0):'[1]NKC'!$D$5007,0)+H1020)&lt;IF(TYPE(MATCH($C$8,OFFSET([1]NKC!$E$10,H1020,0):'[1]NKC'!$E$5007,0)+H1020)=16,"",MATCH($C$8,OFFSET([1]NKC!$E$10,H1020,0):'[1]NKC'!$E$5007,0)+H1020),IF(TYPE(MATCH($C$8,OFFSET([1]NKC!$D$10,H1020,0):'[1]NKC'!$D$5007,0)+H1020)=16,"",MATCH($C$8,OFFSET([1]NKC!$D$10,H1020,0):'[1]NKC'!$D$5007,0)+H1020),IF(TYPE(MATCH($C$8,OFFSET([1]NKC!$E$10,H1020,0):'[1]NKC'!$E$5007,0)+H1020)=16,"",MATCH($C$8,OFFSET([1]NKC!$E$10,H1020,0):'[1]NKC'!$E$5007,0)+H1020))</f>
        <v>1364</v>
      </c>
    </row>
    <row r="1022" spans="1:8" s="52" customFormat="1" ht="14.25">
      <c r="A1022" s="45">
        <f ca="1">IF($H1022="","",INDEX([1]NKC!$A$10:$A$5007,$H1022))</f>
        <v>43623</v>
      </c>
      <c r="B1022" s="46" t="str">
        <f ca="1">IF($H1022="","",INDEX([1]NKC!$B$10:$B$5007,$H1022))</f>
        <v>PC20190607-01</v>
      </c>
      <c r="C1022" s="47" t="str">
        <f ca="1">IF($H1022="","",INDEX([1]NKC!$C$10:$C$5007,$H1022))</f>
        <v>TT tiền photo tài liệu, bảng báo giá</v>
      </c>
      <c r="D1022" s="48" t="str">
        <f ca="1">IF(IF($H1022="","",INDEX([1]NKC!$D$10:$D$5007,$H1022))=$C$8,IF($H1022="","",INDEX([1]NKC!$E$10:$E$5007,$H1022)),IF($H1022="","",INDEX([1]NKC!$D$10:$D$5007,$H1022)))</f>
        <v>6418</v>
      </c>
      <c r="E1022" s="49" t="str">
        <f ca="1">IF(IF($H1022="","",INDEX([1]NKC!$E$10:$E$5007,$H1022))=$C$8,"",IF($H1022="","",INDEX([1]NKC!$F$10:$F$5007,$H1022)))</f>
        <v/>
      </c>
      <c r="F1022" s="49">
        <f ca="1">IF(IF($H1022="","",INDEX([1]NKC!$D$10:$D$5007,$H1022))=$C$8,"",IF($H1022="","",INDEX([1]NKC!$F$10:$F$5007,$H1022)))</f>
        <v>800000</v>
      </c>
      <c r="G1022" s="50">
        <f ca="1">IF(SUM(E1022:F1022)=0,0,$G$11+SUM(E$12:$E1022)-SUM(F$12:$F1022))</f>
        <v>3333693723</v>
      </c>
      <c r="H1022" s="51">
        <f ca="1">IF(IF(TYPE(MATCH($C$8,OFFSET([1]NKC!$D$10,H1021,0):'[1]NKC'!$D$5007,0)+H1021)=16,"",MATCH($C$8,OFFSET([1]NKC!$D$10,H1021,0):'[1]NKC'!$D$5007,0)+H1021)&lt;IF(TYPE(MATCH($C$8,OFFSET([1]NKC!$E$10,H1021,0):'[1]NKC'!$E$5007,0)+H1021)=16,"",MATCH($C$8,OFFSET([1]NKC!$E$10,H1021,0):'[1]NKC'!$E$5007,0)+H1021),IF(TYPE(MATCH($C$8,OFFSET([1]NKC!$D$10,H1021,0):'[1]NKC'!$D$5007,0)+H1021)=16,"",MATCH($C$8,OFFSET([1]NKC!$D$10,H1021,0):'[1]NKC'!$D$5007,0)+H1021),IF(TYPE(MATCH($C$8,OFFSET([1]NKC!$E$10,H1021,0):'[1]NKC'!$E$5007,0)+H1021)=16,"",MATCH($C$8,OFFSET([1]NKC!$E$10,H1021,0):'[1]NKC'!$E$5007,0)+H1021))</f>
        <v>1365</v>
      </c>
    </row>
    <row r="1023" spans="1:8" s="52" customFormat="1" ht="14.25">
      <c r="A1023" s="45">
        <f ca="1">IF($H1023="","",INDEX([1]NKC!$A$10:$A$5007,$H1023))</f>
        <v>43623</v>
      </c>
      <c r="B1023" s="46" t="str">
        <f ca="1">IF($H1023="","",INDEX([1]NKC!$B$10:$B$5007,$H1023))</f>
        <v>PC20190607-01</v>
      </c>
      <c r="C1023" s="47" t="str">
        <f ca="1">IF($H1023="","",INDEX([1]NKC!$C$10:$C$5007,$H1023))</f>
        <v>Thuế GTGT khấu trừ</v>
      </c>
      <c r="D1023" s="48" t="str">
        <f ca="1">IF(IF($H1023="","",INDEX([1]NKC!$D$10:$D$5007,$H1023))=$C$8,IF($H1023="","",INDEX([1]NKC!$E$10:$E$5007,$H1023)),IF($H1023="","",INDEX([1]NKC!$D$10:$D$5007,$H1023)))</f>
        <v>1331</v>
      </c>
      <c r="E1023" s="49" t="str">
        <f ca="1">IF(IF($H1023="","",INDEX([1]NKC!$E$10:$E$5007,$H1023))=$C$8,"",IF($H1023="","",INDEX([1]NKC!$F$10:$F$5007,$H1023)))</f>
        <v/>
      </c>
      <c r="F1023" s="49">
        <f ca="1">IF(IF($H1023="","",INDEX([1]NKC!$D$10:$D$5007,$H1023))=$C$8,"",IF($H1023="","",INDEX([1]NKC!$F$10:$F$5007,$H1023)))</f>
        <v>80000</v>
      </c>
      <c r="G1023" s="50">
        <f ca="1">IF(SUM(E1023:F1023)=0,0,$G$11+SUM(E$12:$E1023)-SUM(F$12:$F1023))</f>
        <v>3333613723</v>
      </c>
      <c r="H1023" s="51">
        <f ca="1">IF(IF(TYPE(MATCH($C$8,OFFSET([1]NKC!$D$10,H1022,0):'[1]NKC'!$D$5007,0)+H1022)=16,"",MATCH($C$8,OFFSET([1]NKC!$D$10,H1022,0):'[1]NKC'!$D$5007,0)+H1022)&lt;IF(TYPE(MATCH($C$8,OFFSET([1]NKC!$E$10,H1022,0):'[1]NKC'!$E$5007,0)+H1022)=16,"",MATCH($C$8,OFFSET([1]NKC!$E$10,H1022,0):'[1]NKC'!$E$5007,0)+H1022),IF(TYPE(MATCH($C$8,OFFSET([1]NKC!$D$10,H1022,0):'[1]NKC'!$D$5007,0)+H1022)=16,"",MATCH($C$8,OFFSET([1]NKC!$D$10,H1022,0):'[1]NKC'!$D$5007,0)+H1022),IF(TYPE(MATCH($C$8,OFFSET([1]NKC!$E$10,H1022,0):'[1]NKC'!$E$5007,0)+H1022)=16,"",MATCH($C$8,OFFSET([1]NKC!$E$10,H1022,0):'[1]NKC'!$E$5007,0)+H1022))</f>
        <v>1366</v>
      </c>
    </row>
    <row r="1024" spans="1:8" s="52" customFormat="1" ht="25.5">
      <c r="A1024" s="45">
        <f ca="1">IF($H1024="","",INDEX([1]NKC!$A$10:$A$5007,$H1024))</f>
        <v>43623</v>
      </c>
      <c r="B1024" s="46" t="str">
        <f ca="1">IF($H1024="","",INDEX([1]NKC!$B$10:$B$5007,$H1024))</f>
        <v>PC20190607-02</v>
      </c>
      <c r="C1024" s="47" t="str">
        <f ca="1">IF($H1024="","",INDEX([1]NKC!$C$10:$C$5007,$H1024))</f>
        <v>Tạm ứng chi phí tham dự hội nghị Đaklak (09/06/2019)</v>
      </c>
      <c r="D1024" s="48" t="str">
        <f ca="1">IF(IF($H1024="","",INDEX([1]NKC!$D$10:$D$5007,$H1024))=$C$8,IF($H1024="","",INDEX([1]NKC!$E$10:$E$5007,$H1024)),IF($H1024="","",INDEX([1]NKC!$D$10:$D$5007,$H1024)))</f>
        <v>141</v>
      </c>
      <c r="E1024" s="49" t="str">
        <f ca="1">IF(IF($H1024="","",INDEX([1]NKC!$E$10:$E$5007,$H1024))=$C$8,"",IF($H1024="","",INDEX([1]NKC!$F$10:$F$5007,$H1024)))</f>
        <v/>
      </c>
      <c r="F1024" s="49">
        <f ca="1">IF(IF($H1024="","",INDEX([1]NKC!$D$10:$D$5007,$H1024))=$C$8,"",IF($H1024="","",INDEX([1]NKC!$F$10:$F$5007,$H1024)))</f>
        <v>5000000</v>
      </c>
      <c r="G1024" s="50">
        <f ca="1">IF(SUM(E1024:F1024)=0,0,$G$11+SUM(E$12:$E1024)-SUM(F$12:$F1024))</f>
        <v>3328613723</v>
      </c>
      <c r="H1024" s="51">
        <f ca="1">IF(IF(TYPE(MATCH($C$8,OFFSET([1]NKC!$D$10,H1023,0):'[1]NKC'!$D$5007,0)+H1023)=16,"",MATCH($C$8,OFFSET([1]NKC!$D$10,H1023,0):'[1]NKC'!$D$5007,0)+H1023)&lt;IF(TYPE(MATCH($C$8,OFFSET([1]NKC!$E$10,H1023,0):'[1]NKC'!$E$5007,0)+H1023)=16,"",MATCH($C$8,OFFSET([1]NKC!$E$10,H1023,0):'[1]NKC'!$E$5007,0)+H1023),IF(TYPE(MATCH($C$8,OFFSET([1]NKC!$D$10,H1023,0):'[1]NKC'!$D$5007,0)+H1023)=16,"",MATCH($C$8,OFFSET([1]NKC!$D$10,H1023,0):'[1]NKC'!$D$5007,0)+H1023),IF(TYPE(MATCH($C$8,OFFSET([1]NKC!$E$10,H1023,0):'[1]NKC'!$E$5007,0)+H1023)=16,"",MATCH($C$8,OFFSET([1]NKC!$E$10,H1023,0):'[1]NKC'!$E$5007,0)+H1023))</f>
        <v>1367</v>
      </c>
    </row>
    <row r="1025" spans="1:8" s="52" customFormat="1" ht="14.25">
      <c r="A1025" s="45">
        <f ca="1">IF($H1025="","",INDEX([1]NKC!$A$10:$A$5007,$H1025))</f>
        <v>43623</v>
      </c>
      <c r="B1025" s="46" t="str">
        <f ca="1">IF($H1025="","",INDEX([1]NKC!$B$10:$B$5007,$H1025))</f>
        <v>PC20190607-03</v>
      </c>
      <c r="C1025" s="47" t="str">
        <f ca="1">IF($H1025="","",INDEX([1]NKC!$C$10:$C$5007,$H1025))</f>
        <v>TT dịch thuật đơn kiến nghị ĐSG Canada Anh Thi</v>
      </c>
      <c r="D1025" s="48" t="str">
        <f ca="1">IF(IF($H1025="","",INDEX([1]NKC!$D$10:$D$5007,$H1025))=$C$8,IF($H1025="","",INDEX([1]NKC!$E$10:$E$5007,$H1025)),IF($H1025="","",INDEX([1]NKC!$D$10:$D$5007,$H1025)))</f>
        <v>6418</v>
      </c>
      <c r="E1025" s="49" t="str">
        <f ca="1">IF(IF($H1025="","",INDEX([1]NKC!$E$10:$E$5007,$H1025))=$C$8,"",IF($H1025="","",INDEX([1]NKC!$F$10:$F$5007,$H1025)))</f>
        <v/>
      </c>
      <c r="F1025" s="49">
        <f ca="1">IF(IF($H1025="","",INDEX([1]NKC!$D$10:$D$5007,$H1025))=$C$8,"",IF($H1025="","",INDEX([1]NKC!$F$10:$F$5007,$H1025)))</f>
        <v>230000</v>
      </c>
      <c r="G1025" s="50">
        <f ca="1">IF(SUM(E1025:F1025)=0,0,$G$11+SUM(E$12:$E1025)-SUM(F$12:$F1025))</f>
        <v>3328383723</v>
      </c>
      <c r="H1025" s="51">
        <f ca="1">IF(IF(TYPE(MATCH($C$8,OFFSET([1]NKC!$D$10,H1024,0):'[1]NKC'!$D$5007,0)+H1024)=16,"",MATCH($C$8,OFFSET([1]NKC!$D$10,H1024,0):'[1]NKC'!$D$5007,0)+H1024)&lt;IF(TYPE(MATCH($C$8,OFFSET([1]NKC!$E$10,H1024,0):'[1]NKC'!$E$5007,0)+H1024)=16,"",MATCH($C$8,OFFSET([1]NKC!$E$10,H1024,0):'[1]NKC'!$E$5007,0)+H1024),IF(TYPE(MATCH($C$8,OFFSET([1]NKC!$D$10,H1024,0):'[1]NKC'!$D$5007,0)+H1024)=16,"",MATCH($C$8,OFFSET([1]NKC!$D$10,H1024,0):'[1]NKC'!$D$5007,0)+H1024),IF(TYPE(MATCH($C$8,OFFSET([1]NKC!$E$10,H1024,0):'[1]NKC'!$E$5007,0)+H1024)=16,"",MATCH($C$8,OFFSET([1]NKC!$E$10,H1024,0):'[1]NKC'!$E$5007,0)+H1024))</f>
        <v>1368</v>
      </c>
    </row>
    <row r="1026" spans="1:8" s="52" customFormat="1" ht="14.25">
      <c r="A1026" s="45">
        <f ca="1">IF($H1026="","",INDEX([1]NKC!$A$10:$A$5007,$H1026))</f>
        <v>43623</v>
      </c>
      <c r="B1026" s="46" t="str">
        <f ca="1">IF($H1026="","",INDEX([1]NKC!$B$10:$B$5007,$H1026))</f>
        <v>PC20190607-03</v>
      </c>
      <c r="C1026" s="47" t="str">
        <f ca="1">IF($H1026="","",INDEX([1]NKC!$C$10:$C$5007,$H1026))</f>
        <v>Thuế GTGT khấu trừ</v>
      </c>
      <c r="D1026" s="48" t="str">
        <f ca="1">IF(IF($H1026="","",INDEX([1]NKC!$D$10:$D$5007,$H1026))=$C$8,IF($H1026="","",INDEX([1]NKC!$E$10:$E$5007,$H1026)),IF($H1026="","",INDEX([1]NKC!$D$10:$D$5007,$H1026)))</f>
        <v>1331</v>
      </c>
      <c r="E1026" s="49" t="str">
        <f ca="1">IF(IF($H1026="","",INDEX([1]NKC!$E$10:$E$5007,$H1026))=$C$8,"",IF($H1026="","",INDEX([1]NKC!$F$10:$F$5007,$H1026)))</f>
        <v/>
      </c>
      <c r="F1026" s="49">
        <f ca="1">IF(IF($H1026="","",INDEX([1]NKC!$D$10:$D$5007,$H1026))=$C$8,"",IF($H1026="","",INDEX([1]NKC!$F$10:$F$5007,$H1026)))</f>
        <v>23000</v>
      </c>
      <c r="G1026" s="50">
        <f ca="1">IF(SUM(E1026:F1026)=0,0,$G$11+SUM(E$12:$E1026)-SUM(F$12:$F1026))</f>
        <v>3328360723</v>
      </c>
      <c r="H1026" s="51">
        <f ca="1">IF(IF(TYPE(MATCH($C$8,OFFSET([1]NKC!$D$10,H1025,0):'[1]NKC'!$D$5007,0)+H1025)=16,"",MATCH($C$8,OFFSET([1]NKC!$D$10,H1025,0):'[1]NKC'!$D$5007,0)+H1025)&lt;IF(TYPE(MATCH($C$8,OFFSET([1]NKC!$E$10,H1025,0):'[1]NKC'!$E$5007,0)+H1025)=16,"",MATCH($C$8,OFFSET([1]NKC!$E$10,H1025,0):'[1]NKC'!$E$5007,0)+H1025),IF(TYPE(MATCH($C$8,OFFSET([1]NKC!$D$10,H1025,0):'[1]NKC'!$D$5007,0)+H1025)=16,"",MATCH($C$8,OFFSET([1]NKC!$D$10,H1025,0):'[1]NKC'!$D$5007,0)+H1025),IF(TYPE(MATCH($C$8,OFFSET([1]NKC!$E$10,H1025,0):'[1]NKC'!$E$5007,0)+H1025)=16,"",MATCH($C$8,OFFSET([1]NKC!$E$10,H1025,0):'[1]NKC'!$E$5007,0)+H1025))</f>
        <v>1369</v>
      </c>
    </row>
    <row r="1027" spans="1:8" s="52" customFormat="1" ht="25.5">
      <c r="A1027" s="45">
        <f ca="1">IF($H1027="","",INDEX([1]NKC!$A$10:$A$5007,$H1027))</f>
        <v>43623</v>
      </c>
      <c r="B1027" s="46" t="str">
        <f ca="1">IF($H1027="","",INDEX([1]NKC!$B$10:$B$5007,$H1027))</f>
        <v>PC20190607-04</v>
      </c>
      <c r="C1027" s="47" t="str">
        <f ca="1">IF($H1027="","",INDEX([1]NKC!$C$10:$C$5007,$H1027))</f>
        <v>Nộp thuế GTGT hàng nhập khẩu Quingdao Cont'20 ( bổ sung thuế GTGT NK)</v>
      </c>
      <c r="D1027" s="48" t="str">
        <f ca="1">IF(IF($H1027="","",INDEX([1]NKC!$D$10:$D$5007,$H1027))=$C$8,IF($H1027="","",INDEX([1]NKC!$E$10:$E$5007,$H1027)),IF($H1027="","",INDEX([1]NKC!$D$10:$D$5007,$H1027)))</f>
        <v>33312</v>
      </c>
      <c r="E1027" s="49" t="str">
        <f ca="1">IF(IF($H1027="","",INDEX([1]NKC!$E$10:$E$5007,$H1027))=$C$8,"",IF($H1027="","",INDEX([1]NKC!$F$10:$F$5007,$H1027)))</f>
        <v/>
      </c>
      <c r="F1027" s="49">
        <f ca="1">IF(IF($H1027="","",INDEX([1]NKC!$D$10:$D$5007,$H1027))=$C$8,"",IF($H1027="","",INDEX([1]NKC!$F$10:$F$5007,$H1027)))</f>
        <v>6001409</v>
      </c>
      <c r="G1027" s="50">
        <f ca="1">IF(SUM(E1027:F1027)=0,0,$G$11+SUM(E$12:$E1027)-SUM(F$12:$F1027))</f>
        <v>3322359314</v>
      </c>
      <c r="H1027" s="51">
        <f ca="1">IF(IF(TYPE(MATCH($C$8,OFFSET([1]NKC!$D$10,H1026,0):'[1]NKC'!$D$5007,0)+H1026)=16,"",MATCH($C$8,OFFSET([1]NKC!$D$10,H1026,0):'[1]NKC'!$D$5007,0)+H1026)&lt;IF(TYPE(MATCH($C$8,OFFSET([1]NKC!$E$10,H1026,0):'[1]NKC'!$E$5007,0)+H1026)=16,"",MATCH($C$8,OFFSET([1]NKC!$E$10,H1026,0):'[1]NKC'!$E$5007,0)+H1026),IF(TYPE(MATCH($C$8,OFFSET([1]NKC!$D$10,H1026,0):'[1]NKC'!$D$5007,0)+H1026)=16,"",MATCH($C$8,OFFSET([1]NKC!$D$10,H1026,0):'[1]NKC'!$D$5007,0)+H1026),IF(TYPE(MATCH($C$8,OFFSET([1]NKC!$E$10,H1026,0):'[1]NKC'!$E$5007,0)+H1026)=16,"",MATCH($C$8,OFFSET([1]NKC!$E$10,H1026,0):'[1]NKC'!$E$5007,0)+H1026))</f>
        <v>1370</v>
      </c>
    </row>
    <row r="1028" spans="1:8" s="52" customFormat="1" ht="14.25">
      <c r="A1028" s="45">
        <f ca="1">IF($H1028="","",INDEX([1]NKC!$A$10:$A$5007,$H1028))</f>
        <v>43623</v>
      </c>
      <c r="B1028" s="46" t="str">
        <f ca="1">IF($H1028="","",INDEX([1]NKC!$B$10:$B$5007,$H1028))</f>
        <v>PC20190607-05</v>
      </c>
      <c r="C1028" s="47" t="str">
        <f ca="1">IF($H1028="","",INDEX([1]NKC!$C$10:$C$5007,$H1028))</f>
        <v>Nộp thuế Nhập khẩu Quingdao cont 20'</v>
      </c>
      <c r="D1028" s="48" t="str">
        <f ca="1">IF(IF($H1028="","",INDEX([1]NKC!$D$10:$D$5007,$H1028))=$C$8,IF($H1028="","",INDEX([1]NKC!$E$10:$E$5007,$H1028)),IF($H1028="","",INDEX([1]NKC!$D$10:$D$5007,$H1028)))</f>
        <v>3333</v>
      </c>
      <c r="E1028" s="49" t="str">
        <f ca="1">IF(IF($H1028="","",INDEX([1]NKC!$E$10:$E$5007,$H1028))=$C$8,"",IF($H1028="","",INDEX([1]NKC!$F$10:$F$5007,$H1028)))</f>
        <v/>
      </c>
      <c r="F1028" s="49">
        <f ca="1">IF(IF($H1028="","",INDEX([1]NKC!$D$10:$D$5007,$H1028))=$C$8,"",IF($H1028="","",INDEX([1]NKC!$F$10:$F$5007,$H1028)))</f>
        <v>60014090</v>
      </c>
      <c r="G1028" s="50">
        <f ca="1">IF(SUM(E1028:F1028)=0,0,$G$11+SUM(E$12:$E1028)-SUM(F$12:$F1028))</f>
        <v>3262345224</v>
      </c>
      <c r="H1028" s="51">
        <f ca="1">IF(IF(TYPE(MATCH($C$8,OFFSET([1]NKC!$D$10,H1027,0):'[1]NKC'!$D$5007,0)+H1027)=16,"",MATCH($C$8,OFFSET([1]NKC!$D$10,H1027,0):'[1]NKC'!$D$5007,0)+H1027)&lt;IF(TYPE(MATCH($C$8,OFFSET([1]NKC!$E$10,H1027,0):'[1]NKC'!$E$5007,0)+H1027)=16,"",MATCH($C$8,OFFSET([1]NKC!$E$10,H1027,0):'[1]NKC'!$E$5007,0)+H1027),IF(TYPE(MATCH($C$8,OFFSET([1]NKC!$D$10,H1027,0):'[1]NKC'!$D$5007,0)+H1027)=16,"",MATCH($C$8,OFFSET([1]NKC!$D$10,H1027,0):'[1]NKC'!$D$5007,0)+H1027),IF(TYPE(MATCH($C$8,OFFSET([1]NKC!$E$10,H1027,0):'[1]NKC'!$E$5007,0)+H1027)=16,"",MATCH($C$8,OFFSET([1]NKC!$E$10,H1027,0):'[1]NKC'!$E$5007,0)+H1027))</f>
        <v>1371</v>
      </c>
    </row>
    <row r="1029" spans="1:8" s="52" customFormat="1" ht="14.25">
      <c r="A1029" s="45">
        <f ca="1">IF($H1029="","",INDEX([1]NKC!$A$10:$A$5007,$H1029))</f>
        <v>43623</v>
      </c>
      <c r="B1029" s="46" t="str">
        <f ca="1">IF($H1029="","",INDEX([1]NKC!$B$10:$B$5007,$H1029))</f>
        <v>PC20190607-06</v>
      </c>
      <c r="C1029" s="47" t="str">
        <f ca="1">IF($H1029="","",INDEX([1]NKC!$C$10:$C$5007,$H1029))</f>
        <v>TT nước uống công ty</v>
      </c>
      <c r="D1029" s="48" t="str">
        <f ca="1">IF(IF($H1029="","",INDEX([1]NKC!$D$10:$D$5007,$H1029))=$C$8,IF($H1029="","",INDEX([1]NKC!$E$10:$E$5007,$H1029)),IF($H1029="","",INDEX([1]NKC!$D$10:$D$5007,$H1029)))</f>
        <v>331</v>
      </c>
      <c r="E1029" s="49" t="str">
        <f ca="1">IF(IF($H1029="","",INDEX([1]NKC!$E$10:$E$5007,$H1029))=$C$8,"",IF($H1029="","",INDEX([1]NKC!$F$10:$F$5007,$H1029)))</f>
        <v/>
      </c>
      <c r="F1029" s="49">
        <f ca="1">IF(IF($H1029="","",INDEX([1]NKC!$D$10:$D$5007,$H1029))=$C$8,"",IF($H1029="","",INDEX([1]NKC!$F$10:$F$5007,$H1029)))</f>
        <v>1170000</v>
      </c>
      <c r="G1029" s="50">
        <f ca="1">IF(SUM(E1029:F1029)=0,0,$G$11+SUM(E$12:$E1029)-SUM(F$12:$F1029))</f>
        <v>3261175224</v>
      </c>
      <c r="H1029" s="51">
        <f ca="1">IF(IF(TYPE(MATCH($C$8,OFFSET([1]NKC!$D$10,H1028,0):'[1]NKC'!$D$5007,0)+H1028)=16,"",MATCH($C$8,OFFSET([1]NKC!$D$10,H1028,0):'[1]NKC'!$D$5007,0)+H1028)&lt;IF(TYPE(MATCH($C$8,OFFSET([1]NKC!$E$10,H1028,0):'[1]NKC'!$E$5007,0)+H1028)=16,"",MATCH($C$8,OFFSET([1]NKC!$E$10,H1028,0):'[1]NKC'!$E$5007,0)+H1028),IF(TYPE(MATCH($C$8,OFFSET([1]NKC!$D$10,H1028,0):'[1]NKC'!$D$5007,0)+H1028)=16,"",MATCH($C$8,OFFSET([1]NKC!$D$10,H1028,0):'[1]NKC'!$D$5007,0)+H1028),IF(TYPE(MATCH($C$8,OFFSET([1]NKC!$E$10,H1028,0):'[1]NKC'!$E$5007,0)+H1028)=16,"",MATCH($C$8,OFFSET([1]NKC!$E$10,H1028,0):'[1]NKC'!$E$5007,0)+H1028))</f>
        <v>1372</v>
      </c>
    </row>
    <row r="1030" spans="1:8" s="52" customFormat="1" ht="25.5">
      <c r="A1030" s="45">
        <f ca="1">IF($H1030="","",INDEX([1]NKC!$A$10:$A$5007,$H1030))</f>
        <v>43627</v>
      </c>
      <c r="B1030" s="46" t="str">
        <f ca="1">IF($H1030="","",INDEX([1]NKC!$B$10:$B$5007,$H1030))</f>
        <v>PT20190611-01</v>
      </c>
      <c r="C1030" s="47" t="str">
        <f ca="1">IF($H1030="","",INDEX([1]NKC!$C$10:$C$5007,$H1030))</f>
        <v>Thu tiền CH Khang Thiện Mỹ bán JH104 Beige red, úp nóc vuông ( 100 tấm)</v>
      </c>
      <c r="D1030" s="48" t="str">
        <f ca="1">IF(IF($H1030="","",INDEX([1]NKC!$D$10:$D$5007,$H1030))=$C$8,IF($H1030="","",INDEX([1]NKC!$E$10:$E$5007,$H1030)),IF($H1030="","",INDEX([1]NKC!$D$10:$D$5007,$H1030)))</f>
        <v>5111</v>
      </c>
      <c r="E1030" s="49">
        <f ca="1">IF(IF($H1030="","",INDEX([1]NKC!$E$10:$E$5007,$H1030))=$C$8,"",IF($H1030="","",INDEX([1]NKC!$F$10:$F$5007,$H1030)))</f>
        <v>7031818</v>
      </c>
      <c r="F1030" s="49" t="str">
        <f ca="1">IF(IF($H1030="","",INDEX([1]NKC!$D$10:$D$5007,$H1030))=$C$8,"",IF($H1030="","",INDEX([1]NKC!$F$10:$F$5007,$H1030)))</f>
        <v/>
      </c>
      <c r="G1030" s="50">
        <f ca="1">IF(SUM(E1030:F1030)=0,0,$G$11+SUM(E$12:$E1030)-SUM(F$12:$F1030))</f>
        <v>3268207042</v>
      </c>
      <c r="H1030" s="51">
        <f ca="1">IF(IF(TYPE(MATCH($C$8,OFFSET([1]NKC!$D$10,H1029,0):'[1]NKC'!$D$5007,0)+H1029)=16,"",MATCH($C$8,OFFSET([1]NKC!$D$10,H1029,0):'[1]NKC'!$D$5007,0)+H1029)&lt;IF(TYPE(MATCH($C$8,OFFSET([1]NKC!$E$10,H1029,0):'[1]NKC'!$E$5007,0)+H1029)=16,"",MATCH($C$8,OFFSET([1]NKC!$E$10,H1029,0):'[1]NKC'!$E$5007,0)+H1029),IF(TYPE(MATCH($C$8,OFFSET([1]NKC!$D$10,H1029,0):'[1]NKC'!$D$5007,0)+H1029)=16,"",MATCH($C$8,OFFSET([1]NKC!$D$10,H1029,0):'[1]NKC'!$D$5007,0)+H1029),IF(TYPE(MATCH($C$8,OFFSET([1]NKC!$E$10,H1029,0):'[1]NKC'!$E$5007,0)+H1029)=16,"",MATCH($C$8,OFFSET([1]NKC!$E$10,H1029,0):'[1]NKC'!$E$5007,0)+H1029))</f>
        <v>1377</v>
      </c>
    </row>
    <row r="1031" spans="1:8" s="52" customFormat="1" ht="14.25">
      <c r="A1031" s="45">
        <f ca="1">IF($H1031="","",INDEX([1]NKC!$A$10:$A$5007,$H1031))</f>
        <v>43627</v>
      </c>
      <c r="B1031" s="46" t="str">
        <f ca="1">IF($H1031="","",INDEX([1]NKC!$B$10:$B$5007,$H1031))</f>
        <v>PT20190611-01</v>
      </c>
      <c r="C1031" s="47" t="str">
        <f ca="1">IF($H1031="","",INDEX([1]NKC!$C$10:$C$5007,$H1031))</f>
        <v>Thuế GTGT phải nộp</v>
      </c>
      <c r="D1031" s="48" t="str">
        <f ca="1">IF(IF($H1031="","",INDEX([1]NKC!$D$10:$D$5007,$H1031))=$C$8,IF($H1031="","",INDEX([1]NKC!$E$10:$E$5007,$H1031)),IF($H1031="","",INDEX([1]NKC!$D$10:$D$5007,$H1031)))</f>
        <v>33311</v>
      </c>
      <c r="E1031" s="49">
        <f ca="1">IF(IF($H1031="","",INDEX([1]NKC!$E$10:$E$5007,$H1031))=$C$8,"",IF($H1031="","",INDEX([1]NKC!$F$10:$F$5007,$H1031)))</f>
        <v>703182</v>
      </c>
      <c r="F1031" s="49" t="str">
        <f ca="1">IF(IF($H1031="","",INDEX([1]NKC!$D$10:$D$5007,$H1031))=$C$8,"",IF($H1031="","",INDEX([1]NKC!$F$10:$F$5007,$H1031)))</f>
        <v/>
      </c>
      <c r="G1031" s="50">
        <f ca="1">IF(SUM(E1031:F1031)=0,0,$G$11+SUM(E$12:$E1031)-SUM(F$12:$F1031))</f>
        <v>3268910224</v>
      </c>
      <c r="H1031" s="51">
        <f ca="1">IF(IF(TYPE(MATCH($C$8,OFFSET([1]NKC!$D$10,H1030,0):'[1]NKC'!$D$5007,0)+H1030)=16,"",MATCH($C$8,OFFSET([1]NKC!$D$10,H1030,0):'[1]NKC'!$D$5007,0)+H1030)&lt;IF(TYPE(MATCH($C$8,OFFSET([1]NKC!$E$10,H1030,0):'[1]NKC'!$E$5007,0)+H1030)=16,"",MATCH($C$8,OFFSET([1]NKC!$E$10,H1030,0):'[1]NKC'!$E$5007,0)+H1030),IF(TYPE(MATCH($C$8,OFFSET([1]NKC!$D$10,H1030,0):'[1]NKC'!$D$5007,0)+H1030)=16,"",MATCH($C$8,OFFSET([1]NKC!$D$10,H1030,0):'[1]NKC'!$D$5007,0)+H1030),IF(TYPE(MATCH($C$8,OFFSET([1]NKC!$E$10,H1030,0):'[1]NKC'!$E$5007,0)+H1030)=16,"",MATCH($C$8,OFFSET([1]NKC!$E$10,H1030,0):'[1]NKC'!$E$5007,0)+H1030))</f>
        <v>1378</v>
      </c>
    </row>
    <row r="1032" spans="1:8" s="52" customFormat="1" ht="25.5">
      <c r="A1032" s="45">
        <f ca="1">IF($H1032="","",INDEX([1]NKC!$A$10:$A$5007,$H1032))</f>
        <v>43627</v>
      </c>
      <c r="B1032" s="46" t="str">
        <f ca="1">IF($H1032="","",INDEX([1]NKC!$B$10:$B$5007,$H1032))</f>
        <v>PT20190611-02</v>
      </c>
      <c r="C1032" s="47" t="str">
        <f ca="1">IF($H1032="","",INDEX([1]NKC!$C$10:$C$5007,$H1032))</f>
        <v>Thu tiền CH Đức Thắng theo đơn đặt hàng số : 110619DDHHT-DELLA</v>
      </c>
      <c r="D1032" s="48" t="str">
        <f ca="1">IF(IF($H1032="","",INDEX([1]NKC!$D$10:$D$5007,$H1032))=$C$8,IF($H1032="","",INDEX([1]NKC!$E$10:$E$5007,$H1032)),IF($H1032="","",INDEX([1]NKC!$D$10:$D$5007,$H1032)))</f>
        <v>5111</v>
      </c>
      <c r="E1032" s="49">
        <f ca="1">IF(IF($H1032="","",INDEX([1]NKC!$E$10:$E$5007,$H1032))=$C$8,"",IF($H1032="","",INDEX([1]NKC!$F$10:$F$5007,$H1032)))</f>
        <v>1713909</v>
      </c>
      <c r="F1032" s="49" t="str">
        <f ca="1">IF(IF($H1032="","",INDEX([1]NKC!$D$10:$D$5007,$H1032))=$C$8,"",IF($H1032="","",INDEX([1]NKC!$F$10:$F$5007,$H1032)))</f>
        <v/>
      </c>
      <c r="G1032" s="50">
        <f ca="1">IF(SUM(E1032:F1032)=0,0,$G$11+SUM(E$12:$E1032)-SUM(F$12:$F1032))</f>
        <v>3270624133</v>
      </c>
      <c r="H1032" s="51">
        <f ca="1">IF(IF(TYPE(MATCH($C$8,OFFSET([1]NKC!$D$10,H1031,0):'[1]NKC'!$D$5007,0)+H1031)=16,"",MATCH($C$8,OFFSET([1]NKC!$D$10,H1031,0):'[1]NKC'!$D$5007,0)+H1031)&lt;IF(TYPE(MATCH($C$8,OFFSET([1]NKC!$E$10,H1031,0):'[1]NKC'!$E$5007,0)+H1031)=16,"",MATCH($C$8,OFFSET([1]NKC!$E$10,H1031,0):'[1]NKC'!$E$5007,0)+H1031),IF(TYPE(MATCH($C$8,OFFSET([1]NKC!$D$10,H1031,0):'[1]NKC'!$D$5007,0)+H1031)=16,"",MATCH($C$8,OFFSET([1]NKC!$D$10,H1031,0):'[1]NKC'!$D$5007,0)+H1031),IF(TYPE(MATCH($C$8,OFFSET([1]NKC!$E$10,H1031,0):'[1]NKC'!$E$5007,0)+H1031)=16,"",MATCH($C$8,OFFSET([1]NKC!$E$10,H1031,0):'[1]NKC'!$E$5007,0)+H1031))</f>
        <v>1380</v>
      </c>
    </row>
    <row r="1033" spans="1:8" s="52" customFormat="1" ht="14.25">
      <c r="A1033" s="45">
        <f ca="1">IF($H1033="","",INDEX([1]NKC!$A$10:$A$5007,$H1033))</f>
        <v>43627</v>
      </c>
      <c r="B1033" s="46" t="str">
        <f ca="1">IF($H1033="","",INDEX([1]NKC!$B$10:$B$5007,$H1033))</f>
        <v>PT20190611-02</v>
      </c>
      <c r="C1033" s="47" t="str">
        <f ca="1">IF($H1033="","",INDEX([1]NKC!$C$10:$C$5007,$H1033))</f>
        <v>Thuế GTGT phải nộp</v>
      </c>
      <c r="D1033" s="48" t="str">
        <f ca="1">IF(IF($H1033="","",INDEX([1]NKC!$D$10:$D$5007,$H1033))=$C$8,IF($H1033="","",INDEX([1]NKC!$E$10:$E$5007,$H1033)),IF($H1033="","",INDEX([1]NKC!$D$10:$D$5007,$H1033)))</f>
        <v>33311</v>
      </c>
      <c r="E1033" s="49">
        <f ca="1">IF(IF($H1033="","",INDEX([1]NKC!$E$10:$E$5007,$H1033))=$C$8,"",IF($H1033="","",INDEX([1]NKC!$F$10:$F$5007,$H1033)))</f>
        <v>171391</v>
      </c>
      <c r="F1033" s="49" t="str">
        <f ca="1">IF(IF($H1033="","",INDEX([1]NKC!$D$10:$D$5007,$H1033))=$C$8,"",IF($H1033="","",INDEX([1]NKC!$F$10:$F$5007,$H1033)))</f>
        <v/>
      </c>
      <c r="G1033" s="50">
        <f ca="1">IF(SUM(E1033:F1033)=0,0,$G$11+SUM(E$12:$E1033)-SUM(F$12:$F1033))</f>
        <v>3270795524</v>
      </c>
      <c r="H1033" s="51">
        <f ca="1">IF(IF(TYPE(MATCH($C$8,OFFSET([1]NKC!$D$10,H1032,0):'[1]NKC'!$D$5007,0)+H1032)=16,"",MATCH($C$8,OFFSET([1]NKC!$D$10,H1032,0):'[1]NKC'!$D$5007,0)+H1032)&lt;IF(TYPE(MATCH($C$8,OFFSET([1]NKC!$E$10,H1032,0):'[1]NKC'!$E$5007,0)+H1032)=16,"",MATCH($C$8,OFFSET([1]NKC!$E$10,H1032,0):'[1]NKC'!$E$5007,0)+H1032),IF(TYPE(MATCH($C$8,OFFSET([1]NKC!$D$10,H1032,0):'[1]NKC'!$D$5007,0)+H1032)=16,"",MATCH($C$8,OFFSET([1]NKC!$D$10,H1032,0):'[1]NKC'!$D$5007,0)+H1032),IF(TYPE(MATCH($C$8,OFFSET([1]NKC!$E$10,H1032,0):'[1]NKC'!$E$5007,0)+H1032)=16,"",MATCH($C$8,OFFSET([1]NKC!$E$10,H1032,0):'[1]NKC'!$E$5007,0)+H1032))</f>
        <v>1381</v>
      </c>
    </row>
    <row r="1034" spans="1:8" s="52" customFormat="1" ht="14.25">
      <c r="A1034" s="45">
        <f ca="1">IF($H1034="","",INDEX([1]NKC!$A$10:$A$5007,$H1034))</f>
        <v>43627</v>
      </c>
      <c r="B1034" s="46" t="str">
        <f ca="1">IF($H1034="","",INDEX([1]NKC!$B$10:$B$5007,$H1034))</f>
        <v>PC20190611-01</v>
      </c>
      <c r="C1034" s="47" t="str">
        <f ca="1">IF($H1034="","",INDEX([1]NKC!$C$10:$C$5007,$H1034))</f>
        <v>TT mua 5 vợt muỗi công ty</v>
      </c>
      <c r="D1034" s="48" t="str">
        <f ca="1">IF(IF($H1034="","",INDEX([1]NKC!$D$10:$D$5007,$H1034))=$C$8,IF($H1034="","",INDEX([1]NKC!$E$10:$E$5007,$H1034)),IF($H1034="","",INDEX([1]NKC!$D$10:$D$5007,$H1034)))</f>
        <v>6423</v>
      </c>
      <c r="E1034" s="49" t="str">
        <f ca="1">IF(IF($H1034="","",INDEX([1]NKC!$E$10:$E$5007,$H1034))=$C$8,"",IF($H1034="","",INDEX([1]NKC!$F$10:$F$5007,$H1034)))</f>
        <v/>
      </c>
      <c r="F1034" s="49">
        <f ca="1">IF(IF($H1034="","",INDEX([1]NKC!$D$10:$D$5007,$H1034))=$C$8,"",IF($H1034="","",INDEX([1]NKC!$F$10:$F$5007,$H1034)))</f>
        <v>600000</v>
      </c>
      <c r="G1034" s="50">
        <f ca="1">IF(SUM(E1034:F1034)=0,0,$G$11+SUM(E$12:$E1034)-SUM(F$12:$F1034))</f>
        <v>3270195524</v>
      </c>
      <c r="H1034" s="51">
        <f ca="1">IF(IF(TYPE(MATCH($C$8,OFFSET([1]NKC!$D$10,H1033,0):'[1]NKC'!$D$5007,0)+H1033)=16,"",MATCH($C$8,OFFSET([1]NKC!$D$10,H1033,0):'[1]NKC'!$D$5007,0)+H1033)&lt;IF(TYPE(MATCH($C$8,OFFSET([1]NKC!$E$10,H1033,0):'[1]NKC'!$E$5007,0)+H1033)=16,"",MATCH($C$8,OFFSET([1]NKC!$E$10,H1033,0):'[1]NKC'!$E$5007,0)+H1033),IF(TYPE(MATCH($C$8,OFFSET([1]NKC!$D$10,H1033,0):'[1]NKC'!$D$5007,0)+H1033)=16,"",MATCH($C$8,OFFSET([1]NKC!$D$10,H1033,0):'[1]NKC'!$D$5007,0)+H1033),IF(TYPE(MATCH($C$8,OFFSET([1]NKC!$E$10,H1033,0):'[1]NKC'!$E$5007,0)+H1033)=16,"",MATCH($C$8,OFFSET([1]NKC!$E$10,H1033,0):'[1]NKC'!$E$5007,0)+H1033))</f>
        <v>1383</v>
      </c>
    </row>
    <row r="1035" spans="1:8" s="52" customFormat="1" ht="14.25">
      <c r="A1035" s="45">
        <f ca="1">IF($H1035="","",INDEX([1]NKC!$A$10:$A$5007,$H1035))</f>
        <v>43627</v>
      </c>
      <c r="B1035" s="46" t="str">
        <f ca="1">IF($H1035="","",INDEX([1]NKC!$B$10:$B$5007,$H1035))</f>
        <v>PC20190611-02</v>
      </c>
      <c r="C1035" s="47" t="str">
        <f ca="1">IF($H1035="","",INDEX([1]NKC!$C$10:$C$5007,$H1035))</f>
        <v>Tạm ứng công tác Hà Nội</v>
      </c>
      <c r="D1035" s="48" t="str">
        <f ca="1">IF(IF($H1035="","",INDEX([1]NKC!$D$10:$D$5007,$H1035))=$C$8,IF($H1035="","",INDEX([1]NKC!$E$10:$E$5007,$H1035)),IF($H1035="","",INDEX([1]NKC!$D$10:$D$5007,$H1035)))</f>
        <v>141</v>
      </c>
      <c r="E1035" s="49" t="str">
        <f ca="1">IF(IF($H1035="","",INDEX([1]NKC!$E$10:$E$5007,$H1035))=$C$8,"",IF($H1035="","",INDEX([1]NKC!$F$10:$F$5007,$H1035)))</f>
        <v/>
      </c>
      <c r="F1035" s="49">
        <f ca="1">IF(IF($H1035="","",INDEX([1]NKC!$D$10:$D$5007,$H1035))=$C$8,"",IF($H1035="","",INDEX([1]NKC!$F$10:$F$5007,$H1035)))</f>
        <v>5000000</v>
      </c>
      <c r="G1035" s="50">
        <f ca="1">IF(SUM(E1035:F1035)=0,0,$G$11+SUM(E$12:$E1035)-SUM(F$12:$F1035))</f>
        <v>3265195524</v>
      </c>
      <c r="H1035" s="51">
        <f ca="1">IF(IF(TYPE(MATCH($C$8,OFFSET([1]NKC!$D$10,H1034,0):'[1]NKC'!$D$5007,0)+H1034)=16,"",MATCH($C$8,OFFSET([1]NKC!$D$10,H1034,0):'[1]NKC'!$D$5007,0)+H1034)&lt;IF(TYPE(MATCH($C$8,OFFSET([1]NKC!$E$10,H1034,0):'[1]NKC'!$E$5007,0)+H1034)=16,"",MATCH($C$8,OFFSET([1]NKC!$E$10,H1034,0):'[1]NKC'!$E$5007,0)+H1034),IF(TYPE(MATCH($C$8,OFFSET([1]NKC!$D$10,H1034,0):'[1]NKC'!$D$5007,0)+H1034)=16,"",MATCH($C$8,OFFSET([1]NKC!$D$10,H1034,0):'[1]NKC'!$D$5007,0)+H1034),IF(TYPE(MATCH($C$8,OFFSET([1]NKC!$E$10,H1034,0):'[1]NKC'!$E$5007,0)+H1034)=16,"",MATCH($C$8,OFFSET([1]NKC!$E$10,H1034,0):'[1]NKC'!$E$5007,0)+H1034))</f>
        <v>1384</v>
      </c>
    </row>
    <row r="1036" spans="1:8" s="52" customFormat="1" ht="25.5">
      <c r="A1036" s="45">
        <f ca="1">IF($H1036="","",INDEX([1]NKC!$A$10:$A$5007,$H1036))</f>
        <v>43628</v>
      </c>
      <c r="B1036" s="46" t="str">
        <f ca="1">IF($H1036="","",INDEX([1]NKC!$B$10:$B$5007,$H1036))</f>
        <v>PT20190612-01</v>
      </c>
      <c r="C1036" s="47" t="str">
        <f ca="1">IF($H1036="","",INDEX([1]NKC!$C$10:$C$5007,$H1036))</f>
        <v xml:space="preserve">Thu lại tiền bồi thường chi phí công tác của  NVKD (A.Luận ) </v>
      </c>
      <c r="D1036" s="48" t="str">
        <f ca="1">IF(IF($H1036="","",INDEX([1]NKC!$D$10:$D$5007,$H1036))=$C$8,IF($H1036="","",INDEX([1]NKC!$E$10:$E$5007,$H1036)),IF($H1036="","",INDEX([1]NKC!$D$10:$D$5007,$H1036)))</f>
        <v>711</v>
      </c>
      <c r="E1036" s="49">
        <f ca="1">IF(IF($H1036="","",INDEX([1]NKC!$E$10:$E$5007,$H1036))=$C$8,"",IF($H1036="","",INDEX([1]NKC!$F$10:$F$5007,$H1036)))</f>
        <v>8368000</v>
      </c>
      <c r="F1036" s="49" t="str">
        <f ca="1">IF(IF($H1036="","",INDEX([1]NKC!$D$10:$D$5007,$H1036))=$C$8,"",IF($H1036="","",INDEX([1]NKC!$F$10:$F$5007,$H1036)))</f>
        <v/>
      </c>
      <c r="G1036" s="50">
        <f ca="1">IF(SUM(E1036:F1036)=0,0,$G$11+SUM(E$12:$E1036)-SUM(F$12:$F1036))</f>
        <v>3273563524</v>
      </c>
      <c r="H1036" s="51">
        <f ca="1">IF(IF(TYPE(MATCH($C$8,OFFSET([1]NKC!$D$10,H1035,0):'[1]NKC'!$D$5007,0)+H1035)=16,"",MATCH($C$8,OFFSET([1]NKC!$D$10,H1035,0):'[1]NKC'!$D$5007,0)+H1035)&lt;IF(TYPE(MATCH($C$8,OFFSET([1]NKC!$E$10,H1035,0):'[1]NKC'!$E$5007,0)+H1035)=16,"",MATCH($C$8,OFFSET([1]NKC!$E$10,H1035,0):'[1]NKC'!$E$5007,0)+H1035),IF(TYPE(MATCH($C$8,OFFSET([1]NKC!$D$10,H1035,0):'[1]NKC'!$D$5007,0)+H1035)=16,"",MATCH($C$8,OFFSET([1]NKC!$D$10,H1035,0):'[1]NKC'!$D$5007,0)+H1035),IF(TYPE(MATCH($C$8,OFFSET([1]NKC!$E$10,H1035,0):'[1]NKC'!$E$5007,0)+H1035)=16,"",MATCH($C$8,OFFSET([1]NKC!$E$10,H1035,0):'[1]NKC'!$E$5007,0)+H1035))</f>
        <v>1392</v>
      </c>
    </row>
    <row r="1037" spans="1:8" s="52" customFormat="1" ht="14.25">
      <c r="A1037" s="45">
        <f ca="1">IF($H1037="","",INDEX([1]NKC!$A$10:$A$5007,$H1037))</f>
        <v>43628</v>
      </c>
      <c r="B1037" s="46" t="str">
        <f ca="1">IF($H1037="","",INDEX([1]NKC!$B$10:$B$5007,$H1037))</f>
        <v>PC20190612-01</v>
      </c>
      <c r="C1037" s="47" t="str">
        <f ca="1">IF($H1037="","",INDEX([1]NKC!$C$10:$C$5007,$H1037))</f>
        <v>Tạm ứng thủ tục làm công bố sản phầm, kiểm định</v>
      </c>
      <c r="D1037" s="48" t="str">
        <f ca="1">IF(IF($H1037="","",INDEX([1]NKC!$D$10:$D$5007,$H1037))=$C$8,IF($H1037="","",INDEX([1]NKC!$E$10:$E$5007,$H1037)),IF($H1037="","",INDEX([1]NKC!$D$10:$D$5007,$H1037)))</f>
        <v>141</v>
      </c>
      <c r="E1037" s="49" t="str">
        <f ca="1">IF(IF($H1037="","",INDEX([1]NKC!$E$10:$E$5007,$H1037))=$C$8,"",IF($H1037="","",INDEX([1]NKC!$F$10:$F$5007,$H1037)))</f>
        <v/>
      </c>
      <c r="F1037" s="49">
        <f ca="1">IF(IF($H1037="","",INDEX([1]NKC!$D$10:$D$5007,$H1037))=$C$8,"",IF($H1037="","",INDEX([1]NKC!$F$10:$F$5007,$H1037)))</f>
        <v>5000000</v>
      </c>
      <c r="G1037" s="50">
        <f ca="1">IF(SUM(E1037:F1037)=0,0,$G$11+SUM(E$12:$E1037)-SUM(F$12:$F1037))</f>
        <v>3268563524</v>
      </c>
      <c r="H1037" s="51">
        <f ca="1">IF(IF(TYPE(MATCH($C$8,OFFSET([1]NKC!$D$10,H1036,0):'[1]NKC'!$D$5007,0)+H1036)=16,"",MATCH($C$8,OFFSET([1]NKC!$D$10,H1036,0):'[1]NKC'!$D$5007,0)+H1036)&lt;IF(TYPE(MATCH($C$8,OFFSET([1]NKC!$E$10,H1036,0):'[1]NKC'!$E$5007,0)+H1036)=16,"",MATCH($C$8,OFFSET([1]NKC!$E$10,H1036,0):'[1]NKC'!$E$5007,0)+H1036),IF(TYPE(MATCH($C$8,OFFSET([1]NKC!$D$10,H1036,0):'[1]NKC'!$D$5007,0)+H1036)=16,"",MATCH($C$8,OFFSET([1]NKC!$D$10,H1036,0):'[1]NKC'!$D$5007,0)+H1036),IF(TYPE(MATCH($C$8,OFFSET([1]NKC!$E$10,H1036,0):'[1]NKC'!$E$5007,0)+H1036)=16,"",MATCH($C$8,OFFSET([1]NKC!$E$10,H1036,0):'[1]NKC'!$E$5007,0)+H1036))</f>
        <v>1393</v>
      </c>
    </row>
    <row r="1038" spans="1:8" s="52" customFormat="1" ht="25.5">
      <c r="A1038" s="45">
        <f ca="1">IF($H1038="","",INDEX([1]NKC!$A$10:$A$5007,$H1038))</f>
        <v>43629</v>
      </c>
      <c r="B1038" s="46" t="str">
        <f ca="1">IF($H1038="","",INDEX([1]NKC!$B$10:$B$5007,$H1038))</f>
        <v>PT20190613-01</v>
      </c>
      <c r="C1038" s="47" t="str">
        <f ca="1">IF($H1038="","",INDEX([1]NKC!$C$10:$C$5007,$H1038))</f>
        <v>Ms Luyến hoàn ứng (chi phí Mr Thi công tác Hà Nội theo PC20190613-01)</v>
      </c>
      <c r="D1038" s="48" t="str">
        <f ca="1">IF(IF($H1038="","",INDEX([1]NKC!$D$10:$D$5007,$H1038))=$C$8,IF($H1038="","",INDEX([1]NKC!$E$10:$E$5007,$H1038)),IF($H1038="","",INDEX([1]NKC!$D$10:$D$5007,$H1038)))</f>
        <v>141</v>
      </c>
      <c r="E1038" s="49">
        <f ca="1">IF(IF($H1038="","",INDEX([1]NKC!$E$10:$E$5007,$H1038))=$C$8,"",IF($H1038="","",INDEX([1]NKC!$F$10:$F$5007,$H1038)))</f>
        <v>40000000</v>
      </c>
      <c r="F1038" s="49" t="str">
        <f ca="1">IF(IF($H1038="","",INDEX([1]NKC!$D$10:$D$5007,$H1038))=$C$8,"",IF($H1038="","",INDEX([1]NKC!$F$10:$F$5007,$H1038)))</f>
        <v/>
      </c>
      <c r="G1038" s="50">
        <f ca="1">IF(SUM(E1038:F1038)=0,0,$G$11+SUM(E$12:$E1038)-SUM(F$12:$F1038))</f>
        <v>3308563524</v>
      </c>
      <c r="H1038" s="51">
        <f ca="1">IF(IF(TYPE(MATCH($C$8,OFFSET([1]NKC!$D$10,H1037,0):'[1]NKC'!$D$5007,0)+H1037)=16,"",MATCH($C$8,OFFSET([1]NKC!$D$10,H1037,0):'[1]NKC'!$D$5007,0)+H1037)&lt;IF(TYPE(MATCH($C$8,OFFSET([1]NKC!$E$10,H1037,0):'[1]NKC'!$E$5007,0)+H1037)=16,"",MATCH($C$8,OFFSET([1]NKC!$E$10,H1037,0):'[1]NKC'!$E$5007,0)+H1037),IF(TYPE(MATCH($C$8,OFFSET([1]NKC!$D$10,H1037,0):'[1]NKC'!$D$5007,0)+H1037)=16,"",MATCH($C$8,OFFSET([1]NKC!$D$10,H1037,0):'[1]NKC'!$D$5007,0)+H1037),IF(TYPE(MATCH($C$8,OFFSET([1]NKC!$E$10,H1037,0):'[1]NKC'!$E$5007,0)+H1037)=16,"",MATCH($C$8,OFFSET([1]NKC!$E$10,H1037,0):'[1]NKC'!$E$5007,0)+H1037))</f>
        <v>1394</v>
      </c>
    </row>
    <row r="1039" spans="1:8" s="52" customFormat="1" ht="25.5">
      <c r="A1039" s="45">
        <f ca="1">IF($H1039="","",INDEX([1]NKC!$A$10:$A$5007,$H1039))</f>
        <v>43629</v>
      </c>
      <c r="B1039" s="46" t="str">
        <f ca="1">IF($H1039="","",INDEX([1]NKC!$B$10:$B$5007,$H1039))</f>
        <v>PC20190613-01</v>
      </c>
      <c r="C1039" s="47" t="str">
        <f ca="1">IF($H1039="","",INDEX([1]NKC!$C$10:$C$5007,$H1039))</f>
        <v>Tạm ứng công tác Hà Nội làm giấy kiểm định hàng hoá</v>
      </c>
      <c r="D1039" s="48" t="str">
        <f ca="1">IF(IF($H1039="","",INDEX([1]NKC!$D$10:$D$5007,$H1039))=$C$8,IF($H1039="","",INDEX([1]NKC!$E$10:$E$5007,$H1039)),IF($H1039="","",INDEX([1]NKC!$D$10:$D$5007,$H1039)))</f>
        <v>141</v>
      </c>
      <c r="E1039" s="49" t="str">
        <f ca="1">IF(IF($H1039="","",INDEX([1]NKC!$E$10:$E$5007,$H1039))=$C$8,"",IF($H1039="","",INDEX([1]NKC!$F$10:$F$5007,$H1039)))</f>
        <v/>
      </c>
      <c r="F1039" s="49">
        <f ca="1">IF(IF($H1039="","",INDEX([1]NKC!$D$10:$D$5007,$H1039))=$C$8,"",IF($H1039="","",INDEX([1]NKC!$F$10:$F$5007,$H1039)))</f>
        <v>40000000</v>
      </c>
      <c r="G1039" s="50">
        <f ca="1">IF(SUM(E1039:F1039)=0,0,$G$11+SUM(E$12:$E1039)-SUM(F$12:$F1039))</f>
        <v>3268563524</v>
      </c>
      <c r="H1039" s="51">
        <f ca="1">IF(IF(TYPE(MATCH($C$8,OFFSET([1]NKC!$D$10,H1038,0):'[1]NKC'!$D$5007,0)+H1038)=16,"",MATCH($C$8,OFFSET([1]NKC!$D$10,H1038,0):'[1]NKC'!$D$5007,0)+H1038)&lt;IF(TYPE(MATCH($C$8,OFFSET([1]NKC!$E$10,H1038,0):'[1]NKC'!$E$5007,0)+H1038)=16,"",MATCH($C$8,OFFSET([1]NKC!$E$10,H1038,0):'[1]NKC'!$E$5007,0)+H1038),IF(TYPE(MATCH($C$8,OFFSET([1]NKC!$D$10,H1038,0):'[1]NKC'!$D$5007,0)+H1038)=16,"",MATCH($C$8,OFFSET([1]NKC!$D$10,H1038,0):'[1]NKC'!$D$5007,0)+H1038),IF(TYPE(MATCH($C$8,OFFSET([1]NKC!$E$10,H1038,0):'[1]NKC'!$E$5007,0)+H1038)=16,"",MATCH($C$8,OFFSET([1]NKC!$E$10,H1038,0):'[1]NKC'!$E$5007,0)+H1038))</f>
        <v>1395</v>
      </c>
    </row>
    <row r="1040" spans="1:8" s="52" customFormat="1" ht="25.5">
      <c r="A1040" s="45">
        <f ca="1">IF($H1040="","",INDEX([1]NKC!$A$10:$A$5007,$H1040))</f>
        <v>43630</v>
      </c>
      <c r="B1040" s="46" t="str">
        <f ca="1">IF($H1040="","",INDEX([1]NKC!$B$10:$B$5007,$H1040))</f>
        <v>PT20190614-01</v>
      </c>
      <c r="C1040" s="47" t="str">
        <f ca="1">IF($H1040="","",INDEX([1]NKC!$C$10:$C$5007,$H1040))</f>
        <v>Thu tiền bán hàng CH VLXD Kiên Long theo 120619DDHKL-DELLA</v>
      </c>
      <c r="D1040" s="48" t="str">
        <f ca="1">IF(IF($H1040="","",INDEX([1]NKC!$D$10:$D$5007,$H1040))=$C$8,IF($H1040="","",INDEX([1]NKC!$E$10:$E$5007,$H1040)),IF($H1040="","",INDEX([1]NKC!$D$10:$D$5007,$H1040)))</f>
        <v>5111</v>
      </c>
      <c r="E1040" s="49">
        <f ca="1">IF(IF($H1040="","",INDEX([1]NKC!$E$10:$E$5007,$H1040))=$C$8,"",IF($H1040="","",INDEX([1]NKC!$F$10:$F$5007,$H1040)))</f>
        <v>12365636</v>
      </c>
      <c r="F1040" s="49" t="str">
        <f ca="1">IF(IF($H1040="","",INDEX([1]NKC!$D$10:$D$5007,$H1040))=$C$8,"",IF($H1040="","",INDEX([1]NKC!$F$10:$F$5007,$H1040)))</f>
        <v/>
      </c>
      <c r="G1040" s="50">
        <f ca="1">IF(SUM(E1040:F1040)=0,0,$G$11+SUM(E$12:$E1040)-SUM(F$12:$F1040))</f>
        <v>3280929160</v>
      </c>
      <c r="H1040" s="51">
        <f ca="1">IF(IF(TYPE(MATCH($C$8,OFFSET([1]NKC!$D$10,H1039,0):'[1]NKC'!$D$5007,0)+H1039)=16,"",MATCH($C$8,OFFSET([1]NKC!$D$10,H1039,0):'[1]NKC'!$D$5007,0)+H1039)&lt;IF(TYPE(MATCH($C$8,OFFSET([1]NKC!$E$10,H1039,0):'[1]NKC'!$E$5007,0)+H1039)=16,"",MATCH($C$8,OFFSET([1]NKC!$E$10,H1039,0):'[1]NKC'!$E$5007,0)+H1039),IF(TYPE(MATCH($C$8,OFFSET([1]NKC!$D$10,H1039,0):'[1]NKC'!$D$5007,0)+H1039)=16,"",MATCH($C$8,OFFSET([1]NKC!$D$10,H1039,0):'[1]NKC'!$D$5007,0)+H1039),IF(TYPE(MATCH($C$8,OFFSET([1]NKC!$E$10,H1039,0):'[1]NKC'!$E$5007,0)+H1039)=16,"",MATCH($C$8,OFFSET([1]NKC!$E$10,H1039,0):'[1]NKC'!$E$5007,0)+H1039))</f>
        <v>1401</v>
      </c>
    </row>
    <row r="1041" spans="1:8" s="52" customFormat="1" ht="14.25">
      <c r="A1041" s="45">
        <f ca="1">IF($H1041="","",INDEX([1]NKC!$A$10:$A$5007,$H1041))</f>
        <v>43630</v>
      </c>
      <c r="B1041" s="46" t="str">
        <f ca="1">IF($H1041="","",INDEX([1]NKC!$B$10:$B$5007,$H1041))</f>
        <v>PT20190614-01</v>
      </c>
      <c r="C1041" s="47" t="str">
        <f ca="1">IF($H1041="","",INDEX([1]NKC!$C$10:$C$5007,$H1041))</f>
        <v>Thuế GTGT phải nộp</v>
      </c>
      <c r="D1041" s="48" t="str">
        <f ca="1">IF(IF($H1041="","",INDEX([1]NKC!$D$10:$D$5007,$H1041))=$C$8,IF($H1041="","",INDEX([1]NKC!$E$10:$E$5007,$H1041)),IF($H1041="","",INDEX([1]NKC!$D$10:$D$5007,$H1041)))</f>
        <v>33311</v>
      </c>
      <c r="E1041" s="49">
        <f ca="1">IF(IF($H1041="","",INDEX([1]NKC!$E$10:$E$5007,$H1041))=$C$8,"",IF($H1041="","",INDEX([1]NKC!$F$10:$F$5007,$H1041)))</f>
        <v>1236564</v>
      </c>
      <c r="F1041" s="49" t="str">
        <f ca="1">IF(IF($H1041="","",INDEX([1]NKC!$D$10:$D$5007,$H1041))=$C$8,"",IF($H1041="","",INDEX([1]NKC!$F$10:$F$5007,$H1041)))</f>
        <v/>
      </c>
      <c r="G1041" s="50">
        <f ca="1">IF(SUM(E1041:F1041)=0,0,$G$11+SUM(E$12:$E1041)-SUM(F$12:$F1041))</f>
        <v>3282165724</v>
      </c>
      <c r="H1041" s="51">
        <f ca="1">IF(IF(TYPE(MATCH($C$8,OFFSET([1]NKC!$D$10,H1040,0):'[1]NKC'!$D$5007,0)+H1040)=16,"",MATCH($C$8,OFFSET([1]NKC!$D$10,H1040,0):'[1]NKC'!$D$5007,0)+H1040)&lt;IF(TYPE(MATCH($C$8,OFFSET([1]NKC!$E$10,H1040,0):'[1]NKC'!$E$5007,0)+H1040)=16,"",MATCH($C$8,OFFSET([1]NKC!$E$10,H1040,0):'[1]NKC'!$E$5007,0)+H1040),IF(TYPE(MATCH($C$8,OFFSET([1]NKC!$D$10,H1040,0):'[1]NKC'!$D$5007,0)+H1040)=16,"",MATCH($C$8,OFFSET([1]NKC!$D$10,H1040,0):'[1]NKC'!$D$5007,0)+H1040),IF(TYPE(MATCH($C$8,OFFSET([1]NKC!$E$10,H1040,0):'[1]NKC'!$E$5007,0)+H1040)=16,"",MATCH($C$8,OFFSET([1]NKC!$E$10,H1040,0):'[1]NKC'!$E$5007,0)+H1040))</f>
        <v>1402</v>
      </c>
    </row>
    <row r="1042" spans="1:8" s="52" customFormat="1" ht="14.25">
      <c r="A1042" s="45">
        <f ca="1">IF($H1042="","",INDEX([1]NKC!$A$10:$A$5007,$H1042))</f>
        <v>43630</v>
      </c>
      <c r="B1042" s="46" t="str">
        <f ca="1">IF($H1042="","",INDEX([1]NKC!$B$10:$B$5007,$H1042))</f>
        <v>PC20190614-01</v>
      </c>
      <c r="C1042" s="47" t="str">
        <f ca="1">IF($H1042="","",INDEX([1]NKC!$C$10:$C$5007,$H1042))</f>
        <v>TT làm name card 5 tên+ thiệp mời Tây Nguyên</v>
      </c>
      <c r="D1042" s="48" t="str">
        <f ca="1">IF(IF($H1042="","",INDEX([1]NKC!$D$10:$D$5007,$H1042))=$C$8,IF($H1042="","",INDEX([1]NKC!$E$10:$E$5007,$H1042)),IF($H1042="","",INDEX([1]NKC!$D$10:$D$5007,$H1042)))</f>
        <v>6418</v>
      </c>
      <c r="E1042" s="49" t="str">
        <f ca="1">IF(IF($H1042="","",INDEX([1]NKC!$E$10:$E$5007,$H1042))=$C$8,"",IF($H1042="","",INDEX([1]NKC!$F$10:$F$5007,$H1042)))</f>
        <v/>
      </c>
      <c r="F1042" s="49">
        <f ca="1">IF(IF($H1042="","",INDEX([1]NKC!$D$10:$D$5007,$H1042))=$C$8,"",IF($H1042="","",INDEX([1]NKC!$F$10:$F$5007,$H1042)))</f>
        <v>1700000</v>
      </c>
      <c r="G1042" s="50">
        <f ca="1">IF(SUM(E1042:F1042)=0,0,$G$11+SUM(E$12:$E1042)-SUM(F$12:$F1042))</f>
        <v>3280465724</v>
      </c>
      <c r="H1042" s="51">
        <f ca="1">IF(IF(TYPE(MATCH($C$8,OFFSET([1]NKC!$D$10,H1041,0):'[1]NKC'!$D$5007,0)+H1041)=16,"",MATCH($C$8,OFFSET([1]NKC!$D$10,H1041,0):'[1]NKC'!$D$5007,0)+H1041)&lt;IF(TYPE(MATCH($C$8,OFFSET([1]NKC!$E$10,H1041,0):'[1]NKC'!$E$5007,0)+H1041)=16,"",MATCH($C$8,OFFSET([1]NKC!$E$10,H1041,0):'[1]NKC'!$E$5007,0)+H1041),IF(TYPE(MATCH($C$8,OFFSET([1]NKC!$D$10,H1041,0):'[1]NKC'!$D$5007,0)+H1041)=16,"",MATCH($C$8,OFFSET([1]NKC!$D$10,H1041,0):'[1]NKC'!$D$5007,0)+H1041),IF(TYPE(MATCH($C$8,OFFSET([1]NKC!$E$10,H1041,0):'[1]NKC'!$E$5007,0)+H1041)=16,"",MATCH($C$8,OFFSET([1]NKC!$E$10,H1041,0):'[1]NKC'!$E$5007,0)+H1041))</f>
        <v>1404</v>
      </c>
    </row>
    <row r="1043" spans="1:8" s="52" customFormat="1" ht="14.25">
      <c r="A1043" s="45">
        <f ca="1">IF($H1043="","",INDEX([1]NKC!$A$10:$A$5007,$H1043))</f>
        <v>43630</v>
      </c>
      <c r="B1043" s="46" t="str">
        <f ca="1">IF($H1043="","",INDEX([1]NKC!$B$10:$B$5007,$H1043))</f>
        <v>PC20190614-01</v>
      </c>
      <c r="C1043" s="47" t="str">
        <f ca="1">IF($H1043="","",INDEX([1]NKC!$C$10:$C$5007,$H1043))</f>
        <v>Thuế GTGT khấu trừ</v>
      </c>
      <c r="D1043" s="48" t="str">
        <f ca="1">IF(IF($H1043="","",INDEX([1]NKC!$D$10:$D$5007,$H1043))=$C$8,IF($H1043="","",INDEX([1]NKC!$E$10:$E$5007,$H1043)),IF($H1043="","",INDEX([1]NKC!$D$10:$D$5007,$H1043)))</f>
        <v>1331</v>
      </c>
      <c r="E1043" s="49" t="str">
        <f ca="1">IF(IF($H1043="","",INDEX([1]NKC!$E$10:$E$5007,$H1043))=$C$8,"",IF($H1043="","",INDEX([1]NKC!$F$10:$F$5007,$H1043)))</f>
        <v/>
      </c>
      <c r="F1043" s="49">
        <f ca="1">IF(IF($H1043="","",INDEX([1]NKC!$D$10:$D$5007,$H1043))=$C$8,"",IF($H1043="","",INDEX([1]NKC!$F$10:$F$5007,$H1043)))</f>
        <v>170000</v>
      </c>
      <c r="G1043" s="50">
        <f ca="1">IF(SUM(E1043:F1043)=0,0,$G$11+SUM(E$12:$E1043)-SUM(F$12:$F1043))</f>
        <v>3280295724</v>
      </c>
      <c r="H1043" s="51">
        <f ca="1">IF(IF(TYPE(MATCH($C$8,OFFSET([1]NKC!$D$10,H1042,0):'[1]NKC'!$D$5007,0)+H1042)=16,"",MATCH($C$8,OFFSET([1]NKC!$D$10,H1042,0):'[1]NKC'!$D$5007,0)+H1042)&lt;IF(TYPE(MATCH($C$8,OFFSET([1]NKC!$E$10,H1042,0):'[1]NKC'!$E$5007,0)+H1042)=16,"",MATCH($C$8,OFFSET([1]NKC!$E$10,H1042,0):'[1]NKC'!$E$5007,0)+H1042),IF(TYPE(MATCH($C$8,OFFSET([1]NKC!$D$10,H1042,0):'[1]NKC'!$D$5007,0)+H1042)=16,"",MATCH($C$8,OFFSET([1]NKC!$D$10,H1042,0):'[1]NKC'!$D$5007,0)+H1042),IF(TYPE(MATCH($C$8,OFFSET([1]NKC!$E$10,H1042,0):'[1]NKC'!$E$5007,0)+H1042)=16,"",MATCH($C$8,OFFSET([1]NKC!$E$10,H1042,0):'[1]NKC'!$E$5007,0)+H1042))</f>
        <v>1405</v>
      </c>
    </row>
    <row r="1044" spans="1:8" s="52" customFormat="1" ht="14.25">
      <c r="A1044" s="45">
        <f ca="1">IF($H1044="","",INDEX([1]NKC!$A$10:$A$5007,$H1044))</f>
        <v>43630</v>
      </c>
      <c r="B1044" s="46" t="str">
        <f ca="1">IF($H1044="","",INDEX([1]NKC!$B$10:$B$5007,$H1044))</f>
        <v>PC20190614-02</v>
      </c>
      <c r="C1044" s="47" t="str">
        <f ca="1">IF($H1044="","",INDEX([1]NKC!$C$10:$C$5007,$H1044))</f>
        <v>TT mua vật tư chuẩn bị cho hội thảo Tây Nguyên</v>
      </c>
      <c r="D1044" s="48" t="str">
        <f ca="1">IF(IF($H1044="","",INDEX([1]NKC!$D$10:$D$5007,$H1044))=$C$8,IF($H1044="","",INDEX([1]NKC!$E$10:$E$5007,$H1044)),IF($H1044="","",INDEX([1]NKC!$D$10:$D$5007,$H1044)))</f>
        <v>6418</v>
      </c>
      <c r="E1044" s="49" t="str">
        <f ca="1">IF(IF($H1044="","",INDEX([1]NKC!$E$10:$E$5007,$H1044))=$C$8,"",IF($H1044="","",INDEX([1]NKC!$F$10:$F$5007,$H1044)))</f>
        <v/>
      </c>
      <c r="F1044" s="49">
        <f ca="1">IF(IF($H1044="","",INDEX([1]NKC!$D$10:$D$5007,$H1044))=$C$8,"",IF($H1044="","",INDEX([1]NKC!$F$10:$F$5007,$H1044)))</f>
        <v>1079000</v>
      </c>
      <c r="G1044" s="50">
        <f ca="1">IF(SUM(E1044:F1044)=0,0,$G$11+SUM(E$12:$E1044)-SUM(F$12:$F1044))</f>
        <v>3279216724</v>
      </c>
      <c r="H1044" s="51">
        <f ca="1">IF(IF(TYPE(MATCH($C$8,OFFSET([1]NKC!$D$10,H1043,0):'[1]NKC'!$D$5007,0)+H1043)=16,"",MATCH($C$8,OFFSET([1]NKC!$D$10,H1043,0):'[1]NKC'!$D$5007,0)+H1043)&lt;IF(TYPE(MATCH($C$8,OFFSET([1]NKC!$E$10,H1043,0):'[1]NKC'!$E$5007,0)+H1043)=16,"",MATCH($C$8,OFFSET([1]NKC!$E$10,H1043,0):'[1]NKC'!$E$5007,0)+H1043),IF(TYPE(MATCH($C$8,OFFSET([1]NKC!$D$10,H1043,0):'[1]NKC'!$D$5007,0)+H1043)=16,"",MATCH($C$8,OFFSET([1]NKC!$D$10,H1043,0):'[1]NKC'!$D$5007,0)+H1043),IF(TYPE(MATCH($C$8,OFFSET([1]NKC!$E$10,H1043,0):'[1]NKC'!$E$5007,0)+H1043)=16,"",MATCH($C$8,OFFSET([1]NKC!$E$10,H1043,0):'[1]NKC'!$E$5007,0)+H1043))</f>
        <v>1406</v>
      </c>
    </row>
    <row r="1045" spans="1:8" s="52" customFormat="1" ht="14.25">
      <c r="A1045" s="45">
        <f ca="1">IF($H1045="","",INDEX([1]NKC!$A$10:$A$5007,$H1045))</f>
        <v>43630</v>
      </c>
      <c r="B1045" s="46" t="str">
        <f ca="1">IF($H1045="","",INDEX([1]NKC!$B$10:$B$5007,$H1045))</f>
        <v>PC20190614-03</v>
      </c>
      <c r="C1045" s="47" t="str">
        <f ca="1">IF($H1045="","",INDEX([1]NKC!$C$10:$C$5007,$H1045))</f>
        <v>TT thuê xe đi hội nghị Buôn Mê Thuột</v>
      </c>
      <c r="D1045" s="48" t="str">
        <f ca="1">IF(IF($H1045="","",INDEX([1]NKC!$D$10:$D$5007,$H1045))=$C$8,IF($H1045="","",INDEX([1]NKC!$E$10:$E$5007,$H1045)),IF($H1045="","",INDEX([1]NKC!$D$10:$D$5007,$H1045)))</f>
        <v>6418</v>
      </c>
      <c r="E1045" s="49" t="str">
        <f ca="1">IF(IF($H1045="","",INDEX([1]NKC!$E$10:$E$5007,$H1045))=$C$8,"",IF($H1045="","",INDEX([1]NKC!$F$10:$F$5007,$H1045)))</f>
        <v/>
      </c>
      <c r="F1045" s="49">
        <f ca="1">IF(IF($H1045="","",INDEX([1]NKC!$D$10:$D$5007,$H1045))=$C$8,"",IF($H1045="","",INDEX([1]NKC!$F$10:$F$5007,$H1045)))</f>
        <v>14000000</v>
      </c>
      <c r="G1045" s="50">
        <f ca="1">IF(SUM(E1045:F1045)=0,0,$G$11+SUM(E$12:$E1045)-SUM(F$12:$F1045))</f>
        <v>3265216724</v>
      </c>
      <c r="H1045" s="51">
        <f ca="1">IF(IF(TYPE(MATCH($C$8,OFFSET([1]NKC!$D$10,H1044,0):'[1]NKC'!$D$5007,0)+H1044)=16,"",MATCH($C$8,OFFSET([1]NKC!$D$10,H1044,0):'[1]NKC'!$D$5007,0)+H1044)&lt;IF(TYPE(MATCH($C$8,OFFSET([1]NKC!$E$10,H1044,0):'[1]NKC'!$E$5007,0)+H1044)=16,"",MATCH($C$8,OFFSET([1]NKC!$E$10,H1044,0):'[1]NKC'!$E$5007,0)+H1044),IF(TYPE(MATCH($C$8,OFFSET([1]NKC!$D$10,H1044,0):'[1]NKC'!$D$5007,0)+H1044)=16,"",MATCH($C$8,OFFSET([1]NKC!$D$10,H1044,0):'[1]NKC'!$D$5007,0)+H1044),IF(TYPE(MATCH($C$8,OFFSET([1]NKC!$E$10,H1044,0):'[1]NKC'!$E$5007,0)+H1044)=16,"",MATCH($C$8,OFFSET([1]NKC!$E$10,H1044,0):'[1]NKC'!$E$5007,0)+H1044))</f>
        <v>1407</v>
      </c>
    </row>
    <row r="1046" spans="1:8" s="52" customFormat="1" ht="14.25">
      <c r="A1046" s="45">
        <f ca="1">IF($H1046="","",INDEX([1]NKC!$A$10:$A$5007,$H1046))</f>
        <v>43630</v>
      </c>
      <c r="B1046" s="46" t="str">
        <f ca="1">IF($H1046="","",INDEX([1]NKC!$B$10:$B$5007,$H1046))</f>
        <v>PC20190614-03</v>
      </c>
      <c r="C1046" s="47" t="str">
        <f ca="1">IF($H1046="","",INDEX([1]NKC!$C$10:$C$5007,$H1046))</f>
        <v>Thuế GTGT khấu trừ</v>
      </c>
      <c r="D1046" s="48" t="str">
        <f ca="1">IF(IF($H1046="","",INDEX([1]NKC!$D$10:$D$5007,$H1046))=$C$8,IF($H1046="","",INDEX([1]NKC!$E$10:$E$5007,$H1046)),IF($H1046="","",INDEX([1]NKC!$D$10:$D$5007,$H1046)))</f>
        <v>1331</v>
      </c>
      <c r="E1046" s="49" t="str">
        <f ca="1">IF(IF($H1046="","",INDEX([1]NKC!$E$10:$E$5007,$H1046))=$C$8,"",IF($H1046="","",INDEX([1]NKC!$F$10:$F$5007,$H1046)))</f>
        <v/>
      </c>
      <c r="F1046" s="49">
        <f ca="1">IF(IF($H1046="","",INDEX([1]NKC!$D$10:$D$5007,$H1046))=$C$8,"",IF($H1046="","",INDEX([1]NKC!$F$10:$F$5007,$H1046)))</f>
        <v>1400000</v>
      </c>
      <c r="G1046" s="50">
        <f ca="1">IF(SUM(E1046:F1046)=0,0,$G$11+SUM(E$12:$E1046)-SUM(F$12:$F1046))</f>
        <v>3263816724</v>
      </c>
      <c r="H1046" s="51">
        <f ca="1">IF(IF(TYPE(MATCH($C$8,OFFSET([1]NKC!$D$10,H1045,0):'[1]NKC'!$D$5007,0)+H1045)=16,"",MATCH($C$8,OFFSET([1]NKC!$D$10,H1045,0):'[1]NKC'!$D$5007,0)+H1045)&lt;IF(TYPE(MATCH($C$8,OFFSET([1]NKC!$E$10,H1045,0):'[1]NKC'!$E$5007,0)+H1045)=16,"",MATCH($C$8,OFFSET([1]NKC!$E$10,H1045,0):'[1]NKC'!$E$5007,0)+H1045),IF(TYPE(MATCH($C$8,OFFSET([1]NKC!$D$10,H1045,0):'[1]NKC'!$D$5007,0)+H1045)=16,"",MATCH($C$8,OFFSET([1]NKC!$D$10,H1045,0):'[1]NKC'!$D$5007,0)+H1045),IF(TYPE(MATCH($C$8,OFFSET([1]NKC!$E$10,H1045,0):'[1]NKC'!$E$5007,0)+H1045)=16,"",MATCH($C$8,OFFSET([1]NKC!$E$10,H1045,0):'[1]NKC'!$E$5007,0)+H1045))</f>
        <v>1408</v>
      </c>
    </row>
    <row r="1047" spans="1:8" s="52" customFormat="1" ht="14.25">
      <c r="A1047" s="45">
        <f ca="1">IF($H1047="","",INDEX([1]NKC!$A$10:$A$5007,$H1047))</f>
        <v>43630</v>
      </c>
      <c r="B1047" s="46" t="str">
        <f ca="1">IF($H1047="","",INDEX([1]NKC!$B$10:$B$5007,$H1047))</f>
        <v>PC20190614-04</v>
      </c>
      <c r="C1047" s="47" t="str">
        <f ca="1">IF($H1047="","",INDEX([1]NKC!$C$10:$C$5007,$H1047))</f>
        <v>TT Tiền xe đi họp tháng 06/2019 ( Vĩnh Long)</v>
      </c>
      <c r="D1047" s="48" t="str">
        <f ca="1">IF(IF($H1047="","",INDEX([1]NKC!$D$10:$D$5007,$H1047))=$C$8,IF($H1047="","",INDEX([1]NKC!$E$10:$E$5007,$H1047)),IF($H1047="","",INDEX([1]NKC!$D$10:$D$5007,$H1047)))</f>
        <v>6418</v>
      </c>
      <c r="E1047" s="49" t="str">
        <f ca="1">IF(IF($H1047="","",INDEX([1]NKC!$E$10:$E$5007,$H1047))=$C$8,"",IF($H1047="","",INDEX([1]NKC!$F$10:$F$5007,$H1047)))</f>
        <v/>
      </c>
      <c r="F1047" s="49">
        <f ca="1">IF(IF($H1047="","",INDEX([1]NKC!$D$10:$D$5007,$H1047))=$C$8,"",IF($H1047="","",INDEX([1]NKC!$F$10:$F$5007,$H1047)))</f>
        <v>104545</v>
      </c>
      <c r="G1047" s="50">
        <f ca="1">IF(SUM(E1047:F1047)=0,0,$G$11+SUM(E$12:$E1047)-SUM(F$12:$F1047))</f>
        <v>3263712179</v>
      </c>
      <c r="H1047" s="51">
        <f ca="1">IF(IF(TYPE(MATCH($C$8,OFFSET([1]NKC!$D$10,H1046,0):'[1]NKC'!$D$5007,0)+H1046)=16,"",MATCH($C$8,OFFSET([1]NKC!$D$10,H1046,0):'[1]NKC'!$D$5007,0)+H1046)&lt;IF(TYPE(MATCH($C$8,OFFSET([1]NKC!$E$10,H1046,0):'[1]NKC'!$E$5007,0)+H1046)=16,"",MATCH($C$8,OFFSET([1]NKC!$E$10,H1046,0):'[1]NKC'!$E$5007,0)+H1046),IF(TYPE(MATCH($C$8,OFFSET([1]NKC!$D$10,H1046,0):'[1]NKC'!$D$5007,0)+H1046)=16,"",MATCH($C$8,OFFSET([1]NKC!$D$10,H1046,0):'[1]NKC'!$D$5007,0)+H1046),IF(TYPE(MATCH($C$8,OFFSET([1]NKC!$E$10,H1046,0):'[1]NKC'!$E$5007,0)+H1046)=16,"",MATCH($C$8,OFFSET([1]NKC!$E$10,H1046,0):'[1]NKC'!$E$5007,0)+H1046))</f>
        <v>1409</v>
      </c>
    </row>
    <row r="1048" spans="1:8" s="52" customFormat="1" ht="14.25">
      <c r="A1048" s="45">
        <f ca="1">IF($H1048="","",INDEX([1]NKC!$A$10:$A$5007,$H1048))</f>
        <v>43630</v>
      </c>
      <c r="B1048" s="46" t="str">
        <f ca="1">IF($H1048="","",INDEX([1]NKC!$B$10:$B$5007,$H1048))</f>
        <v>PC20190614-04</v>
      </c>
      <c r="C1048" s="47" t="str">
        <f ca="1">IF($H1048="","",INDEX([1]NKC!$C$10:$C$5007,$H1048))</f>
        <v>Thuế GTGT khấu trừ</v>
      </c>
      <c r="D1048" s="48" t="str">
        <f ca="1">IF(IF($H1048="","",INDEX([1]NKC!$D$10:$D$5007,$H1048))=$C$8,IF($H1048="","",INDEX([1]NKC!$E$10:$E$5007,$H1048)),IF($H1048="","",INDEX([1]NKC!$D$10:$D$5007,$H1048)))</f>
        <v>1331</v>
      </c>
      <c r="E1048" s="49" t="str">
        <f ca="1">IF(IF($H1048="","",INDEX([1]NKC!$E$10:$E$5007,$H1048))=$C$8,"",IF($H1048="","",INDEX([1]NKC!$F$10:$F$5007,$H1048)))</f>
        <v/>
      </c>
      <c r="F1048" s="49">
        <f ca="1">IF(IF($H1048="","",INDEX([1]NKC!$D$10:$D$5007,$H1048))=$C$8,"",IF($H1048="","",INDEX([1]NKC!$F$10:$F$5007,$H1048)))</f>
        <v>10455</v>
      </c>
      <c r="G1048" s="50">
        <f ca="1">IF(SUM(E1048:F1048)=0,0,$G$11+SUM(E$12:$E1048)-SUM(F$12:$F1048))</f>
        <v>3263701724</v>
      </c>
      <c r="H1048" s="51">
        <f ca="1">IF(IF(TYPE(MATCH($C$8,OFFSET([1]NKC!$D$10,H1047,0):'[1]NKC'!$D$5007,0)+H1047)=16,"",MATCH($C$8,OFFSET([1]NKC!$D$10,H1047,0):'[1]NKC'!$D$5007,0)+H1047)&lt;IF(TYPE(MATCH($C$8,OFFSET([1]NKC!$E$10,H1047,0):'[1]NKC'!$E$5007,0)+H1047)=16,"",MATCH($C$8,OFFSET([1]NKC!$E$10,H1047,0):'[1]NKC'!$E$5007,0)+H1047),IF(TYPE(MATCH($C$8,OFFSET([1]NKC!$D$10,H1047,0):'[1]NKC'!$D$5007,0)+H1047)=16,"",MATCH($C$8,OFFSET([1]NKC!$D$10,H1047,0):'[1]NKC'!$D$5007,0)+H1047),IF(TYPE(MATCH($C$8,OFFSET([1]NKC!$E$10,H1047,0):'[1]NKC'!$E$5007,0)+H1047)=16,"",MATCH($C$8,OFFSET([1]NKC!$E$10,H1047,0):'[1]NKC'!$E$5007,0)+H1047))</f>
        <v>1410</v>
      </c>
    </row>
    <row r="1049" spans="1:8" s="52" customFormat="1" ht="14.25">
      <c r="A1049" s="45">
        <f ca="1">IF($H1049="","",INDEX([1]NKC!$A$10:$A$5007,$H1049))</f>
        <v>43630</v>
      </c>
      <c r="B1049" s="46" t="str">
        <f ca="1">IF($H1049="","",INDEX([1]NKC!$B$10:$B$5007,$H1049))</f>
        <v>PC20190614-04</v>
      </c>
      <c r="C1049" s="47" t="str">
        <f ca="1">IF($H1049="","",INDEX([1]NKC!$C$10:$C$5007,$H1049))</f>
        <v>TT Tiền xe đi họp tháng 06/2019 ( Vĩnh Long)</v>
      </c>
      <c r="D1049" s="48" t="str">
        <f ca="1">IF(IF($H1049="","",INDEX([1]NKC!$D$10:$D$5007,$H1049))=$C$8,IF($H1049="","",INDEX([1]NKC!$E$10:$E$5007,$H1049)),IF($H1049="","",INDEX([1]NKC!$D$10:$D$5007,$H1049)))</f>
        <v>6418</v>
      </c>
      <c r="E1049" s="49" t="str">
        <f ca="1">IF(IF($H1049="","",INDEX([1]NKC!$E$10:$E$5007,$H1049))=$C$8,"",IF($H1049="","",INDEX([1]NKC!$F$10:$F$5007,$H1049)))</f>
        <v/>
      </c>
      <c r="F1049" s="49">
        <f ca="1">IF(IF($H1049="","",INDEX([1]NKC!$D$10:$D$5007,$H1049))=$C$8,"",IF($H1049="","",INDEX([1]NKC!$F$10:$F$5007,$H1049)))</f>
        <v>385000</v>
      </c>
      <c r="G1049" s="50">
        <f ca="1">IF(SUM(E1049:F1049)=0,0,$G$11+SUM(E$12:$E1049)-SUM(F$12:$F1049))</f>
        <v>3263316724</v>
      </c>
      <c r="H1049" s="51">
        <f ca="1">IF(IF(TYPE(MATCH($C$8,OFFSET([1]NKC!$D$10,H1048,0):'[1]NKC'!$D$5007,0)+H1048)=16,"",MATCH($C$8,OFFSET([1]NKC!$D$10,H1048,0):'[1]NKC'!$D$5007,0)+H1048)&lt;IF(TYPE(MATCH($C$8,OFFSET([1]NKC!$E$10,H1048,0):'[1]NKC'!$E$5007,0)+H1048)=16,"",MATCH($C$8,OFFSET([1]NKC!$E$10,H1048,0):'[1]NKC'!$E$5007,0)+H1048),IF(TYPE(MATCH($C$8,OFFSET([1]NKC!$D$10,H1048,0):'[1]NKC'!$D$5007,0)+H1048)=16,"",MATCH($C$8,OFFSET([1]NKC!$D$10,H1048,0):'[1]NKC'!$D$5007,0)+H1048),IF(TYPE(MATCH($C$8,OFFSET([1]NKC!$E$10,H1048,0):'[1]NKC'!$E$5007,0)+H1048)=16,"",MATCH($C$8,OFFSET([1]NKC!$E$10,H1048,0):'[1]NKC'!$E$5007,0)+H1048))</f>
        <v>1411</v>
      </c>
    </row>
    <row r="1050" spans="1:8" s="52" customFormat="1" ht="14.25">
      <c r="A1050" s="45">
        <f ca="1">IF($H1050="","",INDEX([1]NKC!$A$10:$A$5007,$H1050))</f>
        <v>43630</v>
      </c>
      <c r="B1050" s="46" t="str">
        <f ca="1">IF($H1050="","",INDEX([1]NKC!$B$10:$B$5007,$H1050))</f>
        <v>PC20190614-05</v>
      </c>
      <c r="C1050" s="47" t="str">
        <f ca="1">IF($H1050="","",INDEX([1]NKC!$C$10:$C$5007,$H1050))</f>
        <v xml:space="preserve">TT tiền xe và lưu trú họp tháng 06/2019 </v>
      </c>
      <c r="D1050" s="48" t="str">
        <f ca="1">IF(IF($H1050="","",INDEX([1]NKC!$D$10:$D$5007,$H1050))=$C$8,IF($H1050="","",INDEX([1]NKC!$E$10:$E$5007,$H1050)),IF($H1050="","",INDEX([1]NKC!$D$10:$D$5007,$H1050)))</f>
        <v>6418</v>
      </c>
      <c r="E1050" s="49" t="str">
        <f ca="1">IF(IF($H1050="","",INDEX([1]NKC!$E$10:$E$5007,$H1050))=$C$8,"",IF($H1050="","",INDEX([1]NKC!$F$10:$F$5007,$H1050)))</f>
        <v/>
      </c>
      <c r="F1050" s="49">
        <f ca="1">IF(IF($H1050="","",INDEX([1]NKC!$D$10:$D$5007,$H1050))=$C$8,"",IF($H1050="","",INDEX([1]NKC!$F$10:$F$5007,$H1050)))</f>
        <v>620000</v>
      </c>
      <c r="G1050" s="50">
        <f ca="1">IF(SUM(E1050:F1050)=0,0,$G$11+SUM(E$12:$E1050)-SUM(F$12:$F1050))</f>
        <v>3262696724</v>
      </c>
      <c r="H1050" s="51">
        <f ca="1">IF(IF(TYPE(MATCH($C$8,OFFSET([1]NKC!$D$10,H1049,0):'[1]NKC'!$D$5007,0)+H1049)=16,"",MATCH($C$8,OFFSET([1]NKC!$D$10,H1049,0):'[1]NKC'!$D$5007,0)+H1049)&lt;IF(TYPE(MATCH($C$8,OFFSET([1]NKC!$E$10,H1049,0):'[1]NKC'!$E$5007,0)+H1049)=16,"",MATCH($C$8,OFFSET([1]NKC!$E$10,H1049,0):'[1]NKC'!$E$5007,0)+H1049),IF(TYPE(MATCH($C$8,OFFSET([1]NKC!$D$10,H1049,0):'[1]NKC'!$D$5007,0)+H1049)=16,"",MATCH($C$8,OFFSET([1]NKC!$D$10,H1049,0):'[1]NKC'!$D$5007,0)+H1049),IF(TYPE(MATCH($C$8,OFFSET([1]NKC!$E$10,H1049,0):'[1]NKC'!$E$5007,0)+H1049)=16,"",MATCH($C$8,OFFSET([1]NKC!$E$10,H1049,0):'[1]NKC'!$E$5007,0)+H1049))</f>
        <v>1412</v>
      </c>
    </row>
    <row r="1051" spans="1:8" s="52" customFormat="1" ht="14.25">
      <c r="A1051" s="45">
        <f ca="1">IF($H1051="","",INDEX([1]NKC!$A$10:$A$5007,$H1051))</f>
        <v>43630</v>
      </c>
      <c r="B1051" s="46" t="str">
        <f ca="1">IF($H1051="","",INDEX([1]NKC!$B$10:$B$5007,$H1051))</f>
        <v>PC20190614-06</v>
      </c>
      <c r="C1051" s="47" t="str">
        <f ca="1">IF($H1051="","",INDEX([1]NKC!$C$10:$C$5007,$H1051))</f>
        <v xml:space="preserve">TT tiền xe và lưu trú họp tháng 06/2019 </v>
      </c>
      <c r="D1051" s="48" t="str">
        <f ca="1">IF(IF($H1051="","",INDEX([1]NKC!$D$10:$D$5007,$H1051))=$C$8,IF($H1051="","",INDEX([1]NKC!$E$10:$E$5007,$H1051)),IF($H1051="","",INDEX([1]NKC!$D$10:$D$5007,$H1051)))</f>
        <v>6418</v>
      </c>
      <c r="E1051" s="49" t="str">
        <f ca="1">IF(IF($H1051="","",INDEX([1]NKC!$E$10:$E$5007,$H1051))=$C$8,"",IF($H1051="","",INDEX([1]NKC!$F$10:$F$5007,$H1051)))</f>
        <v/>
      </c>
      <c r="F1051" s="49">
        <f ca="1">IF(IF($H1051="","",INDEX([1]NKC!$D$10:$D$5007,$H1051))=$C$8,"",IF($H1051="","",INDEX([1]NKC!$F$10:$F$5007,$H1051)))</f>
        <v>150000</v>
      </c>
      <c r="G1051" s="50">
        <f ca="1">IF(SUM(E1051:F1051)=0,0,$G$11+SUM(E$12:$E1051)-SUM(F$12:$F1051))</f>
        <v>3262546724</v>
      </c>
      <c r="H1051" s="51">
        <f ca="1">IF(IF(TYPE(MATCH($C$8,OFFSET([1]NKC!$D$10,H1050,0):'[1]NKC'!$D$5007,0)+H1050)=16,"",MATCH($C$8,OFFSET([1]NKC!$D$10,H1050,0):'[1]NKC'!$D$5007,0)+H1050)&lt;IF(TYPE(MATCH($C$8,OFFSET([1]NKC!$E$10,H1050,0):'[1]NKC'!$E$5007,0)+H1050)=16,"",MATCH($C$8,OFFSET([1]NKC!$E$10,H1050,0):'[1]NKC'!$E$5007,0)+H1050),IF(TYPE(MATCH($C$8,OFFSET([1]NKC!$D$10,H1050,0):'[1]NKC'!$D$5007,0)+H1050)=16,"",MATCH($C$8,OFFSET([1]NKC!$D$10,H1050,0):'[1]NKC'!$D$5007,0)+H1050),IF(TYPE(MATCH($C$8,OFFSET([1]NKC!$E$10,H1050,0):'[1]NKC'!$E$5007,0)+H1050)=16,"",MATCH($C$8,OFFSET([1]NKC!$E$10,H1050,0):'[1]NKC'!$E$5007,0)+H1050))</f>
        <v>1413</v>
      </c>
    </row>
    <row r="1052" spans="1:8" s="52" customFormat="1" ht="14.25">
      <c r="A1052" s="45">
        <f ca="1">IF($H1052="","",INDEX([1]NKC!$A$10:$A$5007,$H1052))</f>
        <v>43630</v>
      </c>
      <c r="B1052" s="46" t="str">
        <f ca="1">IF($H1052="","",INDEX([1]NKC!$B$10:$B$5007,$H1052))</f>
        <v>PC20190614-07</v>
      </c>
      <c r="C1052" s="47" t="str">
        <f ca="1">IF($H1052="","",INDEX([1]NKC!$C$10:$C$5007,$H1052))</f>
        <v xml:space="preserve">TT tiền xe và lưu trú họp tháng 06/2019 </v>
      </c>
      <c r="D1052" s="48" t="str">
        <f ca="1">IF(IF($H1052="","",INDEX([1]NKC!$D$10:$D$5007,$H1052))=$C$8,IF($H1052="","",INDEX([1]NKC!$E$10:$E$5007,$H1052)),IF($H1052="","",INDEX([1]NKC!$D$10:$D$5007,$H1052)))</f>
        <v>6418</v>
      </c>
      <c r="E1052" s="49" t="str">
        <f ca="1">IF(IF($H1052="","",INDEX([1]NKC!$E$10:$E$5007,$H1052))=$C$8,"",IF($H1052="","",INDEX([1]NKC!$F$10:$F$5007,$H1052)))</f>
        <v/>
      </c>
      <c r="F1052" s="49">
        <f ca="1">IF(IF($H1052="","",INDEX([1]NKC!$D$10:$D$5007,$H1052))=$C$8,"",IF($H1052="","",INDEX([1]NKC!$F$10:$F$5007,$H1052)))</f>
        <v>150000</v>
      </c>
      <c r="G1052" s="50">
        <f ca="1">IF(SUM(E1052:F1052)=0,0,$G$11+SUM(E$12:$E1052)-SUM(F$12:$F1052))</f>
        <v>3262396724</v>
      </c>
      <c r="H1052" s="51">
        <f ca="1">IF(IF(TYPE(MATCH($C$8,OFFSET([1]NKC!$D$10,H1051,0):'[1]NKC'!$D$5007,0)+H1051)=16,"",MATCH($C$8,OFFSET([1]NKC!$D$10,H1051,0):'[1]NKC'!$D$5007,0)+H1051)&lt;IF(TYPE(MATCH($C$8,OFFSET([1]NKC!$E$10,H1051,0):'[1]NKC'!$E$5007,0)+H1051)=16,"",MATCH($C$8,OFFSET([1]NKC!$E$10,H1051,0):'[1]NKC'!$E$5007,0)+H1051),IF(TYPE(MATCH($C$8,OFFSET([1]NKC!$D$10,H1051,0):'[1]NKC'!$D$5007,0)+H1051)=16,"",MATCH($C$8,OFFSET([1]NKC!$D$10,H1051,0):'[1]NKC'!$D$5007,0)+H1051),IF(TYPE(MATCH($C$8,OFFSET([1]NKC!$E$10,H1051,0):'[1]NKC'!$E$5007,0)+H1051)=16,"",MATCH($C$8,OFFSET([1]NKC!$E$10,H1051,0):'[1]NKC'!$E$5007,0)+H1051))</f>
        <v>1414</v>
      </c>
    </row>
    <row r="1053" spans="1:8" s="52" customFormat="1" ht="25.5">
      <c r="A1053" s="45">
        <f ca="1">IF($H1053="","",INDEX([1]NKC!$A$10:$A$5007,$H1053))</f>
        <v>43630</v>
      </c>
      <c r="B1053" s="46" t="str">
        <f ca="1">IF($H1053="","",INDEX([1]NKC!$B$10:$B$5007,$H1053))</f>
        <v>PC20190614-08</v>
      </c>
      <c r="C1053" s="47" t="str">
        <f ca="1">IF($H1053="","",INDEX([1]NKC!$C$10:$C$5007,$H1053))</f>
        <v>TT Chi phí tiếp khách Chú Tỉnh Tuấn Lộc ( Hồ chí Minh)</v>
      </c>
      <c r="D1053" s="48" t="str">
        <f ca="1">IF(IF($H1053="","",INDEX([1]NKC!$D$10:$D$5007,$H1053))=$C$8,IF($H1053="","",INDEX([1]NKC!$E$10:$E$5007,$H1053)),IF($H1053="","",INDEX([1]NKC!$D$10:$D$5007,$H1053)))</f>
        <v>6418</v>
      </c>
      <c r="E1053" s="49" t="str">
        <f ca="1">IF(IF($H1053="","",INDEX([1]NKC!$E$10:$E$5007,$H1053))=$C$8,"",IF($H1053="","",INDEX([1]NKC!$F$10:$F$5007,$H1053)))</f>
        <v/>
      </c>
      <c r="F1053" s="49">
        <f ca="1">IF(IF($H1053="","",INDEX([1]NKC!$D$10:$D$5007,$H1053))=$C$8,"",IF($H1053="","",INDEX([1]NKC!$F$10:$F$5007,$H1053)))</f>
        <v>3180000</v>
      </c>
      <c r="G1053" s="50">
        <f ca="1">IF(SUM(E1053:F1053)=0,0,$G$11+SUM(E$12:$E1053)-SUM(F$12:$F1053))</f>
        <v>3259216724</v>
      </c>
      <c r="H1053" s="51">
        <f ca="1">IF(IF(TYPE(MATCH($C$8,OFFSET([1]NKC!$D$10,H1052,0):'[1]NKC'!$D$5007,0)+H1052)=16,"",MATCH($C$8,OFFSET([1]NKC!$D$10,H1052,0):'[1]NKC'!$D$5007,0)+H1052)&lt;IF(TYPE(MATCH($C$8,OFFSET([1]NKC!$E$10,H1052,0):'[1]NKC'!$E$5007,0)+H1052)=16,"",MATCH($C$8,OFFSET([1]NKC!$E$10,H1052,0):'[1]NKC'!$E$5007,0)+H1052),IF(TYPE(MATCH($C$8,OFFSET([1]NKC!$D$10,H1052,0):'[1]NKC'!$D$5007,0)+H1052)=16,"",MATCH($C$8,OFFSET([1]NKC!$D$10,H1052,0):'[1]NKC'!$D$5007,0)+H1052),IF(TYPE(MATCH($C$8,OFFSET([1]NKC!$E$10,H1052,0):'[1]NKC'!$E$5007,0)+H1052)=16,"",MATCH($C$8,OFFSET([1]NKC!$E$10,H1052,0):'[1]NKC'!$E$5007,0)+H1052))</f>
        <v>1415</v>
      </c>
    </row>
    <row r="1054" spans="1:8" s="52" customFormat="1" ht="14.25">
      <c r="A1054" s="45">
        <f ca="1">IF($H1054="","",INDEX([1]NKC!$A$10:$A$5007,$H1054))</f>
        <v>43630</v>
      </c>
      <c r="B1054" s="46" t="str">
        <f ca="1">IF($H1054="","",INDEX([1]NKC!$B$10:$B$5007,$H1054))</f>
        <v>PC20190614-08</v>
      </c>
      <c r="C1054" s="47" t="str">
        <f ca="1">IF($H1054="","",INDEX([1]NKC!$C$10:$C$5007,$H1054))</f>
        <v>Thuế GTGT khấu trừ</v>
      </c>
      <c r="D1054" s="48" t="str">
        <f ca="1">IF(IF($H1054="","",INDEX([1]NKC!$D$10:$D$5007,$H1054))=$C$8,IF($H1054="","",INDEX([1]NKC!$E$10:$E$5007,$H1054)),IF($H1054="","",INDEX([1]NKC!$D$10:$D$5007,$H1054)))</f>
        <v>1331</v>
      </c>
      <c r="E1054" s="49" t="str">
        <f ca="1">IF(IF($H1054="","",INDEX([1]NKC!$E$10:$E$5007,$H1054))=$C$8,"",IF($H1054="","",INDEX([1]NKC!$F$10:$F$5007,$H1054)))</f>
        <v/>
      </c>
      <c r="F1054" s="49">
        <f ca="1">IF(IF($H1054="","",INDEX([1]NKC!$D$10:$D$5007,$H1054))=$C$8,"",IF($H1054="","",INDEX([1]NKC!$F$10:$F$5007,$H1054)))</f>
        <v>318000</v>
      </c>
      <c r="G1054" s="50">
        <f ca="1">IF(SUM(E1054:F1054)=0,0,$G$11+SUM(E$12:$E1054)-SUM(F$12:$F1054))</f>
        <v>3258898724</v>
      </c>
      <c r="H1054" s="51">
        <f ca="1">IF(IF(TYPE(MATCH($C$8,OFFSET([1]NKC!$D$10,H1053,0):'[1]NKC'!$D$5007,0)+H1053)=16,"",MATCH($C$8,OFFSET([1]NKC!$D$10,H1053,0):'[1]NKC'!$D$5007,0)+H1053)&lt;IF(TYPE(MATCH($C$8,OFFSET([1]NKC!$E$10,H1053,0):'[1]NKC'!$E$5007,0)+H1053)=16,"",MATCH($C$8,OFFSET([1]NKC!$E$10,H1053,0):'[1]NKC'!$E$5007,0)+H1053),IF(TYPE(MATCH($C$8,OFFSET([1]NKC!$D$10,H1053,0):'[1]NKC'!$D$5007,0)+H1053)=16,"",MATCH($C$8,OFFSET([1]NKC!$D$10,H1053,0):'[1]NKC'!$D$5007,0)+H1053),IF(TYPE(MATCH($C$8,OFFSET([1]NKC!$E$10,H1053,0):'[1]NKC'!$E$5007,0)+H1053)=16,"",MATCH($C$8,OFFSET([1]NKC!$E$10,H1053,0):'[1]NKC'!$E$5007,0)+H1053))</f>
        <v>1416</v>
      </c>
    </row>
    <row r="1055" spans="1:8" s="52" customFormat="1" ht="25.5">
      <c r="A1055" s="45">
        <f ca="1">IF($H1055="","",INDEX([1]NKC!$A$10:$A$5007,$H1055))</f>
        <v>43633</v>
      </c>
      <c r="B1055" s="46" t="str">
        <f ca="1">IF($H1055="","",INDEX([1]NKC!$B$10:$B$5007,$H1055))</f>
        <v>PT20190617-01</v>
      </c>
      <c r="C1055" s="47" t="str">
        <f ca="1">IF($H1055="","",INDEX([1]NKC!$C$10:$C$5007,$H1055))</f>
        <v>Thu tiền CH Hoàng Gia theo Đơn hàng số 170619DDH-DELLA</v>
      </c>
      <c r="D1055" s="48" t="str">
        <f ca="1">IF(IF($H1055="","",INDEX([1]NKC!$D$10:$D$5007,$H1055))=$C$8,IF($H1055="","",INDEX([1]NKC!$E$10:$E$5007,$H1055)),IF($H1055="","",INDEX([1]NKC!$D$10:$D$5007,$H1055)))</f>
        <v>5111</v>
      </c>
      <c r="E1055" s="49">
        <f ca="1">IF(IF($H1055="","",INDEX([1]NKC!$E$10:$E$5007,$H1055))=$C$8,"",IF($H1055="","",INDEX([1]NKC!$F$10:$F$5007,$H1055)))</f>
        <v>4698182</v>
      </c>
      <c r="F1055" s="49" t="str">
        <f ca="1">IF(IF($H1055="","",INDEX([1]NKC!$D$10:$D$5007,$H1055))=$C$8,"",IF($H1055="","",INDEX([1]NKC!$F$10:$F$5007,$H1055)))</f>
        <v/>
      </c>
      <c r="G1055" s="50">
        <f ca="1">IF(SUM(E1055:F1055)=0,0,$G$11+SUM(E$12:$E1055)-SUM(F$12:$F1055))</f>
        <v>3263596906</v>
      </c>
      <c r="H1055" s="51">
        <f ca="1">IF(IF(TYPE(MATCH($C$8,OFFSET([1]NKC!$D$10,H1054,0):'[1]NKC'!$D$5007,0)+H1054)=16,"",MATCH($C$8,OFFSET([1]NKC!$D$10,H1054,0):'[1]NKC'!$D$5007,0)+H1054)&lt;IF(TYPE(MATCH($C$8,OFFSET([1]NKC!$E$10,H1054,0):'[1]NKC'!$E$5007,0)+H1054)=16,"",MATCH($C$8,OFFSET([1]NKC!$E$10,H1054,0):'[1]NKC'!$E$5007,0)+H1054),IF(TYPE(MATCH($C$8,OFFSET([1]NKC!$D$10,H1054,0):'[1]NKC'!$D$5007,0)+H1054)=16,"",MATCH($C$8,OFFSET([1]NKC!$D$10,H1054,0):'[1]NKC'!$D$5007,0)+H1054),IF(TYPE(MATCH($C$8,OFFSET([1]NKC!$E$10,H1054,0):'[1]NKC'!$E$5007,0)+H1054)=16,"",MATCH($C$8,OFFSET([1]NKC!$E$10,H1054,0):'[1]NKC'!$E$5007,0)+H1054))</f>
        <v>1417</v>
      </c>
    </row>
    <row r="1056" spans="1:8" s="52" customFormat="1" ht="14.25">
      <c r="A1056" s="45">
        <f ca="1">IF($H1056="","",INDEX([1]NKC!$A$10:$A$5007,$H1056))</f>
        <v>43633</v>
      </c>
      <c r="B1056" s="46" t="str">
        <f ca="1">IF($H1056="","",INDEX([1]NKC!$B$10:$B$5007,$H1056))</f>
        <v>PT20190617-01</v>
      </c>
      <c r="C1056" s="47" t="str">
        <f ca="1">IF($H1056="","",INDEX([1]NKC!$C$10:$C$5007,$H1056))</f>
        <v>Thuế GTGT phải nộp</v>
      </c>
      <c r="D1056" s="48" t="str">
        <f ca="1">IF(IF($H1056="","",INDEX([1]NKC!$D$10:$D$5007,$H1056))=$C$8,IF($H1056="","",INDEX([1]NKC!$E$10:$E$5007,$H1056)),IF($H1056="","",INDEX([1]NKC!$D$10:$D$5007,$H1056)))</f>
        <v>33311</v>
      </c>
      <c r="E1056" s="49">
        <f ca="1">IF(IF($H1056="","",INDEX([1]NKC!$E$10:$E$5007,$H1056))=$C$8,"",IF($H1056="","",INDEX([1]NKC!$F$10:$F$5007,$H1056)))</f>
        <v>469818</v>
      </c>
      <c r="F1056" s="49" t="str">
        <f ca="1">IF(IF($H1056="","",INDEX([1]NKC!$D$10:$D$5007,$H1056))=$C$8,"",IF($H1056="","",INDEX([1]NKC!$F$10:$F$5007,$H1056)))</f>
        <v/>
      </c>
      <c r="G1056" s="50">
        <f ca="1">IF(SUM(E1056:F1056)=0,0,$G$11+SUM(E$12:$E1056)-SUM(F$12:$F1056))</f>
        <v>3264066724</v>
      </c>
      <c r="H1056" s="51">
        <f ca="1">IF(IF(TYPE(MATCH($C$8,OFFSET([1]NKC!$D$10,H1055,0):'[1]NKC'!$D$5007,0)+H1055)=16,"",MATCH($C$8,OFFSET([1]NKC!$D$10,H1055,0):'[1]NKC'!$D$5007,0)+H1055)&lt;IF(TYPE(MATCH($C$8,OFFSET([1]NKC!$E$10,H1055,0):'[1]NKC'!$E$5007,0)+H1055)=16,"",MATCH($C$8,OFFSET([1]NKC!$E$10,H1055,0):'[1]NKC'!$E$5007,0)+H1055),IF(TYPE(MATCH($C$8,OFFSET([1]NKC!$D$10,H1055,0):'[1]NKC'!$D$5007,0)+H1055)=16,"",MATCH($C$8,OFFSET([1]NKC!$D$10,H1055,0):'[1]NKC'!$D$5007,0)+H1055),IF(TYPE(MATCH($C$8,OFFSET([1]NKC!$E$10,H1055,0):'[1]NKC'!$E$5007,0)+H1055)=16,"",MATCH($C$8,OFFSET([1]NKC!$E$10,H1055,0):'[1]NKC'!$E$5007,0)+H1055))</f>
        <v>1418</v>
      </c>
    </row>
    <row r="1057" spans="1:8" s="52" customFormat="1" ht="25.5">
      <c r="A1057" s="45">
        <f ca="1">IF($H1057="","",INDEX([1]NKC!$A$10:$A$5007,$H1057))</f>
        <v>43633</v>
      </c>
      <c r="B1057" s="46" t="str">
        <f ca="1">IF($H1057="","",INDEX([1]NKC!$B$10:$B$5007,$H1057))</f>
        <v>PT20190617-02</v>
      </c>
      <c r="C1057" s="47" t="str">
        <f ca="1">IF($H1057="","",INDEX([1]NKC!$C$10:$C$5007,$H1057))</f>
        <v>Ms Luyến hoàn ứng ( Chi phí công tác Hà Nội ngày 01/06/2019)</v>
      </c>
      <c r="D1057" s="48" t="str">
        <f ca="1">IF(IF($H1057="","",INDEX([1]NKC!$D$10:$D$5007,$H1057))=$C$8,IF($H1057="","",INDEX([1]NKC!$E$10:$E$5007,$H1057)),IF($H1057="","",INDEX([1]NKC!$D$10:$D$5007,$H1057)))</f>
        <v>141</v>
      </c>
      <c r="E1057" s="49">
        <f ca="1">IF(IF($H1057="","",INDEX([1]NKC!$E$10:$E$5007,$H1057))=$C$8,"",IF($H1057="","",INDEX([1]NKC!$F$10:$F$5007,$H1057)))</f>
        <v>9083453</v>
      </c>
      <c r="F1057" s="49" t="str">
        <f ca="1">IF(IF($H1057="","",INDEX([1]NKC!$D$10:$D$5007,$H1057))=$C$8,"",IF($H1057="","",INDEX([1]NKC!$F$10:$F$5007,$H1057)))</f>
        <v/>
      </c>
      <c r="G1057" s="50">
        <f ca="1">IF(SUM(E1057:F1057)=0,0,$G$11+SUM(E$12:$E1057)-SUM(F$12:$F1057))</f>
        <v>3273150177</v>
      </c>
      <c r="H1057" s="51">
        <f ca="1">IF(IF(TYPE(MATCH($C$8,OFFSET([1]NKC!$D$10,H1056,0):'[1]NKC'!$D$5007,0)+H1056)=16,"",MATCH($C$8,OFFSET([1]NKC!$D$10,H1056,0):'[1]NKC'!$D$5007,0)+H1056)&lt;IF(TYPE(MATCH($C$8,OFFSET([1]NKC!$E$10,H1056,0):'[1]NKC'!$E$5007,0)+H1056)=16,"",MATCH($C$8,OFFSET([1]NKC!$E$10,H1056,0):'[1]NKC'!$E$5007,0)+H1056),IF(TYPE(MATCH($C$8,OFFSET([1]NKC!$D$10,H1056,0):'[1]NKC'!$D$5007,0)+H1056)=16,"",MATCH($C$8,OFFSET([1]NKC!$D$10,H1056,0):'[1]NKC'!$D$5007,0)+H1056),IF(TYPE(MATCH($C$8,OFFSET([1]NKC!$E$10,H1056,0):'[1]NKC'!$E$5007,0)+H1056)=16,"",MATCH($C$8,OFFSET([1]NKC!$E$10,H1056,0):'[1]NKC'!$E$5007,0)+H1056))</f>
        <v>1420</v>
      </c>
    </row>
    <row r="1058" spans="1:8" s="52" customFormat="1" ht="38.25">
      <c r="A1058" s="45">
        <f ca="1">IF($H1058="","",INDEX([1]NKC!$A$10:$A$5007,$H1058))</f>
        <v>43633</v>
      </c>
      <c r="B1058" s="46" t="str">
        <f ca="1">IF($H1058="","",INDEX([1]NKC!$B$10:$B$5007,$H1058))</f>
        <v>PC20190617-01</v>
      </c>
      <c r="C1058" s="47" t="str">
        <f ca="1">IF($H1058="","",INDEX([1]NKC!$C$10:$C$5007,$H1058))</f>
        <v>TT chi phí công tác Ms Luyến ngày 01/06/2019  ( theo PT20190617-02)
- phòng Nghỉ</v>
      </c>
      <c r="D1058" s="48" t="str">
        <f ca="1">IF(IF($H1058="","",INDEX([1]NKC!$D$10:$D$5007,$H1058))=$C$8,IF($H1058="","",INDEX([1]NKC!$E$10:$E$5007,$H1058)),IF($H1058="","",INDEX([1]NKC!$D$10:$D$5007,$H1058)))</f>
        <v>6418</v>
      </c>
      <c r="E1058" s="49" t="str">
        <f ca="1">IF(IF($H1058="","",INDEX([1]NKC!$E$10:$E$5007,$H1058))=$C$8,"",IF($H1058="","",INDEX([1]NKC!$F$10:$F$5007,$H1058)))</f>
        <v/>
      </c>
      <c r="F1058" s="49">
        <f ca="1">IF(IF($H1058="","",INDEX([1]NKC!$D$10:$D$5007,$H1058))=$C$8,"",IF($H1058="","",INDEX([1]NKC!$F$10:$F$5007,$H1058)))</f>
        <v>1856625</v>
      </c>
      <c r="G1058" s="50">
        <f ca="1">IF(SUM(E1058:F1058)=0,0,$G$11+SUM(E$12:$E1058)-SUM(F$12:$F1058))</f>
        <v>3271293552</v>
      </c>
      <c r="H1058" s="51">
        <f ca="1">IF(IF(TYPE(MATCH($C$8,OFFSET([1]NKC!$D$10,H1057,0):'[1]NKC'!$D$5007,0)+H1057)=16,"",MATCH($C$8,OFFSET([1]NKC!$D$10,H1057,0):'[1]NKC'!$D$5007,0)+H1057)&lt;IF(TYPE(MATCH($C$8,OFFSET([1]NKC!$E$10,H1057,0):'[1]NKC'!$E$5007,0)+H1057)=16,"",MATCH($C$8,OFFSET([1]NKC!$E$10,H1057,0):'[1]NKC'!$E$5007,0)+H1057),IF(TYPE(MATCH($C$8,OFFSET([1]NKC!$D$10,H1057,0):'[1]NKC'!$D$5007,0)+H1057)=16,"",MATCH($C$8,OFFSET([1]NKC!$D$10,H1057,0):'[1]NKC'!$D$5007,0)+H1057),IF(TYPE(MATCH($C$8,OFFSET([1]NKC!$E$10,H1057,0):'[1]NKC'!$E$5007,0)+H1057)=16,"",MATCH($C$8,OFFSET([1]NKC!$E$10,H1057,0):'[1]NKC'!$E$5007,0)+H1057))</f>
        <v>1421</v>
      </c>
    </row>
    <row r="1059" spans="1:8" s="52" customFormat="1" ht="14.25">
      <c r="A1059" s="45">
        <f ca="1">IF($H1059="","",INDEX([1]NKC!$A$10:$A$5007,$H1059))</f>
        <v>43633</v>
      </c>
      <c r="B1059" s="46" t="str">
        <f ca="1">IF($H1059="","",INDEX([1]NKC!$B$10:$B$5007,$H1059))</f>
        <v>PC20190617-01</v>
      </c>
      <c r="C1059" s="47" t="str">
        <f ca="1">IF($H1059="","",INDEX([1]NKC!$C$10:$C$5007,$H1059))</f>
        <v>Thuế GTGT khấu trừ</v>
      </c>
      <c r="D1059" s="48" t="str">
        <f ca="1">IF(IF($H1059="","",INDEX([1]NKC!$D$10:$D$5007,$H1059))=$C$8,IF($H1059="","",INDEX([1]NKC!$E$10:$E$5007,$H1059)),IF($H1059="","",INDEX([1]NKC!$D$10:$D$5007,$H1059)))</f>
        <v>1331</v>
      </c>
      <c r="E1059" s="49" t="str">
        <f ca="1">IF(IF($H1059="","",INDEX([1]NKC!$E$10:$E$5007,$H1059))=$C$8,"",IF($H1059="","",INDEX([1]NKC!$F$10:$F$5007,$H1059)))</f>
        <v/>
      </c>
      <c r="F1059" s="49">
        <f ca="1">IF(IF($H1059="","",INDEX([1]NKC!$D$10:$D$5007,$H1059))=$C$8,"",IF($H1059="","",INDEX([1]NKC!$F$10:$F$5007,$H1059)))</f>
        <v>185663</v>
      </c>
      <c r="G1059" s="50">
        <f ca="1">IF(SUM(E1059:F1059)=0,0,$G$11+SUM(E$12:$E1059)-SUM(F$12:$F1059))</f>
        <v>3271107889</v>
      </c>
      <c r="H1059" s="51">
        <f ca="1">IF(IF(TYPE(MATCH($C$8,OFFSET([1]NKC!$D$10,H1058,0):'[1]NKC'!$D$5007,0)+H1058)=16,"",MATCH($C$8,OFFSET([1]NKC!$D$10,H1058,0):'[1]NKC'!$D$5007,0)+H1058)&lt;IF(TYPE(MATCH($C$8,OFFSET([1]NKC!$E$10,H1058,0):'[1]NKC'!$E$5007,0)+H1058)=16,"",MATCH($C$8,OFFSET([1]NKC!$E$10,H1058,0):'[1]NKC'!$E$5007,0)+H1058),IF(TYPE(MATCH($C$8,OFFSET([1]NKC!$D$10,H1058,0):'[1]NKC'!$D$5007,0)+H1058)=16,"",MATCH($C$8,OFFSET([1]NKC!$D$10,H1058,0):'[1]NKC'!$D$5007,0)+H1058),IF(TYPE(MATCH($C$8,OFFSET([1]NKC!$E$10,H1058,0):'[1]NKC'!$E$5007,0)+H1058)=16,"",MATCH($C$8,OFFSET([1]NKC!$E$10,H1058,0):'[1]NKC'!$E$5007,0)+H1058))</f>
        <v>1422</v>
      </c>
    </row>
    <row r="1060" spans="1:8" s="52" customFormat="1" ht="38.25">
      <c r="A1060" s="45">
        <f ca="1">IF($H1060="","",INDEX([1]NKC!$A$10:$A$5007,$H1060))</f>
        <v>43633</v>
      </c>
      <c r="B1060" s="46" t="str">
        <f ca="1">IF($H1060="","",INDEX([1]NKC!$B$10:$B$5007,$H1060))</f>
        <v>PC20190617-01</v>
      </c>
      <c r="C1060" s="47" t="str">
        <f ca="1">IF($H1060="","",INDEX([1]NKC!$C$10:$C$5007,$H1060))</f>
        <v>TT chi phí công tác Ms Luyến ngày 01/06/2019  ( theo PT20190617-02)
- Ăn uống</v>
      </c>
      <c r="D1060" s="48" t="str">
        <f ca="1">IF(IF($H1060="","",INDEX([1]NKC!$D$10:$D$5007,$H1060))=$C$8,IF($H1060="","",INDEX([1]NKC!$E$10:$E$5007,$H1060)),IF($H1060="","",INDEX([1]NKC!$D$10:$D$5007,$H1060)))</f>
        <v>6418</v>
      </c>
      <c r="E1060" s="49" t="str">
        <f ca="1">IF(IF($H1060="","",INDEX([1]NKC!$E$10:$E$5007,$H1060))=$C$8,"",IF($H1060="","",INDEX([1]NKC!$F$10:$F$5007,$H1060)))</f>
        <v/>
      </c>
      <c r="F1060" s="49">
        <f ca="1">IF(IF($H1060="","",INDEX([1]NKC!$D$10:$D$5007,$H1060))=$C$8,"",IF($H1060="","",INDEX([1]NKC!$F$10:$F$5007,$H1060)))</f>
        <v>3110150</v>
      </c>
      <c r="G1060" s="50">
        <f ca="1">IF(SUM(E1060:F1060)=0,0,$G$11+SUM(E$12:$E1060)-SUM(F$12:$F1060))</f>
        <v>3267997739</v>
      </c>
      <c r="H1060" s="51">
        <f ca="1">IF(IF(TYPE(MATCH($C$8,OFFSET([1]NKC!$D$10,H1059,0):'[1]NKC'!$D$5007,0)+H1059)=16,"",MATCH($C$8,OFFSET([1]NKC!$D$10,H1059,0):'[1]NKC'!$D$5007,0)+H1059)&lt;IF(TYPE(MATCH($C$8,OFFSET([1]NKC!$E$10,H1059,0):'[1]NKC'!$E$5007,0)+H1059)=16,"",MATCH($C$8,OFFSET([1]NKC!$E$10,H1059,0):'[1]NKC'!$E$5007,0)+H1059),IF(TYPE(MATCH($C$8,OFFSET([1]NKC!$D$10,H1059,0):'[1]NKC'!$D$5007,0)+H1059)=16,"",MATCH($C$8,OFFSET([1]NKC!$D$10,H1059,0):'[1]NKC'!$D$5007,0)+H1059),IF(TYPE(MATCH($C$8,OFFSET([1]NKC!$E$10,H1059,0):'[1]NKC'!$E$5007,0)+H1059)=16,"",MATCH($C$8,OFFSET([1]NKC!$E$10,H1059,0):'[1]NKC'!$E$5007,0)+H1059))</f>
        <v>1423</v>
      </c>
    </row>
    <row r="1061" spans="1:8" s="52" customFormat="1" ht="14.25">
      <c r="A1061" s="45">
        <f ca="1">IF($H1061="","",INDEX([1]NKC!$A$10:$A$5007,$H1061))</f>
        <v>43633</v>
      </c>
      <c r="B1061" s="46" t="str">
        <f ca="1">IF($H1061="","",INDEX([1]NKC!$B$10:$B$5007,$H1061))</f>
        <v>PC20190617-01</v>
      </c>
      <c r="C1061" s="47" t="str">
        <f ca="1">IF($H1061="","",INDEX([1]NKC!$C$10:$C$5007,$H1061))</f>
        <v>Thuế GTGT khấu trừ</v>
      </c>
      <c r="D1061" s="48" t="str">
        <f ca="1">IF(IF($H1061="","",INDEX([1]NKC!$D$10:$D$5007,$H1061))=$C$8,IF($H1061="","",INDEX([1]NKC!$E$10:$E$5007,$H1061)),IF($H1061="","",INDEX([1]NKC!$D$10:$D$5007,$H1061)))</f>
        <v>1331</v>
      </c>
      <c r="E1061" s="49" t="str">
        <f ca="1">IF(IF($H1061="","",INDEX([1]NKC!$E$10:$E$5007,$H1061))=$C$8,"",IF($H1061="","",INDEX([1]NKC!$F$10:$F$5007,$H1061)))</f>
        <v/>
      </c>
      <c r="F1061" s="49">
        <f ca="1">IF(IF($H1061="","",INDEX([1]NKC!$D$10:$D$5007,$H1061))=$C$8,"",IF($H1061="","",INDEX([1]NKC!$F$10:$F$5007,$H1061)))</f>
        <v>311015</v>
      </c>
      <c r="G1061" s="50">
        <f ca="1">IF(SUM(E1061:F1061)=0,0,$G$11+SUM(E$12:$E1061)-SUM(F$12:$F1061))</f>
        <v>3267686724</v>
      </c>
      <c r="H1061" s="51">
        <f ca="1">IF(IF(TYPE(MATCH($C$8,OFFSET([1]NKC!$D$10,H1060,0):'[1]NKC'!$D$5007,0)+H1060)=16,"",MATCH($C$8,OFFSET([1]NKC!$D$10,H1060,0):'[1]NKC'!$D$5007,0)+H1060)&lt;IF(TYPE(MATCH($C$8,OFFSET([1]NKC!$E$10,H1060,0):'[1]NKC'!$E$5007,0)+H1060)=16,"",MATCH($C$8,OFFSET([1]NKC!$E$10,H1060,0):'[1]NKC'!$E$5007,0)+H1060),IF(TYPE(MATCH($C$8,OFFSET([1]NKC!$D$10,H1060,0):'[1]NKC'!$D$5007,0)+H1060)=16,"",MATCH($C$8,OFFSET([1]NKC!$D$10,H1060,0):'[1]NKC'!$D$5007,0)+H1060),IF(TYPE(MATCH($C$8,OFFSET([1]NKC!$E$10,H1060,0):'[1]NKC'!$E$5007,0)+H1060)=16,"",MATCH($C$8,OFFSET([1]NKC!$E$10,H1060,0):'[1]NKC'!$E$5007,0)+H1060))</f>
        <v>1424</v>
      </c>
    </row>
    <row r="1062" spans="1:8" s="52" customFormat="1" ht="38.25">
      <c r="A1062" s="45">
        <f ca="1">IF($H1062="","",INDEX([1]NKC!$A$10:$A$5007,$H1062))</f>
        <v>43633</v>
      </c>
      <c r="B1062" s="46" t="str">
        <f ca="1">IF($H1062="","",INDEX([1]NKC!$B$10:$B$5007,$H1062))</f>
        <v>PC20190617-01</v>
      </c>
      <c r="C1062" s="47" t="str">
        <f ca="1">IF($H1062="","",INDEX([1]NKC!$C$10:$C$5007,$H1062))</f>
        <v>TT chi phí công tác Ms Luyến ngày 01/06/2019  ( theo PT20190617-02)
- Vé máy bay</v>
      </c>
      <c r="D1062" s="48" t="str">
        <f ca="1">IF(IF($H1062="","",INDEX([1]NKC!$D$10:$D$5007,$H1062))=$C$8,IF($H1062="","",INDEX([1]NKC!$E$10:$E$5007,$H1062)),IF($H1062="","",INDEX([1]NKC!$D$10:$D$5007,$H1062)))</f>
        <v>6418</v>
      </c>
      <c r="E1062" s="49" t="str">
        <f ca="1">IF(IF($H1062="","",INDEX([1]NKC!$E$10:$E$5007,$H1062))=$C$8,"",IF($H1062="","",INDEX([1]NKC!$F$10:$F$5007,$H1062)))</f>
        <v/>
      </c>
      <c r="F1062" s="49">
        <f ca="1">IF(IF($H1062="","",INDEX([1]NKC!$D$10:$D$5007,$H1062))=$C$8,"",IF($H1062="","",INDEX([1]NKC!$F$10:$F$5007,$H1062)))</f>
        <v>3315455</v>
      </c>
      <c r="G1062" s="50">
        <f ca="1">IF(SUM(E1062:F1062)=0,0,$G$11+SUM(E$12:$E1062)-SUM(F$12:$F1062))</f>
        <v>3264371269</v>
      </c>
      <c r="H1062" s="51">
        <f ca="1">IF(IF(TYPE(MATCH($C$8,OFFSET([1]NKC!$D$10,H1061,0):'[1]NKC'!$D$5007,0)+H1061)=16,"",MATCH($C$8,OFFSET([1]NKC!$D$10,H1061,0):'[1]NKC'!$D$5007,0)+H1061)&lt;IF(TYPE(MATCH($C$8,OFFSET([1]NKC!$E$10,H1061,0):'[1]NKC'!$E$5007,0)+H1061)=16,"",MATCH($C$8,OFFSET([1]NKC!$E$10,H1061,0):'[1]NKC'!$E$5007,0)+H1061),IF(TYPE(MATCH($C$8,OFFSET([1]NKC!$D$10,H1061,0):'[1]NKC'!$D$5007,0)+H1061)=16,"",MATCH($C$8,OFFSET([1]NKC!$D$10,H1061,0):'[1]NKC'!$D$5007,0)+H1061),IF(TYPE(MATCH($C$8,OFFSET([1]NKC!$E$10,H1061,0):'[1]NKC'!$E$5007,0)+H1061)=16,"",MATCH($C$8,OFFSET([1]NKC!$E$10,H1061,0):'[1]NKC'!$E$5007,0)+H1061))</f>
        <v>1425</v>
      </c>
    </row>
    <row r="1063" spans="1:8" s="52" customFormat="1" ht="14.25">
      <c r="A1063" s="45">
        <f ca="1">IF($H1063="","",INDEX([1]NKC!$A$10:$A$5007,$H1063))</f>
        <v>43633</v>
      </c>
      <c r="B1063" s="46" t="str">
        <f ca="1">IF($H1063="","",INDEX([1]NKC!$B$10:$B$5007,$H1063))</f>
        <v>PC20190617-01</v>
      </c>
      <c r="C1063" s="47" t="str">
        <f ca="1">IF($H1063="","",INDEX([1]NKC!$C$10:$C$5007,$H1063))</f>
        <v>Thuế GTGT khấu trừ</v>
      </c>
      <c r="D1063" s="48" t="str">
        <f ca="1">IF(IF($H1063="","",INDEX([1]NKC!$D$10:$D$5007,$H1063))=$C$8,IF($H1063="","",INDEX([1]NKC!$E$10:$E$5007,$H1063)),IF($H1063="","",INDEX([1]NKC!$D$10:$D$5007,$H1063)))</f>
        <v>1331</v>
      </c>
      <c r="E1063" s="49" t="str">
        <f ca="1">IF(IF($H1063="","",INDEX([1]NKC!$E$10:$E$5007,$H1063))=$C$8,"",IF($H1063="","",INDEX([1]NKC!$F$10:$F$5007,$H1063)))</f>
        <v/>
      </c>
      <c r="F1063" s="49">
        <f ca="1">IF(IF($H1063="","",INDEX([1]NKC!$D$10:$D$5007,$H1063))=$C$8,"",IF($H1063="","",INDEX([1]NKC!$F$10:$F$5007,$H1063)))</f>
        <v>304545</v>
      </c>
      <c r="G1063" s="50">
        <f ca="1">IF(SUM(E1063:F1063)=0,0,$G$11+SUM(E$12:$E1063)-SUM(F$12:$F1063))</f>
        <v>3264066724</v>
      </c>
      <c r="H1063" s="51">
        <f ca="1">IF(IF(TYPE(MATCH($C$8,OFFSET([1]NKC!$D$10,H1062,0):'[1]NKC'!$D$5007,0)+H1062)=16,"",MATCH($C$8,OFFSET([1]NKC!$D$10,H1062,0):'[1]NKC'!$D$5007,0)+H1062)&lt;IF(TYPE(MATCH($C$8,OFFSET([1]NKC!$E$10,H1062,0):'[1]NKC'!$E$5007,0)+H1062)=16,"",MATCH($C$8,OFFSET([1]NKC!$E$10,H1062,0):'[1]NKC'!$E$5007,0)+H1062),IF(TYPE(MATCH($C$8,OFFSET([1]NKC!$D$10,H1062,0):'[1]NKC'!$D$5007,0)+H1062)=16,"",MATCH($C$8,OFFSET([1]NKC!$D$10,H1062,0):'[1]NKC'!$D$5007,0)+H1062),IF(TYPE(MATCH($C$8,OFFSET([1]NKC!$E$10,H1062,0):'[1]NKC'!$E$5007,0)+H1062)=16,"",MATCH($C$8,OFFSET([1]NKC!$E$10,H1062,0):'[1]NKC'!$E$5007,0)+H1062))</f>
        <v>1426</v>
      </c>
    </row>
    <row r="1064" spans="1:8" s="52" customFormat="1" ht="14.25">
      <c r="A1064" s="45">
        <f ca="1">IF($H1064="","",INDEX([1]NKC!$A$10:$A$5007,$H1064))</f>
        <v>43633</v>
      </c>
      <c r="B1064" s="46" t="str">
        <f ca="1">IF($H1064="","",INDEX([1]NKC!$B$10:$B$5007,$H1064))</f>
        <v>PT20190617-03</v>
      </c>
      <c r="C1064" s="47" t="str">
        <f ca="1">IF($H1064="","",INDEX([1]NKC!$C$10:$C$5007,$H1064))</f>
        <v>Thu lại tạm ứng Ms Dương mua đồ nấu ăn</v>
      </c>
      <c r="D1064" s="48" t="str">
        <f ca="1">IF(IF($H1064="","",INDEX([1]NKC!$D$10:$D$5007,$H1064))=$C$8,IF($H1064="","",INDEX([1]NKC!$E$10:$E$5007,$H1064)),IF($H1064="","",INDEX([1]NKC!$D$10:$D$5007,$H1064)))</f>
        <v>141</v>
      </c>
      <c r="E1064" s="49">
        <f ca="1">IF(IF($H1064="","",INDEX([1]NKC!$E$10:$E$5007,$H1064))=$C$8,"",IF($H1064="","",INDEX([1]NKC!$F$10:$F$5007,$H1064)))</f>
        <v>5000000</v>
      </c>
      <c r="F1064" s="49" t="str">
        <f ca="1">IF(IF($H1064="","",INDEX([1]NKC!$D$10:$D$5007,$H1064))=$C$8,"",IF($H1064="","",INDEX([1]NKC!$F$10:$F$5007,$H1064)))</f>
        <v/>
      </c>
      <c r="G1064" s="50">
        <f ca="1">IF(SUM(E1064:F1064)=0,0,$G$11+SUM(E$12:$E1064)-SUM(F$12:$F1064))</f>
        <v>3269066724</v>
      </c>
      <c r="H1064" s="51">
        <f ca="1">IF(IF(TYPE(MATCH($C$8,OFFSET([1]NKC!$D$10,H1063,0):'[1]NKC'!$D$5007,0)+H1063)=16,"",MATCH($C$8,OFFSET([1]NKC!$D$10,H1063,0):'[1]NKC'!$D$5007,0)+H1063)&lt;IF(TYPE(MATCH($C$8,OFFSET([1]NKC!$E$10,H1063,0):'[1]NKC'!$E$5007,0)+H1063)=16,"",MATCH($C$8,OFFSET([1]NKC!$E$10,H1063,0):'[1]NKC'!$E$5007,0)+H1063),IF(TYPE(MATCH($C$8,OFFSET([1]NKC!$D$10,H1063,0):'[1]NKC'!$D$5007,0)+H1063)=16,"",MATCH($C$8,OFFSET([1]NKC!$D$10,H1063,0):'[1]NKC'!$D$5007,0)+H1063),IF(TYPE(MATCH($C$8,OFFSET([1]NKC!$E$10,H1063,0):'[1]NKC'!$E$5007,0)+H1063)=16,"",MATCH($C$8,OFFSET([1]NKC!$E$10,H1063,0):'[1]NKC'!$E$5007,0)+H1063))</f>
        <v>1427</v>
      </c>
    </row>
    <row r="1065" spans="1:8" s="52" customFormat="1" ht="14.25">
      <c r="A1065" s="45">
        <f ca="1">IF($H1065="","",INDEX([1]NKC!$A$10:$A$5007,$H1065))</f>
        <v>43633</v>
      </c>
      <c r="B1065" s="46" t="str">
        <f ca="1">IF($H1065="","",INDEX([1]NKC!$B$10:$B$5007,$H1065))</f>
        <v>PC20190617-02</v>
      </c>
      <c r="C1065" s="47" t="str">
        <f ca="1">IF($H1065="","",INDEX([1]NKC!$C$10:$C$5007,$H1065))</f>
        <v>TT chi phí mua đồ nấu ăn nhân viên công ty</v>
      </c>
      <c r="D1065" s="48" t="str">
        <f ca="1">IF(IF($H1065="","",INDEX([1]NKC!$D$10:$D$5007,$H1065))=$C$8,IF($H1065="","",INDEX([1]NKC!$E$10:$E$5007,$H1065)),IF($H1065="","",INDEX([1]NKC!$D$10:$D$5007,$H1065)))</f>
        <v>6428</v>
      </c>
      <c r="E1065" s="49" t="str">
        <f ca="1">IF(IF($H1065="","",INDEX([1]NKC!$E$10:$E$5007,$H1065))=$C$8,"",IF($H1065="","",INDEX([1]NKC!$F$10:$F$5007,$H1065)))</f>
        <v/>
      </c>
      <c r="F1065" s="49">
        <f ca="1">IF(IF($H1065="","",INDEX([1]NKC!$D$10:$D$5007,$H1065))=$C$8,"",IF($H1065="","",INDEX([1]NKC!$F$10:$F$5007,$H1065)))</f>
        <v>426839</v>
      </c>
      <c r="G1065" s="50">
        <f ca="1">IF(SUM(E1065:F1065)=0,0,$G$11+SUM(E$12:$E1065)-SUM(F$12:$F1065))</f>
        <v>3268639885</v>
      </c>
      <c r="H1065" s="51">
        <f ca="1">IF(IF(TYPE(MATCH($C$8,OFFSET([1]NKC!$D$10,H1064,0):'[1]NKC'!$D$5007,0)+H1064)=16,"",MATCH($C$8,OFFSET([1]NKC!$D$10,H1064,0):'[1]NKC'!$D$5007,0)+H1064)&lt;IF(TYPE(MATCH($C$8,OFFSET([1]NKC!$E$10,H1064,0):'[1]NKC'!$E$5007,0)+H1064)=16,"",MATCH($C$8,OFFSET([1]NKC!$E$10,H1064,0):'[1]NKC'!$E$5007,0)+H1064),IF(TYPE(MATCH($C$8,OFFSET([1]NKC!$D$10,H1064,0):'[1]NKC'!$D$5007,0)+H1064)=16,"",MATCH($C$8,OFFSET([1]NKC!$D$10,H1064,0):'[1]NKC'!$D$5007,0)+H1064),IF(TYPE(MATCH($C$8,OFFSET([1]NKC!$E$10,H1064,0):'[1]NKC'!$E$5007,0)+H1064)=16,"",MATCH($C$8,OFFSET([1]NKC!$E$10,H1064,0):'[1]NKC'!$E$5007,0)+H1064))</f>
        <v>1428</v>
      </c>
    </row>
    <row r="1066" spans="1:8" s="52" customFormat="1" ht="14.25">
      <c r="A1066" s="45">
        <f ca="1">IF($H1066="","",INDEX([1]NKC!$A$10:$A$5007,$H1066))</f>
        <v>43633</v>
      </c>
      <c r="B1066" s="46" t="str">
        <f ca="1">IF($H1066="","",INDEX([1]NKC!$B$10:$B$5007,$H1066))</f>
        <v>PC20190617-02</v>
      </c>
      <c r="C1066" s="47" t="str">
        <f ca="1">IF($H1066="","",INDEX([1]NKC!$C$10:$C$5007,$H1066))</f>
        <v>Thuế GTGT khấu trừ</v>
      </c>
      <c r="D1066" s="48" t="str">
        <f ca="1">IF(IF($H1066="","",INDEX([1]NKC!$D$10:$D$5007,$H1066))=$C$8,IF($H1066="","",INDEX([1]NKC!$E$10:$E$5007,$H1066)),IF($H1066="","",INDEX([1]NKC!$D$10:$D$5007,$H1066)))</f>
        <v>1331</v>
      </c>
      <c r="E1066" s="49" t="str">
        <f ca="1">IF(IF($H1066="","",INDEX([1]NKC!$E$10:$E$5007,$H1066))=$C$8,"",IF($H1066="","",INDEX([1]NKC!$F$10:$F$5007,$H1066)))</f>
        <v/>
      </c>
      <c r="F1066" s="49">
        <f ca="1">IF(IF($H1066="","",INDEX([1]NKC!$D$10:$D$5007,$H1066))=$C$8,"",IF($H1066="","",INDEX([1]NKC!$F$10:$F$5007,$H1066)))</f>
        <v>17912</v>
      </c>
      <c r="G1066" s="50">
        <f ca="1">IF(SUM(E1066:F1066)=0,0,$G$11+SUM(E$12:$E1066)-SUM(F$12:$F1066))</f>
        <v>3268621973</v>
      </c>
      <c r="H1066" s="51">
        <f ca="1">IF(IF(TYPE(MATCH($C$8,OFFSET([1]NKC!$D$10,H1065,0):'[1]NKC'!$D$5007,0)+H1065)=16,"",MATCH($C$8,OFFSET([1]NKC!$D$10,H1065,0):'[1]NKC'!$D$5007,0)+H1065)&lt;IF(TYPE(MATCH($C$8,OFFSET([1]NKC!$E$10,H1065,0):'[1]NKC'!$E$5007,0)+H1065)=16,"",MATCH($C$8,OFFSET([1]NKC!$E$10,H1065,0):'[1]NKC'!$E$5007,0)+H1065),IF(TYPE(MATCH($C$8,OFFSET([1]NKC!$D$10,H1065,0):'[1]NKC'!$D$5007,0)+H1065)=16,"",MATCH($C$8,OFFSET([1]NKC!$D$10,H1065,0):'[1]NKC'!$D$5007,0)+H1065),IF(TYPE(MATCH($C$8,OFFSET([1]NKC!$E$10,H1065,0):'[1]NKC'!$E$5007,0)+H1065)=16,"",MATCH($C$8,OFFSET([1]NKC!$E$10,H1065,0):'[1]NKC'!$E$5007,0)+H1065))</f>
        <v>1429</v>
      </c>
    </row>
    <row r="1067" spans="1:8" s="52" customFormat="1" ht="14.25">
      <c r="A1067" s="45">
        <f ca="1">IF($H1067="","",INDEX([1]NKC!$A$10:$A$5007,$H1067))</f>
        <v>43633</v>
      </c>
      <c r="B1067" s="46" t="str">
        <f ca="1">IF($H1067="","",INDEX([1]NKC!$B$10:$B$5007,$H1067))</f>
        <v>PC20190617-02</v>
      </c>
      <c r="C1067" s="47" t="str">
        <f ca="1">IF($H1067="","",INDEX([1]NKC!$C$10:$C$5007,$H1067))</f>
        <v>TT chi phí mua đồ nấu ăn nhân viên công ty</v>
      </c>
      <c r="D1067" s="48" t="str">
        <f ca="1">IF(IF($H1067="","",INDEX([1]NKC!$D$10:$D$5007,$H1067))=$C$8,IF($H1067="","",INDEX([1]NKC!$E$10:$E$5007,$H1067)),IF($H1067="","",INDEX([1]NKC!$D$10:$D$5007,$H1067)))</f>
        <v>6428</v>
      </c>
      <c r="E1067" s="49" t="str">
        <f ca="1">IF(IF($H1067="","",INDEX([1]NKC!$E$10:$E$5007,$H1067))=$C$8,"",IF($H1067="","",INDEX([1]NKC!$F$10:$F$5007,$H1067)))</f>
        <v/>
      </c>
      <c r="F1067" s="49">
        <f ca="1">IF(IF($H1067="","",INDEX([1]NKC!$D$10:$D$5007,$H1067))=$C$8,"",IF($H1067="","",INDEX([1]NKC!$F$10:$F$5007,$H1067)))</f>
        <v>4612249</v>
      </c>
      <c r="G1067" s="50">
        <f ca="1">IF(SUM(E1067:F1067)=0,0,$G$11+SUM(E$12:$E1067)-SUM(F$12:$F1067))</f>
        <v>3264009724</v>
      </c>
      <c r="H1067" s="51">
        <f ca="1">IF(IF(TYPE(MATCH($C$8,OFFSET([1]NKC!$D$10,H1066,0):'[1]NKC'!$D$5007,0)+H1066)=16,"",MATCH($C$8,OFFSET([1]NKC!$D$10,H1066,0):'[1]NKC'!$D$5007,0)+H1066)&lt;IF(TYPE(MATCH($C$8,OFFSET([1]NKC!$E$10,H1066,0):'[1]NKC'!$E$5007,0)+H1066)=16,"",MATCH($C$8,OFFSET([1]NKC!$E$10,H1066,0):'[1]NKC'!$E$5007,0)+H1066),IF(TYPE(MATCH($C$8,OFFSET([1]NKC!$D$10,H1066,0):'[1]NKC'!$D$5007,0)+H1066)=16,"",MATCH($C$8,OFFSET([1]NKC!$D$10,H1066,0):'[1]NKC'!$D$5007,0)+H1066),IF(TYPE(MATCH($C$8,OFFSET([1]NKC!$E$10,H1066,0):'[1]NKC'!$E$5007,0)+H1066)=16,"",MATCH($C$8,OFFSET([1]NKC!$E$10,H1066,0):'[1]NKC'!$E$5007,0)+H1066))</f>
        <v>1430</v>
      </c>
    </row>
    <row r="1068" spans="1:8" s="52" customFormat="1" ht="14.25">
      <c r="A1068" s="45">
        <f ca="1">IF($H1068="","",INDEX([1]NKC!$A$10:$A$5007,$H1068))</f>
        <v>43634</v>
      </c>
      <c r="B1068" s="46" t="str">
        <f ca="1">IF($H1068="","",INDEX([1]NKC!$B$10:$B$5007,$H1068))</f>
        <v>PT20190618-01</v>
      </c>
      <c r="C1068" s="47" t="str">
        <f ca="1">IF($H1068="","",INDEX([1]NKC!$C$10:$C$5007,$H1068))</f>
        <v>Rút BIDV nộp quỹ tiền mặt</v>
      </c>
      <c r="D1068" s="48" t="str">
        <f ca="1">IF(IF($H1068="","",INDEX([1]NKC!$D$10:$D$5007,$H1068))=$C$8,IF($H1068="","",INDEX([1]NKC!$E$10:$E$5007,$H1068)),IF($H1068="","",INDEX([1]NKC!$D$10:$D$5007,$H1068)))</f>
        <v>1121bidv</v>
      </c>
      <c r="E1068" s="49">
        <f ca="1">IF(IF($H1068="","",INDEX([1]NKC!$E$10:$E$5007,$H1068))=$C$8,"",IF($H1068="","",INDEX([1]NKC!$F$10:$F$5007,$H1068)))</f>
        <v>0</v>
      </c>
      <c r="F1068" s="49" t="str">
        <f ca="1">IF(IF($H1068="","",INDEX([1]NKC!$D$10:$D$5007,$H1068))=$C$8,"",IF($H1068="","",INDEX([1]NKC!$F$10:$F$5007,$H1068)))</f>
        <v/>
      </c>
      <c r="G1068" s="50">
        <f ca="1">IF(SUM(E1068:F1068)=0,0,$G$11+SUM(E$12:$E1068)-SUM(F$12:$F1068))</f>
        <v>0</v>
      </c>
      <c r="H1068" s="51">
        <f ca="1">IF(IF(TYPE(MATCH($C$8,OFFSET([1]NKC!$D$10,H1067,0):'[1]NKC'!$D$5007,0)+H1067)=16,"",MATCH($C$8,OFFSET([1]NKC!$D$10,H1067,0):'[1]NKC'!$D$5007,0)+H1067)&lt;IF(TYPE(MATCH($C$8,OFFSET([1]NKC!$E$10,H1067,0):'[1]NKC'!$E$5007,0)+H1067)=16,"",MATCH($C$8,OFFSET([1]NKC!$E$10,H1067,0):'[1]NKC'!$E$5007,0)+H1067),IF(TYPE(MATCH($C$8,OFFSET([1]NKC!$D$10,H1067,0):'[1]NKC'!$D$5007,0)+H1067)=16,"",MATCH($C$8,OFFSET([1]NKC!$D$10,H1067,0):'[1]NKC'!$D$5007,0)+H1067),IF(TYPE(MATCH($C$8,OFFSET([1]NKC!$E$10,H1067,0):'[1]NKC'!$E$5007,0)+H1067)=16,"",MATCH($C$8,OFFSET([1]NKC!$E$10,H1067,0):'[1]NKC'!$E$5007,0)+H1067))</f>
        <v>1434</v>
      </c>
    </row>
    <row r="1069" spans="1:8" s="52" customFormat="1" ht="14.25">
      <c r="A1069" s="45">
        <f ca="1">IF($H1069="","",INDEX([1]NKC!$A$10:$A$5007,$H1069))</f>
        <v>43634</v>
      </c>
      <c r="B1069" s="46" t="str">
        <f ca="1">IF($H1069="","",INDEX([1]NKC!$B$10:$B$5007,$H1069))</f>
        <v>PC20190618-01</v>
      </c>
      <c r="C1069" s="47" t="str">
        <f ca="1">IF($H1069="","",INDEX([1]NKC!$C$10:$C$5007,$H1069))</f>
        <v>TT chi phí tiếp khách CH Hoàng Gia TP HCM</v>
      </c>
      <c r="D1069" s="48" t="str">
        <f ca="1">IF(IF($H1069="","",INDEX([1]NKC!$D$10:$D$5007,$H1069))=$C$8,IF($H1069="","",INDEX([1]NKC!$E$10:$E$5007,$H1069)),IF($H1069="","",INDEX([1]NKC!$D$10:$D$5007,$H1069)))</f>
        <v>6418</v>
      </c>
      <c r="E1069" s="49" t="str">
        <f ca="1">IF(IF($H1069="","",INDEX([1]NKC!$E$10:$E$5007,$H1069))=$C$8,"",IF($H1069="","",INDEX([1]NKC!$F$10:$F$5007,$H1069)))</f>
        <v/>
      </c>
      <c r="F1069" s="49">
        <f ca="1">IF(IF($H1069="","",INDEX([1]NKC!$D$10:$D$5007,$H1069))=$C$8,"",IF($H1069="","",INDEX([1]NKC!$F$10:$F$5007,$H1069)))</f>
        <v>2725000</v>
      </c>
      <c r="G1069" s="50">
        <f ca="1">IF(SUM(E1069:F1069)=0,0,$G$11+SUM(E$12:$E1069)-SUM(F$12:$F1069))</f>
        <v>3261284724</v>
      </c>
      <c r="H1069" s="51">
        <f ca="1">IF(IF(TYPE(MATCH($C$8,OFFSET([1]NKC!$D$10,H1068,0):'[1]NKC'!$D$5007,0)+H1068)=16,"",MATCH($C$8,OFFSET([1]NKC!$D$10,H1068,0):'[1]NKC'!$D$5007,0)+H1068)&lt;IF(TYPE(MATCH($C$8,OFFSET([1]NKC!$E$10,H1068,0):'[1]NKC'!$E$5007,0)+H1068)=16,"",MATCH($C$8,OFFSET([1]NKC!$E$10,H1068,0):'[1]NKC'!$E$5007,0)+H1068),IF(TYPE(MATCH($C$8,OFFSET([1]NKC!$D$10,H1068,0):'[1]NKC'!$D$5007,0)+H1068)=16,"",MATCH($C$8,OFFSET([1]NKC!$D$10,H1068,0):'[1]NKC'!$D$5007,0)+H1068),IF(TYPE(MATCH($C$8,OFFSET([1]NKC!$E$10,H1068,0):'[1]NKC'!$E$5007,0)+H1068)=16,"",MATCH($C$8,OFFSET([1]NKC!$E$10,H1068,0):'[1]NKC'!$E$5007,0)+H1068))</f>
        <v>1435</v>
      </c>
    </row>
    <row r="1070" spans="1:8" s="52" customFormat="1" ht="14.25">
      <c r="A1070" s="45">
        <f ca="1">IF($H1070="","",INDEX([1]NKC!$A$10:$A$5007,$H1070))</f>
        <v>43634</v>
      </c>
      <c r="B1070" s="46" t="str">
        <f ca="1">IF($H1070="","",INDEX([1]NKC!$B$10:$B$5007,$H1070))</f>
        <v>PC20190618-01</v>
      </c>
      <c r="C1070" s="47" t="str">
        <f ca="1">IF($H1070="","",INDEX([1]NKC!$C$10:$C$5007,$H1070))</f>
        <v>Thuế GTGT khấu trừ</v>
      </c>
      <c r="D1070" s="48" t="str">
        <f ca="1">IF(IF($H1070="","",INDEX([1]NKC!$D$10:$D$5007,$H1070))=$C$8,IF($H1070="","",INDEX([1]NKC!$E$10:$E$5007,$H1070)),IF($H1070="","",INDEX([1]NKC!$D$10:$D$5007,$H1070)))</f>
        <v>1331</v>
      </c>
      <c r="E1070" s="49" t="str">
        <f ca="1">IF(IF($H1070="","",INDEX([1]NKC!$E$10:$E$5007,$H1070))=$C$8,"",IF($H1070="","",INDEX([1]NKC!$F$10:$F$5007,$H1070)))</f>
        <v/>
      </c>
      <c r="F1070" s="49">
        <f ca="1">IF(IF($H1070="","",INDEX([1]NKC!$D$10:$D$5007,$H1070))=$C$8,"",IF($H1070="","",INDEX([1]NKC!$F$10:$F$5007,$H1070)))</f>
        <v>272500</v>
      </c>
      <c r="G1070" s="50">
        <f ca="1">IF(SUM(E1070:F1070)=0,0,$G$11+SUM(E$12:$E1070)-SUM(F$12:$F1070))</f>
        <v>3261012224</v>
      </c>
      <c r="H1070" s="51">
        <f ca="1">IF(IF(TYPE(MATCH($C$8,OFFSET([1]NKC!$D$10,H1069,0):'[1]NKC'!$D$5007,0)+H1069)=16,"",MATCH($C$8,OFFSET([1]NKC!$D$10,H1069,0):'[1]NKC'!$D$5007,0)+H1069)&lt;IF(TYPE(MATCH($C$8,OFFSET([1]NKC!$E$10,H1069,0):'[1]NKC'!$E$5007,0)+H1069)=16,"",MATCH($C$8,OFFSET([1]NKC!$E$10,H1069,0):'[1]NKC'!$E$5007,0)+H1069),IF(TYPE(MATCH($C$8,OFFSET([1]NKC!$D$10,H1069,0):'[1]NKC'!$D$5007,0)+H1069)=16,"",MATCH($C$8,OFFSET([1]NKC!$D$10,H1069,0):'[1]NKC'!$D$5007,0)+H1069),IF(TYPE(MATCH($C$8,OFFSET([1]NKC!$E$10,H1069,0):'[1]NKC'!$E$5007,0)+H1069)=16,"",MATCH($C$8,OFFSET([1]NKC!$E$10,H1069,0):'[1]NKC'!$E$5007,0)+H1069))</f>
        <v>1436</v>
      </c>
    </row>
    <row r="1071" spans="1:8" s="52" customFormat="1" ht="14.25">
      <c r="A1071" s="45">
        <f ca="1">IF($H1071="","",INDEX([1]NKC!$A$10:$A$5007,$H1071))</f>
        <v>43634</v>
      </c>
      <c r="B1071" s="46" t="str">
        <f ca="1">IF($H1071="","",INDEX([1]NKC!$B$10:$B$5007,$H1071))</f>
        <v>PC20190618-02</v>
      </c>
      <c r="C1071" s="47" t="str">
        <f ca="1">IF($H1071="","",INDEX([1]NKC!$C$10:$C$5007,$H1071))</f>
        <v>TT chi phí tiếp khách Gò Vấp và Quận 12</v>
      </c>
      <c r="D1071" s="48" t="str">
        <f ca="1">IF(IF($H1071="","",INDEX([1]NKC!$D$10:$D$5007,$H1071))=$C$8,IF($H1071="","",INDEX([1]NKC!$E$10:$E$5007,$H1071)),IF($H1071="","",INDEX([1]NKC!$D$10:$D$5007,$H1071)))</f>
        <v>6418</v>
      </c>
      <c r="E1071" s="49" t="str">
        <f ca="1">IF(IF($H1071="","",INDEX([1]NKC!$E$10:$E$5007,$H1071))=$C$8,"",IF($H1071="","",INDEX([1]NKC!$F$10:$F$5007,$H1071)))</f>
        <v/>
      </c>
      <c r="F1071" s="49">
        <f ca="1">IF(IF($H1071="","",INDEX([1]NKC!$D$10:$D$5007,$H1071))=$C$8,"",IF($H1071="","",INDEX([1]NKC!$F$10:$F$5007,$H1071)))</f>
        <v>1269000</v>
      </c>
      <c r="G1071" s="50">
        <f ca="1">IF(SUM(E1071:F1071)=0,0,$G$11+SUM(E$12:$E1071)-SUM(F$12:$F1071))</f>
        <v>3259743224</v>
      </c>
      <c r="H1071" s="51">
        <f ca="1">IF(IF(TYPE(MATCH($C$8,OFFSET([1]NKC!$D$10,H1070,0):'[1]NKC'!$D$5007,0)+H1070)=16,"",MATCH($C$8,OFFSET([1]NKC!$D$10,H1070,0):'[1]NKC'!$D$5007,0)+H1070)&lt;IF(TYPE(MATCH($C$8,OFFSET([1]NKC!$E$10,H1070,0):'[1]NKC'!$E$5007,0)+H1070)=16,"",MATCH($C$8,OFFSET([1]NKC!$E$10,H1070,0):'[1]NKC'!$E$5007,0)+H1070),IF(TYPE(MATCH($C$8,OFFSET([1]NKC!$D$10,H1070,0):'[1]NKC'!$D$5007,0)+H1070)=16,"",MATCH($C$8,OFFSET([1]NKC!$D$10,H1070,0):'[1]NKC'!$D$5007,0)+H1070),IF(TYPE(MATCH($C$8,OFFSET([1]NKC!$E$10,H1070,0):'[1]NKC'!$E$5007,0)+H1070)=16,"",MATCH($C$8,OFFSET([1]NKC!$E$10,H1070,0):'[1]NKC'!$E$5007,0)+H1070))</f>
        <v>1437</v>
      </c>
    </row>
    <row r="1072" spans="1:8" s="52" customFormat="1" ht="14.25">
      <c r="A1072" s="45">
        <f ca="1">IF($H1072="","",INDEX([1]NKC!$A$10:$A$5007,$H1072))</f>
        <v>43634</v>
      </c>
      <c r="B1072" s="46" t="str">
        <f ca="1">IF($H1072="","",INDEX([1]NKC!$B$10:$B$5007,$H1072))</f>
        <v>PC20190618-03</v>
      </c>
      <c r="C1072" s="47" t="str">
        <f ca="1">IF($H1072="","",INDEX([1]NKC!$C$10:$C$5007,$H1072))</f>
        <v>TT chi phí tiếp khách Anh Thông bến Tre</v>
      </c>
      <c r="D1072" s="48" t="str">
        <f ca="1">IF(IF($H1072="","",INDEX([1]NKC!$D$10:$D$5007,$H1072))=$C$8,IF($H1072="","",INDEX([1]NKC!$E$10:$E$5007,$H1072)),IF($H1072="","",INDEX([1]NKC!$D$10:$D$5007,$H1072)))</f>
        <v>6418</v>
      </c>
      <c r="E1072" s="49" t="str">
        <f ca="1">IF(IF($H1072="","",INDEX([1]NKC!$E$10:$E$5007,$H1072))=$C$8,"",IF($H1072="","",INDEX([1]NKC!$F$10:$F$5007,$H1072)))</f>
        <v/>
      </c>
      <c r="F1072" s="49">
        <f ca="1">IF(IF($H1072="","",INDEX([1]NKC!$D$10:$D$5007,$H1072))=$C$8,"",IF($H1072="","",INDEX([1]NKC!$F$10:$F$5007,$H1072)))</f>
        <v>1275455</v>
      </c>
      <c r="G1072" s="50">
        <f ca="1">IF(SUM(E1072:F1072)=0,0,$G$11+SUM(E$12:$E1072)-SUM(F$12:$F1072))</f>
        <v>3258467769</v>
      </c>
      <c r="H1072" s="51">
        <f ca="1">IF(IF(TYPE(MATCH($C$8,OFFSET([1]NKC!$D$10,H1071,0):'[1]NKC'!$D$5007,0)+H1071)=16,"",MATCH($C$8,OFFSET([1]NKC!$D$10,H1071,0):'[1]NKC'!$D$5007,0)+H1071)&lt;IF(TYPE(MATCH($C$8,OFFSET([1]NKC!$E$10,H1071,0):'[1]NKC'!$E$5007,0)+H1071)=16,"",MATCH($C$8,OFFSET([1]NKC!$E$10,H1071,0):'[1]NKC'!$E$5007,0)+H1071),IF(TYPE(MATCH($C$8,OFFSET([1]NKC!$D$10,H1071,0):'[1]NKC'!$D$5007,0)+H1071)=16,"",MATCH($C$8,OFFSET([1]NKC!$D$10,H1071,0):'[1]NKC'!$D$5007,0)+H1071),IF(TYPE(MATCH($C$8,OFFSET([1]NKC!$E$10,H1071,0):'[1]NKC'!$E$5007,0)+H1071)=16,"",MATCH($C$8,OFFSET([1]NKC!$E$10,H1071,0):'[1]NKC'!$E$5007,0)+H1071))</f>
        <v>1438</v>
      </c>
    </row>
    <row r="1073" spans="1:8" s="52" customFormat="1" ht="14.25">
      <c r="A1073" s="45">
        <f ca="1">IF($H1073="","",INDEX([1]NKC!$A$10:$A$5007,$H1073))</f>
        <v>43634</v>
      </c>
      <c r="B1073" s="46" t="str">
        <f ca="1">IF($H1073="","",INDEX([1]NKC!$B$10:$B$5007,$H1073))</f>
        <v>PC20190618-03</v>
      </c>
      <c r="C1073" s="47" t="str">
        <f ca="1">IF($H1073="","",INDEX([1]NKC!$C$10:$C$5007,$H1073))</f>
        <v>Thuế GTGT khấu trừ</v>
      </c>
      <c r="D1073" s="48" t="str">
        <f ca="1">IF(IF($H1073="","",INDEX([1]NKC!$D$10:$D$5007,$H1073))=$C$8,IF($H1073="","",INDEX([1]NKC!$E$10:$E$5007,$H1073)),IF($H1073="","",INDEX([1]NKC!$D$10:$D$5007,$H1073)))</f>
        <v>1331</v>
      </c>
      <c r="E1073" s="49" t="str">
        <f ca="1">IF(IF($H1073="","",INDEX([1]NKC!$E$10:$E$5007,$H1073))=$C$8,"",IF($H1073="","",INDEX([1]NKC!$F$10:$F$5007,$H1073)))</f>
        <v/>
      </c>
      <c r="F1073" s="49">
        <f ca="1">IF(IF($H1073="","",INDEX([1]NKC!$D$10:$D$5007,$H1073))=$C$8,"",IF($H1073="","",INDEX([1]NKC!$F$10:$F$5007,$H1073)))</f>
        <v>127545</v>
      </c>
      <c r="G1073" s="50">
        <f ca="1">IF(SUM(E1073:F1073)=0,0,$G$11+SUM(E$12:$E1073)-SUM(F$12:$F1073))</f>
        <v>3258340224</v>
      </c>
      <c r="H1073" s="51">
        <f ca="1">IF(IF(TYPE(MATCH($C$8,OFFSET([1]NKC!$D$10,H1072,0):'[1]NKC'!$D$5007,0)+H1072)=16,"",MATCH($C$8,OFFSET([1]NKC!$D$10,H1072,0):'[1]NKC'!$D$5007,0)+H1072)&lt;IF(TYPE(MATCH($C$8,OFFSET([1]NKC!$E$10,H1072,0):'[1]NKC'!$E$5007,0)+H1072)=16,"",MATCH($C$8,OFFSET([1]NKC!$E$10,H1072,0):'[1]NKC'!$E$5007,0)+H1072),IF(TYPE(MATCH($C$8,OFFSET([1]NKC!$D$10,H1072,0):'[1]NKC'!$D$5007,0)+H1072)=16,"",MATCH($C$8,OFFSET([1]NKC!$D$10,H1072,0):'[1]NKC'!$D$5007,0)+H1072),IF(TYPE(MATCH($C$8,OFFSET([1]NKC!$E$10,H1072,0):'[1]NKC'!$E$5007,0)+H1072)=16,"",MATCH($C$8,OFFSET([1]NKC!$E$10,H1072,0):'[1]NKC'!$E$5007,0)+H1072))</f>
        <v>1439</v>
      </c>
    </row>
    <row r="1074" spans="1:8" s="52" customFormat="1" ht="25.5">
      <c r="A1074" s="45">
        <f ca="1">IF($H1074="","",INDEX([1]NKC!$A$10:$A$5007,$H1074))</f>
        <v>43634</v>
      </c>
      <c r="B1074" s="46" t="str">
        <f ca="1">IF($H1074="","",INDEX([1]NKC!$B$10:$B$5007,$H1074))</f>
        <v>PC20190618-04</v>
      </c>
      <c r="C1074" s="47" t="str">
        <f ca="1">IF($H1074="","",INDEX([1]NKC!$C$10:$C$5007,$H1074))</f>
        <v>TT chi phí làm thêm ngoài giờ và bóc 2000 tấm úp nóc đi Đà Lạt</v>
      </c>
      <c r="D1074" s="48" t="str">
        <f ca="1">IF(IF($H1074="","",INDEX([1]NKC!$D$10:$D$5007,$H1074))=$C$8,IF($H1074="","",INDEX([1]NKC!$E$10:$E$5007,$H1074)),IF($H1074="","",INDEX([1]NKC!$D$10:$D$5007,$H1074)))</f>
        <v>6418</v>
      </c>
      <c r="E1074" s="49" t="str">
        <f ca="1">IF(IF($H1074="","",INDEX([1]NKC!$E$10:$E$5007,$H1074))=$C$8,"",IF($H1074="","",INDEX([1]NKC!$F$10:$F$5007,$H1074)))</f>
        <v/>
      </c>
      <c r="F1074" s="49">
        <f ca="1">IF(IF($H1074="","",INDEX([1]NKC!$D$10:$D$5007,$H1074))=$C$8,"",IF($H1074="","",INDEX([1]NKC!$F$10:$F$5007,$H1074)))</f>
        <v>500000</v>
      </c>
      <c r="G1074" s="50">
        <f ca="1">IF(SUM(E1074:F1074)=0,0,$G$11+SUM(E$12:$E1074)-SUM(F$12:$F1074))</f>
        <v>3257840224</v>
      </c>
      <c r="H1074" s="51">
        <f ca="1">IF(IF(TYPE(MATCH($C$8,OFFSET([1]NKC!$D$10,H1073,0):'[1]NKC'!$D$5007,0)+H1073)=16,"",MATCH($C$8,OFFSET([1]NKC!$D$10,H1073,0):'[1]NKC'!$D$5007,0)+H1073)&lt;IF(TYPE(MATCH($C$8,OFFSET([1]NKC!$E$10,H1073,0):'[1]NKC'!$E$5007,0)+H1073)=16,"",MATCH($C$8,OFFSET([1]NKC!$E$10,H1073,0):'[1]NKC'!$E$5007,0)+H1073),IF(TYPE(MATCH($C$8,OFFSET([1]NKC!$D$10,H1073,0):'[1]NKC'!$D$5007,0)+H1073)=16,"",MATCH($C$8,OFFSET([1]NKC!$D$10,H1073,0):'[1]NKC'!$D$5007,0)+H1073),IF(TYPE(MATCH($C$8,OFFSET([1]NKC!$E$10,H1073,0):'[1]NKC'!$E$5007,0)+H1073)=16,"",MATCH($C$8,OFFSET([1]NKC!$E$10,H1073,0):'[1]NKC'!$E$5007,0)+H1073))</f>
        <v>1440</v>
      </c>
    </row>
    <row r="1075" spans="1:8" s="52" customFormat="1" ht="14.25">
      <c r="A1075" s="45">
        <f ca="1">IF($H1075="","",INDEX([1]NKC!$A$10:$A$5007,$H1075))</f>
        <v>43634</v>
      </c>
      <c r="B1075" s="46" t="str">
        <f ca="1">IF($H1075="","",INDEX([1]NKC!$B$10:$B$5007,$H1075))</f>
        <v>PC20190618-05</v>
      </c>
      <c r="C1075" s="47" t="str">
        <f ca="1">IF($H1075="","",INDEX([1]NKC!$C$10:$C$5007,$H1075))</f>
        <v>TT phí xăng dầu ngày 08/06 đi Tây Nguyên</v>
      </c>
      <c r="D1075" s="48" t="str">
        <f ca="1">IF(IF($H1075="","",INDEX([1]NKC!$D$10:$D$5007,$H1075))=$C$8,IF($H1075="","",INDEX([1]NKC!$E$10:$E$5007,$H1075)),IF($H1075="","",INDEX([1]NKC!$D$10:$D$5007,$H1075)))</f>
        <v>6418</v>
      </c>
      <c r="E1075" s="49" t="str">
        <f ca="1">IF(IF($H1075="","",INDEX([1]NKC!$E$10:$E$5007,$H1075))=$C$8,"",IF($H1075="","",INDEX([1]NKC!$F$10:$F$5007,$H1075)))</f>
        <v/>
      </c>
      <c r="F1075" s="49">
        <f ca="1">IF(IF($H1075="","",INDEX([1]NKC!$D$10:$D$5007,$H1075))=$C$8,"",IF($H1075="","",INDEX([1]NKC!$F$10:$F$5007,$H1075)))</f>
        <v>909181</v>
      </c>
      <c r="G1075" s="50">
        <f ca="1">IF(SUM(E1075:F1075)=0,0,$G$11+SUM(E$12:$E1075)-SUM(F$12:$F1075))</f>
        <v>3256931043</v>
      </c>
      <c r="H1075" s="51">
        <f ca="1">IF(IF(TYPE(MATCH($C$8,OFFSET([1]NKC!$D$10,H1074,0):'[1]NKC'!$D$5007,0)+H1074)=16,"",MATCH($C$8,OFFSET([1]NKC!$D$10,H1074,0):'[1]NKC'!$D$5007,0)+H1074)&lt;IF(TYPE(MATCH($C$8,OFFSET([1]NKC!$E$10,H1074,0):'[1]NKC'!$E$5007,0)+H1074)=16,"",MATCH($C$8,OFFSET([1]NKC!$E$10,H1074,0):'[1]NKC'!$E$5007,0)+H1074),IF(TYPE(MATCH($C$8,OFFSET([1]NKC!$D$10,H1074,0):'[1]NKC'!$D$5007,0)+H1074)=16,"",MATCH($C$8,OFFSET([1]NKC!$D$10,H1074,0):'[1]NKC'!$D$5007,0)+H1074),IF(TYPE(MATCH($C$8,OFFSET([1]NKC!$E$10,H1074,0):'[1]NKC'!$E$5007,0)+H1074)=16,"",MATCH($C$8,OFFSET([1]NKC!$E$10,H1074,0):'[1]NKC'!$E$5007,0)+H1074))</f>
        <v>1441</v>
      </c>
    </row>
    <row r="1076" spans="1:8" s="52" customFormat="1" ht="14.25">
      <c r="A1076" s="45">
        <f ca="1">IF($H1076="","",INDEX([1]NKC!$A$10:$A$5007,$H1076))</f>
        <v>43634</v>
      </c>
      <c r="B1076" s="46" t="str">
        <f ca="1">IF($H1076="","",INDEX([1]NKC!$B$10:$B$5007,$H1076))</f>
        <v>PC20190618-05</v>
      </c>
      <c r="C1076" s="47" t="str">
        <f ca="1">IF($H1076="","",INDEX([1]NKC!$C$10:$C$5007,$H1076))</f>
        <v>Thuế GTGT khấu trừ</v>
      </c>
      <c r="D1076" s="48" t="str">
        <f ca="1">IF(IF($H1076="","",INDEX([1]NKC!$D$10:$D$5007,$H1076))=$C$8,IF($H1076="","",INDEX([1]NKC!$E$10:$E$5007,$H1076)),IF($H1076="","",INDEX([1]NKC!$D$10:$D$5007,$H1076)))</f>
        <v>1331</v>
      </c>
      <c r="E1076" s="49" t="str">
        <f ca="1">IF(IF($H1076="","",INDEX([1]NKC!$E$10:$E$5007,$H1076))=$C$8,"",IF($H1076="","",INDEX([1]NKC!$F$10:$F$5007,$H1076)))</f>
        <v/>
      </c>
      <c r="F1076" s="49">
        <f ca="1">IF(IF($H1076="","",INDEX([1]NKC!$D$10:$D$5007,$H1076))=$C$8,"",IF($H1076="","",INDEX([1]NKC!$F$10:$F$5007,$H1076)))</f>
        <v>90918</v>
      </c>
      <c r="G1076" s="50">
        <f ca="1">IF(SUM(E1076:F1076)=0,0,$G$11+SUM(E$12:$E1076)-SUM(F$12:$F1076))</f>
        <v>3256840125</v>
      </c>
      <c r="H1076" s="51">
        <f ca="1">IF(IF(TYPE(MATCH($C$8,OFFSET([1]NKC!$D$10,H1075,0):'[1]NKC'!$D$5007,0)+H1075)=16,"",MATCH($C$8,OFFSET([1]NKC!$D$10,H1075,0):'[1]NKC'!$D$5007,0)+H1075)&lt;IF(TYPE(MATCH($C$8,OFFSET([1]NKC!$E$10,H1075,0):'[1]NKC'!$E$5007,0)+H1075)=16,"",MATCH($C$8,OFFSET([1]NKC!$E$10,H1075,0):'[1]NKC'!$E$5007,0)+H1075),IF(TYPE(MATCH($C$8,OFFSET([1]NKC!$D$10,H1075,0):'[1]NKC'!$D$5007,0)+H1075)=16,"",MATCH($C$8,OFFSET([1]NKC!$D$10,H1075,0):'[1]NKC'!$D$5007,0)+H1075),IF(TYPE(MATCH($C$8,OFFSET([1]NKC!$E$10,H1075,0):'[1]NKC'!$E$5007,0)+H1075)=16,"",MATCH($C$8,OFFSET([1]NKC!$E$10,H1075,0):'[1]NKC'!$E$5007,0)+H1075))</f>
        <v>1442</v>
      </c>
    </row>
    <row r="1077" spans="1:8" s="52" customFormat="1" ht="14.25">
      <c r="A1077" s="45">
        <f ca="1">IF($H1077="","",INDEX([1]NKC!$A$10:$A$5007,$H1077))</f>
        <v>43634</v>
      </c>
      <c r="B1077" s="46" t="str">
        <f ca="1">IF($H1077="","",INDEX([1]NKC!$B$10:$B$5007,$H1077))</f>
        <v>PC20190618-06</v>
      </c>
      <c r="C1077" s="47" t="str">
        <f ca="1">IF($H1077="","",INDEX([1]NKC!$C$10:$C$5007,$H1077))</f>
        <v>TT phí mua Pier quấn hàng mẫu ngày 11/06</v>
      </c>
      <c r="D1077" s="48" t="str">
        <f ca="1">IF(IF($H1077="","",INDEX([1]NKC!$D$10:$D$5007,$H1077))=$C$8,IF($H1077="","",INDEX([1]NKC!$E$10:$E$5007,$H1077)),IF($H1077="","",INDEX([1]NKC!$D$10:$D$5007,$H1077)))</f>
        <v>6413</v>
      </c>
      <c r="E1077" s="49" t="str">
        <f ca="1">IF(IF($H1077="","",INDEX([1]NKC!$E$10:$E$5007,$H1077))=$C$8,"",IF($H1077="","",INDEX([1]NKC!$F$10:$F$5007,$H1077)))</f>
        <v/>
      </c>
      <c r="F1077" s="49">
        <f ca="1">IF(IF($H1077="","",INDEX([1]NKC!$D$10:$D$5007,$H1077))=$C$8,"",IF($H1077="","",INDEX([1]NKC!$F$10:$F$5007,$H1077)))</f>
        <v>260000</v>
      </c>
      <c r="G1077" s="50">
        <f ca="1">IF(SUM(E1077:F1077)=0,0,$G$11+SUM(E$12:$E1077)-SUM(F$12:$F1077))</f>
        <v>3256580125</v>
      </c>
      <c r="H1077" s="51">
        <f ca="1">IF(IF(TYPE(MATCH($C$8,OFFSET([1]NKC!$D$10,H1076,0):'[1]NKC'!$D$5007,0)+H1076)=16,"",MATCH($C$8,OFFSET([1]NKC!$D$10,H1076,0):'[1]NKC'!$D$5007,0)+H1076)&lt;IF(TYPE(MATCH($C$8,OFFSET([1]NKC!$E$10,H1076,0):'[1]NKC'!$E$5007,0)+H1076)=16,"",MATCH($C$8,OFFSET([1]NKC!$E$10,H1076,0):'[1]NKC'!$E$5007,0)+H1076),IF(TYPE(MATCH($C$8,OFFSET([1]NKC!$D$10,H1076,0):'[1]NKC'!$D$5007,0)+H1076)=16,"",MATCH($C$8,OFFSET([1]NKC!$D$10,H1076,0):'[1]NKC'!$D$5007,0)+H1076),IF(TYPE(MATCH($C$8,OFFSET([1]NKC!$E$10,H1076,0):'[1]NKC'!$E$5007,0)+H1076)=16,"",MATCH($C$8,OFFSET([1]NKC!$E$10,H1076,0):'[1]NKC'!$E$5007,0)+H1076))</f>
        <v>1443</v>
      </c>
    </row>
    <row r="1078" spans="1:8" s="52" customFormat="1" ht="25.5">
      <c r="A1078" s="45">
        <f ca="1">IF($H1078="","",INDEX([1]NKC!$A$10:$A$5007,$H1078))</f>
        <v>43634</v>
      </c>
      <c r="B1078" s="46" t="str">
        <f ca="1">IF($H1078="","",INDEX([1]NKC!$B$10:$B$5007,$H1078))</f>
        <v>PC20190618-07</v>
      </c>
      <c r="C1078" s="47" t="str">
        <f ca="1">IF($H1078="","",INDEX([1]NKC!$C$10:$C$5007,$H1078))</f>
        <v>TT phí đường bộ đi Tây Nguyên ngày 08/06 và phí sân bay</v>
      </c>
      <c r="D1078" s="48" t="str">
        <f ca="1">IF(IF($H1078="","",INDEX([1]NKC!$D$10:$D$5007,$H1078))=$C$8,IF($H1078="","",INDEX([1]NKC!$E$10:$E$5007,$H1078)),IF($H1078="","",INDEX([1]NKC!$D$10:$D$5007,$H1078)))</f>
        <v>6418</v>
      </c>
      <c r="E1078" s="49" t="str">
        <f ca="1">IF(IF($H1078="","",INDEX([1]NKC!$E$10:$E$5007,$H1078))=$C$8,"",IF($H1078="","",INDEX([1]NKC!$F$10:$F$5007,$H1078)))</f>
        <v/>
      </c>
      <c r="F1078" s="49">
        <f ca="1">IF(IF($H1078="","",INDEX([1]NKC!$D$10:$D$5007,$H1078))=$C$8,"",IF($H1078="","",INDEX([1]NKC!$F$10:$F$5007,$H1078)))</f>
        <v>122727</v>
      </c>
      <c r="G1078" s="50">
        <f ca="1">IF(SUM(E1078:F1078)=0,0,$G$11+SUM(E$12:$E1078)-SUM(F$12:$F1078))</f>
        <v>3256457398</v>
      </c>
      <c r="H1078" s="51">
        <f ca="1">IF(IF(TYPE(MATCH($C$8,OFFSET([1]NKC!$D$10,H1077,0):'[1]NKC'!$D$5007,0)+H1077)=16,"",MATCH($C$8,OFFSET([1]NKC!$D$10,H1077,0):'[1]NKC'!$D$5007,0)+H1077)&lt;IF(TYPE(MATCH($C$8,OFFSET([1]NKC!$E$10,H1077,0):'[1]NKC'!$E$5007,0)+H1077)=16,"",MATCH($C$8,OFFSET([1]NKC!$E$10,H1077,0):'[1]NKC'!$E$5007,0)+H1077),IF(TYPE(MATCH($C$8,OFFSET([1]NKC!$D$10,H1077,0):'[1]NKC'!$D$5007,0)+H1077)=16,"",MATCH($C$8,OFFSET([1]NKC!$D$10,H1077,0):'[1]NKC'!$D$5007,0)+H1077),IF(TYPE(MATCH($C$8,OFFSET([1]NKC!$E$10,H1077,0):'[1]NKC'!$E$5007,0)+H1077)=16,"",MATCH($C$8,OFFSET([1]NKC!$E$10,H1077,0):'[1]NKC'!$E$5007,0)+H1077))</f>
        <v>1444</v>
      </c>
    </row>
    <row r="1079" spans="1:8" s="52" customFormat="1" ht="14.25">
      <c r="A1079" s="45">
        <f ca="1">IF($H1079="","",INDEX([1]NKC!$A$10:$A$5007,$H1079))</f>
        <v>43634</v>
      </c>
      <c r="B1079" s="46" t="str">
        <f ca="1">IF($H1079="","",INDEX([1]NKC!$B$10:$B$5007,$H1079))</f>
        <v>PC20190618-07</v>
      </c>
      <c r="C1079" s="47" t="str">
        <f ca="1">IF($H1079="","",INDEX([1]NKC!$C$10:$C$5007,$H1079))</f>
        <v>Thuế GTGT khấu trừ</v>
      </c>
      <c r="D1079" s="48" t="str">
        <f ca="1">IF(IF($H1079="","",INDEX([1]NKC!$D$10:$D$5007,$H1079))=$C$8,IF($H1079="","",INDEX([1]NKC!$E$10:$E$5007,$H1079)),IF($H1079="","",INDEX([1]NKC!$D$10:$D$5007,$H1079)))</f>
        <v>1331</v>
      </c>
      <c r="E1079" s="49" t="str">
        <f ca="1">IF(IF($H1079="","",INDEX([1]NKC!$E$10:$E$5007,$H1079))=$C$8,"",IF($H1079="","",INDEX([1]NKC!$F$10:$F$5007,$H1079)))</f>
        <v/>
      </c>
      <c r="F1079" s="49">
        <f ca="1">IF(IF($H1079="","",INDEX([1]NKC!$D$10:$D$5007,$H1079))=$C$8,"",IF($H1079="","",INDEX([1]NKC!$F$10:$F$5007,$H1079)))</f>
        <v>12273</v>
      </c>
      <c r="G1079" s="50">
        <f ca="1">IF(SUM(E1079:F1079)=0,0,$G$11+SUM(E$12:$E1079)-SUM(F$12:$F1079))</f>
        <v>3256445125</v>
      </c>
      <c r="H1079" s="51">
        <f ca="1">IF(IF(TYPE(MATCH($C$8,OFFSET([1]NKC!$D$10,H1078,0):'[1]NKC'!$D$5007,0)+H1078)=16,"",MATCH($C$8,OFFSET([1]NKC!$D$10,H1078,0):'[1]NKC'!$D$5007,0)+H1078)&lt;IF(TYPE(MATCH($C$8,OFFSET([1]NKC!$E$10,H1078,0):'[1]NKC'!$E$5007,0)+H1078)=16,"",MATCH($C$8,OFFSET([1]NKC!$E$10,H1078,0):'[1]NKC'!$E$5007,0)+H1078),IF(TYPE(MATCH($C$8,OFFSET([1]NKC!$D$10,H1078,0):'[1]NKC'!$D$5007,0)+H1078)=16,"",MATCH($C$8,OFFSET([1]NKC!$D$10,H1078,0):'[1]NKC'!$D$5007,0)+H1078),IF(TYPE(MATCH($C$8,OFFSET([1]NKC!$E$10,H1078,0):'[1]NKC'!$E$5007,0)+H1078)=16,"",MATCH($C$8,OFFSET([1]NKC!$E$10,H1078,0):'[1]NKC'!$E$5007,0)+H1078))</f>
        <v>1445</v>
      </c>
    </row>
    <row r="1080" spans="1:8" s="52" customFormat="1" ht="25.5">
      <c r="A1080" s="45">
        <f ca="1">IF($H1080="","",INDEX([1]NKC!$A$10:$A$5007,$H1080))</f>
        <v>43634</v>
      </c>
      <c r="B1080" s="46" t="str">
        <f ca="1">IF($H1080="","",INDEX([1]NKC!$B$10:$B$5007,$H1080))</f>
        <v>PC20190618-09</v>
      </c>
      <c r="C1080" s="47" t="str">
        <f ca="1">IF($H1080="","",INDEX([1]NKC!$C$10:$C$5007,$H1080))</f>
        <v>Điều chỉnh giảm doanh thu (Hoàn tiền trả lại CH Hoàng Gia - úp nóc tròn )</v>
      </c>
      <c r="D1080" s="48" t="str">
        <f ca="1">IF(IF($H1080="","",INDEX([1]NKC!$D$10:$D$5007,$H1080))=$C$8,IF($H1080="","",INDEX([1]NKC!$E$10:$E$5007,$H1080)),IF($H1080="","",INDEX([1]NKC!$D$10:$D$5007,$H1080)))</f>
        <v>5111</v>
      </c>
      <c r="E1080" s="49">
        <f ca="1">IF(IF($H1080="","",INDEX([1]NKC!$E$10:$E$5007,$H1080))=$C$8,"",IF($H1080="","",INDEX([1]NKC!$F$10:$F$5007,$H1080)))</f>
        <v>-7025250</v>
      </c>
      <c r="F1080" s="49" t="str">
        <f ca="1">IF(IF($H1080="","",INDEX([1]NKC!$D$10:$D$5007,$H1080))=$C$8,"",IF($H1080="","",INDEX([1]NKC!$F$10:$F$5007,$H1080)))</f>
        <v/>
      </c>
      <c r="G1080" s="50">
        <f ca="1">IF(SUM(E1080:F1080)=0,0,$G$11+SUM(E$12:$E1080)-SUM(F$12:$F1080))</f>
        <v>3249419875</v>
      </c>
      <c r="H1080" s="51">
        <f ca="1">IF(IF(TYPE(MATCH($C$8,OFFSET([1]NKC!$D$10,H1079,0):'[1]NKC'!$D$5007,0)+H1079)=16,"",MATCH($C$8,OFFSET([1]NKC!$D$10,H1079,0):'[1]NKC'!$D$5007,0)+H1079)&lt;IF(TYPE(MATCH($C$8,OFFSET([1]NKC!$E$10,H1079,0):'[1]NKC'!$E$5007,0)+H1079)=16,"",MATCH($C$8,OFFSET([1]NKC!$E$10,H1079,0):'[1]NKC'!$E$5007,0)+H1079),IF(TYPE(MATCH($C$8,OFFSET([1]NKC!$D$10,H1079,0):'[1]NKC'!$D$5007,0)+H1079)=16,"",MATCH($C$8,OFFSET([1]NKC!$D$10,H1079,0):'[1]NKC'!$D$5007,0)+H1079),IF(TYPE(MATCH($C$8,OFFSET([1]NKC!$E$10,H1079,0):'[1]NKC'!$E$5007,0)+H1079)=16,"",MATCH($C$8,OFFSET([1]NKC!$E$10,H1079,0):'[1]NKC'!$E$5007,0)+H1079))</f>
        <v>1446</v>
      </c>
    </row>
    <row r="1081" spans="1:8" s="52" customFormat="1" ht="14.25">
      <c r="A1081" s="45">
        <f ca="1">IF($H1081="","",INDEX([1]NKC!$A$10:$A$5007,$H1081))</f>
        <v>43634</v>
      </c>
      <c r="B1081" s="46" t="str">
        <f ca="1">IF($H1081="","",INDEX([1]NKC!$B$10:$B$5007,$H1081))</f>
        <v>PC20190618-09</v>
      </c>
      <c r="C1081" s="47" t="str">
        <f ca="1">IF($H1081="","",INDEX([1]NKC!$C$10:$C$5007,$H1081))</f>
        <v xml:space="preserve">Điều chỉnh giảm thuế GTGT phải nộp </v>
      </c>
      <c r="D1081" s="48" t="str">
        <f ca="1">IF(IF($H1081="","",INDEX([1]NKC!$D$10:$D$5007,$H1081))=$C$8,IF($H1081="","",INDEX([1]NKC!$E$10:$E$5007,$H1081)),IF($H1081="","",INDEX([1]NKC!$D$10:$D$5007,$H1081)))</f>
        <v>33311</v>
      </c>
      <c r="E1081" s="49">
        <f ca="1">IF(IF($H1081="","",INDEX([1]NKC!$E$10:$E$5007,$H1081))=$C$8,"",IF($H1081="","",INDEX([1]NKC!$F$10:$F$5007,$H1081)))</f>
        <v>-702525</v>
      </c>
      <c r="F1081" s="49" t="str">
        <f ca="1">IF(IF($H1081="","",INDEX([1]NKC!$D$10:$D$5007,$H1081))=$C$8,"",IF($H1081="","",INDEX([1]NKC!$F$10:$F$5007,$H1081)))</f>
        <v/>
      </c>
      <c r="G1081" s="50">
        <f ca="1">IF(SUM(E1081:F1081)=0,0,$G$11+SUM(E$12:$E1081)-SUM(F$12:$F1081))</f>
        <v>3248717350</v>
      </c>
      <c r="H1081" s="51">
        <f ca="1">IF(IF(TYPE(MATCH($C$8,OFFSET([1]NKC!$D$10,H1080,0):'[1]NKC'!$D$5007,0)+H1080)=16,"",MATCH($C$8,OFFSET([1]NKC!$D$10,H1080,0):'[1]NKC'!$D$5007,0)+H1080)&lt;IF(TYPE(MATCH($C$8,OFFSET([1]NKC!$E$10,H1080,0):'[1]NKC'!$E$5007,0)+H1080)=16,"",MATCH($C$8,OFFSET([1]NKC!$E$10,H1080,0):'[1]NKC'!$E$5007,0)+H1080),IF(TYPE(MATCH($C$8,OFFSET([1]NKC!$D$10,H1080,0):'[1]NKC'!$D$5007,0)+H1080)=16,"",MATCH($C$8,OFFSET([1]NKC!$D$10,H1080,0):'[1]NKC'!$D$5007,0)+H1080),IF(TYPE(MATCH($C$8,OFFSET([1]NKC!$E$10,H1080,0):'[1]NKC'!$E$5007,0)+H1080)=16,"",MATCH($C$8,OFFSET([1]NKC!$E$10,H1080,0):'[1]NKC'!$E$5007,0)+H1080))</f>
        <v>1447</v>
      </c>
    </row>
    <row r="1082" spans="1:8" s="52" customFormat="1" ht="25.5">
      <c r="A1082" s="45">
        <f ca="1">IF($H1082="","",INDEX([1]NKC!$A$10:$A$5007,$H1082))</f>
        <v>43634</v>
      </c>
      <c r="B1082" s="46">
        <f ca="1">IF($H1082="","",INDEX([1]NKC!$B$10:$B$5007,$H1082))</f>
        <v>0</v>
      </c>
      <c r="C1082" s="47" t="str">
        <f ca="1">IF($H1082="","",INDEX([1]NKC!$C$10:$C$5007,$H1082))</f>
        <v>Rút TGNH BIDV nhập quỹ tiền mặt (Trần Thị Hồng Phước)- dùng UNC CK vào TK cá nhân nhập quỹ TM</v>
      </c>
      <c r="D1082" s="48" t="str">
        <f ca="1">IF(IF($H1082="","",INDEX([1]NKC!$D$10:$D$5007,$H1082))=$C$8,IF($H1082="","",INDEX([1]NKC!$E$10:$E$5007,$H1082)),IF($H1082="","",INDEX([1]NKC!$D$10:$D$5007,$H1082)))</f>
        <v>1121bidv</v>
      </c>
      <c r="E1082" s="49">
        <f ca="1">IF(IF($H1082="","",INDEX([1]NKC!$E$10:$E$5007,$H1082))=$C$8,"",IF($H1082="","",INDEX([1]NKC!$F$10:$F$5007,$H1082)))</f>
        <v>30000000</v>
      </c>
      <c r="F1082" s="49" t="str">
        <f ca="1">IF(IF($H1082="","",INDEX([1]NKC!$D$10:$D$5007,$H1082))=$C$8,"",IF($H1082="","",INDEX([1]NKC!$F$10:$F$5007,$H1082)))</f>
        <v/>
      </c>
      <c r="G1082" s="50">
        <f ca="1">IF(SUM(E1082:F1082)=0,0,$G$11+SUM(E$12:$E1082)-SUM(F$12:$F1082))</f>
        <v>3278717350</v>
      </c>
      <c r="H1082" s="51">
        <f ca="1">IF(IF(TYPE(MATCH($C$8,OFFSET([1]NKC!$D$10,H1081,0):'[1]NKC'!$D$5007,0)+H1081)=16,"",MATCH($C$8,OFFSET([1]NKC!$D$10,H1081,0):'[1]NKC'!$D$5007,0)+H1081)&lt;IF(TYPE(MATCH($C$8,OFFSET([1]NKC!$E$10,H1081,0):'[1]NKC'!$E$5007,0)+H1081)=16,"",MATCH($C$8,OFFSET([1]NKC!$E$10,H1081,0):'[1]NKC'!$E$5007,0)+H1081),IF(TYPE(MATCH($C$8,OFFSET([1]NKC!$D$10,H1081,0):'[1]NKC'!$D$5007,0)+H1081)=16,"",MATCH($C$8,OFFSET([1]NKC!$D$10,H1081,0):'[1]NKC'!$D$5007,0)+H1081),IF(TYPE(MATCH($C$8,OFFSET([1]NKC!$E$10,H1081,0):'[1]NKC'!$E$5007,0)+H1081)=16,"",MATCH($C$8,OFFSET([1]NKC!$E$10,H1081,0):'[1]NKC'!$E$5007,0)+H1081))</f>
        <v>1449</v>
      </c>
    </row>
    <row r="1083" spans="1:8" s="52" customFormat="1" ht="14.25">
      <c r="A1083" s="45">
        <f ca="1">IF($H1083="","",INDEX([1]NKC!$A$10:$A$5007,$H1083))</f>
        <v>43635</v>
      </c>
      <c r="B1083" s="46" t="str">
        <f ca="1">IF($H1083="","",INDEX([1]NKC!$B$10:$B$5007,$H1083))</f>
        <v>PC20190619-01</v>
      </c>
      <c r="C1083" s="47" t="str">
        <f ca="1">IF($H1083="","",INDEX([1]NKC!$C$10:$C$5007,$H1083))</f>
        <v>TT phí đặt 40 áo Tây Nguyên</v>
      </c>
      <c r="D1083" s="48" t="str">
        <f ca="1">IF(IF($H1083="","",INDEX([1]NKC!$D$10:$D$5007,$H1083))=$C$8,IF($H1083="","",INDEX([1]NKC!$E$10:$E$5007,$H1083)),IF($H1083="","",INDEX([1]NKC!$D$10:$D$5007,$H1083)))</f>
        <v>6413</v>
      </c>
      <c r="E1083" s="49" t="str">
        <f ca="1">IF(IF($H1083="","",INDEX([1]NKC!$E$10:$E$5007,$H1083))=$C$8,"",IF($H1083="","",INDEX([1]NKC!$F$10:$F$5007,$H1083)))</f>
        <v/>
      </c>
      <c r="F1083" s="49">
        <f ca="1">IF(IF($H1083="","",INDEX([1]NKC!$D$10:$D$5007,$H1083))=$C$8,"",IF($H1083="","",INDEX([1]NKC!$F$10:$F$5007,$H1083)))</f>
        <v>7920000</v>
      </c>
      <c r="G1083" s="50">
        <f ca="1">IF(SUM(E1083:F1083)=0,0,$G$11+SUM(E$12:$E1083)-SUM(F$12:$F1083))</f>
        <v>3270797350</v>
      </c>
      <c r="H1083" s="51">
        <f ca="1">IF(IF(TYPE(MATCH($C$8,OFFSET([1]NKC!$D$10,H1082,0):'[1]NKC'!$D$5007,0)+H1082)=16,"",MATCH($C$8,OFFSET([1]NKC!$D$10,H1082,0):'[1]NKC'!$D$5007,0)+H1082)&lt;IF(TYPE(MATCH($C$8,OFFSET([1]NKC!$E$10,H1082,0):'[1]NKC'!$E$5007,0)+H1082)=16,"",MATCH($C$8,OFFSET([1]NKC!$E$10,H1082,0):'[1]NKC'!$E$5007,0)+H1082),IF(TYPE(MATCH($C$8,OFFSET([1]NKC!$D$10,H1082,0):'[1]NKC'!$D$5007,0)+H1082)=16,"",MATCH($C$8,OFFSET([1]NKC!$D$10,H1082,0):'[1]NKC'!$D$5007,0)+H1082),IF(TYPE(MATCH($C$8,OFFSET([1]NKC!$E$10,H1082,0):'[1]NKC'!$E$5007,0)+H1082)=16,"",MATCH($C$8,OFFSET([1]NKC!$E$10,H1082,0):'[1]NKC'!$E$5007,0)+H1082))</f>
        <v>1453</v>
      </c>
    </row>
    <row r="1084" spans="1:8" s="52" customFormat="1" ht="14.25">
      <c r="A1084" s="45">
        <f ca="1">IF($H1084="","",INDEX([1]NKC!$A$10:$A$5007,$H1084))</f>
        <v>43635</v>
      </c>
      <c r="B1084" s="46" t="str">
        <f ca="1">IF($H1084="","",INDEX([1]NKC!$B$10:$B$5007,$H1084))</f>
        <v>PC20190619-01</v>
      </c>
      <c r="C1084" s="47" t="str">
        <f ca="1">IF($H1084="","",INDEX([1]NKC!$C$10:$C$5007,$H1084))</f>
        <v>Thuế GTGT khấu trừ</v>
      </c>
      <c r="D1084" s="48" t="str">
        <f ca="1">IF(IF($H1084="","",INDEX([1]NKC!$D$10:$D$5007,$H1084))=$C$8,IF($H1084="","",INDEX([1]NKC!$E$10:$E$5007,$H1084)),IF($H1084="","",INDEX([1]NKC!$D$10:$D$5007,$H1084)))</f>
        <v>1331</v>
      </c>
      <c r="E1084" s="49" t="str">
        <f ca="1">IF(IF($H1084="","",INDEX([1]NKC!$E$10:$E$5007,$H1084))=$C$8,"",IF($H1084="","",INDEX([1]NKC!$F$10:$F$5007,$H1084)))</f>
        <v/>
      </c>
      <c r="F1084" s="49">
        <f ca="1">IF(IF($H1084="","",INDEX([1]NKC!$D$10:$D$5007,$H1084))=$C$8,"",IF($H1084="","",INDEX([1]NKC!$F$10:$F$5007,$H1084)))</f>
        <v>792000</v>
      </c>
      <c r="G1084" s="50">
        <f ca="1">IF(SUM(E1084:F1084)=0,0,$G$11+SUM(E$12:$E1084)-SUM(F$12:$F1084))</f>
        <v>3270005350</v>
      </c>
      <c r="H1084" s="51">
        <f ca="1">IF(IF(TYPE(MATCH($C$8,OFFSET([1]NKC!$D$10,H1083,0):'[1]NKC'!$D$5007,0)+H1083)=16,"",MATCH($C$8,OFFSET([1]NKC!$D$10,H1083,0):'[1]NKC'!$D$5007,0)+H1083)&lt;IF(TYPE(MATCH($C$8,OFFSET([1]NKC!$E$10,H1083,0):'[1]NKC'!$E$5007,0)+H1083)=16,"",MATCH($C$8,OFFSET([1]NKC!$E$10,H1083,0):'[1]NKC'!$E$5007,0)+H1083),IF(TYPE(MATCH($C$8,OFFSET([1]NKC!$D$10,H1083,0):'[1]NKC'!$D$5007,0)+H1083)=16,"",MATCH($C$8,OFFSET([1]NKC!$D$10,H1083,0):'[1]NKC'!$D$5007,0)+H1083),IF(TYPE(MATCH($C$8,OFFSET([1]NKC!$E$10,H1083,0):'[1]NKC'!$E$5007,0)+H1083)=16,"",MATCH($C$8,OFFSET([1]NKC!$E$10,H1083,0):'[1]NKC'!$E$5007,0)+H1083))</f>
        <v>1454</v>
      </c>
    </row>
    <row r="1085" spans="1:8" s="52" customFormat="1" ht="14.25">
      <c r="A1085" s="45">
        <f ca="1">IF($H1085="","",INDEX([1]NKC!$A$10:$A$5007,$H1085))</f>
        <v>43635</v>
      </c>
      <c r="B1085" s="46" t="str">
        <f ca="1">IF($H1085="","",INDEX([1]NKC!$B$10:$B$5007,$H1085))</f>
        <v>PC20190619-02</v>
      </c>
      <c r="C1085" s="47" t="str">
        <f ca="1">IF($H1085="","",INDEX([1]NKC!$C$10:$C$5007,$H1085))</f>
        <v>Tạm ứng công tác miền Tây 2</v>
      </c>
      <c r="D1085" s="48" t="str">
        <f ca="1">IF(IF($H1085="","",INDEX([1]NKC!$D$10:$D$5007,$H1085))=$C$8,IF($H1085="","",INDEX([1]NKC!$E$10:$E$5007,$H1085)),IF($H1085="","",INDEX([1]NKC!$D$10:$D$5007,$H1085)))</f>
        <v>141</v>
      </c>
      <c r="E1085" s="49" t="str">
        <f ca="1">IF(IF($H1085="","",INDEX([1]NKC!$E$10:$E$5007,$H1085))=$C$8,"",IF($H1085="","",INDEX([1]NKC!$F$10:$F$5007,$H1085)))</f>
        <v/>
      </c>
      <c r="F1085" s="49">
        <f ca="1">IF(IF($H1085="","",INDEX([1]NKC!$D$10:$D$5007,$H1085))=$C$8,"",IF($H1085="","",INDEX([1]NKC!$F$10:$F$5007,$H1085)))</f>
        <v>5000000</v>
      </c>
      <c r="G1085" s="50">
        <f ca="1">IF(SUM(E1085:F1085)=0,0,$G$11+SUM(E$12:$E1085)-SUM(F$12:$F1085))</f>
        <v>3265005350</v>
      </c>
      <c r="H1085" s="51">
        <f ca="1">IF(IF(TYPE(MATCH($C$8,OFFSET([1]NKC!$D$10,H1084,0):'[1]NKC'!$D$5007,0)+H1084)=16,"",MATCH($C$8,OFFSET([1]NKC!$D$10,H1084,0):'[1]NKC'!$D$5007,0)+H1084)&lt;IF(TYPE(MATCH($C$8,OFFSET([1]NKC!$E$10,H1084,0):'[1]NKC'!$E$5007,0)+H1084)=16,"",MATCH($C$8,OFFSET([1]NKC!$E$10,H1084,0):'[1]NKC'!$E$5007,0)+H1084),IF(TYPE(MATCH($C$8,OFFSET([1]NKC!$D$10,H1084,0):'[1]NKC'!$D$5007,0)+H1084)=16,"",MATCH($C$8,OFFSET([1]NKC!$D$10,H1084,0):'[1]NKC'!$D$5007,0)+H1084),IF(TYPE(MATCH($C$8,OFFSET([1]NKC!$E$10,H1084,0):'[1]NKC'!$E$5007,0)+H1084)=16,"",MATCH($C$8,OFFSET([1]NKC!$E$10,H1084,0):'[1]NKC'!$E$5007,0)+H1084))</f>
        <v>1455</v>
      </c>
    </row>
    <row r="1086" spans="1:8" s="52" customFormat="1" ht="14.25">
      <c r="A1086" s="45">
        <f ca="1">IF($H1086="","",INDEX([1]NKC!$A$10:$A$5007,$H1086))</f>
        <v>43635</v>
      </c>
      <c r="B1086" s="46" t="str">
        <f ca="1">IF($H1086="","",INDEX([1]NKC!$B$10:$B$5007,$H1086))</f>
        <v>PC20190619-03</v>
      </c>
      <c r="C1086" s="47" t="str">
        <f ca="1">IF($H1086="","",INDEX([1]NKC!$C$10:$C$5007,$H1086))</f>
        <v>TT tiền xe và lưu trú họp tháng 06/2019- 2 vé tàu xe</v>
      </c>
      <c r="D1086" s="48" t="str">
        <f ca="1">IF(IF($H1086="","",INDEX([1]NKC!$D$10:$D$5007,$H1086))=$C$8,IF($H1086="","",INDEX([1]NKC!$E$10:$E$5007,$H1086)),IF($H1086="","",INDEX([1]NKC!$D$10:$D$5007,$H1086)))</f>
        <v>6418</v>
      </c>
      <c r="E1086" s="49" t="str">
        <f ca="1">IF(IF($H1086="","",INDEX([1]NKC!$E$10:$E$5007,$H1086))=$C$8,"",IF($H1086="","",INDEX([1]NKC!$F$10:$F$5007,$H1086)))</f>
        <v/>
      </c>
      <c r="F1086" s="49">
        <f ca="1">IF(IF($H1086="","",INDEX([1]NKC!$D$10:$D$5007,$H1086))=$C$8,"",IF($H1086="","",INDEX([1]NKC!$F$10:$F$5007,$H1086)))</f>
        <v>690909</v>
      </c>
      <c r="G1086" s="50">
        <f ca="1">IF(SUM(E1086:F1086)=0,0,$G$11+SUM(E$12:$E1086)-SUM(F$12:$F1086))</f>
        <v>3264314441</v>
      </c>
      <c r="H1086" s="51">
        <f ca="1">IF(IF(TYPE(MATCH($C$8,OFFSET([1]NKC!$D$10,H1085,0):'[1]NKC'!$D$5007,0)+H1085)=16,"",MATCH($C$8,OFFSET([1]NKC!$D$10,H1085,0):'[1]NKC'!$D$5007,0)+H1085)&lt;IF(TYPE(MATCH($C$8,OFFSET([1]NKC!$E$10,H1085,0):'[1]NKC'!$E$5007,0)+H1085)=16,"",MATCH($C$8,OFFSET([1]NKC!$E$10,H1085,0):'[1]NKC'!$E$5007,0)+H1085),IF(TYPE(MATCH($C$8,OFFSET([1]NKC!$D$10,H1085,0):'[1]NKC'!$D$5007,0)+H1085)=16,"",MATCH($C$8,OFFSET([1]NKC!$D$10,H1085,0):'[1]NKC'!$D$5007,0)+H1085),IF(TYPE(MATCH($C$8,OFFSET([1]NKC!$E$10,H1085,0):'[1]NKC'!$E$5007,0)+H1085)=16,"",MATCH($C$8,OFFSET([1]NKC!$E$10,H1085,0):'[1]NKC'!$E$5007,0)+H1085))</f>
        <v>1456</v>
      </c>
    </row>
    <row r="1087" spans="1:8" s="52" customFormat="1" ht="14.25">
      <c r="A1087" s="45">
        <f ca="1">IF($H1087="","",INDEX([1]NKC!$A$10:$A$5007,$H1087))</f>
        <v>43635</v>
      </c>
      <c r="B1087" s="46" t="str">
        <f ca="1">IF($H1087="","",INDEX([1]NKC!$B$10:$B$5007,$H1087))</f>
        <v>PC20190619-03</v>
      </c>
      <c r="C1087" s="47" t="str">
        <f ca="1">IF($H1087="","",INDEX([1]NKC!$C$10:$C$5007,$H1087))</f>
        <v>Thuế GTGT khấu trừ</v>
      </c>
      <c r="D1087" s="48" t="str">
        <f ca="1">IF(IF($H1087="","",INDEX([1]NKC!$D$10:$D$5007,$H1087))=$C$8,IF($H1087="","",INDEX([1]NKC!$E$10:$E$5007,$H1087)),IF($H1087="","",INDEX([1]NKC!$D$10:$D$5007,$H1087)))</f>
        <v>1331</v>
      </c>
      <c r="E1087" s="49" t="str">
        <f ca="1">IF(IF($H1087="","",INDEX([1]NKC!$E$10:$E$5007,$H1087))=$C$8,"",IF($H1087="","",INDEX([1]NKC!$F$10:$F$5007,$H1087)))</f>
        <v/>
      </c>
      <c r="F1087" s="49">
        <f ca="1">IF(IF($H1087="","",INDEX([1]NKC!$D$10:$D$5007,$H1087))=$C$8,"",IF($H1087="","",INDEX([1]NKC!$F$10:$F$5007,$H1087)))</f>
        <v>69091</v>
      </c>
      <c r="G1087" s="50">
        <f ca="1">IF(SUM(E1087:F1087)=0,0,$G$11+SUM(E$12:$E1087)-SUM(F$12:$F1087))</f>
        <v>3264245350</v>
      </c>
      <c r="H1087" s="51">
        <f ca="1">IF(IF(TYPE(MATCH($C$8,OFFSET([1]NKC!$D$10,H1086,0):'[1]NKC'!$D$5007,0)+H1086)=16,"",MATCH($C$8,OFFSET([1]NKC!$D$10,H1086,0):'[1]NKC'!$D$5007,0)+H1086)&lt;IF(TYPE(MATCH($C$8,OFFSET([1]NKC!$E$10,H1086,0):'[1]NKC'!$E$5007,0)+H1086)=16,"",MATCH($C$8,OFFSET([1]NKC!$E$10,H1086,0):'[1]NKC'!$E$5007,0)+H1086),IF(TYPE(MATCH($C$8,OFFSET([1]NKC!$D$10,H1086,0):'[1]NKC'!$D$5007,0)+H1086)=16,"",MATCH($C$8,OFFSET([1]NKC!$D$10,H1086,0):'[1]NKC'!$D$5007,0)+H1086),IF(TYPE(MATCH($C$8,OFFSET([1]NKC!$E$10,H1086,0):'[1]NKC'!$E$5007,0)+H1086)=16,"",MATCH($C$8,OFFSET([1]NKC!$E$10,H1086,0):'[1]NKC'!$E$5007,0)+H1086))</f>
        <v>1457</v>
      </c>
    </row>
    <row r="1088" spans="1:8" s="52" customFormat="1" ht="14.25">
      <c r="A1088" s="45">
        <f ca="1">IF($H1088="","",INDEX([1]NKC!$A$10:$A$5007,$H1088))</f>
        <v>43635</v>
      </c>
      <c r="B1088" s="46" t="str">
        <f ca="1">IF($H1088="","",INDEX([1]NKC!$B$10:$B$5007,$H1088))</f>
        <v>PC20190619-03</v>
      </c>
      <c r="C1088" s="47" t="str">
        <f ca="1">IF($H1088="","",INDEX([1]NKC!$C$10:$C$5007,$H1088))</f>
        <v xml:space="preserve">TT tiền xe và lưu trú họp tháng 06/2019 </v>
      </c>
      <c r="D1088" s="48" t="str">
        <f ca="1">IF(IF($H1088="","",INDEX([1]NKC!$D$10:$D$5007,$H1088))=$C$8,IF($H1088="","",INDEX([1]NKC!$E$10:$E$5007,$H1088)),IF($H1088="","",INDEX([1]NKC!$D$10:$D$5007,$H1088)))</f>
        <v>6418</v>
      </c>
      <c r="E1088" s="49" t="str">
        <f ca="1">IF(IF($H1088="","",INDEX([1]NKC!$E$10:$E$5007,$H1088))=$C$8,"",IF($H1088="","",INDEX([1]NKC!$F$10:$F$5007,$H1088)))</f>
        <v/>
      </c>
      <c r="F1088" s="49">
        <f ca="1">IF(IF($H1088="","",INDEX([1]NKC!$D$10:$D$5007,$H1088))=$C$8,"",IF($H1088="","",INDEX([1]NKC!$F$10:$F$5007,$H1088)))</f>
        <v>350000</v>
      </c>
      <c r="G1088" s="50">
        <f ca="1">IF(SUM(E1088:F1088)=0,0,$G$11+SUM(E$12:$E1088)-SUM(F$12:$F1088))</f>
        <v>3263895350</v>
      </c>
      <c r="H1088" s="51">
        <f ca="1">IF(IF(TYPE(MATCH($C$8,OFFSET([1]NKC!$D$10,H1087,0):'[1]NKC'!$D$5007,0)+H1087)=16,"",MATCH($C$8,OFFSET([1]NKC!$D$10,H1087,0):'[1]NKC'!$D$5007,0)+H1087)&lt;IF(TYPE(MATCH($C$8,OFFSET([1]NKC!$E$10,H1087,0):'[1]NKC'!$E$5007,0)+H1087)=16,"",MATCH($C$8,OFFSET([1]NKC!$E$10,H1087,0):'[1]NKC'!$E$5007,0)+H1087),IF(TYPE(MATCH($C$8,OFFSET([1]NKC!$D$10,H1087,0):'[1]NKC'!$D$5007,0)+H1087)=16,"",MATCH($C$8,OFFSET([1]NKC!$D$10,H1087,0):'[1]NKC'!$D$5007,0)+H1087),IF(TYPE(MATCH($C$8,OFFSET([1]NKC!$E$10,H1087,0):'[1]NKC'!$E$5007,0)+H1087)=16,"",MATCH($C$8,OFFSET([1]NKC!$E$10,H1087,0):'[1]NKC'!$E$5007,0)+H1087))</f>
        <v>1458</v>
      </c>
    </row>
    <row r="1089" spans="1:8" s="52" customFormat="1" ht="14.25">
      <c r="A1089" s="45">
        <f ca="1">IF($H1089="","",INDEX([1]NKC!$A$10:$A$5007,$H1089))</f>
        <v>43635</v>
      </c>
      <c r="B1089" s="46" t="str">
        <f ca="1">IF($H1089="","",INDEX([1]NKC!$B$10:$B$5007,$H1089))</f>
        <v>PC20190619-04</v>
      </c>
      <c r="C1089" s="47" t="str">
        <f ca="1">IF($H1089="","",INDEX([1]NKC!$C$10:$C$5007,$H1089))</f>
        <v>TT chi phí công tác tháng 05/2019- Xăng HĐ số 64379</v>
      </c>
      <c r="D1089" s="48" t="str">
        <f ca="1">IF(IF($H1089="","",INDEX([1]NKC!$D$10:$D$5007,$H1089))=$C$8,IF($H1089="","",INDEX([1]NKC!$E$10:$E$5007,$H1089)),IF($H1089="","",INDEX([1]NKC!$D$10:$D$5007,$H1089)))</f>
        <v>6418</v>
      </c>
      <c r="E1089" s="49" t="str">
        <f ca="1">IF(IF($H1089="","",INDEX([1]NKC!$E$10:$E$5007,$H1089))=$C$8,"",IF($H1089="","",INDEX([1]NKC!$F$10:$F$5007,$H1089)))</f>
        <v/>
      </c>
      <c r="F1089" s="49">
        <f ca="1">IF(IF($H1089="","",INDEX([1]NKC!$D$10:$D$5007,$H1089))=$C$8,"",IF($H1089="","",INDEX([1]NKC!$F$10:$F$5007,$H1089)))</f>
        <v>727273</v>
      </c>
      <c r="G1089" s="50">
        <f ca="1">IF(SUM(E1089:F1089)=0,0,$G$11+SUM(E$12:$E1089)-SUM(F$12:$F1089))</f>
        <v>3263168077</v>
      </c>
      <c r="H1089" s="51">
        <f ca="1">IF(IF(TYPE(MATCH($C$8,OFFSET([1]NKC!$D$10,H1088,0):'[1]NKC'!$D$5007,0)+H1088)=16,"",MATCH($C$8,OFFSET([1]NKC!$D$10,H1088,0):'[1]NKC'!$D$5007,0)+H1088)&lt;IF(TYPE(MATCH($C$8,OFFSET([1]NKC!$E$10,H1088,0):'[1]NKC'!$E$5007,0)+H1088)=16,"",MATCH($C$8,OFFSET([1]NKC!$E$10,H1088,0):'[1]NKC'!$E$5007,0)+H1088),IF(TYPE(MATCH($C$8,OFFSET([1]NKC!$D$10,H1088,0):'[1]NKC'!$D$5007,0)+H1088)=16,"",MATCH($C$8,OFFSET([1]NKC!$D$10,H1088,0):'[1]NKC'!$D$5007,0)+H1088),IF(TYPE(MATCH($C$8,OFFSET([1]NKC!$E$10,H1088,0):'[1]NKC'!$E$5007,0)+H1088)=16,"",MATCH($C$8,OFFSET([1]NKC!$E$10,H1088,0):'[1]NKC'!$E$5007,0)+H1088))</f>
        <v>1459</v>
      </c>
    </row>
    <row r="1090" spans="1:8" s="52" customFormat="1" ht="14.25">
      <c r="A1090" s="45">
        <f ca="1">IF($H1090="","",INDEX([1]NKC!$A$10:$A$5007,$H1090))</f>
        <v>43635</v>
      </c>
      <c r="B1090" s="46" t="str">
        <f ca="1">IF($H1090="","",INDEX([1]NKC!$B$10:$B$5007,$H1090))</f>
        <v>PC20190619-04</v>
      </c>
      <c r="C1090" s="47" t="str">
        <f ca="1">IF($H1090="","",INDEX([1]NKC!$C$10:$C$5007,$H1090))</f>
        <v>Thuế GTGT khấu trừ</v>
      </c>
      <c r="D1090" s="48" t="str">
        <f ca="1">IF(IF($H1090="","",INDEX([1]NKC!$D$10:$D$5007,$H1090))=$C$8,IF($H1090="","",INDEX([1]NKC!$E$10:$E$5007,$H1090)),IF($H1090="","",INDEX([1]NKC!$D$10:$D$5007,$H1090)))</f>
        <v>1331</v>
      </c>
      <c r="E1090" s="49" t="str">
        <f ca="1">IF(IF($H1090="","",INDEX([1]NKC!$E$10:$E$5007,$H1090))=$C$8,"",IF($H1090="","",INDEX([1]NKC!$F$10:$F$5007,$H1090)))</f>
        <v/>
      </c>
      <c r="F1090" s="49">
        <f ca="1">IF(IF($H1090="","",INDEX([1]NKC!$D$10:$D$5007,$H1090))=$C$8,"",IF($H1090="","",INDEX([1]NKC!$F$10:$F$5007,$H1090)))</f>
        <v>72727</v>
      </c>
      <c r="G1090" s="50">
        <f ca="1">IF(SUM(E1090:F1090)=0,0,$G$11+SUM(E$12:$E1090)-SUM(F$12:$F1090))</f>
        <v>3263095350</v>
      </c>
      <c r="H1090" s="51">
        <f ca="1">IF(IF(TYPE(MATCH($C$8,OFFSET([1]NKC!$D$10,H1089,0):'[1]NKC'!$D$5007,0)+H1089)=16,"",MATCH($C$8,OFFSET([1]NKC!$D$10,H1089,0):'[1]NKC'!$D$5007,0)+H1089)&lt;IF(TYPE(MATCH($C$8,OFFSET([1]NKC!$E$10,H1089,0):'[1]NKC'!$E$5007,0)+H1089)=16,"",MATCH($C$8,OFFSET([1]NKC!$E$10,H1089,0):'[1]NKC'!$E$5007,0)+H1089),IF(TYPE(MATCH($C$8,OFFSET([1]NKC!$D$10,H1089,0):'[1]NKC'!$D$5007,0)+H1089)=16,"",MATCH($C$8,OFFSET([1]NKC!$D$10,H1089,0):'[1]NKC'!$D$5007,0)+H1089),IF(TYPE(MATCH($C$8,OFFSET([1]NKC!$E$10,H1089,0):'[1]NKC'!$E$5007,0)+H1089)=16,"",MATCH($C$8,OFFSET([1]NKC!$E$10,H1089,0):'[1]NKC'!$E$5007,0)+H1089))</f>
        <v>1460</v>
      </c>
    </row>
    <row r="1091" spans="1:8" s="52" customFormat="1" ht="14.25">
      <c r="A1091" s="45">
        <f ca="1">IF($H1091="","",INDEX([1]NKC!$A$10:$A$5007,$H1091))</f>
        <v>43635</v>
      </c>
      <c r="B1091" s="46" t="str">
        <f ca="1">IF($H1091="","",INDEX([1]NKC!$B$10:$B$5007,$H1091))</f>
        <v>PC20190619-04</v>
      </c>
      <c r="C1091" s="47" t="str">
        <f ca="1">IF($H1091="","",INDEX([1]NKC!$C$10:$C$5007,$H1091))</f>
        <v>TT chi phí công tác tháng 05/2019- Xăng HĐ số 99965</v>
      </c>
      <c r="D1091" s="48" t="str">
        <f ca="1">IF(IF($H1091="","",INDEX([1]NKC!$D$10:$D$5007,$H1091))=$C$8,IF($H1091="","",INDEX([1]NKC!$E$10:$E$5007,$H1091)),IF($H1091="","",INDEX([1]NKC!$D$10:$D$5007,$H1091)))</f>
        <v>6418</v>
      </c>
      <c r="E1091" s="49" t="str">
        <f ca="1">IF(IF($H1091="","",INDEX([1]NKC!$E$10:$E$5007,$H1091))=$C$8,"",IF($H1091="","",INDEX([1]NKC!$F$10:$F$5007,$H1091)))</f>
        <v/>
      </c>
      <c r="F1091" s="49">
        <f ca="1">IF(IF($H1091="","",INDEX([1]NKC!$D$10:$D$5007,$H1091))=$C$8,"",IF($H1091="","",INDEX([1]NKC!$F$10:$F$5007,$H1091)))</f>
        <v>818182</v>
      </c>
      <c r="G1091" s="50">
        <f ca="1">IF(SUM(E1091:F1091)=0,0,$G$11+SUM(E$12:$E1091)-SUM(F$12:$F1091))</f>
        <v>3262277168</v>
      </c>
      <c r="H1091" s="51">
        <f ca="1">IF(IF(TYPE(MATCH($C$8,OFFSET([1]NKC!$D$10,H1090,0):'[1]NKC'!$D$5007,0)+H1090)=16,"",MATCH($C$8,OFFSET([1]NKC!$D$10,H1090,0):'[1]NKC'!$D$5007,0)+H1090)&lt;IF(TYPE(MATCH($C$8,OFFSET([1]NKC!$E$10,H1090,0):'[1]NKC'!$E$5007,0)+H1090)=16,"",MATCH($C$8,OFFSET([1]NKC!$E$10,H1090,0):'[1]NKC'!$E$5007,0)+H1090),IF(TYPE(MATCH($C$8,OFFSET([1]NKC!$D$10,H1090,0):'[1]NKC'!$D$5007,0)+H1090)=16,"",MATCH($C$8,OFFSET([1]NKC!$D$10,H1090,0):'[1]NKC'!$D$5007,0)+H1090),IF(TYPE(MATCH($C$8,OFFSET([1]NKC!$E$10,H1090,0):'[1]NKC'!$E$5007,0)+H1090)=16,"",MATCH($C$8,OFFSET([1]NKC!$E$10,H1090,0):'[1]NKC'!$E$5007,0)+H1090))</f>
        <v>1461</v>
      </c>
    </row>
    <row r="1092" spans="1:8" s="52" customFormat="1" ht="14.25">
      <c r="A1092" s="45">
        <f ca="1">IF($H1092="","",INDEX([1]NKC!$A$10:$A$5007,$H1092))</f>
        <v>43635</v>
      </c>
      <c r="B1092" s="46" t="str">
        <f ca="1">IF($H1092="","",INDEX([1]NKC!$B$10:$B$5007,$H1092))</f>
        <v>PC20190619-04</v>
      </c>
      <c r="C1092" s="47" t="str">
        <f ca="1">IF($H1092="","",INDEX([1]NKC!$C$10:$C$5007,$H1092))</f>
        <v>Thuế GTGT khấu trừ</v>
      </c>
      <c r="D1092" s="48" t="str">
        <f ca="1">IF(IF($H1092="","",INDEX([1]NKC!$D$10:$D$5007,$H1092))=$C$8,IF($H1092="","",INDEX([1]NKC!$E$10:$E$5007,$H1092)),IF($H1092="","",INDEX([1]NKC!$D$10:$D$5007,$H1092)))</f>
        <v>1331</v>
      </c>
      <c r="E1092" s="49" t="str">
        <f ca="1">IF(IF($H1092="","",INDEX([1]NKC!$E$10:$E$5007,$H1092))=$C$8,"",IF($H1092="","",INDEX([1]NKC!$F$10:$F$5007,$H1092)))</f>
        <v/>
      </c>
      <c r="F1092" s="49">
        <f ca="1">IF(IF($H1092="","",INDEX([1]NKC!$D$10:$D$5007,$H1092))=$C$8,"",IF($H1092="","",INDEX([1]NKC!$F$10:$F$5007,$H1092)))</f>
        <v>81818</v>
      </c>
      <c r="G1092" s="50">
        <f ca="1">IF(SUM(E1092:F1092)=0,0,$G$11+SUM(E$12:$E1092)-SUM(F$12:$F1092))</f>
        <v>3262195350</v>
      </c>
      <c r="H1092" s="51">
        <f ca="1">IF(IF(TYPE(MATCH($C$8,OFFSET([1]NKC!$D$10,H1091,0):'[1]NKC'!$D$5007,0)+H1091)=16,"",MATCH($C$8,OFFSET([1]NKC!$D$10,H1091,0):'[1]NKC'!$D$5007,0)+H1091)&lt;IF(TYPE(MATCH($C$8,OFFSET([1]NKC!$E$10,H1091,0):'[1]NKC'!$E$5007,0)+H1091)=16,"",MATCH($C$8,OFFSET([1]NKC!$E$10,H1091,0):'[1]NKC'!$E$5007,0)+H1091),IF(TYPE(MATCH($C$8,OFFSET([1]NKC!$D$10,H1091,0):'[1]NKC'!$D$5007,0)+H1091)=16,"",MATCH($C$8,OFFSET([1]NKC!$D$10,H1091,0):'[1]NKC'!$D$5007,0)+H1091),IF(TYPE(MATCH($C$8,OFFSET([1]NKC!$E$10,H1091,0):'[1]NKC'!$E$5007,0)+H1091)=16,"",MATCH($C$8,OFFSET([1]NKC!$E$10,H1091,0):'[1]NKC'!$E$5007,0)+H1091))</f>
        <v>1462</v>
      </c>
    </row>
    <row r="1093" spans="1:8" s="52" customFormat="1" ht="14.25">
      <c r="A1093" s="45">
        <f ca="1">IF($H1093="","",INDEX([1]NKC!$A$10:$A$5007,$H1093))</f>
        <v>43635</v>
      </c>
      <c r="B1093" s="46" t="str">
        <f ca="1">IF($H1093="","",INDEX([1]NKC!$B$10:$B$5007,$H1093))</f>
        <v>PC20190619-04</v>
      </c>
      <c r="C1093" s="47" t="str">
        <f ca="1">IF($H1093="","",INDEX([1]NKC!$C$10:$C$5007,$H1093))</f>
        <v>TT chi phí công tác tháng 05/201- Xăng HĐ số 2204</v>
      </c>
      <c r="D1093" s="48" t="str">
        <f ca="1">IF(IF($H1093="","",INDEX([1]NKC!$D$10:$D$5007,$H1093))=$C$8,IF($H1093="","",INDEX([1]NKC!$E$10:$E$5007,$H1093)),IF($H1093="","",INDEX([1]NKC!$D$10:$D$5007,$H1093)))</f>
        <v>6418</v>
      </c>
      <c r="E1093" s="49" t="str">
        <f ca="1">IF(IF($H1093="","",INDEX([1]NKC!$E$10:$E$5007,$H1093))=$C$8,"",IF($H1093="","",INDEX([1]NKC!$F$10:$F$5007,$H1093)))</f>
        <v/>
      </c>
      <c r="F1093" s="49">
        <f ca="1">IF(IF($H1093="","",INDEX([1]NKC!$D$10:$D$5007,$H1093))=$C$8,"",IF($H1093="","",INDEX([1]NKC!$F$10:$F$5007,$H1093)))</f>
        <v>820173</v>
      </c>
      <c r="G1093" s="50">
        <f ca="1">IF(SUM(E1093:F1093)=0,0,$G$11+SUM(E$12:$E1093)-SUM(F$12:$F1093))</f>
        <v>3261375177</v>
      </c>
      <c r="H1093" s="51">
        <f ca="1">IF(IF(TYPE(MATCH($C$8,OFFSET([1]NKC!$D$10,H1092,0):'[1]NKC'!$D$5007,0)+H1092)=16,"",MATCH($C$8,OFFSET([1]NKC!$D$10,H1092,0):'[1]NKC'!$D$5007,0)+H1092)&lt;IF(TYPE(MATCH($C$8,OFFSET([1]NKC!$E$10,H1092,0):'[1]NKC'!$E$5007,0)+H1092)=16,"",MATCH($C$8,OFFSET([1]NKC!$E$10,H1092,0):'[1]NKC'!$E$5007,0)+H1092),IF(TYPE(MATCH($C$8,OFFSET([1]NKC!$D$10,H1092,0):'[1]NKC'!$D$5007,0)+H1092)=16,"",MATCH($C$8,OFFSET([1]NKC!$D$10,H1092,0):'[1]NKC'!$D$5007,0)+H1092),IF(TYPE(MATCH($C$8,OFFSET([1]NKC!$E$10,H1092,0):'[1]NKC'!$E$5007,0)+H1092)=16,"",MATCH($C$8,OFFSET([1]NKC!$E$10,H1092,0):'[1]NKC'!$E$5007,0)+H1092))</f>
        <v>1463</v>
      </c>
    </row>
    <row r="1094" spans="1:8" s="52" customFormat="1" ht="14.25">
      <c r="A1094" s="45">
        <f ca="1">IF($H1094="","",INDEX([1]NKC!$A$10:$A$5007,$H1094))</f>
        <v>43635</v>
      </c>
      <c r="B1094" s="46" t="str">
        <f ca="1">IF($H1094="","",INDEX([1]NKC!$B$10:$B$5007,$H1094))</f>
        <v>PC20190619-04</v>
      </c>
      <c r="C1094" s="47" t="str">
        <f ca="1">IF($H1094="","",INDEX([1]NKC!$C$10:$C$5007,$H1094))</f>
        <v>Thuế GTGT khấu trừ</v>
      </c>
      <c r="D1094" s="48" t="str">
        <f ca="1">IF(IF($H1094="","",INDEX([1]NKC!$D$10:$D$5007,$H1094))=$C$8,IF($H1094="","",INDEX([1]NKC!$E$10:$E$5007,$H1094)),IF($H1094="","",INDEX([1]NKC!$D$10:$D$5007,$H1094)))</f>
        <v>1331</v>
      </c>
      <c r="E1094" s="49" t="str">
        <f ca="1">IF(IF($H1094="","",INDEX([1]NKC!$E$10:$E$5007,$H1094))=$C$8,"",IF($H1094="","",INDEX([1]NKC!$F$10:$F$5007,$H1094)))</f>
        <v/>
      </c>
      <c r="F1094" s="49">
        <f ca="1">IF(IF($H1094="","",INDEX([1]NKC!$D$10:$D$5007,$H1094))=$C$8,"",IF($H1094="","",INDEX([1]NKC!$F$10:$F$5007,$H1094)))</f>
        <v>82017</v>
      </c>
      <c r="G1094" s="50">
        <f ca="1">IF(SUM(E1094:F1094)=0,0,$G$11+SUM(E$12:$E1094)-SUM(F$12:$F1094))</f>
        <v>3261293160</v>
      </c>
      <c r="H1094" s="51">
        <f ca="1">IF(IF(TYPE(MATCH($C$8,OFFSET([1]NKC!$D$10,H1093,0):'[1]NKC'!$D$5007,0)+H1093)=16,"",MATCH($C$8,OFFSET([1]NKC!$D$10,H1093,0):'[1]NKC'!$D$5007,0)+H1093)&lt;IF(TYPE(MATCH($C$8,OFFSET([1]NKC!$E$10,H1093,0):'[1]NKC'!$E$5007,0)+H1093)=16,"",MATCH($C$8,OFFSET([1]NKC!$E$10,H1093,0):'[1]NKC'!$E$5007,0)+H1093),IF(TYPE(MATCH($C$8,OFFSET([1]NKC!$D$10,H1093,0):'[1]NKC'!$D$5007,0)+H1093)=16,"",MATCH($C$8,OFFSET([1]NKC!$D$10,H1093,0):'[1]NKC'!$D$5007,0)+H1093),IF(TYPE(MATCH($C$8,OFFSET([1]NKC!$E$10,H1093,0):'[1]NKC'!$E$5007,0)+H1093)=16,"",MATCH($C$8,OFFSET([1]NKC!$E$10,H1093,0):'[1]NKC'!$E$5007,0)+H1093))</f>
        <v>1464</v>
      </c>
    </row>
    <row r="1095" spans="1:8" s="52" customFormat="1" ht="25.5">
      <c r="A1095" s="45">
        <f ca="1">IF($H1095="","",INDEX([1]NKC!$A$10:$A$5007,$H1095))</f>
        <v>43635</v>
      </c>
      <c r="B1095" s="46" t="str">
        <f ca="1">IF($H1095="","",INDEX([1]NKC!$B$10:$B$5007,$H1095))</f>
        <v>PC20190619-04</v>
      </c>
      <c r="C1095" s="47" t="str">
        <f ca="1">IF($H1095="","",INDEX([1]NKC!$C$10:$C$5007,$H1095))</f>
        <v>TT chi phí công tác tháng 05/2019- Phòng Nghỉ HĐ số 33210</v>
      </c>
      <c r="D1095" s="48" t="str">
        <f ca="1">IF(IF($H1095="","",INDEX([1]NKC!$D$10:$D$5007,$H1095))=$C$8,IF($H1095="","",INDEX([1]NKC!$E$10:$E$5007,$H1095)),IF($H1095="","",INDEX([1]NKC!$D$10:$D$5007,$H1095)))</f>
        <v>6418</v>
      </c>
      <c r="E1095" s="49" t="str">
        <f ca="1">IF(IF($H1095="","",INDEX([1]NKC!$E$10:$E$5007,$H1095))=$C$8,"",IF($H1095="","",INDEX([1]NKC!$F$10:$F$5007,$H1095)))</f>
        <v/>
      </c>
      <c r="F1095" s="49">
        <f ca="1">IF(IF($H1095="","",INDEX([1]NKC!$D$10:$D$5007,$H1095))=$C$8,"",IF($H1095="","",INDEX([1]NKC!$F$10:$F$5007,$H1095)))</f>
        <v>250000</v>
      </c>
      <c r="G1095" s="50">
        <f ca="1">IF(SUM(E1095:F1095)=0,0,$G$11+SUM(E$12:$E1095)-SUM(F$12:$F1095))</f>
        <v>3261043160</v>
      </c>
      <c r="H1095" s="51">
        <f ca="1">IF(IF(TYPE(MATCH($C$8,OFFSET([1]NKC!$D$10,H1094,0):'[1]NKC'!$D$5007,0)+H1094)=16,"",MATCH($C$8,OFFSET([1]NKC!$D$10,H1094,0):'[1]NKC'!$D$5007,0)+H1094)&lt;IF(TYPE(MATCH($C$8,OFFSET([1]NKC!$E$10,H1094,0):'[1]NKC'!$E$5007,0)+H1094)=16,"",MATCH($C$8,OFFSET([1]NKC!$E$10,H1094,0):'[1]NKC'!$E$5007,0)+H1094),IF(TYPE(MATCH($C$8,OFFSET([1]NKC!$D$10,H1094,0):'[1]NKC'!$D$5007,0)+H1094)=16,"",MATCH($C$8,OFFSET([1]NKC!$D$10,H1094,0):'[1]NKC'!$D$5007,0)+H1094),IF(TYPE(MATCH($C$8,OFFSET([1]NKC!$E$10,H1094,0):'[1]NKC'!$E$5007,0)+H1094)=16,"",MATCH($C$8,OFFSET([1]NKC!$E$10,H1094,0):'[1]NKC'!$E$5007,0)+H1094))</f>
        <v>1465</v>
      </c>
    </row>
    <row r="1096" spans="1:8" s="52" customFormat="1" ht="25.5">
      <c r="A1096" s="45">
        <f ca="1">IF($H1096="","",INDEX([1]NKC!$A$10:$A$5007,$H1096))</f>
        <v>43635</v>
      </c>
      <c r="B1096" s="46" t="str">
        <f ca="1">IF($H1096="","",INDEX([1]NKC!$B$10:$B$5007,$H1096))</f>
        <v>PC20190619-04</v>
      </c>
      <c r="C1096" s="47" t="str">
        <f ca="1">IF($H1096="","",INDEX([1]NKC!$C$10:$C$5007,$H1096))</f>
        <v>TT chi phí công tác tháng 05/2019- phòng Nghỉ HĐ số 0209</v>
      </c>
      <c r="D1096" s="48" t="str">
        <f ca="1">IF(IF($H1096="","",INDEX([1]NKC!$D$10:$D$5007,$H1096))=$C$8,IF($H1096="","",INDEX([1]NKC!$E$10:$E$5007,$H1096)),IF($H1096="","",INDEX([1]NKC!$D$10:$D$5007,$H1096)))</f>
        <v>6418</v>
      </c>
      <c r="E1096" s="49" t="str">
        <f ca="1">IF(IF($H1096="","",INDEX([1]NKC!$E$10:$E$5007,$H1096))=$C$8,"",IF($H1096="","",INDEX([1]NKC!$F$10:$F$5007,$H1096)))</f>
        <v/>
      </c>
      <c r="F1096" s="49">
        <f ca="1">IF(IF($H1096="","",INDEX([1]NKC!$D$10:$D$5007,$H1096))=$C$8,"",IF($H1096="","",INDEX([1]NKC!$F$10:$F$5007,$H1096)))</f>
        <v>200000</v>
      </c>
      <c r="G1096" s="50">
        <f ca="1">IF(SUM(E1096:F1096)=0,0,$G$11+SUM(E$12:$E1096)-SUM(F$12:$F1096))</f>
        <v>3260843160</v>
      </c>
      <c r="H1096" s="51">
        <f ca="1">IF(IF(TYPE(MATCH($C$8,OFFSET([1]NKC!$D$10,H1095,0):'[1]NKC'!$D$5007,0)+H1095)=16,"",MATCH($C$8,OFFSET([1]NKC!$D$10,H1095,0):'[1]NKC'!$D$5007,0)+H1095)&lt;IF(TYPE(MATCH($C$8,OFFSET([1]NKC!$E$10,H1095,0):'[1]NKC'!$E$5007,0)+H1095)=16,"",MATCH($C$8,OFFSET([1]NKC!$E$10,H1095,0):'[1]NKC'!$E$5007,0)+H1095),IF(TYPE(MATCH($C$8,OFFSET([1]NKC!$D$10,H1095,0):'[1]NKC'!$D$5007,0)+H1095)=16,"",MATCH($C$8,OFFSET([1]NKC!$D$10,H1095,0):'[1]NKC'!$D$5007,0)+H1095),IF(TYPE(MATCH($C$8,OFFSET([1]NKC!$E$10,H1095,0):'[1]NKC'!$E$5007,0)+H1095)=16,"",MATCH($C$8,OFFSET([1]NKC!$E$10,H1095,0):'[1]NKC'!$E$5007,0)+H1095))</f>
        <v>1466</v>
      </c>
    </row>
    <row r="1097" spans="1:8" s="52" customFormat="1" ht="14.25">
      <c r="A1097" s="45">
        <f ca="1">IF($H1097="","",INDEX([1]NKC!$A$10:$A$5007,$H1097))</f>
        <v>43635</v>
      </c>
      <c r="B1097" s="46" t="str">
        <f ca="1">IF($H1097="","",INDEX([1]NKC!$B$10:$B$5007,$H1097))</f>
        <v>PC20190619-05</v>
      </c>
      <c r="C1097" s="47" t="str">
        <f ca="1">IF($H1097="","",INDEX([1]NKC!$C$10:$C$5007,$H1097))</f>
        <v>TT tiền mua đồ cúng Mồng 2 tháng 5/2019</v>
      </c>
      <c r="D1097" s="48" t="str">
        <f ca="1">IF(IF($H1097="","",INDEX([1]NKC!$D$10:$D$5007,$H1097))=$C$8,IF($H1097="","",INDEX([1]NKC!$E$10:$E$5007,$H1097)),IF($H1097="","",INDEX([1]NKC!$D$10:$D$5007,$H1097)))</f>
        <v>6428</v>
      </c>
      <c r="E1097" s="49" t="str">
        <f ca="1">IF(IF($H1097="","",INDEX([1]NKC!$E$10:$E$5007,$H1097))=$C$8,"",IF($H1097="","",INDEX([1]NKC!$F$10:$F$5007,$H1097)))</f>
        <v/>
      </c>
      <c r="F1097" s="49">
        <f ca="1">IF(IF($H1097="","",INDEX([1]NKC!$D$10:$D$5007,$H1097))=$C$8,"",IF($H1097="","",INDEX([1]NKC!$F$10:$F$5007,$H1097)))</f>
        <v>60000</v>
      </c>
      <c r="G1097" s="50">
        <f ca="1">IF(SUM(E1097:F1097)=0,0,$G$11+SUM(E$12:$E1097)-SUM(F$12:$F1097))</f>
        <v>3260783160</v>
      </c>
      <c r="H1097" s="51">
        <f ca="1">IF(IF(TYPE(MATCH($C$8,OFFSET([1]NKC!$D$10,H1096,0):'[1]NKC'!$D$5007,0)+H1096)=16,"",MATCH($C$8,OFFSET([1]NKC!$D$10,H1096,0):'[1]NKC'!$D$5007,0)+H1096)&lt;IF(TYPE(MATCH($C$8,OFFSET([1]NKC!$E$10,H1096,0):'[1]NKC'!$E$5007,0)+H1096)=16,"",MATCH($C$8,OFFSET([1]NKC!$E$10,H1096,0):'[1]NKC'!$E$5007,0)+H1096),IF(TYPE(MATCH($C$8,OFFSET([1]NKC!$D$10,H1096,0):'[1]NKC'!$D$5007,0)+H1096)=16,"",MATCH($C$8,OFFSET([1]NKC!$D$10,H1096,0):'[1]NKC'!$D$5007,0)+H1096),IF(TYPE(MATCH($C$8,OFFSET([1]NKC!$E$10,H1096,0):'[1]NKC'!$E$5007,0)+H1096)=16,"",MATCH($C$8,OFFSET([1]NKC!$E$10,H1096,0):'[1]NKC'!$E$5007,0)+H1096))</f>
        <v>1467</v>
      </c>
    </row>
    <row r="1098" spans="1:8" s="52" customFormat="1" ht="14.25">
      <c r="A1098" s="45">
        <f ca="1">IF($H1098="","",INDEX([1]NKC!$A$10:$A$5007,$H1098))</f>
        <v>43635</v>
      </c>
      <c r="B1098" s="46" t="str">
        <f ca="1">IF($H1098="","",INDEX([1]NKC!$B$10:$B$5007,$H1098))</f>
        <v>PC20190619-06</v>
      </c>
      <c r="C1098" s="47" t="str">
        <f ca="1">IF($H1098="","",INDEX([1]NKC!$C$10:$C$5007,$H1098))</f>
        <v>TT tiền mua vật dụng vệ sinh công ty</v>
      </c>
      <c r="D1098" s="48" t="str">
        <f ca="1">IF(IF($H1098="","",INDEX([1]NKC!$D$10:$D$5007,$H1098))=$C$8,IF($H1098="","",INDEX([1]NKC!$E$10:$E$5007,$H1098)),IF($H1098="","",INDEX([1]NKC!$D$10:$D$5007,$H1098)))</f>
        <v>6428</v>
      </c>
      <c r="E1098" s="49" t="str">
        <f ca="1">IF(IF($H1098="","",INDEX([1]NKC!$E$10:$E$5007,$H1098))=$C$8,"",IF($H1098="","",INDEX([1]NKC!$F$10:$F$5007,$H1098)))</f>
        <v/>
      </c>
      <c r="F1098" s="49">
        <f ca="1">IF(IF($H1098="","",INDEX([1]NKC!$D$10:$D$5007,$H1098))=$C$8,"",IF($H1098="","",INDEX([1]NKC!$F$10:$F$5007,$H1098)))</f>
        <v>872001</v>
      </c>
      <c r="G1098" s="50">
        <f ca="1">IF(SUM(E1098:F1098)=0,0,$G$11+SUM(E$12:$E1098)-SUM(F$12:$F1098))</f>
        <v>3259911159</v>
      </c>
      <c r="H1098" s="51">
        <f ca="1">IF(IF(TYPE(MATCH($C$8,OFFSET([1]NKC!$D$10,H1097,0):'[1]NKC'!$D$5007,0)+H1097)=16,"",MATCH($C$8,OFFSET([1]NKC!$D$10,H1097,0):'[1]NKC'!$D$5007,0)+H1097)&lt;IF(TYPE(MATCH($C$8,OFFSET([1]NKC!$E$10,H1097,0):'[1]NKC'!$E$5007,0)+H1097)=16,"",MATCH($C$8,OFFSET([1]NKC!$E$10,H1097,0):'[1]NKC'!$E$5007,0)+H1097),IF(TYPE(MATCH($C$8,OFFSET([1]NKC!$D$10,H1097,0):'[1]NKC'!$D$5007,0)+H1097)=16,"",MATCH($C$8,OFFSET([1]NKC!$D$10,H1097,0):'[1]NKC'!$D$5007,0)+H1097),IF(TYPE(MATCH($C$8,OFFSET([1]NKC!$E$10,H1097,0):'[1]NKC'!$E$5007,0)+H1097)=16,"",MATCH($C$8,OFFSET([1]NKC!$E$10,H1097,0):'[1]NKC'!$E$5007,0)+H1097))</f>
        <v>1468</v>
      </c>
    </row>
    <row r="1099" spans="1:8" s="52" customFormat="1" ht="14.25">
      <c r="A1099" s="45">
        <f ca="1">IF($H1099="","",INDEX([1]NKC!$A$10:$A$5007,$H1099))</f>
        <v>43635</v>
      </c>
      <c r="B1099" s="46" t="str">
        <f ca="1">IF($H1099="","",INDEX([1]NKC!$B$10:$B$5007,$H1099))</f>
        <v>PC20190619-06</v>
      </c>
      <c r="C1099" s="47" t="str">
        <f ca="1">IF($H1099="","",INDEX([1]NKC!$C$10:$C$5007,$H1099))</f>
        <v>Thuế GTGT khấu trừ</v>
      </c>
      <c r="D1099" s="48" t="str">
        <f ca="1">IF(IF($H1099="","",INDEX([1]NKC!$D$10:$D$5007,$H1099))=$C$8,IF($H1099="","",INDEX([1]NKC!$E$10:$E$5007,$H1099)),IF($H1099="","",INDEX([1]NKC!$D$10:$D$5007,$H1099)))</f>
        <v>1331</v>
      </c>
      <c r="E1099" s="49" t="str">
        <f ca="1">IF(IF($H1099="","",INDEX([1]NKC!$E$10:$E$5007,$H1099))=$C$8,"",IF($H1099="","",INDEX([1]NKC!$F$10:$F$5007,$H1099)))</f>
        <v/>
      </c>
      <c r="F1099" s="49">
        <f ca="1">IF(IF($H1099="","",INDEX([1]NKC!$D$10:$D$5007,$H1099))=$C$8,"",IF($H1099="","",INDEX([1]NKC!$F$10:$F$5007,$H1099)))</f>
        <v>87199</v>
      </c>
      <c r="G1099" s="50">
        <f ca="1">IF(SUM(E1099:F1099)=0,0,$G$11+SUM(E$12:$E1099)-SUM(F$12:$F1099))</f>
        <v>3259823960</v>
      </c>
      <c r="H1099" s="51">
        <f ca="1">IF(IF(TYPE(MATCH($C$8,OFFSET([1]NKC!$D$10,H1098,0):'[1]NKC'!$D$5007,0)+H1098)=16,"",MATCH($C$8,OFFSET([1]NKC!$D$10,H1098,0):'[1]NKC'!$D$5007,0)+H1098)&lt;IF(TYPE(MATCH($C$8,OFFSET([1]NKC!$E$10,H1098,0):'[1]NKC'!$E$5007,0)+H1098)=16,"",MATCH($C$8,OFFSET([1]NKC!$E$10,H1098,0):'[1]NKC'!$E$5007,0)+H1098),IF(TYPE(MATCH($C$8,OFFSET([1]NKC!$D$10,H1098,0):'[1]NKC'!$D$5007,0)+H1098)=16,"",MATCH($C$8,OFFSET([1]NKC!$D$10,H1098,0):'[1]NKC'!$D$5007,0)+H1098),IF(TYPE(MATCH($C$8,OFFSET([1]NKC!$E$10,H1098,0):'[1]NKC'!$E$5007,0)+H1098)=16,"",MATCH($C$8,OFFSET([1]NKC!$E$10,H1098,0):'[1]NKC'!$E$5007,0)+H1098))</f>
        <v>1469</v>
      </c>
    </row>
    <row r="1100" spans="1:8" s="52" customFormat="1" ht="14.25">
      <c r="A1100" s="45">
        <f ca="1">IF($H1100="","",INDEX([1]NKC!$A$10:$A$5007,$H1100))</f>
        <v>43635</v>
      </c>
      <c r="B1100" s="46" t="str">
        <f ca="1">IF($H1100="","",INDEX([1]NKC!$B$10:$B$5007,$H1100))</f>
        <v>PC20190619-07</v>
      </c>
      <c r="C1100" s="47" t="str">
        <f ca="1">IF($H1100="","",INDEX([1]NKC!$C$10:$C$5007,$H1100))</f>
        <v>TT phí rửa xe ô tô và hút bụi 2 xe bán tải</v>
      </c>
      <c r="D1100" s="48" t="str">
        <f ca="1">IF(IF($H1100="","",INDEX([1]NKC!$D$10:$D$5007,$H1100))=$C$8,IF($H1100="","",INDEX([1]NKC!$E$10:$E$5007,$H1100)),IF($H1100="","",INDEX([1]NKC!$D$10:$D$5007,$H1100)))</f>
        <v>6418</v>
      </c>
      <c r="E1100" s="49" t="str">
        <f ca="1">IF(IF($H1100="","",INDEX([1]NKC!$E$10:$E$5007,$H1100))=$C$8,"",IF($H1100="","",INDEX([1]NKC!$F$10:$F$5007,$H1100)))</f>
        <v/>
      </c>
      <c r="F1100" s="49">
        <f ca="1">IF(IF($H1100="","",INDEX([1]NKC!$D$10:$D$5007,$H1100))=$C$8,"",IF($H1100="","",INDEX([1]NKC!$F$10:$F$5007,$H1100)))</f>
        <v>220000</v>
      </c>
      <c r="G1100" s="50">
        <f ca="1">IF(SUM(E1100:F1100)=0,0,$G$11+SUM(E$12:$E1100)-SUM(F$12:$F1100))</f>
        <v>3259603960</v>
      </c>
      <c r="H1100" s="51">
        <f ca="1">IF(IF(TYPE(MATCH($C$8,OFFSET([1]NKC!$D$10,H1099,0):'[1]NKC'!$D$5007,0)+H1099)=16,"",MATCH($C$8,OFFSET([1]NKC!$D$10,H1099,0):'[1]NKC'!$D$5007,0)+H1099)&lt;IF(TYPE(MATCH($C$8,OFFSET([1]NKC!$E$10,H1099,0):'[1]NKC'!$E$5007,0)+H1099)=16,"",MATCH($C$8,OFFSET([1]NKC!$E$10,H1099,0):'[1]NKC'!$E$5007,0)+H1099),IF(TYPE(MATCH($C$8,OFFSET([1]NKC!$D$10,H1099,0):'[1]NKC'!$D$5007,0)+H1099)=16,"",MATCH($C$8,OFFSET([1]NKC!$D$10,H1099,0):'[1]NKC'!$D$5007,0)+H1099),IF(TYPE(MATCH($C$8,OFFSET([1]NKC!$E$10,H1099,0):'[1]NKC'!$E$5007,0)+H1099)=16,"",MATCH($C$8,OFFSET([1]NKC!$E$10,H1099,0):'[1]NKC'!$E$5007,0)+H1099))</f>
        <v>1470</v>
      </c>
    </row>
    <row r="1101" spans="1:8" s="52" customFormat="1" ht="14.25">
      <c r="A1101" s="45">
        <f ca="1">IF($H1101="","",INDEX([1]NKC!$A$10:$A$5007,$H1101))</f>
        <v>43635</v>
      </c>
      <c r="B1101" s="46" t="str">
        <f ca="1">IF($H1101="","",INDEX([1]NKC!$B$10:$B$5007,$H1101))</f>
        <v>PC20190619-08</v>
      </c>
      <c r="C1101" s="47" t="str">
        <f ca="1">IF($H1101="","",INDEX([1]NKC!$C$10:$C$5007,$H1101))</f>
        <v xml:space="preserve">TT tiền xe và lưu trú họp tháng 06/2019 </v>
      </c>
      <c r="D1101" s="48" t="str">
        <f ca="1">IF(IF($H1101="","",INDEX([1]NKC!$D$10:$D$5007,$H1101))=$C$8,IF($H1101="","",INDEX([1]NKC!$E$10:$E$5007,$H1101)),IF($H1101="","",INDEX([1]NKC!$D$10:$D$5007,$H1101)))</f>
        <v>6418</v>
      </c>
      <c r="E1101" s="49" t="str">
        <f ca="1">IF(IF($H1101="","",INDEX([1]NKC!$E$10:$E$5007,$H1101))=$C$8,"",IF($H1101="","",INDEX([1]NKC!$F$10:$F$5007,$H1101)))</f>
        <v/>
      </c>
      <c r="F1101" s="49">
        <f ca="1">IF(IF($H1101="","",INDEX([1]NKC!$D$10:$D$5007,$H1101))=$C$8,"",IF($H1101="","",INDEX([1]NKC!$F$10:$F$5007,$H1101)))</f>
        <v>649000</v>
      </c>
      <c r="G1101" s="50">
        <f ca="1">IF(SUM(E1101:F1101)=0,0,$G$11+SUM(E$12:$E1101)-SUM(F$12:$F1101))</f>
        <v>3258954960</v>
      </c>
      <c r="H1101" s="51">
        <f ca="1">IF(IF(TYPE(MATCH($C$8,OFFSET([1]NKC!$D$10,H1100,0):'[1]NKC'!$D$5007,0)+H1100)=16,"",MATCH($C$8,OFFSET([1]NKC!$D$10,H1100,0):'[1]NKC'!$D$5007,0)+H1100)&lt;IF(TYPE(MATCH($C$8,OFFSET([1]NKC!$E$10,H1100,0):'[1]NKC'!$E$5007,0)+H1100)=16,"",MATCH($C$8,OFFSET([1]NKC!$E$10,H1100,0):'[1]NKC'!$E$5007,0)+H1100),IF(TYPE(MATCH($C$8,OFFSET([1]NKC!$D$10,H1100,0):'[1]NKC'!$D$5007,0)+H1100)=16,"",MATCH($C$8,OFFSET([1]NKC!$D$10,H1100,0):'[1]NKC'!$D$5007,0)+H1100),IF(TYPE(MATCH($C$8,OFFSET([1]NKC!$E$10,H1100,0):'[1]NKC'!$E$5007,0)+H1100)=16,"",MATCH($C$8,OFFSET([1]NKC!$E$10,H1100,0):'[1]NKC'!$E$5007,0)+H1100))</f>
        <v>1471</v>
      </c>
    </row>
    <row r="1102" spans="1:8" s="52" customFormat="1" ht="14.25">
      <c r="A1102" s="45">
        <f ca="1">IF($H1102="","",INDEX([1]NKC!$A$10:$A$5007,$H1102))</f>
        <v>43636</v>
      </c>
      <c r="B1102" s="46" t="str">
        <f ca="1">IF($H1102="","",INDEX([1]NKC!$B$10:$B$5007,$H1102))</f>
        <v>PC20190620-01</v>
      </c>
      <c r="C1102" s="47" t="str">
        <f ca="1">IF($H1102="","",INDEX([1]NKC!$C$10:$C$5007,$H1102))</f>
        <v>TT phí đổi ga bếp ăn</v>
      </c>
      <c r="D1102" s="48" t="str">
        <f ca="1">IF(IF($H1102="","",INDEX([1]NKC!$D$10:$D$5007,$H1102))=$C$8,IF($H1102="","",INDEX([1]NKC!$E$10:$E$5007,$H1102)),IF($H1102="","",INDEX([1]NKC!$D$10:$D$5007,$H1102)))</f>
        <v>6428</v>
      </c>
      <c r="E1102" s="49" t="str">
        <f ca="1">IF(IF($H1102="","",INDEX([1]NKC!$E$10:$E$5007,$H1102))=$C$8,"",IF($H1102="","",INDEX([1]NKC!$F$10:$F$5007,$H1102)))</f>
        <v/>
      </c>
      <c r="F1102" s="49">
        <f ca="1">IF(IF($H1102="","",INDEX([1]NKC!$D$10:$D$5007,$H1102))=$C$8,"",IF($H1102="","",INDEX([1]NKC!$F$10:$F$5007,$H1102)))</f>
        <v>343000</v>
      </c>
      <c r="G1102" s="50">
        <f ca="1">IF(SUM(E1102:F1102)=0,0,$G$11+SUM(E$12:$E1102)-SUM(F$12:$F1102))</f>
        <v>3258611960</v>
      </c>
      <c r="H1102" s="51">
        <f ca="1">IF(IF(TYPE(MATCH($C$8,OFFSET([1]NKC!$D$10,H1101,0):'[1]NKC'!$D$5007,0)+H1101)=16,"",MATCH($C$8,OFFSET([1]NKC!$D$10,H1101,0):'[1]NKC'!$D$5007,0)+H1101)&lt;IF(TYPE(MATCH($C$8,OFFSET([1]NKC!$E$10,H1101,0):'[1]NKC'!$E$5007,0)+H1101)=16,"",MATCH($C$8,OFFSET([1]NKC!$E$10,H1101,0):'[1]NKC'!$E$5007,0)+H1101),IF(TYPE(MATCH($C$8,OFFSET([1]NKC!$D$10,H1101,0):'[1]NKC'!$D$5007,0)+H1101)=16,"",MATCH($C$8,OFFSET([1]NKC!$D$10,H1101,0):'[1]NKC'!$D$5007,0)+H1101),IF(TYPE(MATCH($C$8,OFFSET([1]NKC!$E$10,H1101,0):'[1]NKC'!$E$5007,0)+H1101)=16,"",MATCH($C$8,OFFSET([1]NKC!$E$10,H1101,0):'[1]NKC'!$E$5007,0)+H1101))</f>
        <v>1475</v>
      </c>
    </row>
    <row r="1103" spans="1:8" s="52" customFormat="1" ht="14.25">
      <c r="A1103" s="45">
        <f ca="1">IF($H1103="","",INDEX([1]NKC!$A$10:$A$5007,$H1103))</f>
        <v>43637</v>
      </c>
      <c r="B1103" s="46" t="str">
        <f ca="1">IF($H1103="","",INDEX([1]NKC!$B$10:$B$5007,$H1103))</f>
        <v>PT20190621-01</v>
      </c>
      <c r="C1103" s="47" t="str">
        <f ca="1">IF($H1103="","",INDEX([1]NKC!$C$10:$C$5007,$H1103))</f>
        <v>Ms Luyến hoàn ứng</v>
      </c>
      <c r="D1103" s="48" t="str">
        <f ca="1">IF(IF($H1103="","",INDEX([1]NKC!$D$10:$D$5007,$H1103))=$C$8,IF($H1103="","",INDEX([1]NKC!$E$10:$E$5007,$H1103)),IF($H1103="","",INDEX([1]NKC!$D$10:$D$5007,$H1103)))</f>
        <v>141</v>
      </c>
      <c r="E1103" s="49">
        <f ca="1">IF(IF($H1103="","",INDEX([1]NKC!$E$10:$E$5007,$H1103))=$C$8,"",IF($H1103="","",INDEX([1]NKC!$F$10:$F$5007,$H1103)))</f>
        <v>50000000</v>
      </c>
      <c r="F1103" s="49" t="str">
        <f ca="1">IF(IF($H1103="","",INDEX([1]NKC!$D$10:$D$5007,$H1103))=$C$8,"",IF($H1103="","",INDEX([1]NKC!$F$10:$F$5007,$H1103)))</f>
        <v/>
      </c>
      <c r="G1103" s="50">
        <f ca="1">IF(SUM(E1103:F1103)=0,0,$G$11+SUM(E$12:$E1103)-SUM(F$12:$F1103))</f>
        <v>3308611960</v>
      </c>
      <c r="H1103" s="51">
        <f ca="1">IF(IF(TYPE(MATCH($C$8,OFFSET([1]NKC!$D$10,H1102,0):'[1]NKC'!$D$5007,0)+H1102)=16,"",MATCH($C$8,OFFSET([1]NKC!$D$10,H1102,0):'[1]NKC'!$D$5007,0)+H1102)&lt;IF(TYPE(MATCH($C$8,OFFSET([1]NKC!$E$10,H1102,0):'[1]NKC'!$E$5007,0)+H1102)=16,"",MATCH($C$8,OFFSET([1]NKC!$E$10,H1102,0):'[1]NKC'!$E$5007,0)+H1102),IF(TYPE(MATCH($C$8,OFFSET([1]NKC!$D$10,H1102,0):'[1]NKC'!$D$5007,0)+H1102)=16,"",MATCH($C$8,OFFSET([1]NKC!$D$10,H1102,0):'[1]NKC'!$D$5007,0)+H1102),IF(TYPE(MATCH($C$8,OFFSET([1]NKC!$E$10,H1102,0):'[1]NKC'!$E$5007,0)+H1102)=16,"",MATCH($C$8,OFFSET([1]NKC!$E$10,H1102,0):'[1]NKC'!$E$5007,0)+H1102))</f>
        <v>1476</v>
      </c>
    </row>
    <row r="1104" spans="1:8" s="52" customFormat="1" ht="14.25">
      <c r="A1104" s="45">
        <f ca="1">IF($H1104="","",INDEX([1]NKC!$A$10:$A$5007,$H1104))</f>
        <v>43637</v>
      </c>
      <c r="B1104" s="46" t="str">
        <f ca="1">IF($H1104="","",INDEX([1]NKC!$B$10:$B$5007,$H1104))</f>
        <v>PT20190621-02</v>
      </c>
      <c r="C1104" s="47" t="str">
        <f ca="1">IF($H1104="","",INDEX([1]NKC!$C$10:$C$5007,$H1104))</f>
        <v>Ms Luyến hoàn ứng</v>
      </c>
      <c r="D1104" s="48" t="str">
        <f ca="1">IF(IF($H1104="","",INDEX([1]NKC!$D$10:$D$5007,$H1104))=$C$8,IF($H1104="","",INDEX([1]NKC!$E$10:$E$5007,$H1104)),IF($H1104="","",INDEX([1]NKC!$D$10:$D$5007,$H1104)))</f>
        <v>141</v>
      </c>
      <c r="E1104" s="49">
        <f ca="1">IF(IF($H1104="","",INDEX([1]NKC!$E$10:$E$5007,$H1104))=$C$8,"",IF($H1104="","",INDEX([1]NKC!$F$10:$F$5007,$H1104)))</f>
        <v>1500000</v>
      </c>
      <c r="F1104" s="49" t="str">
        <f ca="1">IF(IF($H1104="","",INDEX([1]NKC!$D$10:$D$5007,$H1104))=$C$8,"",IF($H1104="","",INDEX([1]NKC!$F$10:$F$5007,$H1104)))</f>
        <v/>
      </c>
      <c r="G1104" s="50">
        <f ca="1">IF(SUM(E1104:F1104)=0,0,$G$11+SUM(E$12:$E1104)-SUM(F$12:$F1104))</f>
        <v>3310111960</v>
      </c>
      <c r="H1104" s="51">
        <f ca="1">IF(IF(TYPE(MATCH($C$8,OFFSET([1]NKC!$D$10,H1103,0):'[1]NKC'!$D$5007,0)+H1103)=16,"",MATCH($C$8,OFFSET([1]NKC!$D$10,H1103,0):'[1]NKC'!$D$5007,0)+H1103)&lt;IF(TYPE(MATCH($C$8,OFFSET([1]NKC!$E$10,H1103,0):'[1]NKC'!$E$5007,0)+H1103)=16,"",MATCH($C$8,OFFSET([1]NKC!$E$10,H1103,0):'[1]NKC'!$E$5007,0)+H1103),IF(TYPE(MATCH($C$8,OFFSET([1]NKC!$D$10,H1103,0):'[1]NKC'!$D$5007,0)+H1103)=16,"",MATCH($C$8,OFFSET([1]NKC!$D$10,H1103,0):'[1]NKC'!$D$5007,0)+H1103),IF(TYPE(MATCH($C$8,OFFSET([1]NKC!$E$10,H1103,0):'[1]NKC'!$E$5007,0)+H1103)=16,"",MATCH($C$8,OFFSET([1]NKC!$E$10,H1103,0):'[1]NKC'!$E$5007,0)+H1103))</f>
        <v>1477</v>
      </c>
    </row>
    <row r="1105" spans="1:8" s="52" customFormat="1" ht="14.25">
      <c r="A1105" s="45">
        <f ca="1">IF($H1105="","",INDEX([1]NKC!$A$10:$A$5007,$H1105))</f>
        <v>43637</v>
      </c>
      <c r="B1105" s="46" t="str">
        <f ca="1">IF($H1105="","",INDEX([1]NKC!$B$10:$B$5007,$H1105))</f>
        <v>PC20190621-01</v>
      </c>
      <c r="C1105" s="47" t="str">
        <f ca="1">IF($H1105="","",INDEX([1]NKC!$C$10:$C$5007,$H1105))</f>
        <v>Tạm ứng công tác Long An-Vĩnh Long-Cần Thơ</v>
      </c>
      <c r="D1105" s="48" t="str">
        <f ca="1">IF(IF($H1105="","",INDEX([1]NKC!$D$10:$D$5007,$H1105))=$C$8,IF($H1105="","",INDEX([1]NKC!$E$10:$E$5007,$H1105)),IF($H1105="","",INDEX([1]NKC!$D$10:$D$5007,$H1105)))</f>
        <v>141</v>
      </c>
      <c r="E1105" s="49" t="str">
        <f ca="1">IF(IF($H1105="","",INDEX([1]NKC!$E$10:$E$5007,$H1105))=$C$8,"",IF($H1105="","",INDEX([1]NKC!$F$10:$F$5007,$H1105)))</f>
        <v/>
      </c>
      <c r="F1105" s="49">
        <f ca="1">IF(IF($H1105="","",INDEX([1]NKC!$D$10:$D$5007,$H1105))=$C$8,"",IF($H1105="","",INDEX([1]NKC!$F$10:$F$5007,$H1105)))</f>
        <v>5000000</v>
      </c>
      <c r="G1105" s="50">
        <f ca="1">IF(SUM(E1105:F1105)=0,0,$G$11+SUM(E$12:$E1105)-SUM(F$12:$F1105))</f>
        <v>3305111960</v>
      </c>
      <c r="H1105" s="51">
        <f ca="1">IF(IF(TYPE(MATCH($C$8,OFFSET([1]NKC!$D$10,H1104,0):'[1]NKC'!$D$5007,0)+H1104)=16,"",MATCH($C$8,OFFSET([1]NKC!$D$10,H1104,0):'[1]NKC'!$D$5007,0)+H1104)&lt;IF(TYPE(MATCH($C$8,OFFSET([1]NKC!$E$10,H1104,0):'[1]NKC'!$E$5007,0)+H1104)=16,"",MATCH($C$8,OFFSET([1]NKC!$E$10,H1104,0):'[1]NKC'!$E$5007,0)+H1104),IF(TYPE(MATCH($C$8,OFFSET([1]NKC!$D$10,H1104,0):'[1]NKC'!$D$5007,0)+H1104)=16,"",MATCH($C$8,OFFSET([1]NKC!$D$10,H1104,0):'[1]NKC'!$D$5007,0)+H1104),IF(TYPE(MATCH($C$8,OFFSET([1]NKC!$E$10,H1104,0):'[1]NKC'!$E$5007,0)+H1104)=16,"",MATCH($C$8,OFFSET([1]NKC!$E$10,H1104,0):'[1]NKC'!$E$5007,0)+H1104))</f>
        <v>1478</v>
      </c>
    </row>
    <row r="1106" spans="1:8" s="52" customFormat="1" ht="14.25">
      <c r="A1106" s="45">
        <f ca="1">IF($H1106="","",INDEX([1]NKC!$A$10:$A$5007,$H1106))</f>
        <v>43637</v>
      </c>
      <c r="B1106" s="46" t="str">
        <f ca="1">IF($H1106="","",INDEX([1]NKC!$B$10:$B$5007,$H1106))</f>
        <v>PC20190621-02</v>
      </c>
      <c r="C1106" s="47" t="str">
        <f ca="1">IF($H1106="","",INDEX([1]NKC!$C$10:$C$5007,$H1106))</f>
        <v>Tạm ứng đổ xăng ô tô, mua keo quấn hàng mẫu</v>
      </c>
      <c r="D1106" s="48" t="str">
        <f ca="1">IF(IF($H1106="","",INDEX([1]NKC!$D$10:$D$5007,$H1106))=$C$8,IF($H1106="","",INDEX([1]NKC!$E$10:$E$5007,$H1106)),IF($H1106="","",INDEX([1]NKC!$D$10:$D$5007,$H1106)))</f>
        <v>141</v>
      </c>
      <c r="E1106" s="49" t="str">
        <f ca="1">IF(IF($H1106="","",INDEX([1]NKC!$E$10:$E$5007,$H1106))=$C$8,"",IF($H1106="","",INDEX([1]NKC!$F$10:$F$5007,$H1106)))</f>
        <v/>
      </c>
      <c r="F1106" s="49">
        <f ca="1">IF(IF($H1106="","",INDEX([1]NKC!$D$10:$D$5007,$H1106))=$C$8,"",IF($H1106="","",INDEX([1]NKC!$F$10:$F$5007,$H1106)))</f>
        <v>5000000</v>
      </c>
      <c r="G1106" s="50">
        <f ca="1">IF(SUM(E1106:F1106)=0,0,$G$11+SUM(E$12:$E1106)-SUM(F$12:$F1106))</f>
        <v>3300111960</v>
      </c>
      <c r="H1106" s="51">
        <f ca="1">IF(IF(TYPE(MATCH($C$8,OFFSET([1]NKC!$D$10,H1105,0):'[1]NKC'!$D$5007,0)+H1105)=16,"",MATCH($C$8,OFFSET([1]NKC!$D$10,H1105,0):'[1]NKC'!$D$5007,0)+H1105)&lt;IF(TYPE(MATCH($C$8,OFFSET([1]NKC!$E$10,H1105,0):'[1]NKC'!$E$5007,0)+H1105)=16,"",MATCH($C$8,OFFSET([1]NKC!$E$10,H1105,0):'[1]NKC'!$E$5007,0)+H1105),IF(TYPE(MATCH($C$8,OFFSET([1]NKC!$D$10,H1105,0):'[1]NKC'!$D$5007,0)+H1105)=16,"",MATCH($C$8,OFFSET([1]NKC!$D$10,H1105,0):'[1]NKC'!$D$5007,0)+H1105),IF(TYPE(MATCH($C$8,OFFSET([1]NKC!$E$10,H1105,0):'[1]NKC'!$E$5007,0)+H1105)=16,"",MATCH($C$8,OFFSET([1]NKC!$E$10,H1105,0):'[1]NKC'!$E$5007,0)+H1105))</f>
        <v>1479</v>
      </c>
    </row>
    <row r="1107" spans="1:8" s="52" customFormat="1" ht="14.25">
      <c r="A1107" s="45">
        <f ca="1">IF($H1107="","",INDEX([1]NKC!$A$10:$A$5007,$H1107))</f>
        <v>43637</v>
      </c>
      <c r="B1107" s="46" t="str">
        <f ca="1">IF($H1107="","",INDEX([1]NKC!$B$10:$B$5007,$H1107))</f>
        <v>PC20190621-03</v>
      </c>
      <c r="C1107" s="47" t="str">
        <f ca="1">IF($H1107="","",INDEX([1]NKC!$C$10:$C$5007,$H1107))</f>
        <v>TT mực máy in Tháng 05/2019</v>
      </c>
      <c r="D1107" s="48" t="str">
        <f ca="1">IF(IF($H1107="","",INDEX([1]NKC!$D$10:$D$5007,$H1107))=$C$8,IF($H1107="","",INDEX([1]NKC!$E$10:$E$5007,$H1107)),IF($H1107="","",INDEX([1]NKC!$D$10:$D$5007,$H1107)))</f>
        <v>6418</v>
      </c>
      <c r="E1107" s="49" t="str">
        <f ca="1">IF(IF($H1107="","",INDEX([1]NKC!$E$10:$E$5007,$H1107))=$C$8,"",IF($H1107="","",INDEX([1]NKC!$F$10:$F$5007,$H1107)))</f>
        <v/>
      </c>
      <c r="F1107" s="49">
        <f ca="1">IF(IF($H1107="","",INDEX([1]NKC!$D$10:$D$5007,$H1107))=$C$8,"",IF($H1107="","",INDEX([1]NKC!$F$10:$F$5007,$H1107)))</f>
        <v>5000000</v>
      </c>
      <c r="G1107" s="50">
        <f ca="1">IF(SUM(E1107:F1107)=0,0,$G$11+SUM(E$12:$E1107)-SUM(F$12:$F1107))</f>
        <v>3295111960</v>
      </c>
      <c r="H1107" s="51">
        <f ca="1">IF(IF(TYPE(MATCH($C$8,OFFSET([1]NKC!$D$10,H1106,0):'[1]NKC'!$D$5007,0)+H1106)=16,"",MATCH($C$8,OFFSET([1]NKC!$D$10,H1106,0):'[1]NKC'!$D$5007,0)+H1106)&lt;IF(TYPE(MATCH($C$8,OFFSET([1]NKC!$E$10,H1106,0):'[1]NKC'!$E$5007,0)+H1106)=16,"",MATCH($C$8,OFFSET([1]NKC!$E$10,H1106,0):'[1]NKC'!$E$5007,0)+H1106),IF(TYPE(MATCH($C$8,OFFSET([1]NKC!$D$10,H1106,0):'[1]NKC'!$D$5007,0)+H1106)=16,"",MATCH($C$8,OFFSET([1]NKC!$D$10,H1106,0):'[1]NKC'!$D$5007,0)+H1106),IF(TYPE(MATCH($C$8,OFFSET([1]NKC!$E$10,H1106,0):'[1]NKC'!$E$5007,0)+H1106)=16,"",MATCH($C$8,OFFSET([1]NKC!$E$10,H1106,0):'[1]NKC'!$E$5007,0)+H1106))</f>
        <v>1480</v>
      </c>
    </row>
    <row r="1108" spans="1:8" s="52" customFormat="1" ht="14.25">
      <c r="A1108" s="45">
        <f ca="1">IF($H1108="","",INDEX([1]NKC!$A$10:$A$5007,$H1108))</f>
        <v>43637</v>
      </c>
      <c r="B1108" s="46" t="str">
        <f ca="1">IF($H1108="","",INDEX([1]NKC!$B$10:$B$5007,$H1108))</f>
        <v>PC20190621-03</v>
      </c>
      <c r="C1108" s="47" t="str">
        <f ca="1">IF($H1108="","",INDEX([1]NKC!$C$10:$C$5007,$H1108))</f>
        <v>Thuế GTGT khấu trừ</v>
      </c>
      <c r="D1108" s="48" t="str">
        <f ca="1">IF(IF($H1108="","",INDEX([1]NKC!$D$10:$D$5007,$H1108))=$C$8,IF($H1108="","",INDEX([1]NKC!$E$10:$E$5007,$H1108)),IF($H1108="","",INDEX([1]NKC!$D$10:$D$5007,$H1108)))</f>
        <v>1331</v>
      </c>
      <c r="E1108" s="49" t="str">
        <f ca="1">IF(IF($H1108="","",INDEX([1]NKC!$E$10:$E$5007,$H1108))=$C$8,"",IF($H1108="","",INDEX([1]NKC!$F$10:$F$5007,$H1108)))</f>
        <v/>
      </c>
      <c r="F1108" s="49">
        <f ca="1">IF(IF($H1108="","",INDEX([1]NKC!$D$10:$D$5007,$H1108))=$C$8,"",IF($H1108="","",INDEX([1]NKC!$F$10:$F$5007,$H1108)))</f>
        <v>500000</v>
      </c>
      <c r="G1108" s="50">
        <f ca="1">IF(SUM(E1108:F1108)=0,0,$G$11+SUM(E$12:$E1108)-SUM(F$12:$F1108))</f>
        <v>3294611960</v>
      </c>
      <c r="H1108" s="51">
        <f ca="1">IF(IF(TYPE(MATCH($C$8,OFFSET([1]NKC!$D$10,H1107,0):'[1]NKC'!$D$5007,0)+H1107)=16,"",MATCH($C$8,OFFSET([1]NKC!$D$10,H1107,0):'[1]NKC'!$D$5007,0)+H1107)&lt;IF(TYPE(MATCH($C$8,OFFSET([1]NKC!$E$10,H1107,0):'[1]NKC'!$E$5007,0)+H1107)=16,"",MATCH($C$8,OFFSET([1]NKC!$E$10,H1107,0):'[1]NKC'!$E$5007,0)+H1107),IF(TYPE(MATCH($C$8,OFFSET([1]NKC!$D$10,H1107,0):'[1]NKC'!$D$5007,0)+H1107)=16,"",MATCH($C$8,OFFSET([1]NKC!$D$10,H1107,0):'[1]NKC'!$D$5007,0)+H1107),IF(TYPE(MATCH($C$8,OFFSET([1]NKC!$E$10,H1107,0):'[1]NKC'!$E$5007,0)+H1107)=16,"",MATCH($C$8,OFFSET([1]NKC!$E$10,H1107,0):'[1]NKC'!$E$5007,0)+H1107))</f>
        <v>1481</v>
      </c>
    </row>
    <row r="1109" spans="1:8" s="52" customFormat="1" ht="25.5">
      <c r="A1109" s="45">
        <f ca="1">IF($H1109="","",INDEX([1]NKC!$A$10:$A$5007,$H1109))</f>
        <v>43637</v>
      </c>
      <c r="B1109" s="46" t="str">
        <f ca="1">IF($H1109="","",INDEX([1]NKC!$B$10:$B$5007,$H1109))</f>
        <v>PC20190621-04</v>
      </c>
      <c r="C1109" s="47" t="str">
        <f ca="1">IF($H1109="","",INDEX([1]NKC!$C$10:$C$5007,$H1109))</f>
        <v>TT cước vận chuyển giao kệ mẫu Bến Tre, Long An, Bình Dương</v>
      </c>
      <c r="D1109" s="48" t="str">
        <f ca="1">IF(IF($H1109="","",INDEX([1]NKC!$D$10:$D$5007,$H1109))=$C$8,IF($H1109="","",INDEX([1]NKC!$E$10:$E$5007,$H1109)),IF($H1109="","",INDEX([1]NKC!$D$10:$D$5007,$H1109)))</f>
        <v>6418</v>
      </c>
      <c r="E1109" s="49" t="str">
        <f ca="1">IF(IF($H1109="","",INDEX([1]NKC!$E$10:$E$5007,$H1109))=$C$8,"",IF($H1109="","",INDEX([1]NKC!$F$10:$F$5007,$H1109)))</f>
        <v/>
      </c>
      <c r="F1109" s="49">
        <f ca="1">IF(IF($H1109="","",INDEX([1]NKC!$D$10:$D$5007,$H1109))=$C$8,"",IF($H1109="","",INDEX([1]NKC!$F$10:$F$5007,$H1109)))</f>
        <v>12200000</v>
      </c>
      <c r="G1109" s="50">
        <f ca="1">IF(SUM(E1109:F1109)=0,0,$G$11+SUM(E$12:$E1109)-SUM(F$12:$F1109))</f>
        <v>3282411960</v>
      </c>
      <c r="H1109" s="51">
        <f ca="1">IF(IF(TYPE(MATCH($C$8,OFFSET([1]NKC!$D$10,H1108,0):'[1]NKC'!$D$5007,0)+H1108)=16,"",MATCH($C$8,OFFSET([1]NKC!$D$10,H1108,0):'[1]NKC'!$D$5007,0)+H1108)&lt;IF(TYPE(MATCH($C$8,OFFSET([1]NKC!$E$10,H1108,0):'[1]NKC'!$E$5007,0)+H1108)=16,"",MATCH($C$8,OFFSET([1]NKC!$E$10,H1108,0):'[1]NKC'!$E$5007,0)+H1108),IF(TYPE(MATCH($C$8,OFFSET([1]NKC!$D$10,H1108,0):'[1]NKC'!$D$5007,0)+H1108)=16,"",MATCH($C$8,OFFSET([1]NKC!$D$10,H1108,0):'[1]NKC'!$D$5007,0)+H1108),IF(TYPE(MATCH($C$8,OFFSET([1]NKC!$E$10,H1108,0):'[1]NKC'!$E$5007,0)+H1108)=16,"",MATCH($C$8,OFFSET([1]NKC!$E$10,H1108,0):'[1]NKC'!$E$5007,0)+H1108))</f>
        <v>1482</v>
      </c>
    </row>
    <row r="1110" spans="1:8" s="52" customFormat="1" ht="14.25">
      <c r="A1110" s="45">
        <f ca="1">IF($H1110="","",INDEX([1]NKC!$A$10:$A$5007,$H1110))</f>
        <v>43637</v>
      </c>
      <c r="B1110" s="46" t="str">
        <f ca="1">IF($H1110="","",INDEX([1]NKC!$B$10:$B$5007,$H1110))</f>
        <v>PC20190621-04</v>
      </c>
      <c r="C1110" s="47" t="str">
        <f ca="1">IF($H1110="","",INDEX([1]NKC!$C$10:$C$5007,$H1110))</f>
        <v>Thuế GTGT khấu trừ</v>
      </c>
      <c r="D1110" s="48" t="str">
        <f ca="1">IF(IF($H1110="","",INDEX([1]NKC!$D$10:$D$5007,$H1110))=$C$8,IF($H1110="","",INDEX([1]NKC!$E$10:$E$5007,$H1110)),IF($H1110="","",INDEX([1]NKC!$D$10:$D$5007,$H1110)))</f>
        <v>1331</v>
      </c>
      <c r="E1110" s="49" t="str">
        <f ca="1">IF(IF($H1110="","",INDEX([1]NKC!$E$10:$E$5007,$H1110))=$C$8,"",IF($H1110="","",INDEX([1]NKC!$F$10:$F$5007,$H1110)))</f>
        <v/>
      </c>
      <c r="F1110" s="49">
        <f ca="1">IF(IF($H1110="","",INDEX([1]NKC!$D$10:$D$5007,$H1110))=$C$8,"",IF($H1110="","",INDEX([1]NKC!$F$10:$F$5007,$H1110)))</f>
        <v>1220000</v>
      </c>
      <c r="G1110" s="50">
        <f ca="1">IF(SUM(E1110:F1110)=0,0,$G$11+SUM(E$12:$E1110)-SUM(F$12:$F1110))</f>
        <v>3281191960</v>
      </c>
      <c r="H1110" s="51">
        <f ca="1">IF(IF(TYPE(MATCH($C$8,OFFSET([1]NKC!$D$10,H1109,0):'[1]NKC'!$D$5007,0)+H1109)=16,"",MATCH($C$8,OFFSET([1]NKC!$D$10,H1109,0):'[1]NKC'!$D$5007,0)+H1109)&lt;IF(TYPE(MATCH($C$8,OFFSET([1]NKC!$E$10,H1109,0):'[1]NKC'!$E$5007,0)+H1109)=16,"",MATCH($C$8,OFFSET([1]NKC!$E$10,H1109,0):'[1]NKC'!$E$5007,0)+H1109),IF(TYPE(MATCH($C$8,OFFSET([1]NKC!$D$10,H1109,0):'[1]NKC'!$D$5007,0)+H1109)=16,"",MATCH($C$8,OFFSET([1]NKC!$D$10,H1109,0):'[1]NKC'!$D$5007,0)+H1109),IF(TYPE(MATCH($C$8,OFFSET([1]NKC!$E$10,H1109,0):'[1]NKC'!$E$5007,0)+H1109)=16,"",MATCH($C$8,OFFSET([1]NKC!$E$10,H1109,0):'[1]NKC'!$E$5007,0)+H1109))</f>
        <v>1483</v>
      </c>
    </row>
    <row r="1111" spans="1:8" s="52" customFormat="1" ht="25.5">
      <c r="A1111" s="45">
        <f ca="1">IF($H1111="","",INDEX([1]NKC!$A$10:$A$5007,$H1111))</f>
        <v>43637</v>
      </c>
      <c r="B1111" s="46" t="str">
        <f ca="1">IF($H1111="","",INDEX([1]NKC!$B$10:$B$5007,$H1111))</f>
        <v>PC20190621-05</v>
      </c>
      <c r="C1111" s="47" t="str">
        <f ca="1">IF($H1111="","",INDEX([1]NKC!$C$10:$C$5007,$H1111))</f>
        <v>TT chi phí tham quan Tây Nguyên và làm hồi thảo BMT-Vé tham quan suối</v>
      </c>
      <c r="D1111" s="48" t="str">
        <f ca="1">IF(IF($H1111="","",INDEX([1]NKC!$D$10:$D$5007,$H1111))=$C$8,IF($H1111="","",INDEX([1]NKC!$E$10:$E$5007,$H1111)),IF($H1111="","",INDEX([1]NKC!$D$10:$D$5007,$H1111)))</f>
        <v>6418</v>
      </c>
      <c r="E1111" s="49" t="str">
        <f ca="1">IF(IF($H1111="","",INDEX([1]NKC!$E$10:$E$5007,$H1111))=$C$8,"",IF($H1111="","",INDEX([1]NKC!$F$10:$F$5007,$H1111)))</f>
        <v/>
      </c>
      <c r="F1111" s="49">
        <f ca="1">IF(IF($H1111="","",INDEX([1]NKC!$D$10:$D$5007,$H1111))=$C$8,"",IF($H1111="","",INDEX([1]NKC!$F$10:$F$5007,$H1111)))</f>
        <v>354545</v>
      </c>
      <c r="G1111" s="50">
        <f ca="1">IF(SUM(E1111:F1111)=0,0,$G$11+SUM(E$12:$E1111)-SUM(F$12:$F1111))</f>
        <v>3280837415</v>
      </c>
      <c r="H1111" s="51">
        <f ca="1">IF(IF(TYPE(MATCH($C$8,OFFSET([1]NKC!$D$10,H1110,0):'[1]NKC'!$D$5007,0)+H1110)=16,"",MATCH($C$8,OFFSET([1]NKC!$D$10,H1110,0):'[1]NKC'!$D$5007,0)+H1110)&lt;IF(TYPE(MATCH($C$8,OFFSET([1]NKC!$E$10,H1110,0):'[1]NKC'!$E$5007,0)+H1110)=16,"",MATCH($C$8,OFFSET([1]NKC!$E$10,H1110,0):'[1]NKC'!$E$5007,0)+H1110),IF(TYPE(MATCH($C$8,OFFSET([1]NKC!$D$10,H1110,0):'[1]NKC'!$D$5007,0)+H1110)=16,"",MATCH($C$8,OFFSET([1]NKC!$D$10,H1110,0):'[1]NKC'!$D$5007,0)+H1110),IF(TYPE(MATCH($C$8,OFFSET([1]NKC!$E$10,H1110,0):'[1]NKC'!$E$5007,0)+H1110)=16,"",MATCH($C$8,OFFSET([1]NKC!$E$10,H1110,0):'[1]NKC'!$E$5007,0)+H1110))</f>
        <v>1484</v>
      </c>
    </row>
    <row r="1112" spans="1:8" s="52" customFormat="1" ht="14.25">
      <c r="A1112" s="45">
        <f ca="1">IF($H1112="","",INDEX([1]NKC!$A$10:$A$5007,$H1112))</f>
        <v>43637</v>
      </c>
      <c r="B1112" s="46" t="str">
        <f ca="1">IF($H1112="","",INDEX([1]NKC!$B$10:$B$5007,$H1112))</f>
        <v>PC20190621-05</v>
      </c>
      <c r="C1112" s="47" t="str">
        <f ca="1">IF($H1112="","",INDEX([1]NKC!$C$10:$C$5007,$H1112))</f>
        <v>Thuế GTGT khấu trừ</v>
      </c>
      <c r="D1112" s="48" t="str">
        <f ca="1">IF(IF($H1112="","",INDEX([1]NKC!$D$10:$D$5007,$H1112))=$C$8,IF($H1112="","",INDEX([1]NKC!$E$10:$E$5007,$H1112)),IF($H1112="","",INDEX([1]NKC!$D$10:$D$5007,$H1112)))</f>
        <v>1331</v>
      </c>
      <c r="E1112" s="49" t="str">
        <f ca="1">IF(IF($H1112="","",INDEX([1]NKC!$E$10:$E$5007,$H1112))=$C$8,"",IF($H1112="","",INDEX([1]NKC!$F$10:$F$5007,$H1112)))</f>
        <v/>
      </c>
      <c r="F1112" s="49">
        <f ca="1">IF(IF($H1112="","",INDEX([1]NKC!$D$10:$D$5007,$H1112))=$C$8,"",IF($H1112="","",INDEX([1]NKC!$F$10:$F$5007,$H1112)))</f>
        <v>35455</v>
      </c>
      <c r="G1112" s="50">
        <f ca="1">IF(SUM(E1112:F1112)=0,0,$G$11+SUM(E$12:$E1112)-SUM(F$12:$F1112))</f>
        <v>3280801960</v>
      </c>
      <c r="H1112" s="51">
        <f ca="1">IF(IF(TYPE(MATCH($C$8,OFFSET([1]NKC!$D$10,H1111,0):'[1]NKC'!$D$5007,0)+H1111)=16,"",MATCH($C$8,OFFSET([1]NKC!$D$10,H1111,0):'[1]NKC'!$D$5007,0)+H1111)&lt;IF(TYPE(MATCH($C$8,OFFSET([1]NKC!$E$10,H1111,0):'[1]NKC'!$E$5007,0)+H1111)=16,"",MATCH($C$8,OFFSET([1]NKC!$E$10,H1111,0):'[1]NKC'!$E$5007,0)+H1111),IF(TYPE(MATCH($C$8,OFFSET([1]NKC!$D$10,H1111,0):'[1]NKC'!$D$5007,0)+H1111)=16,"",MATCH($C$8,OFFSET([1]NKC!$D$10,H1111,0):'[1]NKC'!$D$5007,0)+H1111),IF(TYPE(MATCH($C$8,OFFSET([1]NKC!$E$10,H1111,0):'[1]NKC'!$E$5007,0)+H1111)=16,"",MATCH($C$8,OFFSET([1]NKC!$E$10,H1111,0):'[1]NKC'!$E$5007,0)+H1111))</f>
        <v>1485</v>
      </c>
    </row>
    <row r="1113" spans="1:8" s="52" customFormat="1" ht="25.5">
      <c r="A1113" s="45">
        <f ca="1">IF($H1113="","",INDEX([1]NKC!$A$10:$A$5007,$H1113))</f>
        <v>43637</v>
      </c>
      <c r="B1113" s="46" t="str">
        <f ca="1">IF($H1113="","",INDEX([1]NKC!$B$10:$B$5007,$H1113))</f>
        <v>PC20190621-05</v>
      </c>
      <c r="C1113" s="47" t="str">
        <f ca="1">IF($H1113="","",INDEX([1]NKC!$C$10:$C$5007,$H1113))</f>
        <v>TT chi phí tham quan Tây Nguyên và làm hồi thảo BMT- vé giữ xe</v>
      </c>
      <c r="D1113" s="48" t="str">
        <f ca="1">IF(IF($H1113="","",INDEX([1]NKC!$D$10:$D$5007,$H1113))=$C$8,IF($H1113="","",INDEX([1]NKC!$E$10:$E$5007,$H1113)),IF($H1113="","",INDEX([1]NKC!$D$10:$D$5007,$H1113)))</f>
        <v>6418</v>
      </c>
      <c r="E1113" s="49" t="str">
        <f ca="1">IF(IF($H1113="","",INDEX([1]NKC!$E$10:$E$5007,$H1113))=$C$8,"",IF($H1113="","",INDEX([1]NKC!$F$10:$F$5007,$H1113)))</f>
        <v/>
      </c>
      <c r="F1113" s="49">
        <f ca="1">IF(IF($H1113="","",INDEX([1]NKC!$D$10:$D$5007,$H1113))=$C$8,"",IF($H1113="","",INDEX([1]NKC!$F$10:$F$5007,$H1113)))</f>
        <v>30000</v>
      </c>
      <c r="G1113" s="50">
        <f ca="1">IF(SUM(E1113:F1113)=0,0,$G$11+SUM(E$12:$E1113)-SUM(F$12:$F1113))</f>
        <v>3280771960</v>
      </c>
      <c r="H1113" s="51">
        <f ca="1">IF(IF(TYPE(MATCH($C$8,OFFSET([1]NKC!$D$10,H1112,0):'[1]NKC'!$D$5007,0)+H1112)=16,"",MATCH($C$8,OFFSET([1]NKC!$D$10,H1112,0):'[1]NKC'!$D$5007,0)+H1112)&lt;IF(TYPE(MATCH($C$8,OFFSET([1]NKC!$E$10,H1112,0):'[1]NKC'!$E$5007,0)+H1112)=16,"",MATCH($C$8,OFFSET([1]NKC!$E$10,H1112,0):'[1]NKC'!$E$5007,0)+H1112),IF(TYPE(MATCH($C$8,OFFSET([1]NKC!$D$10,H1112,0):'[1]NKC'!$D$5007,0)+H1112)=16,"",MATCH($C$8,OFFSET([1]NKC!$D$10,H1112,0):'[1]NKC'!$D$5007,0)+H1112),IF(TYPE(MATCH($C$8,OFFSET([1]NKC!$E$10,H1112,0):'[1]NKC'!$E$5007,0)+H1112)=16,"",MATCH($C$8,OFFSET([1]NKC!$E$10,H1112,0):'[1]NKC'!$E$5007,0)+H1112))</f>
        <v>1486</v>
      </c>
    </row>
    <row r="1114" spans="1:8" s="52" customFormat="1" ht="25.5">
      <c r="A1114" s="45">
        <f ca="1">IF($H1114="","",INDEX([1]NKC!$A$10:$A$5007,$H1114))</f>
        <v>43637</v>
      </c>
      <c r="B1114" s="46" t="str">
        <f ca="1">IF($H1114="","",INDEX([1]NKC!$B$10:$B$5007,$H1114))</f>
        <v>PC20190621-05</v>
      </c>
      <c r="C1114" s="47" t="str">
        <f ca="1">IF($H1114="","",INDEX([1]NKC!$C$10:$C$5007,$H1114))</f>
        <v>TT chi phí tham quan Tây Nguyên và làm hồi thảo BMT- Ăn uống</v>
      </c>
      <c r="D1114" s="48" t="str">
        <f ca="1">IF(IF($H1114="","",INDEX([1]NKC!$D$10:$D$5007,$H1114))=$C$8,IF($H1114="","",INDEX([1]NKC!$E$10:$E$5007,$H1114)),IF($H1114="","",INDEX([1]NKC!$D$10:$D$5007,$H1114)))</f>
        <v>6418</v>
      </c>
      <c r="E1114" s="49" t="str">
        <f ca="1">IF(IF($H1114="","",INDEX([1]NKC!$E$10:$E$5007,$H1114))=$C$8,"",IF($H1114="","",INDEX([1]NKC!$F$10:$F$5007,$H1114)))</f>
        <v/>
      </c>
      <c r="F1114" s="49">
        <f ca="1">IF(IF($H1114="","",INDEX([1]NKC!$D$10:$D$5007,$H1114))=$C$8,"",IF($H1114="","",INDEX([1]NKC!$F$10:$F$5007,$H1114)))</f>
        <v>2151000</v>
      </c>
      <c r="G1114" s="50">
        <f ca="1">IF(SUM(E1114:F1114)=0,0,$G$11+SUM(E$12:$E1114)-SUM(F$12:$F1114))</f>
        <v>3278620960</v>
      </c>
      <c r="H1114" s="51">
        <f ca="1">IF(IF(TYPE(MATCH($C$8,OFFSET([1]NKC!$D$10,H1113,0):'[1]NKC'!$D$5007,0)+H1113)=16,"",MATCH($C$8,OFFSET([1]NKC!$D$10,H1113,0):'[1]NKC'!$D$5007,0)+H1113)&lt;IF(TYPE(MATCH($C$8,OFFSET([1]NKC!$E$10,H1113,0):'[1]NKC'!$E$5007,0)+H1113)=16,"",MATCH($C$8,OFFSET([1]NKC!$E$10,H1113,0):'[1]NKC'!$E$5007,0)+H1113),IF(TYPE(MATCH($C$8,OFFSET([1]NKC!$D$10,H1113,0):'[1]NKC'!$D$5007,0)+H1113)=16,"",MATCH($C$8,OFFSET([1]NKC!$D$10,H1113,0):'[1]NKC'!$D$5007,0)+H1113),IF(TYPE(MATCH($C$8,OFFSET([1]NKC!$E$10,H1113,0):'[1]NKC'!$E$5007,0)+H1113)=16,"",MATCH($C$8,OFFSET([1]NKC!$E$10,H1113,0):'[1]NKC'!$E$5007,0)+H1113))</f>
        <v>1487</v>
      </c>
    </row>
    <row r="1115" spans="1:8" s="52" customFormat="1" ht="25.5">
      <c r="A1115" s="45">
        <f ca="1">IF($H1115="","",INDEX([1]NKC!$A$10:$A$5007,$H1115))</f>
        <v>43637</v>
      </c>
      <c r="B1115" s="46" t="str">
        <f ca="1">IF($H1115="","",INDEX([1]NKC!$B$10:$B$5007,$H1115))</f>
        <v>PC20190621-05</v>
      </c>
      <c r="C1115" s="47" t="str">
        <f ca="1">IF($H1115="","",INDEX([1]NKC!$C$10:$C$5007,$H1115))</f>
        <v>TT chi phí tham quan Tây Nguyên và làm hồi thảo BMT- Ăn uống</v>
      </c>
      <c r="D1115" s="48" t="str">
        <f ca="1">IF(IF($H1115="","",INDEX([1]NKC!$D$10:$D$5007,$H1115))=$C$8,IF($H1115="","",INDEX([1]NKC!$E$10:$E$5007,$H1115)),IF($H1115="","",INDEX([1]NKC!$D$10:$D$5007,$H1115)))</f>
        <v>6418</v>
      </c>
      <c r="E1115" s="49" t="str">
        <f ca="1">IF(IF($H1115="","",INDEX([1]NKC!$E$10:$E$5007,$H1115))=$C$8,"",IF($H1115="","",INDEX([1]NKC!$F$10:$F$5007,$H1115)))</f>
        <v/>
      </c>
      <c r="F1115" s="49">
        <f ca="1">IF(IF($H1115="","",INDEX([1]NKC!$D$10:$D$5007,$H1115))=$C$8,"",IF($H1115="","",INDEX([1]NKC!$F$10:$F$5007,$H1115)))</f>
        <v>6423000</v>
      </c>
      <c r="G1115" s="50">
        <f ca="1">IF(SUM(E1115:F1115)=0,0,$G$11+SUM(E$12:$E1115)-SUM(F$12:$F1115))</f>
        <v>3272197960</v>
      </c>
      <c r="H1115" s="51">
        <f ca="1">IF(IF(TYPE(MATCH($C$8,OFFSET([1]NKC!$D$10,H1114,0):'[1]NKC'!$D$5007,0)+H1114)=16,"",MATCH($C$8,OFFSET([1]NKC!$D$10,H1114,0):'[1]NKC'!$D$5007,0)+H1114)&lt;IF(TYPE(MATCH($C$8,OFFSET([1]NKC!$E$10,H1114,0):'[1]NKC'!$E$5007,0)+H1114)=16,"",MATCH($C$8,OFFSET([1]NKC!$E$10,H1114,0):'[1]NKC'!$E$5007,0)+H1114),IF(TYPE(MATCH($C$8,OFFSET([1]NKC!$D$10,H1114,0):'[1]NKC'!$D$5007,0)+H1114)=16,"",MATCH($C$8,OFFSET([1]NKC!$D$10,H1114,0):'[1]NKC'!$D$5007,0)+H1114),IF(TYPE(MATCH($C$8,OFFSET([1]NKC!$E$10,H1114,0):'[1]NKC'!$E$5007,0)+H1114)=16,"",MATCH($C$8,OFFSET([1]NKC!$E$10,H1114,0):'[1]NKC'!$E$5007,0)+H1114))</f>
        <v>1488</v>
      </c>
    </row>
    <row r="1116" spans="1:8" s="52" customFormat="1" ht="25.5">
      <c r="A1116" s="45">
        <f ca="1">IF($H1116="","",INDEX([1]NKC!$A$10:$A$5007,$H1116))</f>
        <v>43637</v>
      </c>
      <c r="B1116" s="46" t="str">
        <f ca="1">IF($H1116="","",INDEX([1]NKC!$B$10:$B$5007,$H1116))</f>
        <v>PC20190621-05</v>
      </c>
      <c r="C1116" s="47" t="str">
        <f ca="1">IF($H1116="","",INDEX([1]NKC!$C$10:$C$5007,$H1116))</f>
        <v>TT chi phí tham quan Tây Nguyên và làm hồi thảo BMT- Phòng Nghỉ</v>
      </c>
      <c r="D1116" s="48" t="str">
        <f ca="1">IF(IF($H1116="","",INDEX([1]NKC!$D$10:$D$5007,$H1116))=$C$8,IF($H1116="","",INDEX([1]NKC!$E$10:$E$5007,$H1116)),IF($H1116="","",INDEX([1]NKC!$D$10:$D$5007,$H1116)))</f>
        <v>6418</v>
      </c>
      <c r="E1116" s="49" t="str">
        <f ca="1">IF(IF($H1116="","",INDEX([1]NKC!$E$10:$E$5007,$H1116))=$C$8,"",IF($H1116="","",INDEX([1]NKC!$F$10:$F$5007,$H1116)))</f>
        <v/>
      </c>
      <c r="F1116" s="49">
        <f ca="1">IF(IF($H1116="","",INDEX([1]NKC!$D$10:$D$5007,$H1116))=$C$8,"",IF($H1116="","",INDEX([1]NKC!$F$10:$F$5007,$H1116)))</f>
        <v>5236364</v>
      </c>
      <c r="G1116" s="50">
        <f ca="1">IF(SUM(E1116:F1116)=0,0,$G$11+SUM(E$12:$E1116)-SUM(F$12:$F1116))</f>
        <v>3266961596</v>
      </c>
      <c r="H1116" s="51">
        <f ca="1">IF(IF(TYPE(MATCH($C$8,OFFSET([1]NKC!$D$10,H1115,0):'[1]NKC'!$D$5007,0)+H1115)=16,"",MATCH($C$8,OFFSET([1]NKC!$D$10,H1115,0):'[1]NKC'!$D$5007,0)+H1115)&lt;IF(TYPE(MATCH($C$8,OFFSET([1]NKC!$E$10,H1115,0):'[1]NKC'!$E$5007,0)+H1115)=16,"",MATCH($C$8,OFFSET([1]NKC!$E$10,H1115,0):'[1]NKC'!$E$5007,0)+H1115),IF(TYPE(MATCH($C$8,OFFSET([1]NKC!$D$10,H1115,0):'[1]NKC'!$D$5007,0)+H1115)=16,"",MATCH($C$8,OFFSET([1]NKC!$D$10,H1115,0):'[1]NKC'!$D$5007,0)+H1115),IF(TYPE(MATCH($C$8,OFFSET([1]NKC!$E$10,H1115,0):'[1]NKC'!$E$5007,0)+H1115)=16,"",MATCH($C$8,OFFSET([1]NKC!$E$10,H1115,0):'[1]NKC'!$E$5007,0)+H1115))</f>
        <v>1489</v>
      </c>
    </row>
    <row r="1117" spans="1:8" s="52" customFormat="1" ht="14.25">
      <c r="A1117" s="45">
        <f ca="1">IF($H1117="","",INDEX([1]NKC!$A$10:$A$5007,$H1117))</f>
        <v>43637</v>
      </c>
      <c r="B1117" s="46" t="str">
        <f ca="1">IF($H1117="","",INDEX([1]NKC!$B$10:$B$5007,$H1117))</f>
        <v>PC20190621-05</v>
      </c>
      <c r="C1117" s="47" t="str">
        <f ca="1">IF($H1117="","",INDEX([1]NKC!$C$10:$C$5007,$H1117))</f>
        <v>Thuế GTGT khấu trừ</v>
      </c>
      <c r="D1117" s="48" t="str">
        <f ca="1">IF(IF($H1117="","",INDEX([1]NKC!$D$10:$D$5007,$H1117))=$C$8,IF($H1117="","",INDEX([1]NKC!$E$10:$E$5007,$H1117)),IF($H1117="","",INDEX([1]NKC!$D$10:$D$5007,$H1117)))</f>
        <v>1331</v>
      </c>
      <c r="E1117" s="49" t="str">
        <f ca="1">IF(IF($H1117="","",INDEX([1]NKC!$E$10:$E$5007,$H1117))=$C$8,"",IF($H1117="","",INDEX([1]NKC!$F$10:$F$5007,$H1117)))</f>
        <v/>
      </c>
      <c r="F1117" s="49">
        <f ca="1">IF(IF($H1117="","",INDEX([1]NKC!$D$10:$D$5007,$H1117))=$C$8,"",IF($H1117="","",INDEX([1]NKC!$F$10:$F$5007,$H1117)))</f>
        <v>523636</v>
      </c>
      <c r="G1117" s="50">
        <f ca="1">IF(SUM(E1117:F1117)=0,0,$G$11+SUM(E$12:$E1117)-SUM(F$12:$F1117))</f>
        <v>3266437960</v>
      </c>
      <c r="H1117" s="51">
        <f ca="1">IF(IF(TYPE(MATCH($C$8,OFFSET([1]NKC!$D$10,H1116,0):'[1]NKC'!$D$5007,0)+H1116)=16,"",MATCH($C$8,OFFSET([1]NKC!$D$10,H1116,0):'[1]NKC'!$D$5007,0)+H1116)&lt;IF(TYPE(MATCH($C$8,OFFSET([1]NKC!$E$10,H1116,0):'[1]NKC'!$E$5007,0)+H1116)=16,"",MATCH($C$8,OFFSET([1]NKC!$E$10,H1116,0):'[1]NKC'!$E$5007,0)+H1116),IF(TYPE(MATCH($C$8,OFFSET([1]NKC!$D$10,H1116,0):'[1]NKC'!$D$5007,0)+H1116)=16,"",MATCH($C$8,OFFSET([1]NKC!$D$10,H1116,0):'[1]NKC'!$D$5007,0)+H1116),IF(TYPE(MATCH($C$8,OFFSET([1]NKC!$E$10,H1116,0):'[1]NKC'!$E$5007,0)+H1116)=16,"",MATCH($C$8,OFFSET([1]NKC!$E$10,H1116,0):'[1]NKC'!$E$5007,0)+H1116))</f>
        <v>1490</v>
      </c>
    </row>
    <row r="1118" spans="1:8" s="52" customFormat="1" ht="14.25">
      <c r="A1118" s="45">
        <f ca="1">IF($H1118="","",INDEX([1]NKC!$A$10:$A$5007,$H1118))</f>
        <v>43637</v>
      </c>
      <c r="B1118" s="46" t="str">
        <f ca="1">IF($H1118="","",INDEX([1]NKC!$B$10:$B$5007,$H1118))</f>
        <v>PC20190621-06</v>
      </c>
      <c r="C1118" s="47" t="str">
        <f ca="1">IF($H1118="","",INDEX([1]NKC!$C$10:$C$5007,$H1118))</f>
        <v>Tạm ứng tiền đi chợ công ty</v>
      </c>
      <c r="D1118" s="48" t="str">
        <f ca="1">IF(IF($H1118="","",INDEX([1]NKC!$D$10:$D$5007,$H1118))=$C$8,IF($H1118="","",INDEX([1]NKC!$E$10:$E$5007,$H1118)),IF($H1118="","",INDEX([1]NKC!$D$10:$D$5007,$H1118)))</f>
        <v>141</v>
      </c>
      <c r="E1118" s="49" t="str">
        <f ca="1">IF(IF($H1118="","",INDEX([1]NKC!$E$10:$E$5007,$H1118))=$C$8,"",IF($H1118="","",INDEX([1]NKC!$F$10:$F$5007,$H1118)))</f>
        <v/>
      </c>
      <c r="F1118" s="49">
        <f ca="1">IF(IF($H1118="","",INDEX([1]NKC!$D$10:$D$5007,$H1118))=$C$8,"",IF($H1118="","",INDEX([1]NKC!$F$10:$F$5007,$H1118)))</f>
        <v>5000000</v>
      </c>
      <c r="G1118" s="50">
        <f ca="1">IF(SUM(E1118:F1118)=0,0,$G$11+SUM(E$12:$E1118)-SUM(F$12:$F1118))</f>
        <v>3261437960</v>
      </c>
      <c r="H1118" s="51">
        <f ca="1">IF(IF(TYPE(MATCH($C$8,OFFSET([1]NKC!$D$10,H1117,0):'[1]NKC'!$D$5007,0)+H1117)=16,"",MATCH($C$8,OFFSET([1]NKC!$D$10,H1117,0):'[1]NKC'!$D$5007,0)+H1117)&lt;IF(TYPE(MATCH($C$8,OFFSET([1]NKC!$E$10,H1117,0):'[1]NKC'!$E$5007,0)+H1117)=16,"",MATCH($C$8,OFFSET([1]NKC!$E$10,H1117,0):'[1]NKC'!$E$5007,0)+H1117),IF(TYPE(MATCH($C$8,OFFSET([1]NKC!$D$10,H1117,0):'[1]NKC'!$D$5007,0)+H1117)=16,"",MATCH($C$8,OFFSET([1]NKC!$D$10,H1117,0):'[1]NKC'!$D$5007,0)+H1117),IF(TYPE(MATCH($C$8,OFFSET([1]NKC!$E$10,H1117,0):'[1]NKC'!$E$5007,0)+H1117)=16,"",MATCH($C$8,OFFSET([1]NKC!$E$10,H1117,0):'[1]NKC'!$E$5007,0)+H1117))</f>
        <v>1491</v>
      </c>
    </row>
    <row r="1119" spans="1:8" s="52" customFormat="1" ht="14.25">
      <c r="A1119" s="45">
        <f ca="1">IF($H1119="","",INDEX([1]NKC!$A$10:$A$5007,$H1119))</f>
        <v>43637</v>
      </c>
      <c r="B1119" s="46" t="str">
        <f ca="1">IF($H1119="","",INDEX([1]NKC!$B$10:$B$5007,$H1119))</f>
        <v>PC20190621-07</v>
      </c>
      <c r="C1119" s="47" t="str">
        <f ca="1">IF($H1119="","",INDEX([1]NKC!$C$10:$C$5007,$H1119))</f>
        <v>TT phí chụp hình công ty</v>
      </c>
      <c r="D1119" s="48" t="str">
        <f ca="1">IF(IF($H1119="","",INDEX([1]NKC!$D$10:$D$5007,$H1119))=$C$8,IF($H1119="","",INDEX([1]NKC!$E$10:$E$5007,$H1119)),IF($H1119="","",INDEX([1]NKC!$D$10:$D$5007,$H1119)))</f>
        <v>6418</v>
      </c>
      <c r="E1119" s="49" t="str">
        <f ca="1">IF(IF($H1119="","",INDEX([1]NKC!$E$10:$E$5007,$H1119))=$C$8,"",IF($H1119="","",INDEX([1]NKC!$F$10:$F$5007,$H1119)))</f>
        <v/>
      </c>
      <c r="F1119" s="49">
        <f ca="1">IF(IF($H1119="","",INDEX([1]NKC!$D$10:$D$5007,$H1119))=$C$8,"",IF($H1119="","",INDEX([1]NKC!$F$10:$F$5007,$H1119)))</f>
        <v>1500000</v>
      </c>
      <c r="G1119" s="50">
        <f ca="1">IF(SUM(E1119:F1119)=0,0,$G$11+SUM(E$12:$E1119)-SUM(F$12:$F1119))</f>
        <v>3259937960</v>
      </c>
      <c r="H1119" s="51">
        <f ca="1">IF(IF(TYPE(MATCH($C$8,OFFSET([1]NKC!$D$10,H1118,0):'[1]NKC'!$D$5007,0)+H1118)=16,"",MATCH($C$8,OFFSET([1]NKC!$D$10,H1118,0):'[1]NKC'!$D$5007,0)+H1118)&lt;IF(TYPE(MATCH($C$8,OFFSET([1]NKC!$E$10,H1118,0):'[1]NKC'!$E$5007,0)+H1118)=16,"",MATCH($C$8,OFFSET([1]NKC!$E$10,H1118,0):'[1]NKC'!$E$5007,0)+H1118),IF(TYPE(MATCH($C$8,OFFSET([1]NKC!$D$10,H1118,0):'[1]NKC'!$D$5007,0)+H1118)=16,"",MATCH($C$8,OFFSET([1]NKC!$D$10,H1118,0):'[1]NKC'!$D$5007,0)+H1118),IF(TYPE(MATCH($C$8,OFFSET([1]NKC!$E$10,H1118,0):'[1]NKC'!$E$5007,0)+H1118)=16,"",MATCH($C$8,OFFSET([1]NKC!$E$10,H1118,0):'[1]NKC'!$E$5007,0)+H1118))</f>
        <v>1492</v>
      </c>
    </row>
    <row r="1120" spans="1:8" s="52" customFormat="1" ht="14.25">
      <c r="A1120" s="45">
        <f ca="1">IF($H1120="","",INDEX([1]NKC!$A$10:$A$5007,$H1120))</f>
        <v>43637</v>
      </c>
      <c r="B1120" s="46" t="str">
        <f ca="1">IF($H1120="","",INDEX([1]NKC!$B$10:$B$5007,$H1120))</f>
        <v>PC20190621-08</v>
      </c>
      <c r="C1120" s="47" t="str">
        <f ca="1">IF($H1120="","",INDEX([1]NKC!$C$10:$C$5007,$H1120))</f>
        <v>TT mua 24 cuộn pier quấn hàng mẫu</v>
      </c>
      <c r="D1120" s="48" t="str">
        <f ca="1">IF(IF($H1120="","",INDEX([1]NKC!$D$10:$D$5007,$H1120))=$C$8,IF($H1120="","",INDEX([1]NKC!$E$10:$E$5007,$H1120)),IF($H1120="","",INDEX([1]NKC!$D$10:$D$5007,$H1120)))</f>
        <v>6418</v>
      </c>
      <c r="E1120" s="49" t="str">
        <f ca="1">IF(IF($H1120="","",INDEX([1]NKC!$E$10:$E$5007,$H1120))=$C$8,"",IF($H1120="","",INDEX([1]NKC!$F$10:$F$5007,$H1120)))</f>
        <v/>
      </c>
      <c r="F1120" s="49">
        <f ca="1">IF(IF($H1120="","",INDEX([1]NKC!$D$10:$D$5007,$H1120))=$C$8,"",IF($H1120="","",INDEX([1]NKC!$F$10:$F$5007,$H1120)))</f>
        <v>2316587</v>
      </c>
      <c r="G1120" s="50">
        <f ca="1">IF(SUM(E1120:F1120)=0,0,$G$11+SUM(E$12:$E1120)-SUM(F$12:$F1120))</f>
        <v>3257621373</v>
      </c>
      <c r="H1120" s="51">
        <f ca="1">IF(IF(TYPE(MATCH($C$8,OFFSET([1]NKC!$D$10,H1119,0):'[1]NKC'!$D$5007,0)+H1119)=16,"",MATCH($C$8,OFFSET([1]NKC!$D$10,H1119,0):'[1]NKC'!$D$5007,0)+H1119)&lt;IF(TYPE(MATCH($C$8,OFFSET([1]NKC!$E$10,H1119,0):'[1]NKC'!$E$5007,0)+H1119)=16,"",MATCH($C$8,OFFSET([1]NKC!$E$10,H1119,0):'[1]NKC'!$E$5007,0)+H1119),IF(TYPE(MATCH($C$8,OFFSET([1]NKC!$D$10,H1119,0):'[1]NKC'!$D$5007,0)+H1119)=16,"",MATCH($C$8,OFFSET([1]NKC!$D$10,H1119,0):'[1]NKC'!$D$5007,0)+H1119),IF(TYPE(MATCH($C$8,OFFSET([1]NKC!$E$10,H1119,0):'[1]NKC'!$E$5007,0)+H1119)=16,"",MATCH($C$8,OFFSET([1]NKC!$E$10,H1119,0):'[1]NKC'!$E$5007,0)+H1119))</f>
        <v>1493</v>
      </c>
    </row>
    <row r="1121" spans="1:8" s="52" customFormat="1" ht="25.5">
      <c r="A1121" s="45">
        <f ca="1">IF($H1121="","",INDEX([1]NKC!$A$10:$A$5007,$H1121))</f>
        <v>43640</v>
      </c>
      <c r="B1121" s="46" t="str">
        <f ca="1">IF($H1121="","",INDEX([1]NKC!$B$10:$B$5007,$H1121))</f>
        <v>PC20190624-01</v>
      </c>
      <c r="C1121" s="47" t="str">
        <f ca="1">IF($H1121="","",INDEX([1]NKC!$C$10:$C$5007,$H1121))</f>
        <v>TT làm 5 sim mới và 2 sim cũ cho nhân viên- HĐ số 1937716 ( 12/06)</v>
      </c>
      <c r="D1121" s="48" t="str">
        <f ca="1">IF(IF($H1121="","",INDEX([1]NKC!$D$10:$D$5007,$H1121))=$C$8,IF($H1121="","",INDEX([1]NKC!$E$10:$E$5007,$H1121)),IF($H1121="","",INDEX([1]NKC!$D$10:$D$5007,$H1121)))</f>
        <v>6418</v>
      </c>
      <c r="E1121" s="49" t="str">
        <f ca="1">IF(IF($H1121="","",INDEX([1]NKC!$E$10:$E$5007,$H1121))=$C$8,"",IF($H1121="","",INDEX([1]NKC!$F$10:$F$5007,$H1121)))</f>
        <v/>
      </c>
      <c r="F1121" s="49">
        <f ca="1">IF(IF($H1121="","",INDEX([1]NKC!$D$10:$D$5007,$H1121))=$C$8,"",IF($H1121="","",INDEX([1]NKC!$F$10:$F$5007,$H1121)))</f>
        <v>22727</v>
      </c>
      <c r="G1121" s="50">
        <f ca="1">IF(SUM(E1121:F1121)=0,0,$G$11+SUM(E$12:$E1121)-SUM(F$12:$F1121))</f>
        <v>3257598646</v>
      </c>
      <c r="H1121" s="51">
        <f ca="1">IF(IF(TYPE(MATCH($C$8,OFFSET([1]NKC!$D$10,H1120,0):'[1]NKC'!$D$5007,0)+H1120)=16,"",MATCH($C$8,OFFSET([1]NKC!$D$10,H1120,0):'[1]NKC'!$D$5007,0)+H1120)&lt;IF(TYPE(MATCH($C$8,OFFSET([1]NKC!$E$10,H1120,0):'[1]NKC'!$E$5007,0)+H1120)=16,"",MATCH($C$8,OFFSET([1]NKC!$E$10,H1120,0):'[1]NKC'!$E$5007,0)+H1120),IF(TYPE(MATCH($C$8,OFFSET([1]NKC!$D$10,H1120,0):'[1]NKC'!$D$5007,0)+H1120)=16,"",MATCH($C$8,OFFSET([1]NKC!$D$10,H1120,0):'[1]NKC'!$D$5007,0)+H1120),IF(TYPE(MATCH($C$8,OFFSET([1]NKC!$E$10,H1120,0):'[1]NKC'!$E$5007,0)+H1120)=16,"",MATCH($C$8,OFFSET([1]NKC!$E$10,H1120,0):'[1]NKC'!$E$5007,0)+H1120))</f>
        <v>1494</v>
      </c>
    </row>
    <row r="1122" spans="1:8" s="52" customFormat="1" ht="14.25">
      <c r="A1122" s="45">
        <f ca="1">IF($H1122="","",INDEX([1]NKC!$A$10:$A$5007,$H1122))</f>
        <v>43640</v>
      </c>
      <c r="B1122" s="46" t="str">
        <f ca="1">IF($H1122="","",INDEX([1]NKC!$B$10:$B$5007,$H1122))</f>
        <v>PC20190624-01</v>
      </c>
      <c r="C1122" s="47" t="str">
        <f ca="1">IF($H1122="","",INDEX([1]NKC!$C$10:$C$5007,$H1122))</f>
        <v>Thuế GTGT khấu trừ</v>
      </c>
      <c r="D1122" s="48" t="str">
        <f ca="1">IF(IF($H1122="","",INDEX([1]NKC!$D$10:$D$5007,$H1122))=$C$8,IF($H1122="","",INDEX([1]NKC!$E$10:$E$5007,$H1122)),IF($H1122="","",INDEX([1]NKC!$D$10:$D$5007,$H1122)))</f>
        <v>1331</v>
      </c>
      <c r="E1122" s="49" t="str">
        <f ca="1">IF(IF($H1122="","",INDEX([1]NKC!$E$10:$E$5007,$H1122))=$C$8,"",IF($H1122="","",INDEX([1]NKC!$F$10:$F$5007,$H1122)))</f>
        <v/>
      </c>
      <c r="F1122" s="49">
        <f ca="1">IF(IF($H1122="","",INDEX([1]NKC!$D$10:$D$5007,$H1122))=$C$8,"",IF($H1122="","",INDEX([1]NKC!$F$10:$F$5007,$H1122)))</f>
        <v>2273</v>
      </c>
      <c r="G1122" s="50">
        <f ca="1">IF(SUM(E1122:F1122)=0,0,$G$11+SUM(E$12:$E1122)-SUM(F$12:$F1122))</f>
        <v>3257596373</v>
      </c>
      <c r="H1122" s="51">
        <f ca="1">IF(IF(TYPE(MATCH($C$8,OFFSET([1]NKC!$D$10,H1121,0):'[1]NKC'!$D$5007,0)+H1121)=16,"",MATCH($C$8,OFFSET([1]NKC!$D$10,H1121,0):'[1]NKC'!$D$5007,0)+H1121)&lt;IF(TYPE(MATCH($C$8,OFFSET([1]NKC!$E$10,H1121,0):'[1]NKC'!$E$5007,0)+H1121)=16,"",MATCH($C$8,OFFSET([1]NKC!$E$10,H1121,0):'[1]NKC'!$E$5007,0)+H1121),IF(TYPE(MATCH($C$8,OFFSET([1]NKC!$D$10,H1121,0):'[1]NKC'!$D$5007,0)+H1121)=16,"",MATCH($C$8,OFFSET([1]NKC!$D$10,H1121,0):'[1]NKC'!$D$5007,0)+H1121),IF(TYPE(MATCH($C$8,OFFSET([1]NKC!$E$10,H1121,0):'[1]NKC'!$E$5007,0)+H1121)=16,"",MATCH($C$8,OFFSET([1]NKC!$E$10,H1121,0):'[1]NKC'!$E$5007,0)+H1121))</f>
        <v>1495</v>
      </c>
    </row>
    <row r="1123" spans="1:8" s="52" customFormat="1" ht="25.5">
      <c r="A1123" s="45">
        <f ca="1">IF($H1123="","",INDEX([1]NKC!$A$10:$A$5007,$H1123))</f>
        <v>43640</v>
      </c>
      <c r="B1123" s="46" t="str">
        <f ca="1">IF($H1123="","",INDEX([1]NKC!$B$10:$B$5007,$H1123))</f>
        <v>PC20190624-01</v>
      </c>
      <c r="C1123" s="47" t="str">
        <f ca="1">IF($H1123="","",INDEX([1]NKC!$C$10:$C$5007,$H1123))</f>
        <v>TT làm 5 sim mới và 2 sim cũ cho nhân viên- HĐ số 1974407 (14/06)</v>
      </c>
      <c r="D1123" s="48" t="str">
        <f ca="1">IF(IF($H1123="","",INDEX([1]NKC!$D$10:$D$5007,$H1123))=$C$8,IF($H1123="","",INDEX([1]NKC!$E$10:$E$5007,$H1123)),IF($H1123="","",INDEX([1]NKC!$D$10:$D$5007,$H1123)))</f>
        <v>6418</v>
      </c>
      <c r="E1123" s="49" t="str">
        <f ca="1">IF(IF($H1123="","",INDEX([1]NKC!$E$10:$E$5007,$H1123))=$C$8,"",IF($H1123="","",INDEX([1]NKC!$F$10:$F$5007,$H1123)))</f>
        <v/>
      </c>
      <c r="F1123" s="49">
        <f ca="1">IF(IF($H1123="","",INDEX([1]NKC!$D$10:$D$5007,$H1123))=$C$8,"",IF($H1123="","",INDEX([1]NKC!$F$10:$F$5007,$H1123)))</f>
        <v>272725</v>
      </c>
      <c r="G1123" s="50">
        <f ca="1">IF(SUM(E1123:F1123)=0,0,$G$11+SUM(E$12:$E1123)-SUM(F$12:$F1123))</f>
        <v>3257323648</v>
      </c>
      <c r="H1123" s="51">
        <f ca="1">IF(IF(TYPE(MATCH($C$8,OFFSET([1]NKC!$D$10,H1122,0):'[1]NKC'!$D$5007,0)+H1122)=16,"",MATCH($C$8,OFFSET([1]NKC!$D$10,H1122,0):'[1]NKC'!$D$5007,0)+H1122)&lt;IF(TYPE(MATCH($C$8,OFFSET([1]NKC!$E$10,H1122,0):'[1]NKC'!$E$5007,0)+H1122)=16,"",MATCH($C$8,OFFSET([1]NKC!$E$10,H1122,0):'[1]NKC'!$E$5007,0)+H1122),IF(TYPE(MATCH($C$8,OFFSET([1]NKC!$D$10,H1122,0):'[1]NKC'!$D$5007,0)+H1122)=16,"",MATCH($C$8,OFFSET([1]NKC!$D$10,H1122,0):'[1]NKC'!$D$5007,0)+H1122),IF(TYPE(MATCH($C$8,OFFSET([1]NKC!$E$10,H1122,0):'[1]NKC'!$E$5007,0)+H1122)=16,"",MATCH($C$8,OFFSET([1]NKC!$E$10,H1122,0):'[1]NKC'!$E$5007,0)+H1122))</f>
        <v>1496</v>
      </c>
    </row>
    <row r="1124" spans="1:8" s="52" customFormat="1" ht="14.25">
      <c r="A1124" s="45">
        <f ca="1">IF($H1124="","",INDEX([1]NKC!$A$10:$A$5007,$H1124))</f>
        <v>43640</v>
      </c>
      <c r="B1124" s="46" t="str">
        <f ca="1">IF($H1124="","",INDEX([1]NKC!$B$10:$B$5007,$H1124))</f>
        <v>PC20190624-01</v>
      </c>
      <c r="C1124" s="47" t="str">
        <f ca="1">IF($H1124="","",INDEX([1]NKC!$C$10:$C$5007,$H1124))</f>
        <v>Thuế GTGT khấu trừ</v>
      </c>
      <c r="D1124" s="48" t="str">
        <f ca="1">IF(IF($H1124="","",INDEX([1]NKC!$D$10:$D$5007,$H1124))=$C$8,IF($H1124="","",INDEX([1]NKC!$E$10:$E$5007,$H1124)),IF($H1124="","",INDEX([1]NKC!$D$10:$D$5007,$H1124)))</f>
        <v>1331</v>
      </c>
      <c r="E1124" s="49" t="str">
        <f ca="1">IF(IF($H1124="","",INDEX([1]NKC!$E$10:$E$5007,$H1124))=$C$8,"",IF($H1124="","",INDEX([1]NKC!$F$10:$F$5007,$H1124)))</f>
        <v/>
      </c>
      <c r="F1124" s="49">
        <f ca="1">IF(IF($H1124="","",INDEX([1]NKC!$D$10:$D$5007,$H1124))=$C$8,"",IF($H1124="","",INDEX([1]NKC!$F$10:$F$5007,$H1124)))</f>
        <v>27275</v>
      </c>
      <c r="G1124" s="50">
        <f ca="1">IF(SUM(E1124:F1124)=0,0,$G$11+SUM(E$12:$E1124)-SUM(F$12:$F1124))</f>
        <v>3257296373</v>
      </c>
      <c r="H1124" s="51">
        <f ca="1">IF(IF(TYPE(MATCH($C$8,OFFSET([1]NKC!$D$10,H1123,0):'[1]NKC'!$D$5007,0)+H1123)=16,"",MATCH($C$8,OFFSET([1]NKC!$D$10,H1123,0):'[1]NKC'!$D$5007,0)+H1123)&lt;IF(TYPE(MATCH($C$8,OFFSET([1]NKC!$E$10,H1123,0):'[1]NKC'!$E$5007,0)+H1123)=16,"",MATCH($C$8,OFFSET([1]NKC!$E$10,H1123,0):'[1]NKC'!$E$5007,0)+H1123),IF(TYPE(MATCH($C$8,OFFSET([1]NKC!$D$10,H1123,0):'[1]NKC'!$D$5007,0)+H1123)=16,"",MATCH($C$8,OFFSET([1]NKC!$D$10,H1123,0):'[1]NKC'!$D$5007,0)+H1123),IF(TYPE(MATCH($C$8,OFFSET([1]NKC!$E$10,H1123,0):'[1]NKC'!$E$5007,0)+H1123)=16,"",MATCH($C$8,OFFSET([1]NKC!$E$10,H1123,0):'[1]NKC'!$E$5007,0)+H1123))</f>
        <v>1497</v>
      </c>
    </row>
    <row r="1125" spans="1:8" s="52" customFormat="1" ht="25.5">
      <c r="A1125" s="45">
        <f ca="1">IF($H1125="","",INDEX([1]NKC!$A$10:$A$5007,$H1125))</f>
        <v>43640</v>
      </c>
      <c r="B1125" s="46" t="str">
        <f ca="1">IF($H1125="","",INDEX([1]NKC!$B$10:$B$5007,$H1125))</f>
        <v>PC20190624-01</v>
      </c>
      <c r="C1125" s="47" t="str">
        <f ca="1">IF($H1125="","",INDEX([1]NKC!$C$10:$C$5007,$H1125))</f>
        <v>TT làm 5 sim mới và 2 sim cũ cho nhân viên- HĐ số  1937717 (12/06)</v>
      </c>
      <c r="D1125" s="48" t="str">
        <f ca="1">IF(IF($H1125="","",INDEX([1]NKC!$D$10:$D$5007,$H1125))=$C$8,IF($H1125="","",INDEX([1]NKC!$E$10:$E$5007,$H1125)),IF($H1125="","",INDEX([1]NKC!$D$10:$D$5007,$H1125)))</f>
        <v>6418</v>
      </c>
      <c r="E1125" s="49" t="str">
        <f ca="1">IF(IF($H1125="","",INDEX([1]NKC!$E$10:$E$5007,$H1125))=$C$8,"",IF($H1125="","",INDEX([1]NKC!$F$10:$F$5007,$H1125)))</f>
        <v/>
      </c>
      <c r="F1125" s="49">
        <f ca="1">IF(IF($H1125="","",INDEX([1]NKC!$D$10:$D$5007,$H1125))=$C$8,"",IF($H1125="","",INDEX([1]NKC!$F$10:$F$5007,$H1125)))</f>
        <v>22727</v>
      </c>
      <c r="G1125" s="50">
        <f ca="1">IF(SUM(E1125:F1125)=0,0,$G$11+SUM(E$12:$E1125)-SUM(F$12:$F1125))</f>
        <v>3257273646</v>
      </c>
      <c r="H1125" s="51">
        <f ca="1">IF(IF(TYPE(MATCH($C$8,OFFSET([1]NKC!$D$10,H1124,0):'[1]NKC'!$D$5007,0)+H1124)=16,"",MATCH($C$8,OFFSET([1]NKC!$D$10,H1124,0):'[1]NKC'!$D$5007,0)+H1124)&lt;IF(TYPE(MATCH($C$8,OFFSET([1]NKC!$E$10,H1124,0):'[1]NKC'!$E$5007,0)+H1124)=16,"",MATCH($C$8,OFFSET([1]NKC!$E$10,H1124,0):'[1]NKC'!$E$5007,0)+H1124),IF(TYPE(MATCH($C$8,OFFSET([1]NKC!$D$10,H1124,0):'[1]NKC'!$D$5007,0)+H1124)=16,"",MATCH($C$8,OFFSET([1]NKC!$D$10,H1124,0):'[1]NKC'!$D$5007,0)+H1124),IF(TYPE(MATCH($C$8,OFFSET([1]NKC!$E$10,H1124,0):'[1]NKC'!$E$5007,0)+H1124)=16,"",MATCH($C$8,OFFSET([1]NKC!$E$10,H1124,0):'[1]NKC'!$E$5007,0)+H1124))</f>
        <v>1498</v>
      </c>
    </row>
    <row r="1126" spans="1:8" s="52" customFormat="1" ht="14.25">
      <c r="A1126" s="45">
        <f ca="1">IF($H1126="","",INDEX([1]NKC!$A$10:$A$5007,$H1126))</f>
        <v>43640</v>
      </c>
      <c r="B1126" s="46" t="str">
        <f ca="1">IF($H1126="","",INDEX([1]NKC!$B$10:$B$5007,$H1126))</f>
        <v>PC20190624-01</v>
      </c>
      <c r="C1126" s="47" t="str">
        <f ca="1">IF($H1126="","",INDEX([1]NKC!$C$10:$C$5007,$H1126))</f>
        <v>Thuế GTGT khấu trừ</v>
      </c>
      <c r="D1126" s="48" t="str">
        <f ca="1">IF(IF($H1126="","",INDEX([1]NKC!$D$10:$D$5007,$H1126))=$C$8,IF($H1126="","",INDEX([1]NKC!$E$10:$E$5007,$H1126)),IF($H1126="","",INDEX([1]NKC!$D$10:$D$5007,$H1126)))</f>
        <v>1331</v>
      </c>
      <c r="E1126" s="49" t="str">
        <f ca="1">IF(IF($H1126="","",INDEX([1]NKC!$E$10:$E$5007,$H1126))=$C$8,"",IF($H1126="","",INDEX([1]NKC!$F$10:$F$5007,$H1126)))</f>
        <v/>
      </c>
      <c r="F1126" s="49">
        <f ca="1">IF(IF($H1126="","",INDEX([1]NKC!$D$10:$D$5007,$H1126))=$C$8,"",IF($H1126="","",INDEX([1]NKC!$F$10:$F$5007,$H1126)))</f>
        <v>2273</v>
      </c>
      <c r="G1126" s="50">
        <f ca="1">IF(SUM(E1126:F1126)=0,0,$G$11+SUM(E$12:$E1126)-SUM(F$12:$F1126))</f>
        <v>3257271373</v>
      </c>
      <c r="H1126" s="51">
        <f ca="1">IF(IF(TYPE(MATCH($C$8,OFFSET([1]NKC!$D$10,H1125,0):'[1]NKC'!$D$5007,0)+H1125)=16,"",MATCH($C$8,OFFSET([1]NKC!$D$10,H1125,0):'[1]NKC'!$D$5007,0)+H1125)&lt;IF(TYPE(MATCH($C$8,OFFSET([1]NKC!$E$10,H1125,0):'[1]NKC'!$E$5007,0)+H1125)=16,"",MATCH($C$8,OFFSET([1]NKC!$E$10,H1125,0):'[1]NKC'!$E$5007,0)+H1125),IF(TYPE(MATCH($C$8,OFFSET([1]NKC!$D$10,H1125,0):'[1]NKC'!$D$5007,0)+H1125)=16,"",MATCH($C$8,OFFSET([1]NKC!$D$10,H1125,0):'[1]NKC'!$D$5007,0)+H1125),IF(TYPE(MATCH($C$8,OFFSET([1]NKC!$E$10,H1125,0):'[1]NKC'!$E$5007,0)+H1125)=16,"",MATCH($C$8,OFFSET([1]NKC!$E$10,H1125,0):'[1]NKC'!$E$5007,0)+H1125))</f>
        <v>1499</v>
      </c>
    </row>
    <row r="1127" spans="1:8" s="52" customFormat="1" ht="14.25">
      <c r="A1127" s="45">
        <f ca="1">IF($H1127="","",INDEX([1]NKC!$A$10:$A$5007,$H1127))</f>
        <v>43640</v>
      </c>
      <c r="B1127" s="46" t="str">
        <f ca="1">IF($H1127="","",INDEX([1]NKC!$B$10:$B$5007,$H1127))</f>
        <v>PT20190624-01</v>
      </c>
      <c r="C1127" s="47" t="str">
        <f ca="1">IF($H1127="","",INDEX([1]NKC!$C$10:$C$5007,$H1127))</f>
        <v>Thu lại tạm ứng Ngày 15/05 theo PC20190515-04</v>
      </c>
      <c r="D1127" s="48" t="str">
        <f ca="1">IF(IF($H1127="","",INDEX([1]NKC!$D$10:$D$5007,$H1127))=$C$8,IF($H1127="","",INDEX([1]NKC!$E$10:$E$5007,$H1127)),IF($H1127="","",INDEX([1]NKC!$D$10:$D$5007,$H1127)))</f>
        <v>141</v>
      </c>
      <c r="E1127" s="49">
        <f ca="1">IF(IF($H1127="","",INDEX([1]NKC!$E$10:$E$5007,$H1127))=$C$8,"",IF($H1127="","",INDEX([1]NKC!$F$10:$F$5007,$H1127)))</f>
        <v>10000000</v>
      </c>
      <c r="F1127" s="49" t="str">
        <f ca="1">IF(IF($H1127="","",INDEX([1]NKC!$D$10:$D$5007,$H1127))=$C$8,"",IF($H1127="","",INDEX([1]NKC!$F$10:$F$5007,$H1127)))</f>
        <v/>
      </c>
      <c r="G1127" s="50">
        <f ca="1">IF(SUM(E1127:F1127)=0,0,$G$11+SUM(E$12:$E1127)-SUM(F$12:$F1127))</f>
        <v>3267271373</v>
      </c>
      <c r="H1127" s="51">
        <f ca="1">IF(IF(TYPE(MATCH($C$8,OFFSET([1]NKC!$D$10,H1126,0):'[1]NKC'!$D$5007,0)+H1126)=16,"",MATCH($C$8,OFFSET([1]NKC!$D$10,H1126,0):'[1]NKC'!$D$5007,0)+H1126)&lt;IF(TYPE(MATCH($C$8,OFFSET([1]NKC!$E$10,H1126,0):'[1]NKC'!$E$5007,0)+H1126)=16,"",MATCH($C$8,OFFSET([1]NKC!$E$10,H1126,0):'[1]NKC'!$E$5007,0)+H1126),IF(TYPE(MATCH($C$8,OFFSET([1]NKC!$D$10,H1126,0):'[1]NKC'!$D$5007,0)+H1126)=16,"",MATCH($C$8,OFFSET([1]NKC!$D$10,H1126,0):'[1]NKC'!$D$5007,0)+H1126),IF(TYPE(MATCH($C$8,OFFSET([1]NKC!$E$10,H1126,0):'[1]NKC'!$E$5007,0)+H1126)=16,"",MATCH($C$8,OFFSET([1]NKC!$E$10,H1126,0):'[1]NKC'!$E$5007,0)+H1126))</f>
        <v>1500</v>
      </c>
    </row>
    <row r="1128" spans="1:8" s="52" customFormat="1" ht="25.5">
      <c r="A1128" s="45">
        <f ca="1">IF($H1128="","",INDEX([1]NKC!$A$10:$A$5007,$H1128))</f>
        <v>43640</v>
      </c>
      <c r="B1128" s="46" t="str">
        <f ca="1">IF($H1128="","",INDEX([1]NKC!$B$10:$B$5007,$H1128))</f>
        <v>PC20190624-02</v>
      </c>
      <c r="C1128" s="47" t="str">
        <f ca="1">IF($H1128="","",INDEX([1]NKC!$C$10:$C$5007,$H1128))</f>
        <v>TT chi phí công tác Lâm Đồng ngày 17.18.19 tháng 05/2019- Xăng</v>
      </c>
      <c r="D1128" s="48" t="str">
        <f ca="1">IF(IF($H1128="","",INDEX([1]NKC!$D$10:$D$5007,$H1128))=$C$8,IF($H1128="","",INDEX([1]NKC!$E$10:$E$5007,$H1128)),IF($H1128="","",INDEX([1]NKC!$D$10:$D$5007,$H1128)))</f>
        <v>6418</v>
      </c>
      <c r="E1128" s="49" t="str">
        <f ca="1">IF(IF($H1128="","",INDEX([1]NKC!$E$10:$E$5007,$H1128))=$C$8,"",IF($H1128="","",INDEX([1]NKC!$F$10:$F$5007,$H1128)))</f>
        <v/>
      </c>
      <c r="F1128" s="49">
        <f ca="1">IF(IF($H1128="","",INDEX([1]NKC!$D$10:$D$5007,$H1128))=$C$8,"",IF($H1128="","",INDEX([1]NKC!$F$10:$F$5007,$H1128)))</f>
        <v>909091</v>
      </c>
      <c r="G1128" s="50">
        <f ca="1">IF(SUM(E1128:F1128)=0,0,$G$11+SUM(E$12:$E1128)-SUM(F$12:$F1128))</f>
        <v>3266362282</v>
      </c>
      <c r="H1128" s="51">
        <f ca="1">IF(IF(TYPE(MATCH($C$8,OFFSET([1]NKC!$D$10,H1127,0):'[1]NKC'!$D$5007,0)+H1127)=16,"",MATCH($C$8,OFFSET([1]NKC!$D$10,H1127,0):'[1]NKC'!$D$5007,0)+H1127)&lt;IF(TYPE(MATCH($C$8,OFFSET([1]NKC!$E$10,H1127,0):'[1]NKC'!$E$5007,0)+H1127)=16,"",MATCH($C$8,OFFSET([1]NKC!$E$10,H1127,0):'[1]NKC'!$E$5007,0)+H1127),IF(TYPE(MATCH($C$8,OFFSET([1]NKC!$D$10,H1127,0):'[1]NKC'!$D$5007,0)+H1127)=16,"",MATCH($C$8,OFFSET([1]NKC!$D$10,H1127,0):'[1]NKC'!$D$5007,0)+H1127),IF(TYPE(MATCH($C$8,OFFSET([1]NKC!$E$10,H1127,0):'[1]NKC'!$E$5007,0)+H1127)=16,"",MATCH($C$8,OFFSET([1]NKC!$E$10,H1127,0):'[1]NKC'!$E$5007,0)+H1127))</f>
        <v>1501</v>
      </c>
    </row>
    <row r="1129" spans="1:8" s="52" customFormat="1" ht="14.25">
      <c r="A1129" s="45">
        <f ca="1">IF($H1129="","",INDEX([1]NKC!$A$10:$A$5007,$H1129))</f>
        <v>43640</v>
      </c>
      <c r="B1129" s="46" t="str">
        <f ca="1">IF($H1129="","",INDEX([1]NKC!$B$10:$B$5007,$H1129))</f>
        <v>PC20190624-02</v>
      </c>
      <c r="C1129" s="47" t="str">
        <f ca="1">IF($H1129="","",INDEX([1]NKC!$C$10:$C$5007,$H1129))</f>
        <v>Thuế GTGT khấu trừ</v>
      </c>
      <c r="D1129" s="48" t="str">
        <f ca="1">IF(IF($H1129="","",INDEX([1]NKC!$D$10:$D$5007,$H1129))=$C$8,IF($H1129="","",INDEX([1]NKC!$E$10:$E$5007,$H1129)),IF($H1129="","",INDEX([1]NKC!$D$10:$D$5007,$H1129)))</f>
        <v>1331</v>
      </c>
      <c r="E1129" s="49" t="str">
        <f ca="1">IF(IF($H1129="","",INDEX([1]NKC!$E$10:$E$5007,$H1129))=$C$8,"",IF($H1129="","",INDEX([1]NKC!$F$10:$F$5007,$H1129)))</f>
        <v/>
      </c>
      <c r="F1129" s="49">
        <f ca="1">IF(IF($H1129="","",INDEX([1]NKC!$D$10:$D$5007,$H1129))=$C$8,"",IF($H1129="","",INDEX([1]NKC!$F$10:$F$5007,$H1129)))</f>
        <v>90909</v>
      </c>
      <c r="G1129" s="50">
        <f ca="1">IF(SUM(E1129:F1129)=0,0,$G$11+SUM(E$12:$E1129)-SUM(F$12:$F1129))</f>
        <v>3266271373</v>
      </c>
      <c r="H1129" s="51">
        <f ca="1">IF(IF(TYPE(MATCH($C$8,OFFSET([1]NKC!$D$10,H1128,0):'[1]NKC'!$D$5007,0)+H1128)=16,"",MATCH($C$8,OFFSET([1]NKC!$D$10,H1128,0):'[1]NKC'!$D$5007,0)+H1128)&lt;IF(TYPE(MATCH($C$8,OFFSET([1]NKC!$E$10,H1128,0):'[1]NKC'!$E$5007,0)+H1128)=16,"",MATCH($C$8,OFFSET([1]NKC!$E$10,H1128,0):'[1]NKC'!$E$5007,0)+H1128),IF(TYPE(MATCH($C$8,OFFSET([1]NKC!$D$10,H1128,0):'[1]NKC'!$D$5007,0)+H1128)=16,"",MATCH($C$8,OFFSET([1]NKC!$D$10,H1128,0):'[1]NKC'!$D$5007,0)+H1128),IF(TYPE(MATCH($C$8,OFFSET([1]NKC!$E$10,H1128,0):'[1]NKC'!$E$5007,0)+H1128)=16,"",MATCH($C$8,OFFSET([1]NKC!$E$10,H1128,0):'[1]NKC'!$E$5007,0)+H1128))</f>
        <v>1502</v>
      </c>
    </row>
    <row r="1130" spans="1:8" s="52" customFormat="1" ht="25.5">
      <c r="A1130" s="45">
        <f ca="1">IF($H1130="","",INDEX([1]NKC!$A$10:$A$5007,$H1130))</f>
        <v>43640</v>
      </c>
      <c r="B1130" s="46" t="str">
        <f ca="1">IF($H1130="","",INDEX([1]NKC!$B$10:$B$5007,$H1130))</f>
        <v>PC20190624-02</v>
      </c>
      <c r="C1130" s="47" t="str">
        <f ca="1">IF($H1130="","",INDEX([1]NKC!$C$10:$C$5007,$H1130))</f>
        <v>TT chi phí công tác Lâm Đồng ngày 17.18.19 tháng 05/2019- Xăng</v>
      </c>
      <c r="D1130" s="48" t="str">
        <f ca="1">IF(IF($H1130="","",INDEX([1]NKC!$D$10:$D$5007,$H1130))=$C$8,IF($H1130="","",INDEX([1]NKC!$E$10:$E$5007,$H1130)),IF($H1130="","",INDEX([1]NKC!$D$10:$D$5007,$H1130)))</f>
        <v>6418</v>
      </c>
      <c r="E1130" s="49" t="str">
        <f ca="1">IF(IF($H1130="","",INDEX([1]NKC!$E$10:$E$5007,$H1130))=$C$8,"",IF($H1130="","",INDEX([1]NKC!$F$10:$F$5007,$H1130)))</f>
        <v/>
      </c>
      <c r="F1130" s="49">
        <f ca="1">IF(IF($H1130="","",INDEX([1]NKC!$D$10:$D$5007,$H1130))=$C$8,"",IF($H1130="","",INDEX([1]NKC!$F$10:$F$5007,$H1130)))</f>
        <v>918726</v>
      </c>
      <c r="G1130" s="50">
        <f ca="1">IF(SUM(E1130:F1130)=0,0,$G$11+SUM(E$12:$E1130)-SUM(F$12:$F1130))</f>
        <v>3265352647</v>
      </c>
      <c r="H1130" s="51">
        <f ca="1">IF(IF(TYPE(MATCH($C$8,OFFSET([1]NKC!$D$10,H1129,0):'[1]NKC'!$D$5007,0)+H1129)=16,"",MATCH($C$8,OFFSET([1]NKC!$D$10,H1129,0):'[1]NKC'!$D$5007,0)+H1129)&lt;IF(TYPE(MATCH($C$8,OFFSET([1]NKC!$E$10,H1129,0):'[1]NKC'!$E$5007,0)+H1129)=16,"",MATCH($C$8,OFFSET([1]NKC!$E$10,H1129,0):'[1]NKC'!$E$5007,0)+H1129),IF(TYPE(MATCH($C$8,OFFSET([1]NKC!$D$10,H1129,0):'[1]NKC'!$D$5007,0)+H1129)=16,"",MATCH($C$8,OFFSET([1]NKC!$D$10,H1129,0):'[1]NKC'!$D$5007,0)+H1129),IF(TYPE(MATCH($C$8,OFFSET([1]NKC!$E$10,H1129,0):'[1]NKC'!$E$5007,0)+H1129)=16,"",MATCH($C$8,OFFSET([1]NKC!$E$10,H1129,0):'[1]NKC'!$E$5007,0)+H1129))</f>
        <v>1503</v>
      </c>
    </row>
    <row r="1131" spans="1:8" s="52" customFormat="1" ht="14.25">
      <c r="A1131" s="45">
        <f ca="1">IF($H1131="","",INDEX([1]NKC!$A$10:$A$5007,$H1131))</f>
        <v>43640</v>
      </c>
      <c r="B1131" s="46" t="str">
        <f ca="1">IF($H1131="","",INDEX([1]NKC!$B$10:$B$5007,$H1131))</f>
        <v>PC20190624-02</v>
      </c>
      <c r="C1131" s="47" t="str">
        <f ca="1">IF($H1131="","",INDEX([1]NKC!$C$10:$C$5007,$H1131))</f>
        <v>Thuế GTGT khấu trừ</v>
      </c>
      <c r="D1131" s="48" t="str">
        <f ca="1">IF(IF($H1131="","",INDEX([1]NKC!$D$10:$D$5007,$H1131))=$C$8,IF($H1131="","",INDEX([1]NKC!$E$10:$E$5007,$H1131)),IF($H1131="","",INDEX([1]NKC!$D$10:$D$5007,$H1131)))</f>
        <v>1331</v>
      </c>
      <c r="E1131" s="49" t="str">
        <f ca="1">IF(IF($H1131="","",INDEX([1]NKC!$E$10:$E$5007,$H1131))=$C$8,"",IF($H1131="","",INDEX([1]NKC!$F$10:$F$5007,$H1131)))</f>
        <v/>
      </c>
      <c r="F1131" s="49">
        <f ca="1">IF(IF($H1131="","",INDEX([1]NKC!$D$10:$D$5007,$H1131))=$C$8,"",IF($H1131="","",INDEX([1]NKC!$F$10:$F$5007,$H1131)))</f>
        <v>91872</v>
      </c>
      <c r="G1131" s="50">
        <f ca="1">IF(SUM(E1131:F1131)=0,0,$G$11+SUM(E$12:$E1131)-SUM(F$12:$F1131))</f>
        <v>3265260775</v>
      </c>
      <c r="H1131" s="51">
        <f ca="1">IF(IF(TYPE(MATCH($C$8,OFFSET([1]NKC!$D$10,H1130,0):'[1]NKC'!$D$5007,0)+H1130)=16,"",MATCH($C$8,OFFSET([1]NKC!$D$10,H1130,0):'[1]NKC'!$D$5007,0)+H1130)&lt;IF(TYPE(MATCH($C$8,OFFSET([1]NKC!$E$10,H1130,0):'[1]NKC'!$E$5007,0)+H1130)=16,"",MATCH($C$8,OFFSET([1]NKC!$E$10,H1130,0):'[1]NKC'!$E$5007,0)+H1130),IF(TYPE(MATCH($C$8,OFFSET([1]NKC!$D$10,H1130,0):'[1]NKC'!$D$5007,0)+H1130)=16,"",MATCH($C$8,OFFSET([1]NKC!$D$10,H1130,0):'[1]NKC'!$D$5007,0)+H1130),IF(TYPE(MATCH($C$8,OFFSET([1]NKC!$E$10,H1130,0):'[1]NKC'!$E$5007,0)+H1130)=16,"",MATCH($C$8,OFFSET([1]NKC!$E$10,H1130,0):'[1]NKC'!$E$5007,0)+H1130))</f>
        <v>1504</v>
      </c>
    </row>
    <row r="1132" spans="1:8" s="52" customFormat="1" ht="25.5">
      <c r="A1132" s="45">
        <f ca="1">IF($H1132="","",INDEX([1]NKC!$A$10:$A$5007,$H1132))</f>
        <v>43640</v>
      </c>
      <c r="B1132" s="46" t="str">
        <f ca="1">IF($H1132="","",INDEX([1]NKC!$B$10:$B$5007,$H1132))</f>
        <v>PC20190624-02</v>
      </c>
      <c r="C1132" s="47" t="str">
        <f ca="1">IF($H1132="","",INDEX([1]NKC!$C$10:$C$5007,$H1132))</f>
        <v>TT chi phí công tác Lâm Đồng ngày 17.18.19 tháng 05/2019- Xăng</v>
      </c>
      <c r="D1132" s="48" t="str">
        <f ca="1">IF(IF($H1132="","",INDEX([1]NKC!$D$10:$D$5007,$H1132))=$C$8,IF($H1132="","",INDEX([1]NKC!$E$10:$E$5007,$H1132)),IF($H1132="","",INDEX([1]NKC!$D$10:$D$5007,$H1132)))</f>
        <v>6418</v>
      </c>
      <c r="E1132" s="49" t="str">
        <f ca="1">IF(IF($H1132="","",INDEX([1]NKC!$E$10:$E$5007,$H1132))=$C$8,"",IF($H1132="","",INDEX([1]NKC!$F$10:$F$5007,$H1132)))</f>
        <v/>
      </c>
      <c r="F1132" s="49">
        <f ca="1">IF(IF($H1132="","",INDEX([1]NKC!$D$10:$D$5007,$H1132))=$C$8,"",IF($H1132="","",INDEX([1]NKC!$F$10:$F$5007,$H1132)))</f>
        <v>454545</v>
      </c>
      <c r="G1132" s="50">
        <f ca="1">IF(SUM(E1132:F1132)=0,0,$G$11+SUM(E$12:$E1132)-SUM(F$12:$F1132))</f>
        <v>3264806230</v>
      </c>
      <c r="H1132" s="51">
        <f ca="1">IF(IF(TYPE(MATCH($C$8,OFFSET([1]NKC!$D$10,H1131,0):'[1]NKC'!$D$5007,0)+H1131)=16,"",MATCH($C$8,OFFSET([1]NKC!$D$10,H1131,0):'[1]NKC'!$D$5007,0)+H1131)&lt;IF(TYPE(MATCH($C$8,OFFSET([1]NKC!$E$10,H1131,0):'[1]NKC'!$E$5007,0)+H1131)=16,"",MATCH($C$8,OFFSET([1]NKC!$E$10,H1131,0):'[1]NKC'!$E$5007,0)+H1131),IF(TYPE(MATCH($C$8,OFFSET([1]NKC!$D$10,H1131,0):'[1]NKC'!$D$5007,0)+H1131)=16,"",MATCH($C$8,OFFSET([1]NKC!$D$10,H1131,0):'[1]NKC'!$D$5007,0)+H1131),IF(TYPE(MATCH($C$8,OFFSET([1]NKC!$E$10,H1131,0):'[1]NKC'!$E$5007,0)+H1131)=16,"",MATCH($C$8,OFFSET([1]NKC!$E$10,H1131,0):'[1]NKC'!$E$5007,0)+H1131))</f>
        <v>1505</v>
      </c>
    </row>
    <row r="1133" spans="1:8" s="52" customFormat="1" ht="14.25">
      <c r="A1133" s="45">
        <f ca="1">IF($H1133="","",INDEX([1]NKC!$A$10:$A$5007,$H1133))</f>
        <v>43640</v>
      </c>
      <c r="B1133" s="46" t="str">
        <f ca="1">IF($H1133="","",INDEX([1]NKC!$B$10:$B$5007,$H1133))</f>
        <v>PC20190624-02</v>
      </c>
      <c r="C1133" s="47" t="str">
        <f ca="1">IF($H1133="","",INDEX([1]NKC!$C$10:$C$5007,$H1133))</f>
        <v>Thuế GTGT khấu trừ</v>
      </c>
      <c r="D1133" s="48" t="str">
        <f ca="1">IF(IF($H1133="","",INDEX([1]NKC!$D$10:$D$5007,$H1133))=$C$8,IF($H1133="","",INDEX([1]NKC!$E$10:$E$5007,$H1133)),IF($H1133="","",INDEX([1]NKC!$D$10:$D$5007,$H1133)))</f>
        <v>1331</v>
      </c>
      <c r="E1133" s="49" t="str">
        <f ca="1">IF(IF($H1133="","",INDEX([1]NKC!$E$10:$E$5007,$H1133))=$C$8,"",IF($H1133="","",INDEX([1]NKC!$F$10:$F$5007,$H1133)))</f>
        <v/>
      </c>
      <c r="F1133" s="49">
        <f ca="1">IF(IF($H1133="","",INDEX([1]NKC!$D$10:$D$5007,$H1133))=$C$8,"",IF($H1133="","",INDEX([1]NKC!$F$10:$F$5007,$H1133)))</f>
        <v>45455</v>
      </c>
      <c r="G1133" s="50">
        <f ca="1">IF(SUM(E1133:F1133)=0,0,$G$11+SUM(E$12:$E1133)-SUM(F$12:$F1133))</f>
        <v>3264760775</v>
      </c>
      <c r="H1133" s="51">
        <f ca="1">IF(IF(TYPE(MATCH($C$8,OFFSET([1]NKC!$D$10,H1132,0):'[1]NKC'!$D$5007,0)+H1132)=16,"",MATCH($C$8,OFFSET([1]NKC!$D$10,H1132,0):'[1]NKC'!$D$5007,0)+H1132)&lt;IF(TYPE(MATCH($C$8,OFFSET([1]NKC!$E$10,H1132,0):'[1]NKC'!$E$5007,0)+H1132)=16,"",MATCH($C$8,OFFSET([1]NKC!$E$10,H1132,0):'[1]NKC'!$E$5007,0)+H1132),IF(TYPE(MATCH($C$8,OFFSET([1]NKC!$D$10,H1132,0):'[1]NKC'!$D$5007,0)+H1132)=16,"",MATCH($C$8,OFFSET([1]NKC!$D$10,H1132,0):'[1]NKC'!$D$5007,0)+H1132),IF(TYPE(MATCH($C$8,OFFSET([1]NKC!$E$10,H1132,0):'[1]NKC'!$E$5007,0)+H1132)=16,"",MATCH($C$8,OFFSET([1]NKC!$E$10,H1132,0):'[1]NKC'!$E$5007,0)+H1132))</f>
        <v>1506</v>
      </c>
    </row>
    <row r="1134" spans="1:8" s="52" customFormat="1" ht="25.5">
      <c r="A1134" s="45">
        <f ca="1">IF($H1134="","",INDEX([1]NKC!$A$10:$A$5007,$H1134))</f>
        <v>43640</v>
      </c>
      <c r="B1134" s="46" t="str">
        <f ca="1">IF($H1134="","",INDEX([1]NKC!$B$10:$B$5007,$H1134))</f>
        <v>PC20190624-02</v>
      </c>
      <c r="C1134" s="47" t="str">
        <f ca="1">IF($H1134="","",INDEX([1]NKC!$C$10:$C$5007,$H1134))</f>
        <v>TT chi phí công tác Lâm Đồng ngày 17.18.19 tháng 05/2019- Phòng nghỉ</v>
      </c>
      <c r="D1134" s="48" t="str">
        <f ca="1">IF(IF($H1134="","",INDEX([1]NKC!$D$10:$D$5007,$H1134))=$C$8,IF($H1134="","",INDEX([1]NKC!$E$10:$E$5007,$H1134)),IF($H1134="","",INDEX([1]NKC!$D$10:$D$5007,$H1134)))</f>
        <v>6418</v>
      </c>
      <c r="E1134" s="49" t="str">
        <f ca="1">IF(IF($H1134="","",INDEX([1]NKC!$E$10:$E$5007,$H1134))=$C$8,"",IF($H1134="","",INDEX([1]NKC!$F$10:$F$5007,$H1134)))</f>
        <v/>
      </c>
      <c r="F1134" s="49">
        <f ca="1">IF(IF($H1134="","",INDEX([1]NKC!$D$10:$D$5007,$H1134))=$C$8,"",IF($H1134="","",INDEX([1]NKC!$F$10:$F$5007,$H1134)))</f>
        <v>1800000</v>
      </c>
      <c r="G1134" s="50">
        <f ca="1">IF(SUM(E1134:F1134)=0,0,$G$11+SUM(E$12:$E1134)-SUM(F$12:$F1134))</f>
        <v>3262960775</v>
      </c>
      <c r="H1134" s="51">
        <f ca="1">IF(IF(TYPE(MATCH($C$8,OFFSET([1]NKC!$D$10,H1133,0):'[1]NKC'!$D$5007,0)+H1133)=16,"",MATCH($C$8,OFFSET([1]NKC!$D$10,H1133,0):'[1]NKC'!$D$5007,0)+H1133)&lt;IF(TYPE(MATCH($C$8,OFFSET([1]NKC!$E$10,H1133,0):'[1]NKC'!$E$5007,0)+H1133)=16,"",MATCH($C$8,OFFSET([1]NKC!$E$10,H1133,0):'[1]NKC'!$E$5007,0)+H1133),IF(TYPE(MATCH($C$8,OFFSET([1]NKC!$D$10,H1133,0):'[1]NKC'!$D$5007,0)+H1133)=16,"",MATCH($C$8,OFFSET([1]NKC!$D$10,H1133,0):'[1]NKC'!$D$5007,0)+H1133),IF(TYPE(MATCH($C$8,OFFSET([1]NKC!$E$10,H1133,0):'[1]NKC'!$E$5007,0)+H1133)=16,"",MATCH($C$8,OFFSET([1]NKC!$E$10,H1133,0):'[1]NKC'!$E$5007,0)+H1133))</f>
        <v>1507</v>
      </c>
    </row>
    <row r="1135" spans="1:8" s="52" customFormat="1" ht="25.5">
      <c r="A1135" s="45">
        <f ca="1">IF($H1135="","",INDEX([1]NKC!$A$10:$A$5007,$H1135))</f>
        <v>43640</v>
      </c>
      <c r="B1135" s="46" t="str">
        <f ca="1">IF($H1135="","",INDEX([1]NKC!$B$10:$B$5007,$H1135))</f>
        <v>PC20190624-02</v>
      </c>
      <c r="C1135" s="47" t="str">
        <f ca="1">IF($H1135="","",INDEX([1]NKC!$C$10:$C$5007,$H1135))</f>
        <v>TT chi phí công tác Lâm Đồng ngày 17.18.19 tháng 05/2019- Xăng</v>
      </c>
      <c r="D1135" s="48" t="str">
        <f ca="1">IF(IF($H1135="","",INDEX([1]NKC!$D$10:$D$5007,$H1135))=$C$8,IF($H1135="","",INDEX([1]NKC!$E$10:$E$5007,$H1135)),IF($H1135="","",INDEX([1]NKC!$D$10:$D$5007,$H1135)))</f>
        <v>6418</v>
      </c>
      <c r="E1135" s="49" t="str">
        <f ca="1">IF(IF($H1135="","",INDEX([1]NKC!$E$10:$E$5007,$H1135))=$C$8,"",IF($H1135="","",INDEX([1]NKC!$F$10:$F$5007,$H1135)))</f>
        <v/>
      </c>
      <c r="F1135" s="49">
        <f ca="1">IF(IF($H1135="","",INDEX([1]NKC!$D$10:$D$5007,$H1135))=$C$8,"",IF($H1135="","",INDEX([1]NKC!$F$10:$F$5007,$H1135)))</f>
        <v>909091</v>
      </c>
      <c r="G1135" s="50">
        <f ca="1">IF(SUM(E1135:F1135)=0,0,$G$11+SUM(E$12:$E1135)-SUM(F$12:$F1135))</f>
        <v>3262051684</v>
      </c>
      <c r="H1135" s="51">
        <f ca="1">IF(IF(TYPE(MATCH($C$8,OFFSET([1]NKC!$D$10,H1134,0):'[1]NKC'!$D$5007,0)+H1134)=16,"",MATCH($C$8,OFFSET([1]NKC!$D$10,H1134,0):'[1]NKC'!$D$5007,0)+H1134)&lt;IF(TYPE(MATCH($C$8,OFFSET([1]NKC!$E$10,H1134,0):'[1]NKC'!$E$5007,0)+H1134)=16,"",MATCH($C$8,OFFSET([1]NKC!$E$10,H1134,0):'[1]NKC'!$E$5007,0)+H1134),IF(TYPE(MATCH($C$8,OFFSET([1]NKC!$D$10,H1134,0):'[1]NKC'!$D$5007,0)+H1134)=16,"",MATCH($C$8,OFFSET([1]NKC!$D$10,H1134,0):'[1]NKC'!$D$5007,0)+H1134),IF(TYPE(MATCH($C$8,OFFSET([1]NKC!$E$10,H1134,0):'[1]NKC'!$E$5007,0)+H1134)=16,"",MATCH($C$8,OFFSET([1]NKC!$E$10,H1134,0):'[1]NKC'!$E$5007,0)+H1134))</f>
        <v>1508</v>
      </c>
    </row>
    <row r="1136" spans="1:8" s="52" customFormat="1" ht="14.25">
      <c r="A1136" s="45">
        <f ca="1">IF($H1136="","",INDEX([1]NKC!$A$10:$A$5007,$H1136))</f>
        <v>43640</v>
      </c>
      <c r="B1136" s="46" t="str">
        <f ca="1">IF($H1136="","",INDEX([1]NKC!$B$10:$B$5007,$H1136))</f>
        <v>PC20190624-02</v>
      </c>
      <c r="C1136" s="47" t="str">
        <f ca="1">IF($H1136="","",INDEX([1]NKC!$C$10:$C$5007,$H1136))</f>
        <v>Thuế GTGT khấu trừ</v>
      </c>
      <c r="D1136" s="48" t="str">
        <f ca="1">IF(IF($H1136="","",INDEX([1]NKC!$D$10:$D$5007,$H1136))=$C$8,IF($H1136="","",INDEX([1]NKC!$E$10:$E$5007,$H1136)),IF($H1136="","",INDEX([1]NKC!$D$10:$D$5007,$H1136)))</f>
        <v>1331</v>
      </c>
      <c r="E1136" s="49" t="str">
        <f ca="1">IF(IF($H1136="","",INDEX([1]NKC!$E$10:$E$5007,$H1136))=$C$8,"",IF($H1136="","",INDEX([1]NKC!$F$10:$F$5007,$H1136)))</f>
        <v/>
      </c>
      <c r="F1136" s="49">
        <f ca="1">IF(IF($H1136="","",INDEX([1]NKC!$D$10:$D$5007,$H1136))=$C$8,"",IF($H1136="","",INDEX([1]NKC!$F$10:$F$5007,$H1136)))</f>
        <v>90909</v>
      </c>
      <c r="G1136" s="50">
        <f ca="1">IF(SUM(E1136:F1136)=0,0,$G$11+SUM(E$12:$E1136)-SUM(F$12:$F1136))</f>
        <v>3261960775</v>
      </c>
      <c r="H1136" s="51">
        <f ca="1">IF(IF(TYPE(MATCH($C$8,OFFSET([1]NKC!$D$10,H1135,0):'[1]NKC'!$D$5007,0)+H1135)=16,"",MATCH($C$8,OFFSET([1]NKC!$D$10,H1135,0):'[1]NKC'!$D$5007,0)+H1135)&lt;IF(TYPE(MATCH($C$8,OFFSET([1]NKC!$E$10,H1135,0):'[1]NKC'!$E$5007,0)+H1135)=16,"",MATCH($C$8,OFFSET([1]NKC!$E$10,H1135,0):'[1]NKC'!$E$5007,0)+H1135),IF(TYPE(MATCH($C$8,OFFSET([1]NKC!$D$10,H1135,0):'[1]NKC'!$D$5007,0)+H1135)=16,"",MATCH($C$8,OFFSET([1]NKC!$D$10,H1135,0):'[1]NKC'!$D$5007,0)+H1135),IF(TYPE(MATCH($C$8,OFFSET([1]NKC!$E$10,H1135,0):'[1]NKC'!$E$5007,0)+H1135)=16,"",MATCH($C$8,OFFSET([1]NKC!$E$10,H1135,0):'[1]NKC'!$E$5007,0)+H1135))</f>
        <v>1509</v>
      </c>
    </row>
    <row r="1137" spans="1:8" s="52" customFormat="1" ht="25.5">
      <c r="A1137" s="45">
        <f ca="1">IF($H1137="","",INDEX([1]NKC!$A$10:$A$5007,$H1137))</f>
        <v>43640</v>
      </c>
      <c r="B1137" s="46" t="str">
        <f ca="1">IF($H1137="","",INDEX([1]NKC!$B$10:$B$5007,$H1137))</f>
        <v>PC20190624-02</v>
      </c>
      <c r="C1137" s="47" t="str">
        <f ca="1">IF($H1137="","",INDEX([1]NKC!$C$10:$C$5007,$H1137))</f>
        <v>TT chi phí công tác Lâm Đồng ngày 17.18.19 tháng 05/2019- Xăng</v>
      </c>
      <c r="D1137" s="48" t="str">
        <f ca="1">IF(IF($H1137="","",INDEX([1]NKC!$D$10:$D$5007,$H1137))=$C$8,IF($H1137="","",INDEX([1]NKC!$E$10:$E$5007,$H1137)),IF($H1137="","",INDEX([1]NKC!$D$10:$D$5007,$H1137)))</f>
        <v>6418</v>
      </c>
      <c r="E1137" s="49" t="str">
        <f ca="1">IF(IF($H1137="","",INDEX([1]NKC!$E$10:$E$5007,$H1137))=$C$8,"",IF($H1137="","",INDEX([1]NKC!$F$10:$F$5007,$H1137)))</f>
        <v/>
      </c>
      <c r="F1137" s="49">
        <f ca="1">IF(IF($H1137="","",INDEX([1]NKC!$D$10:$D$5007,$H1137))=$C$8,"",IF($H1137="","",INDEX([1]NKC!$F$10:$F$5007,$H1137)))</f>
        <v>1363636</v>
      </c>
      <c r="G1137" s="50">
        <f ca="1">IF(SUM(E1137:F1137)=0,0,$G$11+SUM(E$12:$E1137)-SUM(F$12:$F1137))</f>
        <v>3260597139</v>
      </c>
      <c r="H1137" s="51">
        <f ca="1">IF(IF(TYPE(MATCH($C$8,OFFSET([1]NKC!$D$10,H1136,0):'[1]NKC'!$D$5007,0)+H1136)=16,"",MATCH($C$8,OFFSET([1]NKC!$D$10,H1136,0):'[1]NKC'!$D$5007,0)+H1136)&lt;IF(TYPE(MATCH($C$8,OFFSET([1]NKC!$E$10,H1136,0):'[1]NKC'!$E$5007,0)+H1136)=16,"",MATCH($C$8,OFFSET([1]NKC!$E$10,H1136,0):'[1]NKC'!$E$5007,0)+H1136),IF(TYPE(MATCH($C$8,OFFSET([1]NKC!$D$10,H1136,0):'[1]NKC'!$D$5007,0)+H1136)=16,"",MATCH($C$8,OFFSET([1]NKC!$D$10,H1136,0):'[1]NKC'!$D$5007,0)+H1136),IF(TYPE(MATCH($C$8,OFFSET([1]NKC!$E$10,H1136,0):'[1]NKC'!$E$5007,0)+H1136)=16,"",MATCH($C$8,OFFSET([1]NKC!$E$10,H1136,0):'[1]NKC'!$E$5007,0)+H1136))</f>
        <v>1510</v>
      </c>
    </row>
    <row r="1138" spans="1:8" s="52" customFormat="1" ht="14.25">
      <c r="A1138" s="45">
        <f ca="1">IF($H1138="","",INDEX([1]NKC!$A$10:$A$5007,$H1138))</f>
        <v>43640</v>
      </c>
      <c r="B1138" s="46" t="str">
        <f ca="1">IF($H1138="","",INDEX([1]NKC!$B$10:$B$5007,$H1138))</f>
        <v>PC20190624-02</v>
      </c>
      <c r="C1138" s="47" t="str">
        <f ca="1">IF($H1138="","",INDEX([1]NKC!$C$10:$C$5007,$H1138))</f>
        <v>Thuế GTGT khấu trừ</v>
      </c>
      <c r="D1138" s="48" t="str">
        <f ca="1">IF(IF($H1138="","",INDEX([1]NKC!$D$10:$D$5007,$H1138))=$C$8,IF($H1138="","",INDEX([1]NKC!$E$10:$E$5007,$H1138)),IF($H1138="","",INDEX([1]NKC!$D$10:$D$5007,$H1138)))</f>
        <v>1331</v>
      </c>
      <c r="E1138" s="49" t="str">
        <f ca="1">IF(IF($H1138="","",INDEX([1]NKC!$E$10:$E$5007,$H1138))=$C$8,"",IF($H1138="","",INDEX([1]NKC!$F$10:$F$5007,$H1138)))</f>
        <v/>
      </c>
      <c r="F1138" s="49">
        <f ca="1">IF(IF($H1138="","",INDEX([1]NKC!$D$10:$D$5007,$H1138))=$C$8,"",IF($H1138="","",INDEX([1]NKC!$F$10:$F$5007,$H1138)))</f>
        <v>136364</v>
      </c>
      <c r="G1138" s="50">
        <f ca="1">IF(SUM(E1138:F1138)=0,0,$G$11+SUM(E$12:$E1138)-SUM(F$12:$F1138))</f>
        <v>3260460775</v>
      </c>
      <c r="H1138" s="51">
        <f ca="1">IF(IF(TYPE(MATCH($C$8,OFFSET([1]NKC!$D$10,H1137,0):'[1]NKC'!$D$5007,0)+H1137)=16,"",MATCH($C$8,OFFSET([1]NKC!$D$10,H1137,0):'[1]NKC'!$D$5007,0)+H1137)&lt;IF(TYPE(MATCH($C$8,OFFSET([1]NKC!$E$10,H1137,0):'[1]NKC'!$E$5007,0)+H1137)=16,"",MATCH($C$8,OFFSET([1]NKC!$E$10,H1137,0):'[1]NKC'!$E$5007,0)+H1137),IF(TYPE(MATCH($C$8,OFFSET([1]NKC!$D$10,H1137,0):'[1]NKC'!$D$5007,0)+H1137)=16,"",MATCH($C$8,OFFSET([1]NKC!$D$10,H1137,0):'[1]NKC'!$D$5007,0)+H1137),IF(TYPE(MATCH($C$8,OFFSET([1]NKC!$E$10,H1137,0):'[1]NKC'!$E$5007,0)+H1137)=16,"",MATCH($C$8,OFFSET([1]NKC!$E$10,H1137,0):'[1]NKC'!$E$5007,0)+H1137))</f>
        <v>1511</v>
      </c>
    </row>
    <row r="1139" spans="1:8" s="52" customFormat="1" ht="25.5">
      <c r="A1139" s="45">
        <f ca="1">IF($H1139="","",INDEX([1]NKC!$A$10:$A$5007,$H1139))</f>
        <v>43640</v>
      </c>
      <c r="B1139" s="46" t="str">
        <f ca="1">IF($H1139="","",INDEX([1]NKC!$B$10:$B$5007,$H1139))</f>
        <v>PC20190624-02</v>
      </c>
      <c r="C1139" s="47" t="str">
        <f ca="1">IF($H1139="","",INDEX([1]NKC!$C$10:$C$5007,$H1139))</f>
        <v>TT chi phí công tác Lâm Đồng ngày 17.18.19 tháng 05/2019- Phòng nghỉ</v>
      </c>
      <c r="D1139" s="48" t="str">
        <f ca="1">IF(IF($H1139="","",INDEX([1]NKC!$D$10:$D$5007,$H1139))=$C$8,IF($H1139="","",INDEX([1]NKC!$E$10:$E$5007,$H1139)),IF($H1139="","",INDEX([1]NKC!$D$10:$D$5007,$H1139)))</f>
        <v>6418</v>
      </c>
      <c r="E1139" s="49" t="str">
        <f ca="1">IF(IF($H1139="","",INDEX([1]NKC!$E$10:$E$5007,$H1139))=$C$8,"",IF($H1139="","",INDEX([1]NKC!$F$10:$F$5007,$H1139)))</f>
        <v/>
      </c>
      <c r="F1139" s="49">
        <f ca="1">IF(IF($H1139="","",INDEX([1]NKC!$D$10:$D$5007,$H1139))=$C$8,"",IF($H1139="","",INDEX([1]NKC!$F$10:$F$5007,$H1139)))</f>
        <v>581819</v>
      </c>
      <c r="G1139" s="50">
        <f ca="1">IF(SUM(E1139:F1139)=0,0,$G$11+SUM(E$12:$E1139)-SUM(F$12:$F1139))</f>
        <v>3259878956</v>
      </c>
      <c r="H1139" s="51">
        <f ca="1">IF(IF(TYPE(MATCH($C$8,OFFSET([1]NKC!$D$10,H1138,0):'[1]NKC'!$D$5007,0)+H1138)=16,"",MATCH($C$8,OFFSET([1]NKC!$D$10,H1138,0):'[1]NKC'!$D$5007,0)+H1138)&lt;IF(TYPE(MATCH($C$8,OFFSET([1]NKC!$E$10,H1138,0):'[1]NKC'!$E$5007,0)+H1138)=16,"",MATCH($C$8,OFFSET([1]NKC!$E$10,H1138,0):'[1]NKC'!$E$5007,0)+H1138),IF(TYPE(MATCH($C$8,OFFSET([1]NKC!$D$10,H1138,0):'[1]NKC'!$D$5007,0)+H1138)=16,"",MATCH($C$8,OFFSET([1]NKC!$D$10,H1138,0):'[1]NKC'!$D$5007,0)+H1138),IF(TYPE(MATCH($C$8,OFFSET([1]NKC!$E$10,H1138,0):'[1]NKC'!$E$5007,0)+H1138)=16,"",MATCH($C$8,OFFSET([1]NKC!$E$10,H1138,0):'[1]NKC'!$E$5007,0)+H1138))</f>
        <v>1512</v>
      </c>
    </row>
    <row r="1140" spans="1:8" s="52" customFormat="1" ht="14.25">
      <c r="A1140" s="45">
        <f ca="1">IF($H1140="","",INDEX([1]NKC!$A$10:$A$5007,$H1140))</f>
        <v>43640</v>
      </c>
      <c r="B1140" s="46" t="str">
        <f ca="1">IF($H1140="","",INDEX([1]NKC!$B$10:$B$5007,$H1140))</f>
        <v>PC20190624-02</v>
      </c>
      <c r="C1140" s="47" t="str">
        <f ca="1">IF($H1140="","",INDEX([1]NKC!$C$10:$C$5007,$H1140))</f>
        <v>Thuế GTGT khấu trừ</v>
      </c>
      <c r="D1140" s="48" t="str">
        <f ca="1">IF(IF($H1140="","",INDEX([1]NKC!$D$10:$D$5007,$H1140))=$C$8,IF($H1140="","",INDEX([1]NKC!$E$10:$E$5007,$H1140)),IF($H1140="","",INDEX([1]NKC!$D$10:$D$5007,$H1140)))</f>
        <v>1331</v>
      </c>
      <c r="E1140" s="49" t="str">
        <f ca="1">IF(IF($H1140="","",INDEX([1]NKC!$E$10:$E$5007,$H1140))=$C$8,"",IF($H1140="","",INDEX([1]NKC!$F$10:$F$5007,$H1140)))</f>
        <v/>
      </c>
      <c r="F1140" s="49">
        <f ca="1">IF(IF($H1140="","",INDEX([1]NKC!$D$10:$D$5007,$H1140))=$C$8,"",IF($H1140="","",INDEX([1]NKC!$F$10:$F$5007,$H1140)))</f>
        <v>58181</v>
      </c>
      <c r="G1140" s="50">
        <f ca="1">IF(SUM(E1140:F1140)=0,0,$G$11+SUM(E$12:$E1140)-SUM(F$12:$F1140))</f>
        <v>3259820775</v>
      </c>
      <c r="H1140" s="51">
        <f ca="1">IF(IF(TYPE(MATCH($C$8,OFFSET([1]NKC!$D$10,H1139,0):'[1]NKC'!$D$5007,0)+H1139)=16,"",MATCH($C$8,OFFSET([1]NKC!$D$10,H1139,0):'[1]NKC'!$D$5007,0)+H1139)&lt;IF(TYPE(MATCH($C$8,OFFSET([1]NKC!$E$10,H1139,0):'[1]NKC'!$E$5007,0)+H1139)=16,"",MATCH($C$8,OFFSET([1]NKC!$E$10,H1139,0):'[1]NKC'!$E$5007,0)+H1139),IF(TYPE(MATCH($C$8,OFFSET([1]NKC!$D$10,H1139,0):'[1]NKC'!$D$5007,0)+H1139)=16,"",MATCH($C$8,OFFSET([1]NKC!$D$10,H1139,0):'[1]NKC'!$D$5007,0)+H1139),IF(TYPE(MATCH($C$8,OFFSET([1]NKC!$E$10,H1139,0):'[1]NKC'!$E$5007,0)+H1139)=16,"",MATCH($C$8,OFFSET([1]NKC!$E$10,H1139,0):'[1]NKC'!$E$5007,0)+H1139))</f>
        <v>1513</v>
      </c>
    </row>
    <row r="1141" spans="1:8" s="52" customFormat="1" ht="25.5">
      <c r="A1141" s="45">
        <f ca="1">IF($H1141="","",INDEX([1]NKC!$A$10:$A$5007,$H1141))</f>
        <v>43640</v>
      </c>
      <c r="B1141" s="46" t="str">
        <f ca="1">IF($H1141="","",INDEX([1]NKC!$B$10:$B$5007,$H1141))</f>
        <v>PC20190624-02</v>
      </c>
      <c r="C1141" s="47" t="str">
        <f ca="1">IF($H1141="","",INDEX([1]NKC!$C$10:$C$5007,$H1141))</f>
        <v>TT chi phí công tác Lâm Đồng ngày 17.18.19 tháng 05/2019- Phòng nghỉ</v>
      </c>
      <c r="D1141" s="48" t="str">
        <f ca="1">IF(IF($H1141="","",INDEX([1]NKC!$D$10:$D$5007,$H1141))=$C$8,IF($H1141="","",INDEX([1]NKC!$E$10:$E$5007,$H1141)),IF($H1141="","",INDEX([1]NKC!$D$10:$D$5007,$H1141)))</f>
        <v>6418</v>
      </c>
      <c r="E1141" s="49" t="str">
        <f ca="1">IF(IF($H1141="","",INDEX([1]NKC!$E$10:$E$5007,$H1141))=$C$8,"",IF($H1141="","",INDEX([1]NKC!$F$10:$F$5007,$H1141)))</f>
        <v/>
      </c>
      <c r="F1141" s="49">
        <f ca="1">IF(IF($H1141="","",INDEX([1]NKC!$D$10:$D$5007,$H1141))=$C$8,"",IF($H1141="","",INDEX([1]NKC!$F$10:$F$5007,$H1141)))</f>
        <v>200000</v>
      </c>
      <c r="G1141" s="50">
        <f ca="1">IF(SUM(E1141:F1141)=0,0,$G$11+SUM(E$12:$E1141)-SUM(F$12:$F1141))</f>
        <v>3259620775</v>
      </c>
      <c r="H1141" s="51">
        <f ca="1">IF(IF(TYPE(MATCH($C$8,OFFSET([1]NKC!$D$10,H1140,0):'[1]NKC'!$D$5007,0)+H1140)=16,"",MATCH($C$8,OFFSET([1]NKC!$D$10,H1140,0):'[1]NKC'!$D$5007,0)+H1140)&lt;IF(TYPE(MATCH($C$8,OFFSET([1]NKC!$E$10,H1140,0):'[1]NKC'!$E$5007,0)+H1140)=16,"",MATCH($C$8,OFFSET([1]NKC!$E$10,H1140,0):'[1]NKC'!$E$5007,0)+H1140),IF(TYPE(MATCH($C$8,OFFSET([1]NKC!$D$10,H1140,0):'[1]NKC'!$D$5007,0)+H1140)=16,"",MATCH($C$8,OFFSET([1]NKC!$D$10,H1140,0):'[1]NKC'!$D$5007,0)+H1140),IF(TYPE(MATCH($C$8,OFFSET([1]NKC!$E$10,H1140,0):'[1]NKC'!$E$5007,0)+H1140)=16,"",MATCH($C$8,OFFSET([1]NKC!$E$10,H1140,0):'[1]NKC'!$E$5007,0)+H1140))</f>
        <v>1514</v>
      </c>
    </row>
    <row r="1142" spans="1:8" s="52" customFormat="1" ht="25.5">
      <c r="A1142" s="45">
        <f ca="1">IF($H1142="","",INDEX([1]NKC!$A$10:$A$5007,$H1142))</f>
        <v>43640</v>
      </c>
      <c r="B1142" s="46" t="str">
        <f ca="1">IF($H1142="","",INDEX([1]NKC!$B$10:$B$5007,$H1142))</f>
        <v>PC20190624-02</v>
      </c>
      <c r="C1142" s="47" t="str">
        <f ca="1">IF($H1142="","",INDEX([1]NKC!$C$10:$C$5007,$H1142))</f>
        <v>TT chi phí công tác Lâm Đồng ngày 17.18.19 tháng 05/2019- Xăng</v>
      </c>
      <c r="D1142" s="48" t="str">
        <f ca="1">IF(IF($H1142="","",INDEX([1]NKC!$D$10:$D$5007,$H1142))=$C$8,IF($H1142="","",INDEX([1]NKC!$E$10:$E$5007,$H1142)),IF($H1142="","",INDEX([1]NKC!$D$10:$D$5007,$H1142)))</f>
        <v>6418</v>
      </c>
      <c r="E1142" s="49" t="str">
        <f ca="1">IF(IF($H1142="","",INDEX([1]NKC!$E$10:$E$5007,$H1142))=$C$8,"",IF($H1142="","",INDEX([1]NKC!$F$10:$F$5007,$H1142)))</f>
        <v/>
      </c>
      <c r="F1142" s="49">
        <f ca="1">IF(IF($H1142="","",INDEX([1]NKC!$D$10:$D$5007,$H1142))=$C$8,"",IF($H1142="","",INDEX([1]NKC!$F$10:$F$5007,$H1142)))</f>
        <v>1090909</v>
      </c>
      <c r="G1142" s="50">
        <f ca="1">IF(SUM(E1142:F1142)=0,0,$G$11+SUM(E$12:$E1142)-SUM(F$12:$F1142))</f>
        <v>3258529866</v>
      </c>
      <c r="H1142" s="51">
        <f ca="1">IF(IF(TYPE(MATCH($C$8,OFFSET([1]NKC!$D$10,H1141,0):'[1]NKC'!$D$5007,0)+H1141)=16,"",MATCH($C$8,OFFSET([1]NKC!$D$10,H1141,0):'[1]NKC'!$D$5007,0)+H1141)&lt;IF(TYPE(MATCH($C$8,OFFSET([1]NKC!$E$10,H1141,0):'[1]NKC'!$E$5007,0)+H1141)=16,"",MATCH($C$8,OFFSET([1]NKC!$E$10,H1141,0):'[1]NKC'!$E$5007,0)+H1141),IF(TYPE(MATCH($C$8,OFFSET([1]NKC!$D$10,H1141,0):'[1]NKC'!$D$5007,0)+H1141)=16,"",MATCH($C$8,OFFSET([1]NKC!$D$10,H1141,0):'[1]NKC'!$D$5007,0)+H1141),IF(TYPE(MATCH($C$8,OFFSET([1]NKC!$E$10,H1141,0):'[1]NKC'!$E$5007,0)+H1141)=16,"",MATCH($C$8,OFFSET([1]NKC!$E$10,H1141,0):'[1]NKC'!$E$5007,0)+H1141))</f>
        <v>1515</v>
      </c>
    </row>
    <row r="1143" spans="1:8" s="52" customFormat="1" ht="14.25">
      <c r="A1143" s="45">
        <f ca="1">IF($H1143="","",INDEX([1]NKC!$A$10:$A$5007,$H1143))</f>
        <v>43640</v>
      </c>
      <c r="B1143" s="46" t="str">
        <f ca="1">IF($H1143="","",INDEX([1]NKC!$B$10:$B$5007,$H1143))</f>
        <v>PC20190624-02</v>
      </c>
      <c r="C1143" s="47" t="str">
        <f ca="1">IF($H1143="","",INDEX([1]NKC!$C$10:$C$5007,$H1143))</f>
        <v>Thuế GTGT khấu trừ</v>
      </c>
      <c r="D1143" s="48" t="str">
        <f ca="1">IF(IF($H1143="","",INDEX([1]NKC!$D$10:$D$5007,$H1143))=$C$8,IF($H1143="","",INDEX([1]NKC!$E$10:$E$5007,$H1143)),IF($H1143="","",INDEX([1]NKC!$D$10:$D$5007,$H1143)))</f>
        <v>1331</v>
      </c>
      <c r="E1143" s="49" t="str">
        <f ca="1">IF(IF($H1143="","",INDEX([1]NKC!$E$10:$E$5007,$H1143))=$C$8,"",IF($H1143="","",INDEX([1]NKC!$F$10:$F$5007,$H1143)))</f>
        <v/>
      </c>
      <c r="F1143" s="49">
        <f ca="1">IF(IF($H1143="","",INDEX([1]NKC!$D$10:$D$5007,$H1143))=$C$8,"",IF($H1143="","",INDEX([1]NKC!$F$10:$F$5007,$H1143)))</f>
        <v>109091</v>
      </c>
      <c r="G1143" s="50">
        <f ca="1">IF(SUM(E1143:F1143)=0,0,$G$11+SUM(E$12:$E1143)-SUM(F$12:$F1143))</f>
        <v>3258420775</v>
      </c>
      <c r="H1143" s="51">
        <f ca="1">IF(IF(TYPE(MATCH($C$8,OFFSET([1]NKC!$D$10,H1142,0):'[1]NKC'!$D$5007,0)+H1142)=16,"",MATCH($C$8,OFFSET([1]NKC!$D$10,H1142,0):'[1]NKC'!$D$5007,0)+H1142)&lt;IF(TYPE(MATCH($C$8,OFFSET([1]NKC!$E$10,H1142,0):'[1]NKC'!$E$5007,0)+H1142)=16,"",MATCH($C$8,OFFSET([1]NKC!$E$10,H1142,0):'[1]NKC'!$E$5007,0)+H1142),IF(TYPE(MATCH($C$8,OFFSET([1]NKC!$D$10,H1142,0):'[1]NKC'!$D$5007,0)+H1142)=16,"",MATCH($C$8,OFFSET([1]NKC!$D$10,H1142,0):'[1]NKC'!$D$5007,0)+H1142),IF(TYPE(MATCH($C$8,OFFSET([1]NKC!$E$10,H1142,0):'[1]NKC'!$E$5007,0)+H1142)=16,"",MATCH($C$8,OFFSET([1]NKC!$E$10,H1142,0):'[1]NKC'!$E$5007,0)+H1142))</f>
        <v>1516</v>
      </c>
    </row>
    <row r="1144" spans="1:8" s="52" customFormat="1" ht="25.5">
      <c r="A1144" s="45">
        <f ca="1">IF($H1144="","",INDEX([1]NKC!$A$10:$A$5007,$H1144))</f>
        <v>43640</v>
      </c>
      <c r="B1144" s="46" t="str">
        <f ca="1">IF($H1144="","",INDEX([1]NKC!$B$10:$B$5007,$H1144))</f>
        <v>PC20190624-02</v>
      </c>
      <c r="C1144" s="47" t="str">
        <f ca="1">IF($H1144="","",INDEX([1]NKC!$C$10:$C$5007,$H1144))</f>
        <v>TT chi phí công tác Lâm Đồng ngày 17.18.19 tháng 05/2019- Xăng</v>
      </c>
      <c r="D1144" s="48" t="str">
        <f ca="1">IF(IF($H1144="","",INDEX([1]NKC!$D$10:$D$5007,$H1144))=$C$8,IF($H1144="","",INDEX([1]NKC!$E$10:$E$5007,$H1144)),IF($H1144="","",INDEX([1]NKC!$D$10:$D$5007,$H1144)))</f>
        <v>6418</v>
      </c>
      <c r="E1144" s="49" t="str">
        <f ca="1">IF(IF($H1144="","",INDEX([1]NKC!$E$10:$E$5007,$H1144))=$C$8,"",IF($H1144="","",INDEX([1]NKC!$F$10:$F$5007,$H1144)))</f>
        <v/>
      </c>
      <c r="F1144" s="49">
        <f ca="1">IF(IF($H1144="","",INDEX([1]NKC!$D$10:$D$5007,$H1144))=$C$8,"",IF($H1144="","",INDEX([1]NKC!$F$10:$F$5007,$H1144)))</f>
        <v>909091</v>
      </c>
      <c r="G1144" s="50">
        <f ca="1">IF(SUM(E1144:F1144)=0,0,$G$11+SUM(E$12:$E1144)-SUM(F$12:$F1144))</f>
        <v>3257511684</v>
      </c>
      <c r="H1144" s="51">
        <f ca="1">IF(IF(TYPE(MATCH($C$8,OFFSET([1]NKC!$D$10,H1143,0):'[1]NKC'!$D$5007,0)+H1143)=16,"",MATCH($C$8,OFFSET([1]NKC!$D$10,H1143,0):'[1]NKC'!$D$5007,0)+H1143)&lt;IF(TYPE(MATCH($C$8,OFFSET([1]NKC!$E$10,H1143,0):'[1]NKC'!$E$5007,0)+H1143)=16,"",MATCH($C$8,OFFSET([1]NKC!$E$10,H1143,0):'[1]NKC'!$E$5007,0)+H1143),IF(TYPE(MATCH($C$8,OFFSET([1]NKC!$D$10,H1143,0):'[1]NKC'!$D$5007,0)+H1143)=16,"",MATCH($C$8,OFFSET([1]NKC!$D$10,H1143,0):'[1]NKC'!$D$5007,0)+H1143),IF(TYPE(MATCH($C$8,OFFSET([1]NKC!$E$10,H1143,0):'[1]NKC'!$E$5007,0)+H1143)=16,"",MATCH($C$8,OFFSET([1]NKC!$E$10,H1143,0):'[1]NKC'!$E$5007,0)+H1143))</f>
        <v>1517</v>
      </c>
    </row>
    <row r="1145" spans="1:8" s="52" customFormat="1" ht="14.25">
      <c r="A1145" s="45">
        <f ca="1">IF($H1145="","",INDEX([1]NKC!$A$10:$A$5007,$H1145))</f>
        <v>43640</v>
      </c>
      <c r="B1145" s="46" t="str">
        <f ca="1">IF($H1145="","",INDEX([1]NKC!$B$10:$B$5007,$H1145))</f>
        <v>PC20190624-02</v>
      </c>
      <c r="C1145" s="47" t="str">
        <f ca="1">IF($H1145="","",INDEX([1]NKC!$C$10:$C$5007,$H1145))</f>
        <v>Thuế GTGT khấu trừ</v>
      </c>
      <c r="D1145" s="48" t="str">
        <f ca="1">IF(IF($H1145="","",INDEX([1]NKC!$D$10:$D$5007,$H1145))=$C$8,IF($H1145="","",INDEX([1]NKC!$E$10:$E$5007,$H1145)),IF($H1145="","",INDEX([1]NKC!$D$10:$D$5007,$H1145)))</f>
        <v>1331</v>
      </c>
      <c r="E1145" s="49" t="str">
        <f ca="1">IF(IF($H1145="","",INDEX([1]NKC!$E$10:$E$5007,$H1145))=$C$8,"",IF($H1145="","",INDEX([1]NKC!$F$10:$F$5007,$H1145)))</f>
        <v/>
      </c>
      <c r="F1145" s="49">
        <f ca="1">IF(IF($H1145="","",INDEX([1]NKC!$D$10:$D$5007,$H1145))=$C$8,"",IF($H1145="","",INDEX([1]NKC!$F$10:$F$5007,$H1145)))</f>
        <v>90909</v>
      </c>
      <c r="G1145" s="50">
        <f ca="1">IF(SUM(E1145:F1145)=0,0,$G$11+SUM(E$12:$E1145)-SUM(F$12:$F1145))</f>
        <v>3257420775</v>
      </c>
      <c r="H1145" s="51">
        <f ca="1">IF(IF(TYPE(MATCH($C$8,OFFSET([1]NKC!$D$10,H1144,0):'[1]NKC'!$D$5007,0)+H1144)=16,"",MATCH($C$8,OFFSET([1]NKC!$D$10,H1144,0):'[1]NKC'!$D$5007,0)+H1144)&lt;IF(TYPE(MATCH($C$8,OFFSET([1]NKC!$E$10,H1144,0):'[1]NKC'!$E$5007,0)+H1144)=16,"",MATCH($C$8,OFFSET([1]NKC!$E$10,H1144,0):'[1]NKC'!$E$5007,0)+H1144),IF(TYPE(MATCH($C$8,OFFSET([1]NKC!$D$10,H1144,0):'[1]NKC'!$D$5007,0)+H1144)=16,"",MATCH($C$8,OFFSET([1]NKC!$D$10,H1144,0):'[1]NKC'!$D$5007,0)+H1144),IF(TYPE(MATCH($C$8,OFFSET([1]NKC!$E$10,H1144,0):'[1]NKC'!$E$5007,0)+H1144)=16,"",MATCH($C$8,OFFSET([1]NKC!$E$10,H1144,0):'[1]NKC'!$E$5007,0)+H1144))</f>
        <v>1518</v>
      </c>
    </row>
    <row r="1146" spans="1:8" s="52" customFormat="1" ht="25.5">
      <c r="A1146" s="45">
        <f ca="1">IF($H1146="","",INDEX([1]NKC!$A$10:$A$5007,$H1146))</f>
        <v>43640</v>
      </c>
      <c r="B1146" s="46" t="str">
        <f ca="1">IF($H1146="","",INDEX([1]NKC!$B$10:$B$5007,$H1146))</f>
        <v>PC20190624-02</v>
      </c>
      <c r="C1146" s="47" t="str">
        <f ca="1">IF($H1146="","",INDEX([1]NKC!$C$10:$C$5007,$H1146))</f>
        <v>TT chi phí công tác Lâm Đồng ngày 17.18.19 tháng 05/2019- Phí cầu dường</v>
      </c>
      <c r="D1146" s="48" t="str">
        <f ca="1">IF(IF($H1146="","",INDEX([1]NKC!$D$10:$D$5007,$H1146))=$C$8,IF($H1146="","",INDEX([1]NKC!$E$10:$E$5007,$H1146)),IF($H1146="","",INDEX([1]NKC!$D$10:$D$5007,$H1146)))</f>
        <v>6418</v>
      </c>
      <c r="E1146" s="49" t="str">
        <f ca="1">IF(IF($H1146="","",INDEX([1]NKC!$E$10:$E$5007,$H1146))=$C$8,"",IF($H1146="","",INDEX([1]NKC!$F$10:$F$5007,$H1146)))</f>
        <v/>
      </c>
      <c r="F1146" s="49">
        <f ca="1">IF(IF($H1146="","",INDEX([1]NKC!$D$10:$D$5007,$H1146))=$C$8,"",IF($H1146="","",INDEX([1]NKC!$F$10:$F$5007,$H1146)))</f>
        <v>699091</v>
      </c>
      <c r="G1146" s="50">
        <f ca="1">IF(SUM(E1146:F1146)=0,0,$G$11+SUM(E$12:$E1146)-SUM(F$12:$F1146))</f>
        <v>3256721684</v>
      </c>
      <c r="H1146" s="51">
        <f ca="1">IF(IF(TYPE(MATCH($C$8,OFFSET([1]NKC!$D$10,H1145,0):'[1]NKC'!$D$5007,0)+H1145)=16,"",MATCH($C$8,OFFSET([1]NKC!$D$10,H1145,0):'[1]NKC'!$D$5007,0)+H1145)&lt;IF(TYPE(MATCH($C$8,OFFSET([1]NKC!$E$10,H1145,0):'[1]NKC'!$E$5007,0)+H1145)=16,"",MATCH($C$8,OFFSET([1]NKC!$E$10,H1145,0):'[1]NKC'!$E$5007,0)+H1145),IF(TYPE(MATCH($C$8,OFFSET([1]NKC!$D$10,H1145,0):'[1]NKC'!$D$5007,0)+H1145)=16,"",MATCH($C$8,OFFSET([1]NKC!$D$10,H1145,0):'[1]NKC'!$D$5007,0)+H1145),IF(TYPE(MATCH($C$8,OFFSET([1]NKC!$E$10,H1145,0):'[1]NKC'!$E$5007,0)+H1145)=16,"",MATCH($C$8,OFFSET([1]NKC!$E$10,H1145,0):'[1]NKC'!$E$5007,0)+H1145))</f>
        <v>1519</v>
      </c>
    </row>
    <row r="1147" spans="1:8" s="52" customFormat="1" ht="14.25">
      <c r="A1147" s="45">
        <f ca="1">IF($H1147="","",INDEX([1]NKC!$A$10:$A$5007,$H1147))</f>
        <v>43640</v>
      </c>
      <c r="B1147" s="46" t="str">
        <f ca="1">IF($H1147="","",INDEX([1]NKC!$B$10:$B$5007,$H1147))</f>
        <v>PC20190624-02</v>
      </c>
      <c r="C1147" s="47" t="str">
        <f ca="1">IF($H1147="","",INDEX([1]NKC!$C$10:$C$5007,$H1147))</f>
        <v>Thuế GTGT khấu trừ</v>
      </c>
      <c r="D1147" s="48" t="str">
        <f ca="1">IF(IF($H1147="","",INDEX([1]NKC!$D$10:$D$5007,$H1147))=$C$8,IF($H1147="","",INDEX([1]NKC!$E$10:$E$5007,$H1147)),IF($H1147="","",INDEX([1]NKC!$D$10:$D$5007,$H1147)))</f>
        <v>1331</v>
      </c>
      <c r="E1147" s="49" t="str">
        <f ca="1">IF(IF($H1147="","",INDEX([1]NKC!$E$10:$E$5007,$H1147))=$C$8,"",IF($H1147="","",INDEX([1]NKC!$F$10:$F$5007,$H1147)))</f>
        <v/>
      </c>
      <c r="F1147" s="49">
        <f ca="1">IF(IF($H1147="","",INDEX([1]NKC!$D$10:$D$5007,$H1147))=$C$8,"",IF($H1147="","",INDEX([1]NKC!$F$10:$F$5007,$H1147)))</f>
        <v>69909</v>
      </c>
      <c r="G1147" s="50">
        <f ca="1">IF(SUM(E1147:F1147)=0,0,$G$11+SUM(E$12:$E1147)-SUM(F$12:$F1147))</f>
        <v>3256651775</v>
      </c>
      <c r="H1147" s="51">
        <f ca="1">IF(IF(TYPE(MATCH($C$8,OFFSET([1]NKC!$D$10,H1146,0):'[1]NKC'!$D$5007,0)+H1146)=16,"",MATCH($C$8,OFFSET([1]NKC!$D$10,H1146,0):'[1]NKC'!$D$5007,0)+H1146)&lt;IF(TYPE(MATCH($C$8,OFFSET([1]NKC!$E$10,H1146,0):'[1]NKC'!$E$5007,0)+H1146)=16,"",MATCH($C$8,OFFSET([1]NKC!$E$10,H1146,0):'[1]NKC'!$E$5007,0)+H1146),IF(TYPE(MATCH($C$8,OFFSET([1]NKC!$D$10,H1146,0):'[1]NKC'!$D$5007,0)+H1146)=16,"",MATCH($C$8,OFFSET([1]NKC!$D$10,H1146,0):'[1]NKC'!$D$5007,0)+H1146),IF(TYPE(MATCH($C$8,OFFSET([1]NKC!$E$10,H1146,0):'[1]NKC'!$E$5007,0)+H1146)=16,"",MATCH($C$8,OFFSET([1]NKC!$E$10,H1146,0):'[1]NKC'!$E$5007,0)+H1146))</f>
        <v>1520</v>
      </c>
    </row>
    <row r="1148" spans="1:8" s="52" customFormat="1" ht="25.5">
      <c r="A1148" s="45">
        <f ca="1">IF($H1148="","",INDEX([1]NKC!$A$10:$A$5007,$H1148))</f>
        <v>43640</v>
      </c>
      <c r="B1148" s="46" t="str">
        <f ca="1">IF($H1148="","",INDEX([1]NKC!$B$10:$B$5007,$H1148))</f>
        <v>PC20190624-03</v>
      </c>
      <c r="C1148" s="47" t="str">
        <f ca="1">IF($H1148="","",INDEX([1]NKC!$C$10:$C$5007,$H1148))</f>
        <v>Ms.Luyến tạm ứng (chứng thực bản sao công ty Della)</v>
      </c>
      <c r="D1148" s="48" t="str">
        <f ca="1">IF(IF($H1148="","",INDEX([1]NKC!$D$10:$D$5007,$H1148))=$C$8,IF($H1148="","",INDEX([1]NKC!$E$10:$E$5007,$H1148)),IF($H1148="","",INDEX([1]NKC!$D$10:$D$5007,$H1148)))</f>
        <v>141</v>
      </c>
      <c r="E1148" s="49" t="str">
        <f ca="1">IF(IF($H1148="","",INDEX([1]NKC!$E$10:$E$5007,$H1148))=$C$8,"",IF($H1148="","",INDEX([1]NKC!$F$10:$F$5007,$H1148)))</f>
        <v/>
      </c>
      <c r="F1148" s="49">
        <f ca="1">IF(IF($H1148="","",INDEX([1]NKC!$D$10:$D$5007,$H1148))=$C$8,"",IF($H1148="","",INDEX([1]NKC!$F$10:$F$5007,$H1148)))</f>
        <v>15000</v>
      </c>
      <c r="G1148" s="50">
        <f ca="1">IF(SUM(E1148:F1148)=0,0,$G$11+SUM(E$12:$E1148)-SUM(F$12:$F1148))</f>
        <v>3256636775</v>
      </c>
      <c r="H1148" s="51">
        <f ca="1">IF(IF(TYPE(MATCH($C$8,OFFSET([1]NKC!$D$10,H1147,0):'[1]NKC'!$D$5007,0)+H1147)=16,"",MATCH($C$8,OFFSET([1]NKC!$D$10,H1147,0):'[1]NKC'!$D$5007,0)+H1147)&lt;IF(TYPE(MATCH($C$8,OFFSET([1]NKC!$E$10,H1147,0):'[1]NKC'!$E$5007,0)+H1147)=16,"",MATCH($C$8,OFFSET([1]NKC!$E$10,H1147,0):'[1]NKC'!$E$5007,0)+H1147),IF(TYPE(MATCH($C$8,OFFSET([1]NKC!$D$10,H1147,0):'[1]NKC'!$D$5007,0)+H1147)=16,"",MATCH($C$8,OFFSET([1]NKC!$D$10,H1147,0):'[1]NKC'!$D$5007,0)+H1147),IF(TYPE(MATCH($C$8,OFFSET([1]NKC!$E$10,H1147,0):'[1]NKC'!$E$5007,0)+H1147)=16,"",MATCH($C$8,OFFSET([1]NKC!$E$10,H1147,0):'[1]NKC'!$E$5007,0)+H1147))</f>
        <v>1521</v>
      </c>
    </row>
    <row r="1149" spans="1:8" s="52" customFormat="1" ht="14.25">
      <c r="A1149" s="45">
        <f ca="1">IF($H1149="","",INDEX([1]NKC!$A$10:$A$5007,$H1149))</f>
        <v>43640</v>
      </c>
      <c r="B1149" s="46" t="str">
        <f ca="1">IF($H1149="","",INDEX([1]NKC!$B$10:$B$5007,$H1149))</f>
        <v>PT20190624-02</v>
      </c>
      <c r="C1149" s="47" t="str">
        <f ca="1">IF($H1149="","",INDEX([1]NKC!$C$10:$C$5007,$H1149))</f>
        <v>Ms Luyến hoàn ứng</v>
      </c>
      <c r="D1149" s="48" t="str">
        <f ca="1">IF(IF($H1149="","",INDEX([1]NKC!$D$10:$D$5007,$H1149))=$C$8,IF($H1149="","",INDEX([1]NKC!$E$10:$E$5007,$H1149)),IF($H1149="","",INDEX([1]NKC!$D$10:$D$5007,$H1149)))</f>
        <v>141</v>
      </c>
      <c r="E1149" s="49">
        <f ca="1">IF(IF($H1149="","",INDEX([1]NKC!$E$10:$E$5007,$H1149))=$C$8,"",IF($H1149="","",INDEX([1]NKC!$F$10:$F$5007,$H1149)))</f>
        <v>40000000</v>
      </c>
      <c r="F1149" s="49" t="str">
        <f ca="1">IF(IF($H1149="","",INDEX([1]NKC!$D$10:$D$5007,$H1149))=$C$8,"",IF($H1149="","",INDEX([1]NKC!$F$10:$F$5007,$H1149)))</f>
        <v/>
      </c>
      <c r="G1149" s="50">
        <f ca="1">IF(SUM(E1149:F1149)=0,0,$G$11+SUM(E$12:$E1149)-SUM(F$12:$F1149))</f>
        <v>3296636775</v>
      </c>
      <c r="H1149" s="51">
        <f ca="1">IF(IF(TYPE(MATCH($C$8,OFFSET([1]NKC!$D$10,H1148,0):'[1]NKC'!$D$5007,0)+H1148)=16,"",MATCH($C$8,OFFSET([1]NKC!$D$10,H1148,0):'[1]NKC'!$D$5007,0)+H1148)&lt;IF(TYPE(MATCH($C$8,OFFSET([1]NKC!$E$10,H1148,0):'[1]NKC'!$E$5007,0)+H1148)=16,"",MATCH($C$8,OFFSET([1]NKC!$E$10,H1148,0):'[1]NKC'!$E$5007,0)+H1148),IF(TYPE(MATCH($C$8,OFFSET([1]NKC!$D$10,H1148,0):'[1]NKC'!$D$5007,0)+H1148)=16,"",MATCH($C$8,OFFSET([1]NKC!$D$10,H1148,0):'[1]NKC'!$D$5007,0)+H1148),IF(TYPE(MATCH($C$8,OFFSET([1]NKC!$E$10,H1148,0):'[1]NKC'!$E$5007,0)+H1148)=16,"",MATCH($C$8,OFFSET([1]NKC!$E$10,H1148,0):'[1]NKC'!$E$5007,0)+H1148))</f>
        <v>1522</v>
      </c>
    </row>
    <row r="1150" spans="1:8" s="52" customFormat="1" ht="25.5">
      <c r="A1150" s="45">
        <f ca="1">IF($H1150="","",INDEX([1]NKC!$A$10:$A$5007,$H1150))</f>
        <v>43640</v>
      </c>
      <c r="B1150" s="46" t="str">
        <f ca="1">IF($H1150="","",INDEX([1]NKC!$B$10:$B$5007,$H1150))</f>
        <v>PC20190624-04</v>
      </c>
      <c r="C1150" s="47" t="str">
        <f ca="1">IF($H1150="","",INDEX([1]NKC!$C$10:$C$5007,$H1150))</f>
        <v>TT chi phí đi xe bổ sung đợt họp đầu tháng 06/2019 ( Tây Nguyên)</v>
      </c>
      <c r="D1150" s="48" t="str">
        <f ca="1">IF(IF($H1150="","",INDEX([1]NKC!$D$10:$D$5007,$H1150))=$C$8,IF($H1150="","",INDEX([1]NKC!$E$10:$E$5007,$H1150)),IF($H1150="","",INDEX([1]NKC!$D$10:$D$5007,$H1150)))</f>
        <v>6418</v>
      </c>
      <c r="E1150" s="49" t="str">
        <f ca="1">IF(IF($H1150="","",INDEX([1]NKC!$E$10:$E$5007,$H1150))=$C$8,"",IF($H1150="","",INDEX([1]NKC!$F$10:$F$5007,$H1150)))</f>
        <v/>
      </c>
      <c r="F1150" s="49">
        <f ca="1">IF(IF($H1150="","",INDEX([1]NKC!$D$10:$D$5007,$H1150))=$C$8,"",IF($H1150="","",INDEX([1]NKC!$F$10:$F$5007,$H1150)))</f>
        <v>1363636</v>
      </c>
      <c r="G1150" s="50">
        <f ca="1">IF(SUM(E1150:F1150)=0,0,$G$11+SUM(E$12:$E1150)-SUM(F$12:$F1150))</f>
        <v>3295273139</v>
      </c>
      <c r="H1150" s="51">
        <f ca="1">IF(IF(TYPE(MATCH($C$8,OFFSET([1]NKC!$D$10,H1149,0):'[1]NKC'!$D$5007,0)+H1149)=16,"",MATCH($C$8,OFFSET([1]NKC!$D$10,H1149,0):'[1]NKC'!$D$5007,0)+H1149)&lt;IF(TYPE(MATCH($C$8,OFFSET([1]NKC!$E$10,H1149,0):'[1]NKC'!$E$5007,0)+H1149)=16,"",MATCH($C$8,OFFSET([1]NKC!$E$10,H1149,0):'[1]NKC'!$E$5007,0)+H1149),IF(TYPE(MATCH($C$8,OFFSET([1]NKC!$D$10,H1149,0):'[1]NKC'!$D$5007,0)+H1149)=16,"",MATCH($C$8,OFFSET([1]NKC!$D$10,H1149,0):'[1]NKC'!$D$5007,0)+H1149),IF(TYPE(MATCH($C$8,OFFSET([1]NKC!$E$10,H1149,0):'[1]NKC'!$E$5007,0)+H1149)=16,"",MATCH($C$8,OFFSET([1]NKC!$E$10,H1149,0):'[1]NKC'!$E$5007,0)+H1149))</f>
        <v>1523</v>
      </c>
    </row>
    <row r="1151" spans="1:8" s="52" customFormat="1" ht="14.25">
      <c r="A1151" s="45">
        <f ca="1">IF($H1151="","",INDEX([1]NKC!$A$10:$A$5007,$H1151))</f>
        <v>43640</v>
      </c>
      <c r="B1151" s="46" t="str">
        <f ca="1">IF($H1151="","",INDEX([1]NKC!$B$10:$B$5007,$H1151))</f>
        <v>PC20190624-04</v>
      </c>
      <c r="C1151" s="47" t="str">
        <f ca="1">IF($H1151="","",INDEX([1]NKC!$C$10:$C$5007,$H1151))</f>
        <v>Thuế GTGT khấu trừ</v>
      </c>
      <c r="D1151" s="48" t="str">
        <f ca="1">IF(IF($H1151="","",INDEX([1]NKC!$D$10:$D$5007,$H1151))=$C$8,IF($H1151="","",INDEX([1]NKC!$E$10:$E$5007,$H1151)),IF($H1151="","",INDEX([1]NKC!$D$10:$D$5007,$H1151)))</f>
        <v>1331</v>
      </c>
      <c r="E1151" s="49" t="str">
        <f ca="1">IF(IF($H1151="","",INDEX([1]NKC!$E$10:$E$5007,$H1151))=$C$8,"",IF($H1151="","",INDEX([1]NKC!$F$10:$F$5007,$H1151)))</f>
        <v/>
      </c>
      <c r="F1151" s="49">
        <f ca="1">IF(IF($H1151="","",INDEX([1]NKC!$D$10:$D$5007,$H1151))=$C$8,"",IF($H1151="","",INDEX([1]NKC!$F$10:$F$5007,$H1151)))</f>
        <v>136364</v>
      </c>
      <c r="G1151" s="50">
        <f ca="1">IF(SUM(E1151:F1151)=0,0,$G$11+SUM(E$12:$E1151)-SUM(F$12:$F1151))</f>
        <v>3295136775</v>
      </c>
      <c r="H1151" s="51">
        <f ca="1">IF(IF(TYPE(MATCH($C$8,OFFSET([1]NKC!$D$10,H1150,0):'[1]NKC'!$D$5007,0)+H1150)=16,"",MATCH($C$8,OFFSET([1]NKC!$D$10,H1150,0):'[1]NKC'!$D$5007,0)+H1150)&lt;IF(TYPE(MATCH($C$8,OFFSET([1]NKC!$E$10,H1150,0):'[1]NKC'!$E$5007,0)+H1150)=16,"",MATCH($C$8,OFFSET([1]NKC!$E$10,H1150,0):'[1]NKC'!$E$5007,0)+H1150),IF(TYPE(MATCH($C$8,OFFSET([1]NKC!$D$10,H1150,0):'[1]NKC'!$D$5007,0)+H1150)=16,"",MATCH($C$8,OFFSET([1]NKC!$D$10,H1150,0):'[1]NKC'!$D$5007,0)+H1150),IF(TYPE(MATCH($C$8,OFFSET([1]NKC!$E$10,H1150,0):'[1]NKC'!$E$5007,0)+H1150)=16,"",MATCH($C$8,OFFSET([1]NKC!$E$10,H1150,0):'[1]NKC'!$E$5007,0)+H1150))</f>
        <v>1524</v>
      </c>
    </row>
    <row r="1152" spans="1:8" s="52" customFormat="1" ht="14.25">
      <c r="A1152" s="45">
        <f ca="1">IF($H1152="","",INDEX([1]NKC!$A$10:$A$5007,$H1152))</f>
        <v>43640</v>
      </c>
      <c r="B1152" s="46" t="str">
        <f ca="1">IF($H1152="","",INDEX([1]NKC!$B$10:$B$5007,$H1152))</f>
        <v>PC20190624-05</v>
      </c>
      <c r="C1152" s="47" t="str">
        <f ca="1">IF($H1152="","",INDEX([1]NKC!$C$10:$C$5007,$H1152))</f>
        <v>TT chi phí thiết kế cho bên Feerk</v>
      </c>
      <c r="D1152" s="48" t="str">
        <f ca="1">IF(IF($H1152="","",INDEX([1]NKC!$D$10:$D$5007,$H1152))=$C$8,IF($H1152="","",INDEX([1]NKC!$E$10:$E$5007,$H1152)),IF($H1152="","",INDEX([1]NKC!$D$10:$D$5007,$H1152)))</f>
        <v>6418</v>
      </c>
      <c r="E1152" s="49" t="str">
        <f ca="1">IF(IF($H1152="","",INDEX([1]NKC!$E$10:$E$5007,$H1152))=$C$8,"",IF($H1152="","",INDEX([1]NKC!$F$10:$F$5007,$H1152)))</f>
        <v/>
      </c>
      <c r="F1152" s="49">
        <f ca="1">IF(IF($H1152="","",INDEX([1]NKC!$D$10:$D$5007,$H1152))=$C$8,"",IF($H1152="","",INDEX([1]NKC!$F$10:$F$5007,$H1152)))</f>
        <v>24000000</v>
      </c>
      <c r="G1152" s="50">
        <f ca="1">IF(SUM(E1152:F1152)=0,0,$G$11+SUM(E$12:$E1152)-SUM(F$12:$F1152))</f>
        <v>3271136775</v>
      </c>
      <c r="H1152" s="51">
        <f ca="1">IF(IF(TYPE(MATCH($C$8,OFFSET([1]NKC!$D$10,H1151,0):'[1]NKC'!$D$5007,0)+H1151)=16,"",MATCH($C$8,OFFSET([1]NKC!$D$10,H1151,0):'[1]NKC'!$D$5007,0)+H1151)&lt;IF(TYPE(MATCH($C$8,OFFSET([1]NKC!$E$10,H1151,0):'[1]NKC'!$E$5007,0)+H1151)=16,"",MATCH($C$8,OFFSET([1]NKC!$E$10,H1151,0):'[1]NKC'!$E$5007,0)+H1151),IF(TYPE(MATCH($C$8,OFFSET([1]NKC!$D$10,H1151,0):'[1]NKC'!$D$5007,0)+H1151)=16,"",MATCH($C$8,OFFSET([1]NKC!$D$10,H1151,0):'[1]NKC'!$D$5007,0)+H1151),IF(TYPE(MATCH($C$8,OFFSET([1]NKC!$E$10,H1151,0):'[1]NKC'!$E$5007,0)+H1151)=16,"",MATCH($C$8,OFFSET([1]NKC!$E$10,H1151,0):'[1]NKC'!$E$5007,0)+H1151))</f>
        <v>1525</v>
      </c>
    </row>
    <row r="1153" spans="1:8" s="52" customFormat="1" ht="14.25">
      <c r="A1153" s="45">
        <f ca="1">IF($H1153="","",INDEX([1]NKC!$A$10:$A$5007,$H1153))</f>
        <v>43640</v>
      </c>
      <c r="B1153" s="46" t="str">
        <f ca="1">IF($H1153="","",INDEX([1]NKC!$B$10:$B$5007,$H1153))</f>
        <v>PC20190624-06</v>
      </c>
      <c r="C1153" s="47" t="str">
        <f ca="1">IF($H1153="","",INDEX([1]NKC!$C$10:$C$5007,$H1153))</f>
        <v>TT tiền điện T06/2019</v>
      </c>
      <c r="D1153" s="48" t="str">
        <f ca="1">IF(IF($H1153="","",INDEX([1]NKC!$D$10:$D$5007,$H1153))=$C$8,IF($H1153="","",INDEX([1]NKC!$E$10:$E$5007,$H1153)),IF($H1153="","",INDEX([1]NKC!$D$10:$D$5007,$H1153)))</f>
        <v>6428</v>
      </c>
      <c r="E1153" s="49" t="str">
        <f ca="1">IF(IF($H1153="","",INDEX([1]NKC!$E$10:$E$5007,$H1153))=$C$8,"",IF($H1153="","",INDEX([1]NKC!$F$10:$F$5007,$H1153)))</f>
        <v/>
      </c>
      <c r="F1153" s="49">
        <f ca="1">IF(IF($H1153="","",INDEX([1]NKC!$D$10:$D$5007,$H1153))=$C$8,"",IF($H1153="","",INDEX([1]NKC!$F$10:$F$5007,$H1153)))</f>
        <v>12302685</v>
      </c>
      <c r="G1153" s="50">
        <f ca="1">IF(SUM(E1153:F1153)=0,0,$G$11+SUM(E$12:$E1153)-SUM(F$12:$F1153))</f>
        <v>3258834090</v>
      </c>
      <c r="H1153" s="51">
        <f ca="1">IF(IF(TYPE(MATCH($C$8,OFFSET([1]NKC!$D$10,H1152,0):'[1]NKC'!$D$5007,0)+H1152)=16,"",MATCH($C$8,OFFSET([1]NKC!$D$10,H1152,0):'[1]NKC'!$D$5007,0)+H1152)&lt;IF(TYPE(MATCH($C$8,OFFSET([1]NKC!$E$10,H1152,0):'[1]NKC'!$E$5007,0)+H1152)=16,"",MATCH($C$8,OFFSET([1]NKC!$E$10,H1152,0):'[1]NKC'!$E$5007,0)+H1152),IF(TYPE(MATCH($C$8,OFFSET([1]NKC!$D$10,H1152,0):'[1]NKC'!$D$5007,0)+H1152)=16,"",MATCH($C$8,OFFSET([1]NKC!$D$10,H1152,0):'[1]NKC'!$D$5007,0)+H1152),IF(TYPE(MATCH($C$8,OFFSET([1]NKC!$E$10,H1152,0):'[1]NKC'!$E$5007,0)+H1152)=16,"",MATCH($C$8,OFFSET([1]NKC!$E$10,H1152,0):'[1]NKC'!$E$5007,0)+H1152))</f>
        <v>1526</v>
      </c>
    </row>
    <row r="1154" spans="1:8" s="52" customFormat="1" ht="14.25">
      <c r="A1154" s="45">
        <f ca="1">IF($H1154="","",INDEX([1]NKC!$A$10:$A$5007,$H1154))</f>
        <v>43640</v>
      </c>
      <c r="B1154" s="46" t="str">
        <f ca="1">IF($H1154="","",INDEX([1]NKC!$B$10:$B$5007,$H1154))</f>
        <v>PC20190624-06</v>
      </c>
      <c r="C1154" s="47" t="str">
        <f ca="1">IF($H1154="","",INDEX([1]NKC!$C$10:$C$5007,$H1154))</f>
        <v>Thuế GTGT được khấu trừ</v>
      </c>
      <c r="D1154" s="48" t="str">
        <f ca="1">IF(IF($H1154="","",INDEX([1]NKC!$D$10:$D$5007,$H1154))=$C$8,IF($H1154="","",INDEX([1]NKC!$E$10:$E$5007,$H1154)),IF($H1154="","",INDEX([1]NKC!$D$10:$D$5007,$H1154)))</f>
        <v>1331</v>
      </c>
      <c r="E1154" s="49" t="str">
        <f ca="1">IF(IF($H1154="","",INDEX([1]NKC!$E$10:$E$5007,$H1154))=$C$8,"",IF($H1154="","",INDEX([1]NKC!$F$10:$F$5007,$H1154)))</f>
        <v/>
      </c>
      <c r="F1154" s="49">
        <f ca="1">IF(IF($H1154="","",INDEX([1]NKC!$D$10:$D$5007,$H1154))=$C$8,"",IF($H1154="","",INDEX([1]NKC!$F$10:$F$5007,$H1154)))</f>
        <v>1230269</v>
      </c>
      <c r="G1154" s="50">
        <f ca="1">IF(SUM(E1154:F1154)=0,0,$G$11+SUM(E$12:$E1154)-SUM(F$12:$F1154))</f>
        <v>3257603821</v>
      </c>
      <c r="H1154" s="51">
        <f ca="1">IF(IF(TYPE(MATCH($C$8,OFFSET([1]NKC!$D$10,H1153,0):'[1]NKC'!$D$5007,0)+H1153)=16,"",MATCH($C$8,OFFSET([1]NKC!$D$10,H1153,0):'[1]NKC'!$D$5007,0)+H1153)&lt;IF(TYPE(MATCH($C$8,OFFSET([1]NKC!$E$10,H1153,0):'[1]NKC'!$E$5007,0)+H1153)=16,"",MATCH($C$8,OFFSET([1]NKC!$E$10,H1153,0):'[1]NKC'!$E$5007,0)+H1153),IF(TYPE(MATCH($C$8,OFFSET([1]NKC!$D$10,H1153,0):'[1]NKC'!$D$5007,0)+H1153)=16,"",MATCH($C$8,OFFSET([1]NKC!$D$10,H1153,0):'[1]NKC'!$D$5007,0)+H1153),IF(TYPE(MATCH($C$8,OFFSET([1]NKC!$E$10,H1153,0):'[1]NKC'!$E$5007,0)+H1153)=16,"",MATCH($C$8,OFFSET([1]NKC!$E$10,H1153,0):'[1]NKC'!$E$5007,0)+H1153))</f>
        <v>1527</v>
      </c>
    </row>
    <row r="1155" spans="1:8" s="52" customFormat="1" ht="25.5">
      <c r="A1155" s="45">
        <f ca="1">IF($H1155="","",INDEX([1]NKC!$A$10:$A$5007,$H1155))</f>
        <v>43643</v>
      </c>
      <c r="B1155" s="46" t="str">
        <f ca="1">IF($H1155="","",INDEX([1]NKC!$B$10:$B$5007,$H1155))</f>
        <v>PT20190627-01</v>
      </c>
      <c r="C1155" s="47" t="str">
        <f ca="1">IF($H1155="","",INDEX([1]NKC!$C$10:$C$5007,$H1155))</f>
        <v>Rút BIDV nộp quỹ tiền mặt ( Chuyển khoản TK cá nhân )</v>
      </c>
      <c r="D1155" s="48" t="str">
        <f ca="1">IF(IF($H1155="","",INDEX([1]NKC!$D$10:$D$5007,$H1155))=$C$8,IF($H1155="","",INDEX([1]NKC!$E$10:$E$5007,$H1155)),IF($H1155="","",INDEX([1]NKC!$D$10:$D$5007,$H1155)))</f>
        <v>1121bidv</v>
      </c>
      <c r="E1155" s="49">
        <f ca="1">IF(IF($H1155="","",INDEX([1]NKC!$E$10:$E$5007,$H1155))=$C$8,"",IF($H1155="","",INDEX([1]NKC!$F$10:$F$5007,$H1155)))</f>
        <v>0</v>
      </c>
      <c r="F1155" s="49" t="str">
        <f ca="1">IF(IF($H1155="","",INDEX([1]NKC!$D$10:$D$5007,$H1155))=$C$8,"",IF($H1155="","",INDEX([1]NKC!$F$10:$F$5007,$H1155)))</f>
        <v/>
      </c>
      <c r="G1155" s="50">
        <f ca="1">IF(SUM(E1155:F1155)=0,0,$G$11+SUM(E$12:$E1155)-SUM(F$12:$F1155))</f>
        <v>0</v>
      </c>
      <c r="H1155" s="51">
        <f ca="1">IF(IF(TYPE(MATCH($C$8,OFFSET([1]NKC!$D$10,H1154,0):'[1]NKC'!$D$5007,0)+H1154)=16,"",MATCH($C$8,OFFSET([1]NKC!$D$10,H1154,0):'[1]NKC'!$D$5007,0)+H1154)&lt;IF(TYPE(MATCH($C$8,OFFSET([1]NKC!$E$10,H1154,0):'[1]NKC'!$E$5007,0)+H1154)=16,"",MATCH($C$8,OFFSET([1]NKC!$E$10,H1154,0):'[1]NKC'!$E$5007,0)+H1154),IF(TYPE(MATCH($C$8,OFFSET([1]NKC!$D$10,H1154,0):'[1]NKC'!$D$5007,0)+H1154)=16,"",MATCH($C$8,OFFSET([1]NKC!$D$10,H1154,0):'[1]NKC'!$D$5007,0)+H1154),IF(TYPE(MATCH($C$8,OFFSET([1]NKC!$E$10,H1154,0):'[1]NKC'!$E$5007,0)+H1154)=16,"",MATCH($C$8,OFFSET([1]NKC!$E$10,H1154,0):'[1]NKC'!$E$5007,0)+H1154))</f>
        <v>1530</v>
      </c>
    </row>
    <row r="1156" spans="1:8" s="52" customFormat="1" ht="38.25">
      <c r="A1156" s="45">
        <f ca="1">IF($H1156="","",INDEX([1]NKC!$A$10:$A$5007,$H1156))</f>
        <v>43643</v>
      </c>
      <c r="B1156" s="46" t="str">
        <f ca="1">IF($H1156="","",INDEX([1]NKC!$B$10:$B$5007,$H1156))</f>
        <v>PC20192706-01</v>
      </c>
      <c r="C1156" s="47" t="str">
        <f ca="1">IF($H1156="","",INDEX([1]NKC!$C$10:$C$5007,$H1156))</f>
        <v>Ms Luyến tạm ứng ( TT vay ngân hàng Tiên Phong cho cty TNHH Della: 10.672.000 và gia hạn chữ ký sổ Cty CP APEC Quảng Nam : 1.328.000)</v>
      </c>
      <c r="D1156" s="48" t="str">
        <f ca="1">IF(IF($H1156="","",INDEX([1]NKC!$D$10:$D$5007,$H1156))=$C$8,IF($H1156="","",INDEX([1]NKC!$E$10:$E$5007,$H1156)),IF($H1156="","",INDEX([1]NKC!$D$10:$D$5007,$H1156)))</f>
        <v>141</v>
      </c>
      <c r="E1156" s="49" t="str">
        <f ca="1">IF(IF($H1156="","",INDEX([1]NKC!$E$10:$E$5007,$H1156))=$C$8,"",IF($H1156="","",INDEX([1]NKC!$F$10:$F$5007,$H1156)))</f>
        <v/>
      </c>
      <c r="F1156" s="49">
        <f ca="1">IF(IF($H1156="","",INDEX([1]NKC!$D$10:$D$5007,$H1156))=$C$8,"",IF($H1156="","",INDEX([1]NKC!$F$10:$F$5007,$H1156)))</f>
        <v>12000000</v>
      </c>
      <c r="G1156" s="50">
        <f ca="1">IF(SUM(E1156:F1156)=0,0,$G$11+SUM(E$12:$E1156)-SUM(F$12:$F1156))</f>
        <v>3245603821</v>
      </c>
      <c r="H1156" s="51">
        <f ca="1">IF(IF(TYPE(MATCH($C$8,OFFSET([1]NKC!$D$10,H1155,0):'[1]NKC'!$D$5007,0)+H1155)=16,"",MATCH($C$8,OFFSET([1]NKC!$D$10,H1155,0):'[1]NKC'!$D$5007,0)+H1155)&lt;IF(TYPE(MATCH($C$8,OFFSET([1]NKC!$E$10,H1155,0):'[1]NKC'!$E$5007,0)+H1155)=16,"",MATCH($C$8,OFFSET([1]NKC!$E$10,H1155,0):'[1]NKC'!$E$5007,0)+H1155),IF(TYPE(MATCH($C$8,OFFSET([1]NKC!$D$10,H1155,0):'[1]NKC'!$D$5007,0)+H1155)=16,"",MATCH($C$8,OFFSET([1]NKC!$D$10,H1155,0):'[1]NKC'!$D$5007,0)+H1155),IF(TYPE(MATCH($C$8,OFFSET([1]NKC!$E$10,H1155,0):'[1]NKC'!$E$5007,0)+H1155)=16,"",MATCH($C$8,OFFSET([1]NKC!$E$10,H1155,0):'[1]NKC'!$E$5007,0)+H1155))</f>
        <v>1531</v>
      </c>
    </row>
    <row r="1157" spans="1:8" s="52" customFormat="1" ht="25.5">
      <c r="A1157" s="45">
        <f ca="1">IF($H1157="","",INDEX([1]NKC!$A$10:$A$5007,$H1157))</f>
        <v>43643</v>
      </c>
      <c r="B1157" s="46">
        <f ca="1">IF($H1157="","",INDEX([1]NKC!$B$10:$B$5007,$H1157))</f>
        <v>0</v>
      </c>
      <c r="C1157" s="47" t="str">
        <f ca="1">IF($H1157="","",INDEX([1]NKC!$C$10:$C$5007,$H1157))</f>
        <v>Rút TGNH BIDV nhập quỹ tiền mặt (Trần Thị Hồng Phước)- dùng UNC CK vào TK cá nhân nhập quỹ TM</v>
      </c>
      <c r="D1157" s="48" t="str">
        <f ca="1">IF(IF($H1157="","",INDEX([1]NKC!$D$10:$D$5007,$H1157))=$C$8,IF($H1157="","",INDEX([1]NKC!$E$10:$E$5007,$H1157)),IF($H1157="","",INDEX([1]NKC!$D$10:$D$5007,$H1157)))</f>
        <v>1121bidv</v>
      </c>
      <c r="E1157" s="49">
        <f ca="1">IF(IF($H1157="","",INDEX([1]NKC!$E$10:$E$5007,$H1157))=$C$8,"",IF($H1157="","",INDEX([1]NKC!$F$10:$F$5007,$H1157)))</f>
        <v>12000000</v>
      </c>
      <c r="F1157" s="49" t="str">
        <f ca="1">IF(IF($H1157="","",INDEX([1]NKC!$D$10:$D$5007,$H1157))=$C$8,"",IF($H1157="","",INDEX([1]NKC!$F$10:$F$5007,$H1157)))</f>
        <v/>
      </c>
      <c r="G1157" s="50">
        <f ca="1">IF(SUM(E1157:F1157)=0,0,$G$11+SUM(E$12:$E1157)-SUM(F$12:$F1157))</f>
        <v>3257603821</v>
      </c>
      <c r="H1157" s="51">
        <f ca="1">IF(IF(TYPE(MATCH($C$8,OFFSET([1]NKC!$D$10,H1156,0):'[1]NKC'!$D$5007,0)+H1156)=16,"",MATCH($C$8,OFFSET([1]NKC!$D$10,H1156,0):'[1]NKC'!$D$5007,0)+H1156)&lt;IF(TYPE(MATCH($C$8,OFFSET([1]NKC!$E$10,H1156,0):'[1]NKC'!$E$5007,0)+H1156)=16,"",MATCH($C$8,OFFSET([1]NKC!$E$10,H1156,0):'[1]NKC'!$E$5007,0)+H1156),IF(TYPE(MATCH($C$8,OFFSET([1]NKC!$D$10,H1156,0):'[1]NKC'!$D$5007,0)+H1156)=16,"",MATCH($C$8,OFFSET([1]NKC!$D$10,H1156,0):'[1]NKC'!$D$5007,0)+H1156),IF(TYPE(MATCH($C$8,OFFSET([1]NKC!$E$10,H1156,0):'[1]NKC'!$E$5007,0)+H1156)=16,"",MATCH($C$8,OFFSET([1]NKC!$E$10,H1156,0):'[1]NKC'!$E$5007,0)+H1156))</f>
        <v>1534</v>
      </c>
    </row>
    <row r="1158" spans="1:8" s="52" customFormat="1" ht="14.25">
      <c r="A1158" s="45">
        <f ca="1">IF($H1158="","",INDEX([1]NKC!$A$10:$A$5007,$H1158))</f>
        <v>43645</v>
      </c>
      <c r="B1158" s="46" t="str">
        <f ca="1">IF($H1158="","",INDEX([1]NKC!$B$10:$B$5007,$H1158))</f>
        <v>PT20190629-01</v>
      </c>
      <c r="C1158" s="47" t="str">
        <f ca="1">IF($H1158="","",INDEX([1]NKC!$C$10:$C$5007,$H1158))</f>
        <v>Thu tiền bán hàng CH VLXD Đông Hải</v>
      </c>
      <c r="D1158" s="48" t="str">
        <f ca="1">IF(IF($H1158="","",INDEX([1]NKC!$D$10:$D$5007,$H1158))=$C$8,IF($H1158="","",INDEX([1]NKC!$E$10:$E$5007,$H1158)),IF($H1158="","",INDEX([1]NKC!$D$10:$D$5007,$H1158)))</f>
        <v>5111</v>
      </c>
      <c r="E1158" s="49">
        <f ca="1">IF(IF($H1158="","",INDEX([1]NKC!$E$10:$E$5007,$H1158))=$C$8,"",IF($H1158="","",INDEX([1]NKC!$F$10:$F$5007,$H1158)))</f>
        <v>2238545</v>
      </c>
      <c r="F1158" s="49" t="str">
        <f ca="1">IF(IF($H1158="","",INDEX([1]NKC!$D$10:$D$5007,$H1158))=$C$8,"",IF($H1158="","",INDEX([1]NKC!$F$10:$F$5007,$H1158)))</f>
        <v/>
      </c>
      <c r="G1158" s="50">
        <f ca="1">IF(SUM(E1158:F1158)=0,0,$G$11+SUM(E$12:$E1158)-SUM(F$12:$F1158))</f>
        <v>3259842366</v>
      </c>
      <c r="H1158" s="51">
        <f ca="1">IF(IF(TYPE(MATCH($C$8,OFFSET([1]NKC!$D$10,H1157,0):'[1]NKC'!$D$5007,0)+H1157)=16,"",MATCH($C$8,OFFSET([1]NKC!$D$10,H1157,0):'[1]NKC'!$D$5007,0)+H1157)&lt;IF(TYPE(MATCH($C$8,OFFSET([1]NKC!$E$10,H1157,0):'[1]NKC'!$E$5007,0)+H1157)=16,"",MATCH($C$8,OFFSET([1]NKC!$E$10,H1157,0):'[1]NKC'!$E$5007,0)+H1157),IF(TYPE(MATCH($C$8,OFFSET([1]NKC!$D$10,H1157,0):'[1]NKC'!$D$5007,0)+H1157)=16,"",MATCH($C$8,OFFSET([1]NKC!$D$10,H1157,0):'[1]NKC'!$D$5007,0)+H1157),IF(TYPE(MATCH($C$8,OFFSET([1]NKC!$E$10,H1157,0):'[1]NKC'!$E$5007,0)+H1157)=16,"",MATCH($C$8,OFFSET([1]NKC!$E$10,H1157,0):'[1]NKC'!$E$5007,0)+H1157))</f>
        <v>1541</v>
      </c>
    </row>
    <row r="1159" spans="1:8" s="52" customFormat="1" ht="14.25">
      <c r="A1159" s="45">
        <f ca="1">IF($H1159="","",INDEX([1]NKC!$A$10:$A$5007,$H1159))</f>
        <v>43645</v>
      </c>
      <c r="B1159" s="46" t="str">
        <f ca="1">IF($H1159="","",INDEX([1]NKC!$B$10:$B$5007,$H1159))</f>
        <v>PT20190629-01</v>
      </c>
      <c r="C1159" s="47" t="str">
        <f ca="1">IF($H1159="","",INDEX([1]NKC!$C$10:$C$5007,$H1159))</f>
        <v>Thuế GTGT phải nộp</v>
      </c>
      <c r="D1159" s="48" t="str">
        <f ca="1">IF(IF($H1159="","",INDEX([1]NKC!$D$10:$D$5007,$H1159))=$C$8,IF($H1159="","",INDEX([1]NKC!$E$10:$E$5007,$H1159)),IF($H1159="","",INDEX([1]NKC!$D$10:$D$5007,$H1159)))</f>
        <v>33311</v>
      </c>
      <c r="E1159" s="49">
        <f ca="1">IF(IF($H1159="","",INDEX([1]NKC!$E$10:$E$5007,$H1159))=$C$8,"",IF($H1159="","",INDEX([1]NKC!$F$10:$F$5007,$H1159)))</f>
        <v>223855</v>
      </c>
      <c r="F1159" s="49" t="str">
        <f ca="1">IF(IF($H1159="","",INDEX([1]NKC!$D$10:$D$5007,$H1159))=$C$8,"",IF($H1159="","",INDEX([1]NKC!$F$10:$F$5007,$H1159)))</f>
        <v/>
      </c>
      <c r="G1159" s="50">
        <f ca="1">IF(SUM(E1159:F1159)=0,0,$G$11+SUM(E$12:$E1159)-SUM(F$12:$F1159))</f>
        <v>3260066221</v>
      </c>
      <c r="H1159" s="51">
        <f ca="1">IF(IF(TYPE(MATCH($C$8,OFFSET([1]NKC!$D$10,H1158,0):'[1]NKC'!$D$5007,0)+H1158)=16,"",MATCH($C$8,OFFSET([1]NKC!$D$10,H1158,0):'[1]NKC'!$D$5007,0)+H1158)&lt;IF(TYPE(MATCH($C$8,OFFSET([1]NKC!$E$10,H1158,0):'[1]NKC'!$E$5007,0)+H1158)=16,"",MATCH($C$8,OFFSET([1]NKC!$E$10,H1158,0):'[1]NKC'!$E$5007,0)+H1158),IF(TYPE(MATCH($C$8,OFFSET([1]NKC!$D$10,H1158,0):'[1]NKC'!$D$5007,0)+H1158)=16,"",MATCH($C$8,OFFSET([1]NKC!$D$10,H1158,0):'[1]NKC'!$D$5007,0)+H1158),IF(TYPE(MATCH($C$8,OFFSET([1]NKC!$E$10,H1158,0):'[1]NKC'!$E$5007,0)+H1158)=16,"",MATCH($C$8,OFFSET([1]NKC!$E$10,H1158,0):'[1]NKC'!$E$5007,0)+H1158))</f>
        <v>1542</v>
      </c>
    </row>
    <row r="1160" spans="1:8" s="52" customFormat="1" ht="25.5">
      <c r="A1160" s="45">
        <f ca="1">IF($H1160="","",INDEX([1]NKC!$A$10:$A$5007,$H1160))</f>
        <v>43646</v>
      </c>
      <c r="B1160" s="46">
        <f ca="1">IF($H1160="","",INDEX([1]NKC!$B$10:$B$5007,$H1160))</f>
        <v>0</v>
      </c>
      <c r="C1160" s="47" t="str">
        <f ca="1">IF($H1160="","",INDEX([1]NKC!$C$10:$C$5007,$H1160))</f>
        <v>Kết chuyển khoản phải trả của Ms.Luyến (TK1111) sang khoản tạm ứng (TK141)</v>
      </c>
      <c r="D1160" s="48" t="str">
        <f ca="1">IF(IF($H1160="","",INDEX([1]NKC!$D$10:$D$5007,$H1160))=$C$8,IF($H1160="","",INDEX([1]NKC!$E$10:$E$5007,$H1160)),IF($H1160="","",INDEX([1]NKC!$D$10:$D$5007,$H1160)))</f>
        <v>141</v>
      </c>
      <c r="E1160" s="49" t="str">
        <f ca="1">IF(IF($H1160="","",INDEX([1]NKC!$E$10:$E$5007,$H1160))=$C$8,"",IF($H1160="","",INDEX([1]NKC!$F$10:$F$5007,$H1160)))</f>
        <v/>
      </c>
      <c r="F1160" s="49">
        <f ca="1">IF(IF($H1160="","",INDEX([1]NKC!$D$10:$D$5007,$H1160))=$C$8,"",IF($H1160="","",INDEX([1]NKC!$F$10:$F$5007,$H1160)))</f>
        <v>500000000</v>
      </c>
      <c r="G1160" s="50">
        <f ca="1">IF(SUM(E1160:F1160)=0,0,$G$11+SUM(E$12:$E1160)-SUM(F$12:$F1160))</f>
        <v>2760066221</v>
      </c>
      <c r="H1160" s="51">
        <f ca="1">IF(IF(TYPE(MATCH($C$8,OFFSET([1]NKC!$D$10,H1159,0):'[1]NKC'!$D$5007,0)+H1159)=16,"",MATCH($C$8,OFFSET([1]NKC!$D$10,H1159,0):'[1]NKC'!$D$5007,0)+H1159)&lt;IF(TYPE(MATCH($C$8,OFFSET([1]NKC!$E$10,H1159,0):'[1]NKC'!$E$5007,0)+H1159)=16,"",MATCH($C$8,OFFSET([1]NKC!$E$10,H1159,0):'[1]NKC'!$E$5007,0)+H1159),IF(TYPE(MATCH($C$8,OFFSET([1]NKC!$D$10,H1159,0):'[1]NKC'!$D$5007,0)+H1159)=16,"",MATCH($C$8,OFFSET([1]NKC!$D$10,H1159,0):'[1]NKC'!$D$5007,0)+H1159),IF(TYPE(MATCH($C$8,OFFSET([1]NKC!$E$10,H1159,0):'[1]NKC'!$E$5007,0)+H1159)=16,"",MATCH($C$8,OFFSET([1]NKC!$E$10,H1159,0):'[1]NKC'!$E$5007,0)+H1159))</f>
        <v>1573</v>
      </c>
    </row>
    <row r="1161" spans="1:8" s="52" customFormat="1" ht="14.25">
      <c r="A1161" s="45">
        <f ca="1">IF($H1161="","",INDEX([1]NKC!$A$10:$A$5007,$H1161))</f>
        <v>43646</v>
      </c>
      <c r="B1161" s="46">
        <f ca="1">IF($H1161="","",INDEX([1]NKC!$B$10:$B$5007,$H1161))</f>
        <v>0</v>
      </c>
      <c r="C1161" s="47" t="str">
        <f ca="1">IF($H1161="","",INDEX([1]NKC!$C$10:$C$5007,$H1161))</f>
        <v xml:space="preserve">Ms.Luyến hoàn ứng </v>
      </c>
      <c r="D1161" s="48" t="str">
        <f ca="1">IF(IF($H1161="","",INDEX([1]NKC!$D$10:$D$5007,$H1161))=$C$8,IF($H1161="","",INDEX([1]NKC!$E$10:$E$5007,$H1161)),IF($H1161="","",INDEX([1]NKC!$D$10:$D$5007,$H1161)))</f>
        <v>141</v>
      </c>
      <c r="E1161" s="49">
        <f ca="1">IF(IF($H1161="","",INDEX([1]NKC!$E$10:$E$5007,$H1161))=$C$8,"",IF($H1161="","",INDEX([1]NKC!$F$10:$F$5007,$H1161)))</f>
        <v>0</v>
      </c>
      <c r="F1161" s="49" t="str">
        <f ca="1">IF(IF($H1161="","",INDEX([1]NKC!$D$10:$D$5007,$H1161))=$C$8,"",IF($H1161="","",INDEX([1]NKC!$F$10:$F$5007,$H1161)))</f>
        <v/>
      </c>
      <c r="G1161" s="50">
        <f ca="1">IF(SUM(E1161:F1161)=0,0,$G$11+SUM(E$12:$E1161)-SUM(F$12:$F1161))</f>
        <v>0</v>
      </c>
      <c r="H1161" s="51">
        <f ca="1">IF(IF(TYPE(MATCH($C$8,OFFSET([1]NKC!$D$10,H1160,0):'[1]NKC'!$D$5007,0)+H1160)=16,"",MATCH($C$8,OFFSET([1]NKC!$D$10,H1160,0):'[1]NKC'!$D$5007,0)+H1160)&lt;IF(TYPE(MATCH($C$8,OFFSET([1]NKC!$E$10,H1160,0):'[1]NKC'!$E$5007,0)+H1160)=16,"",MATCH($C$8,OFFSET([1]NKC!$E$10,H1160,0):'[1]NKC'!$E$5007,0)+H1160),IF(TYPE(MATCH($C$8,OFFSET([1]NKC!$D$10,H1160,0):'[1]NKC'!$D$5007,0)+H1160)=16,"",MATCH($C$8,OFFSET([1]NKC!$D$10,H1160,0):'[1]NKC'!$D$5007,0)+H1160),IF(TYPE(MATCH($C$8,OFFSET([1]NKC!$E$10,H1160,0):'[1]NKC'!$E$5007,0)+H1160)=16,"",MATCH($C$8,OFFSET([1]NKC!$E$10,H1160,0):'[1]NKC'!$E$5007,0)+H1160))</f>
        <v>1574</v>
      </c>
    </row>
    <row r="1162" spans="1:8" s="52" customFormat="1" ht="25.5">
      <c r="A1162" s="45">
        <f ca="1">IF($H1162="","",INDEX([1]NKC!$A$10:$A$5007,$H1162))</f>
        <v>43647</v>
      </c>
      <c r="B1162" s="46" t="str">
        <f ca="1">IF($H1162="","",INDEX([1]NKC!$B$10:$B$5007,$H1162))</f>
        <v>PT00001</v>
      </c>
      <c r="C1162" s="47" t="str">
        <f ca="1">IF($H1162="","",INDEX([1]NKC!$C$10:$C$5007,$H1162))</f>
        <v>Rút tiền BIDV nhập quỹ tiền mặt - Công ty TNHH Sản Phẩm Xây Dựng Della Vietbuilders</v>
      </c>
      <c r="D1162" s="48" t="str">
        <f ca="1">IF(IF($H1162="","",INDEX([1]NKC!$D$10:$D$5007,$H1162))=$C$8,IF($H1162="","",INDEX([1]NKC!$E$10:$E$5007,$H1162)),IF($H1162="","",INDEX([1]NKC!$D$10:$D$5007,$H1162)))</f>
        <v>1121BIDV</v>
      </c>
      <c r="E1162" s="49">
        <f ca="1">IF(IF($H1162="","",INDEX([1]NKC!$E$10:$E$5007,$H1162))=$C$8,"",IF($H1162="","",INDEX([1]NKC!$F$10:$F$5007,$H1162)))</f>
        <v>280000000</v>
      </c>
      <c r="F1162" s="49" t="str">
        <f ca="1">IF(IF($H1162="","",INDEX([1]NKC!$D$10:$D$5007,$H1162))=$C$8,"",IF($H1162="","",INDEX([1]NKC!$F$10:$F$5007,$H1162)))</f>
        <v/>
      </c>
      <c r="G1162" s="50">
        <f ca="1">IF(SUM(E1162:F1162)=0,0,$G$11+SUM(E$12:$E1162)-SUM(F$12:$F1162))</f>
        <v>3040066221</v>
      </c>
      <c r="H1162" s="51">
        <f ca="1">IF(IF(TYPE(MATCH($C$8,OFFSET([1]NKC!$D$10,H1161,0):'[1]NKC'!$D$5007,0)+H1161)=16,"",MATCH($C$8,OFFSET([1]NKC!$D$10,H1161,0):'[1]NKC'!$D$5007,0)+H1161)&lt;IF(TYPE(MATCH($C$8,OFFSET([1]NKC!$E$10,H1161,0):'[1]NKC'!$E$5007,0)+H1161)=16,"",MATCH($C$8,OFFSET([1]NKC!$E$10,H1161,0):'[1]NKC'!$E$5007,0)+H1161),IF(TYPE(MATCH($C$8,OFFSET([1]NKC!$D$10,H1161,0):'[1]NKC'!$D$5007,0)+H1161)=16,"",MATCH($C$8,OFFSET([1]NKC!$D$10,H1161,0):'[1]NKC'!$D$5007,0)+H1161),IF(TYPE(MATCH($C$8,OFFSET([1]NKC!$E$10,H1161,0):'[1]NKC'!$E$5007,0)+H1161)=16,"",MATCH($C$8,OFFSET([1]NKC!$E$10,H1161,0):'[1]NKC'!$E$5007,0)+H1161))</f>
        <v>1575</v>
      </c>
    </row>
    <row r="1163" spans="1:8" s="52" customFormat="1" ht="25.5">
      <c r="A1163" s="45">
        <f ca="1">IF($H1163="","",INDEX([1]NKC!$A$10:$A$5007,$H1163))</f>
        <v>43647</v>
      </c>
      <c r="B1163" s="46" t="str">
        <f ca="1">IF($H1163="","",INDEX([1]NKC!$B$10:$B$5007,$H1163))</f>
        <v>PC00001</v>
      </c>
      <c r="C1163" s="47" t="str">
        <f ca="1">IF($H1163="","",INDEX([1]NKC!$C$10:$C$5007,$H1163))</f>
        <v>Ms Luyến tạm ứng - Công ty TNHH Sản Phẩm Xây Dựng Della Vietbuilders</v>
      </c>
      <c r="D1163" s="48" t="str">
        <f ca="1">IF(IF($H1163="","",INDEX([1]NKC!$D$10:$D$5007,$H1163))=$C$8,IF($H1163="","",INDEX([1]NKC!$E$10:$E$5007,$H1163)),IF($H1163="","",INDEX([1]NKC!$D$10:$D$5007,$H1163)))</f>
        <v>141</v>
      </c>
      <c r="E1163" s="49" t="str">
        <f ca="1">IF(IF($H1163="","",INDEX([1]NKC!$E$10:$E$5007,$H1163))=$C$8,"",IF($H1163="","",INDEX([1]NKC!$F$10:$F$5007,$H1163)))</f>
        <v/>
      </c>
      <c r="F1163" s="49">
        <f ca="1">IF(IF($H1163="","",INDEX([1]NKC!$D$10:$D$5007,$H1163))=$C$8,"",IF($H1163="","",INDEX([1]NKC!$F$10:$F$5007,$H1163)))</f>
        <v>250000000</v>
      </c>
      <c r="G1163" s="50">
        <f ca="1">IF(SUM(E1163:F1163)=0,0,$G$11+SUM(E$12:$E1163)-SUM(F$12:$F1163))</f>
        <v>2790066221</v>
      </c>
      <c r="H1163" s="51">
        <f ca="1">IF(IF(TYPE(MATCH($C$8,OFFSET([1]NKC!$D$10,H1162,0):'[1]NKC'!$D$5007,0)+H1162)=16,"",MATCH($C$8,OFFSET([1]NKC!$D$10,H1162,0):'[1]NKC'!$D$5007,0)+H1162)&lt;IF(TYPE(MATCH($C$8,OFFSET([1]NKC!$E$10,H1162,0):'[1]NKC'!$E$5007,0)+H1162)=16,"",MATCH($C$8,OFFSET([1]NKC!$E$10,H1162,0):'[1]NKC'!$E$5007,0)+H1162),IF(TYPE(MATCH($C$8,OFFSET([1]NKC!$D$10,H1162,0):'[1]NKC'!$D$5007,0)+H1162)=16,"",MATCH($C$8,OFFSET([1]NKC!$D$10,H1162,0):'[1]NKC'!$D$5007,0)+H1162),IF(TYPE(MATCH($C$8,OFFSET([1]NKC!$E$10,H1162,0):'[1]NKC'!$E$5007,0)+H1162)=16,"",MATCH($C$8,OFFSET([1]NKC!$E$10,H1162,0):'[1]NKC'!$E$5007,0)+H1162))</f>
        <v>1576</v>
      </c>
    </row>
    <row r="1164" spans="1:8" s="52" customFormat="1" ht="14.25">
      <c r="A1164" s="45">
        <f ca="1">IF($H1164="","",INDEX([1]NKC!$A$10:$A$5007,$H1164))</f>
        <v>43647</v>
      </c>
      <c r="B1164" s="46">
        <f ca="1">IF($H1164="","",INDEX([1]NKC!$B$10:$B$5007,$H1164))</f>
        <v>0</v>
      </c>
      <c r="C1164" s="47" t="str">
        <f ca="1">IF($H1164="","",INDEX([1]NKC!$C$10:$C$5007,$H1164))</f>
        <v>Rút TGNH nhập nhập tiền mặt (Trần Thị Hồng Phước)</v>
      </c>
      <c r="D1164" s="48" t="str">
        <f ca="1">IF(IF($H1164="","",INDEX([1]NKC!$D$10:$D$5007,$H1164))=$C$8,IF($H1164="","",INDEX([1]NKC!$E$10:$E$5007,$H1164)),IF($H1164="","",INDEX([1]NKC!$D$10:$D$5007,$H1164)))</f>
        <v>1121BIDV</v>
      </c>
      <c r="E1164" s="49">
        <f ca="1">IF(IF($H1164="","",INDEX([1]NKC!$E$10:$E$5007,$H1164))=$C$8,"",IF($H1164="","",INDEX([1]NKC!$F$10:$F$5007,$H1164)))</f>
        <v>0</v>
      </c>
      <c r="F1164" s="49" t="str">
        <f ca="1">IF(IF($H1164="","",INDEX([1]NKC!$D$10:$D$5007,$H1164))=$C$8,"",IF($H1164="","",INDEX([1]NKC!$F$10:$F$5007,$H1164)))</f>
        <v/>
      </c>
      <c r="G1164" s="50">
        <f ca="1">IF(SUM(E1164:F1164)=0,0,$G$11+SUM(E$12:$E1164)-SUM(F$12:$F1164))</f>
        <v>0</v>
      </c>
      <c r="H1164" s="51">
        <f ca="1">IF(IF(TYPE(MATCH($C$8,OFFSET([1]NKC!$D$10,H1163,0):'[1]NKC'!$D$5007,0)+H1163)=16,"",MATCH($C$8,OFFSET([1]NKC!$D$10,H1163,0):'[1]NKC'!$D$5007,0)+H1163)&lt;IF(TYPE(MATCH($C$8,OFFSET([1]NKC!$E$10,H1163,0):'[1]NKC'!$E$5007,0)+H1163)=16,"",MATCH($C$8,OFFSET([1]NKC!$E$10,H1163,0):'[1]NKC'!$E$5007,0)+H1163),IF(TYPE(MATCH($C$8,OFFSET([1]NKC!$D$10,H1163,0):'[1]NKC'!$D$5007,0)+H1163)=16,"",MATCH($C$8,OFFSET([1]NKC!$D$10,H1163,0):'[1]NKC'!$D$5007,0)+H1163),IF(TYPE(MATCH($C$8,OFFSET([1]NKC!$E$10,H1163,0):'[1]NKC'!$E$5007,0)+H1163)=16,"",MATCH($C$8,OFFSET([1]NKC!$E$10,H1163,0):'[1]NKC'!$E$5007,0)+H1163))</f>
        <v>1577</v>
      </c>
    </row>
    <row r="1165" spans="1:8" s="52" customFormat="1" ht="25.5">
      <c r="A1165" s="45">
        <f ca="1">IF($H1165="","",INDEX([1]NKC!$A$10:$A$5007,$H1165))</f>
        <v>43648</v>
      </c>
      <c r="B1165" s="46" t="str">
        <f ca="1">IF($H1165="","",INDEX([1]NKC!$B$10:$B$5007,$H1165))</f>
        <v>PC00002</v>
      </c>
      <c r="C1165" s="47" t="str">
        <f ca="1">IF($H1165="","",INDEX([1]NKC!$C$10:$C$5007,$H1165))</f>
        <v>Tạm ứng chi phí làm kệ mẫu cho hội nghị công ty - Công ty TNHH Sản Phẩm Xây Dựng Della Vietbuilders</v>
      </c>
      <c r="D1165" s="48" t="str">
        <f ca="1">IF(IF($H1165="","",INDEX([1]NKC!$D$10:$D$5007,$H1165))=$C$8,IF($H1165="","",INDEX([1]NKC!$E$10:$E$5007,$H1165)),IF($H1165="","",INDEX([1]NKC!$D$10:$D$5007,$H1165)))</f>
        <v>141</v>
      </c>
      <c r="E1165" s="49" t="str">
        <f ca="1">IF(IF($H1165="","",INDEX([1]NKC!$E$10:$E$5007,$H1165))=$C$8,"",IF($H1165="","",INDEX([1]NKC!$F$10:$F$5007,$H1165)))</f>
        <v/>
      </c>
      <c r="F1165" s="49">
        <f ca="1">IF(IF($H1165="","",INDEX([1]NKC!$D$10:$D$5007,$H1165))=$C$8,"",IF($H1165="","",INDEX([1]NKC!$F$10:$F$5007,$H1165)))</f>
        <v>5000000</v>
      </c>
      <c r="G1165" s="50">
        <f ca="1">IF(SUM(E1165:F1165)=0,0,$G$11+SUM(E$12:$E1165)-SUM(F$12:$F1165))</f>
        <v>2785066221</v>
      </c>
      <c r="H1165" s="51">
        <f ca="1">IF(IF(TYPE(MATCH($C$8,OFFSET([1]NKC!$D$10,H1164,0):'[1]NKC'!$D$5007,0)+H1164)=16,"",MATCH($C$8,OFFSET([1]NKC!$D$10,H1164,0):'[1]NKC'!$D$5007,0)+H1164)&lt;IF(TYPE(MATCH($C$8,OFFSET([1]NKC!$E$10,H1164,0):'[1]NKC'!$E$5007,0)+H1164)=16,"",MATCH($C$8,OFFSET([1]NKC!$E$10,H1164,0):'[1]NKC'!$E$5007,0)+H1164),IF(TYPE(MATCH($C$8,OFFSET([1]NKC!$D$10,H1164,0):'[1]NKC'!$D$5007,0)+H1164)=16,"",MATCH($C$8,OFFSET([1]NKC!$D$10,H1164,0):'[1]NKC'!$D$5007,0)+H1164),IF(TYPE(MATCH($C$8,OFFSET([1]NKC!$E$10,H1164,0):'[1]NKC'!$E$5007,0)+H1164)=16,"",MATCH($C$8,OFFSET([1]NKC!$E$10,H1164,0):'[1]NKC'!$E$5007,0)+H1164))</f>
        <v>1578</v>
      </c>
    </row>
    <row r="1166" spans="1:8" s="52" customFormat="1" ht="25.5">
      <c r="A1166" s="45">
        <f ca="1">IF($H1166="","",INDEX([1]NKC!$A$10:$A$5007,$H1166))</f>
        <v>43648</v>
      </c>
      <c r="B1166" s="46" t="str">
        <f ca="1">IF($H1166="","",INDEX([1]NKC!$B$10:$B$5007,$H1166))</f>
        <v>PC00003</v>
      </c>
      <c r="C1166" s="47" t="str">
        <f ca="1">IF($H1166="","",INDEX([1]NKC!$C$10:$C$5007,$H1166))</f>
        <v>TT mua vật tư làm gạch mẫu ISOTEC - Công ty TNHH Sản Phẩm Xây Dựng Della Vietbuilders</v>
      </c>
      <c r="D1166" s="48" t="str">
        <f ca="1">IF(IF($H1166="","",INDEX([1]NKC!$D$10:$D$5007,$H1166))=$C$8,IF($H1166="","",INDEX([1]NKC!$E$10:$E$5007,$H1166)),IF($H1166="","",INDEX([1]NKC!$D$10:$D$5007,$H1166)))</f>
        <v>6418</v>
      </c>
      <c r="E1166" s="49" t="str">
        <f ca="1">IF(IF($H1166="","",INDEX([1]NKC!$E$10:$E$5007,$H1166))=$C$8,"",IF($H1166="","",INDEX([1]NKC!$F$10:$F$5007,$H1166)))</f>
        <v/>
      </c>
      <c r="F1166" s="49">
        <f ca="1">IF(IF($H1166="","",INDEX([1]NKC!$D$10:$D$5007,$H1166))=$C$8,"",IF($H1166="","",INDEX([1]NKC!$F$10:$F$5007,$H1166)))</f>
        <v>477000</v>
      </c>
      <c r="G1166" s="50">
        <f ca="1">IF(SUM(E1166:F1166)=0,0,$G$11+SUM(E$12:$E1166)-SUM(F$12:$F1166))</f>
        <v>2784589221</v>
      </c>
      <c r="H1166" s="51">
        <f ca="1">IF(IF(TYPE(MATCH($C$8,OFFSET([1]NKC!$D$10,H1165,0):'[1]NKC'!$D$5007,0)+H1165)=16,"",MATCH($C$8,OFFSET([1]NKC!$D$10,H1165,0):'[1]NKC'!$D$5007,0)+H1165)&lt;IF(TYPE(MATCH($C$8,OFFSET([1]NKC!$E$10,H1165,0):'[1]NKC'!$E$5007,0)+H1165)=16,"",MATCH($C$8,OFFSET([1]NKC!$E$10,H1165,0):'[1]NKC'!$E$5007,0)+H1165),IF(TYPE(MATCH($C$8,OFFSET([1]NKC!$D$10,H1165,0):'[1]NKC'!$D$5007,0)+H1165)=16,"",MATCH($C$8,OFFSET([1]NKC!$D$10,H1165,0):'[1]NKC'!$D$5007,0)+H1165),IF(TYPE(MATCH($C$8,OFFSET([1]NKC!$E$10,H1165,0):'[1]NKC'!$E$5007,0)+H1165)=16,"",MATCH($C$8,OFFSET([1]NKC!$E$10,H1165,0):'[1]NKC'!$E$5007,0)+H1165))</f>
        <v>1579</v>
      </c>
    </row>
    <row r="1167" spans="1:8" s="52" customFormat="1" ht="38.25">
      <c r="A1167" s="45">
        <f ca="1">IF($H1167="","",INDEX([1]NKC!$A$10:$A$5007,$H1167))</f>
        <v>43648</v>
      </c>
      <c r="B1167" s="46" t="str">
        <f ca="1">IF($H1167="","",INDEX([1]NKC!$B$10:$B$5007,$H1167))</f>
        <v>PC00004</v>
      </c>
      <c r="C1167" s="47" t="str">
        <f ca="1">IF($H1167="","",INDEX([1]NKC!$C$10:$C$5007,$H1167))</f>
        <v>TT mua văn phòng phẩm tháng 06/2019 - Công ty TNHH Thương Mại Dịch Vụ Văn Phòng Phẩm Phan Nguyễn</v>
      </c>
      <c r="D1167" s="48" t="str">
        <f ca="1">IF(IF($H1167="","",INDEX([1]NKC!$D$10:$D$5007,$H1167))=$C$8,IF($H1167="","",INDEX([1]NKC!$E$10:$E$5007,$H1167)),IF($H1167="","",INDEX([1]NKC!$D$10:$D$5007,$H1167)))</f>
        <v>6428</v>
      </c>
      <c r="E1167" s="49" t="str">
        <f ca="1">IF(IF($H1167="","",INDEX([1]NKC!$E$10:$E$5007,$H1167))=$C$8,"",IF($H1167="","",INDEX([1]NKC!$F$10:$F$5007,$H1167)))</f>
        <v/>
      </c>
      <c r="F1167" s="49">
        <f ca="1">IF(IF($H1167="","",INDEX([1]NKC!$D$10:$D$5007,$H1167))=$C$8,"",IF($H1167="","",INDEX([1]NKC!$F$10:$F$5007,$H1167)))</f>
        <v>1326000</v>
      </c>
      <c r="G1167" s="50">
        <f ca="1">IF(SUM(E1167:F1167)=0,0,$G$11+SUM(E$12:$E1167)-SUM(F$12:$F1167))</f>
        <v>2783263221</v>
      </c>
      <c r="H1167" s="51">
        <f ca="1">IF(IF(TYPE(MATCH($C$8,OFFSET([1]NKC!$D$10,H1166,0):'[1]NKC'!$D$5007,0)+H1166)=16,"",MATCH($C$8,OFFSET([1]NKC!$D$10,H1166,0):'[1]NKC'!$D$5007,0)+H1166)&lt;IF(TYPE(MATCH($C$8,OFFSET([1]NKC!$E$10,H1166,0):'[1]NKC'!$E$5007,0)+H1166)=16,"",MATCH($C$8,OFFSET([1]NKC!$E$10,H1166,0):'[1]NKC'!$E$5007,0)+H1166),IF(TYPE(MATCH($C$8,OFFSET([1]NKC!$D$10,H1166,0):'[1]NKC'!$D$5007,0)+H1166)=16,"",MATCH($C$8,OFFSET([1]NKC!$D$10,H1166,0):'[1]NKC'!$D$5007,0)+H1166),IF(TYPE(MATCH($C$8,OFFSET([1]NKC!$E$10,H1166,0):'[1]NKC'!$E$5007,0)+H1166)=16,"",MATCH($C$8,OFFSET([1]NKC!$E$10,H1166,0):'[1]NKC'!$E$5007,0)+H1166))</f>
        <v>1580</v>
      </c>
    </row>
    <row r="1168" spans="1:8" s="52" customFormat="1" ht="14.25">
      <c r="A1168" s="45">
        <f ca="1">IF($H1168="","",INDEX([1]NKC!$A$10:$A$5007,$H1168))</f>
        <v>43648</v>
      </c>
      <c r="B1168" s="46" t="str">
        <f ca="1">IF($H1168="","",INDEX([1]NKC!$B$10:$B$5007,$H1168))</f>
        <v>PC00004</v>
      </c>
      <c r="C1168" s="47" t="str">
        <f ca="1">IF($H1168="","",INDEX([1]NKC!$C$10:$C$5007,$H1168))</f>
        <v>Thuế GTGT được khấu trừ của hàng hóa, dịch vụ</v>
      </c>
      <c r="D1168" s="48" t="str">
        <f ca="1">IF(IF($H1168="","",INDEX([1]NKC!$D$10:$D$5007,$H1168))=$C$8,IF($H1168="","",INDEX([1]NKC!$E$10:$E$5007,$H1168)),IF($H1168="","",INDEX([1]NKC!$D$10:$D$5007,$H1168)))</f>
        <v>1331</v>
      </c>
      <c r="E1168" s="49" t="str">
        <f ca="1">IF(IF($H1168="","",INDEX([1]NKC!$E$10:$E$5007,$H1168))=$C$8,"",IF($H1168="","",INDEX([1]NKC!$F$10:$F$5007,$H1168)))</f>
        <v/>
      </c>
      <c r="F1168" s="49">
        <f ca="1">IF(IF($H1168="","",INDEX([1]NKC!$D$10:$D$5007,$H1168))=$C$8,"",IF($H1168="","",INDEX([1]NKC!$F$10:$F$5007,$H1168)))</f>
        <v>132600</v>
      </c>
      <c r="G1168" s="50">
        <f ca="1">IF(SUM(E1168:F1168)=0,0,$G$11+SUM(E$12:$E1168)-SUM(F$12:$F1168))</f>
        <v>2783130621</v>
      </c>
      <c r="H1168" s="51">
        <f ca="1">IF(IF(TYPE(MATCH($C$8,OFFSET([1]NKC!$D$10,H1167,0):'[1]NKC'!$D$5007,0)+H1167)=16,"",MATCH($C$8,OFFSET([1]NKC!$D$10,H1167,0):'[1]NKC'!$D$5007,0)+H1167)&lt;IF(TYPE(MATCH($C$8,OFFSET([1]NKC!$E$10,H1167,0):'[1]NKC'!$E$5007,0)+H1167)=16,"",MATCH($C$8,OFFSET([1]NKC!$E$10,H1167,0):'[1]NKC'!$E$5007,0)+H1167),IF(TYPE(MATCH($C$8,OFFSET([1]NKC!$D$10,H1167,0):'[1]NKC'!$D$5007,0)+H1167)=16,"",MATCH($C$8,OFFSET([1]NKC!$D$10,H1167,0):'[1]NKC'!$D$5007,0)+H1167),IF(TYPE(MATCH($C$8,OFFSET([1]NKC!$E$10,H1167,0):'[1]NKC'!$E$5007,0)+H1167)=16,"",MATCH($C$8,OFFSET([1]NKC!$E$10,H1167,0):'[1]NKC'!$E$5007,0)+H1167))</f>
        <v>1581</v>
      </c>
    </row>
    <row r="1169" spans="1:8" s="52" customFormat="1" ht="25.5">
      <c r="A1169" s="45">
        <f ca="1">IF($H1169="","",INDEX([1]NKC!$A$10:$A$5007,$H1169))</f>
        <v>43648</v>
      </c>
      <c r="B1169" s="46" t="str">
        <f ca="1">IF($H1169="","",INDEX([1]NKC!$B$10:$B$5007,$H1169))</f>
        <v>PC00005</v>
      </c>
      <c r="C1169" s="47" t="str">
        <f ca="1">IF($H1169="","",INDEX([1]NKC!$C$10:$C$5007,$H1169))</f>
        <v>TT tiền cồn lắp vật tư mái mẫu cho CH Phúc Lợi - Cơ sở cửa sắt Mạnh Thắng</v>
      </c>
      <c r="D1169" s="48" t="str">
        <f ca="1">IF(IF($H1169="","",INDEX([1]NKC!$D$10:$D$5007,$H1169))=$C$8,IF($H1169="","",INDEX([1]NKC!$E$10:$E$5007,$H1169)),IF($H1169="","",INDEX([1]NKC!$D$10:$D$5007,$H1169)))</f>
        <v>6418</v>
      </c>
      <c r="E1169" s="49" t="str">
        <f ca="1">IF(IF($H1169="","",INDEX([1]NKC!$E$10:$E$5007,$H1169))=$C$8,"",IF($H1169="","",INDEX([1]NKC!$F$10:$F$5007,$H1169)))</f>
        <v/>
      </c>
      <c r="F1169" s="49">
        <f ca="1">IF(IF($H1169="","",INDEX([1]NKC!$D$10:$D$5007,$H1169))=$C$8,"",IF($H1169="","",INDEX([1]NKC!$F$10:$F$5007,$H1169)))</f>
        <v>1045000</v>
      </c>
      <c r="G1169" s="50">
        <f ca="1">IF(SUM(E1169:F1169)=0,0,$G$11+SUM(E$12:$E1169)-SUM(F$12:$F1169))</f>
        <v>2782085621</v>
      </c>
      <c r="H1169" s="51">
        <f ca="1">IF(IF(TYPE(MATCH($C$8,OFFSET([1]NKC!$D$10,H1168,0):'[1]NKC'!$D$5007,0)+H1168)=16,"",MATCH($C$8,OFFSET([1]NKC!$D$10,H1168,0):'[1]NKC'!$D$5007,0)+H1168)&lt;IF(TYPE(MATCH($C$8,OFFSET([1]NKC!$E$10,H1168,0):'[1]NKC'!$E$5007,0)+H1168)=16,"",MATCH($C$8,OFFSET([1]NKC!$E$10,H1168,0):'[1]NKC'!$E$5007,0)+H1168),IF(TYPE(MATCH($C$8,OFFSET([1]NKC!$D$10,H1168,0):'[1]NKC'!$D$5007,0)+H1168)=16,"",MATCH($C$8,OFFSET([1]NKC!$D$10,H1168,0):'[1]NKC'!$D$5007,0)+H1168),IF(TYPE(MATCH($C$8,OFFSET([1]NKC!$E$10,H1168,0):'[1]NKC'!$E$5007,0)+H1168)=16,"",MATCH($C$8,OFFSET([1]NKC!$E$10,H1168,0):'[1]NKC'!$E$5007,0)+H1168))</f>
        <v>1582</v>
      </c>
    </row>
    <row r="1170" spans="1:8" s="52" customFormat="1" ht="25.5">
      <c r="A1170" s="45">
        <f ca="1">IF($H1170="","",INDEX([1]NKC!$A$10:$A$5007,$H1170))</f>
        <v>43648</v>
      </c>
      <c r="B1170" s="46" t="str">
        <f ca="1">IF($H1170="","",INDEX([1]NKC!$B$10:$B$5007,$H1170))</f>
        <v>PC00006</v>
      </c>
      <c r="C1170" s="47" t="str">
        <f ca="1">IF($H1170="","",INDEX([1]NKC!$C$10:$C$5007,$H1170))</f>
        <v>TT phí gửi chứng từ ngân hàng - Công ty TNHH Sản Phẩm Xây Dựng Della Vietbuilders</v>
      </c>
      <c r="D1170" s="48" t="str">
        <f ca="1">IF(IF($H1170="","",INDEX([1]NKC!$D$10:$D$5007,$H1170))=$C$8,IF($H1170="","",INDEX([1]NKC!$E$10:$E$5007,$H1170)),IF($H1170="","",INDEX([1]NKC!$D$10:$D$5007,$H1170)))</f>
        <v>6428</v>
      </c>
      <c r="E1170" s="49" t="str">
        <f ca="1">IF(IF($H1170="","",INDEX([1]NKC!$E$10:$E$5007,$H1170))=$C$8,"",IF($H1170="","",INDEX([1]NKC!$F$10:$F$5007,$H1170)))</f>
        <v/>
      </c>
      <c r="F1170" s="49">
        <f ca="1">IF(IF($H1170="","",INDEX([1]NKC!$D$10:$D$5007,$H1170))=$C$8,"",IF($H1170="","",INDEX([1]NKC!$F$10:$F$5007,$H1170)))</f>
        <v>273000</v>
      </c>
      <c r="G1170" s="50">
        <f ca="1">IF(SUM(E1170:F1170)=0,0,$G$11+SUM(E$12:$E1170)-SUM(F$12:$F1170))</f>
        <v>2781812621</v>
      </c>
      <c r="H1170" s="51">
        <f ca="1">IF(IF(TYPE(MATCH($C$8,OFFSET([1]NKC!$D$10,H1169,0):'[1]NKC'!$D$5007,0)+H1169)=16,"",MATCH($C$8,OFFSET([1]NKC!$D$10,H1169,0):'[1]NKC'!$D$5007,0)+H1169)&lt;IF(TYPE(MATCH($C$8,OFFSET([1]NKC!$E$10,H1169,0):'[1]NKC'!$E$5007,0)+H1169)=16,"",MATCH($C$8,OFFSET([1]NKC!$E$10,H1169,0):'[1]NKC'!$E$5007,0)+H1169),IF(TYPE(MATCH($C$8,OFFSET([1]NKC!$D$10,H1169,0):'[1]NKC'!$D$5007,0)+H1169)=16,"",MATCH($C$8,OFFSET([1]NKC!$D$10,H1169,0):'[1]NKC'!$D$5007,0)+H1169),IF(TYPE(MATCH($C$8,OFFSET([1]NKC!$E$10,H1169,0):'[1]NKC'!$E$5007,0)+H1169)=16,"",MATCH($C$8,OFFSET([1]NKC!$E$10,H1169,0):'[1]NKC'!$E$5007,0)+H1169))</f>
        <v>1583</v>
      </c>
    </row>
    <row r="1171" spans="1:8" s="52" customFormat="1" ht="38.25">
      <c r="A1171" s="45">
        <f ca="1">IF($H1171="","",INDEX([1]NKC!$A$10:$A$5007,$H1171))</f>
        <v>43648</v>
      </c>
      <c r="B1171" s="46" t="str">
        <f ca="1">IF($H1171="","",INDEX([1]NKC!$B$10:$B$5007,$H1171))</f>
        <v>PC00007</v>
      </c>
      <c r="C1171" s="47" t="str">
        <f ca="1">IF($H1171="","",INDEX([1]NKC!$C$10:$C$5007,$H1171))</f>
        <v>TT chi phí nước uống kiểm kê kho Sotran ngày 28/06/2019 - Công ty TNHH Sản Phẩm Xây Dựng Della Vietbuilders</v>
      </c>
      <c r="D1171" s="48" t="str">
        <f ca="1">IF(IF($H1171="","",INDEX([1]NKC!$D$10:$D$5007,$H1171))=$C$8,IF($H1171="","",INDEX([1]NKC!$E$10:$E$5007,$H1171)),IF($H1171="","",INDEX([1]NKC!$D$10:$D$5007,$H1171)))</f>
        <v>6428</v>
      </c>
      <c r="E1171" s="49" t="str">
        <f ca="1">IF(IF($H1171="","",INDEX([1]NKC!$E$10:$E$5007,$H1171))=$C$8,"",IF($H1171="","",INDEX([1]NKC!$F$10:$F$5007,$H1171)))</f>
        <v/>
      </c>
      <c r="F1171" s="49">
        <f ca="1">IF(IF($H1171="","",INDEX([1]NKC!$D$10:$D$5007,$H1171))=$C$8,"",IF($H1171="","",INDEX([1]NKC!$F$10:$F$5007,$H1171)))</f>
        <v>150000</v>
      </c>
      <c r="G1171" s="50">
        <f ca="1">IF(SUM(E1171:F1171)=0,0,$G$11+SUM(E$12:$E1171)-SUM(F$12:$F1171))</f>
        <v>2781662621</v>
      </c>
      <c r="H1171" s="51">
        <f ca="1">IF(IF(TYPE(MATCH($C$8,OFFSET([1]NKC!$D$10,H1170,0):'[1]NKC'!$D$5007,0)+H1170)=16,"",MATCH($C$8,OFFSET([1]NKC!$D$10,H1170,0):'[1]NKC'!$D$5007,0)+H1170)&lt;IF(TYPE(MATCH($C$8,OFFSET([1]NKC!$E$10,H1170,0):'[1]NKC'!$E$5007,0)+H1170)=16,"",MATCH($C$8,OFFSET([1]NKC!$E$10,H1170,0):'[1]NKC'!$E$5007,0)+H1170),IF(TYPE(MATCH($C$8,OFFSET([1]NKC!$D$10,H1170,0):'[1]NKC'!$D$5007,0)+H1170)=16,"",MATCH($C$8,OFFSET([1]NKC!$D$10,H1170,0):'[1]NKC'!$D$5007,0)+H1170),IF(TYPE(MATCH($C$8,OFFSET([1]NKC!$E$10,H1170,0):'[1]NKC'!$E$5007,0)+H1170)=16,"",MATCH($C$8,OFFSET([1]NKC!$E$10,H1170,0):'[1]NKC'!$E$5007,0)+H1170))</f>
        <v>1584</v>
      </c>
    </row>
    <row r="1172" spans="1:8" s="52" customFormat="1" ht="25.5">
      <c r="A1172" s="45">
        <f ca="1">IF($H1172="","",INDEX([1]NKC!$A$10:$A$5007,$H1172))</f>
        <v>43648</v>
      </c>
      <c r="B1172" s="46" t="str">
        <f ca="1">IF($H1172="","",INDEX([1]NKC!$B$10:$B$5007,$H1172))</f>
        <v>PC00008</v>
      </c>
      <c r="C1172" s="47" t="str">
        <f ca="1">IF($H1172="","",INDEX([1]NKC!$C$10:$C$5007,$H1172))</f>
        <v>Tạm ứng chi phí tiếp khách Đông Nam Bộ - Công ty TNHH Sản Phẩm Xây Dựng Della Vietbuilders</v>
      </c>
      <c r="D1172" s="48" t="str">
        <f ca="1">IF(IF($H1172="","",INDEX([1]NKC!$D$10:$D$5007,$H1172))=$C$8,IF($H1172="","",INDEX([1]NKC!$E$10:$E$5007,$H1172)),IF($H1172="","",INDEX([1]NKC!$D$10:$D$5007,$H1172)))</f>
        <v>141</v>
      </c>
      <c r="E1172" s="49" t="str">
        <f ca="1">IF(IF($H1172="","",INDEX([1]NKC!$E$10:$E$5007,$H1172))=$C$8,"",IF($H1172="","",INDEX([1]NKC!$F$10:$F$5007,$H1172)))</f>
        <v/>
      </c>
      <c r="F1172" s="49">
        <f ca="1">IF(IF($H1172="","",INDEX([1]NKC!$D$10:$D$5007,$H1172))=$C$8,"",IF($H1172="","",INDEX([1]NKC!$F$10:$F$5007,$H1172)))</f>
        <v>3000000</v>
      </c>
      <c r="G1172" s="50">
        <f ca="1">IF(SUM(E1172:F1172)=0,0,$G$11+SUM(E$12:$E1172)-SUM(F$12:$F1172))</f>
        <v>2778662621</v>
      </c>
      <c r="H1172" s="51">
        <f ca="1">IF(IF(TYPE(MATCH($C$8,OFFSET([1]NKC!$D$10,H1171,0):'[1]NKC'!$D$5007,0)+H1171)=16,"",MATCH($C$8,OFFSET([1]NKC!$D$10,H1171,0):'[1]NKC'!$D$5007,0)+H1171)&lt;IF(TYPE(MATCH($C$8,OFFSET([1]NKC!$E$10,H1171,0):'[1]NKC'!$E$5007,0)+H1171)=16,"",MATCH($C$8,OFFSET([1]NKC!$E$10,H1171,0):'[1]NKC'!$E$5007,0)+H1171),IF(TYPE(MATCH($C$8,OFFSET([1]NKC!$D$10,H1171,0):'[1]NKC'!$D$5007,0)+H1171)=16,"",MATCH($C$8,OFFSET([1]NKC!$D$10,H1171,0):'[1]NKC'!$D$5007,0)+H1171),IF(TYPE(MATCH($C$8,OFFSET([1]NKC!$E$10,H1171,0):'[1]NKC'!$E$5007,0)+H1171)=16,"",MATCH($C$8,OFFSET([1]NKC!$E$10,H1171,0):'[1]NKC'!$E$5007,0)+H1171))</f>
        <v>1585</v>
      </c>
    </row>
    <row r="1173" spans="1:8" s="52" customFormat="1" ht="38.25">
      <c r="A1173" s="45">
        <f ca="1">IF($H1173="","",INDEX([1]NKC!$A$10:$A$5007,$H1173))</f>
        <v>43648</v>
      </c>
      <c r="B1173" s="46" t="str">
        <f ca="1">IF($H1173="","",INDEX([1]NKC!$B$10:$B$5007,$H1173))</f>
        <v>PC00009</v>
      </c>
      <c r="C1173" s="47" t="str">
        <f ca="1">IF($H1173="","",INDEX([1]NKC!$C$10:$C$5007,$H1173))</f>
        <v>TT chi phí tiếp khách Chị Trang BQL dự án Bình Châu - Chi nhánh công ty cổ phần Thương mại Dịch Vụ Cổng Vàng</v>
      </c>
      <c r="D1173" s="48" t="str">
        <f ca="1">IF(IF($H1173="","",INDEX([1]NKC!$D$10:$D$5007,$H1173))=$C$8,IF($H1173="","",INDEX([1]NKC!$E$10:$E$5007,$H1173)),IF($H1173="","",INDEX([1]NKC!$D$10:$D$5007,$H1173)))</f>
        <v>6418</v>
      </c>
      <c r="E1173" s="49" t="str">
        <f ca="1">IF(IF($H1173="","",INDEX([1]NKC!$E$10:$E$5007,$H1173))=$C$8,"",IF($H1173="","",INDEX([1]NKC!$F$10:$F$5007,$H1173)))</f>
        <v/>
      </c>
      <c r="F1173" s="49">
        <f ca="1">IF(IF($H1173="","",INDEX([1]NKC!$D$10:$D$5007,$H1173))=$C$8,"",IF($H1173="","",INDEX([1]NKC!$F$10:$F$5007,$H1173)))</f>
        <v>767000</v>
      </c>
      <c r="G1173" s="50">
        <f ca="1">IF(SUM(E1173:F1173)=0,0,$G$11+SUM(E$12:$E1173)-SUM(F$12:$F1173))</f>
        <v>2777895621</v>
      </c>
      <c r="H1173" s="51">
        <f ca="1">IF(IF(TYPE(MATCH($C$8,OFFSET([1]NKC!$D$10,H1172,0):'[1]NKC'!$D$5007,0)+H1172)=16,"",MATCH($C$8,OFFSET([1]NKC!$D$10,H1172,0):'[1]NKC'!$D$5007,0)+H1172)&lt;IF(TYPE(MATCH($C$8,OFFSET([1]NKC!$E$10,H1172,0):'[1]NKC'!$E$5007,0)+H1172)=16,"",MATCH($C$8,OFFSET([1]NKC!$E$10,H1172,0):'[1]NKC'!$E$5007,0)+H1172),IF(TYPE(MATCH($C$8,OFFSET([1]NKC!$D$10,H1172,0):'[1]NKC'!$D$5007,0)+H1172)=16,"",MATCH($C$8,OFFSET([1]NKC!$D$10,H1172,0):'[1]NKC'!$D$5007,0)+H1172),IF(TYPE(MATCH($C$8,OFFSET([1]NKC!$E$10,H1172,0):'[1]NKC'!$E$5007,0)+H1172)=16,"",MATCH($C$8,OFFSET([1]NKC!$E$10,H1172,0):'[1]NKC'!$E$5007,0)+H1172))</f>
        <v>1586</v>
      </c>
    </row>
    <row r="1174" spans="1:8" s="52" customFormat="1" ht="14.25">
      <c r="A1174" s="45">
        <f ca="1">IF($H1174="","",INDEX([1]NKC!$A$10:$A$5007,$H1174))</f>
        <v>43648</v>
      </c>
      <c r="B1174" s="46" t="str">
        <f ca="1">IF($H1174="","",INDEX([1]NKC!$B$10:$B$5007,$H1174))</f>
        <v>PC00009</v>
      </c>
      <c r="C1174" s="47" t="str">
        <f ca="1">IF($H1174="","",INDEX([1]NKC!$C$10:$C$5007,$H1174))</f>
        <v>Thuế GTGT được khấu trừ của hàng hóa, dịch vụ</v>
      </c>
      <c r="D1174" s="48" t="str">
        <f ca="1">IF(IF($H1174="","",INDEX([1]NKC!$D$10:$D$5007,$H1174))=$C$8,IF($H1174="","",INDEX([1]NKC!$E$10:$E$5007,$H1174)),IF($H1174="","",INDEX([1]NKC!$D$10:$D$5007,$H1174)))</f>
        <v>1331</v>
      </c>
      <c r="E1174" s="49" t="str">
        <f ca="1">IF(IF($H1174="","",INDEX([1]NKC!$E$10:$E$5007,$H1174))=$C$8,"",IF($H1174="","",INDEX([1]NKC!$F$10:$F$5007,$H1174)))</f>
        <v/>
      </c>
      <c r="F1174" s="49">
        <f ca="1">IF(IF($H1174="","",INDEX([1]NKC!$D$10:$D$5007,$H1174))=$C$8,"",IF($H1174="","",INDEX([1]NKC!$F$10:$F$5007,$H1174)))</f>
        <v>76700</v>
      </c>
      <c r="G1174" s="50">
        <f ca="1">IF(SUM(E1174:F1174)=0,0,$G$11+SUM(E$12:$E1174)-SUM(F$12:$F1174))</f>
        <v>2777818921</v>
      </c>
      <c r="H1174" s="51">
        <f ca="1">IF(IF(TYPE(MATCH($C$8,OFFSET([1]NKC!$D$10,H1173,0):'[1]NKC'!$D$5007,0)+H1173)=16,"",MATCH($C$8,OFFSET([1]NKC!$D$10,H1173,0):'[1]NKC'!$D$5007,0)+H1173)&lt;IF(TYPE(MATCH($C$8,OFFSET([1]NKC!$E$10,H1173,0):'[1]NKC'!$E$5007,0)+H1173)=16,"",MATCH($C$8,OFFSET([1]NKC!$E$10,H1173,0):'[1]NKC'!$E$5007,0)+H1173),IF(TYPE(MATCH($C$8,OFFSET([1]NKC!$D$10,H1173,0):'[1]NKC'!$D$5007,0)+H1173)=16,"",MATCH($C$8,OFFSET([1]NKC!$D$10,H1173,0):'[1]NKC'!$D$5007,0)+H1173),IF(TYPE(MATCH($C$8,OFFSET([1]NKC!$E$10,H1173,0):'[1]NKC'!$E$5007,0)+H1173)=16,"",MATCH($C$8,OFFSET([1]NKC!$E$10,H1173,0):'[1]NKC'!$E$5007,0)+H1173))</f>
        <v>1587</v>
      </c>
    </row>
    <row r="1175" spans="1:8" s="52" customFormat="1" ht="38.25">
      <c r="A1175" s="45">
        <f ca="1">IF($H1175="","",INDEX([1]NKC!$A$10:$A$5007,$H1175))</f>
        <v>43648</v>
      </c>
      <c r="B1175" s="46" t="str">
        <f ca="1">IF($H1175="","",INDEX([1]NKC!$B$10:$B$5007,$H1175))</f>
        <v>PC00010</v>
      </c>
      <c r="C1175" s="47" t="str">
        <f ca="1">IF($H1175="","",INDEX([1]NKC!$C$10:$C$5007,$H1175))</f>
        <v>TT phí hoá chất diệt tảo hồ bơi (45kg+axit) - Công ty TNHH MTV Thương Mại Dịch Vụ Xây Dựng Hân Hoàng</v>
      </c>
      <c r="D1175" s="48" t="str">
        <f ca="1">IF(IF($H1175="","",INDEX([1]NKC!$D$10:$D$5007,$H1175))=$C$8,IF($H1175="","",INDEX([1]NKC!$E$10:$E$5007,$H1175)),IF($H1175="","",INDEX([1]NKC!$D$10:$D$5007,$H1175)))</f>
        <v>6428</v>
      </c>
      <c r="E1175" s="49" t="str">
        <f ca="1">IF(IF($H1175="","",INDEX([1]NKC!$E$10:$E$5007,$H1175))=$C$8,"",IF($H1175="","",INDEX([1]NKC!$F$10:$F$5007,$H1175)))</f>
        <v/>
      </c>
      <c r="F1175" s="49">
        <f ca="1">IF(IF($H1175="","",INDEX([1]NKC!$D$10:$D$5007,$H1175))=$C$8,"",IF($H1175="","",INDEX([1]NKC!$F$10:$F$5007,$H1175)))</f>
        <v>4300000</v>
      </c>
      <c r="G1175" s="50">
        <f ca="1">IF(SUM(E1175:F1175)=0,0,$G$11+SUM(E$12:$E1175)-SUM(F$12:$F1175))</f>
        <v>2773518921</v>
      </c>
      <c r="H1175" s="51">
        <f ca="1">IF(IF(TYPE(MATCH($C$8,OFFSET([1]NKC!$D$10,H1174,0):'[1]NKC'!$D$5007,0)+H1174)=16,"",MATCH($C$8,OFFSET([1]NKC!$D$10,H1174,0):'[1]NKC'!$D$5007,0)+H1174)&lt;IF(TYPE(MATCH($C$8,OFFSET([1]NKC!$E$10,H1174,0):'[1]NKC'!$E$5007,0)+H1174)=16,"",MATCH($C$8,OFFSET([1]NKC!$E$10,H1174,0):'[1]NKC'!$E$5007,0)+H1174),IF(TYPE(MATCH($C$8,OFFSET([1]NKC!$D$10,H1174,0):'[1]NKC'!$D$5007,0)+H1174)=16,"",MATCH($C$8,OFFSET([1]NKC!$D$10,H1174,0):'[1]NKC'!$D$5007,0)+H1174),IF(TYPE(MATCH($C$8,OFFSET([1]NKC!$E$10,H1174,0):'[1]NKC'!$E$5007,0)+H1174)=16,"",MATCH($C$8,OFFSET([1]NKC!$E$10,H1174,0):'[1]NKC'!$E$5007,0)+H1174))</f>
        <v>1588</v>
      </c>
    </row>
    <row r="1176" spans="1:8" s="52" customFormat="1" ht="14.25">
      <c r="A1176" s="45">
        <f ca="1">IF($H1176="","",INDEX([1]NKC!$A$10:$A$5007,$H1176))</f>
        <v>43648</v>
      </c>
      <c r="B1176" s="46" t="str">
        <f ca="1">IF($H1176="","",INDEX([1]NKC!$B$10:$B$5007,$H1176))</f>
        <v>PC00010</v>
      </c>
      <c r="C1176" s="47" t="str">
        <f ca="1">IF($H1176="","",INDEX([1]NKC!$C$10:$C$5007,$H1176))</f>
        <v>Thuế GTGT được khấu trừ của hàng hóa, dịch vụ</v>
      </c>
      <c r="D1176" s="48" t="str">
        <f ca="1">IF(IF($H1176="","",INDEX([1]NKC!$D$10:$D$5007,$H1176))=$C$8,IF($H1176="","",INDEX([1]NKC!$E$10:$E$5007,$H1176)),IF($H1176="","",INDEX([1]NKC!$D$10:$D$5007,$H1176)))</f>
        <v>1331</v>
      </c>
      <c r="E1176" s="49" t="str">
        <f ca="1">IF(IF($H1176="","",INDEX([1]NKC!$E$10:$E$5007,$H1176))=$C$8,"",IF($H1176="","",INDEX([1]NKC!$F$10:$F$5007,$H1176)))</f>
        <v/>
      </c>
      <c r="F1176" s="49">
        <f ca="1">IF(IF($H1176="","",INDEX([1]NKC!$D$10:$D$5007,$H1176))=$C$8,"",IF($H1176="","",INDEX([1]NKC!$F$10:$F$5007,$H1176)))</f>
        <v>430000</v>
      </c>
      <c r="G1176" s="50">
        <f ca="1">IF(SUM(E1176:F1176)=0,0,$G$11+SUM(E$12:$E1176)-SUM(F$12:$F1176))</f>
        <v>2773088921</v>
      </c>
      <c r="H1176" s="51">
        <f ca="1">IF(IF(TYPE(MATCH($C$8,OFFSET([1]NKC!$D$10,H1175,0):'[1]NKC'!$D$5007,0)+H1175)=16,"",MATCH($C$8,OFFSET([1]NKC!$D$10,H1175,0):'[1]NKC'!$D$5007,0)+H1175)&lt;IF(TYPE(MATCH($C$8,OFFSET([1]NKC!$E$10,H1175,0):'[1]NKC'!$E$5007,0)+H1175)=16,"",MATCH($C$8,OFFSET([1]NKC!$E$10,H1175,0):'[1]NKC'!$E$5007,0)+H1175),IF(TYPE(MATCH($C$8,OFFSET([1]NKC!$D$10,H1175,0):'[1]NKC'!$D$5007,0)+H1175)=16,"",MATCH($C$8,OFFSET([1]NKC!$D$10,H1175,0):'[1]NKC'!$D$5007,0)+H1175),IF(TYPE(MATCH($C$8,OFFSET([1]NKC!$E$10,H1175,0):'[1]NKC'!$E$5007,0)+H1175)=16,"",MATCH($C$8,OFFSET([1]NKC!$E$10,H1175,0):'[1]NKC'!$E$5007,0)+H1175))</f>
        <v>1589</v>
      </c>
    </row>
    <row r="1177" spans="1:8" s="52" customFormat="1" ht="25.5">
      <c r="A1177" s="45">
        <f ca="1">IF($H1177="","",INDEX([1]NKC!$A$10:$A$5007,$H1177))</f>
        <v>43648</v>
      </c>
      <c r="B1177" s="46" t="str">
        <f ca="1">IF($H1177="","",INDEX([1]NKC!$B$10:$B$5007,$H1177))</f>
        <v>PC00011</v>
      </c>
      <c r="C1177" s="47" t="str">
        <f ca="1">IF($H1177="","",INDEX([1]NKC!$C$10:$C$5007,$H1177))</f>
        <v>TT chi phí tiếp khách (TVTK Vin Quận 9) - Chi nhánh công ty TNHH Anh Em Quê Nhà- Nhà hàng Quê Nhà</v>
      </c>
      <c r="D1177" s="48" t="str">
        <f ca="1">IF(IF($H1177="","",INDEX([1]NKC!$D$10:$D$5007,$H1177))=$C$8,IF($H1177="","",INDEX([1]NKC!$E$10:$E$5007,$H1177)),IF($H1177="","",INDEX([1]NKC!$D$10:$D$5007,$H1177)))</f>
        <v>6418</v>
      </c>
      <c r="E1177" s="49" t="str">
        <f ca="1">IF(IF($H1177="","",INDEX([1]NKC!$E$10:$E$5007,$H1177))=$C$8,"",IF($H1177="","",INDEX([1]NKC!$F$10:$F$5007,$H1177)))</f>
        <v/>
      </c>
      <c r="F1177" s="49">
        <f ca="1">IF(IF($H1177="","",INDEX([1]NKC!$D$10:$D$5007,$H1177))=$C$8,"",IF($H1177="","",INDEX([1]NKC!$F$10:$F$5007,$H1177)))</f>
        <v>1676000</v>
      </c>
      <c r="G1177" s="50">
        <f ca="1">IF(SUM(E1177:F1177)=0,0,$G$11+SUM(E$12:$E1177)-SUM(F$12:$F1177))</f>
        <v>2771412921</v>
      </c>
      <c r="H1177" s="51">
        <f ca="1">IF(IF(TYPE(MATCH($C$8,OFFSET([1]NKC!$D$10,H1176,0):'[1]NKC'!$D$5007,0)+H1176)=16,"",MATCH($C$8,OFFSET([1]NKC!$D$10,H1176,0):'[1]NKC'!$D$5007,0)+H1176)&lt;IF(TYPE(MATCH($C$8,OFFSET([1]NKC!$E$10,H1176,0):'[1]NKC'!$E$5007,0)+H1176)=16,"",MATCH($C$8,OFFSET([1]NKC!$E$10,H1176,0):'[1]NKC'!$E$5007,0)+H1176),IF(TYPE(MATCH($C$8,OFFSET([1]NKC!$D$10,H1176,0):'[1]NKC'!$D$5007,0)+H1176)=16,"",MATCH($C$8,OFFSET([1]NKC!$D$10,H1176,0):'[1]NKC'!$D$5007,0)+H1176),IF(TYPE(MATCH($C$8,OFFSET([1]NKC!$E$10,H1176,0):'[1]NKC'!$E$5007,0)+H1176)=16,"",MATCH($C$8,OFFSET([1]NKC!$E$10,H1176,0):'[1]NKC'!$E$5007,0)+H1176))</f>
        <v>1590</v>
      </c>
    </row>
    <row r="1178" spans="1:8" s="52" customFormat="1" ht="14.25">
      <c r="A1178" s="45">
        <f ca="1">IF($H1178="","",INDEX([1]NKC!$A$10:$A$5007,$H1178))</f>
        <v>43648</v>
      </c>
      <c r="B1178" s="46" t="str">
        <f ca="1">IF($H1178="","",INDEX([1]NKC!$B$10:$B$5007,$H1178))</f>
        <v>PC00011</v>
      </c>
      <c r="C1178" s="47" t="str">
        <f ca="1">IF($H1178="","",INDEX([1]NKC!$C$10:$C$5007,$H1178))</f>
        <v>Thuế GTGT được khấu trừ của hàng hóa, dịch vụ</v>
      </c>
      <c r="D1178" s="48" t="str">
        <f ca="1">IF(IF($H1178="","",INDEX([1]NKC!$D$10:$D$5007,$H1178))=$C$8,IF($H1178="","",INDEX([1]NKC!$E$10:$E$5007,$H1178)),IF($H1178="","",INDEX([1]NKC!$D$10:$D$5007,$H1178)))</f>
        <v>1331</v>
      </c>
      <c r="E1178" s="49" t="str">
        <f ca="1">IF(IF($H1178="","",INDEX([1]NKC!$E$10:$E$5007,$H1178))=$C$8,"",IF($H1178="","",INDEX([1]NKC!$F$10:$F$5007,$H1178)))</f>
        <v/>
      </c>
      <c r="F1178" s="49">
        <f ca="1">IF(IF($H1178="","",INDEX([1]NKC!$D$10:$D$5007,$H1178))=$C$8,"",IF($H1178="","",INDEX([1]NKC!$F$10:$F$5007,$H1178)))</f>
        <v>167600</v>
      </c>
      <c r="G1178" s="50">
        <f ca="1">IF(SUM(E1178:F1178)=0,0,$G$11+SUM(E$12:$E1178)-SUM(F$12:$F1178))</f>
        <v>2771245321</v>
      </c>
      <c r="H1178" s="51">
        <f ca="1">IF(IF(TYPE(MATCH($C$8,OFFSET([1]NKC!$D$10,H1177,0):'[1]NKC'!$D$5007,0)+H1177)=16,"",MATCH($C$8,OFFSET([1]NKC!$D$10,H1177,0):'[1]NKC'!$D$5007,0)+H1177)&lt;IF(TYPE(MATCH($C$8,OFFSET([1]NKC!$E$10,H1177,0):'[1]NKC'!$E$5007,0)+H1177)=16,"",MATCH($C$8,OFFSET([1]NKC!$E$10,H1177,0):'[1]NKC'!$E$5007,0)+H1177),IF(TYPE(MATCH($C$8,OFFSET([1]NKC!$D$10,H1177,0):'[1]NKC'!$D$5007,0)+H1177)=16,"",MATCH($C$8,OFFSET([1]NKC!$D$10,H1177,0):'[1]NKC'!$D$5007,0)+H1177),IF(TYPE(MATCH($C$8,OFFSET([1]NKC!$E$10,H1177,0):'[1]NKC'!$E$5007,0)+H1177)=16,"",MATCH($C$8,OFFSET([1]NKC!$E$10,H1177,0):'[1]NKC'!$E$5007,0)+H1177))</f>
        <v>1591</v>
      </c>
    </row>
    <row r="1179" spans="1:8" s="52" customFormat="1" ht="25.5">
      <c r="A1179" s="45">
        <f ca="1">IF($H1179="","",INDEX([1]NKC!$A$10:$A$5007,$H1179))</f>
        <v>43648</v>
      </c>
      <c r="B1179" s="46" t="str">
        <f ca="1">IF($H1179="","",INDEX([1]NKC!$B$10:$B$5007,$H1179))</f>
        <v>PC00012</v>
      </c>
      <c r="C1179" s="47" t="str">
        <f ca="1">IF($H1179="","",INDEX([1]NKC!$C$10:$C$5007,$H1179))</f>
        <v>TT phí bãi xe và cầu đường, sân bay - Công ty TNHH Sản Phẩm Xây Dựng Della Vietbuilders</v>
      </c>
      <c r="D1179" s="48" t="str">
        <f ca="1">IF(IF($H1179="","",INDEX([1]NKC!$D$10:$D$5007,$H1179))=$C$8,IF($H1179="","",INDEX([1]NKC!$E$10:$E$5007,$H1179)),IF($H1179="","",INDEX([1]NKC!$D$10:$D$5007,$H1179)))</f>
        <v>6428</v>
      </c>
      <c r="E1179" s="49" t="str">
        <f ca="1">IF(IF($H1179="","",INDEX([1]NKC!$E$10:$E$5007,$H1179))=$C$8,"",IF($H1179="","",INDEX([1]NKC!$F$10:$F$5007,$H1179)))</f>
        <v/>
      </c>
      <c r="F1179" s="49">
        <f ca="1">IF(IF($H1179="","",INDEX([1]NKC!$D$10:$D$5007,$H1179))=$C$8,"",IF($H1179="","",INDEX([1]NKC!$F$10:$F$5007,$H1179)))</f>
        <v>80000</v>
      </c>
      <c r="G1179" s="50">
        <f ca="1">IF(SUM(E1179:F1179)=0,0,$G$11+SUM(E$12:$E1179)-SUM(F$12:$F1179))</f>
        <v>2771165321</v>
      </c>
      <c r="H1179" s="51">
        <f ca="1">IF(IF(TYPE(MATCH($C$8,OFFSET([1]NKC!$D$10,H1178,0):'[1]NKC'!$D$5007,0)+H1178)=16,"",MATCH($C$8,OFFSET([1]NKC!$D$10,H1178,0):'[1]NKC'!$D$5007,0)+H1178)&lt;IF(TYPE(MATCH($C$8,OFFSET([1]NKC!$E$10,H1178,0):'[1]NKC'!$E$5007,0)+H1178)=16,"",MATCH($C$8,OFFSET([1]NKC!$E$10,H1178,0):'[1]NKC'!$E$5007,0)+H1178),IF(TYPE(MATCH($C$8,OFFSET([1]NKC!$D$10,H1178,0):'[1]NKC'!$D$5007,0)+H1178)=16,"",MATCH($C$8,OFFSET([1]NKC!$D$10,H1178,0):'[1]NKC'!$D$5007,0)+H1178),IF(TYPE(MATCH($C$8,OFFSET([1]NKC!$E$10,H1178,0):'[1]NKC'!$E$5007,0)+H1178)=16,"",MATCH($C$8,OFFSET([1]NKC!$E$10,H1178,0):'[1]NKC'!$E$5007,0)+H1178))</f>
        <v>1592</v>
      </c>
    </row>
    <row r="1180" spans="1:8" s="52" customFormat="1" ht="25.5">
      <c r="A1180" s="45">
        <f ca="1">IF($H1180="","",INDEX([1]NKC!$A$10:$A$5007,$H1180))</f>
        <v>43648</v>
      </c>
      <c r="B1180" s="46" t="str">
        <f ca="1">IF($H1180="","",INDEX([1]NKC!$B$10:$B$5007,$H1180))</f>
        <v>PC00013</v>
      </c>
      <c r="C1180" s="47" t="str">
        <f ca="1">IF($H1180="","",INDEX([1]NKC!$C$10:$C$5007,$H1180))</f>
        <v>TT phí mua hoa quả cúng ngày 15.16 âm lịch - Công ty TNHH Sản Phẩm Xây Dựng Della Vietbuilders</v>
      </c>
      <c r="D1180" s="48" t="str">
        <f ca="1">IF(IF($H1180="","",INDEX([1]NKC!$D$10:$D$5007,$H1180))=$C$8,IF($H1180="","",INDEX([1]NKC!$E$10:$E$5007,$H1180)),IF($H1180="","",INDEX([1]NKC!$D$10:$D$5007,$H1180)))</f>
        <v>6428</v>
      </c>
      <c r="E1180" s="49" t="str">
        <f ca="1">IF(IF($H1180="","",INDEX([1]NKC!$E$10:$E$5007,$H1180))=$C$8,"",IF($H1180="","",INDEX([1]NKC!$F$10:$F$5007,$H1180)))</f>
        <v/>
      </c>
      <c r="F1180" s="49">
        <f ca="1">IF(IF($H1180="","",INDEX([1]NKC!$D$10:$D$5007,$H1180))=$C$8,"",IF($H1180="","",INDEX([1]NKC!$F$10:$F$5007,$H1180)))</f>
        <v>65000</v>
      </c>
      <c r="G1180" s="50">
        <f ca="1">IF(SUM(E1180:F1180)=0,0,$G$11+SUM(E$12:$E1180)-SUM(F$12:$F1180))</f>
        <v>2771100321</v>
      </c>
      <c r="H1180" s="51">
        <f ca="1">IF(IF(TYPE(MATCH($C$8,OFFSET([1]NKC!$D$10,H1179,0):'[1]NKC'!$D$5007,0)+H1179)=16,"",MATCH($C$8,OFFSET([1]NKC!$D$10,H1179,0):'[1]NKC'!$D$5007,0)+H1179)&lt;IF(TYPE(MATCH($C$8,OFFSET([1]NKC!$E$10,H1179,0):'[1]NKC'!$E$5007,0)+H1179)=16,"",MATCH($C$8,OFFSET([1]NKC!$E$10,H1179,0):'[1]NKC'!$E$5007,0)+H1179),IF(TYPE(MATCH($C$8,OFFSET([1]NKC!$D$10,H1179,0):'[1]NKC'!$D$5007,0)+H1179)=16,"",MATCH($C$8,OFFSET([1]NKC!$D$10,H1179,0):'[1]NKC'!$D$5007,0)+H1179),IF(TYPE(MATCH($C$8,OFFSET([1]NKC!$E$10,H1179,0):'[1]NKC'!$E$5007,0)+H1179)=16,"",MATCH($C$8,OFFSET([1]NKC!$E$10,H1179,0):'[1]NKC'!$E$5007,0)+H1179))</f>
        <v>1593</v>
      </c>
    </row>
    <row r="1181" spans="1:8" s="52" customFormat="1" ht="25.5">
      <c r="A1181" s="45">
        <f ca="1">IF($H1181="","",INDEX([1]NKC!$A$10:$A$5007,$H1181))</f>
        <v>43648</v>
      </c>
      <c r="B1181" s="46" t="str">
        <f ca="1">IF($H1181="","",INDEX([1]NKC!$B$10:$B$5007,$H1181))</f>
        <v>PC00014</v>
      </c>
      <c r="C1181" s="47" t="str">
        <f ca="1">IF($H1181="","",INDEX([1]NKC!$C$10:$C$5007,$H1181))</f>
        <v>TT cước chuyển phát nhanh Tháng 05/2019 - Tổng công ty cổ phần bưu chính Viettel</v>
      </c>
      <c r="D1181" s="48" t="str">
        <f ca="1">IF(IF($H1181="","",INDEX([1]NKC!$D$10:$D$5007,$H1181))=$C$8,IF($H1181="","",INDEX([1]NKC!$E$10:$E$5007,$H1181)),IF($H1181="","",INDEX([1]NKC!$D$10:$D$5007,$H1181)))</f>
        <v>6428</v>
      </c>
      <c r="E1181" s="49" t="str">
        <f ca="1">IF(IF($H1181="","",INDEX([1]NKC!$E$10:$E$5007,$H1181))=$C$8,"",IF($H1181="","",INDEX([1]NKC!$F$10:$F$5007,$H1181)))</f>
        <v/>
      </c>
      <c r="F1181" s="49">
        <f ca="1">IF(IF($H1181="","",INDEX([1]NKC!$D$10:$D$5007,$H1181))=$C$8,"",IF($H1181="","",INDEX([1]NKC!$F$10:$F$5007,$H1181)))</f>
        <v>162035</v>
      </c>
      <c r="G1181" s="50">
        <f ca="1">IF(SUM(E1181:F1181)=0,0,$G$11+SUM(E$12:$E1181)-SUM(F$12:$F1181))</f>
        <v>2770938286</v>
      </c>
      <c r="H1181" s="51">
        <f ca="1">IF(IF(TYPE(MATCH($C$8,OFFSET([1]NKC!$D$10,H1180,0):'[1]NKC'!$D$5007,0)+H1180)=16,"",MATCH($C$8,OFFSET([1]NKC!$D$10,H1180,0):'[1]NKC'!$D$5007,0)+H1180)&lt;IF(TYPE(MATCH($C$8,OFFSET([1]NKC!$E$10,H1180,0):'[1]NKC'!$E$5007,0)+H1180)=16,"",MATCH($C$8,OFFSET([1]NKC!$E$10,H1180,0):'[1]NKC'!$E$5007,0)+H1180),IF(TYPE(MATCH($C$8,OFFSET([1]NKC!$D$10,H1180,0):'[1]NKC'!$D$5007,0)+H1180)=16,"",MATCH($C$8,OFFSET([1]NKC!$D$10,H1180,0):'[1]NKC'!$D$5007,0)+H1180),IF(TYPE(MATCH($C$8,OFFSET([1]NKC!$E$10,H1180,0):'[1]NKC'!$E$5007,0)+H1180)=16,"",MATCH($C$8,OFFSET([1]NKC!$E$10,H1180,0):'[1]NKC'!$E$5007,0)+H1180))</f>
        <v>1594</v>
      </c>
    </row>
    <row r="1182" spans="1:8" s="52" customFormat="1" ht="25.5">
      <c r="A1182" s="45">
        <f ca="1">IF($H1182="","",INDEX([1]NKC!$A$10:$A$5007,$H1182))</f>
        <v>43648</v>
      </c>
      <c r="B1182" s="46" t="str">
        <f ca="1">IF($H1182="","",INDEX([1]NKC!$B$10:$B$5007,$H1182))</f>
        <v>PC00014</v>
      </c>
      <c r="C1182" s="47" t="str">
        <f ca="1">IF($H1182="","",INDEX([1]NKC!$C$10:$C$5007,$H1182))</f>
        <v>TT cước chuyển phát nhanh Tháng 05/2019 - Tổng công ty cổ phần bưu chính Viettel</v>
      </c>
      <c r="D1182" s="48" t="str">
        <f ca="1">IF(IF($H1182="","",INDEX([1]NKC!$D$10:$D$5007,$H1182))=$C$8,IF($H1182="","",INDEX([1]NKC!$E$10:$E$5007,$H1182)),IF($H1182="","",INDEX([1]NKC!$D$10:$D$5007,$H1182)))</f>
        <v>6428</v>
      </c>
      <c r="E1182" s="49" t="str">
        <f ca="1">IF(IF($H1182="","",INDEX([1]NKC!$E$10:$E$5007,$H1182))=$C$8,"",IF($H1182="","",INDEX([1]NKC!$F$10:$F$5007,$H1182)))</f>
        <v/>
      </c>
      <c r="F1182" s="49">
        <f ca="1">IF(IF($H1182="","",INDEX([1]NKC!$D$10:$D$5007,$H1182))=$C$8,"",IF($H1182="","",INDEX([1]NKC!$F$10:$F$5007,$H1182)))</f>
        <v>176855</v>
      </c>
      <c r="G1182" s="50">
        <f ca="1">IF(SUM(E1182:F1182)=0,0,$G$11+SUM(E$12:$E1182)-SUM(F$12:$F1182))</f>
        <v>2770761431</v>
      </c>
      <c r="H1182" s="51">
        <f ca="1">IF(IF(TYPE(MATCH($C$8,OFFSET([1]NKC!$D$10,H1181,0):'[1]NKC'!$D$5007,0)+H1181)=16,"",MATCH($C$8,OFFSET([1]NKC!$D$10,H1181,0):'[1]NKC'!$D$5007,0)+H1181)&lt;IF(TYPE(MATCH($C$8,OFFSET([1]NKC!$E$10,H1181,0):'[1]NKC'!$E$5007,0)+H1181)=16,"",MATCH($C$8,OFFSET([1]NKC!$E$10,H1181,0):'[1]NKC'!$E$5007,0)+H1181),IF(TYPE(MATCH($C$8,OFFSET([1]NKC!$D$10,H1181,0):'[1]NKC'!$D$5007,0)+H1181)=16,"",MATCH($C$8,OFFSET([1]NKC!$D$10,H1181,0):'[1]NKC'!$D$5007,0)+H1181),IF(TYPE(MATCH($C$8,OFFSET([1]NKC!$E$10,H1181,0):'[1]NKC'!$E$5007,0)+H1181)=16,"",MATCH($C$8,OFFSET([1]NKC!$E$10,H1181,0):'[1]NKC'!$E$5007,0)+H1181))</f>
        <v>1595</v>
      </c>
    </row>
    <row r="1183" spans="1:8" s="52" customFormat="1" ht="14.25">
      <c r="A1183" s="45">
        <f ca="1">IF($H1183="","",INDEX([1]NKC!$A$10:$A$5007,$H1183))</f>
        <v>43648</v>
      </c>
      <c r="B1183" s="46" t="str">
        <f ca="1">IF($H1183="","",INDEX([1]NKC!$B$10:$B$5007,$H1183))</f>
        <v>PC00014</v>
      </c>
      <c r="C1183" s="47" t="str">
        <f ca="1">IF($H1183="","",INDEX([1]NKC!$C$10:$C$5007,$H1183))</f>
        <v>Thuế GTGT được khấu trừ của hàng hóa, dịch vụ</v>
      </c>
      <c r="D1183" s="48" t="str">
        <f ca="1">IF(IF($H1183="","",INDEX([1]NKC!$D$10:$D$5007,$H1183))=$C$8,IF($H1183="","",INDEX([1]NKC!$E$10:$E$5007,$H1183)),IF($H1183="","",INDEX([1]NKC!$D$10:$D$5007,$H1183)))</f>
        <v>1331</v>
      </c>
      <c r="E1183" s="49" t="str">
        <f ca="1">IF(IF($H1183="","",INDEX([1]NKC!$E$10:$E$5007,$H1183))=$C$8,"",IF($H1183="","",INDEX([1]NKC!$F$10:$F$5007,$H1183)))</f>
        <v/>
      </c>
      <c r="F1183" s="49">
        <f ca="1">IF(IF($H1183="","",INDEX([1]NKC!$D$10:$D$5007,$H1183))=$C$8,"",IF($H1183="","",INDEX([1]NKC!$F$10:$F$5007,$H1183)))</f>
        <v>33889</v>
      </c>
      <c r="G1183" s="50">
        <f ca="1">IF(SUM(E1183:F1183)=0,0,$G$11+SUM(E$12:$E1183)-SUM(F$12:$F1183))</f>
        <v>2770727542</v>
      </c>
      <c r="H1183" s="51">
        <f ca="1">IF(IF(TYPE(MATCH($C$8,OFFSET([1]NKC!$D$10,H1182,0):'[1]NKC'!$D$5007,0)+H1182)=16,"",MATCH($C$8,OFFSET([1]NKC!$D$10,H1182,0):'[1]NKC'!$D$5007,0)+H1182)&lt;IF(TYPE(MATCH($C$8,OFFSET([1]NKC!$E$10,H1182,0):'[1]NKC'!$E$5007,0)+H1182)=16,"",MATCH($C$8,OFFSET([1]NKC!$E$10,H1182,0):'[1]NKC'!$E$5007,0)+H1182),IF(TYPE(MATCH($C$8,OFFSET([1]NKC!$D$10,H1182,0):'[1]NKC'!$D$5007,0)+H1182)=16,"",MATCH($C$8,OFFSET([1]NKC!$D$10,H1182,0):'[1]NKC'!$D$5007,0)+H1182),IF(TYPE(MATCH($C$8,OFFSET([1]NKC!$E$10,H1182,0):'[1]NKC'!$E$5007,0)+H1182)=16,"",MATCH($C$8,OFFSET([1]NKC!$E$10,H1182,0):'[1]NKC'!$E$5007,0)+H1182))</f>
        <v>1596</v>
      </c>
    </row>
    <row r="1184" spans="1:8" s="52" customFormat="1" ht="14.25">
      <c r="A1184" s="45">
        <f ca="1">IF($H1184="","",INDEX([1]NKC!$A$10:$A$5007,$H1184))</f>
        <v>43648</v>
      </c>
      <c r="B1184" s="46" t="str">
        <f ca="1">IF($H1184="","",INDEX([1]NKC!$B$10:$B$5007,$H1184))</f>
        <v>PC00015</v>
      </c>
      <c r="C1184" s="47" t="str">
        <f ca="1">IF($H1184="","",INDEX([1]NKC!$C$10:$C$5007,$H1184))</f>
        <v>TT phí kéo cont , hạ rỗng</v>
      </c>
      <c r="D1184" s="48" t="str">
        <f ca="1">IF(IF($H1184="","",INDEX([1]NKC!$D$10:$D$5007,$H1184))=$C$8,IF($H1184="","",INDEX([1]NKC!$E$10:$E$5007,$H1184)),IF($H1184="","",INDEX([1]NKC!$D$10:$D$5007,$H1184)))</f>
        <v>632</v>
      </c>
      <c r="E1184" s="49" t="str">
        <f ca="1">IF(IF($H1184="","",INDEX([1]NKC!$E$10:$E$5007,$H1184))=$C$8,"",IF($H1184="","",INDEX([1]NKC!$F$10:$F$5007,$H1184)))</f>
        <v/>
      </c>
      <c r="F1184" s="49">
        <f ca="1">IF(IF($H1184="","",INDEX([1]NKC!$D$10:$D$5007,$H1184))=$C$8,"",IF($H1184="","",INDEX([1]NKC!$F$10:$F$5007,$H1184)))</f>
        <v>2000000</v>
      </c>
      <c r="G1184" s="50">
        <f ca="1">IF(SUM(E1184:F1184)=0,0,$G$11+SUM(E$12:$E1184)-SUM(F$12:$F1184))</f>
        <v>2768727542</v>
      </c>
      <c r="H1184" s="51">
        <f ca="1">IF(IF(TYPE(MATCH($C$8,OFFSET([1]NKC!$D$10,H1183,0):'[1]NKC'!$D$5007,0)+H1183)=16,"",MATCH($C$8,OFFSET([1]NKC!$D$10,H1183,0):'[1]NKC'!$D$5007,0)+H1183)&lt;IF(TYPE(MATCH($C$8,OFFSET([1]NKC!$E$10,H1183,0):'[1]NKC'!$E$5007,0)+H1183)=16,"",MATCH($C$8,OFFSET([1]NKC!$E$10,H1183,0):'[1]NKC'!$E$5007,0)+H1183),IF(TYPE(MATCH($C$8,OFFSET([1]NKC!$D$10,H1183,0):'[1]NKC'!$D$5007,0)+H1183)=16,"",MATCH($C$8,OFFSET([1]NKC!$D$10,H1183,0):'[1]NKC'!$D$5007,0)+H1183),IF(TYPE(MATCH($C$8,OFFSET([1]NKC!$E$10,H1183,0):'[1]NKC'!$E$5007,0)+H1183)=16,"",MATCH($C$8,OFFSET([1]NKC!$E$10,H1183,0):'[1]NKC'!$E$5007,0)+H1183))</f>
        <v>1597</v>
      </c>
    </row>
    <row r="1185" spans="1:8" s="52" customFormat="1" ht="14.25">
      <c r="A1185" s="45">
        <f ca="1">IF($H1185="","",INDEX([1]NKC!$A$10:$A$5007,$H1185))</f>
        <v>43648</v>
      </c>
      <c r="B1185" s="46" t="str">
        <f ca="1">IF($H1185="","",INDEX([1]NKC!$B$10:$B$5007,$H1185))</f>
        <v>PC00015</v>
      </c>
      <c r="C1185" s="47" t="str">
        <f ca="1">IF($H1185="","",INDEX([1]NKC!$C$10:$C$5007,$H1185))</f>
        <v>TT phí kéo cont , hạ rỗng</v>
      </c>
      <c r="D1185" s="48" t="str">
        <f ca="1">IF(IF($H1185="","",INDEX([1]NKC!$D$10:$D$5007,$H1185))=$C$8,IF($H1185="","",INDEX([1]NKC!$E$10:$E$5007,$H1185)),IF($H1185="","",INDEX([1]NKC!$D$10:$D$5007,$H1185)))</f>
        <v>632</v>
      </c>
      <c r="E1185" s="49" t="str">
        <f ca="1">IF(IF($H1185="","",INDEX([1]NKC!$E$10:$E$5007,$H1185))=$C$8,"",IF($H1185="","",INDEX([1]NKC!$F$10:$F$5007,$H1185)))</f>
        <v/>
      </c>
      <c r="F1185" s="49">
        <f ca="1">IF(IF($H1185="","",INDEX([1]NKC!$D$10:$D$5007,$H1185))=$C$8,"",IF($H1185="","",INDEX([1]NKC!$F$10:$F$5007,$H1185)))</f>
        <v>263636</v>
      </c>
      <c r="G1185" s="50">
        <f ca="1">IF(SUM(E1185:F1185)=0,0,$G$11+SUM(E$12:$E1185)-SUM(F$12:$F1185))</f>
        <v>2768463906</v>
      </c>
      <c r="H1185" s="51">
        <f ca="1">IF(IF(TYPE(MATCH($C$8,OFFSET([1]NKC!$D$10,H1184,0):'[1]NKC'!$D$5007,0)+H1184)=16,"",MATCH($C$8,OFFSET([1]NKC!$D$10,H1184,0):'[1]NKC'!$D$5007,0)+H1184)&lt;IF(TYPE(MATCH($C$8,OFFSET([1]NKC!$E$10,H1184,0):'[1]NKC'!$E$5007,0)+H1184)=16,"",MATCH($C$8,OFFSET([1]NKC!$E$10,H1184,0):'[1]NKC'!$E$5007,0)+H1184),IF(TYPE(MATCH($C$8,OFFSET([1]NKC!$D$10,H1184,0):'[1]NKC'!$D$5007,0)+H1184)=16,"",MATCH($C$8,OFFSET([1]NKC!$D$10,H1184,0):'[1]NKC'!$D$5007,0)+H1184),IF(TYPE(MATCH($C$8,OFFSET([1]NKC!$E$10,H1184,0):'[1]NKC'!$E$5007,0)+H1184)=16,"",MATCH($C$8,OFFSET([1]NKC!$E$10,H1184,0):'[1]NKC'!$E$5007,0)+H1184))</f>
        <v>1598</v>
      </c>
    </row>
    <row r="1186" spans="1:8" s="52" customFormat="1" ht="14.25">
      <c r="A1186" s="45">
        <f ca="1">IF($H1186="","",INDEX([1]NKC!$A$10:$A$5007,$H1186))</f>
        <v>43648</v>
      </c>
      <c r="B1186" s="46" t="str">
        <f ca="1">IF($H1186="","",INDEX([1]NKC!$B$10:$B$5007,$H1186))</f>
        <v>PC00015</v>
      </c>
      <c r="C1186" s="47" t="str">
        <f ca="1">IF($H1186="","",INDEX([1]NKC!$C$10:$C$5007,$H1186))</f>
        <v>TT phí kéo cont , hạ rỗng</v>
      </c>
      <c r="D1186" s="48" t="str">
        <f ca="1">IF(IF($H1186="","",INDEX([1]NKC!$D$10:$D$5007,$H1186))=$C$8,IF($H1186="","",INDEX([1]NKC!$E$10:$E$5007,$H1186)),IF($H1186="","",INDEX([1]NKC!$D$10:$D$5007,$H1186)))</f>
        <v>632</v>
      </c>
      <c r="E1186" s="49" t="str">
        <f ca="1">IF(IF($H1186="","",INDEX([1]NKC!$E$10:$E$5007,$H1186))=$C$8,"",IF($H1186="","",INDEX([1]NKC!$F$10:$F$5007,$H1186)))</f>
        <v/>
      </c>
      <c r="F1186" s="49">
        <f ca="1">IF(IF($H1186="","",INDEX([1]NKC!$D$10:$D$5007,$H1186))=$C$8,"",IF($H1186="","",INDEX([1]NKC!$F$10:$F$5007,$H1186)))</f>
        <v>154545</v>
      </c>
      <c r="G1186" s="50">
        <f ca="1">IF(SUM(E1186:F1186)=0,0,$G$11+SUM(E$12:$E1186)-SUM(F$12:$F1186))</f>
        <v>2768309361</v>
      </c>
      <c r="H1186" s="51">
        <f ca="1">IF(IF(TYPE(MATCH($C$8,OFFSET([1]NKC!$D$10,H1185,0):'[1]NKC'!$D$5007,0)+H1185)=16,"",MATCH($C$8,OFFSET([1]NKC!$D$10,H1185,0):'[1]NKC'!$D$5007,0)+H1185)&lt;IF(TYPE(MATCH($C$8,OFFSET([1]NKC!$E$10,H1185,0):'[1]NKC'!$E$5007,0)+H1185)=16,"",MATCH($C$8,OFFSET([1]NKC!$E$10,H1185,0):'[1]NKC'!$E$5007,0)+H1185),IF(TYPE(MATCH($C$8,OFFSET([1]NKC!$D$10,H1185,0):'[1]NKC'!$D$5007,0)+H1185)=16,"",MATCH($C$8,OFFSET([1]NKC!$D$10,H1185,0):'[1]NKC'!$D$5007,0)+H1185),IF(TYPE(MATCH($C$8,OFFSET([1]NKC!$E$10,H1185,0):'[1]NKC'!$E$5007,0)+H1185)=16,"",MATCH($C$8,OFFSET([1]NKC!$E$10,H1185,0):'[1]NKC'!$E$5007,0)+H1185))</f>
        <v>1599</v>
      </c>
    </row>
    <row r="1187" spans="1:8" s="52" customFormat="1" ht="14.25">
      <c r="A1187" s="45">
        <f ca="1">IF($H1187="","",INDEX([1]NKC!$A$10:$A$5007,$H1187))</f>
        <v>43648</v>
      </c>
      <c r="B1187" s="46" t="str">
        <f ca="1">IF($H1187="","",INDEX([1]NKC!$B$10:$B$5007,$H1187))</f>
        <v>PC00015</v>
      </c>
      <c r="C1187" s="47" t="str">
        <f ca="1">IF($H1187="","",INDEX([1]NKC!$C$10:$C$5007,$H1187))</f>
        <v>Thuế GTGT được khấu trừ của hàng hóa, dịch vụ</v>
      </c>
      <c r="D1187" s="48" t="str">
        <f ca="1">IF(IF($H1187="","",INDEX([1]NKC!$D$10:$D$5007,$H1187))=$C$8,IF($H1187="","",INDEX([1]NKC!$E$10:$E$5007,$H1187)),IF($H1187="","",INDEX([1]NKC!$D$10:$D$5007,$H1187)))</f>
        <v>1331</v>
      </c>
      <c r="E1187" s="49" t="str">
        <f ca="1">IF(IF($H1187="","",INDEX([1]NKC!$E$10:$E$5007,$H1187))=$C$8,"",IF($H1187="","",INDEX([1]NKC!$F$10:$F$5007,$H1187)))</f>
        <v/>
      </c>
      <c r="F1187" s="49">
        <f ca="1">IF(IF($H1187="","",INDEX([1]NKC!$D$10:$D$5007,$H1187))=$C$8,"",IF($H1187="","",INDEX([1]NKC!$F$10:$F$5007,$H1187)))</f>
        <v>241819</v>
      </c>
      <c r="G1187" s="50">
        <f ca="1">IF(SUM(E1187:F1187)=0,0,$G$11+SUM(E$12:$E1187)-SUM(F$12:$F1187))</f>
        <v>2768067542</v>
      </c>
      <c r="H1187" s="51">
        <f ca="1">IF(IF(TYPE(MATCH($C$8,OFFSET([1]NKC!$D$10,H1186,0):'[1]NKC'!$D$5007,0)+H1186)=16,"",MATCH($C$8,OFFSET([1]NKC!$D$10,H1186,0):'[1]NKC'!$D$5007,0)+H1186)&lt;IF(TYPE(MATCH($C$8,OFFSET([1]NKC!$E$10,H1186,0):'[1]NKC'!$E$5007,0)+H1186)=16,"",MATCH($C$8,OFFSET([1]NKC!$E$10,H1186,0):'[1]NKC'!$E$5007,0)+H1186),IF(TYPE(MATCH($C$8,OFFSET([1]NKC!$D$10,H1186,0):'[1]NKC'!$D$5007,0)+H1186)=16,"",MATCH($C$8,OFFSET([1]NKC!$D$10,H1186,0):'[1]NKC'!$D$5007,0)+H1186),IF(TYPE(MATCH($C$8,OFFSET([1]NKC!$E$10,H1186,0):'[1]NKC'!$E$5007,0)+H1186)=16,"",MATCH($C$8,OFFSET([1]NKC!$E$10,H1186,0):'[1]NKC'!$E$5007,0)+H1186))</f>
        <v>1600</v>
      </c>
    </row>
    <row r="1188" spans="1:8" s="52" customFormat="1" ht="25.5">
      <c r="A1188" s="45">
        <f ca="1">IF($H1188="","",INDEX([1]NKC!$A$10:$A$5007,$H1188))</f>
        <v>43648</v>
      </c>
      <c r="B1188" s="46" t="str">
        <f ca="1">IF($H1188="","",INDEX([1]NKC!$B$10:$B$5007,$H1188))</f>
        <v>PC00016</v>
      </c>
      <c r="C1188" s="47" t="str">
        <f ca="1">IF($H1188="","",INDEX([1]NKC!$C$10:$C$5007,$H1188))</f>
        <v>TT phí lưu trú họp ngày 03/06/2019 ( Tây Nguyên) - Công ty Cổ Phần La Thăng</v>
      </c>
      <c r="D1188" s="48" t="str">
        <f ca="1">IF(IF($H1188="","",INDEX([1]NKC!$D$10:$D$5007,$H1188))=$C$8,IF($H1188="","",INDEX([1]NKC!$E$10:$E$5007,$H1188)),IF($H1188="","",INDEX([1]NKC!$D$10:$D$5007,$H1188)))</f>
        <v>6418</v>
      </c>
      <c r="E1188" s="49" t="str">
        <f ca="1">IF(IF($H1188="","",INDEX([1]NKC!$E$10:$E$5007,$H1188))=$C$8,"",IF($H1188="","",INDEX([1]NKC!$F$10:$F$5007,$H1188)))</f>
        <v/>
      </c>
      <c r="F1188" s="49">
        <f ca="1">IF(IF($H1188="","",INDEX([1]NKC!$D$10:$D$5007,$H1188))=$C$8,"",IF($H1188="","",INDEX([1]NKC!$F$10:$F$5007,$H1188)))</f>
        <v>818182</v>
      </c>
      <c r="G1188" s="50">
        <f ca="1">IF(SUM(E1188:F1188)=0,0,$G$11+SUM(E$12:$E1188)-SUM(F$12:$F1188))</f>
        <v>2767249360</v>
      </c>
      <c r="H1188" s="51">
        <f ca="1">IF(IF(TYPE(MATCH($C$8,OFFSET([1]NKC!$D$10,H1187,0):'[1]NKC'!$D$5007,0)+H1187)=16,"",MATCH($C$8,OFFSET([1]NKC!$D$10,H1187,0):'[1]NKC'!$D$5007,0)+H1187)&lt;IF(TYPE(MATCH($C$8,OFFSET([1]NKC!$E$10,H1187,0):'[1]NKC'!$E$5007,0)+H1187)=16,"",MATCH($C$8,OFFSET([1]NKC!$E$10,H1187,0):'[1]NKC'!$E$5007,0)+H1187),IF(TYPE(MATCH($C$8,OFFSET([1]NKC!$D$10,H1187,0):'[1]NKC'!$D$5007,0)+H1187)=16,"",MATCH($C$8,OFFSET([1]NKC!$D$10,H1187,0):'[1]NKC'!$D$5007,0)+H1187),IF(TYPE(MATCH($C$8,OFFSET([1]NKC!$E$10,H1187,0):'[1]NKC'!$E$5007,0)+H1187)=16,"",MATCH($C$8,OFFSET([1]NKC!$E$10,H1187,0):'[1]NKC'!$E$5007,0)+H1187))</f>
        <v>1601</v>
      </c>
    </row>
    <row r="1189" spans="1:8" s="52" customFormat="1" ht="25.5">
      <c r="A1189" s="45">
        <f ca="1">IF($H1189="","",INDEX([1]NKC!$A$10:$A$5007,$H1189))</f>
        <v>43648</v>
      </c>
      <c r="B1189" s="46" t="str">
        <f ca="1">IF($H1189="","",INDEX([1]NKC!$B$10:$B$5007,$H1189))</f>
        <v>PC00016</v>
      </c>
      <c r="C1189" s="47" t="str">
        <f ca="1">IF($H1189="","",INDEX([1]NKC!$C$10:$C$5007,$H1189))</f>
        <v>TT phí lưu trú họp ngày 03/06/2019 ( Tây Nguyên) - Công ty Cổ Phần La Thăng</v>
      </c>
      <c r="D1189" s="48" t="str">
        <f ca="1">IF(IF($H1189="","",INDEX([1]NKC!$D$10:$D$5007,$H1189))=$C$8,IF($H1189="","",INDEX([1]NKC!$E$10:$E$5007,$H1189)),IF($H1189="","",INDEX([1]NKC!$D$10:$D$5007,$H1189)))</f>
        <v>6418</v>
      </c>
      <c r="E1189" s="49" t="str">
        <f ca="1">IF(IF($H1189="","",INDEX([1]NKC!$E$10:$E$5007,$H1189))=$C$8,"",IF($H1189="","",INDEX([1]NKC!$F$10:$F$5007,$H1189)))</f>
        <v/>
      </c>
      <c r="F1189" s="49">
        <f ca="1">IF(IF($H1189="","",INDEX([1]NKC!$D$10:$D$5007,$H1189))=$C$8,"",IF($H1189="","",INDEX([1]NKC!$F$10:$F$5007,$H1189)))</f>
        <v>418182</v>
      </c>
      <c r="G1189" s="50">
        <f ca="1">IF(SUM(E1189:F1189)=0,0,$G$11+SUM(E$12:$E1189)-SUM(F$12:$F1189))</f>
        <v>2766831178</v>
      </c>
      <c r="H1189" s="51">
        <f ca="1">IF(IF(TYPE(MATCH($C$8,OFFSET([1]NKC!$D$10,H1188,0):'[1]NKC'!$D$5007,0)+H1188)=16,"",MATCH($C$8,OFFSET([1]NKC!$D$10,H1188,0):'[1]NKC'!$D$5007,0)+H1188)&lt;IF(TYPE(MATCH($C$8,OFFSET([1]NKC!$E$10,H1188,0):'[1]NKC'!$E$5007,0)+H1188)=16,"",MATCH($C$8,OFFSET([1]NKC!$E$10,H1188,0):'[1]NKC'!$E$5007,0)+H1188),IF(TYPE(MATCH($C$8,OFFSET([1]NKC!$D$10,H1188,0):'[1]NKC'!$D$5007,0)+H1188)=16,"",MATCH($C$8,OFFSET([1]NKC!$D$10,H1188,0):'[1]NKC'!$D$5007,0)+H1188),IF(TYPE(MATCH($C$8,OFFSET([1]NKC!$E$10,H1188,0):'[1]NKC'!$E$5007,0)+H1188)=16,"",MATCH($C$8,OFFSET([1]NKC!$E$10,H1188,0):'[1]NKC'!$E$5007,0)+H1188))</f>
        <v>1602</v>
      </c>
    </row>
    <row r="1190" spans="1:8" s="52" customFormat="1" ht="14.25">
      <c r="A1190" s="45">
        <f ca="1">IF($H1190="","",INDEX([1]NKC!$A$10:$A$5007,$H1190))</f>
        <v>43648</v>
      </c>
      <c r="B1190" s="46" t="str">
        <f ca="1">IF($H1190="","",INDEX([1]NKC!$B$10:$B$5007,$H1190))</f>
        <v>PC00016</v>
      </c>
      <c r="C1190" s="47" t="str">
        <f ca="1">IF($H1190="","",INDEX([1]NKC!$C$10:$C$5007,$H1190))</f>
        <v>Thuế GTGT được khấu trừ của hàng hóa, dịch vụ</v>
      </c>
      <c r="D1190" s="48" t="str">
        <f ca="1">IF(IF($H1190="","",INDEX([1]NKC!$D$10:$D$5007,$H1190))=$C$8,IF($H1190="","",INDEX([1]NKC!$E$10:$E$5007,$H1190)),IF($H1190="","",INDEX([1]NKC!$D$10:$D$5007,$H1190)))</f>
        <v>1331</v>
      </c>
      <c r="E1190" s="49" t="str">
        <f ca="1">IF(IF($H1190="","",INDEX([1]NKC!$E$10:$E$5007,$H1190))=$C$8,"",IF($H1190="","",INDEX([1]NKC!$F$10:$F$5007,$H1190)))</f>
        <v/>
      </c>
      <c r="F1190" s="49">
        <f ca="1">IF(IF($H1190="","",INDEX([1]NKC!$D$10:$D$5007,$H1190))=$C$8,"",IF($H1190="","",INDEX([1]NKC!$F$10:$F$5007,$H1190)))</f>
        <v>123636</v>
      </c>
      <c r="G1190" s="50">
        <f ca="1">IF(SUM(E1190:F1190)=0,0,$G$11+SUM(E$12:$E1190)-SUM(F$12:$F1190))</f>
        <v>2766707542</v>
      </c>
      <c r="H1190" s="51">
        <f ca="1">IF(IF(TYPE(MATCH($C$8,OFFSET([1]NKC!$D$10,H1189,0):'[1]NKC'!$D$5007,0)+H1189)=16,"",MATCH($C$8,OFFSET([1]NKC!$D$10,H1189,0):'[1]NKC'!$D$5007,0)+H1189)&lt;IF(TYPE(MATCH($C$8,OFFSET([1]NKC!$E$10,H1189,0):'[1]NKC'!$E$5007,0)+H1189)=16,"",MATCH($C$8,OFFSET([1]NKC!$E$10,H1189,0):'[1]NKC'!$E$5007,0)+H1189),IF(TYPE(MATCH($C$8,OFFSET([1]NKC!$D$10,H1189,0):'[1]NKC'!$D$5007,0)+H1189)=16,"",MATCH($C$8,OFFSET([1]NKC!$D$10,H1189,0):'[1]NKC'!$D$5007,0)+H1189),IF(TYPE(MATCH($C$8,OFFSET([1]NKC!$E$10,H1189,0):'[1]NKC'!$E$5007,0)+H1189)=16,"",MATCH($C$8,OFFSET([1]NKC!$E$10,H1189,0):'[1]NKC'!$E$5007,0)+H1189))</f>
        <v>1603</v>
      </c>
    </row>
    <row r="1191" spans="1:8" s="52" customFormat="1" ht="25.5">
      <c r="A1191" s="45">
        <f ca="1">IF($H1191="","",INDEX([1]NKC!$A$10:$A$5007,$H1191))</f>
        <v>43648</v>
      </c>
      <c r="B1191" s="46" t="str">
        <f ca="1">IF($H1191="","",INDEX([1]NKC!$B$10:$B$5007,$H1191))</f>
        <v>PC00017</v>
      </c>
      <c r="C1191" s="47" t="str">
        <f ca="1">IF($H1191="","",INDEX([1]NKC!$C$10:$C$5007,$H1191))</f>
        <v>TT tiền công lắp vật tư mái mẫu cho CH Hoàng Nhi Tuấn Long An - Cửa hàng Điện Nước Tấn Đạt</v>
      </c>
      <c r="D1191" s="48" t="str">
        <f ca="1">IF(IF($H1191="","",INDEX([1]NKC!$D$10:$D$5007,$H1191))=$C$8,IF($H1191="","",INDEX([1]NKC!$E$10:$E$5007,$H1191)),IF($H1191="","",INDEX([1]NKC!$D$10:$D$5007,$H1191)))</f>
        <v>6418</v>
      </c>
      <c r="E1191" s="49" t="str">
        <f ca="1">IF(IF($H1191="","",INDEX([1]NKC!$E$10:$E$5007,$H1191))=$C$8,"",IF($H1191="","",INDEX([1]NKC!$F$10:$F$5007,$H1191)))</f>
        <v/>
      </c>
      <c r="F1191" s="49">
        <f ca="1">IF(IF($H1191="","",INDEX([1]NKC!$D$10:$D$5007,$H1191))=$C$8,"",IF($H1191="","",INDEX([1]NKC!$F$10:$F$5007,$H1191)))</f>
        <v>1000000</v>
      </c>
      <c r="G1191" s="50">
        <f ca="1">IF(SUM(E1191:F1191)=0,0,$G$11+SUM(E$12:$E1191)-SUM(F$12:$F1191))</f>
        <v>2765707542</v>
      </c>
      <c r="H1191" s="51">
        <f ca="1">IF(IF(TYPE(MATCH($C$8,OFFSET([1]NKC!$D$10,H1190,0):'[1]NKC'!$D$5007,0)+H1190)=16,"",MATCH($C$8,OFFSET([1]NKC!$D$10,H1190,0):'[1]NKC'!$D$5007,0)+H1190)&lt;IF(TYPE(MATCH($C$8,OFFSET([1]NKC!$E$10,H1190,0):'[1]NKC'!$E$5007,0)+H1190)=16,"",MATCH($C$8,OFFSET([1]NKC!$E$10,H1190,0):'[1]NKC'!$E$5007,0)+H1190),IF(TYPE(MATCH($C$8,OFFSET([1]NKC!$D$10,H1190,0):'[1]NKC'!$D$5007,0)+H1190)=16,"",MATCH($C$8,OFFSET([1]NKC!$D$10,H1190,0):'[1]NKC'!$D$5007,0)+H1190),IF(TYPE(MATCH($C$8,OFFSET([1]NKC!$E$10,H1190,0):'[1]NKC'!$E$5007,0)+H1190)=16,"",MATCH($C$8,OFFSET([1]NKC!$E$10,H1190,0):'[1]NKC'!$E$5007,0)+H1190))</f>
        <v>1604</v>
      </c>
    </row>
    <row r="1192" spans="1:8" s="52" customFormat="1" ht="14.25">
      <c r="A1192" s="45">
        <f ca="1">IF($H1192="","",INDEX([1]NKC!$A$10:$A$5007,$H1192))</f>
        <v>43648</v>
      </c>
      <c r="B1192" s="46" t="str">
        <f ca="1">IF($H1192="","",INDEX([1]NKC!$B$10:$B$5007,$H1192))</f>
        <v>PC00018</v>
      </c>
      <c r="C1192" s="47" t="str">
        <f ca="1">IF($H1192="","",INDEX([1]NKC!$C$10:$C$5007,$H1192))</f>
        <v>TT phí mua giấy vệ sinh - Công ty TNHH EB Tân Phú</v>
      </c>
      <c r="D1192" s="48" t="str">
        <f ca="1">IF(IF($H1192="","",INDEX([1]NKC!$D$10:$D$5007,$H1192))=$C$8,IF($H1192="","",INDEX([1]NKC!$E$10:$E$5007,$H1192)),IF($H1192="","",INDEX([1]NKC!$D$10:$D$5007,$H1192)))</f>
        <v>6428</v>
      </c>
      <c r="E1192" s="49" t="str">
        <f ca="1">IF(IF($H1192="","",INDEX([1]NKC!$E$10:$E$5007,$H1192))=$C$8,"",IF($H1192="","",INDEX([1]NKC!$F$10:$F$5007,$H1192)))</f>
        <v/>
      </c>
      <c r="F1192" s="49">
        <f ca="1">IF(IF($H1192="","",INDEX([1]NKC!$D$10:$D$5007,$H1192))=$C$8,"",IF($H1192="","",INDEX([1]NKC!$F$10:$F$5007,$H1192)))</f>
        <v>267000</v>
      </c>
      <c r="G1192" s="50">
        <f ca="1">IF(SUM(E1192:F1192)=0,0,$G$11+SUM(E$12:$E1192)-SUM(F$12:$F1192))</f>
        <v>2765440542</v>
      </c>
      <c r="H1192" s="51">
        <f ca="1">IF(IF(TYPE(MATCH($C$8,OFFSET([1]NKC!$D$10,H1191,0):'[1]NKC'!$D$5007,0)+H1191)=16,"",MATCH($C$8,OFFSET([1]NKC!$D$10,H1191,0):'[1]NKC'!$D$5007,0)+H1191)&lt;IF(TYPE(MATCH($C$8,OFFSET([1]NKC!$E$10,H1191,0):'[1]NKC'!$E$5007,0)+H1191)=16,"",MATCH($C$8,OFFSET([1]NKC!$E$10,H1191,0):'[1]NKC'!$E$5007,0)+H1191),IF(TYPE(MATCH($C$8,OFFSET([1]NKC!$D$10,H1191,0):'[1]NKC'!$D$5007,0)+H1191)=16,"",MATCH($C$8,OFFSET([1]NKC!$D$10,H1191,0):'[1]NKC'!$D$5007,0)+H1191),IF(TYPE(MATCH($C$8,OFFSET([1]NKC!$E$10,H1191,0):'[1]NKC'!$E$5007,0)+H1191)=16,"",MATCH($C$8,OFFSET([1]NKC!$E$10,H1191,0):'[1]NKC'!$E$5007,0)+H1191))</f>
        <v>1605</v>
      </c>
    </row>
    <row r="1193" spans="1:8" s="52" customFormat="1" ht="14.25">
      <c r="A1193" s="45">
        <f ca="1">IF($H1193="","",INDEX([1]NKC!$A$10:$A$5007,$H1193))</f>
        <v>43648</v>
      </c>
      <c r="B1193" s="46" t="str">
        <f ca="1">IF($H1193="","",INDEX([1]NKC!$B$10:$B$5007,$H1193))</f>
        <v>PC00018</v>
      </c>
      <c r="C1193" s="47" t="str">
        <f ca="1">IF($H1193="","",INDEX([1]NKC!$C$10:$C$5007,$H1193))</f>
        <v>Thuế GTGT được khấu trừ của hàng hóa, dịch vụ</v>
      </c>
      <c r="D1193" s="48" t="str">
        <f ca="1">IF(IF($H1193="","",INDEX([1]NKC!$D$10:$D$5007,$H1193))=$C$8,IF($H1193="","",INDEX([1]NKC!$E$10:$E$5007,$H1193)),IF($H1193="","",INDEX([1]NKC!$D$10:$D$5007,$H1193)))</f>
        <v>1331</v>
      </c>
      <c r="E1193" s="49" t="str">
        <f ca="1">IF(IF($H1193="","",INDEX([1]NKC!$E$10:$E$5007,$H1193))=$C$8,"",IF($H1193="","",INDEX([1]NKC!$F$10:$F$5007,$H1193)))</f>
        <v/>
      </c>
      <c r="F1193" s="49">
        <f ca="1">IF(IF($H1193="","",INDEX([1]NKC!$D$10:$D$5007,$H1193))=$C$8,"",IF($H1193="","",INDEX([1]NKC!$F$10:$F$5007,$H1193)))</f>
        <v>27000</v>
      </c>
      <c r="G1193" s="50">
        <f ca="1">IF(SUM(E1193:F1193)=0,0,$G$11+SUM(E$12:$E1193)-SUM(F$12:$F1193))</f>
        <v>2765413542</v>
      </c>
      <c r="H1193" s="51">
        <f ca="1">IF(IF(TYPE(MATCH($C$8,OFFSET([1]NKC!$D$10,H1192,0):'[1]NKC'!$D$5007,0)+H1192)=16,"",MATCH($C$8,OFFSET([1]NKC!$D$10,H1192,0):'[1]NKC'!$D$5007,0)+H1192)&lt;IF(TYPE(MATCH($C$8,OFFSET([1]NKC!$E$10,H1192,0):'[1]NKC'!$E$5007,0)+H1192)=16,"",MATCH($C$8,OFFSET([1]NKC!$E$10,H1192,0):'[1]NKC'!$E$5007,0)+H1192),IF(TYPE(MATCH($C$8,OFFSET([1]NKC!$D$10,H1192,0):'[1]NKC'!$D$5007,0)+H1192)=16,"",MATCH($C$8,OFFSET([1]NKC!$D$10,H1192,0):'[1]NKC'!$D$5007,0)+H1192),IF(TYPE(MATCH($C$8,OFFSET([1]NKC!$E$10,H1192,0):'[1]NKC'!$E$5007,0)+H1192)=16,"",MATCH($C$8,OFFSET([1]NKC!$E$10,H1192,0):'[1]NKC'!$E$5007,0)+H1192))</f>
        <v>1606</v>
      </c>
    </row>
    <row r="1194" spans="1:8" s="52" customFormat="1" ht="38.25">
      <c r="A1194" s="45">
        <f ca="1">IF($H1194="","",INDEX([1]NKC!$A$10:$A$5007,$H1194))</f>
        <v>43648</v>
      </c>
      <c r="B1194" s="46" t="str">
        <f ca="1">IF($H1194="","",INDEX([1]NKC!$B$10:$B$5007,$H1194))</f>
        <v>PC00019</v>
      </c>
      <c r="C1194" s="47" t="str">
        <f ca="1">IF($H1194="","",INDEX([1]NKC!$C$10:$C$5007,$H1194))</f>
        <v>TT phí xăng dầu Miền Tây Long An lắp kệ mẫu (27/06/2019) - Công ty TNHH Thương Mại dịch vụ vận Tải Hàng hoá Hiếu Phương</v>
      </c>
      <c r="D1194" s="48" t="str">
        <f ca="1">IF(IF($H1194="","",INDEX([1]NKC!$D$10:$D$5007,$H1194))=$C$8,IF($H1194="","",INDEX([1]NKC!$E$10:$E$5007,$H1194)),IF($H1194="","",INDEX([1]NKC!$D$10:$D$5007,$H1194)))</f>
        <v>6418</v>
      </c>
      <c r="E1194" s="49" t="str">
        <f ca="1">IF(IF($H1194="","",INDEX([1]NKC!$E$10:$E$5007,$H1194))=$C$8,"",IF($H1194="","",INDEX([1]NKC!$F$10:$F$5007,$H1194)))</f>
        <v/>
      </c>
      <c r="F1194" s="49">
        <f ca="1">IF(IF($H1194="","",INDEX([1]NKC!$D$10:$D$5007,$H1194))=$C$8,"",IF($H1194="","",INDEX([1]NKC!$F$10:$F$5007,$H1194)))</f>
        <v>907668</v>
      </c>
      <c r="G1194" s="50">
        <f ca="1">IF(SUM(E1194:F1194)=0,0,$G$11+SUM(E$12:$E1194)-SUM(F$12:$F1194))</f>
        <v>2764505874</v>
      </c>
      <c r="H1194" s="51">
        <f ca="1">IF(IF(TYPE(MATCH($C$8,OFFSET([1]NKC!$D$10,H1193,0):'[1]NKC'!$D$5007,0)+H1193)=16,"",MATCH($C$8,OFFSET([1]NKC!$D$10,H1193,0):'[1]NKC'!$D$5007,0)+H1193)&lt;IF(TYPE(MATCH($C$8,OFFSET([1]NKC!$E$10,H1193,0):'[1]NKC'!$E$5007,0)+H1193)=16,"",MATCH($C$8,OFFSET([1]NKC!$E$10,H1193,0):'[1]NKC'!$E$5007,0)+H1193),IF(TYPE(MATCH($C$8,OFFSET([1]NKC!$D$10,H1193,0):'[1]NKC'!$D$5007,0)+H1193)=16,"",MATCH($C$8,OFFSET([1]NKC!$D$10,H1193,0):'[1]NKC'!$D$5007,0)+H1193),IF(TYPE(MATCH($C$8,OFFSET([1]NKC!$E$10,H1193,0):'[1]NKC'!$E$5007,0)+H1193)=16,"",MATCH($C$8,OFFSET([1]NKC!$E$10,H1193,0):'[1]NKC'!$E$5007,0)+H1193))</f>
        <v>1607</v>
      </c>
    </row>
    <row r="1195" spans="1:8" s="52" customFormat="1" ht="14.25">
      <c r="A1195" s="45">
        <f ca="1">IF($H1195="","",INDEX([1]NKC!$A$10:$A$5007,$H1195))</f>
        <v>43648</v>
      </c>
      <c r="B1195" s="46" t="str">
        <f ca="1">IF($H1195="","",INDEX([1]NKC!$B$10:$B$5007,$H1195))</f>
        <v>PC00019</v>
      </c>
      <c r="C1195" s="47" t="str">
        <f ca="1">IF($H1195="","",INDEX([1]NKC!$C$10:$C$5007,$H1195))</f>
        <v>Thuế GTGT được khấu trừ của hàng hóa, dịch vụ</v>
      </c>
      <c r="D1195" s="48" t="str">
        <f ca="1">IF(IF($H1195="","",INDEX([1]NKC!$D$10:$D$5007,$H1195))=$C$8,IF($H1195="","",INDEX([1]NKC!$E$10:$E$5007,$H1195)),IF($H1195="","",INDEX([1]NKC!$D$10:$D$5007,$H1195)))</f>
        <v>1331</v>
      </c>
      <c r="E1195" s="49" t="str">
        <f ca="1">IF(IF($H1195="","",INDEX([1]NKC!$E$10:$E$5007,$H1195))=$C$8,"",IF($H1195="","",INDEX([1]NKC!$F$10:$F$5007,$H1195)))</f>
        <v/>
      </c>
      <c r="F1195" s="49">
        <f ca="1">IF(IF($H1195="","",INDEX([1]NKC!$D$10:$D$5007,$H1195))=$C$8,"",IF($H1195="","",INDEX([1]NKC!$F$10:$F$5007,$H1195)))</f>
        <v>92332</v>
      </c>
      <c r="G1195" s="50">
        <f ca="1">IF(SUM(E1195:F1195)=0,0,$G$11+SUM(E$12:$E1195)-SUM(F$12:$F1195))</f>
        <v>2764413542</v>
      </c>
      <c r="H1195" s="51">
        <f ca="1">IF(IF(TYPE(MATCH($C$8,OFFSET([1]NKC!$D$10,H1194,0):'[1]NKC'!$D$5007,0)+H1194)=16,"",MATCH($C$8,OFFSET([1]NKC!$D$10,H1194,0):'[1]NKC'!$D$5007,0)+H1194)&lt;IF(TYPE(MATCH($C$8,OFFSET([1]NKC!$E$10,H1194,0):'[1]NKC'!$E$5007,0)+H1194)=16,"",MATCH($C$8,OFFSET([1]NKC!$E$10,H1194,0):'[1]NKC'!$E$5007,0)+H1194),IF(TYPE(MATCH($C$8,OFFSET([1]NKC!$D$10,H1194,0):'[1]NKC'!$D$5007,0)+H1194)=16,"",MATCH($C$8,OFFSET([1]NKC!$D$10,H1194,0):'[1]NKC'!$D$5007,0)+H1194),IF(TYPE(MATCH($C$8,OFFSET([1]NKC!$E$10,H1194,0):'[1]NKC'!$E$5007,0)+H1194)=16,"",MATCH($C$8,OFFSET([1]NKC!$E$10,H1194,0):'[1]NKC'!$E$5007,0)+H1194))</f>
        <v>1608</v>
      </c>
    </row>
    <row r="1196" spans="1:8" s="52" customFormat="1" ht="25.5">
      <c r="A1196" s="45">
        <f ca="1">IF($H1196="","",INDEX([1]NKC!$A$10:$A$5007,$H1196))</f>
        <v>43648</v>
      </c>
      <c r="B1196" s="46" t="str">
        <f ca="1">IF($H1196="","",INDEX([1]NKC!$B$10:$B$5007,$H1196))</f>
        <v>PC00020</v>
      </c>
      <c r="C1196" s="47" t="str">
        <f ca="1">IF($H1196="","",INDEX([1]NKC!$C$10:$C$5007,$H1196))</f>
        <v>Tạm ứng cho phí thử nghiệm gỗ tài Quatest 3 - Hồ Lê Công Nhơn</v>
      </c>
      <c r="D1196" s="48" t="str">
        <f ca="1">IF(IF($H1196="","",INDEX([1]NKC!$D$10:$D$5007,$H1196))=$C$8,IF($H1196="","",INDEX([1]NKC!$E$10:$E$5007,$H1196)),IF($H1196="","",INDEX([1]NKC!$D$10:$D$5007,$H1196)))</f>
        <v>141</v>
      </c>
      <c r="E1196" s="49" t="str">
        <f ca="1">IF(IF($H1196="","",INDEX([1]NKC!$E$10:$E$5007,$H1196))=$C$8,"",IF($H1196="","",INDEX([1]NKC!$F$10:$F$5007,$H1196)))</f>
        <v/>
      </c>
      <c r="F1196" s="49">
        <f ca="1">IF(IF($H1196="","",INDEX([1]NKC!$D$10:$D$5007,$H1196))=$C$8,"",IF($H1196="","",INDEX([1]NKC!$F$10:$F$5007,$H1196)))</f>
        <v>1000000</v>
      </c>
      <c r="G1196" s="50">
        <f ca="1">IF(SUM(E1196:F1196)=0,0,$G$11+SUM(E$12:$E1196)-SUM(F$12:$F1196))</f>
        <v>2763413542</v>
      </c>
      <c r="H1196" s="51">
        <f ca="1">IF(IF(TYPE(MATCH($C$8,OFFSET([1]NKC!$D$10,H1195,0):'[1]NKC'!$D$5007,0)+H1195)=16,"",MATCH($C$8,OFFSET([1]NKC!$D$10,H1195,0):'[1]NKC'!$D$5007,0)+H1195)&lt;IF(TYPE(MATCH($C$8,OFFSET([1]NKC!$E$10,H1195,0):'[1]NKC'!$E$5007,0)+H1195)=16,"",MATCH($C$8,OFFSET([1]NKC!$E$10,H1195,0):'[1]NKC'!$E$5007,0)+H1195),IF(TYPE(MATCH($C$8,OFFSET([1]NKC!$D$10,H1195,0):'[1]NKC'!$D$5007,0)+H1195)=16,"",MATCH($C$8,OFFSET([1]NKC!$D$10,H1195,0):'[1]NKC'!$D$5007,0)+H1195),IF(TYPE(MATCH($C$8,OFFSET([1]NKC!$E$10,H1195,0):'[1]NKC'!$E$5007,0)+H1195)=16,"",MATCH($C$8,OFFSET([1]NKC!$E$10,H1195,0):'[1]NKC'!$E$5007,0)+H1195))</f>
        <v>1609</v>
      </c>
    </row>
    <row r="1197" spans="1:8" s="52" customFormat="1" ht="25.5">
      <c r="A1197" s="45">
        <f ca="1">IF($H1197="","",INDEX([1]NKC!$A$10:$A$5007,$H1197))</f>
        <v>43652</v>
      </c>
      <c r="B1197" s="46" t="str">
        <f ca="1">IF($H1197="","",INDEX([1]NKC!$B$10:$B$5007,$H1197))</f>
        <v>PT00002</v>
      </c>
      <c r="C1197" s="47" t="str">
        <f ca="1">IF($H1197="","",INDEX([1]NKC!$C$10:$C$5007,$H1197))</f>
        <v>Thu tiền bán hàng theo số 20190607 DDH-DELLA - Công ty TNHH Tư Vấn Xây Dựng Việt Kiến Tạo</v>
      </c>
      <c r="D1197" s="48" t="str">
        <f ca="1">IF(IF($H1197="","",INDEX([1]NKC!$D$10:$D$5007,$H1197))=$C$8,IF($H1197="","",INDEX([1]NKC!$E$10:$E$5007,$H1197)),IF($H1197="","",INDEX([1]NKC!$D$10:$D$5007,$H1197)))</f>
        <v>5111</v>
      </c>
      <c r="E1197" s="49">
        <f ca="1">IF(IF($H1197="","",INDEX([1]NKC!$E$10:$E$5007,$H1197))=$C$8,"",IF($H1197="","",INDEX([1]NKC!$F$10:$F$5007,$H1197)))</f>
        <v>20265545</v>
      </c>
      <c r="F1197" s="49" t="str">
        <f ca="1">IF(IF($H1197="","",INDEX([1]NKC!$D$10:$D$5007,$H1197))=$C$8,"",IF($H1197="","",INDEX([1]NKC!$F$10:$F$5007,$H1197)))</f>
        <v/>
      </c>
      <c r="G1197" s="50">
        <f ca="1">IF(SUM(E1197:F1197)=0,0,$G$11+SUM(E$12:$E1197)-SUM(F$12:$F1197))</f>
        <v>2783679087</v>
      </c>
      <c r="H1197" s="51">
        <f ca="1">IF(IF(TYPE(MATCH($C$8,OFFSET([1]NKC!$D$10,H1196,0):'[1]NKC'!$D$5007,0)+H1196)=16,"",MATCH($C$8,OFFSET([1]NKC!$D$10,H1196,0):'[1]NKC'!$D$5007,0)+H1196)&lt;IF(TYPE(MATCH($C$8,OFFSET([1]NKC!$E$10,H1196,0):'[1]NKC'!$E$5007,0)+H1196)=16,"",MATCH($C$8,OFFSET([1]NKC!$E$10,H1196,0):'[1]NKC'!$E$5007,0)+H1196),IF(TYPE(MATCH($C$8,OFFSET([1]NKC!$D$10,H1196,0):'[1]NKC'!$D$5007,0)+H1196)=16,"",MATCH($C$8,OFFSET([1]NKC!$D$10,H1196,0):'[1]NKC'!$D$5007,0)+H1196),IF(TYPE(MATCH($C$8,OFFSET([1]NKC!$E$10,H1196,0):'[1]NKC'!$E$5007,0)+H1196)=16,"",MATCH($C$8,OFFSET([1]NKC!$E$10,H1196,0):'[1]NKC'!$E$5007,0)+H1196))</f>
        <v>1615</v>
      </c>
    </row>
    <row r="1198" spans="1:8" s="52" customFormat="1" ht="14.25">
      <c r="A1198" s="45">
        <f ca="1">IF($H1198="","",INDEX([1]NKC!$A$10:$A$5007,$H1198))</f>
        <v>43652</v>
      </c>
      <c r="B1198" s="46" t="str">
        <f ca="1">IF($H1198="","",INDEX([1]NKC!$B$10:$B$5007,$H1198))</f>
        <v>PT00002</v>
      </c>
      <c r="C1198" s="47" t="str">
        <f ca="1">IF($H1198="","",INDEX([1]NKC!$C$10:$C$5007,$H1198))</f>
        <v>Thuế GTGT đầu ra</v>
      </c>
      <c r="D1198" s="48" t="str">
        <f ca="1">IF(IF($H1198="","",INDEX([1]NKC!$D$10:$D$5007,$H1198))=$C$8,IF($H1198="","",INDEX([1]NKC!$E$10:$E$5007,$H1198)),IF($H1198="","",INDEX([1]NKC!$D$10:$D$5007,$H1198)))</f>
        <v>33311</v>
      </c>
      <c r="E1198" s="49">
        <f ca="1">IF(IF($H1198="","",INDEX([1]NKC!$E$10:$E$5007,$H1198))=$C$8,"",IF($H1198="","",INDEX([1]NKC!$F$10:$F$5007,$H1198)))</f>
        <v>2026555</v>
      </c>
      <c r="F1198" s="49" t="str">
        <f ca="1">IF(IF($H1198="","",INDEX([1]NKC!$D$10:$D$5007,$H1198))=$C$8,"",IF($H1198="","",INDEX([1]NKC!$F$10:$F$5007,$H1198)))</f>
        <v/>
      </c>
      <c r="G1198" s="50">
        <f ca="1">IF(SUM(E1198:F1198)=0,0,$G$11+SUM(E$12:$E1198)-SUM(F$12:$F1198))</f>
        <v>2785705642</v>
      </c>
      <c r="H1198" s="51">
        <f ca="1">IF(IF(TYPE(MATCH($C$8,OFFSET([1]NKC!$D$10,H1197,0):'[1]NKC'!$D$5007,0)+H1197)=16,"",MATCH($C$8,OFFSET([1]NKC!$D$10,H1197,0):'[1]NKC'!$D$5007,0)+H1197)&lt;IF(TYPE(MATCH($C$8,OFFSET([1]NKC!$E$10,H1197,0):'[1]NKC'!$E$5007,0)+H1197)=16,"",MATCH($C$8,OFFSET([1]NKC!$E$10,H1197,0):'[1]NKC'!$E$5007,0)+H1197),IF(TYPE(MATCH($C$8,OFFSET([1]NKC!$D$10,H1197,0):'[1]NKC'!$D$5007,0)+H1197)=16,"",MATCH($C$8,OFFSET([1]NKC!$D$10,H1197,0):'[1]NKC'!$D$5007,0)+H1197),IF(TYPE(MATCH($C$8,OFFSET([1]NKC!$E$10,H1197,0):'[1]NKC'!$E$5007,0)+H1197)=16,"",MATCH($C$8,OFFSET([1]NKC!$E$10,H1197,0):'[1]NKC'!$E$5007,0)+H1197))</f>
        <v>1616</v>
      </c>
    </row>
    <row r="1199" spans="1:8" s="52" customFormat="1" ht="25.5">
      <c r="A1199" s="45">
        <f ca="1">IF($H1199="","",INDEX([1]NKC!$A$10:$A$5007,$H1199))</f>
        <v>43654</v>
      </c>
      <c r="B1199" s="46" t="str">
        <f ca="1">IF($H1199="","",INDEX([1]NKC!$B$10:$B$5007,$H1199))</f>
        <v>PT00003</v>
      </c>
      <c r="C1199" s="47" t="str">
        <f ca="1">IF($H1199="","",INDEX([1]NKC!$C$10:$C$5007,$H1199))</f>
        <v>Hoàn ứng công tác Cần Thơ ngày 21/06/2019 - Công ty TNHH Sản Phẩm Xây Dựng Della Vietbuilders</v>
      </c>
      <c r="D1199" s="48" t="str">
        <f ca="1">IF(IF($H1199="","",INDEX([1]NKC!$D$10:$D$5007,$H1199))=$C$8,IF($H1199="","",INDEX([1]NKC!$E$10:$E$5007,$H1199)),IF($H1199="","",INDEX([1]NKC!$D$10:$D$5007,$H1199)))</f>
        <v>141</v>
      </c>
      <c r="E1199" s="49">
        <f ca="1">IF(IF($H1199="","",INDEX([1]NKC!$E$10:$E$5007,$H1199))=$C$8,"",IF($H1199="","",INDEX([1]NKC!$F$10:$F$5007,$H1199)))</f>
        <v>5000000</v>
      </c>
      <c r="F1199" s="49" t="str">
        <f ca="1">IF(IF($H1199="","",INDEX([1]NKC!$D$10:$D$5007,$H1199))=$C$8,"",IF($H1199="","",INDEX([1]NKC!$F$10:$F$5007,$H1199)))</f>
        <v/>
      </c>
      <c r="G1199" s="50">
        <f ca="1">IF(SUM(E1199:F1199)=0,0,$G$11+SUM(E$12:$E1199)-SUM(F$12:$F1199))</f>
        <v>2790705642</v>
      </c>
      <c r="H1199" s="51">
        <f ca="1">IF(IF(TYPE(MATCH($C$8,OFFSET([1]NKC!$D$10,H1198,0):'[1]NKC'!$D$5007,0)+H1198)=16,"",MATCH($C$8,OFFSET([1]NKC!$D$10,H1198,0):'[1]NKC'!$D$5007,0)+H1198)&lt;IF(TYPE(MATCH($C$8,OFFSET([1]NKC!$E$10,H1198,0):'[1]NKC'!$E$5007,0)+H1198)=16,"",MATCH($C$8,OFFSET([1]NKC!$E$10,H1198,0):'[1]NKC'!$E$5007,0)+H1198),IF(TYPE(MATCH($C$8,OFFSET([1]NKC!$D$10,H1198,0):'[1]NKC'!$D$5007,0)+H1198)=16,"",MATCH($C$8,OFFSET([1]NKC!$D$10,H1198,0):'[1]NKC'!$D$5007,0)+H1198),IF(TYPE(MATCH($C$8,OFFSET([1]NKC!$E$10,H1198,0):'[1]NKC'!$E$5007,0)+H1198)=16,"",MATCH($C$8,OFFSET([1]NKC!$E$10,H1198,0):'[1]NKC'!$E$5007,0)+H1198))</f>
        <v>1618</v>
      </c>
    </row>
    <row r="1200" spans="1:8" s="52" customFormat="1" ht="25.5">
      <c r="A1200" s="45">
        <f ca="1">IF($H1200="","",INDEX([1]NKC!$A$10:$A$5007,$H1200))</f>
        <v>43654</v>
      </c>
      <c r="B1200" s="46" t="str">
        <f ca="1">IF($H1200="","",INDEX([1]NKC!$B$10:$B$5007,$H1200))</f>
        <v>PC00021</v>
      </c>
      <c r="C1200" s="47" t="str">
        <f ca="1">IF($H1200="","",INDEX([1]NKC!$C$10:$C$5007,$H1200))</f>
        <v>TT phí tiếp khách tác Cần Thơ ngày 21/06/2019 - Công ty TNHH Thương Mại Dịch Vụ Đạt Minh Duy</v>
      </c>
      <c r="D1200" s="48" t="str">
        <f ca="1">IF(IF($H1200="","",INDEX([1]NKC!$D$10:$D$5007,$H1200))=$C$8,IF($H1200="","",INDEX([1]NKC!$E$10:$E$5007,$H1200)),IF($H1200="","",INDEX([1]NKC!$D$10:$D$5007,$H1200)))</f>
        <v>6418</v>
      </c>
      <c r="E1200" s="49" t="str">
        <f ca="1">IF(IF($H1200="","",INDEX([1]NKC!$E$10:$E$5007,$H1200))=$C$8,"",IF($H1200="","",INDEX([1]NKC!$F$10:$F$5007,$H1200)))</f>
        <v/>
      </c>
      <c r="F1200" s="49">
        <f ca="1">IF(IF($H1200="","",INDEX([1]NKC!$D$10:$D$5007,$H1200))=$C$8,"",IF($H1200="","",INDEX([1]NKC!$F$10:$F$5007,$H1200)))</f>
        <v>1816107</v>
      </c>
      <c r="G1200" s="50">
        <f ca="1">IF(SUM(E1200:F1200)=0,0,$G$11+SUM(E$12:$E1200)-SUM(F$12:$F1200))</f>
        <v>2788889535</v>
      </c>
      <c r="H1200" s="51">
        <f ca="1">IF(IF(TYPE(MATCH($C$8,OFFSET([1]NKC!$D$10,H1199,0):'[1]NKC'!$D$5007,0)+H1199)=16,"",MATCH($C$8,OFFSET([1]NKC!$D$10,H1199,0):'[1]NKC'!$D$5007,0)+H1199)&lt;IF(TYPE(MATCH($C$8,OFFSET([1]NKC!$E$10,H1199,0):'[1]NKC'!$E$5007,0)+H1199)=16,"",MATCH($C$8,OFFSET([1]NKC!$E$10,H1199,0):'[1]NKC'!$E$5007,0)+H1199),IF(TYPE(MATCH($C$8,OFFSET([1]NKC!$D$10,H1199,0):'[1]NKC'!$D$5007,0)+H1199)=16,"",MATCH($C$8,OFFSET([1]NKC!$D$10,H1199,0):'[1]NKC'!$D$5007,0)+H1199),IF(TYPE(MATCH($C$8,OFFSET([1]NKC!$E$10,H1199,0):'[1]NKC'!$E$5007,0)+H1199)=16,"",MATCH($C$8,OFFSET([1]NKC!$E$10,H1199,0):'[1]NKC'!$E$5007,0)+H1199))</f>
        <v>1619</v>
      </c>
    </row>
    <row r="1201" spans="1:8" s="52" customFormat="1" ht="14.25">
      <c r="A1201" s="45">
        <f ca="1">IF($H1201="","",INDEX([1]NKC!$A$10:$A$5007,$H1201))</f>
        <v>43654</v>
      </c>
      <c r="B1201" s="46" t="str">
        <f ca="1">IF($H1201="","",INDEX([1]NKC!$B$10:$B$5007,$H1201))</f>
        <v>PC00021</v>
      </c>
      <c r="C1201" s="47" t="str">
        <f ca="1">IF($H1201="","",INDEX([1]NKC!$C$10:$C$5007,$H1201))</f>
        <v>Thuế GTGT được khấu trừ của hàng hóa, dịch vụ</v>
      </c>
      <c r="D1201" s="48" t="str">
        <f ca="1">IF(IF($H1201="","",INDEX([1]NKC!$D$10:$D$5007,$H1201))=$C$8,IF($H1201="","",INDEX([1]NKC!$E$10:$E$5007,$H1201)),IF($H1201="","",INDEX([1]NKC!$D$10:$D$5007,$H1201)))</f>
        <v>1331</v>
      </c>
      <c r="E1201" s="49" t="str">
        <f ca="1">IF(IF($H1201="","",INDEX([1]NKC!$E$10:$E$5007,$H1201))=$C$8,"",IF($H1201="","",INDEX([1]NKC!$F$10:$F$5007,$H1201)))</f>
        <v/>
      </c>
      <c r="F1201" s="49">
        <f ca="1">IF(IF($H1201="","",INDEX([1]NKC!$D$10:$D$5007,$H1201))=$C$8,"",IF($H1201="","",INDEX([1]NKC!$F$10:$F$5007,$H1201)))</f>
        <v>183727</v>
      </c>
      <c r="G1201" s="50">
        <f ca="1">IF(SUM(E1201:F1201)=0,0,$G$11+SUM(E$12:$E1201)-SUM(F$12:$F1201))</f>
        <v>2788705808</v>
      </c>
      <c r="H1201" s="51">
        <f ca="1">IF(IF(TYPE(MATCH($C$8,OFFSET([1]NKC!$D$10,H1200,0):'[1]NKC'!$D$5007,0)+H1200)=16,"",MATCH($C$8,OFFSET([1]NKC!$D$10,H1200,0):'[1]NKC'!$D$5007,0)+H1200)&lt;IF(TYPE(MATCH($C$8,OFFSET([1]NKC!$E$10,H1200,0):'[1]NKC'!$E$5007,0)+H1200)=16,"",MATCH($C$8,OFFSET([1]NKC!$E$10,H1200,0):'[1]NKC'!$E$5007,0)+H1200),IF(TYPE(MATCH($C$8,OFFSET([1]NKC!$D$10,H1200,0):'[1]NKC'!$D$5007,0)+H1200)=16,"",MATCH($C$8,OFFSET([1]NKC!$D$10,H1200,0):'[1]NKC'!$D$5007,0)+H1200),IF(TYPE(MATCH($C$8,OFFSET([1]NKC!$E$10,H1200,0):'[1]NKC'!$E$5007,0)+H1200)=16,"",MATCH($C$8,OFFSET([1]NKC!$E$10,H1200,0):'[1]NKC'!$E$5007,0)+H1200))</f>
        <v>1620</v>
      </c>
    </row>
    <row r="1202" spans="1:8" s="52" customFormat="1" ht="25.5">
      <c r="A1202" s="45">
        <f ca="1">IF($H1202="","",INDEX([1]NKC!$A$10:$A$5007,$H1202))</f>
        <v>43654</v>
      </c>
      <c r="B1202" s="46" t="str">
        <f ca="1">IF($H1202="","",INDEX([1]NKC!$B$10:$B$5007,$H1202))</f>
        <v>PC00021</v>
      </c>
      <c r="C1202" s="47" t="str">
        <f ca="1">IF($H1202="","",INDEX([1]NKC!$C$10:$C$5007,$H1202))</f>
        <v>TT phí đỗ dầu tác Cần Thơ ngày 21/06/2019 - Công ty TNHH MTV Dầu Khí TP.HCM</v>
      </c>
      <c r="D1202" s="48" t="str">
        <f ca="1">IF(IF($H1202="","",INDEX([1]NKC!$D$10:$D$5007,$H1202))=$C$8,IF($H1202="","",INDEX([1]NKC!$E$10:$E$5007,$H1202)),IF($H1202="","",INDEX([1]NKC!$D$10:$D$5007,$H1202)))</f>
        <v>6418</v>
      </c>
      <c r="E1202" s="49" t="str">
        <f ca="1">IF(IF($H1202="","",INDEX([1]NKC!$E$10:$E$5007,$H1202))=$C$8,"",IF($H1202="","",INDEX([1]NKC!$F$10:$F$5007,$H1202)))</f>
        <v/>
      </c>
      <c r="F1202" s="49">
        <f ca="1">IF(IF($H1202="","",INDEX([1]NKC!$D$10:$D$5007,$H1202))=$C$8,"",IF($H1202="","",INDEX([1]NKC!$F$10:$F$5007,$H1202)))</f>
        <v>909242</v>
      </c>
      <c r="G1202" s="50">
        <f ca="1">IF(SUM(E1202:F1202)=0,0,$G$11+SUM(E$12:$E1202)-SUM(F$12:$F1202))</f>
        <v>2787796566</v>
      </c>
      <c r="H1202" s="51">
        <f ca="1">IF(IF(TYPE(MATCH($C$8,OFFSET([1]NKC!$D$10,H1201,0):'[1]NKC'!$D$5007,0)+H1201)=16,"",MATCH($C$8,OFFSET([1]NKC!$D$10,H1201,0):'[1]NKC'!$D$5007,0)+H1201)&lt;IF(TYPE(MATCH($C$8,OFFSET([1]NKC!$E$10,H1201,0):'[1]NKC'!$E$5007,0)+H1201)=16,"",MATCH($C$8,OFFSET([1]NKC!$E$10,H1201,0):'[1]NKC'!$E$5007,0)+H1201),IF(TYPE(MATCH($C$8,OFFSET([1]NKC!$D$10,H1201,0):'[1]NKC'!$D$5007,0)+H1201)=16,"",MATCH($C$8,OFFSET([1]NKC!$D$10,H1201,0):'[1]NKC'!$D$5007,0)+H1201),IF(TYPE(MATCH($C$8,OFFSET([1]NKC!$E$10,H1201,0):'[1]NKC'!$E$5007,0)+H1201)=16,"",MATCH($C$8,OFFSET([1]NKC!$E$10,H1201,0):'[1]NKC'!$E$5007,0)+H1201))</f>
        <v>1621</v>
      </c>
    </row>
    <row r="1203" spans="1:8" s="52" customFormat="1" ht="14.25">
      <c r="A1203" s="45">
        <f ca="1">IF($H1203="","",INDEX([1]NKC!$A$10:$A$5007,$H1203))</f>
        <v>43654</v>
      </c>
      <c r="B1203" s="46" t="str">
        <f ca="1">IF($H1203="","",INDEX([1]NKC!$B$10:$B$5007,$H1203))</f>
        <v>PC00021</v>
      </c>
      <c r="C1203" s="47" t="str">
        <f ca="1">IF($H1203="","",INDEX([1]NKC!$C$10:$C$5007,$H1203))</f>
        <v>Thuế GTGT được khấu trừ của hàng hóa, dịch vụ</v>
      </c>
      <c r="D1203" s="48" t="str">
        <f ca="1">IF(IF($H1203="","",INDEX([1]NKC!$D$10:$D$5007,$H1203))=$C$8,IF($H1203="","",INDEX([1]NKC!$E$10:$E$5007,$H1203)),IF($H1203="","",INDEX([1]NKC!$D$10:$D$5007,$H1203)))</f>
        <v>1331</v>
      </c>
      <c r="E1203" s="49" t="str">
        <f ca="1">IF(IF($H1203="","",INDEX([1]NKC!$E$10:$E$5007,$H1203))=$C$8,"",IF($H1203="","",INDEX([1]NKC!$F$10:$F$5007,$H1203)))</f>
        <v/>
      </c>
      <c r="F1203" s="49">
        <f ca="1">IF(IF($H1203="","",INDEX([1]NKC!$D$10:$D$5007,$H1203))=$C$8,"",IF($H1203="","",INDEX([1]NKC!$F$10:$F$5007,$H1203)))</f>
        <v>90924</v>
      </c>
      <c r="G1203" s="50">
        <f ca="1">IF(SUM(E1203:F1203)=0,0,$G$11+SUM(E$12:$E1203)-SUM(F$12:$F1203))</f>
        <v>2787705642</v>
      </c>
      <c r="H1203" s="51">
        <f ca="1">IF(IF(TYPE(MATCH($C$8,OFFSET([1]NKC!$D$10,H1202,0):'[1]NKC'!$D$5007,0)+H1202)=16,"",MATCH($C$8,OFFSET([1]NKC!$D$10,H1202,0):'[1]NKC'!$D$5007,0)+H1202)&lt;IF(TYPE(MATCH($C$8,OFFSET([1]NKC!$E$10,H1202,0):'[1]NKC'!$E$5007,0)+H1202)=16,"",MATCH($C$8,OFFSET([1]NKC!$E$10,H1202,0):'[1]NKC'!$E$5007,0)+H1202),IF(TYPE(MATCH($C$8,OFFSET([1]NKC!$D$10,H1202,0):'[1]NKC'!$D$5007,0)+H1202)=16,"",MATCH($C$8,OFFSET([1]NKC!$D$10,H1202,0):'[1]NKC'!$D$5007,0)+H1202),IF(TYPE(MATCH($C$8,OFFSET([1]NKC!$E$10,H1202,0):'[1]NKC'!$E$5007,0)+H1202)=16,"",MATCH($C$8,OFFSET([1]NKC!$E$10,H1202,0):'[1]NKC'!$E$5007,0)+H1202))</f>
        <v>1622</v>
      </c>
    </row>
    <row r="1204" spans="1:8" s="52" customFormat="1" ht="25.5">
      <c r="A1204" s="45">
        <f ca="1">IF($H1204="","",INDEX([1]NKC!$A$10:$A$5007,$H1204))</f>
        <v>43654</v>
      </c>
      <c r="B1204" s="46" t="str">
        <f ca="1">IF($H1204="","",INDEX([1]NKC!$B$10:$B$5007,$H1204))</f>
        <v>PC00021</v>
      </c>
      <c r="C1204" s="47" t="str">
        <f ca="1">IF($H1204="","",INDEX([1]NKC!$C$10:$C$5007,$H1204))</f>
        <v>TT phí thử nghiệm gỗ tự nhiên - Trung tâm KT tiêu chuẩn Đo lường chất lượng 3</v>
      </c>
      <c r="D1204" s="48" t="str">
        <f ca="1">IF(IF($H1204="","",INDEX([1]NKC!$D$10:$D$5007,$H1204))=$C$8,IF($H1204="","",INDEX([1]NKC!$E$10:$E$5007,$H1204)),IF($H1204="","",INDEX([1]NKC!$D$10:$D$5007,$H1204)))</f>
        <v>6428</v>
      </c>
      <c r="E1204" s="49" t="str">
        <f ca="1">IF(IF($H1204="","",INDEX([1]NKC!$E$10:$E$5007,$H1204))=$C$8,"",IF($H1204="","",INDEX([1]NKC!$F$10:$F$5007,$H1204)))</f>
        <v/>
      </c>
      <c r="F1204" s="49">
        <f ca="1">IF(IF($H1204="","",INDEX([1]NKC!$D$10:$D$5007,$H1204))=$C$8,"",IF($H1204="","",INDEX([1]NKC!$F$10:$F$5007,$H1204)))</f>
        <v>1904762</v>
      </c>
      <c r="G1204" s="50">
        <f ca="1">IF(SUM(E1204:F1204)=0,0,$G$11+SUM(E$12:$E1204)-SUM(F$12:$F1204))</f>
        <v>2785800880</v>
      </c>
      <c r="H1204" s="51">
        <f ca="1">IF(IF(TYPE(MATCH($C$8,OFFSET([1]NKC!$D$10,H1203,0):'[1]NKC'!$D$5007,0)+H1203)=16,"",MATCH($C$8,OFFSET([1]NKC!$D$10,H1203,0):'[1]NKC'!$D$5007,0)+H1203)&lt;IF(TYPE(MATCH($C$8,OFFSET([1]NKC!$E$10,H1203,0):'[1]NKC'!$E$5007,0)+H1203)=16,"",MATCH($C$8,OFFSET([1]NKC!$E$10,H1203,0):'[1]NKC'!$E$5007,0)+H1203),IF(TYPE(MATCH($C$8,OFFSET([1]NKC!$D$10,H1203,0):'[1]NKC'!$D$5007,0)+H1203)=16,"",MATCH($C$8,OFFSET([1]NKC!$D$10,H1203,0):'[1]NKC'!$D$5007,0)+H1203),IF(TYPE(MATCH($C$8,OFFSET([1]NKC!$E$10,H1203,0):'[1]NKC'!$E$5007,0)+H1203)=16,"",MATCH($C$8,OFFSET([1]NKC!$E$10,H1203,0):'[1]NKC'!$E$5007,0)+H1203))</f>
        <v>1623</v>
      </c>
    </row>
    <row r="1205" spans="1:8" s="52" customFormat="1" ht="14.25">
      <c r="A1205" s="45">
        <f ca="1">IF($H1205="","",INDEX([1]NKC!$A$10:$A$5007,$H1205))</f>
        <v>43654</v>
      </c>
      <c r="B1205" s="46" t="str">
        <f ca="1">IF($H1205="","",INDEX([1]NKC!$B$10:$B$5007,$H1205))</f>
        <v>PC00021</v>
      </c>
      <c r="C1205" s="47" t="str">
        <f ca="1">IF($H1205="","",INDEX([1]NKC!$C$10:$C$5007,$H1205))</f>
        <v>Thuế GTGT được khấu trừ của hàng hóa, dịch vụ</v>
      </c>
      <c r="D1205" s="48" t="str">
        <f ca="1">IF(IF($H1205="","",INDEX([1]NKC!$D$10:$D$5007,$H1205))=$C$8,IF($H1205="","",INDEX([1]NKC!$E$10:$E$5007,$H1205)),IF($H1205="","",INDEX([1]NKC!$D$10:$D$5007,$H1205)))</f>
        <v>1331</v>
      </c>
      <c r="E1205" s="49" t="str">
        <f ca="1">IF(IF($H1205="","",INDEX([1]NKC!$E$10:$E$5007,$H1205))=$C$8,"",IF($H1205="","",INDEX([1]NKC!$F$10:$F$5007,$H1205)))</f>
        <v/>
      </c>
      <c r="F1205" s="49">
        <f ca="1">IF(IF($H1205="","",INDEX([1]NKC!$D$10:$D$5007,$H1205))=$C$8,"",IF($H1205="","",INDEX([1]NKC!$F$10:$F$5007,$H1205)))</f>
        <v>95238</v>
      </c>
      <c r="G1205" s="50">
        <f ca="1">IF(SUM(E1205:F1205)=0,0,$G$11+SUM(E$12:$E1205)-SUM(F$12:$F1205))</f>
        <v>2785705642</v>
      </c>
      <c r="H1205" s="51">
        <f ca="1">IF(IF(TYPE(MATCH($C$8,OFFSET([1]NKC!$D$10,H1204,0):'[1]NKC'!$D$5007,0)+H1204)=16,"",MATCH($C$8,OFFSET([1]NKC!$D$10,H1204,0):'[1]NKC'!$D$5007,0)+H1204)&lt;IF(TYPE(MATCH($C$8,OFFSET([1]NKC!$E$10,H1204,0):'[1]NKC'!$E$5007,0)+H1204)=16,"",MATCH($C$8,OFFSET([1]NKC!$E$10,H1204,0):'[1]NKC'!$E$5007,0)+H1204),IF(TYPE(MATCH($C$8,OFFSET([1]NKC!$D$10,H1204,0):'[1]NKC'!$D$5007,0)+H1204)=16,"",MATCH($C$8,OFFSET([1]NKC!$D$10,H1204,0):'[1]NKC'!$D$5007,0)+H1204),IF(TYPE(MATCH($C$8,OFFSET([1]NKC!$E$10,H1204,0):'[1]NKC'!$E$5007,0)+H1204)=16,"",MATCH($C$8,OFFSET([1]NKC!$E$10,H1204,0):'[1]NKC'!$E$5007,0)+H1204))</f>
        <v>1624</v>
      </c>
    </row>
    <row r="1206" spans="1:8" s="52" customFormat="1" ht="25.5">
      <c r="A1206" s="45">
        <f ca="1">IF($H1206="","",INDEX([1]NKC!$A$10:$A$5007,$H1206))</f>
        <v>43654</v>
      </c>
      <c r="B1206" s="46" t="str">
        <f ca="1">IF($H1206="","",INDEX([1]NKC!$B$10:$B$5007,$H1206))</f>
        <v>PC00022</v>
      </c>
      <c r="C1206" s="47" t="str">
        <f ca="1">IF($H1206="","",INDEX([1]NKC!$C$10:$C$5007,$H1206))</f>
        <v>Chi lương nhân viên Phạm Minh Tiến tháng 06/2019 - Công ty TNHH Sản Phẩm Xây Dựng Della Vietbuilders</v>
      </c>
      <c r="D1206" s="48" t="str">
        <f ca="1">IF(IF($H1206="","",INDEX([1]NKC!$D$10:$D$5007,$H1206))=$C$8,IF($H1206="","",INDEX([1]NKC!$E$10:$E$5007,$H1206)),IF($H1206="","",INDEX([1]NKC!$D$10:$D$5007,$H1206)))</f>
        <v>3341</v>
      </c>
      <c r="E1206" s="49" t="str">
        <f ca="1">IF(IF($H1206="","",INDEX([1]NKC!$E$10:$E$5007,$H1206))=$C$8,"",IF($H1206="","",INDEX([1]NKC!$F$10:$F$5007,$H1206)))</f>
        <v/>
      </c>
      <c r="F1206" s="49">
        <f ca="1">IF(IF($H1206="","",INDEX([1]NKC!$D$10:$D$5007,$H1206))=$C$8,"",IF($H1206="","",INDEX([1]NKC!$F$10:$F$5007,$H1206)))</f>
        <v>13472000</v>
      </c>
      <c r="G1206" s="50">
        <f ca="1">IF(SUM(E1206:F1206)=0,0,$G$11+SUM(E$12:$E1206)-SUM(F$12:$F1206))</f>
        <v>2772233642</v>
      </c>
      <c r="H1206" s="51">
        <f ca="1">IF(IF(TYPE(MATCH($C$8,OFFSET([1]NKC!$D$10,H1205,0):'[1]NKC'!$D$5007,0)+H1205)=16,"",MATCH($C$8,OFFSET([1]NKC!$D$10,H1205,0):'[1]NKC'!$D$5007,0)+H1205)&lt;IF(TYPE(MATCH($C$8,OFFSET([1]NKC!$E$10,H1205,0):'[1]NKC'!$E$5007,0)+H1205)=16,"",MATCH($C$8,OFFSET([1]NKC!$E$10,H1205,0):'[1]NKC'!$E$5007,0)+H1205),IF(TYPE(MATCH($C$8,OFFSET([1]NKC!$D$10,H1205,0):'[1]NKC'!$D$5007,0)+H1205)=16,"",MATCH($C$8,OFFSET([1]NKC!$D$10,H1205,0):'[1]NKC'!$D$5007,0)+H1205),IF(TYPE(MATCH($C$8,OFFSET([1]NKC!$E$10,H1205,0):'[1]NKC'!$E$5007,0)+H1205)=16,"",MATCH($C$8,OFFSET([1]NKC!$E$10,H1205,0):'[1]NKC'!$E$5007,0)+H1205))</f>
        <v>1625</v>
      </c>
    </row>
    <row r="1207" spans="1:8" s="52" customFormat="1" ht="14.25">
      <c r="A1207" s="45">
        <f ca="1">IF($H1207="","",INDEX([1]NKC!$A$10:$A$5007,$H1207))</f>
        <v>43654</v>
      </c>
      <c r="B1207" s="46" t="str">
        <f ca="1">IF($H1207="","",INDEX([1]NKC!$B$10:$B$5007,$H1207))</f>
        <v>PC00023</v>
      </c>
      <c r="C1207" s="47" t="str">
        <f ca="1">IF($H1207="","",INDEX([1]NKC!$C$10:$C$5007,$H1207))</f>
        <v>Tạm ứng làm dù mẫu - Nguyễn Ngọc Thịnh</v>
      </c>
      <c r="D1207" s="48" t="str">
        <f ca="1">IF(IF($H1207="","",INDEX([1]NKC!$D$10:$D$5007,$H1207))=$C$8,IF($H1207="","",INDEX([1]NKC!$E$10:$E$5007,$H1207)),IF($H1207="","",INDEX([1]NKC!$D$10:$D$5007,$H1207)))</f>
        <v>141</v>
      </c>
      <c r="E1207" s="49" t="str">
        <f ca="1">IF(IF($H1207="","",INDEX([1]NKC!$E$10:$E$5007,$H1207))=$C$8,"",IF($H1207="","",INDEX([1]NKC!$F$10:$F$5007,$H1207)))</f>
        <v/>
      </c>
      <c r="F1207" s="49">
        <f ca="1">IF(IF($H1207="","",INDEX([1]NKC!$D$10:$D$5007,$H1207))=$C$8,"",IF($H1207="","",INDEX([1]NKC!$F$10:$F$5007,$H1207)))</f>
        <v>2500000</v>
      </c>
      <c r="G1207" s="50">
        <f ca="1">IF(SUM(E1207:F1207)=0,0,$G$11+SUM(E$12:$E1207)-SUM(F$12:$F1207))</f>
        <v>2769733642</v>
      </c>
      <c r="H1207" s="51">
        <f ca="1">IF(IF(TYPE(MATCH($C$8,OFFSET([1]NKC!$D$10,H1206,0):'[1]NKC'!$D$5007,0)+H1206)=16,"",MATCH($C$8,OFFSET([1]NKC!$D$10,H1206,0):'[1]NKC'!$D$5007,0)+H1206)&lt;IF(TYPE(MATCH($C$8,OFFSET([1]NKC!$E$10,H1206,0):'[1]NKC'!$E$5007,0)+H1206)=16,"",MATCH($C$8,OFFSET([1]NKC!$E$10,H1206,0):'[1]NKC'!$E$5007,0)+H1206),IF(TYPE(MATCH($C$8,OFFSET([1]NKC!$D$10,H1206,0):'[1]NKC'!$D$5007,0)+H1206)=16,"",MATCH($C$8,OFFSET([1]NKC!$D$10,H1206,0):'[1]NKC'!$D$5007,0)+H1206),IF(TYPE(MATCH($C$8,OFFSET([1]NKC!$E$10,H1206,0):'[1]NKC'!$E$5007,0)+H1206)=16,"",MATCH($C$8,OFFSET([1]NKC!$E$10,H1206,0):'[1]NKC'!$E$5007,0)+H1206))</f>
        <v>1626</v>
      </c>
    </row>
    <row r="1208" spans="1:8" s="52" customFormat="1" ht="25.5">
      <c r="A1208" s="45">
        <f ca="1">IF($H1208="","",INDEX([1]NKC!$A$10:$A$5007,$H1208))</f>
        <v>43654</v>
      </c>
      <c r="B1208" s="46" t="str">
        <f ca="1">IF($H1208="","",INDEX([1]NKC!$B$10:$B$5007,$H1208))</f>
        <v>PC00024</v>
      </c>
      <c r="C1208" s="47" t="str">
        <f ca="1">IF($H1208="","",INDEX([1]NKC!$C$10:$C$5007,$H1208))</f>
        <v>TT vé xe đi về họp ở khu vực Tây Nguyên - Ngô Thị Ngọc Bích</v>
      </c>
      <c r="D1208" s="48" t="str">
        <f ca="1">IF(IF($H1208="","",INDEX([1]NKC!$D$10:$D$5007,$H1208))=$C$8,IF($H1208="","",INDEX([1]NKC!$E$10:$E$5007,$H1208)),IF($H1208="","",INDEX([1]NKC!$D$10:$D$5007,$H1208)))</f>
        <v>6418</v>
      </c>
      <c r="E1208" s="49" t="str">
        <f ca="1">IF(IF($H1208="","",INDEX([1]NKC!$E$10:$E$5007,$H1208))=$C$8,"",IF($H1208="","",INDEX([1]NKC!$F$10:$F$5007,$H1208)))</f>
        <v/>
      </c>
      <c r="F1208" s="49">
        <f ca="1">IF(IF($H1208="","",INDEX([1]NKC!$D$10:$D$5007,$H1208))=$C$8,"",IF($H1208="","",INDEX([1]NKC!$F$10:$F$5007,$H1208)))</f>
        <v>1081818</v>
      </c>
      <c r="G1208" s="50">
        <f ca="1">IF(SUM(E1208:F1208)=0,0,$G$11+SUM(E$12:$E1208)-SUM(F$12:$F1208))</f>
        <v>2768651824</v>
      </c>
      <c r="H1208" s="51">
        <f ca="1">IF(IF(TYPE(MATCH($C$8,OFFSET([1]NKC!$D$10,H1207,0):'[1]NKC'!$D$5007,0)+H1207)=16,"",MATCH($C$8,OFFSET([1]NKC!$D$10,H1207,0):'[1]NKC'!$D$5007,0)+H1207)&lt;IF(TYPE(MATCH($C$8,OFFSET([1]NKC!$E$10,H1207,0):'[1]NKC'!$E$5007,0)+H1207)=16,"",MATCH($C$8,OFFSET([1]NKC!$E$10,H1207,0):'[1]NKC'!$E$5007,0)+H1207),IF(TYPE(MATCH($C$8,OFFSET([1]NKC!$D$10,H1207,0):'[1]NKC'!$D$5007,0)+H1207)=16,"",MATCH($C$8,OFFSET([1]NKC!$D$10,H1207,0):'[1]NKC'!$D$5007,0)+H1207),IF(TYPE(MATCH($C$8,OFFSET([1]NKC!$E$10,H1207,0):'[1]NKC'!$E$5007,0)+H1207)=16,"",MATCH($C$8,OFFSET([1]NKC!$E$10,H1207,0):'[1]NKC'!$E$5007,0)+H1207))</f>
        <v>1627</v>
      </c>
    </row>
    <row r="1209" spans="1:8" s="52" customFormat="1" ht="14.25">
      <c r="A1209" s="45">
        <f ca="1">IF($H1209="","",INDEX([1]NKC!$A$10:$A$5007,$H1209))</f>
        <v>43654</v>
      </c>
      <c r="B1209" s="46" t="str">
        <f ca="1">IF($H1209="","",INDEX([1]NKC!$B$10:$B$5007,$H1209))</f>
        <v>PC00024</v>
      </c>
      <c r="C1209" s="47" t="str">
        <f ca="1">IF($H1209="","",INDEX([1]NKC!$C$10:$C$5007,$H1209))</f>
        <v>Thuế GTGT được khấu trừ của hàng hóa, dịch vụ</v>
      </c>
      <c r="D1209" s="48" t="str">
        <f ca="1">IF(IF($H1209="","",INDEX([1]NKC!$D$10:$D$5007,$H1209))=$C$8,IF($H1209="","",INDEX([1]NKC!$E$10:$E$5007,$H1209)),IF($H1209="","",INDEX([1]NKC!$D$10:$D$5007,$H1209)))</f>
        <v>1331</v>
      </c>
      <c r="E1209" s="49" t="str">
        <f ca="1">IF(IF($H1209="","",INDEX([1]NKC!$E$10:$E$5007,$H1209))=$C$8,"",IF($H1209="","",INDEX([1]NKC!$F$10:$F$5007,$H1209)))</f>
        <v/>
      </c>
      <c r="F1209" s="49">
        <f ca="1">IF(IF($H1209="","",INDEX([1]NKC!$D$10:$D$5007,$H1209))=$C$8,"",IF($H1209="","",INDEX([1]NKC!$F$10:$F$5007,$H1209)))</f>
        <v>108182</v>
      </c>
      <c r="G1209" s="50">
        <f ca="1">IF(SUM(E1209:F1209)=0,0,$G$11+SUM(E$12:$E1209)-SUM(F$12:$F1209))</f>
        <v>2768543642</v>
      </c>
      <c r="H1209" s="51">
        <f ca="1">IF(IF(TYPE(MATCH($C$8,OFFSET([1]NKC!$D$10,H1208,0):'[1]NKC'!$D$5007,0)+H1208)=16,"",MATCH($C$8,OFFSET([1]NKC!$D$10,H1208,0):'[1]NKC'!$D$5007,0)+H1208)&lt;IF(TYPE(MATCH($C$8,OFFSET([1]NKC!$E$10,H1208,0):'[1]NKC'!$E$5007,0)+H1208)=16,"",MATCH($C$8,OFFSET([1]NKC!$E$10,H1208,0):'[1]NKC'!$E$5007,0)+H1208),IF(TYPE(MATCH($C$8,OFFSET([1]NKC!$D$10,H1208,0):'[1]NKC'!$D$5007,0)+H1208)=16,"",MATCH($C$8,OFFSET([1]NKC!$D$10,H1208,0):'[1]NKC'!$D$5007,0)+H1208),IF(TYPE(MATCH($C$8,OFFSET([1]NKC!$E$10,H1208,0):'[1]NKC'!$E$5007,0)+H1208)=16,"",MATCH($C$8,OFFSET([1]NKC!$E$10,H1208,0):'[1]NKC'!$E$5007,0)+H1208))</f>
        <v>1628</v>
      </c>
    </row>
    <row r="1210" spans="1:8" s="52" customFormat="1" ht="25.5">
      <c r="A1210" s="45">
        <f ca="1">IF($H1210="","",INDEX([1]NKC!$A$10:$A$5007,$H1210))</f>
        <v>43654</v>
      </c>
      <c r="B1210" s="46" t="str">
        <f ca="1">IF($H1210="","",INDEX([1]NKC!$B$10:$B$5007,$H1210))</f>
        <v>PC00025</v>
      </c>
      <c r="C1210" s="47" t="str">
        <f ca="1">IF($H1210="","",INDEX([1]NKC!$C$10:$C$5007,$H1210))</f>
        <v>Tạm úng chi phí tiếp khách dự án Bình Châu - Phạm Minh Tiến</v>
      </c>
      <c r="D1210" s="48" t="str">
        <f ca="1">IF(IF($H1210="","",INDEX([1]NKC!$D$10:$D$5007,$H1210))=$C$8,IF($H1210="","",INDEX([1]NKC!$E$10:$E$5007,$H1210)),IF($H1210="","",INDEX([1]NKC!$D$10:$D$5007,$H1210)))</f>
        <v>141</v>
      </c>
      <c r="E1210" s="49" t="str">
        <f ca="1">IF(IF($H1210="","",INDEX([1]NKC!$E$10:$E$5007,$H1210))=$C$8,"",IF($H1210="","",INDEX([1]NKC!$F$10:$F$5007,$H1210)))</f>
        <v/>
      </c>
      <c r="F1210" s="49">
        <f ca="1">IF(IF($H1210="","",INDEX([1]NKC!$D$10:$D$5007,$H1210))=$C$8,"",IF($H1210="","",INDEX([1]NKC!$F$10:$F$5007,$H1210)))</f>
        <v>5000000</v>
      </c>
      <c r="G1210" s="50">
        <f ca="1">IF(SUM(E1210:F1210)=0,0,$G$11+SUM(E$12:$E1210)-SUM(F$12:$F1210))</f>
        <v>2763543642</v>
      </c>
      <c r="H1210" s="51">
        <f ca="1">IF(IF(TYPE(MATCH($C$8,OFFSET([1]NKC!$D$10,H1209,0):'[1]NKC'!$D$5007,0)+H1209)=16,"",MATCH($C$8,OFFSET([1]NKC!$D$10,H1209,0):'[1]NKC'!$D$5007,0)+H1209)&lt;IF(TYPE(MATCH($C$8,OFFSET([1]NKC!$E$10,H1209,0):'[1]NKC'!$E$5007,0)+H1209)=16,"",MATCH($C$8,OFFSET([1]NKC!$E$10,H1209,0):'[1]NKC'!$E$5007,0)+H1209),IF(TYPE(MATCH($C$8,OFFSET([1]NKC!$D$10,H1209,0):'[1]NKC'!$D$5007,0)+H1209)=16,"",MATCH($C$8,OFFSET([1]NKC!$D$10,H1209,0):'[1]NKC'!$D$5007,0)+H1209),IF(TYPE(MATCH($C$8,OFFSET([1]NKC!$E$10,H1209,0):'[1]NKC'!$E$5007,0)+H1209)=16,"",MATCH($C$8,OFFSET([1]NKC!$E$10,H1209,0):'[1]NKC'!$E$5007,0)+H1209))</f>
        <v>1629</v>
      </c>
    </row>
    <row r="1211" spans="1:8" s="52" customFormat="1" ht="25.5">
      <c r="A1211" s="45">
        <f ca="1">IF($H1211="","",INDEX([1]NKC!$A$10:$A$5007,$H1211))</f>
        <v>43655</v>
      </c>
      <c r="B1211" s="46" t="str">
        <f ca="1">IF($H1211="","",INDEX([1]NKC!$B$10:$B$5007,$H1211))</f>
        <v>PT00004</v>
      </c>
      <c r="C1211" s="47" t="str">
        <f ca="1">IF($H1211="","",INDEX([1]NKC!$C$10:$C$5007,$H1211))</f>
        <v>Thu tiền bán hàng CH Thanh Nhã theo số 20190907 DDH-DELLA - Cửa hàng Thanh Nhã</v>
      </c>
      <c r="D1211" s="48" t="str">
        <f ca="1">IF(IF($H1211="","",INDEX([1]NKC!$D$10:$D$5007,$H1211))=$C$8,IF($H1211="","",INDEX([1]NKC!$E$10:$E$5007,$H1211)),IF($H1211="","",INDEX([1]NKC!$D$10:$D$5007,$H1211)))</f>
        <v>5111</v>
      </c>
      <c r="E1211" s="49">
        <f ca="1">IF(IF($H1211="","",INDEX([1]NKC!$E$10:$E$5007,$H1211))=$C$8,"",IF($H1211="","",INDEX([1]NKC!$F$10:$F$5007,$H1211)))</f>
        <v>1690727</v>
      </c>
      <c r="F1211" s="49" t="str">
        <f ca="1">IF(IF($H1211="","",INDEX([1]NKC!$D$10:$D$5007,$H1211))=$C$8,"",IF($H1211="","",INDEX([1]NKC!$F$10:$F$5007,$H1211)))</f>
        <v/>
      </c>
      <c r="G1211" s="50">
        <f ca="1">IF(SUM(E1211:F1211)=0,0,$G$11+SUM(E$12:$E1211)-SUM(F$12:$F1211))</f>
        <v>2765234369</v>
      </c>
      <c r="H1211" s="51">
        <f ca="1">IF(IF(TYPE(MATCH($C$8,OFFSET([1]NKC!$D$10,H1210,0):'[1]NKC'!$D$5007,0)+H1210)=16,"",MATCH($C$8,OFFSET([1]NKC!$D$10,H1210,0):'[1]NKC'!$D$5007,0)+H1210)&lt;IF(TYPE(MATCH($C$8,OFFSET([1]NKC!$E$10,H1210,0):'[1]NKC'!$E$5007,0)+H1210)=16,"",MATCH($C$8,OFFSET([1]NKC!$E$10,H1210,0):'[1]NKC'!$E$5007,0)+H1210),IF(TYPE(MATCH($C$8,OFFSET([1]NKC!$D$10,H1210,0):'[1]NKC'!$D$5007,0)+H1210)=16,"",MATCH($C$8,OFFSET([1]NKC!$D$10,H1210,0):'[1]NKC'!$D$5007,0)+H1210),IF(TYPE(MATCH($C$8,OFFSET([1]NKC!$E$10,H1210,0):'[1]NKC'!$E$5007,0)+H1210)=16,"",MATCH($C$8,OFFSET([1]NKC!$E$10,H1210,0):'[1]NKC'!$E$5007,0)+H1210))</f>
        <v>1630</v>
      </c>
    </row>
    <row r="1212" spans="1:8" s="52" customFormat="1" ht="14.25">
      <c r="A1212" s="45">
        <f ca="1">IF($H1212="","",INDEX([1]NKC!$A$10:$A$5007,$H1212))</f>
        <v>43655</v>
      </c>
      <c r="B1212" s="46" t="str">
        <f ca="1">IF($H1212="","",INDEX([1]NKC!$B$10:$B$5007,$H1212))</f>
        <v>PT00004</v>
      </c>
      <c r="C1212" s="47" t="str">
        <f ca="1">IF($H1212="","",INDEX([1]NKC!$C$10:$C$5007,$H1212))</f>
        <v>Thuế GTGT phải nộp</v>
      </c>
      <c r="D1212" s="48" t="str">
        <f ca="1">IF(IF($H1212="","",INDEX([1]NKC!$D$10:$D$5007,$H1212))=$C$8,IF($H1212="","",INDEX([1]NKC!$E$10:$E$5007,$H1212)),IF($H1212="","",INDEX([1]NKC!$D$10:$D$5007,$H1212)))</f>
        <v>33311</v>
      </c>
      <c r="E1212" s="49">
        <f ca="1">IF(IF($H1212="","",INDEX([1]NKC!$E$10:$E$5007,$H1212))=$C$8,"",IF($H1212="","",INDEX([1]NKC!$F$10:$F$5007,$H1212)))</f>
        <v>169073</v>
      </c>
      <c r="F1212" s="49" t="str">
        <f ca="1">IF(IF($H1212="","",INDEX([1]NKC!$D$10:$D$5007,$H1212))=$C$8,"",IF($H1212="","",INDEX([1]NKC!$F$10:$F$5007,$H1212)))</f>
        <v/>
      </c>
      <c r="G1212" s="50">
        <f ca="1">IF(SUM(E1212:F1212)=0,0,$G$11+SUM(E$12:$E1212)-SUM(F$12:$F1212))</f>
        <v>2765403442</v>
      </c>
      <c r="H1212" s="51">
        <f ca="1">IF(IF(TYPE(MATCH($C$8,OFFSET([1]NKC!$D$10,H1211,0):'[1]NKC'!$D$5007,0)+H1211)=16,"",MATCH($C$8,OFFSET([1]NKC!$D$10,H1211,0):'[1]NKC'!$D$5007,0)+H1211)&lt;IF(TYPE(MATCH($C$8,OFFSET([1]NKC!$E$10,H1211,0):'[1]NKC'!$E$5007,0)+H1211)=16,"",MATCH($C$8,OFFSET([1]NKC!$E$10,H1211,0):'[1]NKC'!$E$5007,0)+H1211),IF(TYPE(MATCH($C$8,OFFSET([1]NKC!$D$10,H1211,0):'[1]NKC'!$D$5007,0)+H1211)=16,"",MATCH($C$8,OFFSET([1]NKC!$D$10,H1211,0):'[1]NKC'!$D$5007,0)+H1211),IF(TYPE(MATCH($C$8,OFFSET([1]NKC!$E$10,H1211,0):'[1]NKC'!$E$5007,0)+H1211)=16,"",MATCH($C$8,OFFSET([1]NKC!$E$10,H1211,0):'[1]NKC'!$E$5007,0)+H1211))</f>
        <v>1631</v>
      </c>
    </row>
    <row r="1213" spans="1:8" s="52" customFormat="1" ht="25.5">
      <c r="A1213" s="45">
        <f ca="1">IF($H1213="","",INDEX([1]NKC!$A$10:$A$5007,$H1213))</f>
        <v>43655</v>
      </c>
      <c r="B1213" s="46" t="str">
        <f ca="1">IF($H1213="","",INDEX([1]NKC!$B$10:$B$5007,$H1213))</f>
        <v>PT00005</v>
      </c>
      <c r="C1213" s="47" t="str">
        <f ca="1">IF($H1213="","",INDEX([1]NKC!$C$10:$C$5007,$H1213))</f>
        <v>Hoàn ứng công tác Đồng Nai, Bà Rịa Vũng Tàu - Công ty TNHH Sản Phẩm Xây Dựng Della Vietbuilders</v>
      </c>
      <c r="D1213" s="48" t="str">
        <f ca="1">IF(IF($H1213="","",INDEX([1]NKC!$D$10:$D$5007,$H1213))=$C$8,IF($H1213="","",INDEX([1]NKC!$E$10:$E$5007,$H1213)),IF($H1213="","",INDEX([1]NKC!$D$10:$D$5007,$H1213)))</f>
        <v>141</v>
      </c>
      <c r="E1213" s="49">
        <f ca="1">IF(IF($H1213="","",INDEX([1]NKC!$E$10:$E$5007,$H1213))=$C$8,"",IF($H1213="","",INDEX([1]NKC!$F$10:$F$5007,$H1213)))</f>
        <v>2000000</v>
      </c>
      <c r="F1213" s="49" t="str">
        <f ca="1">IF(IF($H1213="","",INDEX([1]NKC!$D$10:$D$5007,$H1213))=$C$8,"",IF($H1213="","",INDEX([1]NKC!$F$10:$F$5007,$H1213)))</f>
        <v/>
      </c>
      <c r="G1213" s="50">
        <f ca="1">IF(SUM(E1213:F1213)=0,0,$G$11+SUM(E$12:$E1213)-SUM(F$12:$F1213))</f>
        <v>2767403442</v>
      </c>
      <c r="H1213" s="51">
        <f ca="1">IF(IF(TYPE(MATCH($C$8,OFFSET([1]NKC!$D$10,H1212,0):'[1]NKC'!$D$5007,0)+H1212)=16,"",MATCH($C$8,OFFSET([1]NKC!$D$10,H1212,0):'[1]NKC'!$D$5007,0)+H1212)&lt;IF(TYPE(MATCH($C$8,OFFSET([1]NKC!$E$10,H1212,0):'[1]NKC'!$E$5007,0)+H1212)=16,"",MATCH($C$8,OFFSET([1]NKC!$E$10,H1212,0):'[1]NKC'!$E$5007,0)+H1212),IF(TYPE(MATCH($C$8,OFFSET([1]NKC!$D$10,H1212,0):'[1]NKC'!$D$5007,0)+H1212)=16,"",MATCH($C$8,OFFSET([1]NKC!$D$10,H1212,0):'[1]NKC'!$D$5007,0)+H1212),IF(TYPE(MATCH($C$8,OFFSET([1]NKC!$E$10,H1212,0):'[1]NKC'!$E$5007,0)+H1212)=16,"",MATCH($C$8,OFFSET([1]NKC!$E$10,H1212,0):'[1]NKC'!$E$5007,0)+H1212))</f>
        <v>1633</v>
      </c>
    </row>
    <row r="1214" spans="1:8" s="52" customFormat="1" ht="25.5">
      <c r="A1214" s="45">
        <f ca="1">IF($H1214="","",INDEX([1]NKC!$A$10:$A$5007,$H1214))</f>
        <v>43655</v>
      </c>
      <c r="B1214" s="46" t="str">
        <f ca="1">IF($H1214="","",INDEX([1]NKC!$B$10:$B$5007,$H1214))</f>
        <v>PT00006</v>
      </c>
      <c r="C1214" s="47" t="str">
        <f ca="1">IF($H1214="","",INDEX([1]NKC!$C$10:$C$5007,$H1214))</f>
        <v>Hoàn ứng công tác Miền Tây 2 ngày 19/06/2019 - Công ty TNHH Sản Phẩm Xây Dựng Della Vietbuilders</v>
      </c>
      <c r="D1214" s="48" t="str">
        <f ca="1">IF(IF($H1214="","",INDEX([1]NKC!$D$10:$D$5007,$H1214))=$C$8,IF($H1214="","",INDEX([1]NKC!$E$10:$E$5007,$H1214)),IF($H1214="","",INDEX([1]NKC!$D$10:$D$5007,$H1214)))</f>
        <v>141</v>
      </c>
      <c r="E1214" s="49">
        <f ca="1">IF(IF($H1214="","",INDEX([1]NKC!$E$10:$E$5007,$H1214))=$C$8,"",IF($H1214="","",INDEX([1]NKC!$F$10:$F$5007,$H1214)))</f>
        <v>5000000</v>
      </c>
      <c r="F1214" s="49" t="str">
        <f ca="1">IF(IF($H1214="","",INDEX([1]NKC!$D$10:$D$5007,$H1214))=$C$8,"",IF($H1214="","",INDEX([1]NKC!$F$10:$F$5007,$H1214)))</f>
        <v/>
      </c>
      <c r="G1214" s="50">
        <f ca="1">IF(SUM(E1214:F1214)=0,0,$G$11+SUM(E$12:$E1214)-SUM(F$12:$F1214))</f>
        <v>2772403442</v>
      </c>
      <c r="H1214" s="51">
        <f ca="1">IF(IF(TYPE(MATCH($C$8,OFFSET([1]NKC!$D$10,H1213,0):'[1]NKC'!$D$5007,0)+H1213)=16,"",MATCH($C$8,OFFSET([1]NKC!$D$10,H1213,0):'[1]NKC'!$D$5007,0)+H1213)&lt;IF(TYPE(MATCH($C$8,OFFSET([1]NKC!$E$10,H1213,0):'[1]NKC'!$E$5007,0)+H1213)=16,"",MATCH($C$8,OFFSET([1]NKC!$E$10,H1213,0):'[1]NKC'!$E$5007,0)+H1213),IF(TYPE(MATCH($C$8,OFFSET([1]NKC!$D$10,H1213,0):'[1]NKC'!$D$5007,0)+H1213)=16,"",MATCH($C$8,OFFSET([1]NKC!$D$10,H1213,0):'[1]NKC'!$D$5007,0)+H1213),IF(TYPE(MATCH($C$8,OFFSET([1]NKC!$E$10,H1213,0):'[1]NKC'!$E$5007,0)+H1213)=16,"",MATCH($C$8,OFFSET([1]NKC!$E$10,H1213,0):'[1]NKC'!$E$5007,0)+H1213))</f>
        <v>1634</v>
      </c>
    </row>
    <row r="1215" spans="1:8" s="52" customFormat="1" ht="25.5">
      <c r="A1215" s="45">
        <f ca="1">IF($H1215="","",INDEX([1]NKC!$A$10:$A$5007,$H1215))</f>
        <v>43655</v>
      </c>
      <c r="B1215" s="46" t="str">
        <f ca="1">IF($H1215="","",INDEX([1]NKC!$B$10:$B$5007,$H1215))</f>
        <v>PC00026</v>
      </c>
      <c r="C1215" s="47" t="str">
        <f ca="1">IF($H1215="","",INDEX([1]NKC!$C$10:$C$5007,$H1215))</f>
        <v>TT chi phí đổ xăng xe ô tô 51A-41036 - Nguyễn Ngọc Thịnh</v>
      </c>
      <c r="D1215" s="48" t="str">
        <f ca="1">IF(IF($H1215="","",INDEX([1]NKC!$D$10:$D$5007,$H1215))=$C$8,IF($H1215="","",INDEX([1]NKC!$E$10:$E$5007,$H1215)),IF($H1215="","",INDEX([1]NKC!$D$10:$D$5007,$H1215)))</f>
        <v>6418</v>
      </c>
      <c r="E1215" s="49" t="str">
        <f ca="1">IF(IF($H1215="","",INDEX([1]NKC!$E$10:$E$5007,$H1215))=$C$8,"",IF($H1215="","",INDEX([1]NKC!$F$10:$F$5007,$H1215)))</f>
        <v/>
      </c>
      <c r="F1215" s="49">
        <f ca="1">IF(IF($H1215="","",INDEX([1]NKC!$D$10:$D$5007,$H1215))=$C$8,"",IF($H1215="","",INDEX([1]NKC!$F$10:$F$5007,$H1215)))</f>
        <v>908637</v>
      </c>
      <c r="G1215" s="50">
        <f ca="1">IF(SUM(E1215:F1215)=0,0,$G$11+SUM(E$12:$E1215)-SUM(F$12:$F1215))</f>
        <v>2771494805</v>
      </c>
      <c r="H1215" s="51">
        <f ca="1">IF(IF(TYPE(MATCH($C$8,OFFSET([1]NKC!$D$10,H1214,0):'[1]NKC'!$D$5007,0)+H1214)=16,"",MATCH($C$8,OFFSET([1]NKC!$D$10,H1214,0):'[1]NKC'!$D$5007,0)+H1214)&lt;IF(TYPE(MATCH($C$8,OFFSET([1]NKC!$E$10,H1214,0):'[1]NKC'!$E$5007,0)+H1214)=16,"",MATCH($C$8,OFFSET([1]NKC!$E$10,H1214,0):'[1]NKC'!$E$5007,0)+H1214),IF(TYPE(MATCH($C$8,OFFSET([1]NKC!$D$10,H1214,0):'[1]NKC'!$D$5007,0)+H1214)=16,"",MATCH($C$8,OFFSET([1]NKC!$D$10,H1214,0):'[1]NKC'!$D$5007,0)+H1214),IF(TYPE(MATCH($C$8,OFFSET([1]NKC!$E$10,H1214,0):'[1]NKC'!$E$5007,0)+H1214)=16,"",MATCH($C$8,OFFSET([1]NKC!$E$10,H1214,0):'[1]NKC'!$E$5007,0)+H1214))</f>
        <v>1635</v>
      </c>
    </row>
    <row r="1216" spans="1:8" s="52" customFormat="1" ht="14.25">
      <c r="A1216" s="45">
        <f ca="1">IF($H1216="","",INDEX([1]NKC!$A$10:$A$5007,$H1216))</f>
        <v>43655</v>
      </c>
      <c r="B1216" s="46" t="str">
        <f ca="1">IF($H1216="","",INDEX([1]NKC!$B$10:$B$5007,$H1216))</f>
        <v>PC00026</v>
      </c>
      <c r="C1216" s="47" t="str">
        <f ca="1">IF($H1216="","",INDEX([1]NKC!$C$10:$C$5007,$H1216))</f>
        <v>Thuế GTGT được khấu trừ của hàng hóa, dịch vụ</v>
      </c>
      <c r="D1216" s="48" t="str">
        <f ca="1">IF(IF($H1216="","",INDEX([1]NKC!$D$10:$D$5007,$H1216))=$C$8,IF($H1216="","",INDEX([1]NKC!$E$10:$E$5007,$H1216)),IF($H1216="","",INDEX([1]NKC!$D$10:$D$5007,$H1216)))</f>
        <v>1331</v>
      </c>
      <c r="E1216" s="49" t="str">
        <f ca="1">IF(IF($H1216="","",INDEX([1]NKC!$E$10:$E$5007,$H1216))=$C$8,"",IF($H1216="","",INDEX([1]NKC!$F$10:$F$5007,$H1216)))</f>
        <v/>
      </c>
      <c r="F1216" s="49">
        <f ca="1">IF(IF($H1216="","",INDEX([1]NKC!$D$10:$D$5007,$H1216))=$C$8,"",IF($H1216="","",INDEX([1]NKC!$F$10:$F$5007,$H1216)))</f>
        <v>91363</v>
      </c>
      <c r="G1216" s="50">
        <f ca="1">IF(SUM(E1216:F1216)=0,0,$G$11+SUM(E$12:$E1216)-SUM(F$12:$F1216))</f>
        <v>2771403442</v>
      </c>
      <c r="H1216" s="51">
        <f ca="1">IF(IF(TYPE(MATCH($C$8,OFFSET([1]NKC!$D$10,H1215,0):'[1]NKC'!$D$5007,0)+H1215)=16,"",MATCH($C$8,OFFSET([1]NKC!$D$10,H1215,0):'[1]NKC'!$D$5007,0)+H1215)&lt;IF(TYPE(MATCH($C$8,OFFSET([1]NKC!$E$10,H1215,0):'[1]NKC'!$E$5007,0)+H1215)=16,"",MATCH($C$8,OFFSET([1]NKC!$E$10,H1215,0):'[1]NKC'!$E$5007,0)+H1215),IF(TYPE(MATCH($C$8,OFFSET([1]NKC!$D$10,H1215,0):'[1]NKC'!$D$5007,0)+H1215)=16,"",MATCH($C$8,OFFSET([1]NKC!$D$10,H1215,0):'[1]NKC'!$D$5007,0)+H1215),IF(TYPE(MATCH($C$8,OFFSET([1]NKC!$E$10,H1215,0):'[1]NKC'!$E$5007,0)+H1215)=16,"",MATCH($C$8,OFFSET([1]NKC!$E$10,H1215,0):'[1]NKC'!$E$5007,0)+H1215))</f>
        <v>1636</v>
      </c>
    </row>
    <row r="1217" spans="1:8" s="52" customFormat="1" ht="25.5">
      <c r="A1217" s="45">
        <f ca="1">IF($H1217="","",INDEX([1]NKC!$A$10:$A$5007,$H1217))</f>
        <v>43655</v>
      </c>
      <c r="B1217" s="46" t="str">
        <f ca="1">IF($H1217="","",INDEX([1]NKC!$B$10:$B$5007,$H1217))</f>
        <v>PC00027</v>
      </c>
      <c r="C1217" s="47" t="str">
        <f ca="1">IF($H1217="","",INDEX([1]NKC!$C$10:$C$5007,$H1217))</f>
        <v>TT chi phí in name card Vinh, Quang, Nghiêm, Tùng - Công ty TNHH TMDV XNK Đầu Tư Thanh Long</v>
      </c>
      <c r="D1217" s="48" t="str">
        <f ca="1">IF(IF($H1217="","",INDEX([1]NKC!$D$10:$D$5007,$H1217))=$C$8,IF($H1217="","",INDEX([1]NKC!$E$10:$E$5007,$H1217)),IF($H1217="","",INDEX([1]NKC!$D$10:$D$5007,$H1217)))</f>
        <v>6428</v>
      </c>
      <c r="E1217" s="49" t="str">
        <f ca="1">IF(IF($H1217="","",INDEX([1]NKC!$E$10:$E$5007,$H1217))=$C$8,"",IF($H1217="","",INDEX([1]NKC!$F$10:$F$5007,$H1217)))</f>
        <v/>
      </c>
      <c r="F1217" s="49">
        <f ca="1">IF(IF($H1217="","",INDEX([1]NKC!$D$10:$D$5007,$H1217))=$C$8,"",IF($H1217="","",INDEX([1]NKC!$F$10:$F$5007,$H1217)))</f>
        <v>380000</v>
      </c>
      <c r="G1217" s="50">
        <f ca="1">IF(SUM(E1217:F1217)=0,0,$G$11+SUM(E$12:$E1217)-SUM(F$12:$F1217))</f>
        <v>2771023442</v>
      </c>
      <c r="H1217" s="51">
        <f ca="1">IF(IF(TYPE(MATCH($C$8,OFFSET([1]NKC!$D$10,H1216,0):'[1]NKC'!$D$5007,0)+H1216)=16,"",MATCH($C$8,OFFSET([1]NKC!$D$10,H1216,0):'[1]NKC'!$D$5007,0)+H1216)&lt;IF(TYPE(MATCH($C$8,OFFSET([1]NKC!$E$10,H1216,0):'[1]NKC'!$E$5007,0)+H1216)=16,"",MATCH($C$8,OFFSET([1]NKC!$E$10,H1216,0):'[1]NKC'!$E$5007,0)+H1216),IF(TYPE(MATCH($C$8,OFFSET([1]NKC!$D$10,H1216,0):'[1]NKC'!$D$5007,0)+H1216)=16,"",MATCH($C$8,OFFSET([1]NKC!$D$10,H1216,0):'[1]NKC'!$D$5007,0)+H1216),IF(TYPE(MATCH($C$8,OFFSET([1]NKC!$E$10,H1216,0):'[1]NKC'!$E$5007,0)+H1216)=16,"",MATCH($C$8,OFFSET([1]NKC!$E$10,H1216,0):'[1]NKC'!$E$5007,0)+H1216))</f>
        <v>1637</v>
      </c>
    </row>
    <row r="1218" spans="1:8" s="52" customFormat="1" ht="14.25">
      <c r="A1218" s="45">
        <f ca="1">IF($H1218="","",INDEX([1]NKC!$A$10:$A$5007,$H1218))</f>
        <v>43655</v>
      </c>
      <c r="B1218" s="46" t="str">
        <f ca="1">IF($H1218="","",INDEX([1]NKC!$B$10:$B$5007,$H1218))</f>
        <v>PC00027</v>
      </c>
      <c r="C1218" s="47" t="str">
        <f ca="1">IF($H1218="","",INDEX([1]NKC!$C$10:$C$5007,$H1218))</f>
        <v>Thuế GTGT được khấu trừ của hàng hóa, dịch vụ</v>
      </c>
      <c r="D1218" s="48" t="str">
        <f ca="1">IF(IF($H1218="","",INDEX([1]NKC!$D$10:$D$5007,$H1218))=$C$8,IF($H1218="","",INDEX([1]NKC!$E$10:$E$5007,$H1218)),IF($H1218="","",INDEX([1]NKC!$D$10:$D$5007,$H1218)))</f>
        <v>1331</v>
      </c>
      <c r="E1218" s="49" t="str">
        <f ca="1">IF(IF($H1218="","",INDEX([1]NKC!$E$10:$E$5007,$H1218))=$C$8,"",IF($H1218="","",INDEX([1]NKC!$F$10:$F$5007,$H1218)))</f>
        <v/>
      </c>
      <c r="F1218" s="49">
        <f ca="1">IF(IF($H1218="","",INDEX([1]NKC!$D$10:$D$5007,$H1218))=$C$8,"",IF($H1218="","",INDEX([1]NKC!$F$10:$F$5007,$H1218)))</f>
        <v>38000</v>
      </c>
      <c r="G1218" s="50">
        <f ca="1">IF(SUM(E1218:F1218)=0,0,$G$11+SUM(E$12:$E1218)-SUM(F$12:$F1218))</f>
        <v>2770985442</v>
      </c>
      <c r="H1218" s="51">
        <f ca="1">IF(IF(TYPE(MATCH($C$8,OFFSET([1]NKC!$D$10,H1217,0):'[1]NKC'!$D$5007,0)+H1217)=16,"",MATCH($C$8,OFFSET([1]NKC!$D$10,H1217,0):'[1]NKC'!$D$5007,0)+H1217)&lt;IF(TYPE(MATCH($C$8,OFFSET([1]NKC!$E$10,H1217,0):'[1]NKC'!$E$5007,0)+H1217)=16,"",MATCH($C$8,OFFSET([1]NKC!$E$10,H1217,0):'[1]NKC'!$E$5007,0)+H1217),IF(TYPE(MATCH($C$8,OFFSET([1]NKC!$D$10,H1217,0):'[1]NKC'!$D$5007,0)+H1217)=16,"",MATCH($C$8,OFFSET([1]NKC!$D$10,H1217,0):'[1]NKC'!$D$5007,0)+H1217),IF(TYPE(MATCH($C$8,OFFSET([1]NKC!$E$10,H1217,0):'[1]NKC'!$E$5007,0)+H1217)=16,"",MATCH($C$8,OFFSET([1]NKC!$E$10,H1217,0):'[1]NKC'!$E$5007,0)+H1217))</f>
        <v>1638</v>
      </c>
    </row>
    <row r="1219" spans="1:8" s="52" customFormat="1" ht="38.25">
      <c r="A1219" s="45">
        <f ca="1">IF($H1219="","",INDEX([1]NKC!$A$10:$A$5007,$H1219))</f>
        <v>43655</v>
      </c>
      <c r="B1219" s="46" t="str">
        <f ca="1">IF($H1219="","",INDEX([1]NKC!$B$10:$B$5007,$H1219))</f>
        <v>PC00028</v>
      </c>
      <c r="C1219" s="47" t="str">
        <f ca="1">IF($H1219="","",INDEX([1]NKC!$C$10:$C$5007,$H1219))</f>
        <v>TT chi phí rác công ty Tháng 06/2019 - Công ty TNHH Thương Mại Dịch Vụ và Bảo Vệ Môi Trường Phú Cường Hưng</v>
      </c>
      <c r="D1219" s="48" t="str">
        <f ca="1">IF(IF($H1219="","",INDEX([1]NKC!$D$10:$D$5007,$H1219))=$C$8,IF($H1219="","",INDEX([1]NKC!$E$10:$E$5007,$H1219)),IF($H1219="","",INDEX([1]NKC!$D$10:$D$5007,$H1219)))</f>
        <v>6428</v>
      </c>
      <c r="E1219" s="49" t="str">
        <f ca="1">IF(IF($H1219="","",INDEX([1]NKC!$E$10:$E$5007,$H1219))=$C$8,"",IF($H1219="","",INDEX([1]NKC!$F$10:$F$5007,$H1219)))</f>
        <v/>
      </c>
      <c r="F1219" s="49">
        <f ca="1">IF(IF($H1219="","",INDEX([1]NKC!$D$10:$D$5007,$H1219))=$C$8,"",IF($H1219="","",INDEX([1]NKC!$F$10:$F$5007,$H1219)))</f>
        <v>500000</v>
      </c>
      <c r="G1219" s="50">
        <f ca="1">IF(SUM(E1219:F1219)=0,0,$G$11+SUM(E$12:$E1219)-SUM(F$12:$F1219))</f>
        <v>2770485442</v>
      </c>
      <c r="H1219" s="51">
        <f ca="1">IF(IF(TYPE(MATCH($C$8,OFFSET([1]NKC!$D$10,H1218,0):'[1]NKC'!$D$5007,0)+H1218)=16,"",MATCH($C$8,OFFSET([1]NKC!$D$10,H1218,0):'[1]NKC'!$D$5007,0)+H1218)&lt;IF(TYPE(MATCH($C$8,OFFSET([1]NKC!$E$10,H1218,0):'[1]NKC'!$E$5007,0)+H1218)=16,"",MATCH($C$8,OFFSET([1]NKC!$E$10,H1218,0):'[1]NKC'!$E$5007,0)+H1218),IF(TYPE(MATCH($C$8,OFFSET([1]NKC!$D$10,H1218,0):'[1]NKC'!$D$5007,0)+H1218)=16,"",MATCH($C$8,OFFSET([1]NKC!$D$10,H1218,0):'[1]NKC'!$D$5007,0)+H1218),IF(TYPE(MATCH($C$8,OFFSET([1]NKC!$E$10,H1218,0):'[1]NKC'!$E$5007,0)+H1218)=16,"",MATCH($C$8,OFFSET([1]NKC!$E$10,H1218,0):'[1]NKC'!$E$5007,0)+H1218))</f>
        <v>1639</v>
      </c>
    </row>
    <row r="1220" spans="1:8" s="52" customFormat="1" ht="14.25">
      <c r="A1220" s="45">
        <f ca="1">IF($H1220="","",INDEX([1]NKC!$A$10:$A$5007,$H1220))</f>
        <v>43655</v>
      </c>
      <c r="B1220" s="46" t="str">
        <f ca="1">IF($H1220="","",INDEX([1]NKC!$B$10:$B$5007,$H1220))</f>
        <v>PC00028</v>
      </c>
      <c r="C1220" s="47" t="str">
        <f ca="1">IF($H1220="","",INDEX([1]NKC!$C$10:$C$5007,$H1220))</f>
        <v>Thuế GTGT được khấu trừ của hàng hóa, dịch vụ</v>
      </c>
      <c r="D1220" s="48" t="str">
        <f ca="1">IF(IF($H1220="","",INDEX([1]NKC!$D$10:$D$5007,$H1220))=$C$8,IF($H1220="","",INDEX([1]NKC!$E$10:$E$5007,$H1220)),IF($H1220="","",INDEX([1]NKC!$D$10:$D$5007,$H1220)))</f>
        <v>1331</v>
      </c>
      <c r="E1220" s="49" t="str">
        <f ca="1">IF(IF($H1220="","",INDEX([1]NKC!$E$10:$E$5007,$H1220))=$C$8,"",IF($H1220="","",INDEX([1]NKC!$F$10:$F$5007,$H1220)))</f>
        <v/>
      </c>
      <c r="F1220" s="49">
        <f ca="1">IF(IF($H1220="","",INDEX([1]NKC!$D$10:$D$5007,$H1220))=$C$8,"",IF($H1220="","",INDEX([1]NKC!$F$10:$F$5007,$H1220)))</f>
        <v>50000</v>
      </c>
      <c r="G1220" s="50">
        <f ca="1">IF(SUM(E1220:F1220)=0,0,$G$11+SUM(E$12:$E1220)-SUM(F$12:$F1220))</f>
        <v>2770435442</v>
      </c>
      <c r="H1220" s="51">
        <f ca="1">IF(IF(TYPE(MATCH($C$8,OFFSET([1]NKC!$D$10,H1219,0):'[1]NKC'!$D$5007,0)+H1219)=16,"",MATCH($C$8,OFFSET([1]NKC!$D$10,H1219,0):'[1]NKC'!$D$5007,0)+H1219)&lt;IF(TYPE(MATCH($C$8,OFFSET([1]NKC!$E$10,H1219,0):'[1]NKC'!$E$5007,0)+H1219)=16,"",MATCH($C$8,OFFSET([1]NKC!$E$10,H1219,0):'[1]NKC'!$E$5007,0)+H1219),IF(TYPE(MATCH($C$8,OFFSET([1]NKC!$D$10,H1219,0):'[1]NKC'!$D$5007,0)+H1219)=16,"",MATCH($C$8,OFFSET([1]NKC!$D$10,H1219,0):'[1]NKC'!$D$5007,0)+H1219),IF(TYPE(MATCH($C$8,OFFSET([1]NKC!$E$10,H1219,0):'[1]NKC'!$E$5007,0)+H1219)=16,"",MATCH($C$8,OFFSET([1]NKC!$E$10,H1219,0):'[1]NKC'!$E$5007,0)+H1219))</f>
        <v>1640</v>
      </c>
    </row>
    <row r="1221" spans="1:8" s="52" customFormat="1" ht="25.5">
      <c r="A1221" s="45">
        <f ca="1">IF($H1221="","",INDEX([1]NKC!$A$10:$A$5007,$H1221))</f>
        <v>43655</v>
      </c>
      <c r="B1221" s="46" t="str">
        <f ca="1">IF($H1221="","",INDEX([1]NKC!$B$10:$B$5007,$H1221))</f>
        <v>PC00029</v>
      </c>
      <c r="C1221" s="47" t="str">
        <f ca="1">IF($H1221="","",INDEX([1]NKC!$C$10:$C$5007,$H1221))</f>
        <v>TT chi phí nước uống công ty - Công ty TNHH Phương Xuân Thuỷ</v>
      </c>
      <c r="D1221" s="48" t="str">
        <f ca="1">IF(IF($H1221="","",INDEX([1]NKC!$D$10:$D$5007,$H1221))=$C$8,IF($H1221="","",INDEX([1]NKC!$E$10:$E$5007,$H1221)),IF($H1221="","",INDEX([1]NKC!$D$10:$D$5007,$H1221)))</f>
        <v>6428</v>
      </c>
      <c r="E1221" s="49" t="str">
        <f ca="1">IF(IF($H1221="","",INDEX([1]NKC!$E$10:$E$5007,$H1221))=$C$8,"",IF($H1221="","",INDEX([1]NKC!$F$10:$F$5007,$H1221)))</f>
        <v/>
      </c>
      <c r="F1221" s="49">
        <f ca="1">IF(IF($H1221="","",INDEX([1]NKC!$D$10:$D$5007,$H1221))=$C$8,"",IF($H1221="","",INDEX([1]NKC!$F$10:$F$5007,$H1221)))</f>
        <v>558091</v>
      </c>
      <c r="G1221" s="50">
        <f ca="1">IF(SUM(E1221:F1221)=0,0,$G$11+SUM(E$12:$E1221)-SUM(F$12:$F1221))</f>
        <v>2769877351</v>
      </c>
      <c r="H1221" s="51">
        <f ca="1">IF(IF(TYPE(MATCH($C$8,OFFSET([1]NKC!$D$10,H1220,0):'[1]NKC'!$D$5007,0)+H1220)=16,"",MATCH($C$8,OFFSET([1]NKC!$D$10,H1220,0):'[1]NKC'!$D$5007,0)+H1220)&lt;IF(TYPE(MATCH($C$8,OFFSET([1]NKC!$E$10,H1220,0):'[1]NKC'!$E$5007,0)+H1220)=16,"",MATCH($C$8,OFFSET([1]NKC!$E$10,H1220,0):'[1]NKC'!$E$5007,0)+H1220),IF(TYPE(MATCH($C$8,OFFSET([1]NKC!$D$10,H1220,0):'[1]NKC'!$D$5007,0)+H1220)=16,"",MATCH($C$8,OFFSET([1]NKC!$D$10,H1220,0):'[1]NKC'!$D$5007,0)+H1220),IF(TYPE(MATCH($C$8,OFFSET([1]NKC!$E$10,H1220,0):'[1]NKC'!$E$5007,0)+H1220)=16,"",MATCH($C$8,OFFSET([1]NKC!$E$10,H1220,0):'[1]NKC'!$E$5007,0)+H1220))</f>
        <v>1641</v>
      </c>
    </row>
    <row r="1222" spans="1:8" s="52" customFormat="1" ht="14.25">
      <c r="A1222" s="45">
        <f ca="1">IF($H1222="","",INDEX([1]NKC!$A$10:$A$5007,$H1222))</f>
        <v>43655</v>
      </c>
      <c r="B1222" s="46" t="str">
        <f ca="1">IF($H1222="","",INDEX([1]NKC!$B$10:$B$5007,$H1222))</f>
        <v>PC00029</v>
      </c>
      <c r="C1222" s="47" t="str">
        <f ca="1">IF($H1222="","",INDEX([1]NKC!$C$10:$C$5007,$H1222))</f>
        <v>Thuế GTGT được khấu trừ của hàng hóa, dịch vụ</v>
      </c>
      <c r="D1222" s="48" t="str">
        <f ca="1">IF(IF($H1222="","",INDEX([1]NKC!$D$10:$D$5007,$H1222))=$C$8,IF($H1222="","",INDEX([1]NKC!$E$10:$E$5007,$H1222)),IF($H1222="","",INDEX([1]NKC!$D$10:$D$5007,$H1222)))</f>
        <v>1331</v>
      </c>
      <c r="E1222" s="49" t="str">
        <f ca="1">IF(IF($H1222="","",INDEX([1]NKC!$E$10:$E$5007,$H1222))=$C$8,"",IF($H1222="","",INDEX([1]NKC!$F$10:$F$5007,$H1222)))</f>
        <v/>
      </c>
      <c r="F1222" s="49">
        <f ca="1">IF(IF($H1222="","",INDEX([1]NKC!$D$10:$D$5007,$H1222))=$C$8,"",IF($H1222="","",INDEX([1]NKC!$F$10:$F$5007,$H1222)))</f>
        <v>250909</v>
      </c>
      <c r="G1222" s="50">
        <f ca="1">IF(SUM(E1222:F1222)=0,0,$G$11+SUM(E$12:$E1222)-SUM(F$12:$F1222))</f>
        <v>2769626442</v>
      </c>
      <c r="H1222" s="51">
        <f ca="1">IF(IF(TYPE(MATCH($C$8,OFFSET([1]NKC!$D$10,H1221,0):'[1]NKC'!$D$5007,0)+H1221)=16,"",MATCH($C$8,OFFSET([1]NKC!$D$10,H1221,0):'[1]NKC'!$D$5007,0)+H1221)&lt;IF(TYPE(MATCH($C$8,OFFSET([1]NKC!$E$10,H1221,0):'[1]NKC'!$E$5007,0)+H1221)=16,"",MATCH($C$8,OFFSET([1]NKC!$E$10,H1221,0):'[1]NKC'!$E$5007,0)+H1221),IF(TYPE(MATCH($C$8,OFFSET([1]NKC!$D$10,H1221,0):'[1]NKC'!$D$5007,0)+H1221)=16,"",MATCH($C$8,OFFSET([1]NKC!$D$10,H1221,0):'[1]NKC'!$D$5007,0)+H1221),IF(TYPE(MATCH($C$8,OFFSET([1]NKC!$E$10,H1221,0):'[1]NKC'!$E$5007,0)+H1221)=16,"",MATCH($C$8,OFFSET([1]NKC!$E$10,H1221,0):'[1]NKC'!$E$5007,0)+H1221))</f>
        <v>1642</v>
      </c>
    </row>
    <row r="1223" spans="1:8" s="52" customFormat="1" ht="25.5">
      <c r="A1223" s="45">
        <f ca="1">IF($H1223="","",INDEX([1]NKC!$A$10:$A$5007,$H1223))</f>
        <v>43655</v>
      </c>
      <c r="B1223" s="46" t="str">
        <f ca="1">IF($H1223="","",INDEX([1]NKC!$B$10:$B$5007,$H1223))</f>
        <v>PC00030</v>
      </c>
      <c r="C1223" s="47" t="str">
        <f ca="1">IF($H1223="","",INDEX([1]NKC!$C$10:$C$5007,$H1223))</f>
        <v>TT Chi phí công tác Đồng Nai và Vũng Tàu - Nhà Nghỉ Phụng Châu</v>
      </c>
      <c r="D1223" s="48" t="str">
        <f ca="1">IF(IF($H1223="","",INDEX([1]NKC!$D$10:$D$5007,$H1223))=$C$8,IF($H1223="","",INDEX([1]NKC!$E$10:$E$5007,$H1223)),IF($H1223="","",INDEX([1]NKC!$D$10:$D$5007,$H1223)))</f>
        <v>6418</v>
      </c>
      <c r="E1223" s="49" t="str">
        <f ca="1">IF(IF($H1223="","",INDEX([1]NKC!$E$10:$E$5007,$H1223))=$C$8,"",IF($H1223="","",INDEX([1]NKC!$F$10:$F$5007,$H1223)))</f>
        <v/>
      </c>
      <c r="F1223" s="49">
        <f ca="1">IF(IF($H1223="","",INDEX([1]NKC!$D$10:$D$5007,$H1223))=$C$8,"",IF($H1223="","",INDEX([1]NKC!$F$10:$F$5007,$H1223)))</f>
        <v>250000</v>
      </c>
      <c r="G1223" s="50">
        <f ca="1">IF(SUM(E1223:F1223)=0,0,$G$11+SUM(E$12:$E1223)-SUM(F$12:$F1223))</f>
        <v>2769376442</v>
      </c>
      <c r="H1223" s="51">
        <f ca="1">IF(IF(TYPE(MATCH($C$8,OFFSET([1]NKC!$D$10,H1222,0):'[1]NKC'!$D$5007,0)+H1222)=16,"",MATCH($C$8,OFFSET([1]NKC!$D$10,H1222,0):'[1]NKC'!$D$5007,0)+H1222)&lt;IF(TYPE(MATCH($C$8,OFFSET([1]NKC!$E$10,H1222,0):'[1]NKC'!$E$5007,0)+H1222)=16,"",MATCH($C$8,OFFSET([1]NKC!$E$10,H1222,0):'[1]NKC'!$E$5007,0)+H1222),IF(TYPE(MATCH($C$8,OFFSET([1]NKC!$D$10,H1222,0):'[1]NKC'!$D$5007,0)+H1222)=16,"",MATCH($C$8,OFFSET([1]NKC!$D$10,H1222,0):'[1]NKC'!$D$5007,0)+H1222),IF(TYPE(MATCH($C$8,OFFSET([1]NKC!$E$10,H1222,0):'[1]NKC'!$E$5007,0)+H1222)=16,"",MATCH($C$8,OFFSET([1]NKC!$E$10,H1222,0):'[1]NKC'!$E$5007,0)+H1222))</f>
        <v>1643</v>
      </c>
    </row>
    <row r="1224" spans="1:8" s="52" customFormat="1" ht="14.25">
      <c r="A1224" s="45">
        <f ca="1">IF($H1224="","",INDEX([1]NKC!$A$10:$A$5007,$H1224))</f>
        <v>43655</v>
      </c>
      <c r="B1224" s="46" t="str">
        <f ca="1">IF($H1224="","",INDEX([1]NKC!$B$10:$B$5007,$H1224))</f>
        <v>PC00030</v>
      </c>
      <c r="C1224" s="47" t="str">
        <f ca="1">IF($H1224="","",INDEX([1]NKC!$C$10:$C$5007,$H1224))</f>
        <v>Chi phí bằng tiền khác</v>
      </c>
      <c r="D1224" s="48" t="str">
        <f ca="1">IF(IF($H1224="","",INDEX([1]NKC!$D$10:$D$5007,$H1224))=$C$8,IF($H1224="","",INDEX([1]NKC!$E$10:$E$5007,$H1224)),IF($H1224="","",INDEX([1]NKC!$D$10:$D$5007,$H1224)))</f>
        <v>6418</v>
      </c>
      <c r="E1224" s="49" t="str">
        <f ca="1">IF(IF($H1224="","",INDEX([1]NKC!$E$10:$E$5007,$H1224))=$C$8,"",IF($H1224="","",INDEX([1]NKC!$F$10:$F$5007,$H1224)))</f>
        <v/>
      </c>
      <c r="F1224" s="49">
        <f ca="1">IF(IF($H1224="","",INDEX([1]NKC!$D$10:$D$5007,$H1224))=$C$8,"",IF($H1224="","",INDEX([1]NKC!$F$10:$F$5007,$H1224)))</f>
        <v>250000</v>
      </c>
      <c r="G1224" s="50">
        <f ca="1">IF(SUM(E1224:F1224)=0,0,$G$11+SUM(E$12:$E1224)-SUM(F$12:$F1224))</f>
        <v>2769126442</v>
      </c>
      <c r="H1224" s="51">
        <f ca="1">IF(IF(TYPE(MATCH($C$8,OFFSET([1]NKC!$D$10,H1223,0):'[1]NKC'!$D$5007,0)+H1223)=16,"",MATCH($C$8,OFFSET([1]NKC!$D$10,H1223,0):'[1]NKC'!$D$5007,0)+H1223)&lt;IF(TYPE(MATCH($C$8,OFFSET([1]NKC!$E$10,H1223,0):'[1]NKC'!$E$5007,0)+H1223)=16,"",MATCH($C$8,OFFSET([1]NKC!$E$10,H1223,0):'[1]NKC'!$E$5007,0)+H1223),IF(TYPE(MATCH($C$8,OFFSET([1]NKC!$D$10,H1223,0):'[1]NKC'!$D$5007,0)+H1223)=16,"",MATCH($C$8,OFFSET([1]NKC!$D$10,H1223,0):'[1]NKC'!$D$5007,0)+H1223),IF(TYPE(MATCH($C$8,OFFSET([1]NKC!$E$10,H1223,0):'[1]NKC'!$E$5007,0)+H1223)=16,"",MATCH($C$8,OFFSET([1]NKC!$E$10,H1223,0):'[1]NKC'!$E$5007,0)+H1223))</f>
        <v>1644</v>
      </c>
    </row>
    <row r="1225" spans="1:8" s="52" customFormat="1" ht="14.25">
      <c r="A1225" s="45">
        <f ca="1">IF($H1225="","",INDEX([1]NKC!$A$10:$A$5007,$H1225))</f>
        <v>43655</v>
      </c>
      <c r="B1225" s="46" t="str">
        <f ca="1">IF($H1225="","",INDEX([1]NKC!$B$10:$B$5007,$H1225))</f>
        <v>PC00030</v>
      </c>
      <c r="C1225" s="47" t="str">
        <f ca="1">IF($H1225="","",INDEX([1]NKC!$C$10:$C$5007,$H1225))</f>
        <v>Chi phí bằng tiền khác</v>
      </c>
      <c r="D1225" s="48" t="str">
        <f ca="1">IF(IF($H1225="","",INDEX([1]NKC!$D$10:$D$5007,$H1225))=$C$8,IF($H1225="","",INDEX([1]NKC!$E$10:$E$5007,$H1225)),IF($H1225="","",INDEX([1]NKC!$D$10:$D$5007,$H1225)))</f>
        <v>6418</v>
      </c>
      <c r="E1225" s="49" t="str">
        <f ca="1">IF(IF($H1225="","",INDEX([1]NKC!$E$10:$E$5007,$H1225))=$C$8,"",IF($H1225="","",INDEX([1]NKC!$F$10:$F$5007,$H1225)))</f>
        <v/>
      </c>
      <c r="F1225" s="49">
        <f ca="1">IF(IF($H1225="","",INDEX([1]NKC!$D$10:$D$5007,$H1225))=$C$8,"",IF($H1225="","",INDEX([1]NKC!$F$10:$F$5007,$H1225)))</f>
        <v>986364</v>
      </c>
      <c r="G1225" s="50">
        <f ca="1">IF(SUM(E1225:F1225)=0,0,$G$11+SUM(E$12:$E1225)-SUM(F$12:$F1225))</f>
        <v>2768140078</v>
      </c>
      <c r="H1225" s="51">
        <f ca="1">IF(IF(TYPE(MATCH($C$8,OFFSET([1]NKC!$D$10,H1224,0):'[1]NKC'!$D$5007,0)+H1224)=16,"",MATCH($C$8,OFFSET([1]NKC!$D$10,H1224,0):'[1]NKC'!$D$5007,0)+H1224)&lt;IF(TYPE(MATCH($C$8,OFFSET([1]NKC!$E$10,H1224,0):'[1]NKC'!$E$5007,0)+H1224)=16,"",MATCH($C$8,OFFSET([1]NKC!$E$10,H1224,0):'[1]NKC'!$E$5007,0)+H1224),IF(TYPE(MATCH($C$8,OFFSET([1]NKC!$D$10,H1224,0):'[1]NKC'!$D$5007,0)+H1224)=16,"",MATCH($C$8,OFFSET([1]NKC!$D$10,H1224,0):'[1]NKC'!$D$5007,0)+H1224),IF(TYPE(MATCH($C$8,OFFSET([1]NKC!$E$10,H1224,0):'[1]NKC'!$E$5007,0)+H1224)=16,"",MATCH($C$8,OFFSET([1]NKC!$E$10,H1224,0):'[1]NKC'!$E$5007,0)+H1224))</f>
        <v>1645</v>
      </c>
    </row>
    <row r="1226" spans="1:8" s="52" customFormat="1" ht="14.25">
      <c r="A1226" s="45">
        <f ca="1">IF($H1226="","",INDEX([1]NKC!$A$10:$A$5007,$H1226))</f>
        <v>43655</v>
      </c>
      <c r="B1226" s="46" t="str">
        <f ca="1">IF($H1226="","",INDEX([1]NKC!$B$10:$B$5007,$H1226))</f>
        <v>PC00030</v>
      </c>
      <c r="C1226" s="47" t="str">
        <f ca="1">IF($H1226="","",INDEX([1]NKC!$C$10:$C$5007,$H1226))</f>
        <v>Thuế GTGT được khấu trừ của hàng hóa, dịch vụ</v>
      </c>
      <c r="D1226" s="48" t="str">
        <f ca="1">IF(IF($H1226="","",INDEX([1]NKC!$D$10:$D$5007,$H1226))=$C$8,IF($H1226="","",INDEX([1]NKC!$E$10:$E$5007,$H1226)),IF($H1226="","",INDEX([1]NKC!$D$10:$D$5007,$H1226)))</f>
        <v>1331</v>
      </c>
      <c r="E1226" s="49" t="str">
        <f ca="1">IF(IF($H1226="","",INDEX([1]NKC!$E$10:$E$5007,$H1226))=$C$8,"",IF($H1226="","",INDEX([1]NKC!$F$10:$F$5007,$H1226)))</f>
        <v/>
      </c>
      <c r="F1226" s="49">
        <f ca="1">IF(IF($H1226="","",INDEX([1]NKC!$D$10:$D$5007,$H1226))=$C$8,"",IF($H1226="","",INDEX([1]NKC!$F$10:$F$5007,$H1226)))</f>
        <v>123636</v>
      </c>
      <c r="G1226" s="50">
        <f ca="1">IF(SUM(E1226:F1226)=0,0,$G$11+SUM(E$12:$E1226)-SUM(F$12:$F1226))</f>
        <v>2768016442</v>
      </c>
      <c r="H1226" s="51">
        <f ca="1">IF(IF(TYPE(MATCH($C$8,OFFSET([1]NKC!$D$10,H1225,0):'[1]NKC'!$D$5007,0)+H1225)=16,"",MATCH($C$8,OFFSET([1]NKC!$D$10,H1225,0):'[1]NKC'!$D$5007,0)+H1225)&lt;IF(TYPE(MATCH($C$8,OFFSET([1]NKC!$E$10,H1225,0):'[1]NKC'!$E$5007,0)+H1225)=16,"",MATCH($C$8,OFFSET([1]NKC!$E$10,H1225,0):'[1]NKC'!$E$5007,0)+H1225),IF(TYPE(MATCH($C$8,OFFSET([1]NKC!$D$10,H1225,0):'[1]NKC'!$D$5007,0)+H1225)=16,"",MATCH($C$8,OFFSET([1]NKC!$D$10,H1225,0):'[1]NKC'!$D$5007,0)+H1225),IF(TYPE(MATCH($C$8,OFFSET([1]NKC!$E$10,H1225,0):'[1]NKC'!$E$5007,0)+H1225)=16,"",MATCH($C$8,OFFSET([1]NKC!$E$10,H1225,0):'[1]NKC'!$E$5007,0)+H1225))</f>
        <v>1646</v>
      </c>
    </row>
    <row r="1227" spans="1:8" s="52" customFormat="1" ht="25.5">
      <c r="A1227" s="45">
        <f ca="1">IF($H1227="","",INDEX([1]NKC!$A$10:$A$5007,$H1227))</f>
        <v>43655</v>
      </c>
      <c r="B1227" s="46" t="str">
        <f ca="1">IF($H1227="","",INDEX([1]NKC!$B$10:$B$5007,$H1227))</f>
        <v>PC00031</v>
      </c>
      <c r="C1227" s="47" t="str">
        <f ca="1">IF($H1227="","",INDEX([1]NKC!$C$10:$C$5007,$H1227))</f>
        <v>TT Chi phí công tác Miền Tây 2 - Công ty xăng Dầu Tiền Giang</v>
      </c>
      <c r="D1227" s="48" t="str">
        <f ca="1">IF(IF($H1227="","",INDEX([1]NKC!$D$10:$D$5007,$H1227))=$C$8,IF($H1227="","",INDEX([1]NKC!$E$10:$E$5007,$H1227)),IF($H1227="","",INDEX([1]NKC!$D$10:$D$5007,$H1227)))</f>
        <v>6418</v>
      </c>
      <c r="E1227" s="49" t="str">
        <f ca="1">IF(IF($H1227="","",INDEX([1]NKC!$E$10:$E$5007,$H1227))=$C$8,"",IF($H1227="","",INDEX([1]NKC!$F$10:$F$5007,$H1227)))</f>
        <v/>
      </c>
      <c r="F1227" s="49">
        <f ca="1">IF(IF($H1227="","",INDEX([1]NKC!$D$10:$D$5007,$H1227))=$C$8,"",IF($H1227="","",INDEX([1]NKC!$F$10:$F$5007,$H1227)))</f>
        <v>909091</v>
      </c>
      <c r="G1227" s="50">
        <f ca="1">IF(SUM(E1227:F1227)=0,0,$G$11+SUM(E$12:$E1227)-SUM(F$12:$F1227))</f>
        <v>2767107351</v>
      </c>
      <c r="H1227" s="51">
        <f ca="1">IF(IF(TYPE(MATCH($C$8,OFFSET([1]NKC!$D$10,H1226,0):'[1]NKC'!$D$5007,0)+H1226)=16,"",MATCH($C$8,OFFSET([1]NKC!$D$10,H1226,0):'[1]NKC'!$D$5007,0)+H1226)&lt;IF(TYPE(MATCH($C$8,OFFSET([1]NKC!$E$10,H1226,0):'[1]NKC'!$E$5007,0)+H1226)=16,"",MATCH($C$8,OFFSET([1]NKC!$E$10,H1226,0):'[1]NKC'!$E$5007,0)+H1226),IF(TYPE(MATCH($C$8,OFFSET([1]NKC!$D$10,H1226,0):'[1]NKC'!$D$5007,0)+H1226)=16,"",MATCH($C$8,OFFSET([1]NKC!$D$10,H1226,0):'[1]NKC'!$D$5007,0)+H1226),IF(TYPE(MATCH($C$8,OFFSET([1]NKC!$E$10,H1226,0):'[1]NKC'!$E$5007,0)+H1226)=16,"",MATCH($C$8,OFFSET([1]NKC!$E$10,H1226,0):'[1]NKC'!$E$5007,0)+H1226))</f>
        <v>1647</v>
      </c>
    </row>
    <row r="1228" spans="1:8" s="52" customFormat="1" ht="25.5">
      <c r="A1228" s="45">
        <f ca="1">IF($H1228="","",INDEX([1]NKC!$A$10:$A$5007,$H1228))</f>
        <v>43655</v>
      </c>
      <c r="B1228" s="46" t="str">
        <f ca="1">IF($H1228="","",INDEX([1]NKC!$B$10:$B$5007,$H1228))</f>
        <v>PC00031</v>
      </c>
      <c r="C1228" s="47" t="str">
        <f ca="1">IF($H1228="","",INDEX([1]NKC!$C$10:$C$5007,$H1228))</f>
        <v>TT Chi phí công tác Miền Tây 2 - Công ty xăng Dầu Tiền Giang</v>
      </c>
      <c r="D1228" s="48" t="str">
        <f ca="1">IF(IF($H1228="","",INDEX([1]NKC!$D$10:$D$5007,$H1228))=$C$8,IF($H1228="","",INDEX([1]NKC!$E$10:$E$5007,$H1228)),IF($H1228="","",INDEX([1]NKC!$D$10:$D$5007,$H1228)))</f>
        <v>6418</v>
      </c>
      <c r="E1228" s="49" t="str">
        <f ca="1">IF(IF($H1228="","",INDEX([1]NKC!$E$10:$E$5007,$H1228))=$C$8,"",IF($H1228="","",INDEX([1]NKC!$F$10:$F$5007,$H1228)))</f>
        <v/>
      </c>
      <c r="F1228" s="49">
        <f ca="1">IF(IF($H1228="","",INDEX([1]NKC!$D$10:$D$5007,$H1228))=$C$8,"",IF($H1228="","",INDEX([1]NKC!$F$10:$F$5007,$H1228)))</f>
        <v>909091</v>
      </c>
      <c r="G1228" s="50">
        <f ca="1">IF(SUM(E1228:F1228)=0,0,$G$11+SUM(E$12:$E1228)-SUM(F$12:$F1228))</f>
        <v>2766198260</v>
      </c>
      <c r="H1228" s="51">
        <f ca="1">IF(IF(TYPE(MATCH($C$8,OFFSET([1]NKC!$D$10,H1227,0):'[1]NKC'!$D$5007,0)+H1227)=16,"",MATCH($C$8,OFFSET([1]NKC!$D$10,H1227,0):'[1]NKC'!$D$5007,0)+H1227)&lt;IF(TYPE(MATCH($C$8,OFFSET([1]NKC!$E$10,H1227,0):'[1]NKC'!$E$5007,0)+H1227)=16,"",MATCH($C$8,OFFSET([1]NKC!$E$10,H1227,0):'[1]NKC'!$E$5007,0)+H1227),IF(TYPE(MATCH($C$8,OFFSET([1]NKC!$D$10,H1227,0):'[1]NKC'!$D$5007,0)+H1227)=16,"",MATCH($C$8,OFFSET([1]NKC!$D$10,H1227,0):'[1]NKC'!$D$5007,0)+H1227),IF(TYPE(MATCH($C$8,OFFSET([1]NKC!$E$10,H1227,0):'[1]NKC'!$E$5007,0)+H1227)=16,"",MATCH($C$8,OFFSET([1]NKC!$E$10,H1227,0):'[1]NKC'!$E$5007,0)+H1227))</f>
        <v>1648</v>
      </c>
    </row>
    <row r="1229" spans="1:8" s="52" customFormat="1" ht="25.5">
      <c r="A1229" s="45">
        <f ca="1">IF($H1229="","",INDEX([1]NKC!$A$10:$A$5007,$H1229))</f>
        <v>43655</v>
      </c>
      <c r="B1229" s="46" t="str">
        <f ca="1">IF($H1229="","",INDEX([1]NKC!$B$10:$B$5007,$H1229))</f>
        <v>PC00031</v>
      </c>
      <c r="C1229" s="47" t="str">
        <f ca="1">IF($H1229="","",INDEX([1]NKC!$C$10:$C$5007,$H1229))</f>
        <v>TT Chi phí công tác Miền Tây 2 - Công ty xăng Dầu Tiền Giang</v>
      </c>
      <c r="D1229" s="48" t="str">
        <f ca="1">IF(IF($H1229="","",INDEX([1]NKC!$D$10:$D$5007,$H1229))=$C$8,IF($H1229="","",INDEX([1]NKC!$E$10:$E$5007,$H1229)),IF($H1229="","",INDEX([1]NKC!$D$10:$D$5007,$H1229)))</f>
        <v>6418</v>
      </c>
      <c r="E1229" s="49" t="str">
        <f ca="1">IF(IF($H1229="","",INDEX([1]NKC!$E$10:$E$5007,$H1229))=$C$8,"",IF($H1229="","",INDEX([1]NKC!$F$10:$F$5007,$H1229)))</f>
        <v/>
      </c>
      <c r="F1229" s="49">
        <f ca="1">IF(IF($H1229="","",INDEX([1]NKC!$D$10:$D$5007,$H1229))=$C$8,"",IF($H1229="","",INDEX([1]NKC!$F$10:$F$5007,$H1229)))</f>
        <v>210000</v>
      </c>
      <c r="G1229" s="50">
        <f ca="1">IF(SUM(E1229:F1229)=0,0,$G$11+SUM(E$12:$E1229)-SUM(F$12:$F1229))</f>
        <v>2765988260</v>
      </c>
      <c r="H1229" s="51">
        <f ca="1">IF(IF(TYPE(MATCH($C$8,OFFSET([1]NKC!$D$10,H1228,0):'[1]NKC'!$D$5007,0)+H1228)=16,"",MATCH($C$8,OFFSET([1]NKC!$D$10,H1228,0):'[1]NKC'!$D$5007,0)+H1228)&lt;IF(TYPE(MATCH($C$8,OFFSET([1]NKC!$E$10,H1228,0):'[1]NKC'!$E$5007,0)+H1228)=16,"",MATCH($C$8,OFFSET([1]NKC!$E$10,H1228,0):'[1]NKC'!$E$5007,0)+H1228),IF(TYPE(MATCH($C$8,OFFSET([1]NKC!$D$10,H1228,0):'[1]NKC'!$D$5007,0)+H1228)=16,"",MATCH($C$8,OFFSET([1]NKC!$D$10,H1228,0):'[1]NKC'!$D$5007,0)+H1228),IF(TYPE(MATCH($C$8,OFFSET([1]NKC!$E$10,H1228,0):'[1]NKC'!$E$5007,0)+H1228)=16,"",MATCH($C$8,OFFSET([1]NKC!$E$10,H1228,0):'[1]NKC'!$E$5007,0)+H1228))</f>
        <v>1649</v>
      </c>
    </row>
    <row r="1230" spans="1:8" s="52" customFormat="1" ht="14.25">
      <c r="A1230" s="45">
        <f ca="1">IF($H1230="","",INDEX([1]NKC!$A$10:$A$5007,$H1230))</f>
        <v>43655</v>
      </c>
      <c r="B1230" s="46" t="str">
        <f ca="1">IF($H1230="","",INDEX([1]NKC!$B$10:$B$5007,$H1230))</f>
        <v>PC00031</v>
      </c>
      <c r="C1230" s="47" t="str">
        <f ca="1">IF($H1230="","",INDEX([1]NKC!$C$10:$C$5007,$H1230))</f>
        <v>Thuế GTGT được khấu trừ của hàng hóa, dịch vụ</v>
      </c>
      <c r="D1230" s="48" t="str">
        <f ca="1">IF(IF($H1230="","",INDEX([1]NKC!$D$10:$D$5007,$H1230))=$C$8,IF($H1230="","",INDEX([1]NKC!$E$10:$E$5007,$H1230)),IF($H1230="","",INDEX([1]NKC!$D$10:$D$5007,$H1230)))</f>
        <v>1331</v>
      </c>
      <c r="E1230" s="49" t="str">
        <f ca="1">IF(IF($H1230="","",INDEX([1]NKC!$E$10:$E$5007,$H1230))=$C$8,"",IF($H1230="","",INDEX([1]NKC!$F$10:$F$5007,$H1230)))</f>
        <v/>
      </c>
      <c r="F1230" s="49">
        <f ca="1">IF(IF($H1230="","",INDEX([1]NKC!$D$10:$D$5007,$H1230))=$C$8,"",IF($H1230="","",INDEX([1]NKC!$F$10:$F$5007,$H1230)))</f>
        <v>181818</v>
      </c>
      <c r="G1230" s="50">
        <f ca="1">IF(SUM(E1230:F1230)=0,0,$G$11+SUM(E$12:$E1230)-SUM(F$12:$F1230))</f>
        <v>2765806442</v>
      </c>
      <c r="H1230" s="51">
        <f ca="1">IF(IF(TYPE(MATCH($C$8,OFFSET([1]NKC!$D$10,H1229,0):'[1]NKC'!$D$5007,0)+H1229)=16,"",MATCH($C$8,OFFSET([1]NKC!$D$10,H1229,0):'[1]NKC'!$D$5007,0)+H1229)&lt;IF(TYPE(MATCH($C$8,OFFSET([1]NKC!$E$10,H1229,0):'[1]NKC'!$E$5007,0)+H1229)=16,"",MATCH($C$8,OFFSET([1]NKC!$E$10,H1229,0):'[1]NKC'!$E$5007,0)+H1229),IF(TYPE(MATCH($C$8,OFFSET([1]NKC!$D$10,H1229,0):'[1]NKC'!$D$5007,0)+H1229)=16,"",MATCH($C$8,OFFSET([1]NKC!$D$10,H1229,0):'[1]NKC'!$D$5007,0)+H1229),IF(TYPE(MATCH($C$8,OFFSET([1]NKC!$E$10,H1229,0):'[1]NKC'!$E$5007,0)+H1229)=16,"",MATCH($C$8,OFFSET([1]NKC!$E$10,H1229,0):'[1]NKC'!$E$5007,0)+H1229))</f>
        <v>1650</v>
      </c>
    </row>
    <row r="1231" spans="1:8" s="52" customFormat="1" ht="25.5">
      <c r="A1231" s="45">
        <f ca="1">IF($H1231="","",INDEX([1]NKC!$A$10:$A$5007,$H1231))</f>
        <v>43655</v>
      </c>
      <c r="B1231" s="46" t="str">
        <f ca="1">IF($H1231="","",INDEX([1]NKC!$B$10:$B$5007,$H1231))</f>
        <v>PC00032</v>
      </c>
      <c r="C1231" s="47" t="str">
        <f ca="1">IF($H1231="","",INDEX([1]NKC!$C$10:$C$5007,$H1231))</f>
        <v>TT phí rửa xe hút bụi ô tô - Công ty TNHH Sản Phẩm Xây Dựng Della Vietbuilders</v>
      </c>
      <c r="D1231" s="48" t="str">
        <f ca="1">IF(IF($H1231="","",INDEX([1]NKC!$D$10:$D$5007,$H1231))=$C$8,IF($H1231="","",INDEX([1]NKC!$E$10:$E$5007,$H1231)),IF($H1231="","",INDEX([1]NKC!$D$10:$D$5007,$H1231)))</f>
        <v>6428</v>
      </c>
      <c r="E1231" s="49" t="str">
        <f ca="1">IF(IF($H1231="","",INDEX([1]NKC!$E$10:$E$5007,$H1231))=$C$8,"",IF($H1231="","",INDEX([1]NKC!$F$10:$F$5007,$H1231)))</f>
        <v/>
      </c>
      <c r="F1231" s="49">
        <f ca="1">IF(IF($H1231="","",INDEX([1]NKC!$D$10:$D$5007,$H1231))=$C$8,"",IF($H1231="","",INDEX([1]NKC!$F$10:$F$5007,$H1231)))</f>
        <v>110000</v>
      </c>
      <c r="G1231" s="50">
        <f ca="1">IF(SUM(E1231:F1231)=0,0,$G$11+SUM(E$12:$E1231)-SUM(F$12:$F1231))</f>
        <v>2765696442</v>
      </c>
      <c r="H1231" s="51">
        <f ca="1">IF(IF(TYPE(MATCH($C$8,OFFSET([1]NKC!$D$10,H1230,0):'[1]NKC'!$D$5007,0)+H1230)=16,"",MATCH($C$8,OFFSET([1]NKC!$D$10,H1230,0):'[1]NKC'!$D$5007,0)+H1230)&lt;IF(TYPE(MATCH($C$8,OFFSET([1]NKC!$E$10,H1230,0):'[1]NKC'!$E$5007,0)+H1230)=16,"",MATCH($C$8,OFFSET([1]NKC!$E$10,H1230,0):'[1]NKC'!$E$5007,0)+H1230),IF(TYPE(MATCH($C$8,OFFSET([1]NKC!$D$10,H1230,0):'[1]NKC'!$D$5007,0)+H1230)=16,"",MATCH($C$8,OFFSET([1]NKC!$D$10,H1230,0):'[1]NKC'!$D$5007,0)+H1230),IF(TYPE(MATCH($C$8,OFFSET([1]NKC!$E$10,H1230,0):'[1]NKC'!$E$5007,0)+H1230)=16,"",MATCH($C$8,OFFSET([1]NKC!$E$10,H1230,0):'[1]NKC'!$E$5007,0)+H1230))</f>
        <v>1651</v>
      </c>
    </row>
    <row r="1232" spans="1:8" s="52" customFormat="1" ht="25.5">
      <c r="A1232" s="45">
        <f ca="1">IF($H1232="","",INDEX([1]NKC!$A$10:$A$5007,$H1232))</f>
        <v>43655</v>
      </c>
      <c r="B1232" s="46" t="str">
        <f ca="1">IF($H1232="","",INDEX([1]NKC!$B$10:$B$5007,$H1232))</f>
        <v>PC00033</v>
      </c>
      <c r="C1232" s="47" t="str">
        <f ca="1">IF($H1232="","",INDEX([1]NKC!$C$10:$C$5007,$H1232))</f>
        <v>Tạm ứng thay đổi địa chỉ nghành nghề và loại hình công ty - Dương Anh Đào</v>
      </c>
      <c r="D1232" s="48" t="str">
        <f ca="1">IF(IF($H1232="","",INDEX([1]NKC!$D$10:$D$5007,$H1232))=$C$8,IF($H1232="","",INDEX([1]NKC!$E$10:$E$5007,$H1232)),IF($H1232="","",INDEX([1]NKC!$D$10:$D$5007,$H1232)))</f>
        <v>141</v>
      </c>
      <c r="E1232" s="49" t="str">
        <f ca="1">IF(IF($H1232="","",INDEX([1]NKC!$E$10:$E$5007,$H1232))=$C$8,"",IF($H1232="","",INDEX([1]NKC!$F$10:$F$5007,$H1232)))</f>
        <v/>
      </c>
      <c r="F1232" s="49">
        <f ca="1">IF(IF($H1232="","",INDEX([1]NKC!$D$10:$D$5007,$H1232))=$C$8,"",IF($H1232="","",INDEX([1]NKC!$F$10:$F$5007,$H1232)))</f>
        <v>1000000</v>
      </c>
      <c r="G1232" s="50">
        <f ca="1">IF(SUM(E1232:F1232)=0,0,$G$11+SUM(E$12:$E1232)-SUM(F$12:$F1232))</f>
        <v>2764696442</v>
      </c>
      <c r="H1232" s="51">
        <f ca="1">IF(IF(TYPE(MATCH($C$8,OFFSET([1]NKC!$D$10,H1231,0):'[1]NKC'!$D$5007,0)+H1231)=16,"",MATCH($C$8,OFFSET([1]NKC!$D$10,H1231,0):'[1]NKC'!$D$5007,0)+H1231)&lt;IF(TYPE(MATCH($C$8,OFFSET([1]NKC!$E$10,H1231,0):'[1]NKC'!$E$5007,0)+H1231)=16,"",MATCH($C$8,OFFSET([1]NKC!$E$10,H1231,0):'[1]NKC'!$E$5007,0)+H1231),IF(TYPE(MATCH($C$8,OFFSET([1]NKC!$D$10,H1231,0):'[1]NKC'!$D$5007,0)+H1231)=16,"",MATCH($C$8,OFFSET([1]NKC!$D$10,H1231,0):'[1]NKC'!$D$5007,0)+H1231),IF(TYPE(MATCH($C$8,OFFSET([1]NKC!$E$10,H1231,0):'[1]NKC'!$E$5007,0)+H1231)=16,"",MATCH($C$8,OFFSET([1]NKC!$E$10,H1231,0):'[1]NKC'!$E$5007,0)+H1231))</f>
        <v>1652</v>
      </c>
    </row>
    <row r="1233" spans="1:8" s="52" customFormat="1" ht="25.5">
      <c r="A1233" s="45">
        <f ca="1">IF($H1233="","",INDEX([1]NKC!$A$10:$A$5007,$H1233))</f>
        <v>43656</v>
      </c>
      <c r="B1233" s="46" t="str">
        <f ca="1">IF($H1233="","",INDEX([1]NKC!$B$10:$B$5007,$H1233))</f>
        <v>PT00007</v>
      </c>
      <c r="C1233" s="47" t="str">
        <f ca="1">IF($H1233="","",INDEX([1]NKC!$C$10:$C$5007,$H1233))</f>
        <v>Hoàng ứng mua giấy carton quấn hàng - Công ty TNHH Sản Phẩm Xây Dựng Della Vietbuilders</v>
      </c>
      <c r="D1233" s="48" t="str">
        <f ca="1">IF(IF($H1233="","",INDEX([1]NKC!$D$10:$D$5007,$H1233))=$C$8,IF($H1233="","",INDEX([1]NKC!$E$10:$E$5007,$H1233)),IF($H1233="","",INDEX([1]NKC!$D$10:$D$5007,$H1233)))</f>
        <v>141</v>
      </c>
      <c r="E1233" s="49">
        <f ca="1">IF(IF($H1233="","",INDEX([1]NKC!$E$10:$E$5007,$H1233))=$C$8,"",IF($H1233="","",INDEX([1]NKC!$F$10:$F$5007,$H1233)))</f>
        <v>5000000</v>
      </c>
      <c r="F1233" s="49" t="str">
        <f ca="1">IF(IF($H1233="","",INDEX([1]NKC!$D$10:$D$5007,$H1233))=$C$8,"",IF($H1233="","",INDEX([1]NKC!$F$10:$F$5007,$H1233)))</f>
        <v/>
      </c>
      <c r="G1233" s="50">
        <f ca="1">IF(SUM(E1233:F1233)=0,0,$G$11+SUM(E$12:$E1233)-SUM(F$12:$F1233))</f>
        <v>2769696442</v>
      </c>
      <c r="H1233" s="51">
        <f ca="1">IF(IF(TYPE(MATCH($C$8,OFFSET([1]NKC!$D$10,H1232,0):'[1]NKC'!$D$5007,0)+H1232)=16,"",MATCH($C$8,OFFSET([1]NKC!$D$10,H1232,0):'[1]NKC'!$D$5007,0)+H1232)&lt;IF(TYPE(MATCH($C$8,OFFSET([1]NKC!$E$10,H1232,0):'[1]NKC'!$E$5007,0)+H1232)=16,"",MATCH($C$8,OFFSET([1]NKC!$E$10,H1232,0):'[1]NKC'!$E$5007,0)+H1232),IF(TYPE(MATCH($C$8,OFFSET([1]NKC!$D$10,H1232,0):'[1]NKC'!$D$5007,0)+H1232)=16,"",MATCH($C$8,OFFSET([1]NKC!$D$10,H1232,0):'[1]NKC'!$D$5007,0)+H1232),IF(TYPE(MATCH($C$8,OFFSET([1]NKC!$E$10,H1232,0):'[1]NKC'!$E$5007,0)+H1232)=16,"",MATCH($C$8,OFFSET([1]NKC!$E$10,H1232,0):'[1]NKC'!$E$5007,0)+H1232))</f>
        <v>1658</v>
      </c>
    </row>
    <row r="1234" spans="1:8" s="52" customFormat="1" ht="25.5">
      <c r="A1234" s="45">
        <f ca="1">IF($H1234="","",INDEX([1]NKC!$A$10:$A$5007,$H1234))</f>
        <v>43656</v>
      </c>
      <c r="B1234" s="46" t="str">
        <f ca="1">IF($H1234="","",INDEX([1]NKC!$B$10:$B$5007,$H1234))</f>
        <v>PT00008</v>
      </c>
      <c r="C1234" s="47" t="str">
        <f ca="1">IF($H1234="","",INDEX([1]NKC!$C$10:$C$5007,$H1234))</f>
        <v>Hoàn ứng đi chợ ngày 21/06/2019 - Công ty TNHH Sản Phẩm Xây Dựng Della Vietbuilders</v>
      </c>
      <c r="D1234" s="48" t="str">
        <f ca="1">IF(IF($H1234="","",INDEX([1]NKC!$D$10:$D$5007,$H1234))=$C$8,IF($H1234="","",INDEX([1]NKC!$E$10:$E$5007,$H1234)),IF($H1234="","",INDEX([1]NKC!$D$10:$D$5007,$H1234)))</f>
        <v>141</v>
      </c>
      <c r="E1234" s="49">
        <f ca="1">IF(IF($H1234="","",INDEX([1]NKC!$E$10:$E$5007,$H1234))=$C$8,"",IF($H1234="","",INDEX([1]NKC!$F$10:$F$5007,$H1234)))</f>
        <v>5000000</v>
      </c>
      <c r="F1234" s="49" t="str">
        <f ca="1">IF(IF($H1234="","",INDEX([1]NKC!$D$10:$D$5007,$H1234))=$C$8,"",IF($H1234="","",INDEX([1]NKC!$F$10:$F$5007,$H1234)))</f>
        <v/>
      </c>
      <c r="G1234" s="50">
        <f ca="1">IF(SUM(E1234:F1234)=0,0,$G$11+SUM(E$12:$E1234)-SUM(F$12:$F1234))</f>
        <v>2774696442</v>
      </c>
      <c r="H1234" s="51">
        <f ca="1">IF(IF(TYPE(MATCH($C$8,OFFSET([1]NKC!$D$10,H1233,0):'[1]NKC'!$D$5007,0)+H1233)=16,"",MATCH($C$8,OFFSET([1]NKC!$D$10,H1233,0):'[1]NKC'!$D$5007,0)+H1233)&lt;IF(TYPE(MATCH($C$8,OFFSET([1]NKC!$E$10,H1233,0):'[1]NKC'!$E$5007,0)+H1233)=16,"",MATCH($C$8,OFFSET([1]NKC!$E$10,H1233,0):'[1]NKC'!$E$5007,0)+H1233),IF(TYPE(MATCH($C$8,OFFSET([1]NKC!$D$10,H1233,0):'[1]NKC'!$D$5007,0)+H1233)=16,"",MATCH($C$8,OFFSET([1]NKC!$D$10,H1233,0):'[1]NKC'!$D$5007,0)+H1233),IF(TYPE(MATCH($C$8,OFFSET([1]NKC!$E$10,H1233,0):'[1]NKC'!$E$5007,0)+H1233)=16,"",MATCH($C$8,OFFSET([1]NKC!$E$10,H1233,0):'[1]NKC'!$E$5007,0)+H1233))</f>
        <v>1659</v>
      </c>
    </row>
    <row r="1235" spans="1:8" s="52" customFormat="1" ht="25.5">
      <c r="A1235" s="45">
        <f ca="1">IF($H1235="","",INDEX([1]NKC!$A$10:$A$5007,$H1235))</f>
        <v>43656</v>
      </c>
      <c r="B1235" s="46" t="str">
        <f ca="1">IF($H1235="","",INDEX([1]NKC!$B$10:$B$5007,$H1235))</f>
        <v>PC00034</v>
      </c>
      <c r="C1235" s="47" t="str">
        <f ca="1">IF($H1235="","",INDEX([1]NKC!$C$10:$C$5007,$H1235))</f>
        <v>Tạm ứng đi chợ nấu ăn công ty - Nguyễn Thị Thùy Dương</v>
      </c>
      <c r="D1235" s="48" t="str">
        <f ca="1">IF(IF($H1235="","",INDEX([1]NKC!$D$10:$D$5007,$H1235))=$C$8,IF($H1235="","",INDEX([1]NKC!$E$10:$E$5007,$H1235)),IF($H1235="","",INDEX([1]NKC!$D$10:$D$5007,$H1235)))</f>
        <v>141</v>
      </c>
      <c r="E1235" s="49" t="str">
        <f ca="1">IF(IF($H1235="","",INDEX([1]NKC!$E$10:$E$5007,$H1235))=$C$8,"",IF($H1235="","",INDEX([1]NKC!$F$10:$F$5007,$H1235)))</f>
        <v/>
      </c>
      <c r="F1235" s="49">
        <f ca="1">IF(IF($H1235="","",INDEX([1]NKC!$D$10:$D$5007,$H1235))=$C$8,"",IF($H1235="","",INDEX([1]NKC!$F$10:$F$5007,$H1235)))</f>
        <v>5000000</v>
      </c>
      <c r="G1235" s="50">
        <f ca="1">IF(SUM(E1235:F1235)=0,0,$G$11+SUM(E$12:$E1235)-SUM(F$12:$F1235))</f>
        <v>2769696442</v>
      </c>
      <c r="H1235" s="51">
        <f ca="1">IF(IF(TYPE(MATCH($C$8,OFFSET([1]NKC!$D$10,H1234,0):'[1]NKC'!$D$5007,0)+H1234)=16,"",MATCH($C$8,OFFSET([1]NKC!$D$10,H1234,0):'[1]NKC'!$D$5007,0)+H1234)&lt;IF(TYPE(MATCH($C$8,OFFSET([1]NKC!$E$10,H1234,0):'[1]NKC'!$E$5007,0)+H1234)=16,"",MATCH($C$8,OFFSET([1]NKC!$E$10,H1234,0):'[1]NKC'!$E$5007,0)+H1234),IF(TYPE(MATCH($C$8,OFFSET([1]NKC!$D$10,H1234,0):'[1]NKC'!$D$5007,0)+H1234)=16,"",MATCH($C$8,OFFSET([1]NKC!$D$10,H1234,0):'[1]NKC'!$D$5007,0)+H1234),IF(TYPE(MATCH($C$8,OFFSET([1]NKC!$E$10,H1234,0):'[1]NKC'!$E$5007,0)+H1234)=16,"",MATCH($C$8,OFFSET([1]NKC!$E$10,H1234,0):'[1]NKC'!$E$5007,0)+H1234))</f>
        <v>1660</v>
      </c>
    </row>
    <row r="1236" spans="1:8" s="52" customFormat="1" ht="14.25">
      <c r="A1236" s="45">
        <f ca="1">IF($H1236="","",INDEX([1]NKC!$A$10:$A$5007,$H1236))</f>
        <v>43656</v>
      </c>
      <c r="B1236" s="46" t="str">
        <f ca="1">IF($H1236="","",INDEX([1]NKC!$B$10:$B$5007,$H1236))</f>
        <v>PC00035</v>
      </c>
      <c r="C1236" s="47" t="str">
        <f ca="1">IF($H1236="","",INDEX([1]NKC!$C$10:$C$5007,$H1236))</f>
        <v>TT đi chợ nấu cơm công ty - Nguyễn Thị Thùy Dương</v>
      </c>
      <c r="D1236" s="48" t="str">
        <f ca="1">IF(IF($H1236="","",INDEX([1]NKC!$D$10:$D$5007,$H1236))=$C$8,IF($H1236="","",INDEX([1]NKC!$E$10:$E$5007,$H1236)),IF($H1236="","",INDEX([1]NKC!$D$10:$D$5007,$H1236)))</f>
        <v>6428</v>
      </c>
      <c r="E1236" s="49" t="str">
        <f ca="1">IF(IF($H1236="","",INDEX([1]NKC!$E$10:$E$5007,$H1236))=$C$8,"",IF($H1236="","",INDEX([1]NKC!$F$10:$F$5007,$H1236)))</f>
        <v/>
      </c>
      <c r="F1236" s="49">
        <f ca="1">IF(IF($H1236="","",INDEX([1]NKC!$D$10:$D$5007,$H1236))=$C$8,"",IF($H1236="","",INDEX([1]NKC!$F$10:$F$5007,$H1236)))</f>
        <v>5024000</v>
      </c>
      <c r="G1236" s="50">
        <f ca="1">IF(SUM(E1236:F1236)=0,0,$G$11+SUM(E$12:$E1236)-SUM(F$12:$F1236))</f>
        <v>2764672442</v>
      </c>
      <c r="H1236" s="51">
        <f ca="1">IF(IF(TYPE(MATCH($C$8,OFFSET([1]NKC!$D$10,H1235,0):'[1]NKC'!$D$5007,0)+H1235)=16,"",MATCH($C$8,OFFSET([1]NKC!$D$10,H1235,0):'[1]NKC'!$D$5007,0)+H1235)&lt;IF(TYPE(MATCH($C$8,OFFSET([1]NKC!$E$10,H1235,0):'[1]NKC'!$E$5007,0)+H1235)=16,"",MATCH($C$8,OFFSET([1]NKC!$E$10,H1235,0):'[1]NKC'!$E$5007,0)+H1235),IF(TYPE(MATCH($C$8,OFFSET([1]NKC!$D$10,H1235,0):'[1]NKC'!$D$5007,0)+H1235)=16,"",MATCH($C$8,OFFSET([1]NKC!$D$10,H1235,0):'[1]NKC'!$D$5007,0)+H1235),IF(TYPE(MATCH($C$8,OFFSET([1]NKC!$E$10,H1235,0):'[1]NKC'!$E$5007,0)+H1235)=16,"",MATCH($C$8,OFFSET([1]NKC!$E$10,H1235,0):'[1]NKC'!$E$5007,0)+H1235))</f>
        <v>1661</v>
      </c>
    </row>
    <row r="1237" spans="1:8" s="52" customFormat="1" ht="25.5">
      <c r="A1237" s="45">
        <f ca="1">IF($H1237="","",INDEX([1]NKC!$A$10:$A$5007,$H1237))</f>
        <v>43656</v>
      </c>
      <c r="B1237" s="46" t="str">
        <f ca="1">IF($H1237="","",INDEX([1]NKC!$B$10:$B$5007,$H1237))</f>
        <v>PC00036</v>
      </c>
      <c r="C1237" s="47" t="str">
        <f ca="1">IF($H1237="","",INDEX([1]NKC!$C$10:$C$5007,$H1237))</f>
        <v>TT phí xăng dầu đi biên hoà ngày 05/07/2019 - Công ty TNHH Sản Phẩm Xây Dựng Della Vietbuilders</v>
      </c>
      <c r="D1237" s="48" t="str">
        <f ca="1">IF(IF($H1237="","",INDEX([1]NKC!$D$10:$D$5007,$H1237))=$C$8,IF($H1237="","",INDEX([1]NKC!$E$10:$E$5007,$H1237)),IF($H1237="","",INDEX([1]NKC!$D$10:$D$5007,$H1237)))</f>
        <v>6418</v>
      </c>
      <c r="E1237" s="49" t="str">
        <f ca="1">IF(IF($H1237="","",INDEX([1]NKC!$E$10:$E$5007,$H1237))=$C$8,"",IF($H1237="","",INDEX([1]NKC!$F$10:$F$5007,$H1237)))</f>
        <v/>
      </c>
      <c r="F1237" s="49">
        <f ca="1">IF(IF($H1237="","",INDEX([1]NKC!$D$10:$D$5007,$H1237))=$C$8,"",IF($H1237="","",INDEX([1]NKC!$F$10:$F$5007,$H1237)))</f>
        <v>907600</v>
      </c>
      <c r="G1237" s="50">
        <f ca="1">IF(SUM(E1237:F1237)=0,0,$G$11+SUM(E$12:$E1237)-SUM(F$12:$F1237))</f>
        <v>2763764842</v>
      </c>
      <c r="H1237" s="51">
        <f ca="1">IF(IF(TYPE(MATCH($C$8,OFFSET([1]NKC!$D$10,H1236,0):'[1]NKC'!$D$5007,0)+H1236)=16,"",MATCH($C$8,OFFSET([1]NKC!$D$10,H1236,0):'[1]NKC'!$D$5007,0)+H1236)&lt;IF(TYPE(MATCH($C$8,OFFSET([1]NKC!$E$10,H1236,0):'[1]NKC'!$E$5007,0)+H1236)=16,"",MATCH($C$8,OFFSET([1]NKC!$E$10,H1236,0):'[1]NKC'!$E$5007,0)+H1236),IF(TYPE(MATCH($C$8,OFFSET([1]NKC!$D$10,H1236,0):'[1]NKC'!$D$5007,0)+H1236)=16,"",MATCH($C$8,OFFSET([1]NKC!$D$10,H1236,0):'[1]NKC'!$D$5007,0)+H1236),IF(TYPE(MATCH($C$8,OFFSET([1]NKC!$E$10,H1236,0):'[1]NKC'!$E$5007,0)+H1236)=16,"",MATCH($C$8,OFFSET([1]NKC!$E$10,H1236,0):'[1]NKC'!$E$5007,0)+H1236))</f>
        <v>1662</v>
      </c>
    </row>
    <row r="1238" spans="1:8" s="52" customFormat="1" ht="14.25">
      <c r="A1238" s="45">
        <f ca="1">IF($H1238="","",INDEX([1]NKC!$A$10:$A$5007,$H1238))</f>
        <v>43656</v>
      </c>
      <c r="B1238" s="46" t="str">
        <f ca="1">IF($H1238="","",INDEX([1]NKC!$B$10:$B$5007,$H1238))</f>
        <v>PC00036</v>
      </c>
      <c r="C1238" s="47" t="str">
        <f ca="1">IF($H1238="","",INDEX([1]NKC!$C$10:$C$5007,$H1238))</f>
        <v>Thuế GTGT được khấu trừ của hàng hóa, dịch vụ</v>
      </c>
      <c r="D1238" s="48" t="str">
        <f ca="1">IF(IF($H1238="","",INDEX([1]NKC!$D$10:$D$5007,$H1238))=$C$8,IF($H1238="","",INDEX([1]NKC!$E$10:$E$5007,$H1238)),IF($H1238="","",INDEX([1]NKC!$D$10:$D$5007,$H1238)))</f>
        <v>1331</v>
      </c>
      <c r="E1238" s="49" t="str">
        <f ca="1">IF(IF($H1238="","",INDEX([1]NKC!$E$10:$E$5007,$H1238))=$C$8,"",IF($H1238="","",INDEX([1]NKC!$F$10:$F$5007,$H1238)))</f>
        <v/>
      </c>
      <c r="F1238" s="49">
        <f ca="1">IF(IF($H1238="","",INDEX([1]NKC!$D$10:$D$5007,$H1238))=$C$8,"",IF($H1238="","",INDEX([1]NKC!$F$10:$F$5007,$H1238)))</f>
        <v>92400</v>
      </c>
      <c r="G1238" s="50">
        <f ca="1">IF(SUM(E1238:F1238)=0,0,$G$11+SUM(E$12:$E1238)-SUM(F$12:$F1238))</f>
        <v>2763672442</v>
      </c>
      <c r="H1238" s="51">
        <f ca="1">IF(IF(TYPE(MATCH($C$8,OFFSET([1]NKC!$D$10,H1237,0):'[1]NKC'!$D$5007,0)+H1237)=16,"",MATCH($C$8,OFFSET([1]NKC!$D$10,H1237,0):'[1]NKC'!$D$5007,0)+H1237)&lt;IF(TYPE(MATCH($C$8,OFFSET([1]NKC!$E$10,H1237,0):'[1]NKC'!$E$5007,0)+H1237)=16,"",MATCH($C$8,OFFSET([1]NKC!$E$10,H1237,0):'[1]NKC'!$E$5007,0)+H1237),IF(TYPE(MATCH($C$8,OFFSET([1]NKC!$D$10,H1237,0):'[1]NKC'!$D$5007,0)+H1237)=16,"",MATCH($C$8,OFFSET([1]NKC!$D$10,H1237,0):'[1]NKC'!$D$5007,0)+H1237),IF(TYPE(MATCH($C$8,OFFSET([1]NKC!$E$10,H1237,0):'[1]NKC'!$E$5007,0)+H1237)=16,"",MATCH($C$8,OFFSET([1]NKC!$E$10,H1237,0):'[1]NKC'!$E$5007,0)+H1237))</f>
        <v>1663</v>
      </c>
    </row>
    <row r="1239" spans="1:8" s="52" customFormat="1" ht="25.5">
      <c r="A1239" s="45">
        <f ca="1">IF($H1239="","",INDEX([1]NKC!$A$10:$A$5007,$H1239))</f>
        <v>43656</v>
      </c>
      <c r="B1239" s="46" t="str">
        <f ca="1">IF($H1239="","",INDEX([1]NKC!$B$10:$B$5007,$H1239))</f>
        <v>PC00037</v>
      </c>
      <c r="C1239" s="47" t="str">
        <f ca="1">IF($H1239="","",INDEX([1]NKC!$C$10:$C$5007,$H1239))</f>
        <v>TT mua hoa quả, trái cây cúng tháng - Công ty TNHH Sản Phẩm Xây Dựng Della Vietbuilders</v>
      </c>
      <c r="D1239" s="48" t="str">
        <f ca="1">IF(IF($H1239="","",INDEX([1]NKC!$D$10:$D$5007,$H1239))=$C$8,IF($H1239="","",INDEX([1]NKC!$E$10:$E$5007,$H1239)),IF($H1239="","",INDEX([1]NKC!$D$10:$D$5007,$H1239)))</f>
        <v>6428</v>
      </c>
      <c r="E1239" s="49" t="str">
        <f ca="1">IF(IF($H1239="","",INDEX([1]NKC!$E$10:$E$5007,$H1239))=$C$8,"",IF($H1239="","",INDEX([1]NKC!$F$10:$F$5007,$H1239)))</f>
        <v/>
      </c>
      <c r="F1239" s="49">
        <f ca="1">IF(IF($H1239="","",INDEX([1]NKC!$D$10:$D$5007,$H1239))=$C$8,"",IF($H1239="","",INDEX([1]NKC!$F$10:$F$5007,$H1239)))</f>
        <v>85000</v>
      </c>
      <c r="G1239" s="50">
        <f ca="1">IF(SUM(E1239:F1239)=0,0,$G$11+SUM(E$12:$E1239)-SUM(F$12:$F1239))</f>
        <v>2763587442</v>
      </c>
      <c r="H1239" s="51">
        <f ca="1">IF(IF(TYPE(MATCH($C$8,OFFSET([1]NKC!$D$10,H1238,0):'[1]NKC'!$D$5007,0)+H1238)=16,"",MATCH($C$8,OFFSET([1]NKC!$D$10,H1238,0):'[1]NKC'!$D$5007,0)+H1238)&lt;IF(TYPE(MATCH($C$8,OFFSET([1]NKC!$E$10,H1238,0):'[1]NKC'!$E$5007,0)+H1238)=16,"",MATCH($C$8,OFFSET([1]NKC!$E$10,H1238,0):'[1]NKC'!$E$5007,0)+H1238),IF(TYPE(MATCH($C$8,OFFSET([1]NKC!$D$10,H1238,0):'[1]NKC'!$D$5007,0)+H1238)=16,"",MATCH($C$8,OFFSET([1]NKC!$D$10,H1238,0):'[1]NKC'!$D$5007,0)+H1238),IF(TYPE(MATCH($C$8,OFFSET([1]NKC!$E$10,H1238,0):'[1]NKC'!$E$5007,0)+H1238)=16,"",MATCH($C$8,OFFSET([1]NKC!$E$10,H1238,0):'[1]NKC'!$E$5007,0)+H1238))</f>
        <v>1664</v>
      </c>
    </row>
    <row r="1240" spans="1:8" s="52" customFormat="1" ht="25.5">
      <c r="A1240" s="45">
        <f ca="1">IF($H1240="","",INDEX([1]NKC!$A$10:$A$5007,$H1240))</f>
        <v>43657</v>
      </c>
      <c r="B1240" s="46" t="str">
        <f ca="1">IF($H1240="","",INDEX([1]NKC!$B$10:$B$5007,$H1240))</f>
        <v>PT00009</v>
      </c>
      <c r="C1240" s="47" t="str">
        <f ca="1">IF($H1240="","",INDEX([1]NKC!$C$10:$C$5007,$H1240))</f>
        <v>Rút BIDV nhập quỹ tiền mặt - Công ty TNHH Sản Phẩm Xây Dựng Della Vietbuilders</v>
      </c>
      <c r="D1240" s="48" t="str">
        <f ca="1">IF(IF($H1240="","",INDEX([1]NKC!$D$10:$D$5007,$H1240))=$C$8,IF($H1240="","",INDEX([1]NKC!$E$10:$E$5007,$H1240)),IF($H1240="","",INDEX([1]NKC!$D$10:$D$5007,$H1240)))</f>
        <v>1121BIDV</v>
      </c>
      <c r="E1240" s="49">
        <f ca="1">IF(IF($H1240="","",INDEX([1]NKC!$E$10:$E$5007,$H1240))=$C$8,"",IF($H1240="","",INDEX([1]NKC!$F$10:$F$5007,$H1240)))</f>
        <v>50000000</v>
      </c>
      <c r="F1240" s="49" t="str">
        <f ca="1">IF(IF($H1240="","",INDEX([1]NKC!$D$10:$D$5007,$H1240))=$C$8,"",IF($H1240="","",INDEX([1]NKC!$F$10:$F$5007,$H1240)))</f>
        <v/>
      </c>
      <c r="G1240" s="50">
        <f ca="1">IF(SUM(E1240:F1240)=0,0,$G$11+SUM(E$12:$E1240)-SUM(F$12:$F1240))</f>
        <v>2813587442</v>
      </c>
      <c r="H1240" s="51">
        <f ca="1">IF(IF(TYPE(MATCH($C$8,OFFSET([1]NKC!$D$10,H1239,0):'[1]NKC'!$D$5007,0)+H1239)=16,"",MATCH($C$8,OFFSET([1]NKC!$D$10,H1239,0):'[1]NKC'!$D$5007,0)+H1239)&lt;IF(TYPE(MATCH($C$8,OFFSET([1]NKC!$E$10,H1239,0):'[1]NKC'!$E$5007,0)+H1239)=16,"",MATCH($C$8,OFFSET([1]NKC!$E$10,H1239,0):'[1]NKC'!$E$5007,0)+H1239),IF(TYPE(MATCH($C$8,OFFSET([1]NKC!$D$10,H1239,0):'[1]NKC'!$D$5007,0)+H1239)=16,"",MATCH($C$8,OFFSET([1]NKC!$D$10,H1239,0):'[1]NKC'!$D$5007,0)+H1239),IF(TYPE(MATCH($C$8,OFFSET([1]NKC!$E$10,H1239,0):'[1]NKC'!$E$5007,0)+H1239)=16,"",MATCH($C$8,OFFSET([1]NKC!$E$10,H1239,0):'[1]NKC'!$E$5007,0)+H1239))</f>
        <v>1665</v>
      </c>
    </row>
    <row r="1241" spans="1:8" s="52" customFormat="1" ht="25.5">
      <c r="A1241" s="45">
        <f ca="1">IF($H1241="","",INDEX([1]NKC!$A$10:$A$5007,$H1241))</f>
        <v>43657</v>
      </c>
      <c r="B1241" s="46" t="str">
        <f ca="1">IF($H1241="","",INDEX([1]NKC!$B$10:$B$5007,$H1241))</f>
        <v>PC00038</v>
      </c>
      <c r="C1241" s="47" t="str">
        <f ca="1">IF($H1241="","",INDEX([1]NKC!$C$10:$C$5007,$H1241))</f>
        <v>Tạm ứng công tác khu vực miền Trung - Hoàng Phan Duy Quang</v>
      </c>
      <c r="D1241" s="48" t="str">
        <f ca="1">IF(IF($H1241="","",INDEX([1]NKC!$D$10:$D$5007,$H1241))=$C$8,IF($H1241="","",INDEX([1]NKC!$E$10:$E$5007,$H1241)),IF($H1241="","",INDEX([1]NKC!$D$10:$D$5007,$H1241)))</f>
        <v>141</v>
      </c>
      <c r="E1241" s="49" t="str">
        <f ca="1">IF(IF($H1241="","",INDEX([1]NKC!$E$10:$E$5007,$H1241))=$C$8,"",IF($H1241="","",INDEX([1]NKC!$F$10:$F$5007,$H1241)))</f>
        <v/>
      </c>
      <c r="F1241" s="49">
        <f ca="1">IF(IF($H1241="","",INDEX([1]NKC!$D$10:$D$5007,$H1241))=$C$8,"",IF($H1241="","",INDEX([1]NKC!$F$10:$F$5007,$H1241)))</f>
        <v>5000000</v>
      </c>
      <c r="G1241" s="50">
        <f ca="1">IF(SUM(E1241:F1241)=0,0,$G$11+SUM(E$12:$E1241)-SUM(F$12:$F1241))</f>
        <v>2808587442</v>
      </c>
      <c r="H1241" s="51">
        <f ca="1">IF(IF(TYPE(MATCH($C$8,OFFSET([1]NKC!$D$10,H1240,0):'[1]NKC'!$D$5007,0)+H1240)=16,"",MATCH($C$8,OFFSET([1]NKC!$D$10,H1240,0):'[1]NKC'!$D$5007,0)+H1240)&lt;IF(TYPE(MATCH($C$8,OFFSET([1]NKC!$E$10,H1240,0):'[1]NKC'!$E$5007,0)+H1240)=16,"",MATCH($C$8,OFFSET([1]NKC!$E$10,H1240,0):'[1]NKC'!$E$5007,0)+H1240),IF(TYPE(MATCH($C$8,OFFSET([1]NKC!$D$10,H1240,0):'[1]NKC'!$D$5007,0)+H1240)=16,"",MATCH($C$8,OFFSET([1]NKC!$D$10,H1240,0):'[1]NKC'!$D$5007,0)+H1240),IF(TYPE(MATCH($C$8,OFFSET([1]NKC!$E$10,H1240,0):'[1]NKC'!$E$5007,0)+H1240)=16,"",MATCH($C$8,OFFSET([1]NKC!$E$10,H1240,0):'[1]NKC'!$E$5007,0)+H1240))</f>
        <v>1666</v>
      </c>
    </row>
    <row r="1242" spans="1:8" s="52" customFormat="1" ht="25.5">
      <c r="A1242" s="45">
        <f ca="1">IF($H1242="","",INDEX([1]NKC!$A$10:$A$5007,$H1242))</f>
        <v>43657</v>
      </c>
      <c r="B1242" s="46" t="str">
        <f ca="1">IF($H1242="","",INDEX([1]NKC!$B$10:$B$5007,$H1242))</f>
        <v>PC00039</v>
      </c>
      <c r="C1242" s="47" t="str">
        <f ca="1">IF($H1242="","",INDEX([1]NKC!$C$10:$C$5007,$H1242))</f>
        <v>TT vé về họp công ty định kỳ Miền Trung - Công ty Cổ Phần Cảng Hàng Không Vietjet</v>
      </c>
      <c r="D1242" s="48" t="str">
        <f ca="1">IF(IF($H1242="","",INDEX([1]NKC!$D$10:$D$5007,$H1242))=$C$8,IF($H1242="","",INDEX([1]NKC!$E$10:$E$5007,$H1242)),IF($H1242="","",INDEX([1]NKC!$D$10:$D$5007,$H1242)))</f>
        <v>6418</v>
      </c>
      <c r="E1242" s="49" t="str">
        <f ca="1">IF(IF($H1242="","",INDEX([1]NKC!$E$10:$E$5007,$H1242))=$C$8,"",IF($H1242="","",INDEX([1]NKC!$F$10:$F$5007,$H1242)))</f>
        <v/>
      </c>
      <c r="F1242" s="49">
        <f ca="1">IF(IF($H1242="","",INDEX([1]NKC!$D$10:$D$5007,$H1242))=$C$8,"",IF($H1242="","",INDEX([1]NKC!$F$10:$F$5007,$H1242)))</f>
        <v>3254000</v>
      </c>
      <c r="G1242" s="50">
        <f ca="1">IF(SUM(E1242:F1242)=0,0,$G$11+SUM(E$12:$E1242)-SUM(F$12:$F1242))</f>
        <v>2805333442</v>
      </c>
      <c r="H1242" s="51">
        <f ca="1">IF(IF(TYPE(MATCH($C$8,OFFSET([1]NKC!$D$10,H1241,0):'[1]NKC'!$D$5007,0)+H1241)=16,"",MATCH($C$8,OFFSET([1]NKC!$D$10,H1241,0):'[1]NKC'!$D$5007,0)+H1241)&lt;IF(TYPE(MATCH($C$8,OFFSET([1]NKC!$E$10,H1241,0):'[1]NKC'!$E$5007,0)+H1241)=16,"",MATCH($C$8,OFFSET([1]NKC!$E$10,H1241,0):'[1]NKC'!$E$5007,0)+H1241),IF(TYPE(MATCH($C$8,OFFSET([1]NKC!$D$10,H1241,0):'[1]NKC'!$D$5007,0)+H1241)=16,"",MATCH($C$8,OFFSET([1]NKC!$D$10,H1241,0):'[1]NKC'!$D$5007,0)+H1241),IF(TYPE(MATCH($C$8,OFFSET([1]NKC!$E$10,H1241,0):'[1]NKC'!$E$5007,0)+H1241)=16,"",MATCH($C$8,OFFSET([1]NKC!$E$10,H1241,0):'[1]NKC'!$E$5007,0)+H1241))</f>
        <v>1667</v>
      </c>
    </row>
    <row r="1243" spans="1:8" s="52" customFormat="1" ht="14.25">
      <c r="A1243" s="45">
        <f ca="1">IF($H1243="","",INDEX([1]NKC!$A$10:$A$5007,$H1243))</f>
        <v>43657</v>
      </c>
      <c r="B1243" s="46" t="str">
        <f ca="1">IF($H1243="","",INDEX([1]NKC!$B$10:$B$5007,$H1243))</f>
        <v>PC00039</v>
      </c>
      <c r="C1243" s="47" t="str">
        <f ca="1">IF($H1243="","",INDEX([1]NKC!$C$10:$C$5007,$H1243))</f>
        <v>Thuế GTGT được khấu trừ của hàng hóa, dịch vụ</v>
      </c>
      <c r="D1243" s="48" t="str">
        <f ca="1">IF(IF($H1243="","",INDEX([1]NKC!$D$10:$D$5007,$H1243))=$C$8,IF($H1243="","",INDEX([1]NKC!$E$10:$E$5007,$H1243)),IF($H1243="","",INDEX([1]NKC!$D$10:$D$5007,$H1243)))</f>
        <v>1331</v>
      </c>
      <c r="E1243" s="49" t="str">
        <f ca="1">IF(IF($H1243="","",INDEX([1]NKC!$E$10:$E$5007,$H1243))=$C$8,"",IF($H1243="","",INDEX([1]NKC!$F$10:$F$5007,$H1243)))</f>
        <v/>
      </c>
      <c r="F1243" s="49">
        <f ca="1">IF(IF($H1243="","",INDEX([1]NKC!$D$10:$D$5007,$H1243))=$C$8,"",IF($H1243="","",INDEX([1]NKC!$F$10:$F$5007,$H1243)))</f>
        <v>266000</v>
      </c>
      <c r="G1243" s="50">
        <f ca="1">IF(SUM(E1243:F1243)=0,0,$G$11+SUM(E$12:$E1243)-SUM(F$12:$F1243))</f>
        <v>2805067442</v>
      </c>
      <c r="H1243" s="51">
        <f ca="1">IF(IF(TYPE(MATCH($C$8,OFFSET([1]NKC!$D$10,H1242,0):'[1]NKC'!$D$5007,0)+H1242)=16,"",MATCH($C$8,OFFSET([1]NKC!$D$10,H1242,0):'[1]NKC'!$D$5007,0)+H1242)&lt;IF(TYPE(MATCH($C$8,OFFSET([1]NKC!$E$10,H1242,0):'[1]NKC'!$E$5007,0)+H1242)=16,"",MATCH($C$8,OFFSET([1]NKC!$E$10,H1242,0):'[1]NKC'!$E$5007,0)+H1242),IF(TYPE(MATCH($C$8,OFFSET([1]NKC!$D$10,H1242,0):'[1]NKC'!$D$5007,0)+H1242)=16,"",MATCH($C$8,OFFSET([1]NKC!$D$10,H1242,0):'[1]NKC'!$D$5007,0)+H1242),IF(TYPE(MATCH($C$8,OFFSET([1]NKC!$E$10,H1242,0):'[1]NKC'!$E$5007,0)+H1242)=16,"",MATCH($C$8,OFFSET([1]NKC!$E$10,H1242,0):'[1]NKC'!$E$5007,0)+H1242))</f>
        <v>1668</v>
      </c>
    </row>
    <row r="1244" spans="1:8" s="52" customFormat="1" ht="25.5">
      <c r="A1244" s="45">
        <f ca="1">IF($H1244="","",INDEX([1]NKC!$A$10:$A$5007,$H1244))</f>
        <v>43657</v>
      </c>
      <c r="B1244" s="46" t="str">
        <f ca="1">IF($H1244="","",INDEX([1]NKC!$B$10:$B$5007,$H1244))</f>
        <v>PC00040</v>
      </c>
      <c r="C1244" s="47" t="str">
        <f ca="1">IF($H1244="","",INDEX([1]NKC!$C$10:$C$5007,$H1244))</f>
        <v>Tạm ứng làm kệ mẫu chữ A khu vực Cần Thơ - Nguyễn Ngọc Thịnh</v>
      </c>
      <c r="D1244" s="48" t="str">
        <f ca="1">IF(IF($H1244="","",INDEX([1]NKC!$D$10:$D$5007,$H1244))=$C$8,IF($H1244="","",INDEX([1]NKC!$E$10:$E$5007,$H1244)),IF($H1244="","",INDEX([1]NKC!$D$10:$D$5007,$H1244)))</f>
        <v>141</v>
      </c>
      <c r="E1244" s="49" t="str">
        <f ca="1">IF(IF($H1244="","",INDEX([1]NKC!$E$10:$E$5007,$H1244))=$C$8,"",IF($H1244="","",INDEX([1]NKC!$F$10:$F$5007,$H1244)))</f>
        <v/>
      </c>
      <c r="F1244" s="49">
        <f ca="1">IF(IF($H1244="","",INDEX([1]NKC!$D$10:$D$5007,$H1244))=$C$8,"",IF($H1244="","",INDEX([1]NKC!$F$10:$F$5007,$H1244)))</f>
        <v>19000000</v>
      </c>
      <c r="G1244" s="50">
        <f ca="1">IF(SUM(E1244:F1244)=0,0,$G$11+SUM(E$12:$E1244)-SUM(F$12:$F1244))</f>
        <v>2786067442</v>
      </c>
      <c r="H1244" s="51">
        <f ca="1">IF(IF(TYPE(MATCH($C$8,OFFSET([1]NKC!$D$10,H1243,0):'[1]NKC'!$D$5007,0)+H1243)=16,"",MATCH($C$8,OFFSET([1]NKC!$D$10,H1243,0):'[1]NKC'!$D$5007,0)+H1243)&lt;IF(TYPE(MATCH($C$8,OFFSET([1]NKC!$E$10,H1243,0):'[1]NKC'!$E$5007,0)+H1243)=16,"",MATCH($C$8,OFFSET([1]NKC!$E$10,H1243,0):'[1]NKC'!$E$5007,0)+H1243),IF(TYPE(MATCH($C$8,OFFSET([1]NKC!$D$10,H1243,0):'[1]NKC'!$D$5007,0)+H1243)=16,"",MATCH($C$8,OFFSET([1]NKC!$D$10,H1243,0):'[1]NKC'!$D$5007,0)+H1243),IF(TYPE(MATCH($C$8,OFFSET([1]NKC!$E$10,H1243,0):'[1]NKC'!$E$5007,0)+H1243)=16,"",MATCH($C$8,OFFSET([1]NKC!$E$10,H1243,0):'[1]NKC'!$E$5007,0)+H1243))</f>
        <v>1669</v>
      </c>
    </row>
    <row r="1245" spans="1:8" s="52" customFormat="1" ht="14.25">
      <c r="A1245" s="45">
        <f ca="1">IF($H1245="","",INDEX([1]NKC!$A$10:$A$5007,$H1245))</f>
        <v>43657</v>
      </c>
      <c r="B1245" s="46">
        <f ca="1">IF($H1245="","",INDEX([1]NKC!$B$10:$B$5007,$H1245))</f>
        <v>0</v>
      </c>
      <c r="C1245" s="47" t="str">
        <f ca="1">IF($H1245="","",INDEX([1]NKC!$C$10:$C$5007,$H1245))</f>
        <v>Rút TGNH nhập nhập tiền mặt (Trần Thị Hồng Phước)</v>
      </c>
      <c r="D1245" s="48" t="str">
        <f ca="1">IF(IF($H1245="","",INDEX([1]NKC!$D$10:$D$5007,$H1245))=$C$8,IF($H1245="","",INDEX([1]NKC!$E$10:$E$5007,$H1245)),IF($H1245="","",INDEX([1]NKC!$D$10:$D$5007,$H1245)))</f>
        <v>1121BIDV</v>
      </c>
      <c r="E1245" s="49">
        <f ca="1">IF(IF($H1245="","",INDEX([1]NKC!$E$10:$E$5007,$H1245))=$C$8,"",IF($H1245="","",INDEX([1]NKC!$F$10:$F$5007,$H1245)))</f>
        <v>0</v>
      </c>
      <c r="F1245" s="49" t="str">
        <f ca="1">IF(IF($H1245="","",INDEX([1]NKC!$D$10:$D$5007,$H1245))=$C$8,"",IF($H1245="","",INDEX([1]NKC!$F$10:$F$5007,$H1245)))</f>
        <v/>
      </c>
      <c r="G1245" s="50">
        <f ca="1">IF(SUM(E1245:F1245)=0,0,$G$11+SUM(E$12:$E1245)-SUM(F$12:$F1245))</f>
        <v>0</v>
      </c>
      <c r="H1245" s="51">
        <f ca="1">IF(IF(TYPE(MATCH($C$8,OFFSET([1]NKC!$D$10,H1244,0):'[1]NKC'!$D$5007,0)+H1244)=16,"",MATCH($C$8,OFFSET([1]NKC!$D$10,H1244,0):'[1]NKC'!$D$5007,0)+H1244)&lt;IF(TYPE(MATCH($C$8,OFFSET([1]NKC!$E$10,H1244,0):'[1]NKC'!$E$5007,0)+H1244)=16,"",MATCH($C$8,OFFSET([1]NKC!$E$10,H1244,0):'[1]NKC'!$E$5007,0)+H1244),IF(TYPE(MATCH($C$8,OFFSET([1]NKC!$D$10,H1244,0):'[1]NKC'!$D$5007,0)+H1244)=16,"",MATCH($C$8,OFFSET([1]NKC!$D$10,H1244,0):'[1]NKC'!$D$5007,0)+H1244),IF(TYPE(MATCH($C$8,OFFSET([1]NKC!$E$10,H1244,0):'[1]NKC'!$E$5007,0)+H1244)=16,"",MATCH($C$8,OFFSET([1]NKC!$E$10,H1244,0):'[1]NKC'!$E$5007,0)+H1244))</f>
        <v>1671</v>
      </c>
    </row>
    <row r="1246" spans="1:8" s="52" customFormat="1" ht="25.5">
      <c r="A1246" s="45">
        <f ca="1">IF($H1246="","",INDEX([1]NKC!$A$10:$A$5007,$H1246))</f>
        <v>43658</v>
      </c>
      <c r="B1246" s="46" t="str">
        <f ca="1">IF($H1246="","",INDEX([1]NKC!$B$10:$B$5007,$H1246))</f>
        <v>PT00010</v>
      </c>
      <c r="C1246" s="47" t="str">
        <f ca="1">IF($H1246="","",INDEX([1]NKC!$C$10:$C$5007,$H1246))</f>
        <v>Thu tiền bán hàng Anh Sang theo số 20191207 DDH- DELLA - Cửa hàng Anh Sang</v>
      </c>
      <c r="D1246" s="48" t="str">
        <f ca="1">IF(IF($H1246="","",INDEX([1]NKC!$D$10:$D$5007,$H1246))=$C$8,IF($H1246="","",INDEX([1]NKC!$E$10:$E$5007,$H1246)),IF($H1246="","",INDEX([1]NKC!$D$10:$D$5007,$H1246)))</f>
        <v>5111</v>
      </c>
      <c r="E1246" s="49">
        <f ca="1">IF(IF($H1246="","",INDEX([1]NKC!$E$10:$E$5007,$H1246))=$C$8,"",IF($H1246="","",INDEX([1]NKC!$F$10:$F$5007,$H1246)))</f>
        <v>2349091</v>
      </c>
      <c r="F1246" s="49" t="str">
        <f ca="1">IF(IF($H1246="","",INDEX([1]NKC!$D$10:$D$5007,$H1246))=$C$8,"",IF($H1246="","",INDEX([1]NKC!$F$10:$F$5007,$H1246)))</f>
        <v/>
      </c>
      <c r="G1246" s="50">
        <f ca="1">IF(SUM(E1246:F1246)=0,0,$G$11+SUM(E$12:$E1246)-SUM(F$12:$F1246))</f>
        <v>2788416533</v>
      </c>
      <c r="H1246" s="51">
        <f ca="1">IF(IF(TYPE(MATCH($C$8,OFFSET([1]NKC!$D$10,H1245,0):'[1]NKC'!$D$5007,0)+H1245)=16,"",MATCH($C$8,OFFSET([1]NKC!$D$10,H1245,0):'[1]NKC'!$D$5007,0)+H1245)&lt;IF(TYPE(MATCH($C$8,OFFSET([1]NKC!$E$10,H1245,0):'[1]NKC'!$E$5007,0)+H1245)=16,"",MATCH($C$8,OFFSET([1]NKC!$E$10,H1245,0):'[1]NKC'!$E$5007,0)+H1245),IF(TYPE(MATCH($C$8,OFFSET([1]NKC!$D$10,H1245,0):'[1]NKC'!$D$5007,0)+H1245)=16,"",MATCH($C$8,OFFSET([1]NKC!$D$10,H1245,0):'[1]NKC'!$D$5007,0)+H1245),IF(TYPE(MATCH($C$8,OFFSET([1]NKC!$E$10,H1245,0):'[1]NKC'!$E$5007,0)+H1245)=16,"",MATCH($C$8,OFFSET([1]NKC!$E$10,H1245,0):'[1]NKC'!$E$5007,0)+H1245))</f>
        <v>1673</v>
      </c>
    </row>
    <row r="1247" spans="1:8" s="52" customFormat="1" ht="14.25">
      <c r="A1247" s="45">
        <f ca="1">IF($H1247="","",INDEX([1]NKC!$A$10:$A$5007,$H1247))</f>
        <v>43658</v>
      </c>
      <c r="B1247" s="46" t="str">
        <f ca="1">IF($H1247="","",INDEX([1]NKC!$B$10:$B$5007,$H1247))</f>
        <v>PT00010</v>
      </c>
      <c r="C1247" s="47" t="str">
        <f ca="1">IF($H1247="","",INDEX([1]NKC!$C$10:$C$5007,$H1247))</f>
        <v>Thuế GTGT đầu ra</v>
      </c>
      <c r="D1247" s="48" t="str">
        <f ca="1">IF(IF($H1247="","",INDEX([1]NKC!$D$10:$D$5007,$H1247))=$C$8,IF($H1247="","",INDEX([1]NKC!$E$10:$E$5007,$H1247)),IF($H1247="","",INDEX([1]NKC!$D$10:$D$5007,$H1247)))</f>
        <v>33311</v>
      </c>
      <c r="E1247" s="49">
        <f ca="1">IF(IF($H1247="","",INDEX([1]NKC!$E$10:$E$5007,$H1247))=$C$8,"",IF($H1247="","",INDEX([1]NKC!$F$10:$F$5007,$H1247)))</f>
        <v>234909</v>
      </c>
      <c r="F1247" s="49" t="str">
        <f ca="1">IF(IF($H1247="","",INDEX([1]NKC!$D$10:$D$5007,$H1247))=$C$8,"",IF($H1247="","",INDEX([1]NKC!$F$10:$F$5007,$H1247)))</f>
        <v/>
      </c>
      <c r="G1247" s="50">
        <f ca="1">IF(SUM(E1247:F1247)=0,0,$G$11+SUM(E$12:$E1247)-SUM(F$12:$F1247))</f>
        <v>2788651442</v>
      </c>
      <c r="H1247" s="51">
        <f ca="1">IF(IF(TYPE(MATCH($C$8,OFFSET([1]NKC!$D$10,H1246,0):'[1]NKC'!$D$5007,0)+H1246)=16,"",MATCH($C$8,OFFSET([1]NKC!$D$10,H1246,0):'[1]NKC'!$D$5007,0)+H1246)&lt;IF(TYPE(MATCH($C$8,OFFSET([1]NKC!$E$10,H1246,0):'[1]NKC'!$E$5007,0)+H1246)=16,"",MATCH($C$8,OFFSET([1]NKC!$E$10,H1246,0):'[1]NKC'!$E$5007,0)+H1246),IF(TYPE(MATCH($C$8,OFFSET([1]NKC!$D$10,H1246,0):'[1]NKC'!$D$5007,0)+H1246)=16,"",MATCH($C$8,OFFSET([1]NKC!$D$10,H1246,0):'[1]NKC'!$D$5007,0)+H1246),IF(TYPE(MATCH($C$8,OFFSET([1]NKC!$E$10,H1246,0):'[1]NKC'!$E$5007,0)+H1246)=16,"",MATCH($C$8,OFFSET([1]NKC!$E$10,H1246,0):'[1]NKC'!$E$5007,0)+H1246))</f>
        <v>1674</v>
      </c>
    </row>
    <row r="1248" spans="1:8" s="52" customFormat="1" ht="25.5">
      <c r="A1248" s="45">
        <f ca="1">IF($H1248="","",INDEX([1]NKC!$A$10:$A$5007,$H1248))</f>
        <v>43658</v>
      </c>
      <c r="B1248" s="46" t="str">
        <f ca="1">IF($H1248="","",INDEX([1]NKC!$B$10:$B$5007,$H1248))</f>
        <v>PC00041</v>
      </c>
      <c r="C1248" s="47" t="str">
        <f ca="1">IF($H1248="","",INDEX([1]NKC!$C$10:$C$5007,$H1248))</f>
        <v>TT Áo Thun nhân viên công ty - Công ty TNHH Blue Morning</v>
      </c>
      <c r="D1248" s="48" t="str">
        <f ca="1">IF(IF($H1248="","",INDEX([1]NKC!$D$10:$D$5007,$H1248))=$C$8,IF($H1248="","",INDEX([1]NKC!$E$10:$E$5007,$H1248)),IF($H1248="","",INDEX([1]NKC!$D$10:$D$5007,$H1248)))</f>
        <v>6428</v>
      </c>
      <c r="E1248" s="49" t="str">
        <f ca="1">IF(IF($H1248="","",INDEX([1]NKC!$E$10:$E$5007,$H1248))=$C$8,"",IF($H1248="","",INDEX([1]NKC!$F$10:$F$5007,$H1248)))</f>
        <v/>
      </c>
      <c r="F1248" s="49">
        <f ca="1">IF(IF($H1248="","",INDEX([1]NKC!$D$10:$D$5007,$H1248))=$C$8,"",IF($H1248="","",INDEX([1]NKC!$F$10:$F$5007,$H1248)))</f>
        <v>5940000</v>
      </c>
      <c r="G1248" s="50">
        <f ca="1">IF(SUM(E1248:F1248)=0,0,$G$11+SUM(E$12:$E1248)-SUM(F$12:$F1248))</f>
        <v>2782711442</v>
      </c>
      <c r="H1248" s="51">
        <f ca="1">IF(IF(TYPE(MATCH($C$8,OFFSET([1]NKC!$D$10,H1247,0):'[1]NKC'!$D$5007,0)+H1247)=16,"",MATCH($C$8,OFFSET([1]NKC!$D$10,H1247,0):'[1]NKC'!$D$5007,0)+H1247)&lt;IF(TYPE(MATCH($C$8,OFFSET([1]NKC!$E$10,H1247,0):'[1]NKC'!$E$5007,0)+H1247)=16,"",MATCH($C$8,OFFSET([1]NKC!$E$10,H1247,0):'[1]NKC'!$E$5007,0)+H1247),IF(TYPE(MATCH($C$8,OFFSET([1]NKC!$D$10,H1247,0):'[1]NKC'!$D$5007,0)+H1247)=16,"",MATCH($C$8,OFFSET([1]NKC!$D$10,H1247,0):'[1]NKC'!$D$5007,0)+H1247),IF(TYPE(MATCH($C$8,OFFSET([1]NKC!$E$10,H1247,0):'[1]NKC'!$E$5007,0)+H1247)=16,"",MATCH($C$8,OFFSET([1]NKC!$E$10,H1247,0):'[1]NKC'!$E$5007,0)+H1247))</f>
        <v>1676</v>
      </c>
    </row>
    <row r="1249" spans="1:8" s="52" customFormat="1" ht="14.25">
      <c r="A1249" s="45">
        <f ca="1">IF($H1249="","",INDEX([1]NKC!$A$10:$A$5007,$H1249))</f>
        <v>43658</v>
      </c>
      <c r="B1249" s="46" t="str">
        <f ca="1">IF($H1249="","",INDEX([1]NKC!$B$10:$B$5007,$H1249))</f>
        <v>PC00041</v>
      </c>
      <c r="C1249" s="47" t="str">
        <f ca="1">IF($H1249="","",INDEX([1]NKC!$C$10:$C$5007,$H1249))</f>
        <v>Thuế GTGT được khấu trừ của hàng hóa, dịch vụ</v>
      </c>
      <c r="D1249" s="48" t="str">
        <f ca="1">IF(IF($H1249="","",INDEX([1]NKC!$D$10:$D$5007,$H1249))=$C$8,IF($H1249="","",INDEX([1]NKC!$E$10:$E$5007,$H1249)),IF($H1249="","",INDEX([1]NKC!$D$10:$D$5007,$H1249)))</f>
        <v>1331</v>
      </c>
      <c r="E1249" s="49" t="str">
        <f ca="1">IF(IF($H1249="","",INDEX([1]NKC!$E$10:$E$5007,$H1249))=$C$8,"",IF($H1249="","",INDEX([1]NKC!$F$10:$F$5007,$H1249)))</f>
        <v/>
      </c>
      <c r="F1249" s="49">
        <f ca="1">IF(IF($H1249="","",INDEX([1]NKC!$D$10:$D$5007,$H1249))=$C$8,"",IF($H1249="","",INDEX([1]NKC!$F$10:$F$5007,$H1249)))</f>
        <v>594000</v>
      </c>
      <c r="G1249" s="50">
        <f ca="1">IF(SUM(E1249:F1249)=0,0,$G$11+SUM(E$12:$E1249)-SUM(F$12:$F1249))</f>
        <v>2782117442</v>
      </c>
      <c r="H1249" s="51">
        <f ca="1">IF(IF(TYPE(MATCH($C$8,OFFSET([1]NKC!$D$10,H1248,0):'[1]NKC'!$D$5007,0)+H1248)=16,"",MATCH($C$8,OFFSET([1]NKC!$D$10,H1248,0):'[1]NKC'!$D$5007,0)+H1248)&lt;IF(TYPE(MATCH($C$8,OFFSET([1]NKC!$E$10,H1248,0):'[1]NKC'!$E$5007,0)+H1248)=16,"",MATCH($C$8,OFFSET([1]NKC!$E$10,H1248,0):'[1]NKC'!$E$5007,0)+H1248),IF(TYPE(MATCH($C$8,OFFSET([1]NKC!$D$10,H1248,0):'[1]NKC'!$D$5007,0)+H1248)=16,"",MATCH($C$8,OFFSET([1]NKC!$D$10,H1248,0):'[1]NKC'!$D$5007,0)+H1248),IF(TYPE(MATCH($C$8,OFFSET([1]NKC!$E$10,H1248,0):'[1]NKC'!$E$5007,0)+H1248)=16,"",MATCH($C$8,OFFSET([1]NKC!$E$10,H1248,0):'[1]NKC'!$E$5007,0)+H1248))</f>
        <v>1677</v>
      </c>
    </row>
    <row r="1250" spans="1:8" s="52" customFormat="1" ht="25.5">
      <c r="A1250" s="45">
        <f ca="1">IF($H1250="","",INDEX([1]NKC!$A$10:$A$5007,$H1250))</f>
        <v>43658</v>
      </c>
      <c r="B1250" s="46" t="str">
        <f ca="1">IF($H1250="","",INDEX([1]NKC!$B$10:$B$5007,$H1250))</f>
        <v>PC00042</v>
      </c>
      <c r="C1250" s="47" t="str">
        <f ca="1">IF($H1250="","",INDEX([1]NKC!$C$10:$C$5007,$H1250))</f>
        <v>TT tiền nước sinh hoạt công ty T06/2019 - Công ty TNHH Sản Phẩm Xây Dựng Della Vietbuilders</v>
      </c>
      <c r="D1250" s="48" t="str">
        <f ca="1">IF(IF($H1250="","",INDEX([1]NKC!$D$10:$D$5007,$H1250))=$C$8,IF($H1250="","",INDEX([1]NKC!$E$10:$E$5007,$H1250)),IF($H1250="","",INDEX([1]NKC!$D$10:$D$5007,$H1250)))</f>
        <v>6428</v>
      </c>
      <c r="E1250" s="49" t="str">
        <f ca="1">IF(IF($H1250="","",INDEX([1]NKC!$E$10:$E$5007,$H1250))=$C$8,"",IF($H1250="","",INDEX([1]NKC!$F$10:$F$5007,$H1250)))</f>
        <v/>
      </c>
      <c r="F1250" s="49">
        <f ca="1">IF(IF($H1250="","",INDEX([1]NKC!$D$10:$D$5007,$H1250))=$C$8,"",IF($H1250="","",INDEX([1]NKC!$F$10:$F$5007,$H1250)))</f>
        <v>2683881</v>
      </c>
      <c r="G1250" s="50">
        <f ca="1">IF(SUM(E1250:F1250)=0,0,$G$11+SUM(E$12:$E1250)-SUM(F$12:$F1250))</f>
        <v>2779433561</v>
      </c>
      <c r="H1250" s="51">
        <f ca="1">IF(IF(TYPE(MATCH($C$8,OFFSET([1]NKC!$D$10,H1249,0):'[1]NKC'!$D$5007,0)+H1249)=16,"",MATCH($C$8,OFFSET([1]NKC!$D$10,H1249,0):'[1]NKC'!$D$5007,0)+H1249)&lt;IF(TYPE(MATCH($C$8,OFFSET([1]NKC!$E$10,H1249,0):'[1]NKC'!$E$5007,0)+H1249)=16,"",MATCH($C$8,OFFSET([1]NKC!$E$10,H1249,0):'[1]NKC'!$E$5007,0)+H1249),IF(TYPE(MATCH($C$8,OFFSET([1]NKC!$D$10,H1249,0):'[1]NKC'!$D$5007,0)+H1249)=16,"",MATCH($C$8,OFFSET([1]NKC!$D$10,H1249,0):'[1]NKC'!$D$5007,0)+H1249),IF(TYPE(MATCH($C$8,OFFSET([1]NKC!$E$10,H1249,0):'[1]NKC'!$E$5007,0)+H1249)=16,"",MATCH($C$8,OFFSET([1]NKC!$E$10,H1249,0):'[1]NKC'!$E$5007,0)+H1249))</f>
        <v>1678</v>
      </c>
    </row>
    <row r="1251" spans="1:8" s="52" customFormat="1" ht="14.25">
      <c r="A1251" s="45">
        <f ca="1">IF($H1251="","",INDEX([1]NKC!$A$10:$A$5007,$H1251))</f>
        <v>43658</v>
      </c>
      <c r="B1251" s="46" t="str">
        <f ca="1">IF($H1251="","",INDEX([1]NKC!$B$10:$B$5007,$H1251))</f>
        <v>PC00042</v>
      </c>
      <c r="C1251" s="47" t="str">
        <f ca="1">IF($H1251="","",INDEX([1]NKC!$C$10:$C$5007,$H1251))</f>
        <v>Thuế GTGT được khấu trừ của hàng hóa, dịch vụ</v>
      </c>
      <c r="D1251" s="48" t="str">
        <f ca="1">IF(IF($H1251="","",INDEX([1]NKC!$D$10:$D$5007,$H1251))=$C$8,IF($H1251="","",INDEX([1]NKC!$E$10:$E$5007,$H1251)),IF($H1251="","",INDEX([1]NKC!$D$10:$D$5007,$H1251)))</f>
        <v>1331</v>
      </c>
      <c r="E1251" s="49" t="str">
        <f ca="1">IF(IF($H1251="","",INDEX([1]NKC!$E$10:$E$5007,$H1251))=$C$8,"",IF($H1251="","",INDEX([1]NKC!$F$10:$F$5007,$H1251)))</f>
        <v/>
      </c>
      <c r="F1251" s="49">
        <f ca="1">IF(IF($H1251="","",INDEX([1]NKC!$D$10:$D$5007,$H1251))=$C$8,"",IF($H1251="","",INDEX([1]NKC!$F$10:$F$5007,$H1251)))</f>
        <v>134194</v>
      </c>
      <c r="G1251" s="50">
        <f ca="1">IF(SUM(E1251:F1251)=0,0,$G$11+SUM(E$12:$E1251)-SUM(F$12:$F1251))</f>
        <v>2779299367</v>
      </c>
      <c r="H1251" s="51">
        <f ca="1">IF(IF(TYPE(MATCH($C$8,OFFSET([1]NKC!$D$10,H1250,0):'[1]NKC'!$D$5007,0)+H1250)=16,"",MATCH($C$8,OFFSET([1]NKC!$D$10,H1250,0):'[1]NKC'!$D$5007,0)+H1250)&lt;IF(TYPE(MATCH($C$8,OFFSET([1]NKC!$E$10,H1250,0):'[1]NKC'!$E$5007,0)+H1250)=16,"",MATCH($C$8,OFFSET([1]NKC!$E$10,H1250,0):'[1]NKC'!$E$5007,0)+H1250),IF(TYPE(MATCH($C$8,OFFSET([1]NKC!$D$10,H1250,0):'[1]NKC'!$D$5007,0)+H1250)=16,"",MATCH($C$8,OFFSET([1]NKC!$D$10,H1250,0):'[1]NKC'!$D$5007,0)+H1250),IF(TYPE(MATCH($C$8,OFFSET([1]NKC!$E$10,H1250,0):'[1]NKC'!$E$5007,0)+H1250)=16,"",MATCH($C$8,OFFSET([1]NKC!$E$10,H1250,0):'[1]NKC'!$E$5007,0)+H1250))</f>
        <v>1679</v>
      </c>
    </row>
    <row r="1252" spans="1:8" s="52" customFormat="1" ht="25.5">
      <c r="A1252" s="45">
        <f ca="1">IF($H1252="","",INDEX([1]NKC!$A$10:$A$5007,$H1252))</f>
        <v>43658</v>
      </c>
      <c r="B1252" s="46" t="str">
        <f ca="1">IF($H1252="","",INDEX([1]NKC!$B$10:$B$5007,$H1252))</f>
        <v>PC00043</v>
      </c>
      <c r="C1252" s="47" t="str">
        <f ca="1">IF($H1252="","",INDEX([1]NKC!$C$10:$C$5007,$H1252))</f>
        <v>TT đăng ký internet FPT + Thanh toán cước 6 tháng - Chi nhánh Công ty Cổ Phần Viễn Thông FPT</v>
      </c>
      <c r="D1252" s="48" t="str">
        <f ca="1">IF(IF($H1252="","",INDEX([1]NKC!$D$10:$D$5007,$H1252))=$C$8,IF($H1252="","",INDEX([1]NKC!$E$10:$E$5007,$H1252)),IF($H1252="","",INDEX([1]NKC!$D$10:$D$5007,$H1252)))</f>
        <v>6428</v>
      </c>
      <c r="E1252" s="49" t="str">
        <f ca="1">IF(IF($H1252="","",INDEX([1]NKC!$E$10:$E$5007,$H1252))=$C$8,"",IF($H1252="","",INDEX([1]NKC!$F$10:$F$5007,$H1252)))</f>
        <v/>
      </c>
      <c r="F1252" s="49">
        <f ca="1">IF(IF($H1252="","",INDEX([1]NKC!$D$10:$D$5007,$H1252))=$C$8,"",IF($H1252="","",INDEX([1]NKC!$F$10:$F$5007,$H1252)))</f>
        <v>4800000</v>
      </c>
      <c r="G1252" s="50">
        <f ca="1">IF(SUM(E1252:F1252)=0,0,$G$11+SUM(E$12:$E1252)-SUM(F$12:$F1252))</f>
        <v>2774499367</v>
      </c>
      <c r="H1252" s="51">
        <f ca="1">IF(IF(TYPE(MATCH($C$8,OFFSET([1]NKC!$D$10,H1251,0):'[1]NKC'!$D$5007,0)+H1251)=16,"",MATCH($C$8,OFFSET([1]NKC!$D$10,H1251,0):'[1]NKC'!$D$5007,0)+H1251)&lt;IF(TYPE(MATCH($C$8,OFFSET([1]NKC!$E$10,H1251,0):'[1]NKC'!$E$5007,0)+H1251)=16,"",MATCH($C$8,OFFSET([1]NKC!$E$10,H1251,0):'[1]NKC'!$E$5007,0)+H1251),IF(TYPE(MATCH($C$8,OFFSET([1]NKC!$D$10,H1251,0):'[1]NKC'!$D$5007,0)+H1251)=16,"",MATCH($C$8,OFFSET([1]NKC!$D$10,H1251,0):'[1]NKC'!$D$5007,0)+H1251),IF(TYPE(MATCH($C$8,OFFSET([1]NKC!$E$10,H1251,0):'[1]NKC'!$E$5007,0)+H1251)=16,"",MATCH($C$8,OFFSET([1]NKC!$E$10,H1251,0):'[1]NKC'!$E$5007,0)+H1251))</f>
        <v>1680</v>
      </c>
    </row>
    <row r="1253" spans="1:8" s="52" customFormat="1" ht="14.25">
      <c r="A1253" s="45">
        <f ca="1">IF($H1253="","",INDEX([1]NKC!$A$10:$A$5007,$H1253))</f>
        <v>43658</v>
      </c>
      <c r="B1253" s="46" t="str">
        <f ca="1">IF($H1253="","",INDEX([1]NKC!$B$10:$B$5007,$H1253))</f>
        <v>PC00043</v>
      </c>
      <c r="C1253" s="47" t="str">
        <f ca="1">IF($H1253="","",INDEX([1]NKC!$C$10:$C$5007,$H1253))</f>
        <v>Thuế GTGT được khấu trừ của hàng hóa, dịch vụ</v>
      </c>
      <c r="D1253" s="48" t="str">
        <f ca="1">IF(IF($H1253="","",INDEX([1]NKC!$D$10:$D$5007,$H1253))=$C$8,IF($H1253="","",INDEX([1]NKC!$E$10:$E$5007,$H1253)),IF($H1253="","",INDEX([1]NKC!$D$10:$D$5007,$H1253)))</f>
        <v>1331</v>
      </c>
      <c r="E1253" s="49" t="str">
        <f ca="1">IF(IF($H1253="","",INDEX([1]NKC!$E$10:$E$5007,$H1253))=$C$8,"",IF($H1253="","",INDEX([1]NKC!$F$10:$F$5007,$H1253)))</f>
        <v/>
      </c>
      <c r="F1253" s="49">
        <f ca="1">IF(IF($H1253="","",INDEX([1]NKC!$D$10:$D$5007,$H1253))=$C$8,"",IF($H1253="","",INDEX([1]NKC!$F$10:$F$5007,$H1253)))</f>
        <v>480000</v>
      </c>
      <c r="G1253" s="50">
        <f ca="1">IF(SUM(E1253:F1253)=0,0,$G$11+SUM(E$12:$E1253)-SUM(F$12:$F1253))</f>
        <v>2774019367</v>
      </c>
      <c r="H1253" s="51">
        <f ca="1">IF(IF(TYPE(MATCH($C$8,OFFSET([1]NKC!$D$10,H1252,0):'[1]NKC'!$D$5007,0)+H1252)=16,"",MATCH($C$8,OFFSET([1]NKC!$D$10,H1252,0):'[1]NKC'!$D$5007,0)+H1252)&lt;IF(TYPE(MATCH($C$8,OFFSET([1]NKC!$E$10,H1252,0):'[1]NKC'!$E$5007,0)+H1252)=16,"",MATCH($C$8,OFFSET([1]NKC!$E$10,H1252,0):'[1]NKC'!$E$5007,0)+H1252),IF(TYPE(MATCH($C$8,OFFSET([1]NKC!$D$10,H1252,0):'[1]NKC'!$D$5007,0)+H1252)=16,"",MATCH($C$8,OFFSET([1]NKC!$D$10,H1252,0):'[1]NKC'!$D$5007,0)+H1252),IF(TYPE(MATCH($C$8,OFFSET([1]NKC!$E$10,H1252,0):'[1]NKC'!$E$5007,0)+H1252)=16,"",MATCH($C$8,OFFSET([1]NKC!$E$10,H1252,0):'[1]NKC'!$E$5007,0)+H1252))</f>
        <v>1681</v>
      </c>
    </row>
    <row r="1254" spans="1:8" s="52" customFormat="1" ht="25.5">
      <c r="A1254" s="45">
        <f ca="1">IF($H1254="","",INDEX([1]NKC!$A$10:$A$5007,$H1254))</f>
        <v>43658</v>
      </c>
      <c r="B1254" s="46" t="str">
        <f ca="1">IF($H1254="","",INDEX([1]NKC!$B$10:$B$5007,$H1254))</f>
        <v>PC00044</v>
      </c>
      <c r="C1254" s="47" t="str">
        <f ca="1">IF($H1254="","",INDEX([1]NKC!$C$10:$C$5007,$H1254))</f>
        <v>TT cước điện thoại nhân viên  - Tập Đoàn Công Nghiệp-Viễn Thông Quân Đội</v>
      </c>
      <c r="D1254" s="48" t="str">
        <f ca="1">IF(IF($H1254="","",INDEX([1]NKC!$D$10:$D$5007,$H1254))=$C$8,IF($H1254="","",INDEX([1]NKC!$E$10:$E$5007,$H1254)),IF($H1254="","",INDEX([1]NKC!$D$10:$D$5007,$H1254)))</f>
        <v>6418</v>
      </c>
      <c r="E1254" s="49" t="str">
        <f ca="1">IF(IF($H1254="","",INDEX([1]NKC!$E$10:$E$5007,$H1254))=$C$8,"",IF($H1254="","",INDEX([1]NKC!$F$10:$F$5007,$H1254)))</f>
        <v/>
      </c>
      <c r="F1254" s="49">
        <f ca="1">IF(IF($H1254="","",INDEX([1]NKC!$D$10:$D$5007,$H1254))=$C$8,"",IF($H1254="","",INDEX([1]NKC!$F$10:$F$5007,$H1254)))</f>
        <v>4989012</v>
      </c>
      <c r="G1254" s="50">
        <f ca="1">IF(SUM(E1254:F1254)=0,0,$G$11+SUM(E$12:$E1254)-SUM(F$12:$F1254))</f>
        <v>2769030355</v>
      </c>
      <c r="H1254" s="51">
        <f ca="1">IF(IF(TYPE(MATCH($C$8,OFFSET([1]NKC!$D$10,H1253,0):'[1]NKC'!$D$5007,0)+H1253)=16,"",MATCH($C$8,OFFSET([1]NKC!$D$10,H1253,0):'[1]NKC'!$D$5007,0)+H1253)&lt;IF(TYPE(MATCH($C$8,OFFSET([1]NKC!$E$10,H1253,0):'[1]NKC'!$E$5007,0)+H1253)=16,"",MATCH($C$8,OFFSET([1]NKC!$E$10,H1253,0):'[1]NKC'!$E$5007,0)+H1253),IF(TYPE(MATCH($C$8,OFFSET([1]NKC!$D$10,H1253,0):'[1]NKC'!$D$5007,0)+H1253)=16,"",MATCH($C$8,OFFSET([1]NKC!$D$10,H1253,0):'[1]NKC'!$D$5007,0)+H1253),IF(TYPE(MATCH($C$8,OFFSET([1]NKC!$E$10,H1253,0):'[1]NKC'!$E$5007,0)+H1253)=16,"",MATCH($C$8,OFFSET([1]NKC!$E$10,H1253,0):'[1]NKC'!$E$5007,0)+H1253))</f>
        <v>1682</v>
      </c>
    </row>
    <row r="1255" spans="1:8" s="52" customFormat="1" ht="14.25">
      <c r="A1255" s="45">
        <f ca="1">IF($H1255="","",INDEX([1]NKC!$A$10:$A$5007,$H1255))</f>
        <v>43658</v>
      </c>
      <c r="B1255" s="46" t="str">
        <f ca="1">IF($H1255="","",INDEX([1]NKC!$B$10:$B$5007,$H1255))</f>
        <v>PC00044</v>
      </c>
      <c r="C1255" s="47" t="str">
        <f ca="1">IF($H1255="","",INDEX([1]NKC!$C$10:$C$5007,$H1255))</f>
        <v>Thuế GTGT được khấu trừ của hàng hóa, dịch vụ</v>
      </c>
      <c r="D1255" s="48" t="str">
        <f ca="1">IF(IF($H1255="","",INDEX([1]NKC!$D$10:$D$5007,$H1255))=$C$8,IF($H1255="","",INDEX([1]NKC!$E$10:$E$5007,$H1255)),IF($H1255="","",INDEX([1]NKC!$D$10:$D$5007,$H1255)))</f>
        <v>1331</v>
      </c>
      <c r="E1255" s="49" t="str">
        <f ca="1">IF(IF($H1255="","",INDEX([1]NKC!$E$10:$E$5007,$H1255))=$C$8,"",IF($H1255="","",INDEX([1]NKC!$F$10:$F$5007,$H1255)))</f>
        <v/>
      </c>
      <c r="F1255" s="49">
        <f ca="1">IF(IF($H1255="","",INDEX([1]NKC!$D$10:$D$5007,$H1255))=$C$8,"",IF($H1255="","",INDEX([1]NKC!$F$10:$F$5007,$H1255)))</f>
        <v>498988</v>
      </c>
      <c r="G1255" s="50">
        <f ca="1">IF(SUM(E1255:F1255)=0,0,$G$11+SUM(E$12:$E1255)-SUM(F$12:$F1255))</f>
        <v>2768531367</v>
      </c>
      <c r="H1255" s="51">
        <f ca="1">IF(IF(TYPE(MATCH($C$8,OFFSET([1]NKC!$D$10,H1254,0):'[1]NKC'!$D$5007,0)+H1254)=16,"",MATCH($C$8,OFFSET([1]NKC!$D$10,H1254,0):'[1]NKC'!$D$5007,0)+H1254)&lt;IF(TYPE(MATCH($C$8,OFFSET([1]NKC!$E$10,H1254,0):'[1]NKC'!$E$5007,0)+H1254)=16,"",MATCH($C$8,OFFSET([1]NKC!$E$10,H1254,0):'[1]NKC'!$E$5007,0)+H1254),IF(TYPE(MATCH($C$8,OFFSET([1]NKC!$D$10,H1254,0):'[1]NKC'!$D$5007,0)+H1254)=16,"",MATCH($C$8,OFFSET([1]NKC!$D$10,H1254,0):'[1]NKC'!$D$5007,0)+H1254),IF(TYPE(MATCH($C$8,OFFSET([1]NKC!$E$10,H1254,0):'[1]NKC'!$E$5007,0)+H1254)=16,"",MATCH($C$8,OFFSET([1]NKC!$E$10,H1254,0):'[1]NKC'!$E$5007,0)+H1254))</f>
        <v>1683</v>
      </c>
    </row>
    <row r="1256" spans="1:8" s="52" customFormat="1" ht="25.5">
      <c r="A1256" s="45">
        <f ca="1">IF($H1256="","",INDEX([1]NKC!$A$10:$A$5007,$H1256))</f>
        <v>43661</v>
      </c>
      <c r="B1256" s="46" t="str">
        <f ca="1">IF($H1256="","",INDEX([1]NKC!$B$10:$B$5007,$H1256))</f>
        <v>PT00011</v>
      </c>
      <c r="C1256" s="47" t="str">
        <f ca="1">IF($H1256="","",INDEX([1]NKC!$C$10:$C$5007,$H1256))</f>
        <v>Hoàn ứng Ms Luyến - Công ty TNHH Sản Phẩm Xây Dựng Della Vietbuilders</v>
      </c>
      <c r="D1256" s="48" t="str">
        <f ca="1">IF(IF($H1256="","",INDEX([1]NKC!$D$10:$D$5007,$H1256))=$C$8,IF($H1256="","",INDEX([1]NKC!$E$10:$E$5007,$H1256)),IF($H1256="","",INDEX([1]NKC!$D$10:$D$5007,$H1256)))</f>
        <v>141</v>
      </c>
      <c r="E1256" s="49">
        <f ca="1">IF(IF($H1256="","",INDEX([1]NKC!$E$10:$E$5007,$H1256))=$C$8,"",IF($H1256="","",INDEX([1]NKC!$F$10:$F$5007,$H1256)))</f>
        <v>50000000</v>
      </c>
      <c r="F1256" s="49" t="str">
        <f ca="1">IF(IF($H1256="","",INDEX([1]NKC!$D$10:$D$5007,$H1256))=$C$8,"",IF($H1256="","",INDEX([1]NKC!$F$10:$F$5007,$H1256)))</f>
        <v/>
      </c>
      <c r="G1256" s="50">
        <f ca="1">IF(SUM(E1256:F1256)=0,0,$G$11+SUM(E$12:$E1256)-SUM(F$12:$F1256))</f>
        <v>2818531367</v>
      </c>
      <c r="H1256" s="51">
        <f ca="1">IF(IF(TYPE(MATCH($C$8,OFFSET([1]NKC!$D$10,H1255,0):'[1]NKC'!$D$5007,0)+H1255)=16,"",MATCH($C$8,OFFSET([1]NKC!$D$10,H1255,0):'[1]NKC'!$D$5007,0)+H1255)&lt;IF(TYPE(MATCH($C$8,OFFSET([1]NKC!$E$10,H1255,0):'[1]NKC'!$E$5007,0)+H1255)=16,"",MATCH($C$8,OFFSET([1]NKC!$E$10,H1255,0):'[1]NKC'!$E$5007,0)+H1255),IF(TYPE(MATCH($C$8,OFFSET([1]NKC!$D$10,H1255,0):'[1]NKC'!$D$5007,0)+H1255)=16,"",MATCH($C$8,OFFSET([1]NKC!$D$10,H1255,0):'[1]NKC'!$D$5007,0)+H1255),IF(TYPE(MATCH($C$8,OFFSET([1]NKC!$E$10,H1255,0):'[1]NKC'!$E$5007,0)+H1255)=16,"",MATCH($C$8,OFFSET([1]NKC!$E$10,H1255,0):'[1]NKC'!$E$5007,0)+H1255))</f>
        <v>1684</v>
      </c>
    </row>
    <row r="1257" spans="1:8" s="52" customFormat="1" ht="38.25">
      <c r="A1257" s="45">
        <f ca="1">IF($H1257="","",INDEX([1]NKC!$A$10:$A$5007,$H1257))</f>
        <v>43661</v>
      </c>
      <c r="B1257" s="46" t="str">
        <f ca="1">IF($H1257="","",INDEX([1]NKC!$B$10:$B$5007,$H1257))</f>
        <v>PT00012</v>
      </c>
      <c r="C1257" s="47" t="str">
        <f ca="1">IF($H1257="","",INDEX([1]NKC!$C$10:$C$5007,$H1257))</f>
        <v>Thu tiền bán hàng CH Chín Phước theo số 20191507 DDH-DELLA - Công ty TNHH Xây Dựng Thương Mại Chín Phước</v>
      </c>
      <c r="D1257" s="48" t="str">
        <f ca="1">IF(IF($H1257="","",INDEX([1]NKC!$D$10:$D$5007,$H1257))=$C$8,IF($H1257="","",INDEX([1]NKC!$E$10:$E$5007,$H1257)),IF($H1257="","",INDEX([1]NKC!$D$10:$D$5007,$H1257)))</f>
        <v>5111</v>
      </c>
      <c r="E1257" s="49">
        <f ca="1">IF(IF($H1257="","",INDEX([1]NKC!$E$10:$E$5007,$H1257))=$C$8,"",IF($H1257="","",INDEX([1]NKC!$F$10:$F$5007,$H1257)))</f>
        <v>2984727</v>
      </c>
      <c r="F1257" s="49" t="str">
        <f ca="1">IF(IF($H1257="","",INDEX([1]NKC!$D$10:$D$5007,$H1257))=$C$8,"",IF($H1257="","",INDEX([1]NKC!$F$10:$F$5007,$H1257)))</f>
        <v/>
      </c>
      <c r="G1257" s="50">
        <f ca="1">IF(SUM(E1257:F1257)=0,0,$G$11+SUM(E$12:$E1257)-SUM(F$12:$F1257))</f>
        <v>2821516094</v>
      </c>
      <c r="H1257" s="51">
        <f ca="1">IF(IF(TYPE(MATCH($C$8,OFFSET([1]NKC!$D$10,H1256,0):'[1]NKC'!$D$5007,0)+H1256)=16,"",MATCH($C$8,OFFSET([1]NKC!$D$10,H1256,0):'[1]NKC'!$D$5007,0)+H1256)&lt;IF(TYPE(MATCH($C$8,OFFSET([1]NKC!$E$10,H1256,0):'[1]NKC'!$E$5007,0)+H1256)=16,"",MATCH($C$8,OFFSET([1]NKC!$E$10,H1256,0):'[1]NKC'!$E$5007,0)+H1256),IF(TYPE(MATCH($C$8,OFFSET([1]NKC!$D$10,H1256,0):'[1]NKC'!$D$5007,0)+H1256)=16,"",MATCH($C$8,OFFSET([1]NKC!$D$10,H1256,0):'[1]NKC'!$D$5007,0)+H1256),IF(TYPE(MATCH($C$8,OFFSET([1]NKC!$E$10,H1256,0):'[1]NKC'!$E$5007,0)+H1256)=16,"",MATCH($C$8,OFFSET([1]NKC!$E$10,H1256,0):'[1]NKC'!$E$5007,0)+H1256))</f>
        <v>1685</v>
      </c>
    </row>
    <row r="1258" spans="1:8" s="52" customFormat="1" ht="14.25">
      <c r="A1258" s="45">
        <f ca="1">IF($H1258="","",INDEX([1]NKC!$A$10:$A$5007,$H1258))</f>
        <v>43661</v>
      </c>
      <c r="B1258" s="46" t="str">
        <f ca="1">IF($H1258="","",INDEX([1]NKC!$B$10:$B$5007,$H1258))</f>
        <v>PT00012</v>
      </c>
      <c r="C1258" s="47" t="str">
        <f ca="1">IF($H1258="","",INDEX([1]NKC!$C$10:$C$5007,$H1258))</f>
        <v>Thuế GTGT đầu ra</v>
      </c>
      <c r="D1258" s="48" t="str">
        <f ca="1">IF(IF($H1258="","",INDEX([1]NKC!$D$10:$D$5007,$H1258))=$C$8,IF($H1258="","",INDEX([1]NKC!$E$10:$E$5007,$H1258)),IF($H1258="","",INDEX([1]NKC!$D$10:$D$5007,$H1258)))</f>
        <v>33311</v>
      </c>
      <c r="E1258" s="49">
        <f ca="1">IF(IF($H1258="","",INDEX([1]NKC!$E$10:$E$5007,$H1258))=$C$8,"",IF($H1258="","",INDEX([1]NKC!$F$10:$F$5007,$H1258)))</f>
        <v>298473</v>
      </c>
      <c r="F1258" s="49" t="str">
        <f ca="1">IF(IF($H1258="","",INDEX([1]NKC!$D$10:$D$5007,$H1258))=$C$8,"",IF($H1258="","",INDEX([1]NKC!$F$10:$F$5007,$H1258)))</f>
        <v/>
      </c>
      <c r="G1258" s="50">
        <f ca="1">IF(SUM(E1258:F1258)=0,0,$G$11+SUM(E$12:$E1258)-SUM(F$12:$F1258))</f>
        <v>2821814567</v>
      </c>
      <c r="H1258" s="51">
        <f ca="1">IF(IF(TYPE(MATCH($C$8,OFFSET([1]NKC!$D$10,H1257,0):'[1]NKC'!$D$5007,0)+H1257)=16,"",MATCH($C$8,OFFSET([1]NKC!$D$10,H1257,0):'[1]NKC'!$D$5007,0)+H1257)&lt;IF(TYPE(MATCH($C$8,OFFSET([1]NKC!$E$10,H1257,0):'[1]NKC'!$E$5007,0)+H1257)=16,"",MATCH($C$8,OFFSET([1]NKC!$E$10,H1257,0):'[1]NKC'!$E$5007,0)+H1257),IF(TYPE(MATCH($C$8,OFFSET([1]NKC!$D$10,H1257,0):'[1]NKC'!$D$5007,0)+H1257)=16,"",MATCH($C$8,OFFSET([1]NKC!$D$10,H1257,0):'[1]NKC'!$D$5007,0)+H1257),IF(TYPE(MATCH($C$8,OFFSET([1]NKC!$E$10,H1257,0):'[1]NKC'!$E$5007,0)+H1257)=16,"",MATCH($C$8,OFFSET([1]NKC!$E$10,H1257,0):'[1]NKC'!$E$5007,0)+H1257))</f>
        <v>1686</v>
      </c>
    </row>
    <row r="1259" spans="1:8" s="52" customFormat="1" ht="25.5">
      <c r="A1259" s="45">
        <f ca="1">IF($H1259="","",INDEX([1]NKC!$A$10:$A$5007,$H1259))</f>
        <v>43661</v>
      </c>
      <c r="B1259" s="46" t="str">
        <f ca="1">IF($H1259="","",INDEX([1]NKC!$B$10:$B$5007,$H1259))</f>
        <v>PT00013</v>
      </c>
      <c r="C1259" s="47" t="str">
        <f ca="1">IF($H1259="","",INDEX([1]NKC!$C$10:$C$5007,$H1259))</f>
        <v>Thu tiền bán hàng Roman tile JH101- 6 tấm - Cửa hàng VLXD Duy Khoa</v>
      </c>
      <c r="D1259" s="48" t="str">
        <f ca="1">IF(IF($H1259="","",INDEX([1]NKC!$D$10:$D$5007,$H1259))=$C$8,IF($H1259="","",INDEX([1]NKC!$E$10:$E$5007,$H1259)),IF($H1259="","",INDEX([1]NKC!$D$10:$D$5007,$H1259)))</f>
        <v>5111</v>
      </c>
      <c r="E1259" s="49">
        <f ca="1">IF(IF($H1259="","",INDEX([1]NKC!$E$10:$E$5007,$H1259))=$C$8,"",IF($H1259="","",INDEX([1]NKC!$F$10:$F$5007,$H1259)))</f>
        <v>746182</v>
      </c>
      <c r="F1259" s="49" t="str">
        <f ca="1">IF(IF($H1259="","",INDEX([1]NKC!$D$10:$D$5007,$H1259))=$C$8,"",IF($H1259="","",INDEX([1]NKC!$F$10:$F$5007,$H1259)))</f>
        <v/>
      </c>
      <c r="G1259" s="50">
        <f ca="1">IF(SUM(E1259:F1259)=0,0,$G$11+SUM(E$12:$E1259)-SUM(F$12:$F1259))</f>
        <v>2822560749</v>
      </c>
      <c r="H1259" s="51">
        <f ca="1">IF(IF(TYPE(MATCH($C$8,OFFSET([1]NKC!$D$10,H1258,0):'[1]NKC'!$D$5007,0)+H1258)=16,"",MATCH($C$8,OFFSET([1]NKC!$D$10,H1258,0):'[1]NKC'!$D$5007,0)+H1258)&lt;IF(TYPE(MATCH($C$8,OFFSET([1]NKC!$E$10,H1258,0):'[1]NKC'!$E$5007,0)+H1258)=16,"",MATCH($C$8,OFFSET([1]NKC!$E$10,H1258,0):'[1]NKC'!$E$5007,0)+H1258),IF(TYPE(MATCH($C$8,OFFSET([1]NKC!$D$10,H1258,0):'[1]NKC'!$D$5007,0)+H1258)=16,"",MATCH($C$8,OFFSET([1]NKC!$D$10,H1258,0):'[1]NKC'!$D$5007,0)+H1258),IF(TYPE(MATCH($C$8,OFFSET([1]NKC!$E$10,H1258,0):'[1]NKC'!$E$5007,0)+H1258)=16,"",MATCH($C$8,OFFSET([1]NKC!$E$10,H1258,0):'[1]NKC'!$E$5007,0)+H1258))</f>
        <v>1688</v>
      </c>
    </row>
    <row r="1260" spans="1:8" s="52" customFormat="1" ht="14.25">
      <c r="A1260" s="45">
        <f ca="1">IF($H1260="","",INDEX([1]NKC!$A$10:$A$5007,$H1260))</f>
        <v>43661</v>
      </c>
      <c r="B1260" s="46" t="str">
        <f ca="1">IF($H1260="","",INDEX([1]NKC!$B$10:$B$5007,$H1260))</f>
        <v>PT00013</v>
      </c>
      <c r="C1260" s="47" t="str">
        <f ca="1">IF($H1260="","",INDEX([1]NKC!$C$10:$C$5007,$H1260))</f>
        <v>Thuế GTGT đầu ra</v>
      </c>
      <c r="D1260" s="48" t="str">
        <f ca="1">IF(IF($H1260="","",INDEX([1]NKC!$D$10:$D$5007,$H1260))=$C$8,IF($H1260="","",INDEX([1]NKC!$E$10:$E$5007,$H1260)),IF($H1260="","",INDEX([1]NKC!$D$10:$D$5007,$H1260)))</f>
        <v>33311</v>
      </c>
      <c r="E1260" s="49">
        <f ca="1">IF(IF($H1260="","",INDEX([1]NKC!$E$10:$E$5007,$H1260))=$C$8,"",IF($H1260="","",INDEX([1]NKC!$F$10:$F$5007,$H1260)))</f>
        <v>74618</v>
      </c>
      <c r="F1260" s="49" t="str">
        <f ca="1">IF(IF($H1260="","",INDEX([1]NKC!$D$10:$D$5007,$H1260))=$C$8,"",IF($H1260="","",INDEX([1]NKC!$F$10:$F$5007,$H1260)))</f>
        <v/>
      </c>
      <c r="G1260" s="50">
        <f ca="1">IF(SUM(E1260:F1260)=0,0,$G$11+SUM(E$12:$E1260)-SUM(F$12:$F1260))</f>
        <v>2822635367</v>
      </c>
      <c r="H1260" s="51">
        <f ca="1">IF(IF(TYPE(MATCH($C$8,OFFSET([1]NKC!$D$10,H1259,0):'[1]NKC'!$D$5007,0)+H1259)=16,"",MATCH($C$8,OFFSET([1]NKC!$D$10,H1259,0):'[1]NKC'!$D$5007,0)+H1259)&lt;IF(TYPE(MATCH($C$8,OFFSET([1]NKC!$E$10,H1259,0):'[1]NKC'!$E$5007,0)+H1259)=16,"",MATCH($C$8,OFFSET([1]NKC!$E$10,H1259,0):'[1]NKC'!$E$5007,0)+H1259),IF(TYPE(MATCH($C$8,OFFSET([1]NKC!$D$10,H1259,0):'[1]NKC'!$D$5007,0)+H1259)=16,"",MATCH($C$8,OFFSET([1]NKC!$D$10,H1259,0):'[1]NKC'!$D$5007,0)+H1259),IF(TYPE(MATCH($C$8,OFFSET([1]NKC!$E$10,H1259,0):'[1]NKC'!$E$5007,0)+H1259)=16,"",MATCH($C$8,OFFSET([1]NKC!$E$10,H1259,0):'[1]NKC'!$E$5007,0)+H1259))</f>
        <v>1689</v>
      </c>
    </row>
    <row r="1261" spans="1:8" s="52" customFormat="1" ht="25.5">
      <c r="A1261" s="45">
        <f ca="1">IF($H1261="","",INDEX([1]NKC!$A$10:$A$5007,$H1261))</f>
        <v>43661</v>
      </c>
      <c r="B1261" s="46" t="str">
        <f ca="1">IF($H1261="","",INDEX([1]NKC!$B$10:$B$5007,$H1261))</f>
        <v>PC00045</v>
      </c>
      <c r="C1261" s="47" t="str">
        <f ca="1">IF($H1261="","",INDEX([1]NKC!$C$10:$C$5007,$H1261))</f>
        <v>TT cước Internet và điện thoại tháng 06/2019 - Chi nhánh Công ty Cổ Phần Viễn Thông FPT</v>
      </c>
      <c r="D1261" s="48" t="str">
        <f ca="1">IF(IF($H1261="","",INDEX([1]NKC!$D$10:$D$5007,$H1261))=$C$8,IF($H1261="","",INDEX([1]NKC!$E$10:$E$5007,$H1261)),IF($H1261="","",INDEX([1]NKC!$D$10:$D$5007,$H1261)))</f>
        <v>6428</v>
      </c>
      <c r="E1261" s="49" t="str">
        <f ca="1">IF(IF($H1261="","",INDEX([1]NKC!$E$10:$E$5007,$H1261))=$C$8,"",IF($H1261="","",INDEX([1]NKC!$F$10:$F$5007,$H1261)))</f>
        <v/>
      </c>
      <c r="F1261" s="49">
        <f ca="1">IF(IF($H1261="","",INDEX([1]NKC!$D$10:$D$5007,$H1261))=$C$8,"",IF($H1261="","",INDEX([1]NKC!$F$10:$F$5007,$H1261)))</f>
        <v>2464515</v>
      </c>
      <c r="G1261" s="50">
        <f ca="1">IF(SUM(E1261:F1261)=0,0,$G$11+SUM(E$12:$E1261)-SUM(F$12:$F1261))</f>
        <v>2820170852</v>
      </c>
      <c r="H1261" s="51">
        <f ca="1">IF(IF(TYPE(MATCH($C$8,OFFSET([1]NKC!$D$10,H1260,0):'[1]NKC'!$D$5007,0)+H1260)=16,"",MATCH($C$8,OFFSET([1]NKC!$D$10,H1260,0):'[1]NKC'!$D$5007,0)+H1260)&lt;IF(TYPE(MATCH($C$8,OFFSET([1]NKC!$E$10,H1260,0):'[1]NKC'!$E$5007,0)+H1260)=16,"",MATCH($C$8,OFFSET([1]NKC!$E$10,H1260,0):'[1]NKC'!$E$5007,0)+H1260),IF(TYPE(MATCH($C$8,OFFSET([1]NKC!$D$10,H1260,0):'[1]NKC'!$D$5007,0)+H1260)=16,"",MATCH($C$8,OFFSET([1]NKC!$D$10,H1260,0):'[1]NKC'!$D$5007,0)+H1260),IF(TYPE(MATCH($C$8,OFFSET([1]NKC!$E$10,H1260,0):'[1]NKC'!$E$5007,0)+H1260)=16,"",MATCH($C$8,OFFSET([1]NKC!$E$10,H1260,0):'[1]NKC'!$E$5007,0)+H1260))</f>
        <v>1691</v>
      </c>
    </row>
    <row r="1262" spans="1:8" s="52" customFormat="1" ht="14.25">
      <c r="A1262" s="45">
        <f ca="1">IF($H1262="","",INDEX([1]NKC!$A$10:$A$5007,$H1262))</f>
        <v>43661</v>
      </c>
      <c r="B1262" s="46" t="str">
        <f ca="1">IF($H1262="","",INDEX([1]NKC!$B$10:$B$5007,$H1262))</f>
        <v>PC00045</v>
      </c>
      <c r="C1262" s="47" t="str">
        <f ca="1">IF($H1262="","",INDEX([1]NKC!$C$10:$C$5007,$H1262))</f>
        <v>Thuế GTGT được khấu trừ của hàng hóa, dịch vụ</v>
      </c>
      <c r="D1262" s="48" t="str">
        <f ca="1">IF(IF($H1262="","",INDEX([1]NKC!$D$10:$D$5007,$H1262))=$C$8,IF($H1262="","",INDEX([1]NKC!$E$10:$E$5007,$H1262)),IF($H1262="","",INDEX([1]NKC!$D$10:$D$5007,$H1262)))</f>
        <v>1331</v>
      </c>
      <c r="E1262" s="49" t="str">
        <f ca="1">IF(IF($H1262="","",INDEX([1]NKC!$E$10:$E$5007,$H1262))=$C$8,"",IF($H1262="","",INDEX([1]NKC!$F$10:$F$5007,$H1262)))</f>
        <v/>
      </c>
      <c r="F1262" s="49">
        <f ca="1">IF(IF($H1262="","",INDEX([1]NKC!$D$10:$D$5007,$H1262))=$C$8,"",IF($H1262="","",INDEX([1]NKC!$F$10:$F$5007,$H1262)))</f>
        <v>246452</v>
      </c>
      <c r="G1262" s="50">
        <f ca="1">IF(SUM(E1262:F1262)=0,0,$G$11+SUM(E$12:$E1262)-SUM(F$12:$F1262))</f>
        <v>2819924400</v>
      </c>
      <c r="H1262" s="51">
        <f ca="1">IF(IF(TYPE(MATCH($C$8,OFFSET([1]NKC!$D$10,H1261,0):'[1]NKC'!$D$5007,0)+H1261)=16,"",MATCH($C$8,OFFSET([1]NKC!$D$10,H1261,0):'[1]NKC'!$D$5007,0)+H1261)&lt;IF(TYPE(MATCH($C$8,OFFSET([1]NKC!$E$10,H1261,0):'[1]NKC'!$E$5007,0)+H1261)=16,"",MATCH($C$8,OFFSET([1]NKC!$E$10,H1261,0):'[1]NKC'!$E$5007,0)+H1261),IF(TYPE(MATCH($C$8,OFFSET([1]NKC!$D$10,H1261,0):'[1]NKC'!$D$5007,0)+H1261)=16,"",MATCH($C$8,OFFSET([1]NKC!$D$10,H1261,0):'[1]NKC'!$D$5007,0)+H1261),IF(TYPE(MATCH($C$8,OFFSET([1]NKC!$E$10,H1261,0):'[1]NKC'!$E$5007,0)+H1261)=16,"",MATCH($C$8,OFFSET([1]NKC!$E$10,H1261,0):'[1]NKC'!$E$5007,0)+H1261))</f>
        <v>1692</v>
      </c>
    </row>
    <row r="1263" spans="1:8" s="52" customFormat="1" ht="25.5">
      <c r="A1263" s="45">
        <f ca="1">IF($H1263="","",INDEX([1]NKC!$A$10:$A$5007,$H1263))</f>
        <v>43662</v>
      </c>
      <c r="B1263" s="46" t="str">
        <f ca="1">IF($H1263="","",INDEX([1]NKC!$B$10:$B$5007,$H1263))</f>
        <v>PC00076</v>
      </c>
      <c r="C1263" s="47" t="str">
        <f ca="1">IF($H1263="","",INDEX([1]NKC!$C$10:$C$5007,$H1263))</f>
        <v>TT bảo trì mạng T3.4.5.6/2019 - Công ty TNHH Thương Mại dịch vụ viễn thông An Việt</v>
      </c>
      <c r="D1263" s="48" t="str">
        <f ca="1">IF(IF($H1263="","",INDEX([1]NKC!$D$10:$D$5007,$H1263))=$C$8,IF($H1263="","",INDEX([1]NKC!$E$10:$E$5007,$H1263)),IF($H1263="","",INDEX([1]NKC!$D$10:$D$5007,$H1263)))</f>
        <v>6428</v>
      </c>
      <c r="E1263" s="49" t="str">
        <f ca="1">IF(IF($H1263="","",INDEX([1]NKC!$E$10:$E$5007,$H1263))=$C$8,"",IF($H1263="","",INDEX([1]NKC!$F$10:$F$5007,$H1263)))</f>
        <v/>
      </c>
      <c r="F1263" s="49">
        <f ca="1">IF(IF($H1263="","",INDEX([1]NKC!$D$10:$D$5007,$H1263))=$C$8,"",IF($H1263="","",INDEX([1]NKC!$F$10:$F$5007,$H1263)))</f>
        <v>12000000</v>
      </c>
      <c r="G1263" s="50">
        <f ca="1">IF(SUM(E1263:F1263)=0,0,$G$11+SUM(E$12:$E1263)-SUM(F$12:$F1263))</f>
        <v>2807924400</v>
      </c>
      <c r="H1263" s="51">
        <f ca="1">IF(IF(TYPE(MATCH($C$8,OFFSET([1]NKC!$D$10,H1262,0):'[1]NKC'!$D$5007,0)+H1262)=16,"",MATCH($C$8,OFFSET([1]NKC!$D$10,H1262,0):'[1]NKC'!$D$5007,0)+H1262)&lt;IF(TYPE(MATCH($C$8,OFFSET([1]NKC!$E$10,H1262,0):'[1]NKC'!$E$5007,0)+H1262)=16,"",MATCH($C$8,OFFSET([1]NKC!$E$10,H1262,0):'[1]NKC'!$E$5007,0)+H1262),IF(TYPE(MATCH($C$8,OFFSET([1]NKC!$D$10,H1262,0):'[1]NKC'!$D$5007,0)+H1262)=16,"",MATCH($C$8,OFFSET([1]NKC!$D$10,H1262,0):'[1]NKC'!$D$5007,0)+H1262),IF(TYPE(MATCH($C$8,OFFSET([1]NKC!$E$10,H1262,0):'[1]NKC'!$E$5007,0)+H1262)=16,"",MATCH($C$8,OFFSET([1]NKC!$E$10,H1262,0):'[1]NKC'!$E$5007,0)+H1262))</f>
        <v>1693</v>
      </c>
    </row>
    <row r="1264" spans="1:8" s="52" customFormat="1" ht="14.25">
      <c r="A1264" s="45">
        <f ca="1">IF($H1264="","",INDEX([1]NKC!$A$10:$A$5007,$H1264))</f>
        <v>43662</v>
      </c>
      <c r="B1264" s="46" t="str">
        <f ca="1">IF($H1264="","",INDEX([1]NKC!$B$10:$B$5007,$H1264))</f>
        <v>PC00076</v>
      </c>
      <c r="C1264" s="47" t="str">
        <f ca="1">IF($H1264="","",INDEX([1]NKC!$C$10:$C$5007,$H1264))</f>
        <v>Thuế GTGT được khấu trừ của hàng hóa, dịch vụ</v>
      </c>
      <c r="D1264" s="48" t="str">
        <f ca="1">IF(IF($H1264="","",INDEX([1]NKC!$D$10:$D$5007,$H1264))=$C$8,IF($H1264="","",INDEX([1]NKC!$E$10:$E$5007,$H1264)),IF($H1264="","",INDEX([1]NKC!$D$10:$D$5007,$H1264)))</f>
        <v>1331</v>
      </c>
      <c r="E1264" s="49" t="str">
        <f ca="1">IF(IF($H1264="","",INDEX([1]NKC!$E$10:$E$5007,$H1264))=$C$8,"",IF($H1264="","",INDEX([1]NKC!$F$10:$F$5007,$H1264)))</f>
        <v/>
      </c>
      <c r="F1264" s="49">
        <f ca="1">IF(IF($H1264="","",INDEX([1]NKC!$D$10:$D$5007,$H1264))=$C$8,"",IF($H1264="","",INDEX([1]NKC!$F$10:$F$5007,$H1264)))</f>
        <v>1200000</v>
      </c>
      <c r="G1264" s="50">
        <f ca="1">IF(SUM(E1264:F1264)=0,0,$G$11+SUM(E$12:$E1264)-SUM(F$12:$F1264))</f>
        <v>2806724400</v>
      </c>
      <c r="H1264" s="51">
        <f ca="1">IF(IF(TYPE(MATCH($C$8,OFFSET([1]NKC!$D$10,H1263,0):'[1]NKC'!$D$5007,0)+H1263)=16,"",MATCH($C$8,OFFSET([1]NKC!$D$10,H1263,0):'[1]NKC'!$D$5007,0)+H1263)&lt;IF(TYPE(MATCH($C$8,OFFSET([1]NKC!$E$10,H1263,0):'[1]NKC'!$E$5007,0)+H1263)=16,"",MATCH($C$8,OFFSET([1]NKC!$E$10,H1263,0):'[1]NKC'!$E$5007,0)+H1263),IF(TYPE(MATCH($C$8,OFFSET([1]NKC!$D$10,H1263,0):'[1]NKC'!$D$5007,0)+H1263)=16,"",MATCH($C$8,OFFSET([1]NKC!$D$10,H1263,0):'[1]NKC'!$D$5007,0)+H1263),IF(TYPE(MATCH($C$8,OFFSET([1]NKC!$E$10,H1263,0):'[1]NKC'!$E$5007,0)+H1263)=16,"",MATCH($C$8,OFFSET([1]NKC!$E$10,H1263,0):'[1]NKC'!$E$5007,0)+H1263))</f>
        <v>1694</v>
      </c>
    </row>
    <row r="1265" spans="1:8" s="52" customFormat="1" ht="25.5">
      <c r="A1265" s="45">
        <f ca="1">IF($H1265="","",INDEX([1]NKC!$A$10:$A$5007,$H1265))</f>
        <v>43663</v>
      </c>
      <c r="B1265" s="46" t="str">
        <f ca="1">IF($H1265="","",INDEX([1]NKC!$B$10:$B$5007,$H1265))</f>
        <v>PT00014</v>
      </c>
      <c r="C1265" s="47" t="str">
        <f ca="1">IF($H1265="","",INDEX([1]NKC!$C$10:$C$5007,$H1265))</f>
        <v>Hoàn ứng Ms Luyến - Công ty TNHH Sản Phẩm Xây Dựng Della Vietbuilders</v>
      </c>
      <c r="D1265" s="48" t="str">
        <f ca="1">IF(IF($H1265="","",INDEX([1]NKC!$D$10:$D$5007,$H1265))=$C$8,IF($H1265="","",INDEX([1]NKC!$E$10:$E$5007,$H1265)),IF($H1265="","",INDEX([1]NKC!$D$10:$D$5007,$H1265)))</f>
        <v>141</v>
      </c>
      <c r="E1265" s="49">
        <f ca="1">IF(IF($H1265="","",INDEX([1]NKC!$E$10:$E$5007,$H1265))=$C$8,"",IF($H1265="","",INDEX([1]NKC!$F$10:$F$5007,$H1265)))</f>
        <v>5115000</v>
      </c>
      <c r="F1265" s="49" t="str">
        <f ca="1">IF(IF($H1265="","",INDEX([1]NKC!$D$10:$D$5007,$H1265))=$C$8,"",IF($H1265="","",INDEX([1]NKC!$F$10:$F$5007,$H1265)))</f>
        <v/>
      </c>
      <c r="G1265" s="50">
        <f ca="1">IF(SUM(E1265:F1265)=0,0,$G$11+SUM(E$12:$E1265)-SUM(F$12:$F1265))</f>
        <v>2811839400</v>
      </c>
      <c r="H1265" s="51">
        <f ca="1">IF(IF(TYPE(MATCH($C$8,OFFSET([1]NKC!$D$10,H1264,0):'[1]NKC'!$D$5007,0)+H1264)=16,"",MATCH($C$8,OFFSET([1]NKC!$D$10,H1264,0):'[1]NKC'!$D$5007,0)+H1264)&lt;IF(TYPE(MATCH($C$8,OFFSET([1]NKC!$E$10,H1264,0):'[1]NKC'!$E$5007,0)+H1264)=16,"",MATCH($C$8,OFFSET([1]NKC!$E$10,H1264,0):'[1]NKC'!$E$5007,0)+H1264),IF(TYPE(MATCH($C$8,OFFSET([1]NKC!$D$10,H1264,0):'[1]NKC'!$D$5007,0)+H1264)=16,"",MATCH($C$8,OFFSET([1]NKC!$D$10,H1264,0):'[1]NKC'!$D$5007,0)+H1264),IF(TYPE(MATCH($C$8,OFFSET([1]NKC!$E$10,H1264,0):'[1]NKC'!$E$5007,0)+H1264)=16,"",MATCH($C$8,OFFSET([1]NKC!$E$10,H1264,0):'[1]NKC'!$E$5007,0)+H1264))</f>
        <v>1700</v>
      </c>
    </row>
    <row r="1266" spans="1:8" s="52" customFormat="1" ht="25.5">
      <c r="A1266" s="45">
        <f ca="1">IF($H1266="","",INDEX([1]NKC!$A$10:$A$5007,$H1266))</f>
        <v>43663</v>
      </c>
      <c r="B1266" s="46" t="str">
        <f ca="1">IF($H1266="","",INDEX([1]NKC!$B$10:$B$5007,$H1266))</f>
        <v>PC00046</v>
      </c>
      <c r="C1266" s="47" t="str">
        <f ca="1">IF($H1266="","",INDEX([1]NKC!$C$10:$C$5007,$H1266))</f>
        <v>TT đổi ga, chổi quét nhà, dụng cụ vệ sinh - Công ty TNHH EB Tân Phú</v>
      </c>
      <c r="D1266" s="48" t="str">
        <f ca="1">IF(IF($H1266="","",INDEX([1]NKC!$D$10:$D$5007,$H1266))=$C$8,IF($H1266="","",INDEX([1]NKC!$E$10:$E$5007,$H1266)),IF($H1266="","",INDEX([1]NKC!$D$10:$D$5007,$H1266)))</f>
        <v>6423</v>
      </c>
      <c r="E1266" s="49" t="str">
        <f ca="1">IF(IF($H1266="","",INDEX([1]NKC!$E$10:$E$5007,$H1266))=$C$8,"",IF($H1266="","",INDEX([1]NKC!$F$10:$F$5007,$H1266)))</f>
        <v/>
      </c>
      <c r="F1266" s="49">
        <f ca="1">IF(IF($H1266="","",INDEX([1]NKC!$D$10:$D$5007,$H1266))=$C$8,"",IF($H1266="","",INDEX([1]NKC!$F$10:$F$5007,$H1266)))</f>
        <v>556363</v>
      </c>
      <c r="G1266" s="50">
        <f ca="1">IF(SUM(E1266:F1266)=0,0,$G$11+SUM(E$12:$E1266)-SUM(F$12:$F1266))</f>
        <v>2811283037</v>
      </c>
      <c r="H1266" s="51">
        <f ca="1">IF(IF(TYPE(MATCH($C$8,OFFSET([1]NKC!$D$10,H1265,0):'[1]NKC'!$D$5007,0)+H1265)=16,"",MATCH($C$8,OFFSET([1]NKC!$D$10,H1265,0):'[1]NKC'!$D$5007,0)+H1265)&lt;IF(TYPE(MATCH($C$8,OFFSET([1]NKC!$E$10,H1265,0):'[1]NKC'!$E$5007,0)+H1265)=16,"",MATCH($C$8,OFFSET([1]NKC!$E$10,H1265,0):'[1]NKC'!$E$5007,0)+H1265),IF(TYPE(MATCH($C$8,OFFSET([1]NKC!$D$10,H1265,0):'[1]NKC'!$D$5007,0)+H1265)=16,"",MATCH($C$8,OFFSET([1]NKC!$D$10,H1265,0):'[1]NKC'!$D$5007,0)+H1265),IF(TYPE(MATCH($C$8,OFFSET([1]NKC!$E$10,H1265,0):'[1]NKC'!$E$5007,0)+H1265)=16,"",MATCH($C$8,OFFSET([1]NKC!$E$10,H1265,0):'[1]NKC'!$E$5007,0)+H1265))</f>
        <v>1701</v>
      </c>
    </row>
    <row r="1267" spans="1:8" s="52" customFormat="1" ht="25.5">
      <c r="A1267" s="45">
        <f ca="1">IF($H1267="","",INDEX([1]NKC!$A$10:$A$5007,$H1267))</f>
        <v>43663</v>
      </c>
      <c r="B1267" s="46" t="str">
        <f ca="1">IF($H1267="","",INDEX([1]NKC!$B$10:$B$5007,$H1267))</f>
        <v>PC00046</v>
      </c>
      <c r="C1267" s="47" t="str">
        <f ca="1">IF($H1267="","",INDEX([1]NKC!$C$10:$C$5007,$H1267))</f>
        <v>TT đổi ga, chổi quét nhà, dụng cụ vệ sinh - Công ty TNHH EB Tân Phú</v>
      </c>
      <c r="D1267" s="48" t="str">
        <f ca="1">IF(IF($H1267="","",INDEX([1]NKC!$D$10:$D$5007,$H1267))=$C$8,IF($H1267="","",INDEX([1]NKC!$E$10:$E$5007,$H1267)),IF($H1267="","",INDEX([1]NKC!$D$10:$D$5007,$H1267)))</f>
        <v>6423</v>
      </c>
      <c r="E1267" s="49" t="str">
        <f ca="1">IF(IF($H1267="","",INDEX([1]NKC!$E$10:$E$5007,$H1267))=$C$8,"",IF($H1267="","",INDEX([1]NKC!$F$10:$F$5007,$H1267)))</f>
        <v/>
      </c>
      <c r="F1267" s="49">
        <f ca="1">IF(IF($H1267="","",INDEX([1]NKC!$D$10:$D$5007,$H1267))=$C$8,"",IF($H1267="","",INDEX([1]NKC!$F$10:$F$5007,$H1267)))</f>
        <v>441000</v>
      </c>
      <c r="G1267" s="50">
        <f ca="1">IF(SUM(E1267:F1267)=0,0,$G$11+SUM(E$12:$E1267)-SUM(F$12:$F1267))</f>
        <v>2810842037</v>
      </c>
      <c r="H1267" s="51">
        <f ca="1">IF(IF(TYPE(MATCH($C$8,OFFSET([1]NKC!$D$10,H1266,0):'[1]NKC'!$D$5007,0)+H1266)=16,"",MATCH($C$8,OFFSET([1]NKC!$D$10,H1266,0):'[1]NKC'!$D$5007,0)+H1266)&lt;IF(TYPE(MATCH($C$8,OFFSET([1]NKC!$E$10,H1266,0):'[1]NKC'!$E$5007,0)+H1266)=16,"",MATCH($C$8,OFFSET([1]NKC!$E$10,H1266,0):'[1]NKC'!$E$5007,0)+H1266),IF(TYPE(MATCH($C$8,OFFSET([1]NKC!$D$10,H1266,0):'[1]NKC'!$D$5007,0)+H1266)=16,"",MATCH($C$8,OFFSET([1]NKC!$D$10,H1266,0):'[1]NKC'!$D$5007,0)+H1266),IF(TYPE(MATCH($C$8,OFFSET([1]NKC!$E$10,H1266,0):'[1]NKC'!$E$5007,0)+H1266)=16,"",MATCH($C$8,OFFSET([1]NKC!$E$10,H1266,0):'[1]NKC'!$E$5007,0)+H1266))</f>
        <v>1702</v>
      </c>
    </row>
    <row r="1268" spans="1:8" s="52" customFormat="1" ht="14.25">
      <c r="A1268" s="45">
        <f ca="1">IF($H1268="","",INDEX([1]NKC!$A$10:$A$5007,$H1268))</f>
        <v>43663</v>
      </c>
      <c r="B1268" s="46" t="str">
        <f ca="1">IF($H1268="","",INDEX([1]NKC!$B$10:$B$5007,$H1268))</f>
        <v>PC00046</v>
      </c>
      <c r="C1268" s="47" t="str">
        <f ca="1">IF($H1268="","",INDEX([1]NKC!$C$10:$C$5007,$H1268))</f>
        <v>Thuế GTGT được khấu trừ của hàng hóa, dịch vụ</v>
      </c>
      <c r="D1268" s="48" t="str">
        <f ca="1">IF(IF($H1268="","",INDEX([1]NKC!$D$10:$D$5007,$H1268))=$C$8,IF($H1268="","",INDEX([1]NKC!$E$10:$E$5007,$H1268)),IF($H1268="","",INDEX([1]NKC!$D$10:$D$5007,$H1268)))</f>
        <v>1331</v>
      </c>
      <c r="E1268" s="49" t="str">
        <f ca="1">IF(IF($H1268="","",INDEX([1]NKC!$E$10:$E$5007,$H1268))=$C$8,"",IF($H1268="","",INDEX([1]NKC!$F$10:$F$5007,$H1268)))</f>
        <v/>
      </c>
      <c r="F1268" s="49">
        <f ca="1">IF(IF($H1268="","",INDEX([1]NKC!$D$10:$D$5007,$H1268))=$C$8,"",IF($H1268="","",INDEX([1]NKC!$F$10:$F$5007,$H1268)))</f>
        <v>55637</v>
      </c>
      <c r="G1268" s="50">
        <f ca="1">IF(SUM(E1268:F1268)=0,0,$G$11+SUM(E$12:$E1268)-SUM(F$12:$F1268))</f>
        <v>2810786400</v>
      </c>
      <c r="H1268" s="51">
        <f ca="1">IF(IF(TYPE(MATCH($C$8,OFFSET([1]NKC!$D$10,H1267,0):'[1]NKC'!$D$5007,0)+H1267)=16,"",MATCH($C$8,OFFSET([1]NKC!$D$10,H1267,0):'[1]NKC'!$D$5007,0)+H1267)&lt;IF(TYPE(MATCH($C$8,OFFSET([1]NKC!$E$10,H1267,0):'[1]NKC'!$E$5007,0)+H1267)=16,"",MATCH($C$8,OFFSET([1]NKC!$E$10,H1267,0):'[1]NKC'!$E$5007,0)+H1267),IF(TYPE(MATCH($C$8,OFFSET([1]NKC!$D$10,H1267,0):'[1]NKC'!$D$5007,0)+H1267)=16,"",MATCH($C$8,OFFSET([1]NKC!$D$10,H1267,0):'[1]NKC'!$D$5007,0)+H1267),IF(TYPE(MATCH($C$8,OFFSET([1]NKC!$E$10,H1267,0):'[1]NKC'!$E$5007,0)+H1267)=16,"",MATCH($C$8,OFFSET([1]NKC!$E$10,H1267,0):'[1]NKC'!$E$5007,0)+H1267))</f>
        <v>1703</v>
      </c>
    </row>
    <row r="1269" spans="1:8" s="52" customFormat="1" ht="14.25">
      <c r="A1269" s="45">
        <f ca="1">IF($H1269="","",INDEX([1]NKC!$A$10:$A$5007,$H1269))</f>
        <v>43663</v>
      </c>
      <c r="B1269" s="46" t="str">
        <f ca="1">IF($H1269="","",INDEX([1]NKC!$B$10:$B$5007,$H1269))</f>
        <v>PC00047</v>
      </c>
      <c r="C1269" s="47" t="str">
        <f ca="1">IF($H1269="","",INDEX([1]NKC!$C$10:$C$5007,$H1269))</f>
        <v>Tạm ứng công tác miền Trung - Trần Vĩnh Long</v>
      </c>
      <c r="D1269" s="48" t="str">
        <f ca="1">IF(IF($H1269="","",INDEX([1]NKC!$D$10:$D$5007,$H1269))=$C$8,IF($H1269="","",INDEX([1]NKC!$E$10:$E$5007,$H1269)),IF($H1269="","",INDEX([1]NKC!$D$10:$D$5007,$H1269)))</f>
        <v>141</v>
      </c>
      <c r="E1269" s="49" t="str">
        <f ca="1">IF(IF($H1269="","",INDEX([1]NKC!$E$10:$E$5007,$H1269))=$C$8,"",IF($H1269="","",INDEX([1]NKC!$F$10:$F$5007,$H1269)))</f>
        <v/>
      </c>
      <c r="F1269" s="49">
        <f ca="1">IF(IF($H1269="","",INDEX([1]NKC!$D$10:$D$5007,$H1269))=$C$8,"",IF($H1269="","",INDEX([1]NKC!$F$10:$F$5007,$H1269)))</f>
        <v>3000000</v>
      </c>
      <c r="G1269" s="50">
        <f ca="1">IF(SUM(E1269:F1269)=0,0,$G$11+SUM(E$12:$E1269)-SUM(F$12:$F1269))</f>
        <v>2807786400</v>
      </c>
      <c r="H1269" s="51">
        <f ca="1">IF(IF(TYPE(MATCH($C$8,OFFSET([1]NKC!$D$10,H1268,0):'[1]NKC'!$D$5007,0)+H1268)=16,"",MATCH($C$8,OFFSET([1]NKC!$D$10,H1268,0):'[1]NKC'!$D$5007,0)+H1268)&lt;IF(TYPE(MATCH($C$8,OFFSET([1]NKC!$E$10,H1268,0):'[1]NKC'!$E$5007,0)+H1268)=16,"",MATCH($C$8,OFFSET([1]NKC!$E$10,H1268,0):'[1]NKC'!$E$5007,0)+H1268),IF(TYPE(MATCH($C$8,OFFSET([1]NKC!$D$10,H1268,0):'[1]NKC'!$D$5007,0)+H1268)=16,"",MATCH($C$8,OFFSET([1]NKC!$D$10,H1268,0):'[1]NKC'!$D$5007,0)+H1268),IF(TYPE(MATCH($C$8,OFFSET([1]NKC!$E$10,H1268,0):'[1]NKC'!$E$5007,0)+H1268)=16,"",MATCH($C$8,OFFSET([1]NKC!$E$10,H1268,0):'[1]NKC'!$E$5007,0)+H1268))</f>
        <v>1704</v>
      </c>
    </row>
    <row r="1270" spans="1:8" s="52" customFormat="1" ht="38.25">
      <c r="A1270" s="45">
        <f ca="1">IF($H1270="","",INDEX([1]NKC!$A$10:$A$5007,$H1270))</f>
        <v>43663</v>
      </c>
      <c r="B1270" s="46" t="str">
        <f ca="1">IF($H1270="","",INDEX([1]NKC!$B$10:$B$5007,$H1270))</f>
        <v>PC00048</v>
      </c>
      <c r="C1270" s="47" t="str">
        <f ca="1">IF($H1270="","",INDEX([1]NKC!$C$10:$C$5007,$H1270))</f>
        <v>TT chi phí tiếp khách CH Vinh Quang Q2 - Công ty TNHH Một Thành viên Thương Mại Nhà Hàng Linh Quân</v>
      </c>
      <c r="D1270" s="48" t="str">
        <f ca="1">IF(IF($H1270="","",INDEX([1]NKC!$D$10:$D$5007,$H1270))=$C$8,IF($H1270="","",INDEX([1]NKC!$E$10:$E$5007,$H1270)),IF($H1270="","",INDEX([1]NKC!$D$10:$D$5007,$H1270)))</f>
        <v>6418</v>
      </c>
      <c r="E1270" s="49" t="str">
        <f ca="1">IF(IF($H1270="","",INDEX([1]NKC!$E$10:$E$5007,$H1270))=$C$8,"",IF($H1270="","",INDEX([1]NKC!$F$10:$F$5007,$H1270)))</f>
        <v/>
      </c>
      <c r="F1270" s="49">
        <f ca="1">IF(IF($H1270="","",INDEX([1]NKC!$D$10:$D$5007,$H1270))=$C$8,"",IF($H1270="","",INDEX([1]NKC!$F$10:$F$5007,$H1270)))</f>
        <v>2100000</v>
      </c>
      <c r="G1270" s="50">
        <f ca="1">IF(SUM(E1270:F1270)=0,0,$G$11+SUM(E$12:$E1270)-SUM(F$12:$F1270))</f>
        <v>2805686400</v>
      </c>
      <c r="H1270" s="51">
        <f ca="1">IF(IF(TYPE(MATCH($C$8,OFFSET([1]NKC!$D$10,H1269,0):'[1]NKC'!$D$5007,0)+H1269)=16,"",MATCH($C$8,OFFSET([1]NKC!$D$10,H1269,0):'[1]NKC'!$D$5007,0)+H1269)&lt;IF(TYPE(MATCH($C$8,OFFSET([1]NKC!$E$10,H1269,0):'[1]NKC'!$E$5007,0)+H1269)=16,"",MATCH($C$8,OFFSET([1]NKC!$E$10,H1269,0):'[1]NKC'!$E$5007,0)+H1269),IF(TYPE(MATCH($C$8,OFFSET([1]NKC!$D$10,H1269,0):'[1]NKC'!$D$5007,0)+H1269)=16,"",MATCH($C$8,OFFSET([1]NKC!$D$10,H1269,0):'[1]NKC'!$D$5007,0)+H1269),IF(TYPE(MATCH($C$8,OFFSET([1]NKC!$E$10,H1269,0):'[1]NKC'!$E$5007,0)+H1269)=16,"",MATCH($C$8,OFFSET([1]NKC!$E$10,H1269,0):'[1]NKC'!$E$5007,0)+H1269))</f>
        <v>1705</v>
      </c>
    </row>
    <row r="1271" spans="1:8" s="52" customFormat="1" ht="14.25">
      <c r="A1271" s="45">
        <f ca="1">IF($H1271="","",INDEX([1]NKC!$A$10:$A$5007,$H1271))</f>
        <v>43663</v>
      </c>
      <c r="B1271" s="46" t="str">
        <f ca="1">IF($H1271="","",INDEX([1]NKC!$B$10:$B$5007,$H1271))</f>
        <v>PC00048</v>
      </c>
      <c r="C1271" s="47" t="str">
        <f ca="1">IF($H1271="","",INDEX([1]NKC!$C$10:$C$5007,$H1271))</f>
        <v>Thuế GTGT được khấu trừ của hàng hóa, dịch vụ</v>
      </c>
      <c r="D1271" s="48" t="str">
        <f ca="1">IF(IF($H1271="","",INDEX([1]NKC!$D$10:$D$5007,$H1271))=$C$8,IF($H1271="","",INDEX([1]NKC!$E$10:$E$5007,$H1271)),IF($H1271="","",INDEX([1]NKC!$D$10:$D$5007,$H1271)))</f>
        <v>1331</v>
      </c>
      <c r="E1271" s="49" t="str">
        <f ca="1">IF(IF($H1271="","",INDEX([1]NKC!$E$10:$E$5007,$H1271))=$C$8,"",IF($H1271="","",INDEX([1]NKC!$F$10:$F$5007,$H1271)))</f>
        <v/>
      </c>
      <c r="F1271" s="49">
        <f ca="1">IF(IF($H1271="","",INDEX([1]NKC!$D$10:$D$5007,$H1271))=$C$8,"",IF($H1271="","",INDEX([1]NKC!$F$10:$F$5007,$H1271)))</f>
        <v>210000</v>
      </c>
      <c r="G1271" s="50">
        <f ca="1">IF(SUM(E1271:F1271)=0,0,$G$11+SUM(E$12:$E1271)-SUM(F$12:$F1271))</f>
        <v>2805476400</v>
      </c>
      <c r="H1271" s="51">
        <f ca="1">IF(IF(TYPE(MATCH($C$8,OFFSET([1]NKC!$D$10,H1270,0):'[1]NKC'!$D$5007,0)+H1270)=16,"",MATCH($C$8,OFFSET([1]NKC!$D$10,H1270,0):'[1]NKC'!$D$5007,0)+H1270)&lt;IF(TYPE(MATCH($C$8,OFFSET([1]NKC!$E$10,H1270,0):'[1]NKC'!$E$5007,0)+H1270)=16,"",MATCH($C$8,OFFSET([1]NKC!$E$10,H1270,0):'[1]NKC'!$E$5007,0)+H1270),IF(TYPE(MATCH($C$8,OFFSET([1]NKC!$D$10,H1270,0):'[1]NKC'!$D$5007,0)+H1270)=16,"",MATCH($C$8,OFFSET([1]NKC!$D$10,H1270,0):'[1]NKC'!$D$5007,0)+H1270),IF(TYPE(MATCH($C$8,OFFSET([1]NKC!$E$10,H1270,0):'[1]NKC'!$E$5007,0)+H1270)=16,"",MATCH($C$8,OFFSET([1]NKC!$E$10,H1270,0):'[1]NKC'!$E$5007,0)+H1270))</f>
        <v>1706</v>
      </c>
    </row>
    <row r="1272" spans="1:8" s="52" customFormat="1" ht="25.5">
      <c r="A1272" s="45">
        <f ca="1">IF($H1272="","",INDEX([1]NKC!$A$10:$A$5007,$H1272))</f>
        <v>43663</v>
      </c>
      <c r="B1272" s="46" t="str">
        <f ca="1">IF($H1272="","",INDEX([1]NKC!$B$10:$B$5007,$H1272))</f>
        <v>PC00049</v>
      </c>
      <c r="C1272" s="47" t="str">
        <f ca="1">IF($H1272="","",INDEX([1]NKC!$C$10:$C$5007,$H1272))</f>
        <v>TT in 200 bộ báo giá các sản phẩm - Công ty TNHH MTV Thương mại dịch vụ Hoàng Lương Phương</v>
      </c>
      <c r="D1272" s="48" t="str">
        <f ca="1">IF(IF($H1272="","",INDEX([1]NKC!$D$10:$D$5007,$H1272))=$C$8,IF($H1272="","",INDEX([1]NKC!$E$10:$E$5007,$H1272)),IF($H1272="","",INDEX([1]NKC!$D$10:$D$5007,$H1272)))</f>
        <v>6418</v>
      </c>
      <c r="E1272" s="49" t="str">
        <f ca="1">IF(IF($H1272="","",INDEX([1]NKC!$E$10:$E$5007,$H1272))=$C$8,"",IF($H1272="","",INDEX([1]NKC!$F$10:$F$5007,$H1272)))</f>
        <v/>
      </c>
      <c r="F1272" s="49">
        <f ca="1">IF(IF($H1272="","",INDEX([1]NKC!$D$10:$D$5007,$H1272))=$C$8,"",IF($H1272="","",INDEX([1]NKC!$F$10:$F$5007,$H1272)))</f>
        <v>800000</v>
      </c>
      <c r="G1272" s="50">
        <f ca="1">IF(SUM(E1272:F1272)=0,0,$G$11+SUM(E$12:$E1272)-SUM(F$12:$F1272))</f>
        <v>2804676400</v>
      </c>
      <c r="H1272" s="51">
        <f ca="1">IF(IF(TYPE(MATCH($C$8,OFFSET([1]NKC!$D$10,H1271,0):'[1]NKC'!$D$5007,0)+H1271)=16,"",MATCH($C$8,OFFSET([1]NKC!$D$10,H1271,0):'[1]NKC'!$D$5007,0)+H1271)&lt;IF(TYPE(MATCH($C$8,OFFSET([1]NKC!$E$10,H1271,0):'[1]NKC'!$E$5007,0)+H1271)=16,"",MATCH($C$8,OFFSET([1]NKC!$E$10,H1271,0):'[1]NKC'!$E$5007,0)+H1271),IF(TYPE(MATCH($C$8,OFFSET([1]NKC!$D$10,H1271,0):'[1]NKC'!$D$5007,0)+H1271)=16,"",MATCH($C$8,OFFSET([1]NKC!$D$10,H1271,0):'[1]NKC'!$D$5007,0)+H1271),IF(TYPE(MATCH($C$8,OFFSET([1]NKC!$E$10,H1271,0):'[1]NKC'!$E$5007,0)+H1271)=16,"",MATCH($C$8,OFFSET([1]NKC!$E$10,H1271,0):'[1]NKC'!$E$5007,0)+H1271))</f>
        <v>1707</v>
      </c>
    </row>
    <row r="1273" spans="1:8" s="52" customFormat="1" ht="14.25">
      <c r="A1273" s="45">
        <f ca="1">IF($H1273="","",INDEX([1]NKC!$A$10:$A$5007,$H1273))</f>
        <v>43663</v>
      </c>
      <c r="B1273" s="46" t="str">
        <f ca="1">IF($H1273="","",INDEX([1]NKC!$B$10:$B$5007,$H1273))</f>
        <v>PC00049</v>
      </c>
      <c r="C1273" s="47" t="str">
        <f ca="1">IF($H1273="","",INDEX([1]NKC!$C$10:$C$5007,$H1273))</f>
        <v>Thuế GTGT được khấu trừ của hàng hóa, dịch vụ</v>
      </c>
      <c r="D1273" s="48" t="str">
        <f ca="1">IF(IF($H1273="","",INDEX([1]NKC!$D$10:$D$5007,$H1273))=$C$8,IF($H1273="","",INDEX([1]NKC!$E$10:$E$5007,$H1273)),IF($H1273="","",INDEX([1]NKC!$D$10:$D$5007,$H1273)))</f>
        <v>1331</v>
      </c>
      <c r="E1273" s="49" t="str">
        <f ca="1">IF(IF($H1273="","",INDEX([1]NKC!$E$10:$E$5007,$H1273))=$C$8,"",IF($H1273="","",INDEX([1]NKC!$F$10:$F$5007,$H1273)))</f>
        <v/>
      </c>
      <c r="F1273" s="49">
        <f ca="1">IF(IF($H1273="","",INDEX([1]NKC!$D$10:$D$5007,$H1273))=$C$8,"",IF($H1273="","",INDEX([1]NKC!$F$10:$F$5007,$H1273)))</f>
        <v>80000</v>
      </c>
      <c r="G1273" s="50">
        <f ca="1">IF(SUM(E1273:F1273)=0,0,$G$11+SUM(E$12:$E1273)-SUM(F$12:$F1273))</f>
        <v>2804596400</v>
      </c>
      <c r="H1273" s="51">
        <f ca="1">IF(IF(TYPE(MATCH($C$8,OFFSET([1]NKC!$D$10,H1272,0):'[1]NKC'!$D$5007,0)+H1272)=16,"",MATCH($C$8,OFFSET([1]NKC!$D$10,H1272,0):'[1]NKC'!$D$5007,0)+H1272)&lt;IF(TYPE(MATCH($C$8,OFFSET([1]NKC!$E$10,H1272,0):'[1]NKC'!$E$5007,0)+H1272)=16,"",MATCH($C$8,OFFSET([1]NKC!$E$10,H1272,0):'[1]NKC'!$E$5007,0)+H1272),IF(TYPE(MATCH($C$8,OFFSET([1]NKC!$D$10,H1272,0):'[1]NKC'!$D$5007,0)+H1272)=16,"",MATCH($C$8,OFFSET([1]NKC!$D$10,H1272,0):'[1]NKC'!$D$5007,0)+H1272),IF(TYPE(MATCH($C$8,OFFSET([1]NKC!$E$10,H1272,0):'[1]NKC'!$E$5007,0)+H1272)=16,"",MATCH($C$8,OFFSET([1]NKC!$E$10,H1272,0):'[1]NKC'!$E$5007,0)+H1272))</f>
        <v>1708</v>
      </c>
    </row>
    <row r="1274" spans="1:8" s="52" customFormat="1" ht="25.5">
      <c r="A1274" s="45">
        <f ca="1">IF($H1274="","",INDEX([1]NKC!$A$10:$A$5007,$H1274))</f>
        <v>43663</v>
      </c>
      <c r="B1274" s="46" t="str">
        <f ca="1">IF($H1274="","",INDEX([1]NKC!$B$10:$B$5007,$H1274))</f>
        <v>PC00050</v>
      </c>
      <c r="C1274" s="47" t="str">
        <f ca="1">IF($H1274="","",INDEX([1]NKC!$C$10:$C$5007,$H1274))</f>
        <v>TT tiền mua máy cắt thịt công ty - Công ty TNHH Thương Mại và Dịch Vụ Cơ Điện Hoàng Long</v>
      </c>
      <c r="D1274" s="48" t="str">
        <f ca="1">IF(IF($H1274="","",INDEX([1]NKC!$D$10:$D$5007,$H1274))=$C$8,IF($H1274="","",INDEX([1]NKC!$E$10:$E$5007,$H1274)),IF($H1274="","",INDEX([1]NKC!$D$10:$D$5007,$H1274)))</f>
        <v>24201</v>
      </c>
      <c r="E1274" s="49" t="str">
        <f ca="1">IF(IF($H1274="","",INDEX([1]NKC!$E$10:$E$5007,$H1274))=$C$8,"",IF($H1274="","",INDEX([1]NKC!$F$10:$F$5007,$H1274)))</f>
        <v/>
      </c>
      <c r="F1274" s="49">
        <f ca="1">IF(IF($H1274="","",INDEX([1]NKC!$D$10:$D$5007,$H1274))=$C$8,"",IF($H1274="","",INDEX([1]NKC!$F$10:$F$5007,$H1274)))</f>
        <v>4650000</v>
      </c>
      <c r="G1274" s="50">
        <f ca="1">IF(SUM(E1274:F1274)=0,0,$G$11+SUM(E$12:$E1274)-SUM(F$12:$F1274))</f>
        <v>2799946400</v>
      </c>
      <c r="H1274" s="51">
        <f ca="1">IF(IF(TYPE(MATCH($C$8,OFFSET([1]NKC!$D$10,H1273,0):'[1]NKC'!$D$5007,0)+H1273)=16,"",MATCH($C$8,OFFSET([1]NKC!$D$10,H1273,0):'[1]NKC'!$D$5007,0)+H1273)&lt;IF(TYPE(MATCH($C$8,OFFSET([1]NKC!$E$10,H1273,0):'[1]NKC'!$E$5007,0)+H1273)=16,"",MATCH($C$8,OFFSET([1]NKC!$E$10,H1273,0):'[1]NKC'!$E$5007,0)+H1273),IF(TYPE(MATCH($C$8,OFFSET([1]NKC!$D$10,H1273,0):'[1]NKC'!$D$5007,0)+H1273)=16,"",MATCH($C$8,OFFSET([1]NKC!$D$10,H1273,0):'[1]NKC'!$D$5007,0)+H1273),IF(TYPE(MATCH($C$8,OFFSET([1]NKC!$E$10,H1273,0):'[1]NKC'!$E$5007,0)+H1273)=16,"",MATCH($C$8,OFFSET([1]NKC!$E$10,H1273,0):'[1]NKC'!$E$5007,0)+H1273))</f>
        <v>1709</v>
      </c>
    </row>
    <row r="1275" spans="1:8" s="52" customFormat="1" ht="14.25">
      <c r="A1275" s="45">
        <f ca="1">IF($H1275="","",INDEX([1]NKC!$A$10:$A$5007,$H1275))</f>
        <v>43663</v>
      </c>
      <c r="B1275" s="46" t="str">
        <f ca="1">IF($H1275="","",INDEX([1]NKC!$B$10:$B$5007,$H1275))</f>
        <v>PC00050</v>
      </c>
      <c r="C1275" s="47" t="str">
        <f ca="1">IF($H1275="","",INDEX([1]NKC!$C$10:$C$5007,$H1275))</f>
        <v>Thuế GTGT được khấu trừ của hàng hóa, dịch vụ</v>
      </c>
      <c r="D1275" s="48" t="str">
        <f ca="1">IF(IF($H1275="","",INDEX([1]NKC!$D$10:$D$5007,$H1275))=$C$8,IF($H1275="","",INDEX([1]NKC!$E$10:$E$5007,$H1275)),IF($H1275="","",INDEX([1]NKC!$D$10:$D$5007,$H1275)))</f>
        <v>1331</v>
      </c>
      <c r="E1275" s="49" t="str">
        <f ca="1">IF(IF($H1275="","",INDEX([1]NKC!$E$10:$E$5007,$H1275))=$C$8,"",IF($H1275="","",INDEX([1]NKC!$F$10:$F$5007,$H1275)))</f>
        <v/>
      </c>
      <c r="F1275" s="49">
        <f ca="1">IF(IF($H1275="","",INDEX([1]NKC!$D$10:$D$5007,$H1275))=$C$8,"",IF($H1275="","",INDEX([1]NKC!$F$10:$F$5007,$H1275)))</f>
        <v>465000</v>
      </c>
      <c r="G1275" s="50">
        <f ca="1">IF(SUM(E1275:F1275)=0,0,$G$11+SUM(E$12:$E1275)-SUM(F$12:$F1275))</f>
        <v>2799481400</v>
      </c>
      <c r="H1275" s="51">
        <f ca="1">IF(IF(TYPE(MATCH($C$8,OFFSET([1]NKC!$D$10,H1274,0):'[1]NKC'!$D$5007,0)+H1274)=16,"",MATCH($C$8,OFFSET([1]NKC!$D$10,H1274,0):'[1]NKC'!$D$5007,0)+H1274)&lt;IF(TYPE(MATCH($C$8,OFFSET([1]NKC!$E$10,H1274,0):'[1]NKC'!$E$5007,0)+H1274)=16,"",MATCH($C$8,OFFSET([1]NKC!$E$10,H1274,0):'[1]NKC'!$E$5007,0)+H1274),IF(TYPE(MATCH($C$8,OFFSET([1]NKC!$D$10,H1274,0):'[1]NKC'!$D$5007,0)+H1274)=16,"",MATCH($C$8,OFFSET([1]NKC!$D$10,H1274,0):'[1]NKC'!$D$5007,0)+H1274),IF(TYPE(MATCH($C$8,OFFSET([1]NKC!$E$10,H1274,0):'[1]NKC'!$E$5007,0)+H1274)=16,"",MATCH($C$8,OFFSET([1]NKC!$E$10,H1274,0):'[1]NKC'!$E$5007,0)+H1274))</f>
        <v>1710</v>
      </c>
    </row>
    <row r="1276" spans="1:8" s="52" customFormat="1" ht="25.5">
      <c r="A1276" s="45">
        <f ca="1">IF($H1276="","",INDEX([1]NKC!$A$10:$A$5007,$H1276))</f>
        <v>43663</v>
      </c>
      <c r="B1276" s="46" t="str">
        <f ca="1">IF($H1276="","",INDEX([1]NKC!$B$10:$B$5007,$H1276))</f>
        <v>PC00051</v>
      </c>
      <c r="C1276" s="47" t="str">
        <f ca="1">IF($H1276="","",INDEX([1]NKC!$C$10:$C$5007,$H1276))</f>
        <v>TT phí cầu đường và phí sân bay ngày 10/07/2019 - Công ty TNHH Sản Phẩm Xây Dựng Della Vietbuilders</v>
      </c>
      <c r="D1276" s="48" t="str">
        <f ca="1">IF(IF($H1276="","",INDEX([1]NKC!$D$10:$D$5007,$H1276))=$C$8,IF($H1276="","",INDEX([1]NKC!$E$10:$E$5007,$H1276)),IF($H1276="","",INDEX([1]NKC!$D$10:$D$5007,$H1276)))</f>
        <v>6418</v>
      </c>
      <c r="E1276" s="49" t="str">
        <f ca="1">IF(IF($H1276="","",INDEX([1]NKC!$E$10:$E$5007,$H1276))=$C$8,"",IF($H1276="","",INDEX([1]NKC!$F$10:$F$5007,$H1276)))</f>
        <v/>
      </c>
      <c r="F1276" s="49">
        <f ca="1">IF(IF($H1276="","",INDEX([1]NKC!$D$10:$D$5007,$H1276))=$C$8,"",IF($H1276="","",INDEX([1]NKC!$F$10:$F$5007,$H1276)))</f>
        <v>30000</v>
      </c>
      <c r="G1276" s="50">
        <f ca="1">IF(SUM(E1276:F1276)=0,0,$G$11+SUM(E$12:$E1276)-SUM(F$12:$F1276))</f>
        <v>2799451400</v>
      </c>
      <c r="H1276" s="51">
        <f ca="1">IF(IF(TYPE(MATCH($C$8,OFFSET([1]NKC!$D$10,H1275,0):'[1]NKC'!$D$5007,0)+H1275)=16,"",MATCH($C$8,OFFSET([1]NKC!$D$10,H1275,0):'[1]NKC'!$D$5007,0)+H1275)&lt;IF(TYPE(MATCH($C$8,OFFSET([1]NKC!$E$10,H1275,0):'[1]NKC'!$E$5007,0)+H1275)=16,"",MATCH($C$8,OFFSET([1]NKC!$E$10,H1275,0):'[1]NKC'!$E$5007,0)+H1275),IF(TYPE(MATCH($C$8,OFFSET([1]NKC!$D$10,H1275,0):'[1]NKC'!$D$5007,0)+H1275)=16,"",MATCH($C$8,OFFSET([1]NKC!$D$10,H1275,0):'[1]NKC'!$D$5007,0)+H1275),IF(TYPE(MATCH($C$8,OFFSET([1]NKC!$E$10,H1275,0):'[1]NKC'!$E$5007,0)+H1275)=16,"",MATCH($C$8,OFFSET([1]NKC!$E$10,H1275,0):'[1]NKC'!$E$5007,0)+H1275))</f>
        <v>1711</v>
      </c>
    </row>
    <row r="1277" spans="1:8" s="52" customFormat="1" ht="25.5">
      <c r="A1277" s="45">
        <f ca="1">IF($H1277="","",INDEX([1]NKC!$A$10:$A$5007,$H1277))</f>
        <v>43663</v>
      </c>
      <c r="B1277" s="46" t="str">
        <f ca="1">IF($H1277="","",INDEX([1]NKC!$B$10:$B$5007,$H1277))</f>
        <v>PC00052</v>
      </c>
      <c r="C1277" s="47" t="str">
        <f ca="1">IF($H1277="","",INDEX([1]NKC!$C$10:$C$5007,$H1277))</f>
        <v>TT phí vào chành xe bế xe gửi mẫu Tây Nguyên - Công ty TNHH Sản Phẩm Xây Dựng Della Vietbuilders</v>
      </c>
      <c r="D1277" s="48" t="str">
        <f ca="1">IF(IF($H1277="","",INDEX([1]NKC!$D$10:$D$5007,$H1277))=$C$8,IF($H1277="","",INDEX([1]NKC!$E$10:$E$5007,$H1277)),IF($H1277="","",INDEX([1]NKC!$D$10:$D$5007,$H1277)))</f>
        <v>6418</v>
      </c>
      <c r="E1277" s="49" t="str">
        <f ca="1">IF(IF($H1277="","",INDEX([1]NKC!$E$10:$E$5007,$H1277))=$C$8,"",IF($H1277="","",INDEX([1]NKC!$F$10:$F$5007,$H1277)))</f>
        <v/>
      </c>
      <c r="F1277" s="49">
        <f ca="1">IF(IF($H1277="","",INDEX([1]NKC!$D$10:$D$5007,$H1277))=$C$8,"",IF($H1277="","",INDEX([1]NKC!$F$10:$F$5007,$H1277)))</f>
        <v>25000</v>
      </c>
      <c r="G1277" s="50">
        <f ca="1">IF(SUM(E1277:F1277)=0,0,$G$11+SUM(E$12:$E1277)-SUM(F$12:$F1277))</f>
        <v>2799426400</v>
      </c>
      <c r="H1277" s="51">
        <f ca="1">IF(IF(TYPE(MATCH($C$8,OFFSET([1]NKC!$D$10,H1276,0):'[1]NKC'!$D$5007,0)+H1276)=16,"",MATCH($C$8,OFFSET([1]NKC!$D$10,H1276,0):'[1]NKC'!$D$5007,0)+H1276)&lt;IF(TYPE(MATCH($C$8,OFFSET([1]NKC!$E$10,H1276,0):'[1]NKC'!$E$5007,0)+H1276)=16,"",MATCH($C$8,OFFSET([1]NKC!$E$10,H1276,0):'[1]NKC'!$E$5007,0)+H1276),IF(TYPE(MATCH($C$8,OFFSET([1]NKC!$D$10,H1276,0):'[1]NKC'!$D$5007,0)+H1276)=16,"",MATCH($C$8,OFFSET([1]NKC!$D$10,H1276,0):'[1]NKC'!$D$5007,0)+H1276),IF(TYPE(MATCH($C$8,OFFSET([1]NKC!$E$10,H1276,0):'[1]NKC'!$E$5007,0)+H1276)=16,"",MATCH($C$8,OFFSET([1]NKC!$E$10,H1276,0):'[1]NKC'!$E$5007,0)+H1276))</f>
        <v>1712</v>
      </c>
    </row>
    <row r="1278" spans="1:8" s="52" customFormat="1" ht="25.5">
      <c r="A1278" s="45">
        <f ca="1">IF($H1278="","",INDEX([1]NKC!$A$10:$A$5007,$H1278))</f>
        <v>43663</v>
      </c>
      <c r="B1278" s="46" t="str">
        <f ca="1">IF($H1278="","",INDEX([1]NKC!$B$10:$B$5007,$H1278))</f>
        <v>PC00053</v>
      </c>
      <c r="C1278" s="47" t="str">
        <f ca="1">IF($H1278="","",INDEX([1]NKC!$C$10:$C$5007,$H1278))</f>
        <v>TT vận chuyển giao hàng Huế, Đà Nẵng, Buôn Mê Thuột. - Công ty TNHH Giao Nhận vận Tải Toàn Phát</v>
      </c>
      <c r="D1278" s="48" t="str">
        <f ca="1">IF(IF($H1278="","",INDEX([1]NKC!$D$10:$D$5007,$H1278))=$C$8,IF($H1278="","",INDEX([1]NKC!$E$10:$E$5007,$H1278)),IF($H1278="","",INDEX([1]NKC!$D$10:$D$5007,$H1278)))</f>
        <v>6418</v>
      </c>
      <c r="E1278" s="49" t="str">
        <f ca="1">IF(IF($H1278="","",INDEX([1]NKC!$E$10:$E$5007,$H1278))=$C$8,"",IF($H1278="","",INDEX([1]NKC!$F$10:$F$5007,$H1278)))</f>
        <v/>
      </c>
      <c r="F1278" s="49">
        <f ca="1">IF(IF($H1278="","",INDEX([1]NKC!$D$10:$D$5007,$H1278))=$C$8,"",IF($H1278="","",INDEX([1]NKC!$F$10:$F$5007,$H1278)))</f>
        <v>3500000</v>
      </c>
      <c r="G1278" s="50">
        <f ca="1">IF(SUM(E1278:F1278)=0,0,$G$11+SUM(E$12:$E1278)-SUM(F$12:$F1278))</f>
        <v>2795926400</v>
      </c>
      <c r="H1278" s="51">
        <f ca="1">IF(IF(TYPE(MATCH($C$8,OFFSET([1]NKC!$D$10,H1277,0):'[1]NKC'!$D$5007,0)+H1277)=16,"",MATCH($C$8,OFFSET([1]NKC!$D$10,H1277,0):'[1]NKC'!$D$5007,0)+H1277)&lt;IF(TYPE(MATCH($C$8,OFFSET([1]NKC!$E$10,H1277,0):'[1]NKC'!$E$5007,0)+H1277)=16,"",MATCH($C$8,OFFSET([1]NKC!$E$10,H1277,0):'[1]NKC'!$E$5007,0)+H1277),IF(TYPE(MATCH($C$8,OFFSET([1]NKC!$D$10,H1277,0):'[1]NKC'!$D$5007,0)+H1277)=16,"",MATCH($C$8,OFFSET([1]NKC!$D$10,H1277,0):'[1]NKC'!$D$5007,0)+H1277),IF(TYPE(MATCH($C$8,OFFSET([1]NKC!$E$10,H1277,0):'[1]NKC'!$E$5007,0)+H1277)=16,"",MATCH($C$8,OFFSET([1]NKC!$E$10,H1277,0):'[1]NKC'!$E$5007,0)+H1277))</f>
        <v>1713</v>
      </c>
    </row>
    <row r="1279" spans="1:8" s="52" customFormat="1" ht="14.25">
      <c r="A1279" s="45">
        <f ca="1">IF($H1279="","",INDEX([1]NKC!$A$10:$A$5007,$H1279))</f>
        <v>43663</v>
      </c>
      <c r="B1279" s="46" t="str">
        <f ca="1">IF($H1279="","",INDEX([1]NKC!$B$10:$B$5007,$H1279))</f>
        <v>PC00053</v>
      </c>
      <c r="C1279" s="47" t="str">
        <f ca="1">IF($H1279="","",INDEX([1]NKC!$C$10:$C$5007,$H1279))</f>
        <v>Thuế GTGT được khấu trừ của hàng hóa, dịch vụ</v>
      </c>
      <c r="D1279" s="48" t="str">
        <f ca="1">IF(IF($H1279="","",INDEX([1]NKC!$D$10:$D$5007,$H1279))=$C$8,IF($H1279="","",INDEX([1]NKC!$E$10:$E$5007,$H1279)),IF($H1279="","",INDEX([1]NKC!$D$10:$D$5007,$H1279)))</f>
        <v>1331</v>
      </c>
      <c r="E1279" s="49" t="str">
        <f ca="1">IF(IF($H1279="","",INDEX([1]NKC!$E$10:$E$5007,$H1279))=$C$8,"",IF($H1279="","",INDEX([1]NKC!$F$10:$F$5007,$H1279)))</f>
        <v/>
      </c>
      <c r="F1279" s="49">
        <f ca="1">IF(IF($H1279="","",INDEX([1]NKC!$D$10:$D$5007,$H1279))=$C$8,"",IF($H1279="","",INDEX([1]NKC!$F$10:$F$5007,$H1279)))</f>
        <v>350000</v>
      </c>
      <c r="G1279" s="50">
        <f ca="1">IF(SUM(E1279:F1279)=0,0,$G$11+SUM(E$12:$E1279)-SUM(F$12:$F1279))</f>
        <v>2795576400</v>
      </c>
      <c r="H1279" s="51">
        <f ca="1">IF(IF(TYPE(MATCH($C$8,OFFSET([1]NKC!$D$10,H1278,0):'[1]NKC'!$D$5007,0)+H1278)=16,"",MATCH($C$8,OFFSET([1]NKC!$D$10,H1278,0):'[1]NKC'!$D$5007,0)+H1278)&lt;IF(TYPE(MATCH($C$8,OFFSET([1]NKC!$E$10,H1278,0):'[1]NKC'!$E$5007,0)+H1278)=16,"",MATCH($C$8,OFFSET([1]NKC!$E$10,H1278,0):'[1]NKC'!$E$5007,0)+H1278),IF(TYPE(MATCH($C$8,OFFSET([1]NKC!$D$10,H1278,0):'[1]NKC'!$D$5007,0)+H1278)=16,"",MATCH($C$8,OFFSET([1]NKC!$D$10,H1278,0):'[1]NKC'!$D$5007,0)+H1278),IF(TYPE(MATCH($C$8,OFFSET([1]NKC!$E$10,H1278,0):'[1]NKC'!$E$5007,0)+H1278)=16,"",MATCH($C$8,OFFSET([1]NKC!$E$10,H1278,0):'[1]NKC'!$E$5007,0)+H1278))</f>
        <v>1714</v>
      </c>
    </row>
    <row r="1280" spans="1:8" s="52" customFormat="1" ht="25.5">
      <c r="A1280" s="45">
        <f ca="1">IF($H1280="","",INDEX([1]NKC!$A$10:$A$5007,$H1280))</f>
        <v>43663</v>
      </c>
      <c r="B1280" s="46" t="str">
        <f ca="1">IF($H1280="","",INDEX([1]NKC!$B$10:$B$5007,$H1280))</f>
        <v>PC00054</v>
      </c>
      <c r="C1280" s="47" t="str">
        <f ca="1">IF($H1280="","",INDEX([1]NKC!$C$10:$C$5007,$H1280))</f>
        <v>TT chi phí làm 1000 bút bi hội thảo TP HCM - Công ty TNHH Hoàng Thiên Vũ</v>
      </c>
      <c r="D1280" s="48" t="str">
        <f ca="1">IF(IF($H1280="","",INDEX([1]NKC!$D$10:$D$5007,$H1280))=$C$8,IF($H1280="","",INDEX([1]NKC!$E$10:$E$5007,$H1280)),IF($H1280="","",INDEX([1]NKC!$D$10:$D$5007,$H1280)))</f>
        <v>24201</v>
      </c>
      <c r="E1280" s="49" t="str">
        <f ca="1">IF(IF($H1280="","",INDEX([1]NKC!$E$10:$E$5007,$H1280))=$C$8,"",IF($H1280="","",INDEX([1]NKC!$F$10:$F$5007,$H1280)))</f>
        <v/>
      </c>
      <c r="F1280" s="49">
        <f ca="1">IF(IF($H1280="","",INDEX([1]NKC!$D$10:$D$5007,$H1280))=$C$8,"",IF($H1280="","",INDEX([1]NKC!$F$10:$F$5007,$H1280)))</f>
        <v>3000000</v>
      </c>
      <c r="G1280" s="50">
        <f ca="1">IF(SUM(E1280:F1280)=0,0,$G$11+SUM(E$12:$E1280)-SUM(F$12:$F1280))</f>
        <v>2792576400</v>
      </c>
      <c r="H1280" s="51">
        <f ca="1">IF(IF(TYPE(MATCH($C$8,OFFSET([1]NKC!$D$10,H1279,0):'[1]NKC'!$D$5007,0)+H1279)=16,"",MATCH($C$8,OFFSET([1]NKC!$D$10,H1279,0):'[1]NKC'!$D$5007,0)+H1279)&lt;IF(TYPE(MATCH($C$8,OFFSET([1]NKC!$E$10,H1279,0):'[1]NKC'!$E$5007,0)+H1279)=16,"",MATCH($C$8,OFFSET([1]NKC!$E$10,H1279,0):'[1]NKC'!$E$5007,0)+H1279),IF(TYPE(MATCH($C$8,OFFSET([1]NKC!$D$10,H1279,0):'[1]NKC'!$D$5007,0)+H1279)=16,"",MATCH($C$8,OFFSET([1]NKC!$D$10,H1279,0):'[1]NKC'!$D$5007,0)+H1279),IF(TYPE(MATCH($C$8,OFFSET([1]NKC!$E$10,H1279,0):'[1]NKC'!$E$5007,0)+H1279)=16,"",MATCH($C$8,OFFSET([1]NKC!$E$10,H1279,0):'[1]NKC'!$E$5007,0)+H1279))</f>
        <v>1715</v>
      </c>
    </row>
    <row r="1281" spans="1:8" s="52" customFormat="1" ht="14.25">
      <c r="A1281" s="45">
        <f ca="1">IF($H1281="","",INDEX([1]NKC!$A$10:$A$5007,$H1281))</f>
        <v>43663</v>
      </c>
      <c r="B1281" s="46" t="str">
        <f ca="1">IF($H1281="","",INDEX([1]NKC!$B$10:$B$5007,$H1281))</f>
        <v>PC00054</v>
      </c>
      <c r="C1281" s="47" t="str">
        <f ca="1">IF($H1281="","",INDEX([1]NKC!$C$10:$C$5007,$H1281))</f>
        <v>Thuế GTGT được khấu trừ của hàng hóa, dịch vụ</v>
      </c>
      <c r="D1281" s="48" t="str">
        <f ca="1">IF(IF($H1281="","",INDEX([1]NKC!$D$10:$D$5007,$H1281))=$C$8,IF($H1281="","",INDEX([1]NKC!$E$10:$E$5007,$H1281)),IF($H1281="","",INDEX([1]NKC!$D$10:$D$5007,$H1281)))</f>
        <v>1331</v>
      </c>
      <c r="E1281" s="49" t="str">
        <f ca="1">IF(IF($H1281="","",INDEX([1]NKC!$E$10:$E$5007,$H1281))=$C$8,"",IF($H1281="","",INDEX([1]NKC!$F$10:$F$5007,$H1281)))</f>
        <v/>
      </c>
      <c r="F1281" s="49">
        <f ca="1">IF(IF($H1281="","",INDEX([1]NKC!$D$10:$D$5007,$H1281))=$C$8,"",IF($H1281="","",INDEX([1]NKC!$F$10:$F$5007,$H1281)))</f>
        <v>300000</v>
      </c>
      <c r="G1281" s="50">
        <f ca="1">IF(SUM(E1281:F1281)=0,0,$G$11+SUM(E$12:$E1281)-SUM(F$12:$F1281))</f>
        <v>2792276400</v>
      </c>
      <c r="H1281" s="51">
        <f ca="1">IF(IF(TYPE(MATCH($C$8,OFFSET([1]NKC!$D$10,H1280,0):'[1]NKC'!$D$5007,0)+H1280)=16,"",MATCH($C$8,OFFSET([1]NKC!$D$10,H1280,0):'[1]NKC'!$D$5007,0)+H1280)&lt;IF(TYPE(MATCH($C$8,OFFSET([1]NKC!$E$10,H1280,0):'[1]NKC'!$E$5007,0)+H1280)=16,"",MATCH($C$8,OFFSET([1]NKC!$E$10,H1280,0):'[1]NKC'!$E$5007,0)+H1280),IF(TYPE(MATCH($C$8,OFFSET([1]NKC!$D$10,H1280,0):'[1]NKC'!$D$5007,0)+H1280)=16,"",MATCH($C$8,OFFSET([1]NKC!$D$10,H1280,0):'[1]NKC'!$D$5007,0)+H1280),IF(TYPE(MATCH($C$8,OFFSET([1]NKC!$E$10,H1280,0):'[1]NKC'!$E$5007,0)+H1280)=16,"",MATCH($C$8,OFFSET([1]NKC!$E$10,H1280,0):'[1]NKC'!$E$5007,0)+H1280))</f>
        <v>1716</v>
      </c>
    </row>
    <row r="1282" spans="1:8" s="52" customFormat="1" ht="25.5">
      <c r="A1282" s="45">
        <f ca="1">IF($H1282="","",INDEX([1]NKC!$A$10:$A$5007,$H1282))</f>
        <v>43663</v>
      </c>
      <c r="B1282" s="46" t="str">
        <f ca="1">IF($H1282="","",INDEX([1]NKC!$B$10:$B$5007,$H1282))</f>
        <v>PC00055</v>
      </c>
      <c r="C1282" s="47" t="str">
        <f ca="1">IF($H1282="","",INDEX([1]NKC!$C$10:$C$5007,$H1282))</f>
        <v>TT cước chuyển phát nhanh T06/2019 - Tổng công ty cổ phần bưu chính Viettel</v>
      </c>
      <c r="D1282" s="48" t="str">
        <f ca="1">IF(IF($H1282="","",INDEX([1]NKC!$D$10:$D$5007,$H1282))=$C$8,IF($H1282="","",INDEX([1]NKC!$E$10:$E$5007,$H1282)),IF($H1282="","",INDEX([1]NKC!$D$10:$D$5007,$H1282)))</f>
        <v>6418</v>
      </c>
      <c r="E1282" s="49" t="str">
        <f ca="1">IF(IF($H1282="","",INDEX([1]NKC!$E$10:$E$5007,$H1282))=$C$8,"",IF($H1282="","",INDEX([1]NKC!$F$10:$F$5007,$H1282)))</f>
        <v/>
      </c>
      <c r="F1282" s="49">
        <f ca="1">IF(IF($H1282="","",INDEX([1]NKC!$D$10:$D$5007,$H1282))=$C$8,"",IF($H1282="","",INDEX([1]NKC!$F$10:$F$5007,$H1282)))</f>
        <v>716924</v>
      </c>
      <c r="G1282" s="50">
        <f ca="1">IF(SUM(E1282:F1282)=0,0,$G$11+SUM(E$12:$E1282)-SUM(F$12:$F1282))</f>
        <v>2791559476</v>
      </c>
      <c r="H1282" s="51">
        <f ca="1">IF(IF(TYPE(MATCH($C$8,OFFSET([1]NKC!$D$10,H1281,0):'[1]NKC'!$D$5007,0)+H1281)=16,"",MATCH($C$8,OFFSET([1]NKC!$D$10,H1281,0):'[1]NKC'!$D$5007,0)+H1281)&lt;IF(TYPE(MATCH($C$8,OFFSET([1]NKC!$E$10,H1281,0):'[1]NKC'!$E$5007,0)+H1281)=16,"",MATCH($C$8,OFFSET([1]NKC!$E$10,H1281,0):'[1]NKC'!$E$5007,0)+H1281),IF(TYPE(MATCH($C$8,OFFSET([1]NKC!$D$10,H1281,0):'[1]NKC'!$D$5007,0)+H1281)=16,"",MATCH($C$8,OFFSET([1]NKC!$D$10,H1281,0):'[1]NKC'!$D$5007,0)+H1281),IF(TYPE(MATCH($C$8,OFFSET([1]NKC!$E$10,H1281,0):'[1]NKC'!$E$5007,0)+H1281)=16,"",MATCH($C$8,OFFSET([1]NKC!$E$10,H1281,0):'[1]NKC'!$E$5007,0)+H1281))</f>
        <v>1717</v>
      </c>
    </row>
    <row r="1283" spans="1:8" s="52" customFormat="1" ht="14.25">
      <c r="A1283" s="45">
        <f ca="1">IF($H1283="","",INDEX([1]NKC!$A$10:$A$5007,$H1283))</f>
        <v>43663</v>
      </c>
      <c r="B1283" s="46" t="str">
        <f ca="1">IF($H1283="","",INDEX([1]NKC!$B$10:$B$5007,$H1283))</f>
        <v>PC00055</v>
      </c>
      <c r="C1283" s="47" t="str">
        <f ca="1">IF($H1283="","",INDEX([1]NKC!$C$10:$C$5007,$H1283))</f>
        <v>Thuế GTGT được khấu trừ của hàng hóa, dịch vụ</v>
      </c>
      <c r="D1283" s="48" t="str">
        <f ca="1">IF(IF($H1283="","",INDEX([1]NKC!$D$10:$D$5007,$H1283))=$C$8,IF($H1283="","",INDEX([1]NKC!$E$10:$E$5007,$H1283)),IF($H1283="","",INDEX([1]NKC!$D$10:$D$5007,$H1283)))</f>
        <v>1331</v>
      </c>
      <c r="E1283" s="49" t="str">
        <f ca="1">IF(IF($H1283="","",INDEX([1]NKC!$E$10:$E$5007,$H1283))=$C$8,"",IF($H1283="","",INDEX([1]NKC!$F$10:$F$5007,$H1283)))</f>
        <v/>
      </c>
      <c r="F1283" s="49">
        <f ca="1">IF(IF($H1283="","",INDEX([1]NKC!$D$10:$D$5007,$H1283))=$C$8,"",IF($H1283="","",INDEX([1]NKC!$F$10:$F$5007,$H1283)))</f>
        <v>71692</v>
      </c>
      <c r="G1283" s="50">
        <f ca="1">IF(SUM(E1283:F1283)=0,0,$G$11+SUM(E$12:$E1283)-SUM(F$12:$F1283))</f>
        <v>2791487784</v>
      </c>
      <c r="H1283" s="51">
        <f ca="1">IF(IF(TYPE(MATCH($C$8,OFFSET([1]NKC!$D$10,H1282,0):'[1]NKC'!$D$5007,0)+H1282)=16,"",MATCH($C$8,OFFSET([1]NKC!$D$10,H1282,0):'[1]NKC'!$D$5007,0)+H1282)&lt;IF(TYPE(MATCH($C$8,OFFSET([1]NKC!$E$10,H1282,0):'[1]NKC'!$E$5007,0)+H1282)=16,"",MATCH($C$8,OFFSET([1]NKC!$E$10,H1282,0):'[1]NKC'!$E$5007,0)+H1282),IF(TYPE(MATCH($C$8,OFFSET([1]NKC!$D$10,H1282,0):'[1]NKC'!$D$5007,0)+H1282)=16,"",MATCH($C$8,OFFSET([1]NKC!$D$10,H1282,0):'[1]NKC'!$D$5007,0)+H1282),IF(TYPE(MATCH($C$8,OFFSET([1]NKC!$E$10,H1282,0):'[1]NKC'!$E$5007,0)+H1282)=16,"",MATCH($C$8,OFFSET([1]NKC!$E$10,H1282,0):'[1]NKC'!$E$5007,0)+H1282))</f>
        <v>1718</v>
      </c>
    </row>
    <row r="1284" spans="1:8" s="52" customFormat="1" ht="14.25">
      <c r="A1284" s="45">
        <f ca="1">IF($H1284="","",INDEX([1]NKC!$A$10:$A$5007,$H1284))</f>
        <v>43665</v>
      </c>
      <c r="B1284" s="46" t="str">
        <f ca="1">IF($H1284="","",INDEX([1]NKC!$B$10:$B$5007,$H1284))</f>
        <v>PT00015</v>
      </c>
      <c r="C1284" s="47" t="str">
        <f ca="1">IF($H1284="","",INDEX([1]NKC!$C$10:$C$5007,$H1284))</f>
        <v>Hoàn ứng Ms Luyến - Hoàng Thị Luyến</v>
      </c>
      <c r="D1284" s="48" t="str">
        <f ca="1">IF(IF($H1284="","",INDEX([1]NKC!$D$10:$D$5007,$H1284))=$C$8,IF($H1284="","",INDEX([1]NKC!$E$10:$E$5007,$H1284)),IF($H1284="","",INDEX([1]NKC!$D$10:$D$5007,$H1284)))</f>
        <v>141</v>
      </c>
      <c r="E1284" s="49">
        <f ca="1">IF(IF($H1284="","",INDEX([1]NKC!$E$10:$E$5007,$H1284))=$C$8,"",IF($H1284="","",INDEX([1]NKC!$F$10:$F$5007,$H1284)))</f>
        <v>120000000</v>
      </c>
      <c r="F1284" s="49" t="str">
        <f ca="1">IF(IF($H1284="","",INDEX([1]NKC!$D$10:$D$5007,$H1284))=$C$8,"",IF($H1284="","",INDEX([1]NKC!$F$10:$F$5007,$H1284)))</f>
        <v/>
      </c>
      <c r="G1284" s="50">
        <f ca="1">IF(SUM(E1284:F1284)=0,0,$G$11+SUM(E$12:$E1284)-SUM(F$12:$F1284))</f>
        <v>2911487784</v>
      </c>
      <c r="H1284" s="51">
        <f ca="1">IF(IF(TYPE(MATCH($C$8,OFFSET([1]NKC!$D$10,H1283,0):'[1]NKC'!$D$5007,0)+H1283)=16,"",MATCH($C$8,OFFSET([1]NKC!$D$10,H1283,0):'[1]NKC'!$D$5007,0)+H1283)&lt;IF(TYPE(MATCH($C$8,OFFSET([1]NKC!$E$10,H1283,0):'[1]NKC'!$E$5007,0)+H1283)=16,"",MATCH($C$8,OFFSET([1]NKC!$E$10,H1283,0):'[1]NKC'!$E$5007,0)+H1283),IF(TYPE(MATCH($C$8,OFFSET([1]NKC!$D$10,H1283,0):'[1]NKC'!$D$5007,0)+H1283)=16,"",MATCH($C$8,OFFSET([1]NKC!$D$10,H1283,0):'[1]NKC'!$D$5007,0)+H1283),IF(TYPE(MATCH($C$8,OFFSET([1]NKC!$E$10,H1283,0):'[1]NKC'!$E$5007,0)+H1283)=16,"",MATCH($C$8,OFFSET([1]NKC!$E$10,H1283,0):'[1]NKC'!$E$5007,0)+H1283))</f>
        <v>1721</v>
      </c>
    </row>
    <row r="1285" spans="1:8" s="52" customFormat="1" ht="38.25">
      <c r="A1285" s="45">
        <f ca="1">IF($H1285="","",INDEX([1]NKC!$A$10:$A$5007,$H1285))</f>
        <v>43665</v>
      </c>
      <c r="B1285" s="46" t="str">
        <f ca="1">IF($H1285="","",INDEX([1]NKC!$B$10:$B$5007,$H1285))</f>
        <v>PT00016</v>
      </c>
      <c r="C1285" s="47" t="str">
        <f ca="1">IF($H1285="","",INDEX([1]NKC!$C$10:$C$5007,$H1285))</f>
        <v>Thu tiền bán hàng Công ty Kiến Tạo theo số 20191607 DDH-DELLA - Công ty TNHH Tư Vấn Xây Dựng Việt Kiến Tạo</v>
      </c>
      <c r="D1285" s="48" t="str">
        <f ca="1">IF(IF($H1285="","",INDEX([1]NKC!$D$10:$D$5007,$H1285))=$C$8,IF($H1285="","",INDEX([1]NKC!$E$10:$E$5007,$H1285)),IF($H1285="","",INDEX([1]NKC!$D$10:$D$5007,$H1285)))</f>
        <v>5111</v>
      </c>
      <c r="E1285" s="49">
        <f ca="1">IF(IF($H1285="","",INDEX([1]NKC!$E$10:$E$5007,$H1285))=$C$8,"",IF($H1285="","",INDEX([1]NKC!$F$10:$F$5007,$H1285)))</f>
        <v>1661364</v>
      </c>
      <c r="F1285" s="49" t="str">
        <f ca="1">IF(IF($H1285="","",INDEX([1]NKC!$D$10:$D$5007,$H1285))=$C$8,"",IF($H1285="","",INDEX([1]NKC!$F$10:$F$5007,$H1285)))</f>
        <v/>
      </c>
      <c r="G1285" s="50">
        <f ca="1">IF(SUM(E1285:F1285)=0,0,$G$11+SUM(E$12:$E1285)-SUM(F$12:$F1285))</f>
        <v>2913149148</v>
      </c>
      <c r="H1285" s="51">
        <f ca="1">IF(IF(TYPE(MATCH($C$8,OFFSET([1]NKC!$D$10,H1284,0):'[1]NKC'!$D$5007,0)+H1284)=16,"",MATCH($C$8,OFFSET([1]NKC!$D$10,H1284,0):'[1]NKC'!$D$5007,0)+H1284)&lt;IF(TYPE(MATCH($C$8,OFFSET([1]NKC!$E$10,H1284,0):'[1]NKC'!$E$5007,0)+H1284)=16,"",MATCH($C$8,OFFSET([1]NKC!$E$10,H1284,0):'[1]NKC'!$E$5007,0)+H1284),IF(TYPE(MATCH($C$8,OFFSET([1]NKC!$D$10,H1284,0):'[1]NKC'!$D$5007,0)+H1284)=16,"",MATCH($C$8,OFFSET([1]NKC!$D$10,H1284,0):'[1]NKC'!$D$5007,0)+H1284),IF(TYPE(MATCH($C$8,OFFSET([1]NKC!$E$10,H1284,0):'[1]NKC'!$E$5007,0)+H1284)=16,"",MATCH($C$8,OFFSET([1]NKC!$E$10,H1284,0):'[1]NKC'!$E$5007,0)+H1284))</f>
        <v>1722</v>
      </c>
    </row>
    <row r="1286" spans="1:8" s="52" customFormat="1" ht="14.25">
      <c r="A1286" s="45">
        <f ca="1">IF($H1286="","",INDEX([1]NKC!$A$10:$A$5007,$H1286))</f>
        <v>43665</v>
      </c>
      <c r="B1286" s="46" t="str">
        <f ca="1">IF($H1286="","",INDEX([1]NKC!$B$10:$B$5007,$H1286))</f>
        <v>PT00016</v>
      </c>
      <c r="C1286" s="47" t="str">
        <f ca="1">IF($H1286="","",INDEX([1]NKC!$C$10:$C$5007,$H1286))</f>
        <v>Thuế GTGT phải nộp</v>
      </c>
      <c r="D1286" s="48" t="str">
        <f ca="1">IF(IF($H1286="","",INDEX([1]NKC!$D$10:$D$5007,$H1286))=$C$8,IF($H1286="","",INDEX([1]NKC!$E$10:$E$5007,$H1286)),IF($H1286="","",INDEX([1]NKC!$D$10:$D$5007,$H1286)))</f>
        <v>33311</v>
      </c>
      <c r="E1286" s="49">
        <f ca="1">IF(IF($H1286="","",INDEX([1]NKC!$E$10:$E$5007,$H1286))=$C$8,"",IF($H1286="","",INDEX([1]NKC!$F$10:$F$5007,$H1286)))</f>
        <v>166136</v>
      </c>
      <c r="F1286" s="49" t="str">
        <f ca="1">IF(IF($H1286="","",INDEX([1]NKC!$D$10:$D$5007,$H1286))=$C$8,"",IF($H1286="","",INDEX([1]NKC!$F$10:$F$5007,$H1286)))</f>
        <v/>
      </c>
      <c r="G1286" s="50">
        <f ca="1">IF(SUM(E1286:F1286)=0,0,$G$11+SUM(E$12:$E1286)-SUM(F$12:$F1286))</f>
        <v>2913315284</v>
      </c>
      <c r="H1286" s="51">
        <f ca="1">IF(IF(TYPE(MATCH($C$8,OFFSET([1]NKC!$D$10,H1285,0):'[1]NKC'!$D$5007,0)+H1285)=16,"",MATCH($C$8,OFFSET([1]NKC!$D$10,H1285,0):'[1]NKC'!$D$5007,0)+H1285)&lt;IF(TYPE(MATCH($C$8,OFFSET([1]NKC!$E$10,H1285,0):'[1]NKC'!$E$5007,0)+H1285)=16,"",MATCH($C$8,OFFSET([1]NKC!$E$10,H1285,0):'[1]NKC'!$E$5007,0)+H1285),IF(TYPE(MATCH($C$8,OFFSET([1]NKC!$D$10,H1285,0):'[1]NKC'!$D$5007,0)+H1285)=16,"",MATCH($C$8,OFFSET([1]NKC!$D$10,H1285,0):'[1]NKC'!$D$5007,0)+H1285),IF(TYPE(MATCH($C$8,OFFSET([1]NKC!$E$10,H1285,0):'[1]NKC'!$E$5007,0)+H1285)=16,"",MATCH($C$8,OFFSET([1]NKC!$E$10,H1285,0):'[1]NKC'!$E$5007,0)+H1285))</f>
        <v>1723</v>
      </c>
    </row>
    <row r="1287" spans="1:8" s="52" customFormat="1" ht="25.5">
      <c r="A1287" s="45">
        <f ca="1">IF($H1287="","",INDEX([1]NKC!$A$10:$A$5007,$H1287))</f>
        <v>43665</v>
      </c>
      <c r="B1287" s="46" t="str">
        <f ca="1">IF($H1287="","",INDEX([1]NKC!$B$10:$B$5007,$H1287))</f>
        <v>PC00056</v>
      </c>
      <c r="C1287" s="47" t="str">
        <f ca="1">IF($H1287="","",INDEX([1]NKC!$C$10:$C$5007,$H1287))</f>
        <v>Tạm ứng lương tháng 07/2019 - Nguyễn Thị Thùy Dương</v>
      </c>
      <c r="D1287" s="48" t="str">
        <f ca="1">IF(IF($H1287="","",INDEX([1]NKC!$D$10:$D$5007,$H1287))=$C$8,IF($H1287="","",INDEX([1]NKC!$E$10:$E$5007,$H1287)),IF($H1287="","",INDEX([1]NKC!$D$10:$D$5007,$H1287)))</f>
        <v>141</v>
      </c>
      <c r="E1287" s="49" t="str">
        <f ca="1">IF(IF($H1287="","",INDEX([1]NKC!$E$10:$E$5007,$H1287))=$C$8,"",IF($H1287="","",INDEX([1]NKC!$F$10:$F$5007,$H1287)))</f>
        <v/>
      </c>
      <c r="F1287" s="49">
        <f ca="1">IF(IF($H1287="","",INDEX([1]NKC!$D$10:$D$5007,$H1287))=$C$8,"",IF($H1287="","",INDEX([1]NKC!$F$10:$F$5007,$H1287)))</f>
        <v>5000000</v>
      </c>
      <c r="G1287" s="50">
        <f ca="1">IF(SUM(E1287:F1287)=0,0,$G$11+SUM(E$12:$E1287)-SUM(F$12:$F1287))</f>
        <v>2908315284</v>
      </c>
      <c r="H1287" s="51">
        <f ca="1">IF(IF(TYPE(MATCH($C$8,OFFSET([1]NKC!$D$10,H1286,0):'[1]NKC'!$D$5007,0)+H1286)=16,"",MATCH($C$8,OFFSET([1]NKC!$D$10,H1286,0):'[1]NKC'!$D$5007,0)+H1286)&lt;IF(TYPE(MATCH($C$8,OFFSET([1]NKC!$E$10,H1286,0):'[1]NKC'!$E$5007,0)+H1286)=16,"",MATCH($C$8,OFFSET([1]NKC!$E$10,H1286,0):'[1]NKC'!$E$5007,0)+H1286),IF(TYPE(MATCH($C$8,OFFSET([1]NKC!$D$10,H1286,0):'[1]NKC'!$D$5007,0)+H1286)=16,"",MATCH($C$8,OFFSET([1]NKC!$D$10,H1286,0):'[1]NKC'!$D$5007,0)+H1286),IF(TYPE(MATCH($C$8,OFFSET([1]NKC!$E$10,H1286,0):'[1]NKC'!$E$5007,0)+H1286)=16,"",MATCH($C$8,OFFSET([1]NKC!$E$10,H1286,0):'[1]NKC'!$E$5007,0)+H1286))</f>
        <v>1725</v>
      </c>
    </row>
    <row r="1288" spans="1:8" s="52" customFormat="1" ht="25.5">
      <c r="A1288" s="45">
        <f ca="1">IF($H1288="","",INDEX([1]NKC!$A$10:$A$5007,$H1288))</f>
        <v>43665</v>
      </c>
      <c r="B1288" s="46" t="str">
        <f ca="1">IF($H1288="","",INDEX([1]NKC!$B$10:$B$5007,$H1288))</f>
        <v>PC00066</v>
      </c>
      <c r="C1288" s="47" t="str">
        <f ca="1">IF($H1288="","",INDEX([1]NKC!$C$10:$C$5007,$H1288))</f>
        <v>Tạm ứng công tác Hà nội làm giấy chứng nhận hàng Della roof - Dương Anh Thi</v>
      </c>
      <c r="D1288" s="48" t="str">
        <f ca="1">IF(IF($H1288="","",INDEX([1]NKC!$D$10:$D$5007,$H1288))=$C$8,IF($H1288="","",INDEX([1]NKC!$E$10:$E$5007,$H1288)),IF($H1288="","",INDEX([1]NKC!$D$10:$D$5007,$H1288)))</f>
        <v>141</v>
      </c>
      <c r="E1288" s="49" t="str">
        <f ca="1">IF(IF($H1288="","",INDEX([1]NKC!$E$10:$E$5007,$H1288))=$C$8,"",IF($H1288="","",INDEX([1]NKC!$F$10:$F$5007,$H1288)))</f>
        <v/>
      </c>
      <c r="F1288" s="49">
        <f ca="1">IF(IF($H1288="","",INDEX([1]NKC!$D$10:$D$5007,$H1288))=$C$8,"",IF($H1288="","",INDEX([1]NKC!$F$10:$F$5007,$H1288)))</f>
        <v>120000000</v>
      </c>
      <c r="G1288" s="50">
        <f ca="1">IF(SUM(E1288:F1288)=0,0,$G$11+SUM(E$12:$E1288)-SUM(F$12:$F1288))</f>
        <v>2788315284</v>
      </c>
      <c r="H1288" s="51">
        <f ca="1">IF(IF(TYPE(MATCH($C$8,OFFSET([1]NKC!$D$10,H1287,0):'[1]NKC'!$D$5007,0)+H1287)=16,"",MATCH($C$8,OFFSET([1]NKC!$D$10,H1287,0):'[1]NKC'!$D$5007,0)+H1287)&lt;IF(TYPE(MATCH($C$8,OFFSET([1]NKC!$E$10,H1287,0):'[1]NKC'!$E$5007,0)+H1287)=16,"",MATCH($C$8,OFFSET([1]NKC!$E$10,H1287,0):'[1]NKC'!$E$5007,0)+H1287),IF(TYPE(MATCH($C$8,OFFSET([1]NKC!$D$10,H1287,0):'[1]NKC'!$D$5007,0)+H1287)=16,"",MATCH($C$8,OFFSET([1]NKC!$D$10,H1287,0):'[1]NKC'!$D$5007,0)+H1287),IF(TYPE(MATCH($C$8,OFFSET([1]NKC!$E$10,H1287,0):'[1]NKC'!$E$5007,0)+H1287)=16,"",MATCH($C$8,OFFSET([1]NKC!$E$10,H1287,0):'[1]NKC'!$E$5007,0)+H1287))</f>
        <v>1726</v>
      </c>
    </row>
    <row r="1289" spans="1:8" s="52" customFormat="1" ht="25.5">
      <c r="A1289" s="45">
        <f ca="1">IF($H1289="","",INDEX([1]NKC!$A$10:$A$5007,$H1289))</f>
        <v>43669</v>
      </c>
      <c r="B1289" s="46" t="str">
        <f ca="1">IF($H1289="","",INDEX([1]NKC!$B$10:$B$5007,$H1289))</f>
        <v>PT00017</v>
      </c>
      <c r="C1289" s="47" t="str">
        <f ca="1">IF($H1289="","",INDEX([1]NKC!$C$10:$C$5007,$H1289))</f>
        <v>Thu tiền bán hàng Tile JH101-6 tấm - Cửa hàng Tân Tài Lộc</v>
      </c>
      <c r="D1289" s="48" t="str">
        <f ca="1">IF(IF($H1289="","",INDEX([1]NKC!$D$10:$D$5007,$H1289))=$C$8,IF($H1289="","",INDEX([1]NKC!$E$10:$E$5007,$H1289)),IF($H1289="","",INDEX([1]NKC!$D$10:$D$5007,$H1289)))</f>
        <v>5111</v>
      </c>
      <c r="E1289" s="49">
        <f ca="1">IF(IF($H1289="","",INDEX([1]NKC!$E$10:$E$5007,$H1289))=$C$8,"",IF($H1289="","",INDEX([1]NKC!$F$10:$F$5007,$H1289)))</f>
        <v>705455</v>
      </c>
      <c r="F1289" s="49" t="str">
        <f ca="1">IF(IF($H1289="","",INDEX([1]NKC!$D$10:$D$5007,$H1289))=$C$8,"",IF($H1289="","",INDEX([1]NKC!$F$10:$F$5007,$H1289)))</f>
        <v/>
      </c>
      <c r="G1289" s="50">
        <f ca="1">IF(SUM(E1289:F1289)=0,0,$G$11+SUM(E$12:$E1289)-SUM(F$12:$F1289))</f>
        <v>2789020739</v>
      </c>
      <c r="H1289" s="51">
        <f ca="1">IF(IF(TYPE(MATCH($C$8,OFFSET([1]NKC!$D$10,H1288,0):'[1]NKC'!$D$5007,0)+H1288)=16,"",MATCH($C$8,OFFSET([1]NKC!$D$10,H1288,0):'[1]NKC'!$D$5007,0)+H1288)&lt;IF(TYPE(MATCH($C$8,OFFSET([1]NKC!$E$10,H1288,0):'[1]NKC'!$E$5007,0)+H1288)=16,"",MATCH($C$8,OFFSET([1]NKC!$E$10,H1288,0):'[1]NKC'!$E$5007,0)+H1288),IF(TYPE(MATCH($C$8,OFFSET([1]NKC!$D$10,H1288,0):'[1]NKC'!$D$5007,0)+H1288)=16,"",MATCH($C$8,OFFSET([1]NKC!$D$10,H1288,0):'[1]NKC'!$D$5007,0)+H1288),IF(TYPE(MATCH($C$8,OFFSET([1]NKC!$E$10,H1288,0):'[1]NKC'!$E$5007,0)+H1288)=16,"",MATCH($C$8,OFFSET([1]NKC!$E$10,H1288,0):'[1]NKC'!$E$5007,0)+H1288))</f>
        <v>1727</v>
      </c>
    </row>
    <row r="1290" spans="1:8" s="52" customFormat="1" ht="14.25">
      <c r="A1290" s="45">
        <f ca="1">IF($H1290="","",INDEX([1]NKC!$A$10:$A$5007,$H1290))</f>
        <v>43669</v>
      </c>
      <c r="B1290" s="46" t="str">
        <f ca="1">IF($H1290="","",INDEX([1]NKC!$B$10:$B$5007,$H1290))</f>
        <v>PT00017</v>
      </c>
      <c r="C1290" s="47" t="str">
        <f ca="1">IF($H1290="","",INDEX([1]NKC!$C$10:$C$5007,$H1290))</f>
        <v>Thuế GTGT đầu ra</v>
      </c>
      <c r="D1290" s="48" t="str">
        <f ca="1">IF(IF($H1290="","",INDEX([1]NKC!$D$10:$D$5007,$H1290))=$C$8,IF($H1290="","",INDEX([1]NKC!$E$10:$E$5007,$H1290)),IF($H1290="","",INDEX([1]NKC!$D$10:$D$5007,$H1290)))</f>
        <v>33311</v>
      </c>
      <c r="E1290" s="49">
        <f ca="1">IF(IF($H1290="","",INDEX([1]NKC!$E$10:$E$5007,$H1290))=$C$8,"",IF($H1290="","",INDEX([1]NKC!$F$10:$F$5007,$H1290)))</f>
        <v>70545</v>
      </c>
      <c r="F1290" s="49" t="str">
        <f ca="1">IF(IF($H1290="","",INDEX([1]NKC!$D$10:$D$5007,$H1290))=$C$8,"",IF($H1290="","",INDEX([1]NKC!$F$10:$F$5007,$H1290)))</f>
        <v/>
      </c>
      <c r="G1290" s="50">
        <f ca="1">IF(SUM(E1290:F1290)=0,0,$G$11+SUM(E$12:$E1290)-SUM(F$12:$F1290))</f>
        <v>2789091284</v>
      </c>
      <c r="H1290" s="51">
        <f ca="1">IF(IF(TYPE(MATCH($C$8,OFFSET([1]NKC!$D$10,H1289,0):'[1]NKC'!$D$5007,0)+H1289)=16,"",MATCH($C$8,OFFSET([1]NKC!$D$10,H1289,0):'[1]NKC'!$D$5007,0)+H1289)&lt;IF(TYPE(MATCH($C$8,OFFSET([1]NKC!$E$10,H1289,0):'[1]NKC'!$E$5007,0)+H1289)=16,"",MATCH($C$8,OFFSET([1]NKC!$E$10,H1289,0):'[1]NKC'!$E$5007,0)+H1289),IF(TYPE(MATCH($C$8,OFFSET([1]NKC!$D$10,H1289,0):'[1]NKC'!$D$5007,0)+H1289)=16,"",MATCH($C$8,OFFSET([1]NKC!$D$10,H1289,0):'[1]NKC'!$D$5007,0)+H1289),IF(TYPE(MATCH($C$8,OFFSET([1]NKC!$E$10,H1289,0):'[1]NKC'!$E$5007,0)+H1289)=16,"",MATCH($C$8,OFFSET([1]NKC!$E$10,H1289,0):'[1]NKC'!$E$5007,0)+H1289))</f>
        <v>1728</v>
      </c>
    </row>
    <row r="1291" spans="1:8" s="52" customFormat="1" ht="25.5">
      <c r="A1291" s="45">
        <f ca="1">IF($H1291="","",INDEX([1]NKC!$A$10:$A$5007,$H1291))</f>
        <v>43669</v>
      </c>
      <c r="B1291" s="46" t="str">
        <f ca="1">IF($H1291="","",INDEX([1]NKC!$B$10:$B$5007,$H1291))</f>
        <v>PT00018</v>
      </c>
      <c r="C1291" s="47" t="str">
        <f ca="1">IF($H1291="","",INDEX([1]NKC!$C$10:$C$5007,$H1291))</f>
        <v>Thu tiền bán hàng Shingle tile-JH104 2 tấm. Wood tile-JH110 4 tấm - Cửa hàng Kim An</v>
      </c>
      <c r="D1291" s="48" t="str">
        <f ca="1">IF(IF($H1291="","",INDEX([1]NKC!$D$10:$D$5007,$H1291))=$C$8,IF($H1291="","",INDEX([1]NKC!$E$10:$E$5007,$H1291)),IF($H1291="","",INDEX([1]NKC!$D$10:$D$5007,$H1291)))</f>
        <v>5111</v>
      </c>
      <c r="E1291" s="49">
        <f ca="1">IF(IF($H1291="","",INDEX([1]NKC!$E$10:$E$5007,$H1291))=$C$8,"",IF($H1291="","",INDEX([1]NKC!$F$10:$F$5007,$H1291)))</f>
        <v>705455</v>
      </c>
      <c r="F1291" s="49" t="str">
        <f ca="1">IF(IF($H1291="","",INDEX([1]NKC!$D$10:$D$5007,$H1291))=$C$8,"",IF($H1291="","",INDEX([1]NKC!$F$10:$F$5007,$H1291)))</f>
        <v/>
      </c>
      <c r="G1291" s="50">
        <f ca="1">IF(SUM(E1291:F1291)=0,0,$G$11+SUM(E$12:$E1291)-SUM(F$12:$F1291))</f>
        <v>2789796739</v>
      </c>
      <c r="H1291" s="51">
        <f ca="1">IF(IF(TYPE(MATCH($C$8,OFFSET([1]NKC!$D$10,H1290,0):'[1]NKC'!$D$5007,0)+H1290)=16,"",MATCH($C$8,OFFSET([1]NKC!$D$10,H1290,0):'[1]NKC'!$D$5007,0)+H1290)&lt;IF(TYPE(MATCH($C$8,OFFSET([1]NKC!$E$10,H1290,0):'[1]NKC'!$E$5007,0)+H1290)=16,"",MATCH($C$8,OFFSET([1]NKC!$E$10,H1290,0):'[1]NKC'!$E$5007,0)+H1290),IF(TYPE(MATCH($C$8,OFFSET([1]NKC!$D$10,H1290,0):'[1]NKC'!$D$5007,0)+H1290)=16,"",MATCH($C$8,OFFSET([1]NKC!$D$10,H1290,0):'[1]NKC'!$D$5007,0)+H1290),IF(TYPE(MATCH($C$8,OFFSET([1]NKC!$E$10,H1290,0):'[1]NKC'!$E$5007,0)+H1290)=16,"",MATCH($C$8,OFFSET([1]NKC!$E$10,H1290,0):'[1]NKC'!$E$5007,0)+H1290))</f>
        <v>1730</v>
      </c>
    </row>
    <row r="1292" spans="1:8" s="52" customFormat="1" ht="14.25">
      <c r="A1292" s="45">
        <f ca="1">IF($H1292="","",INDEX([1]NKC!$A$10:$A$5007,$H1292))</f>
        <v>43669</v>
      </c>
      <c r="B1292" s="46" t="str">
        <f ca="1">IF($H1292="","",INDEX([1]NKC!$B$10:$B$5007,$H1292))</f>
        <v>PT00018</v>
      </c>
      <c r="C1292" s="47" t="str">
        <f ca="1">IF($H1292="","",INDEX([1]NKC!$C$10:$C$5007,$H1292))</f>
        <v>Thuế GTGT đầu ra</v>
      </c>
      <c r="D1292" s="48" t="str">
        <f ca="1">IF(IF($H1292="","",INDEX([1]NKC!$D$10:$D$5007,$H1292))=$C$8,IF($H1292="","",INDEX([1]NKC!$E$10:$E$5007,$H1292)),IF($H1292="","",INDEX([1]NKC!$D$10:$D$5007,$H1292)))</f>
        <v>33311</v>
      </c>
      <c r="E1292" s="49">
        <f ca="1">IF(IF($H1292="","",INDEX([1]NKC!$E$10:$E$5007,$H1292))=$C$8,"",IF($H1292="","",INDEX([1]NKC!$F$10:$F$5007,$H1292)))</f>
        <v>70545</v>
      </c>
      <c r="F1292" s="49" t="str">
        <f ca="1">IF(IF($H1292="","",INDEX([1]NKC!$D$10:$D$5007,$H1292))=$C$8,"",IF($H1292="","",INDEX([1]NKC!$F$10:$F$5007,$H1292)))</f>
        <v/>
      </c>
      <c r="G1292" s="50">
        <f ca="1">IF(SUM(E1292:F1292)=0,0,$G$11+SUM(E$12:$E1292)-SUM(F$12:$F1292))</f>
        <v>2789867284</v>
      </c>
      <c r="H1292" s="51">
        <f ca="1">IF(IF(TYPE(MATCH($C$8,OFFSET([1]NKC!$D$10,H1291,0):'[1]NKC'!$D$5007,0)+H1291)=16,"",MATCH($C$8,OFFSET([1]NKC!$D$10,H1291,0):'[1]NKC'!$D$5007,0)+H1291)&lt;IF(TYPE(MATCH($C$8,OFFSET([1]NKC!$E$10,H1291,0):'[1]NKC'!$E$5007,0)+H1291)=16,"",MATCH($C$8,OFFSET([1]NKC!$E$10,H1291,0):'[1]NKC'!$E$5007,0)+H1291),IF(TYPE(MATCH($C$8,OFFSET([1]NKC!$D$10,H1291,0):'[1]NKC'!$D$5007,0)+H1291)=16,"",MATCH($C$8,OFFSET([1]NKC!$D$10,H1291,0):'[1]NKC'!$D$5007,0)+H1291),IF(TYPE(MATCH($C$8,OFFSET([1]NKC!$E$10,H1291,0):'[1]NKC'!$E$5007,0)+H1291)=16,"",MATCH($C$8,OFFSET([1]NKC!$E$10,H1291,0):'[1]NKC'!$E$5007,0)+H1291))</f>
        <v>1731</v>
      </c>
    </row>
    <row r="1293" spans="1:8" s="52" customFormat="1" ht="25.5">
      <c r="A1293" s="45">
        <f ca="1">IF($H1293="","",INDEX([1]NKC!$A$10:$A$5007,$H1293))</f>
        <v>43669</v>
      </c>
      <c r="B1293" s="46" t="str">
        <f ca="1">IF($H1293="","",INDEX([1]NKC!$B$10:$B$5007,$H1293))</f>
        <v>PC00057</v>
      </c>
      <c r="C1293" s="47" t="str">
        <f ca="1">IF($H1293="","",INDEX([1]NKC!$C$10:$C$5007,$H1293))</f>
        <v>Hoàng Thị Luyến tạm ứng (TT tiền đợt 2 làm giấy tờ cho công ty DELLA )</v>
      </c>
      <c r="D1293" s="48" t="str">
        <f ca="1">IF(IF($H1293="","",INDEX([1]NKC!$D$10:$D$5007,$H1293))=$C$8,IF($H1293="","",INDEX([1]NKC!$E$10:$E$5007,$H1293)),IF($H1293="","",INDEX([1]NKC!$D$10:$D$5007,$H1293)))</f>
        <v>141</v>
      </c>
      <c r="E1293" s="49" t="str">
        <f ca="1">IF(IF($H1293="","",INDEX([1]NKC!$E$10:$E$5007,$H1293))=$C$8,"",IF($H1293="","",INDEX([1]NKC!$F$10:$F$5007,$H1293)))</f>
        <v/>
      </c>
      <c r="F1293" s="49">
        <f ca="1">IF(IF($H1293="","",INDEX([1]NKC!$D$10:$D$5007,$H1293))=$C$8,"",IF($H1293="","",INDEX([1]NKC!$F$10:$F$5007,$H1293)))</f>
        <v>1000000</v>
      </c>
      <c r="G1293" s="50">
        <f ca="1">IF(SUM(E1293:F1293)=0,0,$G$11+SUM(E$12:$E1293)-SUM(F$12:$F1293))</f>
        <v>2788867284</v>
      </c>
      <c r="H1293" s="51">
        <f ca="1">IF(IF(TYPE(MATCH($C$8,OFFSET([1]NKC!$D$10,H1292,0):'[1]NKC'!$D$5007,0)+H1292)=16,"",MATCH($C$8,OFFSET([1]NKC!$D$10,H1292,0):'[1]NKC'!$D$5007,0)+H1292)&lt;IF(TYPE(MATCH($C$8,OFFSET([1]NKC!$E$10,H1292,0):'[1]NKC'!$E$5007,0)+H1292)=16,"",MATCH($C$8,OFFSET([1]NKC!$E$10,H1292,0):'[1]NKC'!$E$5007,0)+H1292),IF(TYPE(MATCH($C$8,OFFSET([1]NKC!$D$10,H1292,0):'[1]NKC'!$D$5007,0)+H1292)=16,"",MATCH($C$8,OFFSET([1]NKC!$D$10,H1292,0):'[1]NKC'!$D$5007,0)+H1292),IF(TYPE(MATCH($C$8,OFFSET([1]NKC!$E$10,H1292,0):'[1]NKC'!$E$5007,0)+H1292)=16,"",MATCH($C$8,OFFSET([1]NKC!$E$10,H1292,0):'[1]NKC'!$E$5007,0)+H1292))</f>
        <v>1733</v>
      </c>
    </row>
    <row r="1294" spans="1:8" s="52" customFormat="1" ht="14.25">
      <c r="A1294" s="45">
        <f ca="1">IF($H1294="","",INDEX([1]NKC!$A$10:$A$5007,$H1294))</f>
        <v>43669</v>
      </c>
      <c r="B1294" s="46" t="str">
        <f ca="1">IF($H1294="","",INDEX([1]NKC!$B$10:$B$5007,$H1294))</f>
        <v>PC00058</v>
      </c>
      <c r="C1294" s="47" t="str">
        <f ca="1">IF($H1294="","",INDEX([1]NKC!$C$10:$C$5007,$H1294))</f>
        <v>Tạm ứng lương tháng 06/2019 - Nguyễn Viết Huấn</v>
      </c>
      <c r="D1294" s="48" t="str">
        <f ca="1">IF(IF($H1294="","",INDEX([1]NKC!$D$10:$D$5007,$H1294))=$C$8,IF($H1294="","",INDEX([1]NKC!$E$10:$E$5007,$H1294)),IF($H1294="","",INDEX([1]NKC!$D$10:$D$5007,$H1294)))</f>
        <v>141</v>
      </c>
      <c r="E1294" s="49" t="str">
        <f ca="1">IF(IF($H1294="","",INDEX([1]NKC!$E$10:$E$5007,$H1294))=$C$8,"",IF($H1294="","",INDEX([1]NKC!$F$10:$F$5007,$H1294)))</f>
        <v/>
      </c>
      <c r="F1294" s="49">
        <f ca="1">IF(IF($H1294="","",INDEX([1]NKC!$D$10:$D$5007,$H1294))=$C$8,"",IF($H1294="","",INDEX([1]NKC!$F$10:$F$5007,$H1294)))</f>
        <v>6000000</v>
      </c>
      <c r="G1294" s="50">
        <f ca="1">IF(SUM(E1294:F1294)=0,0,$G$11+SUM(E$12:$E1294)-SUM(F$12:$F1294))</f>
        <v>2782867284</v>
      </c>
      <c r="H1294" s="51">
        <f ca="1">IF(IF(TYPE(MATCH($C$8,OFFSET([1]NKC!$D$10,H1293,0):'[1]NKC'!$D$5007,0)+H1293)=16,"",MATCH($C$8,OFFSET([1]NKC!$D$10,H1293,0):'[1]NKC'!$D$5007,0)+H1293)&lt;IF(TYPE(MATCH($C$8,OFFSET([1]NKC!$E$10,H1293,0):'[1]NKC'!$E$5007,0)+H1293)=16,"",MATCH($C$8,OFFSET([1]NKC!$E$10,H1293,0):'[1]NKC'!$E$5007,0)+H1293),IF(TYPE(MATCH($C$8,OFFSET([1]NKC!$D$10,H1293,0):'[1]NKC'!$D$5007,0)+H1293)=16,"",MATCH($C$8,OFFSET([1]NKC!$D$10,H1293,0):'[1]NKC'!$D$5007,0)+H1293),IF(TYPE(MATCH($C$8,OFFSET([1]NKC!$E$10,H1293,0):'[1]NKC'!$E$5007,0)+H1293)=16,"",MATCH($C$8,OFFSET([1]NKC!$E$10,H1293,0):'[1]NKC'!$E$5007,0)+H1293))</f>
        <v>1734</v>
      </c>
    </row>
    <row r="1295" spans="1:8" s="52" customFormat="1" ht="25.5">
      <c r="A1295" s="45">
        <f ca="1">IF($H1295="","",INDEX([1]NKC!$A$10:$A$5007,$H1295))</f>
        <v>43669</v>
      </c>
      <c r="B1295" s="46" t="str">
        <f ca="1">IF($H1295="","",INDEX([1]NKC!$B$10:$B$5007,$H1295))</f>
        <v>PC00077</v>
      </c>
      <c r="C1295" s="47" t="str">
        <f ca="1">IF($H1295="","",INDEX([1]NKC!$C$10:$C$5007,$H1295))</f>
        <v>TT cước dtđ nhân viên tháng 06/2019 - Công ty TNHH Sản Phẩm Xây Dựng Della Vietbuilders</v>
      </c>
      <c r="D1295" s="48" t="str">
        <f ca="1">IF(IF($H1295="","",INDEX([1]NKC!$D$10:$D$5007,$H1295))=$C$8,IF($H1295="","",INDEX([1]NKC!$E$10:$E$5007,$H1295)),IF($H1295="","",INDEX([1]NKC!$D$10:$D$5007,$H1295)))</f>
        <v>6428</v>
      </c>
      <c r="E1295" s="49" t="str">
        <f ca="1">IF(IF($H1295="","",INDEX([1]NKC!$E$10:$E$5007,$H1295))=$C$8,"",IF($H1295="","",INDEX([1]NKC!$F$10:$F$5007,$H1295)))</f>
        <v/>
      </c>
      <c r="F1295" s="49">
        <f ca="1">IF(IF($H1295="","",INDEX([1]NKC!$D$10:$D$5007,$H1295))=$C$8,"",IF($H1295="","",INDEX([1]NKC!$F$10:$F$5007,$H1295)))</f>
        <v>5236364</v>
      </c>
      <c r="G1295" s="50">
        <f ca="1">IF(SUM(E1295:F1295)=0,0,$G$11+SUM(E$12:$E1295)-SUM(F$12:$F1295))</f>
        <v>2777630920</v>
      </c>
      <c r="H1295" s="51">
        <f ca="1">IF(IF(TYPE(MATCH($C$8,OFFSET([1]NKC!$D$10,H1294,0):'[1]NKC'!$D$5007,0)+H1294)=16,"",MATCH($C$8,OFFSET([1]NKC!$D$10,H1294,0):'[1]NKC'!$D$5007,0)+H1294)&lt;IF(TYPE(MATCH($C$8,OFFSET([1]NKC!$E$10,H1294,0):'[1]NKC'!$E$5007,0)+H1294)=16,"",MATCH($C$8,OFFSET([1]NKC!$E$10,H1294,0):'[1]NKC'!$E$5007,0)+H1294),IF(TYPE(MATCH($C$8,OFFSET([1]NKC!$D$10,H1294,0):'[1]NKC'!$D$5007,0)+H1294)=16,"",MATCH($C$8,OFFSET([1]NKC!$D$10,H1294,0):'[1]NKC'!$D$5007,0)+H1294),IF(TYPE(MATCH($C$8,OFFSET([1]NKC!$E$10,H1294,0):'[1]NKC'!$E$5007,0)+H1294)=16,"",MATCH($C$8,OFFSET([1]NKC!$E$10,H1294,0):'[1]NKC'!$E$5007,0)+H1294))</f>
        <v>1735</v>
      </c>
    </row>
    <row r="1296" spans="1:8" s="52" customFormat="1" ht="14.25">
      <c r="A1296" s="45">
        <f ca="1">IF($H1296="","",INDEX([1]NKC!$A$10:$A$5007,$H1296))</f>
        <v>43669</v>
      </c>
      <c r="B1296" s="46" t="str">
        <f ca="1">IF($H1296="","",INDEX([1]NKC!$B$10:$B$5007,$H1296))</f>
        <v>PC00077</v>
      </c>
      <c r="C1296" s="47" t="str">
        <f ca="1">IF($H1296="","",INDEX([1]NKC!$C$10:$C$5007,$H1296))</f>
        <v>Thuế GTGT được khấu trừ của hàng hóa, dịch vụ</v>
      </c>
      <c r="D1296" s="48" t="str">
        <f ca="1">IF(IF($H1296="","",INDEX([1]NKC!$D$10:$D$5007,$H1296))=$C$8,IF($H1296="","",INDEX([1]NKC!$E$10:$E$5007,$H1296)),IF($H1296="","",INDEX([1]NKC!$D$10:$D$5007,$H1296)))</f>
        <v>1331</v>
      </c>
      <c r="E1296" s="49" t="str">
        <f ca="1">IF(IF($H1296="","",INDEX([1]NKC!$E$10:$E$5007,$H1296))=$C$8,"",IF($H1296="","",INDEX([1]NKC!$F$10:$F$5007,$H1296)))</f>
        <v/>
      </c>
      <c r="F1296" s="49">
        <f ca="1">IF(IF($H1296="","",INDEX([1]NKC!$D$10:$D$5007,$H1296))=$C$8,"",IF($H1296="","",INDEX([1]NKC!$F$10:$F$5007,$H1296)))</f>
        <v>523636</v>
      </c>
      <c r="G1296" s="50">
        <f ca="1">IF(SUM(E1296:F1296)=0,0,$G$11+SUM(E$12:$E1296)-SUM(F$12:$F1296))</f>
        <v>2777107284</v>
      </c>
      <c r="H1296" s="51">
        <f ca="1">IF(IF(TYPE(MATCH($C$8,OFFSET([1]NKC!$D$10,H1295,0):'[1]NKC'!$D$5007,0)+H1295)=16,"",MATCH($C$8,OFFSET([1]NKC!$D$10,H1295,0):'[1]NKC'!$D$5007,0)+H1295)&lt;IF(TYPE(MATCH($C$8,OFFSET([1]NKC!$E$10,H1295,0):'[1]NKC'!$E$5007,0)+H1295)=16,"",MATCH($C$8,OFFSET([1]NKC!$E$10,H1295,0):'[1]NKC'!$E$5007,0)+H1295),IF(TYPE(MATCH($C$8,OFFSET([1]NKC!$D$10,H1295,0):'[1]NKC'!$D$5007,0)+H1295)=16,"",MATCH($C$8,OFFSET([1]NKC!$D$10,H1295,0):'[1]NKC'!$D$5007,0)+H1295),IF(TYPE(MATCH($C$8,OFFSET([1]NKC!$E$10,H1295,0):'[1]NKC'!$E$5007,0)+H1295)=16,"",MATCH($C$8,OFFSET([1]NKC!$E$10,H1295,0):'[1]NKC'!$E$5007,0)+H1295))</f>
        <v>1736</v>
      </c>
    </row>
    <row r="1297" spans="1:8" s="52" customFormat="1" ht="25.5">
      <c r="A1297" s="45">
        <f ca="1">IF($H1297="","",INDEX([1]NKC!$A$10:$A$5007,$H1297))</f>
        <v>43670</v>
      </c>
      <c r="B1297" s="46" t="str">
        <f ca="1">IF($H1297="","",INDEX([1]NKC!$B$10:$B$5007,$H1297))</f>
        <v>PT00019</v>
      </c>
      <c r="C1297" s="47" t="str">
        <f ca="1">IF($H1297="","",INDEX([1]NKC!$C$10:$C$5007,$H1297))</f>
        <v>Hoàn ứng công tác Dak lak ngày 07/06/2019 - Nguyễn Thành Trí</v>
      </c>
      <c r="D1297" s="48" t="str">
        <f ca="1">IF(IF($H1297="","",INDEX([1]NKC!$D$10:$D$5007,$H1297))=$C$8,IF($H1297="","",INDEX([1]NKC!$E$10:$E$5007,$H1297)),IF($H1297="","",INDEX([1]NKC!$D$10:$D$5007,$H1297)))</f>
        <v>141</v>
      </c>
      <c r="E1297" s="49">
        <f ca="1">IF(IF($H1297="","",INDEX([1]NKC!$E$10:$E$5007,$H1297))=$C$8,"",IF($H1297="","",INDEX([1]NKC!$F$10:$F$5007,$H1297)))</f>
        <v>5000000</v>
      </c>
      <c r="F1297" s="49" t="str">
        <f ca="1">IF(IF($H1297="","",INDEX([1]NKC!$D$10:$D$5007,$H1297))=$C$8,"",IF($H1297="","",INDEX([1]NKC!$F$10:$F$5007,$H1297)))</f>
        <v/>
      </c>
      <c r="G1297" s="50">
        <f ca="1">IF(SUM(E1297:F1297)=0,0,$G$11+SUM(E$12:$E1297)-SUM(F$12:$F1297))</f>
        <v>2782107284</v>
      </c>
      <c r="H1297" s="51">
        <f ca="1">IF(IF(TYPE(MATCH($C$8,OFFSET([1]NKC!$D$10,H1296,0):'[1]NKC'!$D$5007,0)+H1296)=16,"",MATCH($C$8,OFFSET([1]NKC!$D$10,H1296,0):'[1]NKC'!$D$5007,0)+H1296)&lt;IF(TYPE(MATCH($C$8,OFFSET([1]NKC!$E$10,H1296,0):'[1]NKC'!$E$5007,0)+H1296)=16,"",MATCH($C$8,OFFSET([1]NKC!$E$10,H1296,0):'[1]NKC'!$E$5007,0)+H1296),IF(TYPE(MATCH($C$8,OFFSET([1]NKC!$D$10,H1296,0):'[1]NKC'!$D$5007,0)+H1296)=16,"",MATCH($C$8,OFFSET([1]NKC!$D$10,H1296,0):'[1]NKC'!$D$5007,0)+H1296),IF(TYPE(MATCH($C$8,OFFSET([1]NKC!$E$10,H1296,0):'[1]NKC'!$E$5007,0)+H1296)=16,"",MATCH($C$8,OFFSET([1]NKC!$E$10,H1296,0):'[1]NKC'!$E$5007,0)+H1296))</f>
        <v>1737</v>
      </c>
    </row>
    <row r="1298" spans="1:8" s="52" customFormat="1" ht="25.5">
      <c r="A1298" s="45">
        <f ca="1">IF($H1298="","",INDEX([1]NKC!$A$10:$A$5007,$H1298))</f>
        <v>43670</v>
      </c>
      <c r="B1298" s="46" t="str">
        <f ca="1">IF($H1298="","",INDEX([1]NKC!$B$10:$B$5007,$H1298))</f>
        <v>PT00020</v>
      </c>
      <c r="C1298" s="47" t="str">
        <f ca="1">IF($H1298="","",INDEX([1]NKC!$C$10:$C$5007,$H1298))</f>
        <v>Hoàn ứng công tác Hà Nội ngày 11/06/2019 - Nguyễn Thành Trí</v>
      </c>
      <c r="D1298" s="48" t="str">
        <f ca="1">IF(IF($H1298="","",INDEX([1]NKC!$D$10:$D$5007,$H1298))=$C$8,IF($H1298="","",INDEX([1]NKC!$E$10:$E$5007,$H1298)),IF($H1298="","",INDEX([1]NKC!$D$10:$D$5007,$H1298)))</f>
        <v>141</v>
      </c>
      <c r="E1298" s="49">
        <f ca="1">IF(IF($H1298="","",INDEX([1]NKC!$E$10:$E$5007,$H1298))=$C$8,"",IF($H1298="","",INDEX([1]NKC!$F$10:$F$5007,$H1298)))</f>
        <v>5000000</v>
      </c>
      <c r="F1298" s="49" t="str">
        <f ca="1">IF(IF($H1298="","",INDEX([1]NKC!$D$10:$D$5007,$H1298))=$C$8,"",IF($H1298="","",INDEX([1]NKC!$F$10:$F$5007,$H1298)))</f>
        <v/>
      </c>
      <c r="G1298" s="50">
        <f ca="1">IF(SUM(E1298:F1298)=0,0,$G$11+SUM(E$12:$E1298)-SUM(F$12:$F1298))</f>
        <v>2787107284</v>
      </c>
      <c r="H1298" s="51">
        <f ca="1">IF(IF(TYPE(MATCH($C$8,OFFSET([1]NKC!$D$10,H1297,0):'[1]NKC'!$D$5007,0)+H1297)=16,"",MATCH($C$8,OFFSET([1]NKC!$D$10,H1297,0):'[1]NKC'!$D$5007,0)+H1297)&lt;IF(TYPE(MATCH($C$8,OFFSET([1]NKC!$E$10,H1297,0):'[1]NKC'!$E$5007,0)+H1297)=16,"",MATCH($C$8,OFFSET([1]NKC!$E$10,H1297,0):'[1]NKC'!$E$5007,0)+H1297),IF(TYPE(MATCH($C$8,OFFSET([1]NKC!$D$10,H1297,0):'[1]NKC'!$D$5007,0)+H1297)=16,"",MATCH($C$8,OFFSET([1]NKC!$D$10,H1297,0):'[1]NKC'!$D$5007,0)+H1297),IF(TYPE(MATCH($C$8,OFFSET([1]NKC!$E$10,H1297,0):'[1]NKC'!$E$5007,0)+H1297)=16,"",MATCH($C$8,OFFSET([1]NKC!$E$10,H1297,0):'[1]NKC'!$E$5007,0)+H1297))</f>
        <v>1738</v>
      </c>
    </row>
    <row r="1299" spans="1:8" s="52" customFormat="1" ht="25.5">
      <c r="A1299" s="45">
        <f ca="1">IF($H1299="","",INDEX([1]NKC!$A$10:$A$5007,$H1299))</f>
        <v>43670</v>
      </c>
      <c r="B1299" s="46" t="str">
        <f ca="1">IF($H1299="","",INDEX([1]NKC!$B$10:$B$5007,$H1299))</f>
        <v>PT00021</v>
      </c>
      <c r="C1299" s="47" t="str">
        <f ca="1">IF($H1299="","",INDEX([1]NKC!$C$10:$C$5007,$H1299))</f>
        <v>Hoàn ứng công tác ngày 12/06/2019 - Phạm Minh Tiến</v>
      </c>
      <c r="D1299" s="48" t="str">
        <f ca="1">IF(IF($H1299="","",INDEX([1]NKC!$D$10:$D$5007,$H1299))=$C$8,IF($H1299="","",INDEX([1]NKC!$E$10:$E$5007,$H1299)),IF($H1299="","",INDEX([1]NKC!$D$10:$D$5007,$H1299)))</f>
        <v>141</v>
      </c>
      <c r="E1299" s="49">
        <f ca="1">IF(IF($H1299="","",INDEX([1]NKC!$E$10:$E$5007,$H1299))=$C$8,"",IF($H1299="","",INDEX([1]NKC!$F$10:$F$5007,$H1299)))</f>
        <v>5000000</v>
      </c>
      <c r="F1299" s="49" t="str">
        <f ca="1">IF(IF($H1299="","",INDEX([1]NKC!$D$10:$D$5007,$H1299))=$C$8,"",IF($H1299="","",INDEX([1]NKC!$F$10:$F$5007,$H1299)))</f>
        <v/>
      </c>
      <c r="G1299" s="50">
        <f ca="1">IF(SUM(E1299:F1299)=0,0,$G$11+SUM(E$12:$E1299)-SUM(F$12:$F1299))</f>
        <v>2792107284</v>
      </c>
      <c r="H1299" s="51">
        <f ca="1">IF(IF(TYPE(MATCH($C$8,OFFSET([1]NKC!$D$10,H1298,0):'[1]NKC'!$D$5007,0)+H1298)=16,"",MATCH($C$8,OFFSET([1]NKC!$D$10,H1298,0):'[1]NKC'!$D$5007,0)+H1298)&lt;IF(TYPE(MATCH($C$8,OFFSET([1]NKC!$E$10,H1298,0):'[1]NKC'!$E$5007,0)+H1298)=16,"",MATCH($C$8,OFFSET([1]NKC!$E$10,H1298,0):'[1]NKC'!$E$5007,0)+H1298),IF(TYPE(MATCH($C$8,OFFSET([1]NKC!$D$10,H1298,0):'[1]NKC'!$D$5007,0)+H1298)=16,"",MATCH($C$8,OFFSET([1]NKC!$D$10,H1298,0):'[1]NKC'!$D$5007,0)+H1298),IF(TYPE(MATCH($C$8,OFFSET([1]NKC!$E$10,H1298,0):'[1]NKC'!$E$5007,0)+H1298)=16,"",MATCH($C$8,OFFSET([1]NKC!$E$10,H1298,0):'[1]NKC'!$E$5007,0)+H1298))</f>
        <v>1739</v>
      </c>
    </row>
    <row r="1300" spans="1:8" s="52" customFormat="1" ht="25.5">
      <c r="A1300" s="45">
        <f ca="1">IF($H1300="","",INDEX([1]NKC!$A$10:$A$5007,$H1300))</f>
        <v>43670</v>
      </c>
      <c r="B1300" s="46" t="str">
        <f ca="1">IF($H1300="","",INDEX([1]NKC!$B$10:$B$5007,$H1300))</f>
        <v>PC00059</v>
      </c>
      <c r="C1300" s="47" t="str">
        <f ca="1">IF($H1300="","",INDEX([1]NKC!$C$10:$C$5007,$H1300))</f>
        <v>TT làm dấu mộc cho Ms Nga trơ lý GĐ - Công ty TNHH Sản Phẩm Xây Dựng Della Vietbuilders</v>
      </c>
      <c r="D1300" s="48" t="str">
        <f ca="1">IF(IF($H1300="","",INDEX([1]NKC!$D$10:$D$5007,$H1300))=$C$8,IF($H1300="","",INDEX([1]NKC!$E$10:$E$5007,$H1300)),IF($H1300="","",INDEX([1]NKC!$D$10:$D$5007,$H1300)))</f>
        <v>6428</v>
      </c>
      <c r="E1300" s="49" t="str">
        <f ca="1">IF(IF($H1300="","",INDEX([1]NKC!$E$10:$E$5007,$H1300))=$C$8,"",IF($H1300="","",INDEX([1]NKC!$F$10:$F$5007,$H1300)))</f>
        <v/>
      </c>
      <c r="F1300" s="49">
        <f ca="1">IF(IF($H1300="","",INDEX([1]NKC!$D$10:$D$5007,$H1300))=$C$8,"",IF($H1300="","",INDEX([1]NKC!$F$10:$F$5007,$H1300)))</f>
        <v>72000</v>
      </c>
      <c r="G1300" s="50">
        <f ca="1">IF(SUM(E1300:F1300)=0,0,$G$11+SUM(E$12:$E1300)-SUM(F$12:$F1300))</f>
        <v>2792035284</v>
      </c>
      <c r="H1300" s="51">
        <f ca="1">IF(IF(TYPE(MATCH($C$8,OFFSET([1]NKC!$D$10,H1299,0):'[1]NKC'!$D$5007,0)+H1299)=16,"",MATCH($C$8,OFFSET([1]NKC!$D$10,H1299,0):'[1]NKC'!$D$5007,0)+H1299)&lt;IF(TYPE(MATCH($C$8,OFFSET([1]NKC!$E$10,H1299,0):'[1]NKC'!$E$5007,0)+H1299)=16,"",MATCH($C$8,OFFSET([1]NKC!$E$10,H1299,0):'[1]NKC'!$E$5007,0)+H1299),IF(TYPE(MATCH($C$8,OFFSET([1]NKC!$D$10,H1299,0):'[1]NKC'!$D$5007,0)+H1299)=16,"",MATCH($C$8,OFFSET([1]NKC!$D$10,H1299,0):'[1]NKC'!$D$5007,0)+H1299),IF(TYPE(MATCH($C$8,OFFSET([1]NKC!$E$10,H1299,0):'[1]NKC'!$E$5007,0)+H1299)=16,"",MATCH($C$8,OFFSET([1]NKC!$E$10,H1299,0):'[1]NKC'!$E$5007,0)+H1299))</f>
        <v>1740</v>
      </c>
    </row>
    <row r="1301" spans="1:8" s="52" customFormat="1" ht="38.25">
      <c r="A1301" s="45">
        <f ca="1">IF($H1301="","",INDEX([1]NKC!$A$10:$A$5007,$H1301))</f>
        <v>43670</v>
      </c>
      <c r="B1301" s="46" t="str">
        <f ca="1">IF($H1301="","",INDEX([1]NKC!$B$10:$B$5007,$H1301))</f>
        <v>PC00060</v>
      </c>
      <c r="C1301" s="47" t="str">
        <f ca="1">IF($H1301="","",INDEX([1]NKC!$C$10:$C$5007,$H1301))</f>
        <v>TT chi phí đổ xăng xe ô tô 51A-410.36 - Chi nhánh công ty cổ phần Thương Mại Xuất Nhập Khẩu Thủ Đức-Trạm xăng dầu bình thọ</v>
      </c>
      <c r="D1301" s="48" t="str">
        <f ca="1">IF(IF($H1301="","",INDEX([1]NKC!$D$10:$D$5007,$H1301))=$C$8,IF($H1301="","",INDEX([1]NKC!$E$10:$E$5007,$H1301)),IF($H1301="","",INDEX([1]NKC!$D$10:$D$5007,$H1301)))</f>
        <v>6428</v>
      </c>
      <c r="E1301" s="49" t="str">
        <f ca="1">IF(IF($H1301="","",INDEX([1]NKC!$E$10:$E$5007,$H1301))=$C$8,"",IF($H1301="","",INDEX([1]NKC!$F$10:$F$5007,$H1301)))</f>
        <v/>
      </c>
      <c r="F1301" s="49">
        <f ca="1">IF(IF($H1301="","",INDEX([1]NKC!$D$10:$D$5007,$H1301))=$C$8,"",IF($H1301="","",INDEX([1]NKC!$F$10:$F$5007,$H1301)))</f>
        <v>909091</v>
      </c>
      <c r="G1301" s="50">
        <f ca="1">IF(SUM(E1301:F1301)=0,0,$G$11+SUM(E$12:$E1301)-SUM(F$12:$F1301))</f>
        <v>2791126193</v>
      </c>
      <c r="H1301" s="51">
        <f ca="1">IF(IF(TYPE(MATCH($C$8,OFFSET([1]NKC!$D$10,H1300,0):'[1]NKC'!$D$5007,0)+H1300)=16,"",MATCH($C$8,OFFSET([1]NKC!$D$10,H1300,0):'[1]NKC'!$D$5007,0)+H1300)&lt;IF(TYPE(MATCH($C$8,OFFSET([1]NKC!$E$10,H1300,0):'[1]NKC'!$E$5007,0)+H1300)=16,"",MATCH($C$8,OFFSET([1]NKC!$E$10,H1300,0):'[1]NKC'!$E$5007,0)+H1300),IF(TYPE(MATCH($C$8,OFFSET([1]NKC!$D$10,H1300,0):'[1]NKC'!$D$5007,0)+H1300)=16,"",MATCH($C$8,OFFSET([1]NKC!$D$10,H1300,0):'[1]NKC'!$D$5007,0)+H1300),IF(TYPE(MATCH($C$8,OFFSET([1]NKC!$E$10,H1300,0):'[1]NKC'!$E$5007,0)+H1300)=16,"",MATCH($C$8,OFFSET([1]NKC!$E$10,H1300,0):'[1]NKC'!$E$5007,0)+H1300))</f>
        <v>1741</v>
      </c>
    </row>
    <row r="1302" spans="1:8" s="52" customFormat="1" ht="14.25">
      <c r="A1302" s="45">
        <f ca="1">IF($H1302="","",INDEX([1]NKC!$A$10:$A$5007,$H1302))</f>
        <v>43670</v>
      </c>
      <c r="B1302" s="46" t="str">
        <f ca="1">IF($H1302="","",INDEX([1]NKC!$B$10:$B$5007,$H1302))</f>
        <v>PC00060</v>
      </c>
      <c r="C1302" s="47" t="str">
        <f ca="1">IF($H1302="","",INDEX([1]NKC!$C$10:$C$5007,$H1302))</f>
        <v>Thuế GTGT được khấu trừ của hàng hóa, dịch vụ</v>
      </c>
      <c r="D1302" s="48" t="str">
        <f ca="1">IF(IF($H1302="","",INDEX([1]NKC!$D$10:$D$5007,$H1302))=$C$8,IF($H1302="","",INDEX([1]NKC!$E$10:$E$5007,$H1302)),IF($H1302="","",INDEX([1]NKC!$D$10:$D$5007,$H1302)))</f>
        <v>1331</v>
      </c>
      <c r="E1302" s="49" t="str">
        <f ca="1">IF(IF($H1302="","",INDEX([1]NKC!$E$10:$E$5007,$H1302))=$C$8,"",IF($H1302="","",INDEX([1]NKC!$F$10:$F$5007,$H1302)))</f>
        <v/>
      </c>
      <c r="F1302" s="49">
        <f ca="1">IF(IF($H1302="","",INDEX([1]NKC!$D$10:$D$5007,$H1302))=$C$8,"",IF($H1302="","",INDEX([1]NKC!$F$10:$F$5007,$H1302)))</f>
        <v>90909</v>
      </c>
      <c r="G1302" s="50">
        <f ca="1">IF(SUM(E1302:F1302)=0,0,$G$11+SUM(E$12:$E1302)-SUM(F$12:$F1302))</f>
        <v>2791035284</v>
      </c>
      <c r="H1302" s="51">
        <f ca="1">IF(IF(TYPE(MATCH($C$8,OFFSET([1]NKC!$D$10,H1301,0):'[1]NKC'!$D$5007,0)+H1301)=16,"",MATCH($C$8,OFFSET([1]NKC!$D$10,H1301,0):'[1]NKC'!$D$5007,0)+H1301)&lt;IF(TYPE(MATCH($C$8,OFFSET([1]NKC!$E$10,H1301,0):'[1]NKC'!$E$5007,0)+H1301)=16,"",MATCH($C$8,OFFSET([1]NKC!$E$10,H1301,0):'[1]NKC'!$E$5007,0)+H1301),IF(TYPE(MATCH($C$8,OFFSET([1]NKC!$D$10,H1301,0):'[1]NKC'!$D$5007,0)+H1301)=16,"",MATCH($C$8,OFFSET([1]NKC!$D$10,H1301,0):'[1]NKC'!$D$5007,0)+H1301),IF(TYPE(MATCH($C$8,OFFSET([1]NKC!$E$10,H1301,0):'[1]NKC'!$E$5007,0)+H1301)=16,"",MATCH($C$8,OFFSET([1]NKC!$E$10,H1301,0):'[1]NKC'!$E$5007,0)+H1301))</f>
        <v>1742</v>
      </c>
    </row>
    <row r="1303" spans="1:8" s="52" customFormat="1" ht="38.25">
      <c r="A1303" s="45">
        <f ca="1">IF($H1303="","",INDEX([1]NKC!$A$10:$A$5007,$H1303))</f>
        <v>43670</v>
      </c>
      <c r="B1303" s="46" t="str">
        <f ca="1">IF($H1303="","",INDEX([1]NKC!$B$10:$B$5007,$H1303))</f>
        <v>PC00061</v>
      </c>
      <c r="C1303" s="47" t="str">
        <f ca="1">IF($H1303="","",INDEX([1]NKC!$C$10:$C$5007,$H1303))</f>
        <v>TT gửi chứng từ ngân hàng BIDV và Ngân hàng Tiên Phong - Công ty TNHH Sản Phẩm Xây Dựng Della Vietbuilders</v>
      </c>
      <c r="D1303" s="48" t="str">
        <f ca="1">IF(IF($H1303="","",INDEX([1]NKC!$D$10:$D$5007,$H1303))=$C$8,IF($H1303="","",INDEX([1]NKC!$E$10:$E$5007,$H1303)),IF($H1303="","",INDEX([1]NKC!$D$10:$D$5007,$H1303)))</f>
        <v>6428</v>
      </c>
      <c r="E1303" s="49" t="str">
        <f ca="1">IF(IF($H1303="","",INDEX([1]NKC!$E$10:$E$5007,$H1303))=$C$8,"",IF($H1303="","",INDEX([1]NKC!$F$10:$F$5007,$H1303)))</f>
        <v/>
      </c>
      <c r="F1303" s="49">
        <f ca="1">IF(IF($H1303="","",INDEX([1]NKC!$D$10:$D$5007,$H1303))=$C$8,"",IF($H1303="","",INDEX([1]NKC!$F$10:$F$5007,$H1303)))</f>
        <v>213000</v>
      </c>
      <c r="G1303" s="50">
        <f ca="1">IF(SUM(E1303:F1303)=0,0,$G$11+SUM(E$12:$E1303)-SUM(F$12:$F1303))</f>
        <v>2790822284</v>
      </c>
      <c r="H1303" s="51">
        <f ca="1">IF(IF(TYPE(MATCH($C$8,OFFSET([1]NKC!$D$10,H1302,0):'[1]NKC'!$D$5007,0)+H1302)=16,"",MATCH($C$8,OFFSET([1]NKC!$D$10,H1302,0):'[1]NKC'!$D$5007,0)+H1302)&lt;IF(TYPE(MATCH($C$8,OFFSET([1]NKC!$E$10,H1302,0):'[1]NKC'!$E$5007,0)+H1302)=16,"",MATCH($C$8,OFFSET([1]NKC!$E$10,H1302,0):'[1]NKC'!$E$5007,0)+H1302),IF(TYPE(MATCH($C$8,OFFSET([1]NKC!$D$10,H1302,0):'[1]NKC'!$D$5007,0)+H1302)=16,"",MATCH($C$8,OFFSET([1]NKC!$D$10,H1302,0):'[1]NKC'!$D$5007,0)+H1302),IF(TYPE(MATCH($C$8,OFFSET([1]NKC!$E$10,H1302,0):'[1]NKC'!$E$5007,0)+H1302)=16,"",MATCH($C$8,OFFSET([1]NKC!$E$10,H1302,0):'[1]NKC'!$E$5007,0)+H1302))</f>
        <v>1743</v>
      </c>
    </row>
    <row r="1304" spans="1:8" s="52" customFormat="1" ht="25.5">
      <c r="A1304" s="45">
        <f ca="1">IF($H1304="","",INDEX([1]NKC!$A$10:$A$5007,$H1304))</f>
        <v>43670</v>
      </c>
      <c r="B1304" s="46" t="str">
        <f ca="1">IF($H1304="","",INDEX([1]NKC!$B$10:$B$5007,$H1304))</f>
        <v>PC00062</v>
      </c>
      <c r="C1304" s="47" t="str">
        <f ca="1">IF($H1304="","",INDEX([1]NKC!$C$10:$C$5007,$H1304))</f>
        <v>TT gửi mẫu Phú Quốc - Công ty TNHH Sản Phẩm Xây Dựng Della Vietbuilders</v>
      </c>
      <c r="D1304" s="48" t="str">
        <f ca="1">IF(IF($H1304="","",INDEX([1]NKC!$D$10:$D$5007,$H1304))=$C$8,IF($H1304="","",INDEX([1]NKC!$E$10:$E$5007,$H1304)),IF($H1304="","",INDEX([1]NKC!$D$10:$D$5007,$H1304)))</f>
        <v>6418</v>
      </c>
      <c r="E1304" s="49" t="str">
        <f ca="1">IF(IF($H1304="","",INDEX([1]NKC!$E$10:$E$5007,$H1304))=$C$8,"",IF($H1304="","",INDEX([1]NKC!$F$10:$F$5007,$H1304)))</f>
        <v/>
      </c>
      <c r="F1304" s="49">
        <f ca="1">IF(IF($H1304="","",INDEX([1]NKC!$D$10:$D$5007,$H1304))=$C$8,"",IF($H1304="","",INDEX([1]NKC!$F$10:$F$5007,$H1304)))</f>
        <v>300000</v>
      </c>
      <c r="G1304" s="50">
        <f ca="1">IF(SUM(E1304:F1304)=0,0,$G$11+SUM(E$12:$E1304)-SUM(F$12:$F1304))</f>
        <v>2790522284</v>
      </c>
      <c r="H1304" s="51">
        <f ca="1">IF(IF(TYPE(MATCH($C$8,OFFSET([1]NKC!$D$10,H1303,0):'[1]NKC'!$D$5007,0)+H1303)=16,"",MATCH($C$8,OFFSET([1]NKC!$D$10,H1303,0):'[1]NKC'!$D$5007,0)+H1303)&lt;IF(TYPE(MATCH($C$8,OFFSET([1]NKC!$E$10,H1303,0):'[1]NKC'!$E$5007,0)+H1303)=16,"",MATCH($C$8,OFFSET([1]NKC!$E$10,H1303,0):'[1]NKC'!$E$5007,0)+H1303),IF(TYPE(MATCH($C$8,OFFSET([1]NKC!$D$10,H1303,0):'[1]NKC'!$D$5007,0)+H1303)=16,"",MATCH($C$8,OFFSET([1]NKC!$D$10,H1303,0):'[1]NKC'!$D$5007,0)+H1303),IF(TYPE(MATCH($C$8,OFFSET([1]NKC!$E$10,H1303,0):'[1]NKC'!$E$5007,0)+H1303)=16,"",MATCH($C$8,OFFSET([1]NKC!$E$10,H1303,0):'[1]NKC'!$E$5007,0)+H1303))</f>
        <v>1744</v>
      </c>
    </row>
    <row r="1305" spans="1:8" s="52" customFormat="1" ht="25.5">
      <c r="A1305" s="45">
        <f ca="1">IF($H1305="","",INDEX([1]NKC!$A$10:$A$5007,$H1305))</f>
        <v>43670</v>
      </c>
      <c r="B1305" s="46" t="str">
        <f ca="1">IF($H1305="","",INDEX([1]NKC!$B$10:$B$5007,$H1305))</f>
        <v>PC00062</v>
      </c>
      <c r="C1305" s="47" t="str">
        <f ca="1">IF($H1305="","",INDEX([1]NKC!$C$10:$C$5007,$H1305))</f>
        <v>TT phí thí nghiệm vật liệu xây dựng - Công ty TNHH Sản Phẩm Xây Dựng Della Vietbuilders</v>
      </c>
      <c r="D1305" s="48" t="str">
        <f ca="1">IF(IF($H1305="","",INDEX([1]NKC!$D$10:$D$5007,$H1305))=$C$8,IF($H1305="","",INDEX([1]NKC!$E$10:$E$5007,$H1305)),IF($H1305="","",INDEX([1]NKC!$D$10:$D$5007,$H1305)))</f>
        <v>6428</v>
      </c>
      <c r="E1305" s="49" t="str">
        <f ca="1">IF(IF($H1305="","",INDEX([1]NKC!$E$10:$E$5007,$H1305))=$C$8,"",IF($H1305="","",INDEX([1]NKC!$F$10:$F$5007,$H1305)))</f>
        <v/>
      </c>
      <c r="F1305" s="49">
        <f ca="1">IF(IF($H1305="","",INDEX([1]NKC!$D$10:$D$5007,$H1305))=$C$8,"",IF($H1305="","",INDEX([1]NKC!$F$10:$F$5007,$H1305)))</f>
        <v>1000000</v>
      </c>
      <c r="G1305" s="50">
        <f ca="1">IF(SUM(E1305:F1305)=0,0,$G$11+SUM(E$12:$E1305)-SUM(F$12:$F1305))</f>
        <v>2789522284</v>
      </c>
      <c r="H1305" s="51">
        <f ca="1">IF(IF(TYPE(MATCH($C$8,OFFSET([1]NKC!$D$10,H1304,0):'[1]NKC'!$D$5007,0)+H1304)=16,"",MATCH($C$8,OFFSET([1]NKC!$D$10,H1304,0):'[1]NKC'!$D$5007,0)+H1304)&lt;IF(TYPE(MATCH($C$8,OFFSET([1]NKC!$E$10,H1304,0):'[1]NKC'!$E$5007,0)+H1304)=16,"",MATCH($C$8,OFFSET([1]NKC!$E$10,H1304,0):'[1]NKC'!$E$5007,0)+H1304),IF(TYPE(MATCH($C$8,OFFSET([1]NKC!$D$10,H1304,0):'[1]NKC'!$D$5007,0)+H1304)=16,"",MATCH($C$8,OFFSET([1]NKC!$D$10,H1304,0):'[1]NKC'!$D$5007,0)+H1304),IF(TYPE(MATCH($C$8,OFFSET([1]NKC!$E$10,H1304,0):'[1]NKC'!$E$5007,0)+H1304)=16,"",MATCH($C$8,OFFSET([1]NKC!$E$10,H1304,0):'[1]NKC'!$E$5007,0)+H1304))</f>
        <v>1745</v>
      </c>
    </row>
    <row r="1306" spans="1:8" s="52" customFormat="1" ht="14.25">
      <c r="A1306" s="45">
        <f ca="1">IF($H1306="","",INDEX([1]NKC!$A$10:$A$5007,$H1306))</f>
        <v>43670</v>
      </c>
      <c r="B1306" s="46" t="str">
        <f ca="1">IF($H1306="","",INDEX([1]NKC!$B$10:$B$5007,$H1306))</f>
        <v>PC00062</v>
      </c>
      <c r="C1306" s="47" t="str">
        <f ca="1">IF($H1306="","",INDEX([1]NKC!$C$10:$C$5007,$H1306))</f>
        <v>Thuế GTGT được khấu trừ của hàng hóa, dịch vụ</v>
      </c>
      <c r="D1306" s="48" t="str">
        <f ca="1">IF(IF($H1306="","",INDEX([1]NKC!$D$10:$D$5007,$H1306))=$C$8,IF($H1306="","",INDEX([1]NKC!$E$10:$E$5007,$H1306)),IF($H1306="","",INDEX([1]NKC!$D$10:$D$5007,$H1306)))</f>
        <v>1331</v>
      </c>
      <c r="E1306" s="49" t="str">
        <f ca="1">IF(IF($H1306="","",INDEX([1]NKC!$E$10:$E$5007,$H1306))=$C$8,"",IF($H1306="","",INDEX([1]NKC!$F$10:$F$5007,$H1306)))</f>
        <v/>
      </c>
      <c r="F1306" s="49">
        <f ca="1">IF(IF($H1306="","",INDEX([1]NKC!$D$10:$D$5007,$H1306))=$C$8,"",IF($H1306="","",INDEX([1]NKC!$F$10:$F$5007,$H1306)))</f>
        <v>100000</v>
      </c>
      <c r="G1306" s="50">
        <f ca="1">IF(SUM(E1306:F1306)=0,0,$G$11+SUM(E$12:$E1306)-SUM(F$12:$F1306))</f>
        <v>2789422284</v>
      </c>
      <c r="H1306" s="51">
        <f ca="1">IF(IF(TYPE(MATCH($C$8,OFFSET([1]NKC!$D$10,H1305,0):'[1]NKC'!$D$5007,0)+H1305)=16,"",MATCH($C$8,OFFSET([1]NKC!$D$10,H1305,0):'[1]NKC'!$D$5007,0)+H1305)&lt;IF(TYPE(MATCH($C$8,OFFSET([1]NKC!$E$10,H1305,0):'[1]NKC'!$E$5007,0)+H1305)=16,"",MATCH($C$8,OFFSET([1]NKC!$E$10,H1305,0):'[1]NKC'!$E$5007,0)+H1305),IF(TYPE(MATCH($C$8,OFFSET([1]NKC!$D$10,H1305,0):'[1]NKC'!$D$5007,0)+H1305)=16,"",MATCH($C$8,OFFSET([1]NKC!$D$10,H1305,0):'[1]NKC'!$D$5007,0)+H1305),IF(TYPE(MATCH($C$8,OFFSET([1]NKC!$E$10,H1305,0):'[1]NKC'!$E$5007,0)+H1305)=16,"",MATCH($C$8,OFFSET([1]NKC!$E$10,H1305,0):'[1]NKC'!$E$5007,0)+H1305))</f>
        <v>1746</v>
      </c>
    </row>
    <row r="1307" spans="1:8" s="52" customFormat="1" ht="25.5">
      <c r="A1307" s="45">
        <f ca="1">IF($H1307="","",INDEX([1]NKC!$A$10:$A$5007,$H1307))</f>
        <v>43670</v>
      </c>
      <c r="B1307" s="46" t="str">
        <f ca="1">IF($H1307="","",INDEX([1]NKC!$B$10:$B$5007,$H1307))</f>
        <v>PC00063</v>
      </c>
      <c r="C1307" s="47" t="str">
        <f ca="1">IF($H1307="","",INDEX([1]NKC!$C$10:$C$5007,$H1307))</f>
        <v>TT nước uống công ty - Công ty TNHH Sản Phẩm Xây Dựng Della Vietbuilders</v>
      </c>
      <c r="D1307" s="48" t="str">
        <f ca="1">IF(IF($H1307="","",INDEX([1]NKC!$D$10:$D$5007,$H1307))=$C$8,IF($H1307="","",INDEX([1]NKC!$E$10:$E$5007,$H1307)),IF($H1307="","",INDEX([1]NKC!$D$10:$D$5007,$H1307)))</f>
        <v>331</v>
      </c>
      <c r="E1307" s="49" t="str">
        <f ca="1">IF(IF($H1307="","",INDEX([1]NKC!$E$10:$E$5007,$H1307))=$C$8,"",IF($H1307="","",INDEX([1]NKC!$F$10:$F$5007,$H1307)))</f>
        <v/>
      </c>
      <c r="F1307" s="49">
        <f ca="1">IF(IF($H1307="","",INDEX([1]NKC!$D$10:$D$5007,$H1307))=$C$8,"",IF($H1307="","",INDEX([1]NKC!$F$10:$F$5007,$H1307)))</f>
        <v>694000</v>
      </c>
      <c r="G1307" s="50">
        <f ca="1">IF(SUM(E1307:F1307)=0,0,$G$11+SUM(E$12:$E1307)-SUM(F$12:$F1307))</f>
        <v>2788728284</v>
      </c>
      <c r="H1307" s="51">
        <f ca="1">IF(IF(TYPE(MATCH($C$8,OFFSET([1]NKC!$D$10,H1306,0):'[1]NKC'!$D$5007,0)+H1306)=16,"",MATCH($C$8,OFFSET([1]NKC!$D$10,H1306,0):'[1]NKC'!$D$5007,0)+H1306)&lt;IF(TYPE(MATCH($C$8,OFFSET([1]NKC!$E$10,H1306,0):'[1]NKC'!$E$5007,0)+H1306)=16,"",MATCH($C$8,OFFSET([1]NKC!$E$10,H1306,0):'[1]NKC'!$E$5007,0)+H1306),IF(TYPE(MATCH($C$8,OFFSET([1]NKC!$D$10,H1306,0):'[1]NKC'!$D$5007,0)+H1306)=16,"",MATCH($C$8,OFFSET([1]NKC!$D$10,H1306,0):'[1]NKC'!$D$5007,0)+H1306),IF(TYPE(MATCH($C$8,OFFSET([1]NKC!$E$10,H1306,0):'[1]NKC'!$E$5007,0)+H1306)=16,"",MATCH($C$8,OFFSET([1]NKC!$E$10,H1306,0):'[1]NKC'!$E$5007,0)+H1306))</f>
        <v>1747</v>
      </c>
    </row>
    <row r="1308" spans="1:8" s="52" customFormat="1" ht="25.5">
      <c r="A1308" s="45">
        <f ca="1">IF($H1308="","",INDEX([1]NKC!$A$10:$A$5007,$H1308))</f>
        <v>43670</v>
      </c>
      <c r="B1308" s="46" t="str">
        <f ca="1">IF($H1308="","",INDEX([1]NKC!$B$10:$B$5007,$H1308))</f>
        <v>PC00064</v>
      </c>
      <c r="C1308" s="47" t="str">
        <f ca="1">IF($H1308="","",INDEX([1]NKC!$C$10:$C$5007,$H1308))</f>
        <v>TT tiền mua trái cây công ty - Công ty TNHH Sản Phẩm Xây Dựng Della Vietbuilders</v>
      </c>
      <c r="D1308" s="48" t="str">
        <f ca="1">IF(IF($H1308="","",INDEX([1]NKC!$D$10:$D$5007,$H1308))=$C$8,IF($H1308="","",INDEX([1]NKC!$E$10:$E$5007,$H1308)),IF($H1308="","",INDEX([1]NKC!$D$10:$D$5007,$H1308)))</f>
        <v>6428</v>
      </c>
      <c r="E1308" s="49" t="str">
        <f ca="1">IF(IF($H1308="","",INDEX([1]NKC!$E$10:$E$5007,$H1308))=$C$8,"",IF($H1308="","",INDEX([1]NKC!$F$10:$F$5007,$H1308)))</f>
        <v/>
      </c>
      <c r="F1308" s="49">
        <f ca="1">IF(IF($H1308="","",INDEX([1]NKC!$D$10:$D$5007,$H1308))=$C$8,"",IF($H1308="","",INDEX([1]NKC!$F$10:$F$5007,$H1308)))</f>
        <v>130000</v>
      </c>
      <c r="G1308" s="50">
        <f ca="1">IF(SUM(E1308:F1308)=0,0,$G$11+SUM(E$12:$E1308)-SUM(F$12:$F1308))</f>
        <v>2788598284</v>
      </c>
      <c r="H1308" s="51">
        <f ca="1">IF(IF(TYPE(MATCH($C$8,OFFSET([1]NKC!$D$10,H1307,0):'[1]NKC'!$D$5007,0)+H1307)=16,"",MATCH($C$8,OFFSET([1]NKC!$D$10,H1307,0):'[1]NKC'!$D$5007,0)+H1307)&lt;IF(TYPE(MATCH($C$8,OFFSET([1]NKC!$E$10,H1307,0):'[1]NKC'!$E$5007,0)+H1307)=16,"",MATCH($C$8,OFFSET([1]NKC!$E$10,H1307,0):'[1]NKC'!$E$5007,0)+H1307),IF(TYPE(MATCH($C$8,OFFSET([1]NKC!$D$10,H1307,0):'[1]NKC'!$D$5007,0)+H1307)=16,"",MATCH($C$8,OFFSET([1]NKC!$D$10,H1307,0):'[1]NKC'!$D$5007,0)+H1307),IF(TYPE(MATCH($C$8,OFFSET([1]NKC!$E$10,H1307,0):'[1]NKC'!$E$5007,0)+H1307)=16,"",MATCH($C$8,OFFSET([1]NKC!$E$10,H1307,0):'[1]NKC'!$E$5007,0)+H1307))</f>
        <v>1748</v>
      </c>
    </row>
    <row r="1309" spans="1:8" s="52" customFormat="1" ht="14.25">
      <c r="A1309" s="45">
        <f ca="1">IF($H1309="","",INDEX([1]NKC!$A$10:$A$5007,$H1309))</f>
        <v>43670</v>
      </c>
      <c r="B1309" s="46" t="str">
        <f ca="1">IF($H1309="","",INDEX([1]NKC!$B$10:$B$5007,$H1309))</f>
        <v>PC00065</v>
      </c>
      <c r="C1309" s="47" t="str">
        <f ca="1">IF($H1309="","",INDEX([1]NKC!$C$10:$C$5007,$H1309))</f>
        <v>TT công tác phí Hà Nội - ăn uống</v>
      </c>
      <c r="D1309" s="48" t="str">
        <f ca="1">IF(IF($H1309="","",INDEX([1]NKC!$D$10:$D$5007,$H1309))=$C$8,IF($H1309="","",INDEX([1]NKC!$E$10:$E$5007,$H1309)),IF($H1309="","",INDEX([1]NKC!$D$10:$D$5007,$H1309)))</f>
        <v>6418</v>
      </c>
      <c r="E1309" s="49" t="str">
        <f ca="1">IF(IF($H1309="","",INDEX([1]NKC!$E$10:$E$5007,$H1309))=$C$8,"",IF($H1309="","",INDEX([1]NKC!$F$10:$F$5007,$H1309)))</f>
        <v/>
      </c>
      <c r="F1309" s="49">
        <f ca="1">IF(IF($H1309="","",INDEX([1]NKC!$D$10:$D$5007,$H1309))=$C$8,"",IF($H1309="","",INDEX([1]NKC!$F$10:$F$5007,$H1309)))</f>
        <v>1040000</v>
      </c>
      <c r="G1309" s="50">
        <f ca="1">IF(SUM(E1309:F1309)=0,0,$G$11+SUM(E$12:$E1309)-SUM(F$12:$F1309))</f>
        <v>2787558284</v>
      </c>
      <c r="H1309" s="51">
        <f ca="1">IF(IF(TYPE(MATCH($C$8,OFFSET([1]NKC!$D$10,H1308,0):'[1]NKC'!$D$5007,0)+H1308)=16,"",MATCH($C$8,OFFSET([1]NKC!$D$10,H1308,0):'[1]NKC'!$D$5007,0)+H1308)&lt;IF(TYPE(MATCH($C$8,OFFSET([1]NKC!$E$10,H1308,0):'[1]NKC'!$E$5007,0)+H1308)=16,"",MATCH($C$8,OFFSET([1]NKC!$E$10,H1308,0):'[1]NKC'!$E$5007,0)+H1308),IF(TYPE(MATCH($C$8,OFFSET([1]NKC!$D$10,H1308,0):'[1]NKC'!$D$5007,0)+H1308)=16,"",MATCH($C$8,OFFSET([1]NKC!$D$10,H1308,0):'[1]NKC'!$D$5007,0)+H1308),IF(TYPE(MATCH($C$8,OFFSET([1]NKC!$E$10,H1308,0):'[1]NKC'!$E$5007,0)+H1308)=16,"",MATCH($C$8,OFFSET([1]NKC!$E$10,H1308,0):'[1]NKC'!$E$5007,0)+H1308))</f>
        <v>1749</v>
      </c>
    </row>
    <row r="1310" spans="1:8" s="52" customFormat="1" ht="14.25">
      <c r="A1310" s="45">
        <f ca="1">IF($H1310="","",INDEX([1]NKC!$A$10:$A$5007,$H1310))</f>
        <v>43670</v>
      </c>
      <c r="B1310" s="46" t="str">
        <f ca="1">IF($H1310="","",INDEX([1]NKC!$B$10:$B$5007,$H1310))</f>
        <v>PC00065</v>
      </c>
      <c r="C1310" s="47" t="str">
        <f ca="1">IF($H1310="","",INDEX([1]NKC!$C$10:$C$5007,$H1310))</f>
        <v>TT công tác phí Hà Nội - ăn uống</v>
      </c>
      <c r="D1310" s="48" t="str">
        <f ca="1">IF(IF($H1310="","",INDEX([1]NKC!$D$10:$D$5007,$H1310))=$C$8,IF($H1310="","",INDEX([1]NKC!$E$10:$E$5007,$H1310)),IF($H1310="","",INDEX([1]NKC!$D$10:$D$5007,$H1310)))</f>
        <v>6418</v>
      </c>
      <c r="E1310" s="49" t="str">
        <f ca="1">IF(IF($H1310="","",INDEX([1]NKC!$E$10:$E$5007,$H1310))=$C$8,"",IF($H1310="","",INDEX([1]NKC!$F$10:$F$5007,$H1310)))</f>
        <v/>
      </c>
      <c r="F1310" s="49">
        <f ca="1">IF(IF($H1310="","",INDEX([1]NKC!$D$10:$D$5007,$H1310))=$C$8,"",IF($H1310="","",INDEX([1]NKC!$F$10:$F$5007,$H1310)))</f>
        <v>268000</v>
      </c>
      <c r="G1310" s="50">
        <f ca="1">IF(SUM(E1310:F1310)=0,0,$G$11+SUM(E$12:$E1310)-SUM(F$12:$F1310))</f>
        <v>2787290284</v>
      </c>
      <c r="H1310" s="51">
        <f ca="1">IF(IF(TYPE(MATCH($C$8,OFFSET([1]NKC!$D$10,H1309,0):'[1]NKC'!$D$5007,0)+H1309)=16,"",MATCH($C$8,OFFSET([1]NKC!$D$10,H1309,0):'[1]NKC'!$D$5007,0)+H1309)&lt;IF(TYPE(MATCH($C$8,OFFSET([1]NKC!$E$10,H1309,0):'[1]NKC'!$E$5007,0)+H1309)=16,"",MATCH($C$8,OFFSET([1]NKC!$E$10,H1309,0):'[1]NKC'!$E$5007,0)+H1309),IF(TYPE(MATCH($C$8,OFFSET([1]NKC!$D$10,H1309,0):'[1]NKC'!$D$5007,0)+H1309)=16,"",MATCH($C$8,OFFSET([1]NKC!$D$10,H1309,0):'[1]NKC'!$D$5007,0)+H1309),IF(TYPE(MATCH($C$8,OFFSET([1]NKC!$E$10,H1309,0):'[1]NKC'!$E$5007,0)+H1309)=16,"",MATCH($C$8,OFFSET([1]NKC!$E$10,H1309,0):'[1]NKC'!$E$5007,0)+H1309))</f>
        <v>1750</v>
      </c>
    </row>
    <row r="1311" spans="1:8" s="52" customFormat="1" ht="14.25">
      <c r="A1311" s="45">
        <f ca="1">IF($H1311="","",INDEX([1]NKC!$A$10:$A$5007,$H1311))</f>
        <v>43670</v>
      </c>
      <c r="B1311" s="46" t="str">
        <f ca="1">IF($H1311="","",INDEX([1]NKC!$B$10:$B$5007,$H1311))</f>
        <v>PC00065</v>
      </c>
      <c r="C1311" s="47" t="str">
        <f ca="1">IF($H1311="","",INDEX([1]NKC!$C$10:$C$5007,$H1311))</f>
        <v>TT công tác phí Hà Nội - taxi</v>
      </c>
      <c r="D1311" s="48" t="str">
        <f ca="1">IF(IF($H1311="","",INDEX([1]NKC!$D$10:$D$5007,$H1311))=$C$8,IF($H1311="","",INDEX([1]NKC!$E$10:$E$5007,$H1311)),IF($H1311="","",INDEX([1]NKC!$D$10:$D$5007,$H1311)))</f>
        <v>6418</v>
      </c>
      <c r="E1311" s="49" t="str">
        <f ca="1">IF(IF($H1311="","",INDEX([1]NKC!$E$10:$E$5007,$H1311))=$C$8,"",IF($H1311="","",INDEX([1]NKC!$F$10:$F$5007,$H1311)))</f>
        <v/>
      </c>
      <c r="F1311" s="49">
        <f ca="1">IF(IF($H1311="","",INDEX([1]NKC!$D$10:$D$5007,$H1311))=$C$8,"",IF($H1311="","",INDEX([1]NKC!$F$10:$F$5007,$H1311)))</f>
        <v>409091</v>
      </c>
      <c r="G1311" s="50">
        <f ca="1">IF(SUM(E1311:F1311)=0,0,$G$11+SUM(E$12:$E1311)-SUM(F$12:$F1311))</f>
        <v>2786881193</v>
      </c>
      <c r="H1311" s="51">
        <f ca="1">IF(IF(TYPE(MATCH($C$8,OFFSET([1]NKC!$D$10,H1310,0):'[1]NKC'!$D$5007,0)+H1310)=16,"",MATCH($C$8,OFFSET([1]NKC!$D$10,H1310,0):'[1]NKC'!$D$5007,0)+H1310)&lt;IF(TYPE(MATCH($C$8,OFFSET([1]NKC!$E$10,H1310,0):'[1]NKC'!$E$5007,0)+H1310)=16,"",MATCH($C$8,OFFSET([1]NKC!$E$10,H1310,0):'[1]NKC'!$E$5007,0)+H1310),IF(TYPE(MATCH($C$8,OFFSET([1]NKC!$D$10,H1310,0):'[1]NKC'!$D$5007,0)+H1310)=16,"",MATCH($C$8,OFFSET([1]NKC!$D$10,H1310,0):'[1]NKC'!$D$5007,0)+H1310),IF(TYPE(MATCH($C$8,OFFSET([1]NKC!$E$10,H1310,0):'[1]NKC'!$E$5007,0)+H1310)=16,"",MATCH($C$8,OFFSET([1]NKC!$E$10,H1310,0):'[1]NKC'!$E$5007,0)+H1310))</f>
        <v>1751</v>
      </c>
    </row>
    <row r="1312" spans="1:8" s="52" customFormat="1" ht="14.25">
      <c r="A1312" s="45">
        <f ca="1">IF($H1312="","",INDEX([1]NKC!$A$10:$A$5007,$H1312))</f>
        <v>43670</v>
      </c>
      <c r="B1312" s="46" t="str">
        <f ca="1">IF($H1312="","",INDEX([1]NKC!$B$10:$B$5007,$H1312))</f>
        <v>PC00065</v>
      </c>
      <c r="C1312" s="47" t="str">
        <f ca="1">IF($H1312="","",INDEX([1]NKC!$C$10:$C$5007,$H1312))</f>
        <v>TT công tác phí Hà Nội - ăn uống</v>
      </c>
      <c r="D1312" s="48" t="str">
        <f ca="1">IF(IF($H1312="","",INDEX([1]NKC!$D$10:$D$5007,$H1312))=$C$8,IF($H1312="","",INDEX([1]NKC!$E$10:$E$5007,$H1312)),IF($H1312="","",INDEX([1]NKC!$D$10:$D$5007,$H1312)))</f>
        <v>6418</v>
      </c>
      <c r="E1312" s="49" t="str">
        <f ca="1">IF(IF($H1312="","",INDEX([1]NKC!$E$10:$E$5007,$H1312))=$C$8,"",IF($H1312="","",INDEX([1]NKC!$F$10:$F$5007,$H1312)))</f>
        <v/>
      </c>
      <c r="F1312" s="49">
        <f ca="1">IF(IF($H1312="","",INDEX([1]NKC!$D$10:$D$5007,$H1312))=$C$8,"",IF($H1312="","",INDEX([1]NKC!$F$10:$F$5007,$H1312)))</f>
        <v>2400000</v>
      </c>
      <c r="G1312" s="50">
        <f ca="1">IF(SUM(E1312:F1312)=0,0,$G$11+SUM(E$12:$E1312)-SUM(F$12:$F1312))</f>
        <v>2784481193</v>
      </c>
      <c r="H1312" s="51">
        <f ca="1">IF(IF(TYPE(MATCH($C$8,OFFSET([1]NKC!$D$10,H1311,0):'[1]NKC'!$D$5007,0)+H1311)=16,"",MATCH($C$8,OFFSET([1]NKC!$D$10,H1311,0):'[1]NKC'!$D$5007,0)+H1311)&lt;IF(TYPE(MATCH($C$8,OFFSET([1]NKC!$E$10,H1311,0):'[1]NKC'!$E$5007,0)+H1311)=16,"",MATCH($C$8,OFFSET([1]NKC!$E$10,H1311,0):'[1]NKC'!$E$5007,0)+H1311),IF(TYPE(MATCH($C$8,OFFSET([1]NKC!$D$10,H1311,0):'[1]NKC'!$D$5007,0)+H1311)=16,"",MATCH($C$8,OFFSET([1]NKC!$D$10,H1311,0):'[1]NKC'!$D$5007,0)+H1311),IF(TYPE(MATCH($C$8,OFFSET([1]NKC!$E$10,H1311,0):'[1]NKC'!$E$5007,0)+H1311)=16,"",MATCH($C$8,OFFSET([1]NKC!$E$10,H1311,0):'[1]NKC'!$E$5007,0)+H1311))</f>
        <v>1752</v>
      </c>
    </row>
    <row r="1313" spans="1:8" s="52" customFormat="1" ht="14.25">
      <c r="A1313" s="45">
        <f ca="1">IF($H1313="","",INDEX([1]NKC!$A$10:$A$5007,$H1313))</f>
        <v>43670</v>
      </c>
      <c r="B1313" s="46" t="str">
        <f ca="1">IF($H1313="","",INDEX([1]NKC!$B$10:$B$5007,$H1313))</f>
        <v>PC00065</v>
      </c>
      <c r="C1313" s="47" t="str">
        <f ca="1">IF($H1313="","",INDEX([1]NKC!$C$10:$C$5007,$H1313))</f>
        <v>TT công tác phí Hà Nội - phòng nghỉ</v>
      </c>
      <c r="D1313" s="48" t="str">
        <f ca="1">IF(IF($H1313="","",INDEX([1]NKC!$D$10:$D$5007,$H1313))=$C$8,IF($H1313="","",INDEX([1]NKC!$E$10:$E$5007,$H1313)),IF($H1313="","",INDEX([1]NKC!$D$10:$D$5007,$H1313)))</f>
        <v>6418</v>
      </c>
      <c r="E1313" s="49" t="str">
        <f ca="1">IF(IF($H1313="","",INDEX([1]NKC!$E$10:$E$5007,$H1313))=$C$8,"",IF($H1313="","",INDEX([1]NKC!$F$10:$F$5007,$H1313)))</f>
        <v/>
      </c>
      <c r="F1313" s="49">
        <f ca="1">IF(IF($H1313="","",INDEX([1]NKC!$D$10:$D$5007,$H1313))=$C$8,"",IF($H1313="","",INDEX([1]NKC!$F$10:$F$5007,$H1313)))</f>
        <v>1200000</v>
      </c>
      <c r="G1313" s="50">
        <f ca="1">IF(SUM(E1313:F1313)=0,0,$G$11+SUM(E$12:$E1313)-SUM(F$12:$F1313))</f>
        <v>2783281193</v>
      </c>
      <c r="H1313" s="51">
        <f ca="1">IF(IF(TYPE(MATCH($C$8,OFFSET([1]NKC!$D$10,H1312,0):'[1]NKC'!$D$5007,0)+H1312)=16,"",MATCH($C$8,OFFSET([1]NKC!$D$10,H1312,0):'[1]NKC'!$D$5007,0)+H1312)&lt;IF(TYPE(MATCH($C$8,OFFSET([1]NKC!$E$10,H1312,0):'[1]NKC'!$E$5007,0)+H1312)=16,"",MATCH($C$8,OFFSET([1]NKC!$E$10,H1312,0):'[1]NKC'!$E$5007,0)+H1312),IF(TYPE(MATCH($C$8,OFFSET([1]NKC!$D$10,H1312,0):'[1]NKC'!$D$5007,0)+H1312)=16,"",MATCH($C$8,OFFSET([1]NKC!$D$10,H1312,0):'[1]NKC'!$D$5007,0)+H1312),IF(TYPE(MATCH($C$8,OFFSET([1]NKC!$E$10,H1312,0):'[1]NKC'!$E$5007,0)+H1312)=16,"",MATCH($C$8,OFFSET([1]NKC!$E$10,H1312,0):'[1]NKC'!$E$5007,0)+H1312))</f>
        <v>1753</v>
      </c>
    </row>
    <row r="1314" spans="1:8" s="52" customFormat="1" ht="14.25">
      <c r="A1314" s="45">
        <f ca="1">IF($H1314="","",INDEX([1]NKC!$A$10:$A$5007,$H1314))</f>
        <v>43670</v>
      </c>
      <c r="B1314" s="46" t="str">
        <f ca="1">IF($H1314="","",INDEX([1]NKC!$B$10:$B$5007,$H1314))</f>
        <v>PC00065</v>
      </c>
      <c r="C1314" s="47" t="str">
        <f ca="1">IF($H1314="","",INDEX([1]NKC!$C$10:$C$5007,$H1314))</f>
        <v>Chi phí bằng tiền khác</v>
      </c>
      <c r="D1314" s="48" t="str">
        <f ca="1">IF(IF($H1314="","",INDEX([1]NKC!$D$10:$D$5007,$H1314))=$C$8,IF($H1314="","",INDEX([1]NKC!$E$10:$E$5007,$H1314)),IF($H1314="","",INDEX([1]NKC!$D$10:$D$5007,$H1314)))</f>
        <v>6418</v>
      </c>
      <c r="E1314" s="49" t="str">
        <f ca="1">IF(IF($H1314="","",INDEX([1]NKC!$E$10:$E$5007,$H1314))=$C$8,"",IF($H1314="","",INDEX([1]NKC!$F$10:$F$5007,$H1314)))</f>
        <v/>
      </c>
      <c r="F1314" s="49">
        <f ca="1">IF(IF($H1314="","",INDEX([1]NKC!$D$10:$D$5007,$H1314))=$C$8,"",IF($H1314="","",INDEX([1]NKC!$F$10:$F$5007,$H1314)))</f>
        <v>1077000</v>
      </c>
      <c r="G1314" s="50">
        <f ca="1">IF(SUM(E1314:F1314)=0,0,$G$11+SUM(E$12:$E1314)-SUM(F$12:$F1314))</f>
        <v>2782204193</v>
      </c>
      <c r="H1314" s="51">
        <f ca="1">IF(IF(TYPE(MATCH($C$8,OFFSET([1]NKC!$D$10,H1313,0):'[1]NKC'!$D$5007,0)+H1313)=16,"",MATCH($C$8,OFFSET([1]NKC!$D$10,H1313,0):'[1]NKC'!$D$5007,0)+H1313)&lt;IF(TYPE(MATCH($C$8,OFFSET([1]NKC!$E$10,H1313,0):'[1]NKC'!$E$5007,0)+H1313)=16,"",MATCH($C$8,OFFSET([1]NKC!$E$10,H1313,0):'[1]NKC'!$E$5007,0)+H1313),IF(TYPE(MATCH($C$8,OFFSET([1]NKC!$D$10,H1313,0):'[1]NKC'!$D$5007,0)+H1313)=16,"",MATCH($C$8,OFFSET([1]NKC!$D$10,H1313,0):'[1]NKC'!$D$5007,0)+H1313),IF(TYPE(MATCH($C$8,OFFSET([1]NKC!$E$10,H1313,0):'[1]NKC'!$E$5007,0)+H1313)=16,"",MATCH($C$8,OFFSET([1]NKC!$E$10,H1313,0):'[1]NKC'!$E$5007,0)+H1313))</f>
        <v>1754</v>
      </c>
    </row>
    <row r="1315" spans="1:8" s="52" customFormat="1" ht="14.25">
      <c r="A1315" s="45">
        <f ca="1">IF($H1315="","",INDEX([1]NKC!$A$10:$A$5007,$H1315))</f>
        <v>43670</v>
      </c>
      <c r="B1315" s="46" t="str">
        <f ca="1">IF($H1315="","",INDEX([1]NKC!$B$10:$B$5007,$H1315))</f>
        <v>PC00065</v>
      </c>
      <c r="C1315" s="47" t="str">
        <f ca="1">IF($H1315="","",INDEX([1]NKC!$C$10:$C$5007,$H1315))</f>
        <v>Thuế GTGT được khấu trừ của hàng hóa, dịch vụ</v>
      </c>
      <c r="D1315" s="48" t="str">
        <f ca="1">IF(IF($H1315="","",INDEX([1]NKC!$D$10:$D$5007,$H1315))=$C$8,IF($H1315="","",INDEX([1]NKC!$E$10:$E$5007,$H1315)),IF($H1315="","",INDEX([1]NKC!$D$10:$D$5007,$H1315)))</f>
        <v>1331</v>
      </c>
      <c r="E1315" s="49" t="str">
        <f ca="1">IF(IF($H1315="","",INDEX([1]NKC!$E$10:$E$5007,$H1315))=$C$8,"",IF($H1315="","",INDEX([1]NKC!$F$10:$F$5007,$H1315)))</f>
        <v/>
      </c>
      <c r="F1315" s="49">
        <f ca="1">IF(IF($H1315="","",INDEX([1]NKC!$D$10:$D$5007,$H1315))=$C$8,"",IF($H1315="","",INDEX([1]NKC!$F$10:$F$5007,$H1315)))</f>
        <v>531709</v>
      </c>
      <c r="G1315" s="50">
        <f ca="1">IF(SUM(E1315:F1315)=0,0,$G$11+SUM(E$12:$E1315)-SUM(F$12:$F1315))</f>
        <v>2781672484</v>
      </c>
      <c r="H1315" s="51">
        <f ca="1">IF(IF(TYPE(MATCH($C$8,OFFSET([1]NKC!$D$10,H1314,0):'[1]NKC'!$D$5007,0)+H1314)=16,"",MATCH($C$8,OFFSET([1]NKC!$D$10,H1314,0):'[1]NKC'!$D$5007,0)+H1314)&lt;IF(TYPE(MATCH($C$8,OFFSET([1]NKC!$E$10,H1314,0):'[1]NKC'!$E$5007,0)+H1314)=16,"",MATCH($C$8,OFFSET([1]NKC!$E$10,H1314,0):'[1]NKC'!$E$5007,0)+H1314),IF(TYPE(MATCH($C$8,OFFSET([1]NKC!$D$10,H1314,0):'[1]NKC'!$D$5007,0)+H1314)=16,"",MATCH($C$8,OFFSET([1]NKC!$D$10,H1314,0):'[1]NKC'!$D$5007,0)+H1314),IF(TYPE(MATCH($C$8,OFFSET([1]NKC!$E$10,H1314,0):'[1]NKC'!$E$5007,0)+H1314)=16,"",MATCH($C$8,OFFSET([1]NKC!$E$10,H1314,0):'[1]NKC'!$E$5007,0)+H1314))</f>
        <v>1755</v>
      </c>
    </row>
    <row r="1316" spans="1:8" s="52" customFormat="1" ht="25.5">
      <c r="A1316" s="45">
        <f ca="1">IF($H1316="","",INDEX([1]NKC!$A$10:$A$5007,$H1316))</f>
        <v>43672</v>
      </c>
      <c r="B1316" s="46" t="str">
        <f ca="1">IF($H1316="","",INDEX([1]NKC!$B$10:$B$5007,$H1316))</f>
        <v>PT00022</v>
      </c>
      <c r="C1316" s="47" t="str">
        <f ca="1">IF($H1316="","",INDEX([1]NKC!$C$10:$C$5007,$H1316))</f>
        <v>Thu lại tạm ứng đi chợ ngày 10/07/2019 - Nguyễn Thị Thùy Dương</v>
      </c>
      <c r="D1316" s="48" t="str">
        <f ca="1">IF(IF($H1316="","",INDEX([1]NKC!$D$10:$D$5007,$H1316))=$C$8,IF($H1316="","",INDEX([1]NKC!$E$10:$E$5007,$H1316)),IF($H1316="","",INDEX([1]NKC!$D$10:$D$5007,$H1316)))</f>
        <v>141</v>
      </c>
      <c r="E1316" s="49">
        <f ca="1">IF(IF($H1316="","",INDEX([1]NKC!$E$10:$E$5007,$H1316))=$C$8,"",IF($H1316="","",INDEX([1]NKC!$F$10:$F$5007,$H1316)))</f>
        <v>5000000</v>
      </c>
      <c r="F1316" s="49" t="str">
        <f ca="1">IF(IF($H1316="","",INDEX([1]NKC!$D$10:$D$5007,$H1316))=$C$8,"",IF($H1316="","",INDEX([1]NKC!$F$10:$F$5007,$H1316)))</f>
        <v/>
      </c>
      <c r="G1316" s="50">
        <f ca="1">IF(SUM(E1316:F1316)=0,0,$G$11+SUM(E$12:$E1316)-SUM(F$12:$F1316))</f>
        <v>2786672484</v>
      </c>
      <c r="H1316" s="51">
        <f ca="1">IF(IF(TYPE(MATCH($C$8,OFFSET([1]NKC!$D$10,H1315,0):'[1]NKC'!$D$5007,0)+H1315)=16,"",MATCH($C$8,OFFSET([1]NKC!$D$10,H1315,0):'[1]NKC'!$D$5007,0)+H1315)&lt;IF(TYPE(MATCH($C$8,OFFSET([1]NKC!$E$10,H1315,0):'[1]NKC'!$E$5007,0)+H1315)=16,"",MATCH($C$8,OFFSET([1]NKC!$E$10,H1315,0):'[1]NKC'!$E$5007,0)+H1315),IF(TYPE(MATCH($C$8,OFFSET([1]NKC!$D$10,H1315,0):'[1]NKC'!$D$5007,0)+H1315)=16,"",MATCH($C$8,OFFSET([1]NKC!$D$10,H1315,0):'[1]NKC'!$D$5007,0)+H1315),IF(TYPE(MATCH($C$8,OFFSET([1]NKC!$E$10,H1315,0):'[1]NKC'!$E$5007,0)+H1315)=16,"",MATCH($C$8,OFFSET([1]NKC!$E$10,H1315,0):'[1]NKC'!$E$5007,0)+H1315))</f>
        <v>1763</v>
      </c>
    </row>
    <row r="1317" spans="1:8" s="52" customFormat="1" ht="14.25">
      <c r="A1317" s="45">
        <f ca="1">IF($H1317="","",INDEX([1]NKC!$A$10:$A$5007,$H1317))</f>
        <v>43672</v>
      </c>
      <c r="B1317" s="46" t="str">
        <f ca="1">IF($H1317="","",INDEX([1]NKC!$B$10:$B$5007,$H1317))</f>
        <v>PT00023</v>
      </c>
      <c r="C1317" s="47" t="str">
        <f ca="1">IF($H1317="","",INDEX([1]NKC!$C$10:$C$5007,$H1317))</f>
        <v>Hoàn ứng Ms Luyến - Hoàng Thị Luyến</v>
      </c>
      <c r="D1317" s="48" t="str">
        <f ca="1">IF(IF($H1317="","",INDEX([1]NKC!$D$10:$D$5007,$H1317))=$C$8,IF($H1317="","",INDEX([1]NKC!$E$10:$E$5007,$H1317)),IF($H1317="","",INDEX([1]NKC!$D$10:$D$5007,$H1317)))</f>
        <v>141</v>
      </c>
      <c r="E1317" s="49">
        <f ca="1">IF(IF($H1317="","",INDEX([1]NKC!$E$10:$E$5007,$H1317))=$C$8,"",IF($H1317="","",INDEX([1]NKC!$F$10:$F$5007,$H1317)))</f>
        <v>10000000</v>
      </c>
      <c r="F1317" s="49" t="str">
        <f ca="1">IF(IF($H1317="","",INDEX([1]NKC!$D$10:$D$5007,$H1317))=$C$8,"",IF($H1317="","",INDEX([1]NKC!$F$10:$F$5007,$H1317)))</f>
        <v/>
      </c>
      <c r="G1317" s="50">
        <f ca="1">IF(SUM(E1317:F1317)=0,0,$G$11+SUM(E$12:$E1317)-SUM(F$12:$F1317))</f>
        <v>2796672484</v>
      </c>
      <c r="H1317" s="51">
        <f ca="1">IF(IF(TYPE(MATCH($C$8,OFFSET([1]NKC!$D$10,H1316,0):'[1]NKC'!$D$5007,0)+H1316)=16,"",MATCH($C$8,OFFSET([1]NKC!$D$10,H1316,0):'[1]NKC'!$D$5007,0)+H1316)&lt;IF(TYPE(MATCH($C$8,OFFSET([1]NKC!$E$10,H1316,0):'[1]NKC'!$E$5007,0)+H1316)=16,"",MATCH($C$8,OFFSET([1]NKC!$E$10,H1316,0):'[1]NKC'!$E$5007,0)+H1316),IF(TYPE(MATCH($C$8,OFFSET([1]NKC!$D$10,H1316,0):'[1]NKC'!$D$5007,0)+H1316)=16,"",MATCH($C$8,OFFSET([1]NKC!$D$10,H1316,0):'[1]NKC'!$D$5007,0)+H1316),IF(TYPE(MATCH($C$8,OFFSET([1]NKC!$E$10,H1316,0):'[1]NKC'!$E$5007,0)+H1316)=16,"",MATCH($C$8,OFFSET([1]NKC!$E$10,H1316,0):'[1]NKC'!$E$5007,0)+H1316))</f>
        <v>1764</v>
      </c>
    </row>
    <row r="1318" spans="1:8" s="52" customFormat="1" ht="25.5">
      <c r="A1318" s="45">
        <f ca="1">IF($H1318="","",INDEX([1]NKC!$A$10:$A$5007,$H1318))</f>
        <v>43672</v>
      </c>
      <c r="B1318" s="46" t="str">
        <f ca="1">IF($H1318="","",INDEX([1]NKC!$B$10:$B$5007,$H1318))</f>
        <v>PT00024</v>
      </c>
      <c r="C1318" s="47" t="str">
        <f ca="1">IF($H1318="","",INDEX([1]NKC!$C$10:$C$5007,$H1318))</f>
        <v>Hoàn ứng chi phí tiếp khách Dự Án Bình Châu - Phạm Minh Tiến</v>
      </c>
      <c r="D1318" s="48" t="str">
        <f ca="1">IF(IF($H1318="","",INDEX([1]NKC!$D$10:$D$5007,$H1318))=$C$8,IF($H1318="","",INDEX([1]NKC!$E$10:$E$5007,$H1318)),IF($H1318="","",INDEX([1]NKC!$D$10:$D$5007,$H1318)))</f>
        <v>141</v>
      </c>
      <c r="E1318" s="49">
        <f ca="1">IF(IF($H1318="","",INDEX([1]NKC!$E$10:$E$5007,$H1318))=$C$8,"",IF($H1318="","",INDEX([1]NKC!$F$10:$F$5007,$H1318)))</f>
        <v>5000000</v>
      </c>
      <c r="F1318" s="49" t="str">
        <f ca="1">IF(IF($H1318="","",INDEX([1]NKC!$D$10:$D$5007,$H1318))=$C$8,"",IF($H1318="","",INDEX([1]NKC!$F$10:$F$5007,$H1318)))</f>
        <v/>
      </c>
      <c r="G1318" s="50">
        <f ca="1">IF(SUM(E1318:F1318)=0,0,$G$11+SUM(E$12:$E1318)-SUM(F$12:$F1318))</f>
        <v>2801672484</v>
      </c>
      <c r="H1318" s="51">
        <f ca="1">IF(IF(TYPE(MATCH($C$8,OFFSET([1]NKC!$D$10,H1317,0):'[1]NKC'!$D$5007,0)+H1317)=16,"",MATCH($C$8,OFFSET([1]NKC!$D$10,H1317,0):'[1]NKC'!$D$5007,0)+H1317)&lt;IF(TYPE(MATCH($C$8,OFFSET([1]NKC!$E$10,H1317,0):'[1]NKC'!$E$5007,0)+H1317)=16,"",MATCH($C$8,OFFSET([1]NKC!$E$10,H1317,0):'[1]NKC'!$E$5007,0)+H1317),IF(TYPE(MATCH($C$8,OFFSET([1]NKC!$D$10,H1317,0):'[1]NKC'!$D$5007,0)+H1317)=16,"",MATCH($C$8,OFFSET([1]NKC!$D$10,H1317,0):'[1]NKC'!$D$5007,0)+H1317),IF(TYPE(MATCH($C$8,OFFSET([1]NKC!$E$10,H1317,0):'[1]NKC'!$E$5007,0)+H1317)=16,"",MATCH($C$8,OFFSET([1]NKC!$E$10,H1317,0):'[1]NKC'!$E$5007,0)+H1317))</f>
        <v>1765</v>
      </c>
    </row>
    <row r="1319" spans="1:8" s="52" customFormat="1" ht="25.5">
      <c r="A1319" s="45">
        <f ca="1">IF($H1319="","",INDEX([1]NKC!$A$10:$A$5007,$H1319))</f>
        <v>43672</v>
      </c>
      <c r="B1319" s="46" t="str">
        <f ca="1">IF($H1319="","",INDEX([1]NKC!$B$10:$B$5007,$H1319))</f>
        <v>PC00067</v>
      </c>
      <c r="C1319" s="47" t="str">
        <f ca="1">IF($H1319="","",INDEX([1]NKC!$C$10:$C$5007,$H1319))</f>
        <v>TT gửi giấy công văn qua Pan da - Công ty TNHH Sản Phẩm Xây Dựng Della Vietbuilders</v>
      </c>
      <c r="D1319" s="48" t="str">
        <f ca="1">IF(IF($H1319="","",INDEX([1]NKC!$D$10:$D$5007,$H1319))=$C$8,IF($H1319="","",INDEX([1]NKC!$E$10:$E$5007,$H1319)),IF($H1319="","",INDEX([1]NKC!$D$10:$D$5007,$H1319)))</f>
        <v>6428</v>
      </c>
      <c r="E1319" s="49" t="str">
        <f ca="1">IF(IF($H1319="","",INDEX([1]NKC!$E$10:$E$5007,$H1319))=$C$8,"",IF($H1319="","",INDEX([1]NKC!$F$10:$F$5007,$H1319)))</f>
        <v/>
      </c>
      <c r="F1319" s="49">
        <f ca="1">IF(IF($H1319="","",INDEX([1]NKC!$D$10:$D$5007,$H1319))=$C$8,"",IF($H1319="","",INDEX([1]NKC!$F$10:$F$5007,$H1319)))</f>
        <v>108000</v>
      </c>
      <c r="G1319" s="50">
        <f ca="1">IF(SUM(E1319:F1319)=0,0,$G$11+SUM(E$12:$E1319)-SUM(F$12:$F1319))</f>
        <v>2801564484</v>
      </c>
      <c r="H1319" s="51">
        <f ca="1">IF(IF(TYPE(MATCH($C$8,OFFSET([1]NKC!$D$10,H1318,0):'[1]NKC'!$D$5007,0)+H1318)=16,"",MATCH($C$8,OFFSET([1]NKC!$D$10,H1318,0):'[1]NKC'!$D$5007,0)+H1318)&lt;IF(TYPE(MATCH($C$8,OFFSET([1]NKC!$E$10,H1318,0):'[1]NKC'!$E$5007,0)+H1318)=16,"",MATCH($C$8,OFFSET([1]NKC!$E$10,H1318,0):'[1]NKC'!$E$5007,0)+H1318),IF(TYPE(MATCH($C$8,OFFSET([1]NKC!$D$10,H1318,0):'[1]NKC'!$D$5007,0)+H1318)=16,"",MATCH($C$8,OFFSET([1]NKC!$D$10,H1318,0):'[1]NKC'!$D$5007,0)+H1318),IF(TYPE(MATCH($C$8,OFFSET([1]NKC!$E$10,H1318,0):'[1]NKC'!$E$5007,0)+H1318)=16,"",MATCH($C$8,OFFSET([1]NKC!$E$10,H1318,0):'[1]NKC'!$E$5007,0)+H1318))</f>
        <v>1766</v>
      </c>
    </row>
    <row r="1320" spans="1:8" s="52" customFormat="1" ht="25.5">
      <c r="A1320" s="45">
        <f ca="1">IF($H1320="","",INDEX([1]NKC!$A$10:$A$5007,$H1320))</f>
        <v>43672</v>
      </c>
      <c r="B1320" s="46" t="str">
        <f ca="1">IF($H1320="","",INDEX([1]NKC!$B$10:$B$5007,$H1320))</f>
        <v>PC00068</v>
      </c>
      <c r="C1320" s="47" t="str">
        <f ca="1">IF($H1320="","",INDEX([1]NKC!$C$10:$C$5007,$H1320))</f>
        <v>TT tiền điện T07/2019 - Công ty TNHH Sản Phẩm Xây Dựng Della Vietbuilders</v>
      </c>
      <c r="D1320" s="48" t="str">
        <f ca="1">IF(IF($H1320="","",INDEX([1]NKC!$D$10:$D$5007,$H1320))=$C$8,IF($H1320="","",INDEX([1]NKC!$E$10:$E$5007,$H1320)),IF($H1320="","",INDEX([1]NKC!$D$10:$D$5007,$H1320)))</f>
        <v>6428</v>
      </c>
      <c r="E1320" s="49" t="str">
        <f ca="1">IF(IF($H1320="","",INDEX([1]NKC!$E$10:$E$5007,$H1320))=$C$8,"",IF($H1320="","",INDEX([1]NKC!$F$10:$F$5007,$H1320)))</f>
        <v/>
      </c>
      <c r="F1320" s="49">
        <f ca="1">IF(IF($H1320="","",INDEX([1]NKC!$D$10:$D$5007,$H1320))=$C$8,"",IF($H1320="","",INDEX([1]NKC!$F$10:$F$5007,$H1320)))</f>
        <v>10640273</v>
      </c>
      <c r="G1320" s="50">
        <f ca="1">IF(SUM(E1320:F1320)=0,0,$G$11+SUM(E$12:$E1320)-SUM(F$12:$F1320))</f>
        <v>2790924211</v>
      </c>
      <c r="H1320" s="51">
        <f ca="1">IF(IF(TYPE(MATCH($C$8,OFFSET([1]NKC!$D$10,H1319,0):'[1]NKC'!$D$5007,0)+H1319)=16,"",MATCH($C$8,OFFSET([1]NKC!$D$10,H1319,0):'[1]NKC'!$D$5007,0)+H1319)&lt;IF(TYPE(MATCH($C$8,OFFSET([1]NKC!$E$10,H1319,0):'[1]NKC'!$E$5007,0)+H1319)=16,"",MATCH($C$8,OFFSET([1]NKC!$E$10,H1319,0):'[1]NKC'!$E$5007,0)+H1319),IF(TYPE(MATCH($C$8,OFFSET([1]NKC!$D$10,H1319,0):'[1]NKC'!$D$5007,0)+H1319)=16,"",MATCH($C$8,OFFSET([1]NKC!$D$10,H1319,0):'[1]NKC'!$D$5007,0)+H1319),IF(TYPE(MATCH($C$8,OFFSET([1]NKC!$E$10,H1319,0):'[1]NKC'!$E$5007,0)+H1319)=16,"",MATCH($C$8,OFFSET([1]NKC!$E$10,H1319,0):'[1]NKC'!$E$5007,0)+H1319))</f>
        <v>1767</v>
      </c>
    </row>
    <row r="1321" spans="1:8" s="52" customFormat="1" ht="14.25">
      <c r="A1321" s="45">
        <f ca="1">IF($H1321="","",INDEX([1]NKC!$A$10:$A$5007,$H1321))</f>
        <v>43672</v>
      </c>
      <c r="B1321" s="46" t="str">
        <f ca="1">IF($H1321="","",INDEX([1]NKC!$B$10:$B$5007,$H1321))</f>
        <v>PC00068</v>
      </c>
      <c r="C1321" s="47" t="str">
        <f ca="1">IF($H1321="","",INDEX([1]NKC!$C$10:$C$5007,$H1321))</f>
        <v>Thuế GTGT được khấu trừ của hàng hóa, dịch vụ</v>
      </c>
      <c r="D1321" s="48" t="str">
        <f ca="1">IF(IF($H1321="","",INDEX([1]NKC!$D$10:$D$5007,$H1321))=$C$8,IF($H1321="","",INDEX([1]NKC!$E$10:$E$5007,$H1321)),IF($H1321="","",INDEX([1]NKC!$D$10:$D$5007,$H1321)))</f>
        <v>1331</v>
      </c>
      <c r="E1321" s="49" t="str">
        <f ca="1">IF(IF($H1321="","",INDEX([1]NKC!$E$10:$E$5007,$H1321))=$C$8,"",IF($H1321="","",INDEX([1]NKC!$F$10:$F$5007,$H1321)))</f>
        <v/>
      </c>
      <c r="F1321" s="49">
        <f ca="1">IF(IF($H1321="","",INDEX([1]NKC!$D$10:$D$5007,$H1321))=$C$8,"",IF($H1321="","",INDEX([1]NKC!$F$10:$F$5007,$H1321)))</f>
        <v>1064027</v>
      </c>
      <c r="G1321" s="50">
        <f ca="1">IF(SUM(E1321:F1321)=0,0,$G$11+SUM(E$12:$E1321)-SUM(F$12:$F1321))</f>
        <v>2789860184</v>
      </c>
      <c r="H1321" s="51">
        <f ca="1">IF(IF(TYPE(MATCH($C$8,OFFSET([1]NKC!$D$10,H1320,0):'[1]NKC'!$D$5007,0)+H1320)=16,"",MATCH($C$8,OFFSET([1]NKC!$D$10,H1320,0):'[1]NKC'!$D$5007,0)+H1320)&lt;IF(TYPE(MATCH($C$8,OFFSET([1]NKC!$E$10,H1320,0):'[1]NKC'!$E$5007,0)+H1320)=16,"",MATCH($C$8,OFFSET([1]NKC!$E$10,H1320,0):'[1]NKC'!$E$5007,0)+H1320),IF(TYPE(MATCH($C$8,OFFSET([1]NKC!$D$10,H1320,0):'[1]NKC'!$D$5007,0)+H1320)=16,"",MATCH($C$8,OFFSET([1]NKC!$D$10,H1320,0):'[1]NKC'!$D$5007,0)+H1320),IF(TYPE(MATCH($C$8,OFFSET([1]NKC!$E$10,H1320,0):'[1]NKC'!$E$5007,0)+H1320)=16,"",MATCH($C$8,OFFSET([1]NKC!$E$10,H1320,0):'[1]NKC'!$E$5007,0)+H1320))</f>
        <v>1768</v>
      </c>
    </row>
    <row r="1322" spans="1:8" s="52" customFormat="1" ht="25.5">
      <c r="A1322" s="45">
        <f ca="1">IF($H1322="","",INDEX([1]NKC!$A$10:$A$5007,$H1322))</f>
        <v>43672</v>
      </c>
      <c r="B1322" s="46" t="str">
        <f ca="1">IF($H1322="","",INDEX([1]NKC!$B$10:$B$5007,$H1322))</f>
        <v>PC00069</v>
      </c>
      <c r="C1322" s="47" t="str">
        <f ca="1">IF($H1322="","",INDEX([1]NKC!$C$10:$C$5007,$H1322))</f>
        <v>TT tiền đi chợ hàng ngày cty - Công ty TNHH Sản Phẩm Xây Dựng Della Vietbuilders</v>
      </c>
      <c r="D1322" s="48" t="str">
        <f ca="1">IF(IF($H1322="","",INDEX([1]NKC!$D$10:$D$5007,$H1322))=$C$8,IF($H1322="","",INDEX([1]NKC!$E$10:$E$5007,$H1322)),IF($H1322="","",INDEX([1]NKC!$D$10:$D$5007,$H1322)))</f>
        <v>6428</v>
      </c>
      <c r="E1322" s="49" t="str">
        <f ca="1">IF(IF($H1322="","",INDEX([1]NKC!$E$10:$E$5007,$H1322))=$C$8,"",IF($H1322="","",INDEX([1]NKC!$F$10:$F$5007,$H1322)))</f>
        <v/>
      </c>
      <c r="F1322" s="49">
        <f ca="1">IF(IF($H1322="","",INDEX([1]NKC!$D$10:$D$5007,$H1322))=$C$8,"",IF($H1322="","",INDEX([1]NKC!$F$10:$F$5007,$H1322)))</f>
        <v>5000000</v>
      </c>
      <c r="G1322" s="50">
        <f ca="1">IF(SUM(E1322:F1322)=0,0,$G$11+SUM(E$12:$E1322)-SUM(F$12:$F1322))</f>
        <v>2784860184</v>
      </c>
      <c r="H1322" s="51">
        <f ca="1">IF(IF(TYPE(MATCH($C$8,OFFSET([1]NKC!$D$10,H1321,0):'[1]NKC'!$D$5007,0)+H1321)=16,"",MATCH($C$8,OFFSET([1]NKC!$D$10,H1321,0):'[1]NKC'!$D$5007,0)+H1321)&lt;IF(TYPE(MATCH($C$8,OFFSET([1]NKC!$E$10,H1321,0):'[1]NKC'!$E$5007,0)+H1321)=16,"",MATCH($C$8,OFFSET([1]NKC!$E$10,H1321,0):'[1]NKC'!$E$5007,0)+H1321),IF(TYPE(MATCH($C$8,OFFSET([1]NKC!$D$10,H1321,0):'[1]NKC'!$D$5007,0)+H1321)=16,"",MATCH($C$8,OFFSET([1]NKC!$D$10,H1321,0):'[1]NKC'!$D$5007,0)+H1321),IF(TYPE(MATCH($C$8,OFFSET([1]NKC!$E$10,H1321,0):'[1]NKC'!$E$5007,0)+H1321)=16,"",MATCH($C$8,OFFSET([1]NKC!$E$10,H1321,0):'[1]NKC'!$E$5007,0)+H1321))</f>
        <v>1769</v>
      </c>
    </row>
    <row r="1323" spans="1:8" s="52" customFormat="1" ht="25.5">
      <c r="A1323" s="45">
        <f ca="1">IF($H1323="","",INDEX([1]NKC!$A$10:$A$5007,$H1323))</f>
        <v>43672</v>
      </c>
      <c r="B1323" s="46" t="str">
        <f ca="1">IF($H1323="","",INDEX([1]NKC!$B$10:$B$5007,$H1323))</f>
        <v>PC00070</v>
      </c>
      <c r="C1323" s="47" t="str">
        <f ca="1">IF($H1323="","",INDEX([1]NKC!$C$10:$C$5007,$H1323))</f>
        <v>TT phí rửa xe ô tô công ty - Công ty TNHH Sản Phẩm Xây Dựng Della Vietbuilders</v>
      </c>
      <c r="D1323" s="48" t="str">
        <f ca="1">IF(IF($H1323="","",INDEX([1]NKC!$D$10:$D$5007,$H1323))=$C$8,IF($H1323="","",INDEX([1]NKC!$E$10:$E$5007,$H1323)),IF($H1323="","",INDEX([1]NKC!$D$10:$D$5007,$H1323)))</f>
        <v>6428</v>
      </c>
      <c r="E1323" s="49" t="str">
        <f ca="1">IF(IF($H1323="","",INDEX([1]NKC!$E$10:$E$5007,$H1323))=$C$8,"",IF($H1323="","",INDEX([1]NKC!$F$10:$F$5007,$H1323)))</f>
        <v/>
      </c>
      <c r="F1323" s="49">
        <f ca="1">IF(IF($H1323="","",INDEX([1]NKC!$D$10:$D$5007,$H1323))=$C$8,"",IF($H1323="","",INDEX([1]NKC!$F$10:$F$5007,$H1323)))</f>
        <v>600000</v>
      </c>
      <c r="G1323" s="50">
        <f ca="1">IF(SUM(E1323:F1323)=0,0,$G$11+SUM(E$12:$E1323)-SUM(F$12:$F1323))</f>
        <v>2784260184</v>
      </c>
      <c r="H1323" s="51">
        <f ca="1">IF(IF(TYPE(MATCH($C$8,OFFSET([1]NKC!$D$10,H1322,0):'[1]NKC'!$D$5007,0)+H1322)=16,"",MATCH($C$8,OFFSET([1]NKC!$D$10,H1322,0):'[1]NKC'!$D$5007,0)+H1322)&lt;IF(TYPE(MATCH($C$8,OFFSET([1]NKC!$E$10,H1322,0):'[1]NKC'!$E$5007,0)+H1322)=16,"",MATCH($C$8,OFFSET([1]NKC!$E$10,H1322,0):'[1]NKC'!$E$5007,0)+H1322),IF(TYPE(MATCH($C$8,OFFSET([1]NKC!$D$10,H1322,0):'[1]NKC'!$D$5007,0)+H1322)=16,"",MATCH($C$8,OFFSET([1]NKC!$D$10,H1322,0):'[1]NKC'!$D$5007,0)+H1322),IF(TYPE(MATCH($C$8,OFFSET([1]NKC!$E$10,H1322,0):'[1]NKC'!$E$5007,0)+H1322)=16,"",MATCH($C$8,OFFSET([1]NKC!$E$10,H1322,0):'[1]NKC'!$E$5007,0)+H1322))</f>
        <v>1770</v>
      </c>
    </row>
    <row r="1324" spans="1:8" s="52" customFormat="1" ht="25.5">
      <c r="A1324" s="45">
        <f ca="1">IF($H1324="","",INDEX([1]NKC!$A$10:$A$5007,$H1324))</f>
        <v>43672</v>
      </c>
      <c r="B1324" s="46" t="str">
        <f ca="1">IF($H1324="","",INDEX([1]NKC!$B$10:$B$5007,$H1324))</f>
        <v>PC00071</v>
      </c>
      <c r="C1324" s="47" t="str">
        <f ca="1">IF($H1324="","",INDEX([1]NKC!$C$10:$C$5007,$H1324))</f>
        <v>TT chứng thực giấy chứng nhận hàng Della roof - Công ty TNHH Sản Phẩm Xây Dựng Della Vietbuilders</v>
      </c>
      <c r="D1324" s="48" t="str">
        <f ca="1">IF(IF($H1324="","",INDEX([1]NKC!$D$10:$D$5007,$H1324))=$C$8,IF($H1324="","",INDEX([1]NKC!$E$10:$E$5007,$H1324)),IF($H1324="","",INDEX([1]NKC!$D$10:$D$5007,$H1324)))</f>
        <v>6428</v>
      </c>
      <c r="E1324" s="49" t="str">
        <f ca="1">IF(IF($H1324="","",INDEX([1]NKC!$E$10:$E$5007,$H1324))=$C$8,"",IF($H1324="","",INDEX([1]NKC!$F$10:$F$5007,$H1324)))</f>
        <v/>
      </c>
      <c r="F1324" s="49">
        <f ca="1">IF(IF($H1324="","",INDEX([1]NKC!$D$10:$D$5007,$H1324))=$C$8,"",IF($H1324="","",INDEX([1]NKC!$F$10:$F$5007,$H1324)))</f>
        <v>60000</v>
      </c>
      <c r="G1324" s="50">
        <f ca="1">IF(SUM(E1324:F1324)=0,0,$G$11+SUM(E$12:$E1324)-SUM(F$12:$F1324))</f>
        <v>2784200184</v>
      </c>
      <c r="H1324" s="51">
        <f ca="1">IF(IF(TYPE(MATCH($C$8,OFFSET([1]NKC!$D$10,H1323,0):'[1]NKC'!$D$5007,0)+H1323)=16,"",MATCH($C$8,OFFSET([1]NKC!$D$10,H1323,0):'[1]NKC'!$D$5007,0)+H1323)&lt;IF(TYPE(MATCH($C$8,OFFSET([1]NKC!$E$10,H1323,0):'[1]NKC'!$E$5007,0)+H1323)=16,"",MATCH($C$8,OFFSET([1]NKC!$E$10,H1323,0):'[1]NKC'!$E$5007,0)+H1323),IF(TYPE(MATCH($C$8,OFFSET([1]NKC!$D$10,H1323,0):'[1]NKC'!$D$5007,0)+H1323)=16,"",MATCH($C$8,OFFSET([1]NKC!$D$10,H1323,0):'[1]NKC'!$D$5007,0)+H1323),IF(TYPE(MATCH($C$8,OFFSET([1]NKC!$E$10,H1323,0):'[1]NKC'!$E$5007,0)+H1323)=16,"",MATCH($C$8,OFFSET([1]NKC!$E$10,H1323,0):'[1]NKC'!$E$5007,0)+H1323))</f>
        <v>1771</v>
      </c>
    </row>
    <row r="1325" spans="1:8" s="52" customFormat="1" ht="25.5">
      <c r="A1325" s="45">
        <f ca="1">IF($H1325="","",INDEX([1]NKC!$A$10:$A$5007,$H1325))</f>
        <v>43672</v>
      </c>
      <c r="B1325" s="46" t="str">
        <f ca="1">IF($H1325="","",INDEX([1]NKC!$B$10:$B$5007,$H1325))</f>
        <v>PC00072</v>
      </c>
      <c r="C1325" s="47" t="str">
        <f ca="1">IF($H1325="","",INDEX([1]NKC!$C$10:$C$5007,$H1325))</f>
        <v>TT gửi hàng đi bến tre - Công ty TNHH Sản Phẩm Xây Dựng Della Vietbuilders</v>
      </c>
      <c r="D1325" s="48" t="str">
        <f ca="1">IF(IF($H1325="","",INDEX([1]NKC!$D$10:$D$5007,$H1325))=$C$8,IF($H1325="","",INDEX([1]NKC!$E$10:$E$5007,$H1325)),IF($H1325="","",INDEX([1]NKC!$D$10:$D$5007,$H1325)))</f>
        <v>6418</v>
      </c>
      <c r="E1325" s="49" t="str">
        <f ca="1">IF(IF($H1325="","",INDEX([1]NKC!$E$10:$E$5007,$H1325))=$C$8,"",IF($H1325="","",INDEX([1]NKC!$F$10:$F$5007,$H1325)))</f>
        <v/>
      </c>
      <c r="F1325" s="49">
        <f ca="1">IF(IF($H1325="","",INDEX([1]NKC!$D$10:$D$5007,$H1325))=$C$8,"",IF($H1325="","",INDEX([1]NKC!$F$10:$F$5007,$H1325)))</f>
        <v>60000</v>
      </c>
      <c r="G1325" s="50">
        <f ca="1">IF(SUM(E1325:F1325)=0,0,$G$11+SUM(E$12:$E1325)-SUM(F$12:$F1325))</f>
        <v>2784140184</v>
      </c>
      <c r="H1325" s="51">
        <f ca="1">IF(IF(TYPE(MATCH($C$8,OFFSET([1]NKC!$D$10,H1324,0):'[1]NKC'!$D$5007,0)+H1324)=16,"",MATCH($C$8,OFFSET([1]NKC!$D$10,H1324,0):'[1]NKC'!$D$5007,0)+H1324)&lt;IF(TYPE(MATCH($C$8,OFFSET([1]NKC!$E$10,H1324,0):'[1]NKC'!$E$5007,0)+H1324)=16,"",MATCH($C$8,OFFSET([1]NKC!$E$10,H1324,0):'[1]NKC'!$E$5007,0)+H1324),IF(TYPE(MATCH($C$8,OFFSET([1]NKC!$D$10,H1324,0):'[1]NKC'!$D$5007,0)+H1324)=16,"",MATCH($C$8,OFFSET([1]NKC!$D$10,H1324,0):'[1]NKC'!$D$5007,0)+H1324),IF(TYPE(MATCH($C$8,OFFSET([1]NKC!$E$10,H1324,0):'[1]NKC'!$E$5007,0)+H1324)=16,"",MATCH($C$8,OFFSET([1]NKC!$E$10,H1324,0):'[1]NKC'!$E$5007,0)+H1324))</f>
        <v>1772</v>
      </c>
    </row>
    <row r="1326" spans="1:8" s="52" customFormat="1" ht="25.5">
      <c r="A1326" s="45">
        <f ca="1">IF($H1326="","",INDEX([1]NKC!$A$10:$A$5007,$H1326))</f>
        <v>43672</v>
      </c>
      <c r="B1326" s="46" t="str">
        <f ca="1">IF($H1326="","",INDEX([1]NKC!$B$10:$B$5007,$H1326))</f>
        <v>PC00073</v>
      </c>
      <c r="C1326" s="47" t="str">
        <f ca="1">IF($H1326="","",INDEX([1]NKC!$C$10:$C$5007,$H1326))</f>
        <v>TT chi phí gặp KH Tuấn Lộc - Công ty TNHH Diệp Hưng Phú</v>
      </c>
      <c r="D1326" s="48" t="str">
        <f ca="1">IF(IF($H1326="","",INDEX([1]NKC!$D$10:$D$5007,$H1326))=$C$8,IF($H1326="","",INDEX([1]NKC!$E$10:$E$5007,$H1326)),IF($H1326="","",INDEX([1]NKC!$D$10:$D$5007,$H1326)))</f>
        <v>6418</v>
      </c>
      <c r="E1326" s="49" t="str">
        <f ca="1">IF(IF($H1326="","",INDEX([1]NKC!$E$10:$E$5007,$H1326))=$C$8,"",IF($H1326="","",INDEX([1]NKC!$F$10:$F$5007,$H1326)))</f>
        <v/>
      </c>
      <c r="F1326" s="49">
        <f ca="1">IF(IF($H1326="","",INDEX([1]NKC!$D$10:$D$5007,$H1326))=$C$8,"",IF($H1326="","",INDEX([1]NKC!$F$10:$F$5007,$H1326)))</f>
        <v>4900000</v>
      </c>
      <c r="G1326" s="50">
        <f ca="1">IF(SUM(E1326:F1326)=0,0,$G$11+SUM(E$12:$E1326)-SUM(F$12:$F1326))</f>
        <v>2779240184</v>
      </c>
      <c r="H1326" s="51">
        <f ca="1">IF(IF(TYPE(MATCH($C$8,OFFSET([1]NKC!$D$10,H1325,0):'[1]NKC'!$D$5007,0)+H1325)=16,"",MATCH($C$8,OFFSET([1]NKC!$D$10,H1325,0):'[1]NKC'!$D$5007,0)+H1325)&lt;IF(TYPE(MATCH($C$8,OFFSET([1]NKC!$E$10,H1325,0):'[1]NKC'!$E$5007,0)+H1325)=16,"",MATCH($C$8,OFFSET([1]NKC!$E$10,H1325,0):'[1]NKC'!$E$5007,0)+H1325),IF(TYPE(MATCH($C$8,OFFSET([1]NKC!$D$10,H1325,0):'[1]NKC'!$D$5007,0)+H1325)=16,"",MATCH($C$8,OFFSET([1]NKC!$D$10,H1325,0):'[1]NKC'!$D$5007,0)+H1325),IF(TYPE(MATCH($C$8,OFFSET([1]NKC!$E$10,H1325,0):'[1]NKC'!$E$5007,0)+H1325)=16,"",MATCH($C$8,OFFSET([1]NKC!$E$10,H1325,0):'[1]NKC'!$E$5007,0)+H1325))</f>
        <v>1773</v>
      </c>
    </row>
    <row r="1327" spans="1:8" s="52" customFormat="1" ht="14.25">
      <c r="A1327" s="45">
        <f ca="1">IF($H1327="","",INDEX([1]NKC!$A$10:$A$5007,$H1327))</f>
        <v>43672</v>
      </c>
      <c r="B1327" s="46" t="str">
        <f ca="1">IF($H1327="","",INDEX([1]NKC!$B$10:$B$5007,$H1327))</f>
        <v>PC00073</v>
      </c>
      <c r="C1327" s="47" t="str">
        <f ca="1">IF($H1327="","",INDEX([1]NKC!$C$10:$C$5007,$H1327))</f>
        <v>Thuế GTGT được khấu trừ của hàng hóa, dịch vụ</v>
      </c>
      <c r="D1327" s="48" t="str">
        <f ca="1">IF(IF($H1327="","",INDEX([1]NKC!$D$10:$D$5007,$H1327))=$C$8,IF($H1327="","",INDEX([1]NKC!$E$10:$E$5007,$H1327)),IF($H1327="","",INDEX([1]NKC!$D$10:$D$5007,$H1327)))</f>
        <v>1331</v>
      </c>
      <c r="E1327" s="49" t="str">
        <f ca="1">IF(IF($H1327="","",INDEX([1]NKC!$E$10:$E$5007,$H1327))=$C$8,"",IF($H1327="","",INDEX([1]NKC!$F$10:$F$5007,$H1327)))</f>
        <v/>
      </c>
      <c r="F1327" s="49">
        <f ca="1">IF(IF($H1327="","",INDEX([1]NKC!$D$10:$D$5007,$H1327))=$C$8,"",IF($H1327="","",INDEX([1]NKC!$F$10:$F$5007,$H1327)))</f>
        <v>490000</v>
      </c>
      <c r="G1327" s="50">
        <f ca="1">IF(SUM(E1327:F1327)=0,0,$G$11+SUM(E$12:$E1327)-SUM(F$12:$F1327))</f>
        <v>2778750184</v>
      </c>
      <c r="H1327" s="51">
        <f ca="1">IF(IF(TYPE(MATCH($C$8,OFFSET([1]NKC!$D$10,H1326,0):'[1]NKC'!$D$5007,0)+H1326)=16,"",MATCH($C$8,OFFSET([1]NKC!$D$10,H1326,0):'[1]NKC'!$D$5007,0)+H1326)&lt;IF(TYPE(MATCH($C$8,OFFSET([1]NKC!$E$10,H1326,0):'[1]NKC'!$E$5007,0)+H1326)=16,"",MATCH($C$8,OFFSET([1]NKC!$E$10,H1326,0):'[1]NKC'!$E$5007,0)+H1326),IF(TYPE(MATCH($C$8,OFFSET([1]NKC!$D$10,H1326,0):'[1]NKC'!$D$5007,0)+H1326)=16,"",MATCH($C$8,OFFSET([1]NKC!$D$10,H1326,0):'[1]NKC'!$D$5007,0)+H1326),IF(TYPE(MATCH($C$8,OFFSET([1]NKC!$E$10,H1326,0):'[1]NKC'!$E$5007,0)+H1326)=16,"",MATCH($C$8,OFFSET([1]NKC!$E$10,H1326,0):'[1]NKC'!$E$5007,0)+H1326))</f>
        <v>1774</v>
      </c>
    </row>
    <row r="1328" spans="1:8" s="52" customFormat="1" ht="25.5">
      <c r="A1328" s="45">
        <f ca="1">IF($H1328="","",INDEX([1]NKC!$A$10:$A$5007,$H1328))</f>
        <v>43672</v>
      </c>
      <c r="B1328" s="46" t="str">
        <f ca="1">IF($H1328="","",INDEX([1]NKC!$B$10:$B$5007,$H1328))</f>
        <v>PC00074</v>
      </c>
      <c r="C1328" s="47" t="str">
        <f ca="1">IF($H1328="","",INDEX([1]NKC!$C$10:$C$5007,$H1328))</f>
        <v>TT chi phí tiếp khách Bình Châu - Công ty TNHH Nhà hàng Lục Đỉnh Ký</v>
      </c>
      <c r="D1328" s="48" t="str">
        <f ca="1">IF(IF($H1328="","",INDEX([1]NKC!$D$10:$D$5007,$H1328))=$C$8,IF($H1328="","",INDEX([1]NKC!$E$10:$E$5007,$H1328)),IF($H1328="","",INDEX([1]NKC!$D$10:$D$5007,$H1328)))</f>
        <v>6418</v>
      </c>
      <c r="E1328" s="49" t="str">
        <f ca="1">IF(IF($H1328="","",INDEX([1]NKC!$E$10:$E$5007,$H1328))=$C$8,"",IF($H1328="","",INDEX([1]NKC!$F$10:$F$5007,$H1328)))</f>
        <v/>
      </c>
      <c r="F1328" s="49">
        <f ca="1">IF(IF($H1328="","",INDEX([1]NKC!$D$10:$D$5007,$H1328))=$C$8,"",IF($H1328="","",INDEX([1]NKC!$F$10:$F$5007,$H1328)))</f>
        <v>2100000</v>
      </c>
      <c r="G1328" s="50">
        <f ca="1">IF(SUM(E1328:F1328)=0,0,$G$11+SUM(E$12:$E1328)-SUM(F$12:$F1328))</f>
        <v>2776650184</v>
      </c>
      <c r="H1328" s="51">
        <f ca="1">IF(IF(TYPE(MATCH($C$8,OFFSET([1]NKC!$D$10,H1327,0):'[1]NKC'!$D$5007,0)+H1327)=16,"",MATCH($C$8,OFFSET([1]NKC!$D$10,H1327,0):'[1]NKC'!$D$5007,0)+H1327)&lt;IF(TYPE(MATCH($C$8,OFFSET([1]NKC!$E$10,H1327,0):'[1]NKC'!$E$5007,0)+H1327)=16,"",MATCH($C$8,OFFSET([1]NKC!$E$10,H1327,0):'[1]NKC'!$E$5007,0)+H1327),IF(TYPE(MATCH($C$8,OFFSET([1]NKC!$D$10,H1327,0):'[1]NKC'!$D$5007,0)+H1327)=16,"",MATCH($C$8,OFFSET([1]NKC!$D$10,H1327,0):'[1]NKC'!$D$5007,0)+H1327),IF(TYPE(MATCH($C$8,OFFSET([1]NKC!$E$10,H1327,0):'[1]NKC'!$E$5007,0)+H1327)=16,"",MATCH($C$8,OFFSET([1]NKC!$E$10,H1327,0):'[1]NKC'!$E$5007,0)+H1327))</f>
        <v>1775</v>
      </c>
    </row>
    <row r="1329" spans="1:8" s="52" customFormat="1" ht="14.25">
      <c r="A1329" s="45">
        <f ca="1">IF($H1329="","",INDEX([1]NKC!$A$10:$A$5007,$H1329))</f>
        <v>43672</v>
      </c>
      <c r="B1329" s="46" t="str">
        <f ca="1">IF($H1329="","",INDEX([1]NKC!$B$10:$B$5007,$H1329))</f>
        <v>PC00074</v>
      </c>
      <c r="C1329" s="47" t="str">
        <f ca="1">IF($H1329="","",INDEX([1]NKC!$C$10:$C$5007,$H1329))</f>
        <v>Thuế GTGT được khấu trừ của hàng hóa, dịch vụ</v>
      </c>
      <c r="D1329" s="48" t="str">
        <f ca="1">IF(IF($H1329="","",INDEX([1]NKC!$D$10:$D$5007,$H1329))=$C$8,IF($H1329="","",INDEX([1]NKC!$E$10:$E$5007,$H1329)),IF($H1329="","",INDEX([1]NKC!$D$10:$D$5007,$H1329)))</f>
        <v>1331</v>
      </c>
      <c r="E1329" s="49" t="str">
        <f ca="1">IF(IF($H1329="","",INDEX([1]NKC!$E$10:$E$5007,$H1329))=$C$8,"",IF($H1329="","",INDEX([1]NKC!$F$10:$F$5007,$H1329)))</f>
        <v/>
      </c>
      <c r="F1329" s="49">
        <f ca="1">IF(IF($H1329="","",INDEX([1]NKC!$D$10:$D$5007,$H1329))=$C$8,"",IF($H1329="","",INDEX([1]NKC!$F$10:$F$5007,$H1329)))</f>
        <v>210000</v>
      </c>
      <c r="G1329" s="50">
        <f ca="1">IF(SUM(E1329:F1329)=0,0,$G$11+SUM(E$12:$E1329)-SUM(F$12:$F1329))</f>
        <v>2776440184</v>
      </c>
      <c r="H1329" s="51">
        <f ca="1">IF(IF(TYPE(MATCH($C$8,OFFSET([1]NKC!$D$10,H1328,0):'[1]NKC'!$D$5007,0)+H1328)=16,"",MATCH($C$8,OFFSET([1]NKC!$D$10,H1328,0):'[1]NKC'!$D$5007,0)+H1328)&lt;IF(TYPE(MATCH($C$8,OFFSET([1]NKC!$E$10,H1328,0):'[1]NKC'!$E$5007,0)+H1328)=16,"",MATCH($C$8,OFFSET([1]NKC!$E$10,H1328,0):'[1]NKC'!$E$5007,0)+H1328),IF(TYPE(MATCH($C$8,OFFSET([1]NKC!$D$10,H1328,0):'[1]NKC'!$D$5007,0)+H1328)=16,"",MATCH($C$8,OFFSET([1]NKC!$D$10,H1328,0):'[1]NKC'!$D$5007,0)+H1328),IF(TYPE(MATCH($C$8,OFFSET([1]NKC!$E$10,H1328,0):'[1]NKC'!$E$5007,0)+H1328)=16,"",MATCH($C$8,OFFSET([1]NKC!$E$10,H1328,0):'[1]NKC'!$E$5007,0)+H1328))</f>
        <v>1776</v>
      </c>
    </row>
    <row r="1330" spans="1:8" s="52" customFormat="1" ht="25.5">
      <c r="A1330" s="45">
        <f ca="1">IF($H1330="","",INDEX([1]NKC!$A$10:$A$5007,$H1330))</f>
        <v>43672</v>
      </c>
      <c r="B1330" s="46" t="str">
        <f ca="1">IF($H1330="","",INDEX([1]NKC!$B$10:$B$5007,$H1330))</f>
        <v>PC00075</v>
      </c>
      <c r="C1330" s="47" t="str">
        <f ca="1">IF($H1330="","",INDEX([1]NKC!$C$10:$C$5007,$H1330))</f>
        <v>TT phí tiếp khách Cần Thơ 01/107 đên 17/07/2019 - Công ty TNHH Sản Phẩm Xây Dựng Della Vietbuilders</v>
      </c>
      <c r="D1330" s="48" t="str">
        <f ca="1">IF(IF($H1330="","",INDEX([1]NKC!$D$10:$D$5007,$H1330))=$C$8,IF($H1330="","",INDEX([1]NKC!$E$10:$E$5007,$H1330)),IF($H1330="","",INDEX([1]NKC!$D$10:$D$5007,$H1330)))</f>
        <v>6418</v>
      </c>
      <c r="E1330" s="49" t="str">
        <f ca="1">IF(IF($H1330="","",INDEX([1]NKC!$E$10:$E$5007,$H1330))=$C$8,"",IF($H1330="","",INDEX([1]NKC!$F$10:$F$5007,$H1330)))</f>
        <v/>
      </c>
      <c r="F1330" s="49">
        <f ca="1">IF(IF($H1330="","",INDEX([1]NKC!$D$10:$D$5007,$H1330))=$C$8,"",IF($H1330="","",INDEX([1]NKC!$F$10:$F$5007,$H1330)))</f>
        <v>2727273</v>
      </c>
      <c r="G1330" s="50">
        <f ca="1">IF(SUM(E1330:F1330)=0,0,$G$11+SUM(E$12:$E1330)-SUM(F$12:$F1330))</f>
        <v>2773712911</v>
      </c>
      <c r="H1330" s="51">
        <f ca="1">IF(IF(TYPE(MATCH($C$8,OFFSET([1]NKC!$D$10,H1329,0):'[1]NKC'!$D$5007,0)+H1329)=16,"",MATCH($C$8,OFFSET([1]NKC!$D$10,H1329,0):'[1]NKC'!$D$5007,0)+H1329)&lt;IF(TYPE(MATCH($C$8,OFFSET([1]NKC!$E$10,H1329,0):'[1]NKC'!$E$5007,0)+H1329)=16,"",MATCH($C$8,OFFSET([1]NKC!$E$10,H1329,0):'[1]NKC'!$E$5007,0)+H1329),IF(TYPE(MATCH($C$8,OFFSET([1]NKC!$D$10,H1329,0):'[1]NKC'!$D$5007,0)+H1329)=16,"",MATCH($C$8,OFFSET([1]NKC!$D$10,H1329,0):'[1]NKC'!$D$5007,0)+H1329),IF(TYPE(MATCH($C$8,OFFSET([1]NKC!$E$10,H1329,0):'[1]NKC'!$E$5007,0)+H1329)=16,"",MATCH($C$8,OFFSET([1]NKC!$E$10,H1329,0):'[1]NKC'!$E$5007,0)+H1329))</f>
        <v>1777</v>
      </c>
    </row>
    <row r="1331" spans="1:8" s="52" customFormat="1" ht="25.5">
      <c r="A1331" s="45">
        <f ca="1">IF($H1331="","",INDEX([1]NKC!$A$10:$A$5007,$H1331))</f>
        <v>43672</v>
      </c>
      <c r="B1331" s="46" t="str">
        <f ca="1">IF($H1331="","",INDEX([1]NKC!$B$10:$B$5007,$H1331))</f>
        <v>PC00075</v>
      </c>
      <c r="C1331" s="47" t="str">
        <f ca="1">IF($H1331="","",INDEX([1]NKC!$C$10:$C$5007,$H1331))</f>
        <v>TT chi phí công tác cần Thơ và tiếp khách 01/107 đên 17/07/2019 - phòng nghỉ</v>
      </c>
      <c r="D1331" s="48" t="str">
        <f ca="1">IF(IF($H1331="","",INDEX([1]NKC!$D$10:$D$5007,$H1331))=$C$8,IF($H1331="","",INDEX([1]NKC!$E$10:$E$5007,$H1331)),IF($H1331="","",INDEX([1]NKC!$D$10:$D$5007,$H1331)))</f>
        <v>6418</v>
      </c>
      <c r="E1331" s="49" t="str">
        <f ca="1">IF(IF($H1331="","",INDEX([1]NKC!$E$10:$E$5007,$H1331))=$C$8,"",IF($H1331="","",INDEX([1]NKC!$F$10:$F$5007,$H1331)))</f>
        <v/>
      </c>
      <c r="F1331" s="49">
        <f ca="1">IF(IF($H1331="","",INDEX([1]NKC!$D$10:$D$5007,$H1331))=$C$8,"",IF($H1331="","",INDEX([1]NKC!$F$10:$F$5007,$H1331)))</f>
        <v>1818182</v>
      </c>
      <c r="G1331" s="50">
        <f ca="1">IF(SUM(E1331:F1331)=0,0,$G$11+SUM(E$12:$E1331)-SUM(F$12:$F1331))</f>
        <v>2771894729</v>
      </c>
      <c r="H1331" s="51">
        <f ca="1">IF(IF(TYPE(MATCH($C$8,OFFSET([1]NKC!$D$10,H1330,0):'[1]NKC'!$D$5007,0)+H1330)=16,"",MATCH($C$8,OFFSET([1]NKC!$D$10,H1330,0):'[1]NKC'!$D$5007,0)+H1330)&lt;IF(TYPE(MATCH($C$8,OFFSET([1]NKC!$E$10,H1330,0):'[1]NKC'!$E$5007,0)+H1330)=16,"",MATCH($C$8,OFFSET([1]NKC!$E$10,H1330,0):'[1]NKC'!$E$5007,0)+H1330),IF(TYPE(MATCH($C$8,OFFSET([1]NKC!$D$10,H1330,0):'[1]NKC'!$D$5007,0)+H1330)=16,"",MATCH($C$8,OFFSET([1]NKC!$D$10,H1330,0):'[1]NKC'!$D$5007,0)+H1330),IF(TYPE(MATCH($C$8,OFFSET([1]NKC!$E$10,H1330,0):'[1]NKC'!$E$5007,0)+H1330)=16,"",MATCH($C$8,OFFSET([1]NKC!$E$10,H1330,0):'[1]NKC'!$E$5007,0)+H1330))</f>
        <v>1778</v>
      </c>
    </row>
    <row r="1332" spans="1:8" s="52" customFormat="1" ht="25.5">
      <c r="A1332" s="45">
        <f ca="1">IF($H1332="","",INDEX([1]NKC!$A$10:$A$5007,$H1332))</f>
        <v>43672</v>
      </c>
      <c r="B1332" s="46" t="str">
        <f ca="1">IF($H1332="","",INDEX([1]NKC!$B$10:$B$5007,$H1332))</f>
        <v>PC00075</v>
      </c>
      <c r="C1332" s="47" t="str">
        <f ca="1">IF($H1332="","",INDEX([1]NKC!$C$10:$C$5007,$H1332))</f>
        <v>TT chi phí công tác cần Thơ và tiếp khách 01/107 đên 17/07/2019 - phòng nghỉ</v>
      </c>
      <c r="D1332" s="48" t="str">
        <f ca="1">IF(IF($H1332="","",INDEX([1]NKC!$D$10:$D$5007,$H1332))=$C$8,IF($H1332="","",INDEX([1]NKC!$E$10:$E$5007,$H1332)),IF($H1332="","",INDEX([1]NKC!$D$10:$D$5007,$H1332)))</f>
        <v>6418</v>
      </c>
      <c r="E1332" s="49" t="str">
        <f ca="1">IF(IF($H1332="","",INDEX([1]NKC!$E$10:$E$5007,$H1332))=$C$8,"",IF($H1332="","",INDEX([1]NKC!$F$10:$F$5007,$H1332)))</f>
        <v/>
      </c>
      <c r="F1332" s="49">
        <f ca="1">IF(IF($H1332="","",INDEX([1]NKC!$D$10:$D$5007,$H1332))=$C$8,"",IF($H1332="","",INDEX([1]NKC!$F$10:$F$5007,$H1332)))</f>
        <v>818182</v>
      </c>
      <c r="G1332" s="50">
        <f ca="1">IF(SUM(E1332:F1332)=0,0,$G$11+SUM(E$12:$E1332)-SUM(F$12:$F1332))</f>
        <v>2771076547</v>
      </c>
      <c r="H1332" s="51">
        <f ca="1">IF(IF(TYPE(MATCH($C$8,OFFSET([1]NKC!$D$10,H1331,0):'[1]NKC'!$D$5007,0)+H1331)=16,"",MATCH($C$8,OFFSET([1]NKC!$D$10,H1331,0):'[1]NKC'!$D$5007,0)+H1331)&lt;IF(TYPE(MATCH($C$8,OFFSET([1]NKC!$E$10,H1331,0):'[1]NKC'!$E$5007,0)+H1331)=16,"",MATCH($C$8,OFFSET([1]NKC!$E$10,H1331,0):'[1]NKC'!$E$5007,0)+H1331),IF(TYPE(MATCH($C$8,OFFSET([1]NKC!$D$10,H1331,0):'[1]NKC'!$D$5007,0)+H1331)=16,"",MATCH($C$8,OFFSET([1]NKC!$D$10,H1331,0):'[1]NKC'!$D$5007,0)+H1331),IF(TYPE(MATCH($C$8,OFFSET([1]NKC!$E$10,H1331,0):'[1]NKC'!$E$5007,0)+H1331)=16,"",MATCH($C$8,OFFSET([1]NKC!$E$10,H1331,0):'[1]NKC'!$E$5007,0)+H1331))</f>
        <v>1779</v>
      </c>
    </row>
    <row r="1333" spans="1:8" s="52" customFormat="1" ht="14.25">
      <c r="A1333" s="45">
        <f ca="1">IF($H1333="","",INDEX([1]NKC!$A$10:$A$5007,$H1333))</f>
        <v>43672</v>
      </c>
      <c r="B1333" s="46" t="str">
        <f ca="1">IF($H1333="","",INDEX([1]NKC!$B$10:$B$5007,$H1333))</f>
        <v>PC00075</v>
      </c>
      <c r="C1333" s="47" t="str">
        <f ca="1">IF($H1333="","",INDEX([1]NKC!$C$10:$C$5007,$H1333))</f>
        <v>TT phí thép hộp mạ kẽm</v>
      </c>
      <c r="D1333" s="48" t="str">
        <f ca="1">IF(IF($H1333="","",INDEX([1]NKC!$D$10:$D$5007,$H1333))=$C$8,IF($H1333="","",INDEX([1]NKC!$E$10:$E$5007,$H1333)),IF($H1333="","",INDEX([1]NKC!$D$10:$D$5007,$H1333)))</f>
        <v>6418</v>
      </c>
      <c r="E1333" s="49" t="str">
        <f ca="1">IF(IF($H1333="","",INDEX([1]NKC!$E$10:$E$5007,$H1333))=$C$8,"",IF($H1333="","",INDEX([1]NKC!$F$10:$F$5007,$H1333)))</f>
        <v/>
      </c>
      <c r="F1333" s="49">
        <f ca="1">IF(IF($H1333="","",INDEX([1]NKC!$D$10:$D$5007,$H1333))=$C$8,"",IF($H1333="","",INDEX([1]NKC!$F$10:$F$5007,$H1333)))</f>
        <v>2272727</v>
      </c>
      <c r="G1333" s="50">
        <f ca="1">IF(SUM(E1333:F1333)=0,0,$G$11+SUM(E$12:$E1333)-SUM(F$12:$F1333))</f>
        <v>2768803820</v>
      </c>
      <c r="H1333" s="51">
        <f ca="1">IF(IF(TYPE(MATCH($C$8,OFFSET([1]NKC!$D$10,H1332,0):'[1]NKC'!$D$5007,0)+H1332)=16,"",MATCH($C$8,OFFSET([1]NKC!$D$10,H1332,0):'[1]NKC'!$D$5007,0)+H1332)&lt;IF(TYPE(MATCH($C$8,OFFSET([1]NKC!$E$10,H1332,0):'[1]NKC'!$E$5007,0)+H1332)=16,"",MATCH($C$8,OFFSET([1]NKC!$E$10,H1332,0):'[1]NKC'!$E$5007,0)+H1332),IF(TYPE(MATCH($C$8,OFFSET([1]NKC!$D$10,H1332,0):'[1]NKC'!$D$5007,0)+H1332)=16,"",MATCH($C$8,OFFSET([1]NKC!$D$10,H1332,0):'[1]NKC'!$D$5007,0)+H1332),IF(TYPE(MATCH($C$8,OFFSET([1]NKC!$E$10,H1332,0):'[1]NKC'!$E$5007,0)+H1332)=16,"",MATCH($C$8,OFFSET([1]NKC!$E$10,H1332,0):'[1]NKC'!$E$5007,0)+H1332))</f>
        <v>1780</v>
      </c>
    </row>
    <row r="1334" spans="1:8" s="52" customFormat="1" ht="14.25">
      <c r="A1334" s="45">
        <f ca="1">IF($H1334="","",INDEX([1]NKC!$A$10:$A$5007,$H1334))</f>
        <v>43672</v>
      </c>
      <c r="B1334" s="46" t="str">
        <f ca="1">IF($H1334="","",INDEX([1]NKC!$B$10:$B$5007,$H1334))</f>
        <v>PC00075</v>
      </c>
      <c r="C1334" s="47" t="str">
        <f ca="1">IF($H1334="","",INDEX([1]NKC!$C$10:$C$5007,$H1334))</f>
        <v>Thuế GTGT được khấu trừ của hàng hóa, dịch vụ</v>
      </c>
      <c r="D1334" s="48" t="str">
        <f ca="1">IF(IF($H1334="","",INDEX([1]NKC!$D$10:$D$5007,$H1334))=$C$8,IF($H1334="","",INDEX([1]NKC!$E$10:$E$5007,$H1334)),IF($H1334="","",INDEX([1]NKC!$D$10:$D$5007,$H1334)))</f>
        <v>1331</v>
      </c>
      <c r="E1334" s="49" t="str">
        <f ca="1">IF(IF($H1334="","",INDEX([1]NKC!$E$10:$E$5007,$H1334))=$C$8,"",IF($H1334="","",INDEX([1]NKC!$F$10:$F$5007,$H1334)))</f>
        <v/>
      </c>
      <c r="F1334" s="49">
        <f ca="1">IF(IF($H1334="","",INDEX([1]NKC!$D$10:$D$5007,$H1334))=$C$8,"",IF($H1334="","",INDEX([1]NKC!$F$10:$F$5007,$H1334)))</f>
        <v>763636</v>
      </c>
      <c r="G1334" s="50">
        <f ca="1">IF(SUM(E1334:F1334)=0,0,$G$11+SUM(E$12:$E1334)-SUM(F$12:$F1334))</f>
        <v>2768040184</v>
      </c>
      <c r="H1334" s="51">
        <f ca="1">IF(IF(TYPE(MATCH($C$8,OFFSET([1]NKC!$D$10,H1333,0):'[1]NKC'!$D$5007,0)+H1333)=16,"",MATCH($C$8,OFFSET([1]NKC!$D$10,H1333,0):'[1]NKC'!$D$5007,0)+H1333)&lt;IF(TYPE(MATCH($C$8,OFFSET([1]NKC!$E$10,H1333,0):'[1]NKC'!$E$5007,0)+H1333)=16,"",MATCH($C$8,OFFSET([1]NKC!$E$10,H1333,0):'[1]NKC'!$E$5007,0)+H1333),IF(TYPE(MATCH($C$8,OFFSET([1]NKC!$D$10,H1333,0):'[1]NKC'!$D$5007,0)+H1333)=16,"",MATCH($C$8,OFFSET([1]NKC!$D$10,H1333,0):'[1]NKC'!$D$5007,0)+H1333),IF(TYPE(MATCH($C$8,OFFSET([1]NKC!$E$10,H1333,0):'[1]NKC'!$E$5007,0)+H1333)=16,"",MATCH($C$8,OFFSET([1]NKC!$E$10,H1333,0):'[1]NKC'!$E$5007,0)+H1333))</f>
        <v>1781</v>
      </c>
    </row>
    <row r="1335" spans="1:8" s="52" customFormat="1" ht="14.25">
      <c r="A1335" s="45">
        <f ca="1">IF($H1335="","",INDEX([1]NKC!$A$10:$A$5007,$H1335))</f>
        <v>43672</v>
      </c>
      <c r="B1335" s="46" t="str">
        <f ca="1">IF($H1335="","",INDEX([1]NKC!$B$10:$B$5007,$H1335))</f>
        <v>PC00078</v>
      </c>
      <c r="C1335" s="47" t="str">
        <f ca="1">IF($H1335="","",INDEX([1]NKC!$C$10:$C$5007,$H1335))</f>
        <v>Tạm ứng đi chợ - Nguyễn Thị Thùy Dương</v>
      </c>
      <c r="D1335" s="48" t="str">
        <f ca="1">IF(IF($H1335="","",INDEX([1]NKC!$D$10:$D$5007,$H1335))=$C$8,IF($H1335="","",INDEX([1]NKC!$E$10:$E$5007,$H1335)),IF($H1335="","",INDEX([1]NKC!$D$10:$D$5007,$H1335)))</f>
        <v>141</v>
      </c>
      <c r="E1335" s="49" t="str">
        <f ca="1">IF(IF($H1335="","",INDEX([1]NKC!$E$10:$E$5007,$H1335))=$C$8,"",IF($H1335="","",INDEX([1]NKC!$F$10:$F$5007,$H1335)))</f>
        <v/>
      </c>
      <c r="F1335" s="49">
        <f ca="1">IF(IF($H1335="","",INDEX([1]NKC!$D$10:$D$5007,$H1335))=$C$8,"",IF($H1335="","",INDEX([1]NKC!$F$10:$F$5007,$H1335)))</f>
        <v>5000000</v>
      </c>
      <c r="G1335" s="50">
        <f ca="1">IF(SUM(E1335:F1335)=0,0,$G$11+SUM(E$12:$E1335)-SUM(F$12:$F1335))</f>
        <v>2763040184</v>
      </c>
      <c r="H1335" s="51">
        <f ca="1">IF(IF(TYPE(MATCH($C$8,OFFSET([1]NKC!$D$10,H1334,0):'[1]NKC'!$D$5007,0)+H1334)=16,"",MATCH($C$8,OFFSET([1]NKC!$D$10,H1334,0):'[1]NKC'!$D$5007,0)+H1334)&lt;IF(TYPE(MATCH($C$8,OFFSET([1]NKC!$E$10,H1334,0):'[1]NKC'!$E$5007,0)+H1334)=16,"",MATCH($C$8,OFFSET([1]NKC!$E$10,H1334,0):'[1]NKC'!$E$5007,0)+H1334),IF(TYPE(MATCH($C$8,OFFSET([1]NKC!$D$10,H1334,0):'[1]NKC'!$D$5007,0)+H1334)=16,"",MATCH($C$8,OFFSET([1]NKC!$D$10,H1334,0):'[1]NKC'!$D$5007,0)+H1334),IF(TYPE(MATCH($C$8,OFFSET([1]NKC!$E$10,H1334,0):'[1]NKC'!$E$5007,0)+H1334)=16,"",MATCH($C$8,OFFSET([1]NKC!$E$10,H1334,0):'[1]NKC'!$E$5007,0)+H1334))</f>
        <v>1782</v>
      </c>
    </row>
    <row r="1336" spans="1:8" s="52" customFormat="1" ht="25.5">
      <c r="A1336" s="45">
        <f ca="1">IF($H1336="","",INDEX([1]NKC!$A$10:$A$5007,$H1336))</f>
        <v>43672</v>
      </c>
      <c r="B1336" s="46" t="str">
        <f ca="1">IF($H1336="","",INDEX([1]NKC!$B$10:$B$5007,$H1336))</f>
        <v>PC00079</v>
      </c>
      <c r="C1336" s="47" t="str">
        <f ca="1">IF($H1336="","",INDEX([1]NKC!$C$10:$C$5007,$H1336))</f>
        <v>TT cước dtdd nhân viên sale nghỉ việc - Công ty TNHH Sản Phẩm Xây Dựng Della Vietbuilders</v>
      </c>
      <c r="D1336" s="48" t="str">
        <f ca="1">IF(IF($H1336="","",INDEX([1]NKC!$D$10:$D$5007,$H1336))=$C$8,IF($H1336="","",INDEX([1]NKC!$E$10:$E$5007,$H1336)),IF($H1336="","",INDEX([1]NKC!$D$10:$D$5007,$H1336)))</f>
        <v>6418</v>
      </c>
      <c r="E1336" s="49" t="str">
        <f ca="1">IF(IF($H1336="","",INDEX([1]NKC!$E$10:$E$5007,$H1336))=$C$8,"",IF($H1336="","",INDEX([1]NKC!$F$10:$F$5007,$H1336)))</f>
        <v/>
      </c>
      <c r="F1336" s="49">
        <f ca="1">IF(IF($H1336="","",INDEX([1]NKC!$D$10:$D$5007,$H1336))=$C$8,"",IF($H1336="","",INDEX([1]NKC!$F$10:$F$5007,$H1336)))</f>
        <v>845905</v>
      </c>
      <c r="G1336" s="50">
        <f ca="1">IF(SUM(E1336:F1336)=0,0,$G$11+SUM(E$12:$E1336)-SUM(F$12:$F1336))</f>
        <v>2762194279</v>
      </c>
      <c r="H1336" s="51">
        <f ca="1">IF(IF(TYPE(MATCH($C$8,OFFSET([1]NKC!$D$10,H1335,0):'[1]NKC'!$D$5007,0)+H1335)=16,"",MATCH($C$8,OFFSET([1]NKC!$D$10,H1335,0):'[1]NKC'!$D$5007,0)+H1335)&lt;IF(TYPE(MATCH($C$8,OFFSET([1]NKC!$E$10,H1335,0):'[1]NKC'!$E$5007,0)+H1335)=16,"",MATCH($C$8,OFFSET([1]NKC!$E$10,H1335,0):'[1]NKC'!$E$5007,0)+H1335),IF(TYPE(MATCH($C$8,OFFSET([1]NKC!$D$10,H1335,0):'[1]NKC'!$D$5007,0)+H1335)=16,"",MATCH($C$8,OFFSET([1]NKC!$D$10,H1335,0):'[1]NKC'!$D$5007,0)+H1335),IF(TYPE(MATCH($C$8,OFFSET([1]NKC!$E$10,H1335,0):'[1]NKC'!$E$5007,0)+H1335)=16,"",MATCH($C$8,OFFSET([1]NKC!$E$10,H1335,0):'[1]NKC'!$E$5007,0)+H1335))</f>
        <v>1783</v>
      </c>
    </row>
    <row r="1337" spans="1:8" s="52" customFormat="1" ht="14.25">
      <c r="A1337" s="45">
        <f ca="1">IF($H1337="","",INDEX([1]NKC!$A$10:$A$5007,$H1337))</f>
        <v>43672</v>
      </c>
      <c r="B1337" s="46" t="str">
        <f ca="1">IF($H1337="","",INDEX([1]NKC!$B$10:$B$5007,$H1337))</f>
        <v>PC00079</v>
      </c>
      <c r="C1337" s="47" t="str">
        <f ca="1">IF($H1337="","",INDEX([1]NKC!$C$10:$C$5007,$H1337))</f>
        <v>Thuế GTGT được khấu trừ của hàng hóa, dịch vụ</v>
      </c>
      <c r="D1337" s="48" t="str">
        <f ca="1">IF(IF($H1337="","",INDEX([1]NKC!$D$10:$D$5007,$H1337))=$C$8,IF($H1337="","",INDEX([1]NKC!$E$10:$E$5007,$H1337)),IF($H1337="","",INDEX([1]NKC!$D$10:$D$5007,$H1337)))</f>
        <v>1331</v>
      </c>
      <c r="E1337" s="49" t="str">
        <f ca="1">IF(IF($H1337="","",INDEX([1]NKC!$E$10:$E$5007,$H1337))=$C$8,"",IF($H1337="","",INDEX([1]NKC!$F$10:$F$5007,$H1337)))</f>
        <v/>
      </c>
      <c r="F1337" s="49">
        <f ca="1">IF(IF($H1337="","",INDEX([1]NKC!$D$10:$D$5007,$H1337))=$C$8,"",IF($H1337="","",INDEX([1]NKC!$F$10:$F$5007,$H1337)))</f>
        <v>84591</v>
      </c>
      <c r="G1337" s="50">
        <f ca="1">IF(SUM(E1337:F1337)=0,0,$G$11+SUM(E$12:$E1337)-SUM(F$12:$F1337))</f>
        <v>2762109688</v>
      </c>
      <c r="H1337" s="51">
        <f ca="1">IF(IF(TYPE(MATCH($C$8,OFFSET([1]NKC!$D$10,H1336,0):'[1]NKC'!$D$5007,0)+H1336)=16,"",MATCH($C$8,OFFSET([1]NKC!$D$10,H1336,0):'[1]NKC'!$D$5007,0)+H1336)&lt;IF(TYPE(MATCH($C$8,OFFSET([1]NKC!$E$10,H1336,0):'[1]NKC'!$E$5007,0)+H1336)=16,"",MATCH($C$8,OFFSET([1]NKC!$E$10,H1336,0):'[1]NKC'!$E$5007,0)+H1336),IF(TYPE(MATCH($C$8,OFFSET([1]NKC!$D$10,H1336,0):'[1]NKC'!$D$5007,0)+H1336)=16,"",MATCH($C$8,OFFSET([1]NKC!$D$10,H1336,0):'[1]NKC'!$D$5007,0)+H1336),IF(TYPE(MATCH($C$8,OFFSET([1]NKC!$E$10,H1336,0):'[1]NKC'!$E$5007,0)+H1336)=16,"",MATCH($C$8,OFFSET([1]NKC!$E$10,H1336,0):'[1]NKC'!$E$5007,0)+H1336))</f>
        <v>1784</v>
      </c>
    </row>
    <row r="1338" spans="1:8" s="52" customFormat="1" ht="25.5">
      <c r="A1338" s="45">
        <f ca="1">IF($H1338="","",INDEX([1]NKC!$A$10:$A$5007,$H1338))</f>
        <v>43677</v>
      </c>
      <c r="B1338" s="46" t="str">
        <f ca="1">IF($H1338="","",INDEX([1]NKC!$B$10:$B$5007,$H1338))</f>
        <v>PC00080</v>
      </c>
      <c r="C1338" s="47" t="str">
        <f ca="1">IF($H1338="","",INDEX([1]NKC!$C$10:$C$5007,$H1338))</f>
        <v>Hoàng Thị Luyến tạm ứng (photo công chứng hộ khẩu Ms Luyến )</v>
      </c>
      <c r="D1338" s="48" t="str">
        <f ca="1">IF(IF($H1338="","",INDEX([1]NKC!$D$10:$D$5007,$H1338))=$C$8,IF($H1338="","",INDEX([1]NKC!$E$10:$E$5007,$H1338)),IF($H1338="","",INDEX([1]NKC!$D$10:$D$5007,$H1338)))</f>
        <v>141</v>
      </c>
      <c r="E1338" s="49" t="str">
        <f ca="1">IF(IF($H1338="","",INDEX([1]NKC!$E$10:$E$5007,$H1338))=$C$8,"",IF($H1338="","",INDEX([1]NKC!$F$10:$F$5007,$H1338)))</f>
        <v/>
      </c>
      <c r="F1338" s="49">
        <f ca="1">IF(IF($H1338="","",INDEX([1]NKC!$D$10:$D$5007,$H1338))=$C$8,"",IF($H1338="","",INDEX([1]NKC!$F$10:$F$5007,$H1338)))</f>
        <v>32000</v>
      </c>
      <c r="G1338" s="50">
        <f ca="1">IF(SUM(E1338:F1338)=0,0,$G$11+SUM(E$12:$E1338)-SUM(F$12:$F1338))</f>
        <v>2762077688</v>
      </c>
      <c r="H1338" s="51">
        <f ca="1">IF(IF(TYPE(MATCH($C$8,OFFSET([1]NKC!$D$10,H1337,0):'[1]NKC'!$D$5007,0)+H1337)=16,"",MATCH($C$8,OFFSET([1]NKC!$D$10,H1337,0):'[1]NKC'!$D$5007,0)+H1337)&lt;IF(TYPE(MATCH($C$8,OFFSET([1]NKC!$E$10,H1337,0):'[1]NKC'!$E$5007,0)+H1337)=16,"",MATCH($C$8,OFFSET([1]NKC!$E$10,H1337,0):'[1]NKC'!$E$5007,0)+H1337),IF(TYPE(MATCH($C$8,OFFSET([1]NKC!$D$10,H1337,0):'[1]NKC'!$D$5007,0)+H1337)=16,"",MATCH($C$8,OFFSET([1]NKC!$D$10,H1337,0):'[1]NKC'!$D$5007,0)+H1337),IF(TYPE(MATCH($C$8,OFFSET([1]NKC!$E$10,H1337,0):'[1]NKC'!$E$5007,0)+H1337)=16,"",MATCH($C$8,OFFSET([1]NKC!$E$10,H1337,0):'[1]NKC'!$E$5007,0)+H1337))</f>
        <v>1789</v>
      </c>
    </row>
    <row r="1339" spans="1:8" s="52" customFormat="1" ht="25.5">
      <c r="A1339" s="45">
        <f ca="1">IF($H1339="","",INDEX([1]NKC!$A$10:$A$5007,$H1339))</f>
        <v>43677</v>
      </c>
      <c r="B1339" s="46" t="str">
        <f ca="1">IF($H1339="","",INDEX([1]NKC!$B$10:$B$5007,$H1339))</f>
        <v>PC00081</v>
      </c>
      <c r="C1339" s="47" t="str">
        <f ca="1">IF($H1339="","",INDEX([1]NKC!$C$10:$C$5007,$H1339))</f>
        <v>TT tiền đi chợ nấu ăn ngày 26/07/2019 - Nguyễn Thị Thùy Dương</v>
      </c>
      <c r="D1339" s="48" t="str">
        <f ca="1">IF(IF($H1339="","",INDEX([1]NKC!$D$10:$D$5007,$H1339))=$C$8,IF($H1339="","",INDEX([1]NKC!$E$10:$E$5007,$H1339)),IF($H1339="","",INDEX([1]NKC!$D$10:$D$5007,$H1339)))</f>
        <v>6428</v>
      </c>
      <c r="E1339" s="49" t="str">
        <f ca="1">IF(IF($H1339="","",INDEX([1]NKC!$E$10:$E$5007,$H1339))=$C$8,"",IF($H1339="","",INDEX([1]NKC!$F$10:$F$5007,$H1339)))</f>
        <v/>
      </c>
      <c r="F1339" s="49">
        <f ca="1">IF(IF($H1339="","",INDEX([1]NKC!$D$10:$D$5007,$H1339))=$C$8,"",IF($H1339="","",INDEX([1]NKC!$F$10:$F$5007,$H1339)))</f>
        <v>633000</v>
      </c>
      <c r="G1339" s="50">
        <f ca="1">IF(SUM(E1339:F1339)=0,0,$G$11+SUM(E$12:$E1339)-SUM(F$12:$F1339))</f>
        <v>2761444688</v>
      </c>
      <c r="H1339" s="51">
        <f ca="1">IF(IF(TYPE(MATCH($C$8,OFFSET([1]NKC!$D$10,H1338,0):'[1]NKC'!$D$5007,0)+H1338)=16,"",MATCH($C$8,OFFSET([1]NKC!$D$10,H1338,0):'[1]NKC'!$D$5007,0)+H1338)&lt;IF(TYPE(MATCH($C$8,OFFSET([1]NKC!$E$10,H1338,0):'[1]NKC'!$E$5007,0)+H1338)=16,"",MATCH($C$8,OFFSET([1]NKC!$E$10,H1338,0):'[1]NKC'!$E$5007,0)+H1338),IF(TYPE(MATCH($C$8,OFFSET([1]NKC!$D$10,H1338,0):'[1]NKC'!$D$5007,0)+H1338)=16,"",MATCH($C$8,OFFSET([1]NKC!$D$10,H1338,0):'[1]NKC'!$D$5007,0)+H1338),IF(TYPE(MATCH($C$8,OFFSET([1]NKC!$E$10,H1338,0):'[1]NKC'!$E$5007,0)+H1338)=16,"",MATCH($C$8,OFFSET([1]NKC!$E$10,H1338,0):'[1]NKC'!$E$5007,0)+H1338))</f>
        <v>1790</v>
      </c>
    </row>
    <row r="1340" spans="1:8" s="52" customFormat="1" ht="14.25">
      <c r="A1340" s="45">
        <f ca="1">IF($H1340="","",INDEX([1]NKC!$A$10:$A$5007,$H1340))</f>
        <v>43677</v>
      </c>
      <c r="B1340" s="46" t="str">
        <f ca="1">IF($H1340="","",INDEX([1]NKC!$B$10:$B$5007,$H1340))</f>
        <v>PC00082</v>
      </c>
      <c r="C1340" s="47" t="str">
        <f ca="1">IF($H1340="","",INDEX([1]NKC!$C$10:$C$5007,$H1340))</f>
        <v>TT tiền rác tháng 07/2019 - Dương Anh Đào</v>
      </c>
      <c r="D1340" s="48" t="str">
        <f ca="1">IF(IF($H1340="","",INDEX([1]NKC!$D$10:$D$5007,$H1340))=$C$8,IF($H1340="","",INDEX([1]NKC!$E$10:$E$5007,$H1340)),IF($H1340="","",INDEX([1]NKC!$D$10:$D$5007,$H1340)))</f>
        <v>6428</v>
      </c>
      <c r="E1340" s="49" t="str">
        <f ca="1">IF(IF($H1340="","",INDEX([1]NKC!$E$10:$E$5007,$H1340))=$C$8,"",IF($H1340="","",INDEX([1]NKC!$F$10:$F$5007,$H1340)))</f>
        <v/>
      </c>
      <c r="F1340" s="49">
        <f ca="1">IF(IF($H1340="","",INDEX([1]NKC!$D$10:$D$5007,$H1340))=$C$8,"",IF($H1340="","",INDEX([1]NKC!$F$10:$F$5007,$H1340)))</f>
        <v>500000</v>
      </c>
      <c r="G1340" s="50">
        <f ca="1">IF(SUM(E1340:F1340)=0,0,$G$11+SUM(E$12:$E1340)-SUM(F$12:$F1340))</f>
        <v>2760944688</v>
      </c>
      <c r="H1340" s="51">
        <f ca="1">IF(IF(TYPE(MATCH($C$8,OFFSET([1]NKC!$D$10,H1339,0):'[1]NKC'!$D$5007,0)+H1339)=16,"",MATCH($C$8,OFFSET([1]NKC!$D$10,H1339,0):'[1]NKC'!$D$5007,0)+H1339)&lt;IF(TYPE(MATCH($C$8,OFFSET([1]NKC!$E$10,H1339,0):'[1]NKC'!$E$5007,0)+H1339)=16,"",MATCH($C$8,OFFSET([1]NKC!$E$10,H1339,0):'[1]NKC'!$E$5007,0)+H1339),IF(TYPE(MATCH($C$8,OFFSET([1]NKC!$D$10,H1339,0):'[1]NKC'!$D$5007,0)+H1339)=16,"",MATCH($C$8,OFFSET([1]NKC!$D$10,H1339,0):'[1]NKC'!$D$5007,0)+H1339),IF(TYPE(MATCH($C$8,OFFSET([1]NKC!$E$10,H1339,0):'[1]NKC'!$E$5007,0)+H1339)=16,"",MATCH($C$8,OFFSET([1]NKC!$E$10,H1339,0):'[1]NKC'!$E$5007,0)+H1339))</f>
        <v>1791</v>
      </c>
    </row>
    <row r="1341" spans="1:8" s="52" customFormat="1" ht="14.25">
      <c r="A1341" s="45">
        <f ca="1">IF($H1341="","",INDEX([1]NKC!$A$10:$A$5007,$H1341))</f>
        <v>43677</v>
      </c>
      <c r="B1341" s="46" t="str">
        <f ca="1">IF($H1341="","",INDEX([1]NKC!$B$10:$B$5007,$H1341))</f>
        <v>PC00082</v>
      </c>
      <c r="C1341" s="47" t="str">
        <f ca="1">IF($H1341="","",INDEX([1]NKC!$C$10:$C$5007,$H1341))</f>
        <v>Thuế GTGT được khấu trừ của hàng hóa, dịch vụ</v>
      </c>
      <c r="D1341" s="48" t="str">
        <f ca="1">IF(IF($H1341="","",INDEX([1]NKC!$D$10:$D$5007,$H1341))=$C$8,IF($H1341="","",INDEX([1]NKC!$E$10:$E$5007,$H1341)),IF($H1341="","",INDEX([1]NKC!$D$10:$D$5007,$H1341)))</f>
        <v>1331</v>
      </c>
      <c r="E1341" s="49" t="str">
        <f ca="1">IF(IF($H1341="","",INDEX([1]NKC!$E$10:$E$5007,$H1341))=$C$8,"",IF($H1341="","",INDEX([1]NKC!$F$10:$F$5007,$H1341)))</f>
        <v/>
      </c>
      <c r="F1341" s="49">
        <f ca="1">IF(IF($H1341="","",INDEX([1]NKC!$D$10:$D$5007,$H1341))=$C$8,"",IF($H1341="","",INDEX([1]NKC!$F$10:$F$5007,$H1341)))</f>
        <v>50000</v>
      </c>
      <c r="G1341" s="50">
        <f ca="1">IF(SUM(E1341:F1341)=0,0,$G$11+SUM(E$12:$E1341)-SUM(F$12:$F1341))</f>
        <v>2760894688</v>
      </c>
      <c r="H1341" s="51">
        <f ca="1">IF(IF(TYPE(MATCH($C$8,OFFSET([1]NKC!$D$10,H1340,0):'[1]NKC'!$D$5007,0)+H1340)=16,"",MATCH($C$8,OFFSET([1]NKC!$D$10,H1340,0):'[1]NKC'!$D$5007,0)+H1340)&lt;IF(TYPE(MATCH($C$8,OFFSET([1]NKC!$E$10,H1340,0):'[1]NKC'!$E$5007,0)+H1340)=16,"",MATCH($C$8,OFFSET([1]NKC!$E$10,H1340,0):'[1]NKC'!$E$5007,0)+H1340),IF(TYPE(MATCH($C$8,OFFSET([1]NKC!$D$10,H1340,0):'[1]NKC'!$D$5007,0)+H1340)=16,"",MATCH($C$8,OFFSET([1]NKC!$D$10,H1340,0):'[1]NKC'!$D$5007,0)+H1340),IF(TYPE(MATCH($C$8,OFFSET([1]NKC!$E$10,H1340,0):'[1]NKC'!$E$5007,0)+H1340)=16,"",MATCH($C$8,OFFSET([1]NKC!$E$10,H1340,0):'[1]NKC'!$E$5007,0)+H1340))</f>
        <v>1792</v>
      </c>
    </row>
    <row r="1342" spans="1:8" s="52" customFormat="1" ht="14.25">
      <c r="A1342" s="45">
        <f ca="1">IF($H1342="","",INDEX([1]NKC!$A$10:$A$5007,$H1342))</f>
        <v>43677</v>
      </c>
      <c r="B1342" s="46">
        <f ca="1">IF($H1342="","",INDEX([1]NKC!$B$10:$B$5007,$H1342))</f>
        <v>0</v>
      </c>
      <c r="C1342" s="47" t="str">
        <f ca="1">IF($H1342="","",INDEX([1]NKC!$C$10:$C$5007,$H1342))</f>
        <v>Điều chỉnh giảm tạm ứng Ms.Luyến (30/06/2019)</v>
      </c>
      <c r="D1342" s="48" t="str">
        <f ca="1">IF(IF($H1342="","",INDEX([1]NKC!$D$10:$D$5007,$H1342))=$C$8,IF($H1342="","",INDEX([1]NKC!$E$10:$E$5007,$H1342)),IF($H1342="","",INDEX([1]NKC!$D$10:$D$5007,$H1342)))</f>
        <v>141</v>
      </c>
      <c r="E1342" s="49" t="str">
        <f ca="1">IF(IF($H1342="","",INDEX([1]NKC!$E$10:$E$5007,$H1342))=$C$8,"",IF($H1342="","",INDEX([1]NKC!$F$10:$F$5007,$H1342)))</f>
        <v/>
      </c>
      <c r="F1342" s="49">
        <f ca="1">IF(IF($H1342="","",INDEX([1]NKC!$D$10:$D$5007,$H1342))=$C$8,"",IF($H1342="","",INDEX([1]NKC!$F$10:$F$5007,$H1342)))</f>
        <v>500000000</v>
      </c>
      <c r="G1342" s="50">
        <f ca="1">IF(SUM(E1342:F1342)=0,0,$G$11+SUM(E$12:$E1342)-SUM(F$12:$F1342))</f>
        <v>2260894688</v>
      </c>
      <c r="H1342" s="51">
        <f ca="1">IF(IF(TYPE(MATCH($C$8,OFFSET([1]NKC!$D$10,H1341,0):'[1]NKC'!$D$5007,0)+H1341)=16,"",MATCH($C$8,OFFSET([1]NKC!$D$10,H1341,0):'[1]NKC'!$D$5007,0)+H1341)&lt;IF(TYPE(MATCH($C$8,OFFSET([1]NKC!$E$10,H1341,0):'[1]NKC'!$E$5007,0)+H1341)=16,"",MATCH($C$8,OFFSET([1]NKC!$E$10,H1341,0):'[1]NKC'!$E$5007,0)+H1341),IF(TYPE(MATCH($C$8,OFFSET([1]NKC!$D$10,H1341,0):'[1]NKC'!$D$5007,0)+H1341)=16,"",MATCH($C$8,OFFSET([1]NKC!$D$10,H1341,0):'[1]NKC'!$D$5007,0)+H1341),IF(TYPE(MATCH($C$8,OFFSET([1]NKC!$E$10,H1341,0):'[1]NKC'!$E$5007,0)+H1341)=16,"",MATCH($C$8,OFFSET([1]NKC!$E$10,H1341,0):'[1]NKC'!$E$5007,0)+H1341))</f>
        <v>1837</v>
      </c>
    </row>
    <row r="1343" spans="1:8" s="52" customFormat="1" ht="14.25">
      <c r="A1343" s="45">
        <f ca="1">IF($H1343="","",INDEX([1]NKC!$A$10:$A$5007,$H1343))</f>
        <v>43677</v>
      </c>
      <c r="B1343" s="46">
        <f ca="1">IF($H1343="","",INDEX([1]NKC!$B$10:$B$5007,$H1343))</f>
        <v>0</v>
      </c>
      <c r="C1343" s="47" t="str">
        <f ca="1">IF($H1343="","",INDEX([1]NKC!$C$10:$C$5007,$H1343))</f>
        <v xml:space="preserve">Điều chỉnh giảm tạm ứng </v>
      </c>
      <c r="D1343" s="48" t="str">
        <f ca="1">IF(IF($H1343="","",INDEX([1]NKC!$D$10:$D$5007,$H1343))=$C$8,IF($H1343="","",INDEX([1]NKC!$E$10:$E$5007,$H1343)),IF($H1343="","",INDEX([1]NKC!$D$10:$D$5007,$H1343)))</f>
        <v>141</v>
      </c>
      <c r="E1343" s="49" t="str">
        <f ca="1">IF(IF($H1343="","",INDEX([1]NKC!$E$10:$E$5007,$H1343))=$C$8,"",IF($H1343="","",INDEX([1]NKC!$F$10:$F$5007,$H1343)))</f>
        <v/>
      </c>
      <c r="F1343" s="49">
        <f ca="1">IF(IF($H1343="","",INDEX([1]NKC!$D$10:$D$5007,$H1343))=$C$8,"",IF($H1343="","",INDEX([1]NKC!$F$10:$F$5007,$H1343)))</f>
        <v>200000000</v>
      </c>
      <c r="G1343" s="50">
        <f ca="1">IF(SUM(E1343:F1343)=0,0,$G$11+SUM(E$12:$E1343)-SUM(F$12:$F1343))</f>
        <v>2060894688</v>
      </c>
      <c r="H1343" s="51">
        <f ca="1">IF(IF(TYPE(MATCH($C$8,OFFSET([1]NKC!$D$10,H1342,0):'[1]NKC'!$D$5007,0)+H1342)=16,"",MATCH($C$8,OFFSET([1]NKC!$D$10,H1342,0):'[1]NKC'!$D$5007,0)+H1342)&lt;IF(TYPE(MATCH($C$8,OFFSET([1]NKC!$E$10,H1342,0):'[1]NKC'!$E$5007,0)+H1342)=16,"",MATCH($C$8,OFFSET([1]NKC!$E$10,H1342,0):'[1]NKC'!$E$5007,0)+H1342),IF(TYPE(MATCH($C$8,OFFSET([1]NKC!$D$10,H1342,0):'[1]NKC'!$D$5007,0)+H1342)=16,"",MATCH($C$8,OFFSET([1]NKC!$D$10,H1342,0):'[1]NKC'!$D$5007,0)+H1342),IF(TYPE(MATCH($C$8,OFFSET([1]NKC!$E$10,H1342,0):'[1]NKC'!$E$5007,0)+H1342)=16,"",MATCH($C$8,OFFSET([1]NKC!$E$10,H1342,0):'[1]NKC'!$E$5007,0)+H1342))</f>
        <v>1838</v>
      </c>
    </row>
    <row r="1344" spans="1:8" s="52" customFormat="1" ht="14.25">
      <c r="A1344" s="45">
        <f ca="1">IF($H1344="","",INDEX([1]NKC!$A$10:$A$5007,$H1344))</f>
        <v>43678</v>
      </c>
      <c r="B1344" s="46" t="str">
        <f ca="1">IF($H1344="","",INDEX([1]NKC!$B$10:$B$5007,$H1344))</f>
        <v>PT00025</v>
      </c>
      <c r="C1344" s="47" t="str">
        <f ca="1">IF($H1344="","",INDEX([1]NKC!$C$10:$C$5007,$H1344))</f>
        <v>Thu lại tạm ứng ngày 01/08/2019 - Nguyễn Thị Hải</v>
      </c>
      <c r="D1344" s="48" t="str">
        <f ca="1">IF(IF($H1344="","",INDEX([1]NKC!$D$10:$D$5007,$H1344))=$C$8,IF($H1344="","",INDEX([1]NKC!$E$10:$E$5007,$H1344)),IF($H1344="","",INDEX([1]NKC!$D$10:$D$5007,$H1344)))</f>
        <v>141</v>
      </c>
      <c r="E1344" s="49">
        <f ca="1">IF(IF($H1344="","",INDEX([1]NKC!$E$10:$E$5007,$H1344))=$C$8,"",IF($H1344="","",INDEX([1]NKC!$F$10:$F$5007,$H1344)))</f>
        <v>2000000</v>
      </c>
      <c r="F1344" s="49" t="str">
        <f ca="1">IF(IF($H1344="","",INDEX([1]NKC!$D$10:$D$5007,$H1344))=$C$8,"",IF($H1344="","",INDEX([1]NKC!$F$10:$F$5007,$H1344)))</f>
        <v/>
      </c>
      <c r="G1344" s="50">
        <f ca="1">IF(SUM(E1344:F1344)=0,0,$G$11+SUM(E$12:$E1344)-SUM(F$12:$F1344))</f>
        <v>2062894688</v>
      </c>
      <c r="H1344" s="51">
        <f ca="1">IF(IF(TYPE(MATCH($C$8,OFFSET([1]NKC!$D$10,H1343,0):'[1]NKC'!$D$5007,0)+H1343)=16,"",MATCH($C$8,OFFSET([1]NKC!$D$10,H1343,0):'[1]NKC'!$D$5007,0)+H1343)&lt;IF(TYPE(MATCH($C$8,OFFSET([1]NKC!$E$10,H1343,0):'[1]NKC'!$E$5007,0)+H1343)=16,"",MATCH($C$8,OFFSET([1]NKC!$E$10,H1343,0):'[1]NKC'!$E$5007,0)+H1343),IF(TYPE(MATCH($C$8,OFFSET([1]NKC!$D$10,H1343,0):'[1]NKC'!$D$5007,0)+H1343)=16,"",MATCH($C$8,OFFSET([1]NKC!$D$10,H1343,0):'[1]NKC'!$D$5007,0)+H1343),IF(TYPE(MATCH($C$8,OFFSET([1]NKC!$E$10,H1343,0):'[1]NKC'!$E$5007,0)+H1343)=16,"",MATCH($C$8,OFFSET([1]NKC!$E$10,H1343,0):'[1]NKC'!$E$5007,0)+H1343))</f>
        <v>1846</v>
      </c>
    </row>
    <row r="1345" spans="1:8" s="52" customFormat="1" ht="25.5">
      <c r="A1345" s="45">
        <f ca="1">IF($H1345="","",INDEX([1]NKC!$A$10:$A$5007,$H1345))</f>
        <v>43678</v>
      </c>
      <c r="B1345" s="46" t="str">
        <f ca="1">IF($H1345="","",INDEX([1]NKC!$B$10:$B$5007,$H1345))</f>
        <v>PT00026</v>
      </c>
      <c r="C1345" s="47" t="str">
        <f ca="1">IF($H1345="","",INDEX([1]NKC!$C$10:$C$5007,$H1345))</f>
        <v>Thu tiền bán hàng theo ĐH số: 310719DDH-DELLA (31/07/2019) - Công ty TNHH XD TM Chín Phước</v>
      </c>
      <c r="D1345" s="48" t="str">
        <f ca="1">IF(IF($H1345="","",INDEX([1]NKC!$D$10:$D$5007,$H1345))=$C$8,IF($H1345="","",INDEX([1]NKC!$E$10:$E$5007,$H1345)),IF($H1345="","",INDEX([1]NKC!$D$10:$D$5007,$H1345)))</f>
        <v>131</v>
      </c>
      <c r="E1345" s="49">
        <f ca="1">IF(IF($H1345="","",INDEX([1]NKC!$E$10:$E$5007,$H1345))=$C$8,"",IF($H1345="","",INDEX([1]NKC!$F$10:$F$5007,$H1345)))</f>
        <v>547200</v>
      </c>
      <c r="F1345" s="49" t="str">
        <f ca="1">IF(IF($H1345="","",INDEX([1]NKC!$D$10:$D$5007,$H1345))=$C$8,"",IF($H1345="","",INDEX([1]NKC!$F$10:$F$5007,$H1345)))</f>
        <v/>
      </c>
      <c r="G1345" s="50">
        <f ca="1">IF(SUM(E1345:F1345)=0,0,$G$11+SUM(E$12:$E1345)-SUM(F$12:$F1345))</f>
        <v>2063441888</v>
      </c>
      <c r="H1345" s="51">
        <f ca="1">IF(IF(TYPE(MATCH($C$8,OFFSET([1]NKC!$D$10,H1344,0):'[1]NKC'!$D$5007,0)+H1344)=16,"",MATCH($C$8,OFFSET([1]NKC!$D$10,H1344,0):'[1]NKC'!$D$5007,0)+H1344)&lt;IF(TYPE(MATCH($C$8,OFFSET([1]NKC!$E$10,H1344,0):'[1]NKC'!$E$5007,0)+H1344)=16,"",MATCH($C$8,OFFSET([1]NKC!$E$10,H1344,0):'[1]NKC'!$E$5007,0)+H1344),IF(TYPE(MATCH($C$8,OFFSET([1]NKC!$D$10,H1344,0):'[1]NKC'!$D$5007,0)+H1344)=16,"",MATCH($C$8,OFFSET([1]NKC!$D$10,H1344,0):'[1]NKC'!$D$5007,0)+H1344),IF(TYPE(MATCH($C$8,OFFSET([1]NKC!$E$10,H1344,0):'[1]NKC'!$E$5007,0)+H1344)=16,"",MATCH($C$8,OFFSET([1]NKC!$E$10,H1344,0):'[1]NKC'!$E$5007,0)+H1344))</f>
        <v>1847</v>
      </c>
    </row>
    <row r="1346" spans="1:8" s="52" customFormat="1" ht="25.5">
      <c r="A1346" s="45">
        <f ca="1">IF($H1346="","",INDEX([1]NKC!$A$10:$A$5007,$H1346))</f>
        <v>43678</v>
      </c>
      <c r="B1346" s="46" t="str">
        <f ca="1">IF($H1346="","",INDEX([1]NKC!$B$10:$B$5007,$H1346))</f>
        <v>PC00083</v>
      </c>
      <c r="C1346" s="47" t="str">
        <f ca="1">IF($H1346="","",INDEX([1]NKC!$C$10:$C$5007,$H1346))</f>
        <v>Phí lưu trú, tiếp khách cho khu vực Đông Nam Bộ theo Lệnh Điều Động - Hồ Lê Công Nhơn- thuê phòng</v>
      </c>
      <c r="D1346" s="48" t="str">
        <f ca="1">IF(IF($H1346="","",INDEX([1]NKC!$D$10:$D$5007,$H1346))=$C$8,IF($H1346="","",INDEX([1]NKC!$E$10:$E$5007,$H1346)),IF($H1346="","",INDEX([1]NKC!$D$10:$D$5007,$H1346)))</f>
        <v>6418</v>
      </c>
      <c r="E1346" s="49" t="str">
        <f ca="1">IF(IF($H1346="","",INDEX([1]NKC!$E$10:$E$5007,$H1346))=$C$8,"",IF($H1346="","",INDEX([1]NKC!$F$10:$F$5007,$H1346)))</f>
        <v/>
      </c>
      <c r="F1346" s="49">
        <f ca="1">IF(IF($H1346="","",INDEX([1]NKC!$D$10:$D$5007,$H1346))=$C$8,"",IF($H1346="","",INDEX([1]NKC!$F$10:$F$5007,$H1346)))</f>
        <v>400000</v>
      </c>
      <c r="G1346" s="50">
        <f ca="1">IF(SUM(E1346:F1346)=0,0,$G$11+SUM(E$12:$E1346)-SUM(F$12:$F1346))</f>
        <v>2063041888</v>
      </c>
      <c r="H1346" s="51">
        <f ca="1">IF(IF(TYPE(MATCH($C$8,OFFSET([1]NKC!$D$10,H1345,0):'[1]NKC'!$D$5007,0)+H1345)=16,"",MATCH($C$8,OFFSET([1]NKC!$D$10,H1345,0):'[1]NKC'!$D$5007,0)+H1345)&lt;IF(TYPE(MATCH($C$8,OFFSET([1]NKC!$E$10,H1345,0):'[1]NKC'!$E$5007,0)+H1345)=16,"",MATCH($C$8,OFFSET([1]NKC!$E$10,H1345,0):'[1]NKC'!$E$5007,0)+H1345),IF(TYPE(MATCH($C$8,OFFSET([1]NKC!$D$10,H1345,0):'[1]NKC'!$D$5007,0)+H1345)=16,"",MATCH($C$8,OFFSET([1]NKC!$D$10,H1345,0):'[1]NKC'!$D$5007,0)+H1345),IF(TYPE(MATCH($C$8,OFFSET([1]NKC!$E$10,H1345,0):'[1]NKC'!$E$5007,0)+H1345)=16,"",MATCH($C$8,OFFSET([1]NKC!$E$10,H1345,0):'[1]NKC'!$E$5007,0)+H1345))</f>
        <v>1851</v>
      </c>
    </row>
    <row r="1347" spans="1:8" s="52" customFormat="1" ht="25.5">
      <c r="A1347" s="45">
        <f ca="1">IF($H1347="","",INDEX([1]NKC!$A$10:$A$5007,$H1347))</f>
        <v>43678</v>
      </c>
      <c r="B1347" s="46" t="str">
        <f ca="1">IF($H1347="","",INDEX([1]NKC!$B$10:$B$5007,$H1347))</f>
        <v>PC00083</v>
      </c>
      <c r="C1347" s="47" t="str">
        <f ca="1">IF($H1347="","",INDEX([1]NKC!$C$10:$C$5007,$H1347))</f>
        <v>Phí lưu trú, tiếp khách cho khu vực Đông Nam Bộ theo Lệnh Điều Động - Hồ Lê Công Nhơn- thuê phòng</v>
      </c>
      <c r="D1347" s="48" t="str">
        <f ca="1">IF(IF($H1347="","",INDEX([1]NKC!$D$10:$D$5007,$H1347))=$C$8,IF($H1347="","",INDEX([1]NKC!$E$10:$E$5007,$H1347)),IF($H1347="","",INDEX([1]NKC!$D$10:$D$5007,$H1347)))</f>
        <v>6418</v>
      </c>
      <c r="E1347" s="49" t="str">
        <f ca="1">IF(IF($H1347="","",INDEX([1]NKC!$E$10:$E$5007,$H1347))=$C$8,"",IF($H1347="","",INDEX([1]NKC!$F$10:$F$5007,$H1347)))</f>
        <v/>
      </c>
      <c r="F1347" s="49">
        <f ca="1">IF(IF($H1347="","",INDEX([1]NKC!$D$10:$D$5007,$H1347))=$C$8,"",IF($H1347="","",INDEX([1]NKC!$F$10:$F$5007,$H1347)))</f>
        <v>363636</v>
      </c>
      <c r="G1347" s="50">
        <f ca="1">IF(SUM(E1347:F1347)=0,0,$G$11+SUM(E$12:$E1347)-SUM(F$12:$F1347))</f>
        <v>2062678252</v>
      </c>
      <c r="H1347" s="51">
        <f ca="1">IF(IF(TYPE(MATCH($C$8,OFFSET([1]NKC!$D$10,H1346,0):'[1]NKC'!$D$5007,0)+H1346)=16,"",MATCH($C$8,OFFSET([1]NKC!$D$10,H1346,0):'[1]NKC'!$D$5007,0)+H1346)&lt;IF(TYPE(MATCH($C$8,OFFSET([1]NKC!$E$10,H1346,0):'[1]NKC'!$E$5007,0)+H1346)=16,"",MATCH($C$8,OFFSET([1]NKC!$E$10,H1346,0):'[1]NKC'!$E$5007,0)+H1346),IF(TYPE(MATCH($C$8,OFFSET([1]NKC!$D$10,H1346,0):'[1]NKC'!$D$5007,0)+H1346)=16,"",MATCH($C$8,OFFSET([1]NKC!$D$10,H1346,0):'[1]NKC'!$D$5007,0)+H1346),IF(TYPE(MATCH($C$8,OFFSET([1]NKC!$E$10,H1346,0):'[1]NKC'!$E$5007,0)+H1346)=16,"",MATCH($C$8,OFFSET([1]NKC!$E$10,H1346,0):'[1]NKC'!$E$5007,0)+H1346))</f>
        <v>1852</v>
      </c>
    </row>
    <row r="1348" spans="1:8" s="52" customFormat="1" ht="25.5">
      <c r="A1348" s="45">
        <f ca="1">IF($H1348="","",INDEX([1]NKC!$A$10:$A$5007,$H1348))</f>
        <v>43678</v>
      </c>
      <c r="B1348" s="46" t="str">
        <f ca="1">IF($H1348="","",INDEX([1]NKC!$B$10:$B$5007,$H1348))</f>
        <v>PC00083</v>
      </c>
      <c r="C1348" s="47" t="str">
        <f ca="1">IF($H1348="","",INDEX([1]NKC!$C$10:$C$5007,$H1348))</f>
        <v>Phí lưu trú, tiếp khách cho khu vực Đông Nam Bộ theo Lệnh Điều Động - Hồ Lê Công Nhơn- tiếp khách</v>
      </c>
      <c r="D1348" s="48" t="str">
        <f ca="1">IF(IF($H1348="","",INDEX([1]NKC!$D$10:$D$5007,$H1348))=$C$8,IF($H1348="","",INDEX([1]NKC!$E$10:$E$5007,$H1348)),IF($H1348="","",INDEX([1]NKC!$D$10:$D$5007,$H1348)))</f>
        <v>6418</v>
      </c>
      <c r="E1348" s="49" t="str">
        <f ca="1">IF(IF($H1348="","",INDEX([1]NKC!$E$10:$E$5007,$H1348))=$C$8,"",IF($H1348="","",INDEX([1]NKC!$F$10:$F$5007,$H1348)))</f>
        <v/>
      </c>
      <c r="F1348" s="49">
        <f ca="1">IF(IF($H1348="","",INDEX([1]NKC!$D$10:$D$5007,$H1348))=$C$8,"",IF($H1348="","",INDEX([1]NKC!$F$10:$F$5007,$H1348)))</f>
        <v>467273</v>
      </c>
      <c r="G1348" s="50">
        <f ca="1">IF(SUM(E1348:F1348)=0,0,$G$11+SUM(E$12:$E1348)-SUM(F$12:$F1348))</f>
        <v>2062210979</v>
      </c>
      <c r="H1348" s="51">
        <f ca="1">IF(IF(TYPE(MATCH($C$8,OFFSET([1]NKC!$D$10,H1347,0):'[1]NKC'!$D$5007,0)+H1347)=16,"",MATCH($C$8,OFFSET([1]NKC!$D$10,H1347,0):'[1]NKC'!$D$5007,0)+H1347)&lt;IF(TYPE(MATCH($C$8,OFFSET([1]NKC!$E$10,H1347,0):'[1]NKC'!$E$5007,0)+H1347)=16,"",MATCH($C$8,OFFSET([1]NKC!$E$10,H1347,0):'[1]NKC'!$E$5007,0)+H1347),IF(TYPE(MATCH($C$8,OFFSET([1]NKC!$D$10,H1347,0):'[1]NKC'!$D$5007,0)+H1347)=16,"",MATCH($C$8,OFFSET([1]NKC!$D$10,H1347,0):'[1]NKC'!$D$5007,0)+H1347),IF(TYPE(MATCH($C$8,OFFSET([1]NKC!$E$10,H1347,0):'[1]NKC'!$E$5007,0)+H1347)=16,"",MATCH($C$8,OFFSET([1]NKC!$E$10,H1347,0):'[1]NKC'!$E$5007,0)+H1347))</f>
        <v>1853</v>
      </c>
    </row>
    <row r="1349" spans="1:8" s="52" customFormat="1" ht="14.25">
      <c r="A1349" s="45">
        <f ca="1">IF($H1349="","",INDEX([1]NKC!$A$10:$A$5007,$H1349))</f>
        <v>43678</v>
      </c>
      <c r="B1349" s="46" t="str">
        <f ca="1">IF($H1349="","",INDEX([1]NKC!$B$10:$B$5007,$H1349))</f>
        <v>PC00083</v>
      </c>
      <c r="C1349" s="47" t="str">
        <f ca="1">IF($H1349="","",INDEX([1]NKC!$C$10:$C$5007,$H1349))</f>
        <v>Thuế GTGT được khấu trừ của hàng hóa, dịch vụ</v>
      </c>
      <c r="D1349" s="48" t="str">
        <f ca="1">IF(IF($H1349="","",INDEX([1]NKC!$D$10:$D$5007,$H1349))=$C$8,IF($H1349="","",INDEX([1]NKC!$E$10:$E$5007,$H1349)),IF($H1349="","",INDEX([1]NKC!$D$10:$D$5007,$H1349)))</f>
        <v>1331</v>
      </c>
      <c r="E1349" s="49" t="str">
        <f ca="1">IF(IF($H1349="","",INDEX([1]NKC!$E$10:$E$5007,$H1349))=$C$8,"",IF($H1349="","",INDEX([1]NKC!$F$10:$F$5007,$H1349)))</f>
        <v/>
      </c>
      <c r="F1349" s="49">
        <f ca="1">IF(IF($H1349="","",INDEX([1]NKC!$D$10:$D$5007,$H1349))=$C$8,"",IF($H1349="","",INDEX([1]NKC!$F$10:$F$5007,$H1349)))</f>
        <v>83091</v>
      </c>
      <c r="G1349" s="50">
        <f ca="1">IF(SUM(E1349:F1349)=0,0,$G$11+SUM(E$12:$E1349)-SUM(F$12:$F1349))</f>
        <v>2062127888</v>
      </c>
      <c r="H1349" s="51">
        <f ca="1">IF(IF(TYPE(MATCH($C$8,OFFSET([1]NKC!$D$10,H1348,0):'[1]NKC'!$D$5007,0)+H1348)=16,"",MATCH($C$8,OFFSET([1]NKC!$D$10,H1348,0):'[1]NKC'!$D$5007,0)+H1348)&lt;IF(TYPE(MATCH($C$8,OFFSET([1]NKC!$E$10,H1348,0):'[1]NKC'!$E$5007,0)+H1348)=16,"",MATCH($C$8,OFFSET([1]NKC!$E$10,H1348,0):'[1]NKC'!$E$5007,0)+H1348),IF(TYPE(MATCH($C$8,OFFSET([1]NKC!$D$10,H1348,0):'[1]NKC'!$D$5007,0)+H1348)=16,"",MATCH($C$8,OFFSET([1]NKC!$D$10,H1348,0):'[1]NKC'!$D$5007,0)+H1348),IF(TYPE(MATCH($C$8,OFFSET([1]NKC!$E$10,H1348,0):'[1]NKC'!$E$5007,0)+H1348)=16,"",MATCH($C$8,OFFSET([1]NKC!$E$10,H1348,0):'[1]NKC'!$E$5007,0)+H1348))</f>
        <v>1854</v>
      </c>
    </row>
    <row r="1350" spans="1:8" s="52" customFormat="1" ht="25.5">
      <c r="A1350" s="45">
        <f ca="1">IF($H1350="","",INDEX([1]NKC!$A$10:$A$5007,$H1350))</f>
        <v>43678</v>
      </c>
      <c r="B1350" s="46" t="str">
        <f ca="1">IF($H1350="","",INDEX([1]NKC!$B$10:$B$5007,$H1350))</f>
        <v>PC00084</v>
      </c>
      <c r="C1350" s="47" t="str">
        <f ca="1">IF($H1350="","",INDEX([1]NKC!$C$10:$C$5007,$H1350))</f>
        <v>Phí lưu trú công tác khu vực miền Tây 1 theo Lệnh điều động - Hoàng Tùng- thuê phòng</v>
      </c>
      <c r="D1350" s="48" t="str">
        <f ca="1">IF(IF($H1350="","",INDEX([1]NKC!$D$10:$D$5007,$H1350))=$C$8,IF($H1350="","",INDEX([1]NKC!$E$10:$E$5007,$H1350)),IF($H1350="","",INDEX([1]NKC!$D$10:$D$5007,$H1350)))</f>
        <v>6418</v>
      </c>
      <c r="E1350" s="49" t="str">
        <f ca="1">IF(IF($H1350="","",INDEX([1]NKC!$E$10:$E$5007,$H1350))=$C$8,"",IF($H1350="","",INDEX([1]NKC!$F$10:$F$5007,$H1350)))</f>
        <v/>
      </c>
      <c r="F1350" s="49">
        <f ca="1">IF(IF($H1350="","",INDEX([1]NKC!$D$10:$D$5007,$H1350))=$C$8,"",IF($H1350="","",INDEX([1]NKC!$F$10:$F$5007,$H1350)))</f>
        <v>181818</v>
      </c>
      <c r="G1350" s="50">
        <f ca="1">IF(SUM(E1350:F1350)=0,0,$G$11+SUM(E$12:$E1350)-SUM(F$12:$F1350))</f>
        <v>2061946070</v>
      </c>
      <c r="H1350" s="51">
        <f ca="1">IF(IF(TYPE(MATCH($C$8,OFFSET([1]NKC!$D$10,H1349,0):'[1]NKC'!$D$5007,0)+H1349)=16,"",MATCH($C$8,OFFSET([1]NKC!$D$10,H1349,0):'[1]NKC'!$D$5007,0)+H1349)&lt;IF(TYPE(MATCH($C$8,OFFSET([1]NKC!$E$10,H1349,0):'[1]NKC'!$E$5007,0)+H1349)=16,"",MATCH($C$8,OFFSET([1]NKC!$E$10,H1349,0):'[1]NKC'!$E$5007,0)+H1349),IF(TYPE(MATCH($C$8,OFFSET([1]NKC!$D$10,H1349,0):'[1]NKC'!$D$5007,0)+H1349)=16,"",MATCH($C$8,OFFSET([1]NKC!$D$10,H1349,0):'[1]NKC'!$D$5007,0)+H1349),IF(TYPE(MATCH($C$8,OFFSET([1]NKC!$E$10,H1349,0):'[1]NKC'!$E$5007,0)+H1349)=16,"",MATCH($C$8,OFFSET([1]NKC!$E$10,H1349,0):'[1]NKC'!$E$5007,0)+H1349))</f>
        <v>1855</v>
      </c>
    </row>
    <row r="1351" spans="1:8" s="52" customFormat="1" ht="25.5">
      <c r="A1351" s="45">
        <f ca="1">IF($H1351="","",INDEX([1]NKC!$A$10:$A$5007,$H1351))</f>
        <v>43678</v>
      </c>
      <c r="B1351" s="46" t="str">
        <f ca="1">IF($H1351="","",INDEX([1]NKC!$B$10:$B$5007,$H1351))</f>
        <v>PC00084</v>
      </c>
      <c r="C1351" s="47" t="str">
        <f ca="1">IF($H1351="","",INDEX([1]NKC!$C$10:$C$5007,$H1351))</f>
        <v>Phí lưu trú công tác khu vực miền Tây 1 theo Lệnh điều động - Hoàng Tùng- thuê phòng</v>
      </c>
      <c r="D1351" s="48" t="str">
        <f ca="1">IF(IF($H1351="","",INDEX([1]NKC!$D$10:$D$5007,$H1351))=$C$8,IF($H1351="","",INDEX([1]NKC!$E$10:$E$5007,$H1351)),IF($H1351="","",INDEX([1]NKC!$D$10:$D$5007,$H1351)))</f>
        <v>6418</v>
      </c>
      <c r="E1351" s="49" t="str">
        <f ca="1">IF(IF($H1351="","",INDEX([1]NKC!$E$10:$E$5007,$H1351))=$C$8,"",IF($H1351="","",INDEX([1]NKC!$F$10:$F$5007,$H1351)))</f>
        <v/>
      </c>
      <c r="F1351" s="49">
        <f ca="1">IF(IF($H1351="","",INDEX([1]NKC!$D$10:$D$5007,$H1351))=$C$8,"",IF($H1351="","",INDEX([1]NKC!$F$10:$F$5007,$H1351)))</f>
        <v>363636</v>
      </c>
      <c r="G1351" s="50">
        <f ca="1">IF(SUM(E1351:F1351)=0,0,$G$11+SUM(E$12:$E1351)-SUM(F$12:$F1351))</f>
        <v>2061582434</v>
      </c>
      <c r="H1351" s="51">
        <f ca="1">IF(IF(TYPE(MATCH($C$8,OFFSET([1]NKC!$D$10,H1350,0):'[1]NKC'!$D$5007,0)+H1350)=16,"",MATCH($C$8,OFFSET([1]NKC!$D$10,H1350,0):'[1]NKC'!$D$5007,0)+H1350)&lt;IF(TYPE(MATCH($C$8,OFFSET([1]NKC!$E$10,H1350,0):'[1]NKC'!$E$5007,0)+H1350)=16,"",MATCH($C$8,OFFSET([1]NKC!$E$10,H1350,0):'[1]NKC'!$E$5007,0)+H1350),IF(TYPE(MATCH($C$8,OFFSET([1]NKC!$D$10,H1350,0):'[1]NKC'!$D$5007,0)+H1350)=16,"",MATCH($C$8,OFFSET([1]NKC!$D$10,H1350,0):'[1]NKC'!$D$5007,0)+H1350),IF(TYPE(MATCH($C$8,OFFSET([1]NKC!$E$10,H1350,0):'[1]NKC'!$E$5007,0)+H1350)=16,"",MATCH($C$8,OFFSET([1]NKC!$E$10,H1350,0):'[1]NKC'!$E$5007,0)+H1350))</f>
        <v>1856</v>
      </c>
    </row>
    <row r="1352" spans="1:8" s="52" customFormat="1" ht="25.5">
      <c r="A1352" s="45">
        <f ca="1">IF($H1352="","",INDEX([1]NKC!$A$10:$A$5007,$H1352))</f>
        <v>43678</v>
      </c>
      <c r="B1352" s="46" t="str">
        <f ca="1">IF($H1352="","",INDEX([1]NKC!$B$10:$B$5007,$H1352))</f>
        <v>PC00084</v>
      </c>
      <c r="C1352" s="47" t="str">
        <f ca="1">IF($H1352="","",INDEX([1]NKC!$C$10:$C$5007,$H1352))</f>
        <v>Phí lưu trú công tác khu vực miền Tây 1 theo Lệnh điều động - Hoàng Tùng- thuê phòng</v>
      </c>
      <c r="D1352" s="48" t="str">
        <f ca="1">IF(IF($H1352="","",INDEX([1]NKC!$D$10:$D$5007,$H1352))=$C$8,IF($H1352="","",INDEX([1]NKC!$E$10:$E$5007,$H1352)),IF($H1352="","",INDEX([1]NKC!$D$10:$D$5007,$H1352)))</f>
        <v>6418</v>
      </c>
      <c r="E1352" s="49" t="str">
        <f ca="1">IF(IF($H1352="","",INDEX([1]NKC!$E$10:$E$5007,$H1352))=$C$8,"",IF($H1352="","",INDEX([1]NKC!$F$10:$F$5007,$H1352)))</f>
        <v/>
      </c>
      <c r="F1352" s="49">
        <f ca="1">IF(IF($H1352="","",INDEX([1]NKC!$D$10:$D$5007,$H1352))=$C$8,"",IF($H1352="","",INDEX([1]NKC!$F$10:$F$5007,$H1352)))</f>
        <v>500000</v>
      </c>
      <c r="G1352" s="50">
        <f ca="1">IF(SUM(E1352:F1352)=0,0,$G$11+SUM(E$12:$E1352)-SUM(F$12:$F1352))</f>
        <v>2061082434</v>
      </c>
      <c r="H1352" s="51">
        <f ca="1">IF(IF(TYPE(MATCH($C$8,OFFSET([1]NKC!$D$10,H1351,0):'[1]NKC'!$D$5007,0)+H1351)=16,"",MATCH($C$8,OFFSET([1]NKC!$D$10,H1351,0):'[1]NKC'!$D$5007,0)+H1351)&lt;IF(TYPE(MATCH($C$8,OFFSET([1]NKC!$E$10,H1351,0):'[1]NKC'!$E$5007,0)+H1351)=16,"",MATCH($C$8,OFFSET([1]NKC!$E$10,H1351,0):'[1]NKC'!$E$5007,0)+H1351),IF(TYPE(MATCH($C$8,OFFSET([1]NKC!$D$10,H1351,0):'[1]NKC'!$D$5007,0)+H1351)=16,"",MATCH($C$8,OFFSET([1]NKC!$D$10,H1351,0):'[1]NKC'!$D$5007,0)+H1351),IF(TYPE(MATCH($C$8,OFFSET([1]NKC!$E$10,H1351,0):'[1]NKC'!$E$5007,0)+H1351)=16,"",MATCH($C$8,OFFSET([1]NKC!$E$10,H1351,0):'[1]NKC'!$E$5007,0)+H1351))</f>
        <v>1857</v>
      </c>
    </row>
    <row r="1353" spans="1:8" s="52" customFormat="1" ht="25.5">
      <c r="A1353" s="45">
        <f ca="1">IF($H1353="","",INDEX([1]NKC!$A$10:$A$5007,$H1353))</f>
        <v>43678</v>
      </c>
      <c r="B1353" s="46" t="str">
        <f ca="1">IF($H1353="","",INDEX([1]NKC!$B$10:$B$5007,$H1353))</f>
        <v>PC00084</v>
      </c>
      <c r="C1353" s="47" t="str">
        <f ca="1">IF($H1353="","",INDEX([1]NKC!$C$10:$C$5007,$H1353))</f>
        <v>Phí lưu trú công tác khu vực miền Tây 1 theo Lệnh điều động - Hoàng Tùng- thuê phòng</v>
      </c>
      <c r="D1353" s="48" t="str">
        <f ca="1">IF(IF($H1353="","",INDEX([1]NKC!$D$10:$D$5007,$H1353))=$C$8,IF($H1353="","",INDEX([1]NKC!$E$10:$E$5007,$H1353)),IF($H1353="","",INDEX([1]NKC!$D$10:$D$5007,$H1353)))</f>
        <v>6418</v>
      </c>
      <c r="E1353" s="49" t="str">
        <f ca="1">IF(IF($H1353="","",INDEX([1]NKC!$E$10:$E$5007,$H1353))=$C$8,"",IF($H1353="","",INDEX([1]NKC!$F$10:$F$5007,$H1353)))</f>
        <v/>
      </c>
      <c r="F1353" s="49">
        <f ca="1">IF(IF($H1353="","",INDEX([1]NKC!$D$10:$D$5007,$H1353))=$C$8,"",IF($H1353="","",INDEX([1]NKC!$F$10:$F$5007,$H1353)))</f>
        <v>250000</v>
      </c>
      <c r="G1353" s="50">
        <f ca="1">IF(SUM(E1353:F1353)=0,0,$G$11+SUM(E$12:$E1353)-SUM(F$12:$F1353))</f>
        <v>2060832434</v>
      </c>
      <c r="H1353" s="51">
        <f ca="1">IF(IF(TYPE(MATCH($C$8,OFFSET([1]NKC!$D$10,H1352,0):'[1]NKC'!$D$5007,0)+H1352)=16,"",MATCH($C$8,OFFSET([1]NKC!$D$10,H1352,0):'[1]NKC'!$D$5007,0)+H1352)&lt;IF(TYPE(MATCH($C$8,OFFSET([1]NKC!$E$10,H1352,0):'[1]NKC'!$E$5007,0)+H1352)=16,"",MATCH($C$8,OFFSET([1]NKC!$E$10,H1352,0):'[1]NKC'!$E$5007,0)+H1352),IF(TYPE(MATCH($C$8,OFFSET([1]NKC!$D$10,H1352,0):'[1]NKC'!$D$5007,0)+H1352)=16,"",MATCH($C$8,OFFSET([1]NKC!$D$10,H1352,0):'[1]NKC'!$D$5007,0)+H1352),IF(TYPE(MATCH($C$8,OFFSET([1]NKC!$E$10,H1352,0):'[1]NKC'!$E$5007,0)+H1352)=16,"",MATCH($C$8,OFFSET([1]NKC!$E$10,H1352,0):'[1]NKC'!$E$5007,0)+H1352))</f>
        <v>1858</v>
      </c>
    </row>
    <row r="1354" spans="1:8" s="52" customFormat="1" ht="25.5">
      <c r="A1354" s="45">
        <f ca="1">IF($H1354="","",INDEX([1]NKC!$A$10:$A$5007,$H1354))</f>
        <v>43678</v>
      </c>
      <c r="B1354" s="46" t="str">
        <f ca="1">IF($H1354="","",INDEX([1]NKC!$B$10:$B$5007,$H1354))</f>
        <v>PC00084</v>
      </c>
      <c r="C1354" s="47" t="str">
        <f ca="1">IF($H1354="","",INDEX([1]NKC!$C$10:$C$5007,$H1354))</f>
        <v>Phí lưu trú công tác khu vực miền Tây 1 theo Lệnh điều động - Hoàng Tùng- thuê phòng</v>
      </c>
      <c r="D1354" s="48" t="str">
        <f ca="1">IF(IF($H1354="","",INDEX([1]NKC!$D$10:$D$5007,$H1354))=$C$8,IF($H1354="","",INDEX([1]NKC!$E$10:$E$5007,$H1354)),IF($H1354="","",INDEX([1]NKC!$D$10:$D$5007,$H1354)))</f>
        <v>6418</v>
      </c>
      <c r="E1354" s="49" t="str">
        <f ca="1">IF(IF($H1354="","",INDEX([1]NKC!$E$10:$E$5007,$H1354))=$C$8,"",IF($H1354="","",INDEX([1]NKC!$F$10:$F$5007,$H1354)))</f>
        <v/>
      </c>
      <c r="F1354" s="49">
        <f ca="1">IF(IF($H1354="","",INDEX([1]NKC!$D$10:$D$5007,$H1354))=$C$8,"",IF($H1354="","",INDEX([1]NKC!$F$10:$F$5007,$H1354)))</f>
        <v>209091</v>
      </c>
      <c r="G1354" s="50">
        <f ca="1">IF(SUM(E1354:F1354)=0,0,$G$11+SUM(E$12:$E1354)-SUM(F$12:$F1354))</f>
        <v>2060623343</v>
      </c>
      <c r="H1354" s="51">
        <f ca="1">IF(IF(TYPE(MATCH($C$8,OFFSET([1]NKC!$D$10,H1353,0):'[1]NKC'!$D$5007,0)+H1353)=16,"",MATCH($C$8,OFFSET([1]NKC!$D$10,H1353,0):'[1]NKC'!$D$5007,0)+H1353)&lt;IF(TYPE(MATCH($C$8,OFFSET([1]NKC!$E$10,H1353,0):'[1]NKC'!$E$5007,0)+H1353)=16,"",MATCH($C$8,OFFSET([1]NKC!$E$10,H1353,0):'[1]NKC'!$E$5007,0)+H1353),IF(TYPE(MATCH($C$8,OFFSET([1]NKC!$D$10,H1353,0):'[1]NKC'!$D$5007,0)+H1353)=16,"",MATCH($C$8,OFFSET([1]NKC!$D$10,H1353,0):'[1]NKC'!$D$5007,0)+H1353),IF(TYPE(MATCH($C$8,OFFSET([1]NKC!$E$10,H1353,0):'[1]NKC'!$E$5007,0)+H1353)=16,"",MATCH($C$8,OFFSET([1]NKC!$E$10,H1353,0):'[1]NKC'!$E$5007,0)+H1353))</f>
        <v>1859</v>
      </c>
    </row>
    <row r="1355" spans="1:8" s="52" customFormat="1" ht="25.5">
      <c r="A1355" s="45">
        <f ca="1">IF($H1355="","",INDEX([1]NKC!$A$10:$A$5007,$H1355))</f>
        <v>43678</v>
      </c>
      <c r="B1355" s="46" t="str">
        <f ca="1">IF($H1355="","",INDEX([1]NKC!$B$10:$B$5007,$H1355))</f>
        <v>PC00084</v>
      </c>
      <c r="C1355" s="47" t="str">
        <f ca="1">IF($H1355="","",INDEX([1]NKC!$C$10:$C$5007,$H1355))</f>
        <v>Phí lưu trú công tác khu vực miền Tây 1 theo Lệnh điều động - Hoàng Tùng- thuê phòng</v>
      </c>
      <c r="D1355" s="48" t="str">
        <f ca="1">IF(IF($H1355="","",INDEX([1]NKC!$D$10:$D$5007,$H1355))=$C$8,IF($H1355="","",INDEX([1]NKC!$E$10:$E$5007,$H1355)),IF($H1355="","",INDEX([1]NKC!$D$10:$D$5007,$H1355)))</f>
        <v>6418</v>
      </c>
      <c r="E1355" s="49" t="str">
        <f ca="1">IF(IF($H1355="","",INDEX([1]NKC!$E$10:$E$5007,$H1355))=$C$8,"",IF($H1355="","",INDEX([1]NKC!$F$10:$F$5007,$H1355)))</f>
        <v/>
      </c>
      <c r="F1355" s="49">
        <f ca="1">IF(IF($H1355="","",INDEX([1]NKC!$D$10:$D$5007,$H1355))=$C$8,"",IF($H1355="","",INDEX([1]NKC!$F$10:$F$5007,$H1355)))</f>
        <v>227273</v>
      </c>
      <c r="G1355" s="50">
        <f ca="1">IF(SUM(E1355:F1355)=0,0,$G$11+SUM(E$12:$E1355)-SUM(F$12:$F1355))</f>
        <v>2060396070</v>
      </c>
      <c r="H1355" s="51">
        <f ca="1">IF(IF(TYPE(MATCH($C$8,OFFSET([1]NKC!$D$10,H1354,0):'[1]NKC'!$D$5007,0)+H1354)=16,"",MATCH($C$8,OFFSET([1]NKC!$D$10,H1354,0):'[1]NKC'!$D$5007,0)+H1354)&lt;IF(TYPE(MATCH($C$8,OFFSET([1]NKC!$E$10,H1354,0):'[1]NKC'!$E$5007,0)+H1354)=16,"",MATCH($C$8,OFFSET([1]NKC!$E$10,H1354,0):'[1]NKC'!$E$5007,0)+H1354),IF(TYPE(MATCH($C$8,OFFSET([1]NKC!$D$10,H1354,0):'[1]NKC'!$D$5007,0)+H1354)=16,"",MATCH($C$8,OFFSET([1]NKC!$D$10,H1354,0):'[1]NKC'!$D$5007,0)+H1354),IF(TYPE(MATCH($C$8,OFFSET([1]NKC!$E$10,H1354,0):'[1]NKC'!$E$5007,0)+H1354)=16,"",MATCH($C$8,OFFSET([1]NKC!$E$10,H1354,0):'[1]NKC'!$E$5007,0)+H1354))</f>
        <v>1860</v>
      </c>
    </row>
    <row r="1356" spans="1:8" s="52" customFormat="1" ht="14.25">
      <c r="A1356" s="45">
        <f ca="1">IF($H1356="","",INDEX([1]NKC!$A$10:$A$5007,$H1356))</f>
        <v>43678</v>
      </c>
      <c r="B1356" s="46" t="str">
        <f ca="1">IF($H1356="","",INDEX([1]NKC!$B$10:$B$5007,$H1356))</f>
        <v>PC00084</v>
      </c>
      <c r="C1356" s="47" t="str">
        <f ca="1">IF($H1356="","",INDEX([1]NKC!$C$10:$C$5007,$H1356))</f>
        <v>Thuế GTGT được khấu trừ của hàng hóa, dịch vụ</v>
      </c>
      <c r="D1356" s="48" t="str">
        <f ca="1">IF(IF($H1356="","",INDEX([1]NKC!$D$10:$D$5007,$H1356))=$C$8,IF($H1356="","",INDEX([1]NKC!$E$10:$E$5007,$H1356)),IF($H1356="","",INDEX([1]NKC!$D$10:$D$5007,$H1356)))</f>
        <v>1331</v>
      </c>
      <c r="E1356" s="49" t="str">
        <f ca="1">IF(IF($H1356="","",INDEX([1]NKC!$E$10:$E$5007,$H1356))=$C$8,"",IF($H1356="","",INDEX([1]NKC!$F$10:$F$5007,$H1356)))</f>
        <v/>
      </c>
      <c r="F1356" s="49">
        <f ca="1">IF(IF($H1356="","",INDEX([1]NKC!$D$10:$D$5007,$H1356))=$C$8,"",IF($H1356="","",INDEX([1]NKC!$F$10:$F$5007,$H1356)))</f>
        <v>98182</v>
      </c>
      <c r="G1356" s="50">
        <f ca="1">IF(SUM(E1356:F1356)=0,0,$G$11+SUM(E$12:$E1356)-SUM(F$12:$F1356))</f>
        <v>2060297888</v>
      </c>
      <c r="H1356" s="51">
        <f ca="1">IF(IF(TYPE(MATCH($C$8,OFFSET([1]NKC!$D$10,H1355,0):'[1]NKC'!$D$5007,0)+H1355)=16,"",MATCH($C$8,OFFSET([1]NKC!$D$10,H1355,0):'[1]NKC'!$D$5007,0)+H1355)&lt;IF(TYPE(MATCH($C$8,OFFSET([1]NKC!$E$10,H1355,0):'[1]NKC'!$E$5007,0)+H1355)=16,"",MATCH($C$8,OFFSET([1]NKC!$E$10,H1355,0):'[1]NKC'!$E$5007,0)+H1355),IF(TYPE(MATCH($C$8,OFFSET([1]NKC!$D$10,H1355,0):'[1]NKC'!$D$5007,0)+H1355)=16,"",MATCH($C$8,OFFSET([1]NKC!$D$10,H1355,0):'[1]NKC'!$D$5007,0)+H1355),IF(TYPE(MATCH($C$8,OFFSET([1]NKC!$E$10,H1355,0):'[1]NKC'!$E$5007,0)+H1355)=16,"",MATCH($C$8,OFFSET([1]NKC!$E$10,H1355,0):'[1]NKC'!$E$5007,0)+H1355))</f>
        <v>1861</v>
      </c>
    </row>
    <row r="1357" spans="1:8" s="52" customFormat="1" ht="25.5">
      <c r="A1357" s="45">
        <f ca="1">IF($H1357="","",INDEX([1]NKC!$A$10:$A$5007,$H1357))</f>
        <v>43678</v>
      </c>
      <c r="B1357" s="46" t="str">
        <f ca="1">IF($H1357="","",INDEX([1]NKC!$B$10:$B$5007,$H1357))</f>
        <v>PC00085</v>
      </c>
      <c r="C1357" s="47" t="str">
        <f ca="1">IF($H1357="","",INDEX([1]NKC!$C$10:$C$5007,$H1357))</f>
        <v>Thanh toán photo công chứng CNMC của Hoàng Thị Luyến - Nguyễn Thị Hải</v>
      </c>
      <c r="D1357" s="48" t="str">
        <f ca="1">IF(IF($H1357="","",INDEX([1]NKC!$D$10:$D$5007,$H1357))=$C$8,IF($H1357="","",INDEX([1]NKC!$E$10:$E$5007,$H1357)),IF($H1357="","",INDEX([1]NKC!$D$10:$D$5007,$H1357)))</f>
        <v>6428</v>
      </c>
      <c r="E1357" s="49" t="str">
        <f ca="1">IF(IF($H1357="","",INDEX([1]NKC!$E$10:$E$5007,$H1357))=$C$8,"",IF($H1357="","",INDEX([1]NKC!$F$10:$F$5007,$H1357)))</f>
        <v/>
      </c>
      <c r="F1357" s="49">
        <f ca="1">IF(IF($H1357="","",INDEX([1]NKC!$D$10:$D$5007,$H1357))=$C$8,"",IF($H1357="","",INDEX([1]NKC!$F$10:$F$5007,$H1357)))</f>
        <v>15000</v>
      </c>
      <c r="G1357" s="50">
        <f ca="1">IF(SUM(E1357:F1357)=0,0,$G$11+SUM(E$12:$E1357)-SUM(F$12:$F1357))</f>
        <v>2060282888</v>
      </c>
      <c r="H1357" s="51">
        <f ca="1">IF(IF(TYPE(MATCH($C$8,OFFSET([1]NKC!$D$10,H1356,0):'[1]NKC'!$D$5007,0)+H1356)=16,"",MATCH($C$8,OFFSET([1]NKC!$D$10,H1356,0):'[1]NKC'!$D$5007,0)+H1356)&lt;IF(TYPE(MATCH($C$8,OFFSET([1]NKC!$E$10,H1356,0):'[1]NKC'!$E$5007,0)+H1356)=16,"",MATCH($C$8,OFFSET([1]NKC!$E$10,H1356,0):'[1]NKC'!$E$5007,0)+H1356),IF(TYPE(MATCH($C$8,OFFSET([1]NKC!$D$10,H1356,0):'[1]NKC'!$D$5007,0)+H1356)=16,"",MATCH($C$8,OFFSET([1]NKC!$D$10,H1356,0):'[1]NKC'!$D$5007,0)+H1356),IF(TYPE(MATCH($C$8,OFFSET([1]NKC!$E$10,H1356,0):'[1]NKC'!$E$5007,0)+H1356)=16,"",MATCH($C$8,OFFSET([1]NKC!$E$10,H1356,0):'[1]NKC'!$E$5007,0)+H1356))</f>
        <v>1862</v>
      </c>
    </row>
    <row r="1358" spans="1:8" s="52" customFormat="1" ht="38.25">
      <c r="A1358" s="45">
        <f ca="1">IF($H1358="","",INDEX([1]NKC!$A$10:$A$5007,$H1358))</f>
        <v>43678</v>
      </c>
      <c r="B1358" s="46" t="str">
        <f ca="1">IF($H1358="","",INDEX([1]NKC!$B$10:$B$5007,$H1358))</f>
        <v>PC00086</v>
      </c>
      <c r="C1358" s="47" t="str">
        <f ca="1">IF($H1358="","",INDEX([1]NKC!$C$10:$C$5007,$H1358))</f>
        <v>Thanh toán đồ dùng (nước rửa chén, lau sàn, nước lau kính, giấy cuộn,..) cho công ty theo HĐ 0023176 (01/08/2019) - Nguyễn Thị Hải</v>
      </c>
      <c r="D1358" s="48" t="str">
        <f ca="1">IF(IF($H1358="","",INDEX([1]NKC!$D$10:$D$5007,$H1358))=$C$8,IF($H1358="","",INDEX([1]NKC!$E$10:$E$5007,$H1358)),IF($H1358="","",INDEX([1]NKC!$D$10:$D$5007,$H1358)))</f>
        <v>6428</v>
      </c>
      <c r="E1358" s="49" t="str">
        <f ca="1">IF(IF($H1358="","",INDEX([1]NKC!$E$10:$E$5007,$H1358))=$C$8,"",IF($H1358="","",INDEX([1]NKC!$F$10:$F$5007,$H1358)))</f>
        <v/>
      </c>
      <c r="F1358" s="49">
        <f ca="1">IF(IF($H1358="","",INDEX([1]NKC!$D$10:$D$5007,$H1358))=$C$8,"",IF($H1358="","",INDEX([1]NKC!$F$10:$F$5007,$H1358)))</f>
        <v>1731113</v>
      </c>
      <c r="G1358" s="50">
        <f ca="1">IF(SUM(E1358:F1358)=0,0,$G$11+SUM(E$12:$E1358)-SUM(F$12:$F1358))</f>
        <v>2058551775</v>
      </c>
      <c r="H1358" s="51">
        <f ca="1">IF(IF(TYPE(MATCH($C$8,OFFSET([1]NKC!$D$10,H1357,0):'[1]NKC'!$D$5007,0)+H1357)=16,"",MATCH($C$8,OFFSET([1]NKC!$D$10,H1357,0):'[1]NKC'!$D$5007,0)+H1357)&lt;IF(TYPE(MATCH($C$8,OFFSET([1]NKC!$E$10,H1357,0):'[1]NKC'!$E$5007,0)+H1357)=16,"",MATCH($C$8,OFFSET([1]NKC!$E$10,H1357,0):'[1]NKC'!$E$5007,0)+H1357),IF(TYPE(MATCH($C$8,OFFSET([1]NKC!$D$10,H1357,0):'[1]NKC'!$D$5007,0)+H1357)=16,"",MATCH($C$8,OFFSET([1]NKC!$D$10,H1357,0):'[1]NKC'!$D$5007,0)+H1357),IF(TYPE(MATCH($C$8,OFFSET([1]NKC!$E$10,H1357,0):'[1]NKC'!$E$5007,0)+H1357)=16,"",MATCH($C$8,OFFSET([1]NKC!$E$10,H1357,0):'[1]NKC'!$E$5007,0)+H1357))</f>
        <v>1863</v>
      </c>
    </row>
    <row r="1359" spans="1:8" s="52" customFormat="1" ht="14.25">
      <c r="A1359" s="45">
        <f ca="1">IF($H1359="","",INDEX([1]NKC!$A$10:$A$5007,$H1359))</f>
        <v>43678</v>
      </c>
      <c r="B1359" s="46" t="str">
        <f ca="1">IF($H1359="","",INDEX([1]NKC!$B$10:$B$5007,$H1359))</f>
        <v>PC00086</v>
      </c>
      <c r="C1359" s="47" t="str">
        <f ca="1">IF($H1359="","",INDEX([1]NKC!$C$10:$C$5007,$H1359))</f>
        <v>Phí gửi xe mua đồ dùng công ty</v>
      </c>
      <c r="D1359" s="48" t="str">
        <f ca="1">IF(IF($H1359="","",INDEX([1]NKC!$D$10:$D$5007,$H1359))=$C$8,IF($H1359="","",INDEX([1]NKC!$E$10:$E$5007,$H1359)),IF($H1359="","",INDEX([1]NKC!$D$10:$D$5007,$H1359)))</f>
        <v>6428</v>
      </c>
      <c r="E1359" s="49" t="str">
        <f ca="1">IF(IF($H1359="","",INDEX([1]NKC!$E$10:$E$5007,$H1359))=$C$8,"",IF($H1359="","",INDEX([1]NKC!$F$10:$F$5007,$H1359)))</f>
        <v/>
      </c>
      <c r="F1359" s="49">
        <f ca="1">IF(IF($H1359="","",INDEX([1]NKC!$D$10:$D$5007,$H1359))=$C$8,"",IF($H1359="","",INDEX([1]NKC!$F$10:$F$5007,$H1359)))</f>
        <v>5000</v>
      </c>
      <c r="G1359" s="50">
        <f ca="1">IF(SUM(E1359:F1359)=0,0,$G$11+SUM(E$12:$E1359)-SUM(F$12:$F1359))</f>
        <v>2058546775</v>
      </c>
      <c r="H1359" s="51">
        <f ca="1">IF(IF(TYPE(MATCH($C$8,OFFSET([1]NKC!$D$10,H1358,0):'[1]NKC'!$D$5007,0)+H1358)=16,"",MATCH($C$8,OFFSET([1]NKC!$D$10,H1358,0):'[1]NKC'!$D$5007,0)+H1358)&lt;IF(TYPE(MATCH($C$8,OFFSET([1]NKC!$E$10,H1358,0):'[1]NKC'!$E$5007,0)+H1358)=16,"",MATCH($C$8,OFFSET([1]NKC!$E$10,H1358,0):'[1]NKC'!$E$5007,0)+H1358),IF(TYPE(MATCH($C$8,OFFSET([1]NKC!$D$10,H1358,0):'[1]NKC'!$D$5007,0)+H1358)=16,"",MATCH($C$8,OFFSET([1]NKC!$D$10,H1358,0):'[1]NKC'!$D$5007,0)+H1358),IF(TYPE(MATCH($C$8,OFFSET([1]NKC!$E$10,H1358,0):'[1]NKC'!$E$5007,0)+H1358)=16,"",MATCH($C$8,OFFSET([1]NKC!$E$10,H1358,0):'[1]NKC'!$E$5007,0)+H1358))</f>
        <v>1864</v>
      </c>
    </row>
    <row r="1360" spans="1:8" s="52" customFormat="1" ht="14.25">
      <c r="A1360" s="45">
        <f ca="1">IF($H1360="","",INDEX([1]NKC!$A$10:$A$5007,$H1360))</f>
        <v>43678</v>
      </c>
      <c r="B1360" s="46" t="str">
        <f ca="1">IF($H1360="","",INDEX([1]NKC!$B$10:$B$5007,$H1360))</f>
        <v>PC00086</v>
      </c>
      <c r="C1360" s="47" t="str">
        <f ca="1">IF($H1360="","",INDEX([1]NKC!$C$10:$C$5007,$H1360))</f>
        <v>Thuế GTGT được khấu trừ của hàng hóa, dịch vụ</v>
      </c>
      <c r="D1360" s="48" t="str">
        <f ca="1">IF(IF($H1360="","",INDEX([1]NKC!$D$10:$D$5007,$H1360))=$C$8,IF($H1360="","",INDEX([1]NKC!$E$10:$E$5007,$H1360)),IF($H1360="","",INDEX([1]NKC!$D$10:$D$5007,$H1360)))</f>
        <v>1331</v>
      </c>
      <c r="E1360" s="49" t="str">
        <f ca="1">IF(IF($H1360="","",INDEX([1]NKC!$E$10:$E$5007,$H1360))=$C$8,"",IF($H1360="","",INDEX([1]NKC!$F$10:$F$5007,$H1360)))</f>
        <v/>
      </c>
      <c r="F1360" s="49">
        <f ca="1">IF(IF($H1360="","",INDEX([1]NKC!$D$10:$D$5007,$H1360))=$C$8,"",IF($H1360="","",INDEX([1]NKC!$F$10:$F$5007,$H1360)))</f>
        <v>171787</v>
      </c>
      <c r="G1360" s="50">
        <f ca="1">IF(SUM(E1360:F1360)=0,0,$G$11+SUM(E$12:$E1360)-SUM(F$12:$F1360))</f>
        <v>2058374988</v>
      </c>
      <c r="H1360" s="51">
        <f ca="1">IF(IF(TYPE(MATCH($C$8,OFFSET([1]NKC!$D$10,H1359,0):'[1]NKC'!$D$5007,0)+H1359)=16,"",MATCH($C$8,OFFSET([1]NKC!$D$10,H1359,0):'[1]NKC'!$D$5007,0)+H1359)&lt;IF(TYPE(MATCH($C$8,OFFSET([1]NKC!$E$10,H1359,0):'[1]NKC'!$E$5007,0)+H1359)=16,"",MATCH($C$8,OFFSET([1]NKC!$E$10,H1359,0):'[1]NKC'!$E$5007,0)+H1359),IF(TYPE(MATCH($C$8,OFFSET([1]NKC!$D$10,H1359,0):'[1]NKC'!$D$5007,0)+H1359)=16,"",MATCH($C$8,OFFSET([1]NKC!$D$10,H1359,0):'[1]NKC'!$D$5007,0)+H1359),IF(TYPE(MATCH($C$8,OFFSET([1]NKC!$E$10,H1359,0):'[1]NKC'!$E$5007,0)+H1359)=16,"",MATCH($C$8,OFFSET([1]NKC!$E$10,H1359,0):'[1]NKC'!$E$5007,0)+H1359))</f>
        <v>1865</v>
      </c>
    </row>
    <row r="1361" spans="1:10" s="52" customFormat="1" ht="25.5">
      <c r="A1361" s="45">
        <f ca="1">IF($H1361="","",INDEX([1]NKC!$A$10:$A$5007,$H1361))</f>
        <v>43678</v>
      </c>
      <c r="B1361" s="46" t="str">
        <f ca="1">IF($H1361="","",INDEX([1]NKC!$B$10:$B$5007,$H1361))</f>
        <v>PC00087</v>
      </c>
      <c r="C1361" s="47" t="str">
        <f ca="1">IF($H1361="","",INDEX([1]NKC!$C$10:$C$5007,$H1361))</f>
        <v>Tạm ứng mua xà bông, bột giặt, nước rửa chén, giấy vệ sinh,.. - Nguyễn Thị Hải</v>
      </c>
      <c r="D1361" s="48" t="str">
        <f ca="1">IF(IF($H1361="","",INDEX([1]NKC!$D$10:$D$5007,$H1361))=$C$8,IF($H1361="","",INDEX([1]NKC!$E$10:$E$5007,$H1361)),IF($H1361="","",INDEX([1]NKC!$D$10:$D$5007,$H1361)))</f>
        <v>141</v>
      </c>
      <c r="E1361" s="49" t="str">
        <f ca="1">IF(IF($H1361="","",INDEX([1]NKC!$E$10:$E$5007,$H1361))=$C$8,"",IF($H1361="","",INDEX([1]NKC!$F$10:$F$5007,$H1361)))</f>
        <v/>
      </c>
      <c r="F1361" s="49">
        <f ca="1">IF(IF($H1361="","",INDEX([1]NKC!$D$10:$D$5007,$H1361))=$C$8,"",IF($H1361="","",INDEX([1]NKC!$F$10:$F$5007,$H1361)))</f>
        <v>2000000</v>
      </c>
      <c r="G1361" s="50">
        <f ca="1">IF(SUM(E1361:F1361)=0,0,$G$11+SUM(E$12:$E1361)-SUM(F$12:$F1361))</f>
        <v>2056374988</v>
      </c>
      <c r="H1361" s="51">
        <f ca="1">IF(IF(TYPE(MATCH($C$8,OFFSET([1]NKC!$D$10,H1360,0):'[1]NKC'!$D$5007,0)+H1360)=16,"",MATCH($C$8,OFFSET([1]NKC!$D$10,H1360,0):'[1]NKC'!$D$5007,0)+H1360)&lt;IF(TYPE(MATCH($C$8,OFFSET([1]NKC!$E$10,H1360,0):'[1]NKC'!$E$5007,0)+H1360)=16,"",MATCH($C$8,OFFSET([1]NKC!$E$10,H1360,0):'[1]NKC'!$E$5007,0)+H1360),IF(TYPE(MATCH($C$8,OFFSET([1]NKC!$D$10,H1360,0):'[1]NKC'!$D$5007,0)+H1360)=16,"",MATCH($C$8,OFFSET([1]NKC!$D$10,H1360,0):'[1]NKC'!$D$5007,0)+H1360),IF(TYPE(MATCH($C$8,OFFSET([1]NKC!$E$10,H1360,0):'[1]NKC'!$E$5007,0)+H1360)=16,"",MATCH($C$8,OFFSET([1]NKC!$E$10,H1360,0):'[1]NKC'!$E$5007,0)+H1360))</f>
        <v>1866</v>
      </c>
      <c r="I1361" s="54">
        <v>2051251488</v>
      </c>
      <c r="J1361" s="53">
        <f ca="1">G1361-I1361</f>
        <v>5123500</v>
      </c>
    </row>
    <row r="1362" spans="1:10" s="52" customFormat="1" ht="14.25">
      <c r="A1362" s="45">
        <f ca="1">IF($H1362="","",INDEX([1]NKC!$A$10:$A$5007,$H1362))</f>
        <v>43679</v>
      </c>
      <c r="B1362" s="46" t="str">
        <f ca="1">IF($H1362="","",INDEX([1]NKC!$B$10:$B$5007,$H1362))</f>
        <v>PT00027</v>
      </c>
      <c r="C1362" s="47" t="str">
        <f ca="1">IF($H1362="","",INDEX([1]NKC!$C$10:$C$5007,$H1362))</f>
        <v>Hoàng Thị Luyến hoàn ứng - Hoàng Thị Luyến</v>
      </c>
      <c r="D1362" s="48" t="str">
        <f ca="1">IF(IF($H1362="","",INDEX([1]NKC!$D$10:$D$5007,$H1362))=$C$8,IF($H1362="","",INDEX([1]NKC!$E$10:$E$5007,$H1362)),IF($H1362="","",INDEX([1]NKC!$D$10:$D$5007,$H1362)))</f>
        <v>141</v>
      </c>
      <c r="E1362" s="49">
        <f ca="1">IF(IF($H1362="","",INDEX([1]NKC!$E$10:$E$5007,$H1362))=$C$8,"",IF($H1362="","",INDEX([1]NKC!$F$10:$F$5007,$H1362)))</f>
        <v>10000000</v>
      </c>
      <c r="F1362" s="49" t="str">
        <f ca="1">IF(IF($H1362="","",INDEX([1]NKC!$D$10:$D$5007,$H1362))=$C$8,"",IF($H1362="","",INDEX([1]NKC!$F$10:$F$5007,$H1362)))</f>
        <v/>
      </c>
      <c r="G1362" s="50">
        <f ca="1">IF(SUM(E1362:F1362)=0,0,$G$11+SUM(E$12:$E1362)-SUM(F$12:$F1362))</f>
        <v>2066374988</v>
      </c>
      <c r="H1362" s="51">
        <f ca="1">IF(IF(TYPE(MATCH($C$8,OFFSET([1]NKC!$D$10,H1361,0):'[1]NKC'!$D$5007,0)+H1361)=16,"",MATCH($C$8,OFFSET([1]NKC!$D$10,H1361,0):'[1]NKC'!$D$5007,0)+H1361)&lt;IF(TYPE(MATCH($C$8,OFFSET([1]NKC!$E$10,H1361,0):'[1]NKC'!$E$5007,0)+H1361)=16,"",MATCH($C$8,OFFSET([1]NKC!$E$10,H1361,0):'[1]NKC'!$E$5007,0)+H1361),IF(TYPE(MATCH($C$8,OFFSET([1]NKC!$D$10,H1361,0):'[1]NKC'!$D$5007,0)+H1361)=16,"",MATCH($C$8,OFFSET([1]NKC!$D$10,H1361,0):'[1]NKC'!$D$5007,0)+H1361),IF(TYPE(MATCH($C$8,OFFSET([1]NKC!$E$10,H1361,0):'[1]NKC'!$E$5007,0)+H1361)=16,"",MATCH($C$8,OFFSET([1]NKC!$E$10,H1361,0):'[1]NKC'!$E$5007,0)+H1361))</f>
        <v>1869</v>
      </c>
    </row>
    <row r="1363" spans="1:10" s="52" customFormat="1" ht="14.25">
      <c r="A1363" s="45">
        <f ca="1">IF($H1363="","",INDEX([1]NKC!$A$10:$A$5007,$H1363))</f>
        <v>43679</v>
      </c>
      <c r="B1363" s="46" t="str">
        <f ca="1">IF($H1363="","",INDEX([1]NKC!$B$10:$B$5007,$H1363))</f>
        <v>PC00088</v>
      </c>
      <c r="C1363" s="47" t="str">
        <f ca="1">IF($H1363="","",INDEX([1]NKC!$C$10:$C$5007,$H1363))</f>
        <v>Thanh toán mua đồ cúng theo BK - Nguyễn Thị Hải</v>
      </c>
      <c r="D1363" s="48" t="str">
        <f ca="1">IF(IF($H1363="","",INDEX([1]NKC!$D$10:$D$5007,$H1363))=$C$8,IF($H1363="","",INDEX([1]NKC!$E$10:$E$5007,$H1363)),IF($H1363="","",INDEX([1]NKC!$D$10:$D$5007,$H1363)))</f>
        <v>6428</v>
      </c>
      <c r="E1363" s="49" t="str">
        <f ca="1">IF(IF($H1363="","",INDEX([1]NKC!$E$10:$E$5007,$H1363))=$C$8,"",IF($H1363="","",INDEX([1]NKC!$F$10:$F$5007,$H1363)))</f>
        <v/>
      </c>
      <c r="F1363" s="49">
        <f ca="1">IF(IF($H1363="","",INDEX([1]NKC!$D$10:$D$5007,$H1363))=$C$8,"",IF($H1363="","",INDEX([1]NKC!$F$10:$F$5007,$H1363)))</f>
        <v>100000</v>
      </c>
      <c r="G1363" s="50">
        <f ca="1">IF(SUM(E1363:F1363)=0,0,$G$11+SUM(E$12:$E1363)-SUM(F$12:$F1363))</f>
        <v>2066274988</v>
      </c>
      <c r="H1363" s="51">
        <f ca="1">IF(IF(TYPE(MATCH($C$8,OFFSET([1]NKC!$D$10,H1362,0):'[1]NKC'!$D$5007,0)+H1362)=16,"",MATCH($C$8,OFFSET([1]NKC!$D$10,H1362,0):'[1]NKC'!$D$5007,0)+H1362)&lt;IF(TYPE(MATCH($C$8,OFFSET([1]NKC!$E$10,H1362,0):'[1]NKC'!$E$5007,0)+H1362)=16,"",MATCH($C$8,OFFSET([1]NKC!$E$10,H1362,0):'[1]NKC'!$E$5007,0)+H1362),IF(TYPE(MATCH($C$8,OFFSET([1]NKC!$D$10,H1362,0):'[1]NKC'!$D$5007,0)+H1362)=16,"",MATCH($C$8,OFFSET([1]NKC!$D$10,H1362,0):'[1]NKC'!$D$5007,0)+H1362),IF(TYPE(MATCH($C$8,OFFSET([1]NKC!$E$10,H1362,0):'[1]NKC'!$E$5007,0)+H1362)=16,"",MATCH($C$8,OFFSET([1]NKC!$E$10,H1362,0):'[1]NKC'!$E$5007,0)+H1362))</f>
        <v>1870</v>
      </c>
    </row>
    <row r="1364" spans="1:10" s="52" customFormat="1" ht="25.5">
      <c r="A1364" s="45">
        <f ca="1">IF($H1364="","",INDEX([1]NKC!$A$10:$A$5007,$H1364))</f>
        <v>43679</v>
      </c>
      <c r="B1364" s="46" t="str">
        <f ca="1">IF($H1364="","",INDEX([1]NKC!$B$10:$B$5007,$H1364))</f>
        <v>PC00089</v>
      </c>
      <c r="C1364" s="47" t="str">
        <f ca="1">IF($H1364="","",INDEX([1]NKC!$C$10:$C$5007,$H1364))</f>
        <v>Thanh toán phí công tác cho khu vực miền Trung - Trần Vĩnh Long- thuê phòng</v>
      </c>
      <c r="D1364" s="48" t="str">
        <f ca="1">IF(IF($H1364="","",INDEX([1]NKC!$D$10:$D$5007,$H1364))=$C$8,IF($H1364="","",INDEX([1]NKC!$E$10:$E$5007,$H1364)),IF($H1364="","",INDEX([1]NKC!$D$10:$D$5007,$H1364)))</f>
        <v>6418</v>
      </c>
      <c r="E1364" s="49" t="str">
        <f ca="1">IF(IF($H1364="","",INDEX([1]NKC!$E$10:$E$5007,$H1364))=$C$8,"",IF($H1364="","",INDEX([1]NKC!$F$10:$F$5007,$H1364)))</f>
        <v/>
      </c>
      <c r="F1364" s="49">
        <f ca="1">IF(IF($H1364="","",INDEX([1]NKC!$D$10:$D$5007,$H1364))=$C$8,"",IF($H1364="","",INDEX([1]NKC!$F$10:$F$5007,$H1364)))</f>
        <v>909090</v>
      </c>
      <c r="G1364" s="50">
        <f ca="1">IF(SUM(E1364:F1364)=0,0,$G$11+SUM(E$12:$E1364)-SUM(F$12:$F1364))</f>
        <v>2065365898</v>
      </c>
      <c r="H1364" s="51">
        <f ca="1">IF(IF(TYPE(MATCH($C$8,OFFSET([1]NKC!$D$10,H1363,0):'[1]NKC'!$D$5007,0)+H1363)=16,"",MATCH($C$8,OFFSET([1]NKC!$D$10,H1363,0):'[1]NKC'!$D$5007,0)+H1363)&lt;IF(TYPE(MATCH($C$8,OFFSET([1]NKC!$E$10,H1363,0):'[1]NKC'!$E$5007,0)+H1363)=16,"",MATCH($C$8,OFFSET([1]NKC!$E$10,H1363,0):'[1]NKC'!$E$5007,0)+H1363),IF(TYPE(MATCH($C$8,OFFSET([1]NKC!$D$10,H1363,0):'[1]NKC'!$D$5007,0)+H1363)=16,"",MATCH($C$8,OFFSET([1]NKC!$D$10,H1363,0):'[1]NKC'!$D$5007,0)+H1363),IF(TYPE(MATCH($C$8,OFFSET([1]NKC!$E$10,H1363,0):'[1]NKC'!$E$5007,0)+H1363)=16,"",MATCH($C$8,OFFSET([1]NKC!$E$10,H1363,0):'[1]NKC'!$E$5007,0)+H1363))</f>
        <v>1871</v>
      </c>
    </row>
    <row r="1365" spans="1:10" s="52" customFormat="1" ht="25.5">
      <c r="A1365" s="45">
        <f ca="1">IF($H1365="","",INDEX([1]NKC!$A$10:$A$5007,$H1365))</f>
        <v>43679</v>
      </c>
      <c r="B1365" s="46" t="str">
        <f ca="1">IF($H1365="","",INDEX([1]NKC!$B$10:$B$5007,$H1365))</f>
        <v>PC00089</v>
      </c>
      <c r="C1365" s="47" t="str">
        <f ca="1">IF($H1365="","",INDEX([1]NKC!$C$10:$C$5007,$H1365))</f>
        <v>Thanh toán phí công tác cho khu vực miền Trung - Trần Vĩnh Long- vé xe khách 02 lượt đi về</v>
      </c>
      <c r="D1365" s="48" t="str">
        <f ca="1">IF(IF($H1365="","",INDEX([1]NKC!$D$10:$D$5007,$H1365))=$C$8,IF($H1365="","",INDEX([1]NKC!$E$10:$E$5007,$H1365)),IF($H1365="","",INDEX([1]NKC!$D$10:$D$5007,$H1365)))</f>
        <v>6418</v>
      </c>
      <c r="E1365" s="49" t="str">
        <f ca="1">IF(IF($H1365="","",INDEX([1]NKC!$E$10:$E$5007,$H1365))=$C$8,"",IF($H1365="","",INDEX([1]NKC!$F$10:$F$5007,$H1365)))</f>
        <v/>
      </c>
      <c r="F1365" s="49">
        <f ca="1">IF(IF($H1365="","",INDEX([1]NKC!$D$10:$D$5007,$H1365))=$C$8,"",IF($H1365="","",INDEX([1]NKC!$F$10:$F$5007,$H1365)))</f>
        <v>109091</v>
      </c>
      <c r="G1365" s="50">
        <f ca="1">IF(SUM(E1365:F1365)=0,0,$G$11+SUM(E$12:$E1365)-SUM(F$12:$F1365))</f>
        <v>2065256807</v>
      </c>
      <c r="H1365" s="51">
        <f ca="1">IF(IF(TYPE(MATCH($C$8,OFFSET([1]NKC!$D$10,H1364,0):'[1]NKC'!$D$5007,0)+H1364)=16,"",MATCH($C$8,OFFSET([1]NKC!$D$10,H1364,0):'[1]NKC'!$D$5007,0)+H1364)&lt;IF(TYPE(MATCH($C$8,OFFSET([1]NKC!$E$10,H1364,0):'[1]NKC'!$E$5007,0)+H1364)=16,"",MATCH($C$8,OFFSET([1]NKC!$E$10,H1364,0):'[1]NKC'!$E$5007,0)+H1364),IF(TYPE(MATCH($C$8,OFFSET([1]NKC!$D$10,H1364,0):'[1]NKC'!$D$5007,0)+H1364)=16,"",MATCH($C$8,OFFSET([1]NKC!$D$10,H1364,0):'[1]NKC'!$D$5007,0)+H1364),IF(TYPE(MATCH($C$8,OFFSET([1]NKC!$E$10,H1364,0):'[1]NKC'!$E$5007,0)+H1364)=16,"",MATCH($C$8,OFFSET([1]NKC!$E$10,H1364,0):'[1]NKC'!$E$5007,0)+H1364))</f>
        <v>1872</v>
      </c>
    </row>
    <row r="1366" spans="1:10" s="52" customFormat="1" ht="14.25">
      <c r="A1366" s="45">
        <f ca="1">IF($H1366="","",INDEX([1]NKC!$A$10:$A$5007,$H1366))</f>
        <v>43679</v>
      </c>
      <c r="B1366" s="46" t="str">
        <f ca="1">IF($H1366="","",INDEX([1]NKC!$B$10:$B$5007,$H1366))</f>
        <v>PC00089</v>
      </c>
      <c r="C1366" s="47" t="str">
        <f ca="1">IF($H1366="","",INDEX([1]NKC!$C$10:$C$5007,$H1366))</f>
        <v>Thuế GTGT được khấu trừ của hàng hóa, dịch vụ</v>
      </c>
      <c r="D1366" s="48" t="str">
        <f ca="1">IF(IF($H1366="","",INDEX([1]NKC!$D$10:$D$5007,$H1366))=$C$8,IF($H1366="","",INDEX([1]NKC!$E$10:$E$5007,$H1366)),IF($H1366="","",INDEX([1]NKC!$D$10:$D$5007,$H1366)))</f>
        <v>1331</v>
      </c>
      <c r="E1366" s="49" t="str">
        <f ca="1">IF(IF($H1366="","",INDEX([1]NKC!$E$10:$E$5007,$H1366))=$C$8,"",IF($H1366="","",INDEX([1]NKC!$F$10:$F$5007,$H1366)))</f>
        <v/>
      </c>
      <c r="F1366" s="49">
        <f ca="1">IF(IF($H1366="","",INDEX([1]NKC!$D$10:$D$5007,$H1366))=$C$8,"",IF($H1366="","",INDEX([1]NKC!$F$10:$F$5007,$H1366)))</f>
        <v>101819</v>
      </c>
      <c r="G1366" s="50">
        <f ca="1">IF(SUM(E1366:F1366)=0,0,$G$11+SUM(E$12:$E1366)-SUM(F$12:$F1366))</f>
        <v>2065154988</v>
      </c>
      <c r="H1366" s="51">
        <f ca="1">IF(IF(TYPE(MATCH($C$8,OFFSET([1]NKC!$D$10,H1365,0):'[1]NKC'!$D$5007,0)+H1365)=16,"",MATCH($C$8,OFFSET([1]NKC!$D$10,H1365,0):'[1]NKC'!$D$5007,0)+H1365)&lt;IF(TYPE(MATCH($C$8,OFFSET([1]NKC!$E$10,H1365,0):'[1]NKC'!$E$5007,0)+H1365)=16,"",MATCH($C$8,OFFSET([1]NKC!$E$10,H1365,0):'[1]NKC'!$E$5007,0)+H1365),IF(TYPE(MATCH($C$8,OFFSET([1]NKC!$D$10,H1365,0):'[1]NKC'!$D$5007,0)+H1365)=16,"",MATCH($C$8,OFFSET([1]NKC!$D$10,H1365,0):'[1]NKC'!$D$5007,0)+H1365),IF(TYPE(MATCH($C$8,OFFSET([1]NKC!$E$10,H1365,0):'[1]NKC'!$E$5007,0)+H1365)=16,"",MATCH($C$8,OFFSET([1]NKC!$E$10,H1365,0):'[1]NKC'!$E$5007,0)+H1365))</f>
        <v>1873</v>
      </c>
    </row>
    <row r="1367" spans="1:10" s="52" customFormat="1" ht="14.25">
      <c r="A1367" s="45">
        <f ca="1">IF($H1367="","",INDEX([1]NKC!$A$10:$A$5007,$H1367))</f>
        <v>43679</v>
      </c>
      <c r="B1367" s="46" t="str">
        <f ca="1">IF($H1367="","",INDEX([1]NKC!$B$10:$B$5007,$H1367))</f>
        <v>PC00090</v>
      </c>
      <c r="C1367" s="47" t="str">
        <f ca="1">IF($H1367="","",INDEX([1]NKC!$C$10:$C$5007,$H1367))</f>
        <v>Thanh toán phí gửi hàng mẫu đi Bến Tre</v>
      </c>
      <c r="D1367" s="48" t="str">
        <f ca="1">IF(IF($H1367="","",INDEX([1]NKC!$D$10:$D$5007,$H1367))=$C$8,IF($H1367="","",INDEX([1]NKC!$E$10:$E$5007,$H1367)),IF($H1367="","",INDEX([1]NKC!$D$10:$D$5007,$H1367)))</f>
        <v>6418</v>
      </c>
      <c r="E1367" s="49" t="str">
        <f ca="1">IF(IF($H1367="","",INDEX([1]NKC!$E$10:$E$5007,$H1367))=$C$8,"",IF($H1367="","",INDEX([1]NKC!$F$10:$F$5007,$H1367)))</f>
        <v/>
      </c>
      <c r="F1367" s="49">
        <f ca="1">IF(IF($H1367="","",INDEX([1]NKC!$D$10:$D$5007,$H1367))=$C$8,"",IF($H1367="","",INDEX([1]NKC!$F$10:$F$5007,$H1367)))</f>
        <v>40000</v>
      </c>
      <c r="G1367" s="50">
        <f ca="1">IF(SUM(E1367:F1367)=0,0,$G$11+SUM(E$12:$E1367)-SUM(F$12:$F1367))</f>
        <v>2065114988</v>
      </c>
      <c r="H1367" s="51">
        <f ca="1">IF(IF(TYPE(MATCH($C$8,OFFSET([1]NKC!$D$10,H1366,0):'[1]NKC'!$D$5007,0)+H1366)=16,"",MATCH($C$8,OFFSET([1]NKC!$D$10,H1366,0):'[1]NKC'!$D$5007,0)+H1366)&lt;IF(TYPE(MATCH($C$8,OFFSET([1]NKC!$E$10,H1366,0):'[1]NKC'!$E$5007,0)+H1366)=16,"",MATCH($C$8,OFFSET([1]NKC!$E$10,H1366,0):'[1]NKC'!$E$5007,0)+H1366),IF(TYPE(MATCH($C$8,OFFSET([1]NKC!$D$10,H1366,0):'[1]NKC'!$D$5007,0)+H1366)=16,"",MATCH($C$8,OFFSET([1]NKC!$D$10,H1366,0):'[1]NKC'!$D$5007,0)+H1366),IF(TYPE(MATCH($C$8,OFFSET([1]NKC!$E$10,H1366,0):'[1]NKC'!$E$5007,0)+H1366)=16,"",MATCH($C$8,OFFSET([1]NKC!$E$10,H1366,0):'[1]NKC'!$E$5007,0)+H1366))</f>
        <v>1874</v>
      </c>
    </row>
    <row r="1368" spans="1:10" s="52" customFormat="1" ht="25.5">
      <c r="A1368" s="45">
        <f ca="1">IF($H1368="","",INDEX([1]NKC!$A$10:$A$5007,$H1368))</f>
        <v>43682</v>
      </c>
      <c r="B1368" s="46" t="str">
        <f ca="1">IF($H1368="","",INDEX([1]NKC!$B$10:$B$5007,$H1368))</f>
        <v>PT00028</v>
      </c>
      <c r="C1368" s="47" t="str">
        <f ca="1">IF($H1368="","",INDEX([1]NKC!$C$10:$C$5007,$H1368))</f>
        <v>Hoàng Thị Luyến hoàn ứng (tiền mặt) - Hoàng Thị Luyến</v>
      </c>
      <c r="D1368" s="48" t="str">
        <f ca="1">IF(IF($H1368="","",INDEX([1]NKC!$D$10:$D$5007,$H1368))=$C$8,IF($H1368="","",INDEX([1]NKC!$E$10:$E$5007,$H1368)),IF($H1368="","",INDEX([1]NKC!$D$10:$D$5007,$H1368)))</f>
        <v>141</v>
      </c>
      <c r="E1368" s="49">
        <f ca="1">IF(IF($H1368="","",INDEX([1]NKC!$E$10:$E$5007,$H1368))=$C$8,"",IF($H1368="","",INDEX([1]NKC!$F$10:$F$5007,$H1368)))</f>
        <v>5000000</v>
      </c>
      <c r="F1368" s="49" t="str">
        <f ca="1">IF(IF($H1368="","",INDEX([1]NKC!$D$10:$D$5007,$H1368))=$C$8,"",IF($H1368="","",INDEX([1]NKC!$F$10:$F$5007,$H1368)))</f>
        <v/>
      </c>
      <c r="G1368" s="50">
        <f ca="1">IF(SUM(E1368:F1368)=0,0,$G$11+SUM(E$12:$E1368)-SUM(F$12:$F1368))</f>
        <v>2070114988</v>
      </c>
      <c r="H1368" s="51">
        <f ca="1">IF(IF(TYPE(MATCH($C$8,OFFSET([1]NKC!$D$10,H1367,0):'[1]NKC'!$D$5007,0)+H1367)=16,"",MATCH($C$8,OFFSET([1]NKC!$D$10,H1367,0):'[1]NKC'!$D$5007,0)+H1367)&lt;IF(TYPE(MATCH($C$8,OFFSET([1]NKC!$E$10,H1367,0):'[1]NKC'!$E$5007,0)+H1367)=16,"",MATCH($C$8,OFFSET([1]NKC!$E$10,H1367,0):'[1]NKC'!$E$5007,0)+H1367),IF(TYPE(MATCH($C$8,OFFSET([1]NKC!$D$10,H1367,0):'[1]NKC'!$D$5007,0)+H1367)=16,"",MATCH($C$8,OFFSET([1]NKC!$D$10,H1367,0):'[1]NKC'!$D$5007,0)+H1367),IF(TYPE(MATCH($C$8,OFFSET([1]NKC!$E$10,H1367,0):'[1]NKC'!$E$5007,0)+H1367)=16,"",MATCH($C$8,OFFSET([1]NKC!$E$10,H1367,0):'[1]NKC'!$E$5007,0)+H1367))</f>
        <v>1877</v>
      </c>
    </row>
    <row r="1369" spans="1:10" s="52" customFormat="1" ht="25.5">
      <c r="A1369" s="45">
        <f ca="1">IF($H1369="","",INDEX([1]NKC!$A$10:$A$5007,$H1369))</f>
        <v>43682</v>
      </c>
      <c r="B1369" s="46" t="str">
        <f ca="1">IF($H1369="","",INDEX([1]NKC!$B$10:$B$5007,$H1369))</f>
        <v>PT00029</v>
      </c>
      <c r="C1369" s="47" t="str">
        <f ca="1">IF($H1369="","",INDEX([1]NKC!$C$10:$C$5007,$H1369))</f>
        <v>Thu lại tạm ứng tiếp khách khu vực Đông Nam Bộ ngày 02/07/2019 - Lê Mạnh Tuấn</v>
      </c>
      <c r="D1369" s="48" t="str">
        <f ca="1">IF(IF($H1369="","",INDEX([1]NKC!$D$10:$D$5007,$H1369))=$C$8,IF($H1369="","",INDEX([1]NKC!$E$10:$E$5007,$H1369)),IF($H1369="","",INDEX([1]NKC!$D$10:$D$5007,$H1369)))</f>
        <v>141</v>
      </c>
      <c r="E1369" s="49">
        <f ca="1">IF(IF($H1369="","",INDEX([1]NKC!$E$10:$E$5007,$H1369))=$C$8,"",IF($H1369="","",INDEX([1]NKC!$F$10:$F$5007,$H1369)))</f>
        <v>3000000</v>
      </c>
      <c r="F1369" s="49" t="str">
        <f ca="1">IF(IF($H1369="","",INDEX([1]NKC!$D$10:$D$5007,$H1369))=$C$8,"",IF($H1369="","",INDEX([1]NKC!$F$10:$F$5007,$H1369)))</f>
        <v/>
      </c>
      <c r="G1369" s="50">
        <f ca="1">IF(SUM(E1369:F1369)=0,0,$G$11+SUM(E$12:$E1369)-SUM(F$12:$F1369))</f>
        <v>2073114988</v>
      </c>
      <c r="H1369" s="51">
        <f ca="1">IF(IF(TYPE(MATCH($C$8,OFFSET([1]NKC!$D$10,H1368,0):'[1]NKC'!$D$5007,0)+H1368)=16,"",MATCH($C$8,OFFSET([1]NKC!$D$10,H1368,0):'[1]NKC'!$D$5007,0)+H1368)&lt;IF(TYPE(MATCH($C$8,OFFSET([1]NKC!$E$10,H1368,0):'[1]NKC'!$E$5007,0)+H1368)=16,"",MATCH($C$8,OFFSET([1]NKC!$E$10,H1368,0):'[1]NKC'!$E$5007,0)+H1368),IF(TYPE(MATCH($C$8,OFFSET([1]NKC!$D$10,H1368,0):'[1]NKC'!$D$5007,0)+H1368)=16,"",MATCH($C$8,OFFSET([1]NKC!$D$10,H1368,0):'[1]NKC'!$D$5007,0)+H1368),IF(TYPE(MATCH($C$8,OFFSET([1]NKC!$E$10,H1368,0):'[1]NKC'!$E$5007,0)+H1368)=16,"",MATCH($C$8,OFFSET([1]NKC!$E$10,H1368,0):'[1]NKC'!$E$5007,0)+H1368))</f>
        <v>1878</v>
      </c>
    </row>
    <row r="1370" spans="1:10" s="52" customFormat="1" ht="25.5">
      <c r="A1370" s="45">
        <f ca="1">IF($H1370="","",INDEX([1]NKC!$A$10:$A$5007,$H1370))</f>
        <v>43682</v>
      </c>
      <c r="B1370" s="46" t="str">
        <f ca="1">IF($H1370="","",INDEX([1]NKC!$B$10:$B$5007,$H1370))</f>
        <v>PC00091</v>
      </c>
      <c r="C1370" s="47" t="str">
        <f ca="1">IF($H1370="","",INDEX([1]NKC!$C$10:$C$5007,$H1370))</f>
        <v>Tạm ứng đi công tác Phú Quốc- Kiên Giang từ 06/08/2019 đến 12/08/2019 - Nguyễn Ngọc Thịnh</v>
      </c>
      <c r="D1370" s="48" t="str">
        <f ca="1">IF(IF($H1370="","",INDEX([1]NKC!$D$10:$D$5007,$H1370))=$C$8,IF($H1370="","",INDEX([1]NKC!$E$10:$E$5007,$H1370)),IF($H1370="","",INDEX([1]NKC!$D$10:$D$5007,$H1370)))</f>
        <v>141</v>
      </c>
      <c r="E1370" s="49" t="str">
        <f ca="1">IF(IF($H1370="","",INDEX([1]NKC!$E$10:$E$5007,$H1370))=$C$8,"",IF($H1370="","",INDEX([1]NKC!$F$10:$F$5007,$H1370)))</f>
        <v/>
      </c>
      <c r="F1370" s="49">
        <f ca="1">IF(IF($H1370="","",INDEX([1]NKC!$D$10:$D$5007,$H1370))=$C$8,"",IF($H1370="","",INDEX([1]NKC!$F$10:$F$5007,$H1370)))</f>
        <v>7800000</v>
      </c>
      <c r="G1370" s="50">
        <f ca="1">IF(SUM(E1370:F1370)=0,0,$G$11+SUM(E$12:$E1370)-SUM(F$12:$F1370))</f>
        <v>2065314988</v>
      </c>
      <c r="H1370" s="51">
        <f ca="1">IF(IF(TYPE(MATCH($C$8,OFFSET([1]NKC!$D$10,H1369,0):'[1]NKC'!$D$5007,0)+H1369)=16,"",MATCH($C$8,OFFSET([1]NKC!$D$10,H1369,0):'[1]NKC'!$D$5007,0)+H1369)&lt;IF(TYPE(MATCH($C$8,OFFSET([1]NKC!$E$10,H1369,0):'[1]NKC'!$E$5007,0)+H1369)=16,"",MATCH($C$8,OFFSET([1]NKC!$E$10,H1369,0):'[1]NKC'!$E$5007,0)+H1369),IF(TYPE(MATCH($C$8,OFFSET([1]NKC!$D$10,H1369,0):'[1]NKC'!$D$5007,0)+H1369)=16,"",MATCH($C$8,OFFSET([1]NKC!$D$10,H1369,0):'[1]NKC'!$D$5007,0)+H1369),IF(TYPE(MATCH($C$8,OFFSET([1]NKC!$E$10,H1369,0):'[1]NKC'!$E$5007,0)+H1369)=16,"",MATCH($C$8,OFFSET([1]NKC!$E$10,H1369,0):'[1]NKC'!$E$5007,0)+H1369))</f>
        <v>1879</v>
      </c>
    </row>
    <row r="1371" spans="1:10" s="52" customFormat="1" ht="25.5">
      <c r="A1371" s="45">
        <f ca="1">IF($H1371="","",INDEX([1]NKC!$A$10:$A$5007,$H1371))</f>
        <v>43682</v>
      </c>
      <c r="B1371" s="46" t="str">
        <f ca="1">IF($H1371="","",INDEX([1]NKC!$B$10:$B$5007,$H1371))</f>
        <v>PC00092</v>
      </c>
      <c r="C1371" s="47" t="str">
        <f ca="1">IF($H1371="","",INDEX([1]NKC!$C$10:$C$5007,$H1371))</f>
        <v>Thanh toán nước uống cho công ty theo HĐ bán lẻ số 0077 (05/08/2019) - Dương Anh Đào</v>
      </c>
      <c r="D1371" s="48" t="str">
        <f ca="1">IF(IF($H1371="","",INDEX([1]NKC!$D$10:$D$5007,$H1371))=$C$8,IF($H1371="","",INDEX([1]NKC!$E$10:$E$5007,$H1371)),IF($H1371="","",INDEX([1]NKC!$D$10:$D$5007,$H1371)))</f>
        <v>331</v>
      </c>
      <c r="E1371" s="49" t="str">
        <f ca="1">IF(IF($H1371="","",INDEX([1]NKC!$E$10:$E$5007,$H1371))=$C$8,"",IF($H1371="","",INDEX([1]NKC!$F$10:$F$5007,$H1371)))</f>
        <v/>
      </c>
      <c r="F1371" s="49">
        <f ca="1">IF(IF($H1371="","",INDEX([1]NKC!$D$10:$D$5007,$H1371))=$C$8,"",IF($H1371="","",INDEX([1]NKC!$F$10:$F$5007,$H1371)))</f>
        <v>751000</v>
      </c>
      <c r="G1371" s="50">
        <f ca="1">IF(SUM(E1371:F1371)=0,0,$G$11+SUM(E$12:$E1371)-SUM(F$12:$F1371))</f>
        <v>2064563988</v>
      </c>
      <c r="H1371" s="51">
        <f ca="1">IF(IF(TYPE(MATCH($C$8,OFFSET([1]NKC!$D$10,H1370,0):'[1]NKC'!$D$5007,0)+H1370)=16,"",MATCH($C$8,OFFSET([1]NKC!$D$10,H1370,0):'[1]NKC'!$D$5007,0)+H1370)&lt;IF(TYPE(MATCH($C$8,OFFSET([1]NKC!$E$10,H1370,0):'[1]NKC'!$E$5007,0)+H1370)=16,"",MATCH($C$8,OFFSET([1]NKC!$E$10,H1370,0):'[1]NKC'!$E$5007,0)+H1370),IF(TYPE(MATCH($C$8,OFFSET([1]NKC!$D$10,H1370,0):'[1]NKC'!$D$5007,0)+H1370)=16,"",MATCH($C$8,OFFSET([1]NKC!$D$10,H1370,0):'[1]NKC'!$D$5007,0)+H1370),IF(TYPE(MATCH($C$8,OFFSET([1]NKC!$E$10,H1370,0):'[1]NKC'!$E$5007,0)+H1370)=16,"",MATCH($C$8,OFFSET([1]NKC!$E$10,H1370,0):'[1]NKC'!$E$5007,0)+H1370))</f>
        <v>1880</v>
      </c>
    </row>
    <row r="1372" spans="1:10" s="52" customFormat="1" ht="25.5">
      <c r="A1372" s="45">
        <f ca="1">IF($H1372="","",INDEX([1]NKC!$A$10:$A$5007,$H1372))</f>
        <v>43682</v>
      </c>
      <c r="B1372" s="46" t="str">
        <f ca="1">IF($H1372="","",INDEX([1]NKC!$B$10:$B$5007,$H1372))</f>
        <v>PC00093</v>
      </c>
      <c r="C1372" s="47" t="str">
        <f ca="1">IF($H1372="","",INDEX([1]NKC!$C$10:$C$5007,$H1372))</f>
        <v>Tạm ứng công tác tại Cần Thơ theo Lệnh điều động ngày 02/08/2019 - Nguyễn Thành Trí</v>
      </c>
      <c r="D1372" s="48" t="str">
        <f ca="1">IF(IF($H1372="","",INDEX([1]NKC!$D$10:$D$5007,$H1372))=$C$8,IF($H1372="","",INDEX([1]NKC!$E$10:$E$5007,$H1372)),IF($H1372="","",INDEX([1]NKC!$D$10:$D$5007,$H1372)))</f>
        <v>141</v>
      </c>
      <c r="E1372" s="49" t="str">
        <f ca="1">IF(IF($H1372="","",INDEX([1]NKC!$E$10:$E$5007,$H1372))=$C$8,"",IF($H1372="","",INDEX([1]NKC!$F$10:$F$5007,$H1372)))</f>
        <v/>
      </c>
      <c r="F1372" s="49">
        <f ca="1">IF(IF($H1372="","",INDEX([1]NKC!$D$10:$D$5007,$H1372))=$C$8,"",IF($H1372="","",INDEX([1]NKC!$F$10:$F$5007,$H1372)))</f>
        <v>5000000</v>
      </c>
      <c r="G1372" s="50">
        <f ca="1">IF(SUM(E1372:F1372)=0,0,$G$11+SUM(E$12:$E1372)-SUM(F$12:$F1372))</f>
        <v>2059563988</v>
      </c>
      <c r="H1372" s="51">
        <f ca="1">IF(IF(TYPE(MATCH($C$8,OFFSET([1]NKC!$D$10,H1371,0):'[1]NKC'!$D$5007,0)+H1371)=16,"",MATCH($C$8,OFFSET([1]NKC!$D$10,H1371,0):'[1]NKC'!$D$5007,0)+H1371)&lt;IF(TYPE(MATCH($C$8,OFFSET([1]NKC!$E$10,H1371,0):'[1]NKC'!$E$5007,0)+H1371)=16,"",MATCH($C$8,OFFSET([1]NKC!$E$10,H1371,0):'[1]NKC'!$E$5007,0)+H1371),IF(TYPE(MATCH($C$8,OFFSET([1]NKC!$D$10,H1371,0):'[1]NKC'!$D$5007,0)+H1371)=16,"",MATCH($C$8,OFFSET([1]NKC!$D$10,H1371,0):'[1]NKC'!$D$5007,0)+H1371),IF(TYPE(MATCH($C$8,OFFSET([1]NKC!$E$10,H1371,0):'[1]NKC'!$E$5007,0)+H1371)=16,"",MATCH($C$8,OFFSET([1]NKC!$E$10,H1371,0):'[1]NKC'!$E$5007,0)+H1371))</f>
        <v>1881</v>
      </c>
    </row>
    <row r="1373" spans="1:10" s="52" customFormat="1" ht="38.25">
      <c r="A1373" s="45">
        <f ca="1">IF($H1373="","",INDEX([1]NKC!$A$10:$A$5007,$H1373))</f>
        <v>43682</v>
      </c>
      <c r="B1373" s="46" t="str">
        <f ca="1">IF($H1373="","",INDEX([1]NKC!$B$10:$B$5007,$H1373))</f>
        <v>PC00094</v>
      </c>
      <c r="C1373" s="47" t="str">
        <f ca="1">IF($H1373="","",INDEX([1]NKC!$C$10:$C$5007,$H1373))</f>
        <v>Thanh toán phí tiếp khách khu vực Đông Nam Bộ theo HĐ 0014068 (10/07/2019),0008317 (12/07/2019), 0008095 (05/07/2019) - Lê Mạnh Tuấn</v>
      </c>
      <c r="D1373" s="48" t="str">
        <f ca="1">IF(IF($H1373="","",INDEX([1]NKC!$D$10:$D$5007,$H1373))=$C$8,IF($H1373="","",INDEX([1]NKC!$E$10:$E$5007,$H1373)),IF($H1373="","",INDEX([1]NKC!$D$10:$D$5007,$H1373)))</f>
        <v>6418</v>
      </c>
      <c r="E1373" s="49" t="str">
        <f ca="1">IF(IF($H1373="","",INDEX([1]NKC!$E$10:$E$5007,$H1373))=$C$8,"",IF($H1373="","",INDEX([1]NKC!$F$10:$F$5007,$H1373)))</f>
        <v/>
      </c>
      <c r="F1373" s="49">
        <f ca="1">IF(IF($H1373="","",INDEX([1]NKC!$D$10:$D$5007,$H1373))=$C$8,"",IF($H1373="","",INDEX([1]NKC!$F$10:$F$5007,$H1373)))</f>
        <v>889000</v>
      </c>
      <c r="G1373" s="50">
        <f ca="1">IF(SUM(E1373:F1373)=0,0,$G$11+SUM(E$12:$E1373)-SUM(F$12:$F1373))</f>
        <v>2058674988</v>
      </c>
      <c r="H1373" s="51">
        <f ca="1">IF(IF(TYPE(MATCH($C$8,OFFSET([1]NKC!$D$10,H1372,0):'[1]NKC'!$D$5007,0)+H1372)=16,"",MATCH($C$8,OFFSET([1]NKC!$D$10,H1372,0):'[1]NKC'!$D$5007,0)+H1372)&lt;IF(TYPE(MATCH($C$8,OFFSET([1]NKC!$E$10,H1372,0):'[1]NKC'!$E$5007,0)+H1372)=16,"",MATCH($C$8,OFFSET([1]NKC!$E$10,H1372,0):'[1]NKC'!$E$5007,0)+H1372),IF(TYPE(MATCH($C$8,OFFSET([1]NKC!$D$10,H1372,0):'[1]NKC'!$D$5007,0)+H1372)=16,"",MATCH($C$8,OFFSET([1]NKC!$D$10,H1372,0):'[1]NKC'!$D$5007,0)+H1372),IF(TYPE(MATCH($C$8,OFFSET([1]NKC!$E$10,H1372,0):'[1]NKC'!$E$5007,0)+H1372)=16,"",MATCH($C$8,OFFSET([1]NKC!$E$10,H1372,0):'[1]NKC'!$E$5007,0)+H1372))</f>
        <v>1882</v>
      </c>
    </row>
    <row r="1374" spans="1:10" s="52" customFormat="1" ht="38.25">
      <c r="A1374" s="45">
        <f ca="1">IF($H1374="","",INDEX([1]NKC!$A$10:$A$5007,$H1374))</f>
        <v>43682</v>
      </c>
      <c r="B1374" s="46" t="str">
        <f ca="1">IF($H1374="","",INDEX([1]NKC!$B$10:$B$5007,$H1374))</f>
        <v>PC00094</v>
      </c>
      <c r="C1374" s="47" t="str">
        <f ca="1">IF($H1374="","",INDEX([1]NKC!$C$10:$C$5007,$H1374))</f>
        <v>Thanh toán phí tiếp khách khu vực Đông Nam Bộ theo HĐ 0014068 (10/07/2019),0008317 (12/07/2019), 0008095 (05/07/2019) - Lê Mạnh Tuấn</v>
      </c>
      <c r="D1374" s="48" t="str">
        <f ca="1">IF(IF($H1374="","",INDEX([1]NKC!$D$10:$D$5007,$H1374))=$C$8,IF($H1374="","",INDEX([1]NKC!$E$10:$E$5007,$H1374)),IF($H1374="","",INDEX([1]NKC!$D$10:$D$5007,$H1374)))</f>
        <v>6418</v>
      </c>
      <c r="E1374" s="49" t="str">
        <f ca="1">IF(IF($H1374="","",INDEX([1]NKC!$E$10:$E$5007,$H1374))=$C$8,"",IF($H1374="","",INDEX([1]NKC!$F$10:$F$5007,$H1374)))</f>
        <v/>
      </c>
      <c r="F1374" s="49">
        <f ca="1">IF(IF($H1374="","",INDEX([1]NKC!$D$10:$D$5007,$H1374))=$C$8,"",IF($H1374="","",INDEX([1]NKC!$F$10:$F$5007,$H1374)))</f>
        <v>2305800</v>
      </c>
      <c r="G1374" s="50">
        <f ca="1">IF(SUM(E1374:F1374)=0,0,$G$11+SUM(E$12:$E1374)-SUM(F$12:$F1374))</f>
        <v>2056369188</v>
      </c>
      <c r="H1374" s="51">
        <f ca="1">IF(IF(TYPE(MATCH($C$8,OFFSET([1]NKC!$D$10,H1373,0):'[1]NKC'!$D$5007,0)+H1373)=16,"",MATCH($C$8,OFFSET([1]NKC!$D$10,H1373,0):'[1]NKC'!$D$5007,0)+H1373)&lt;IF(TYPE(MATCH($C$8,OFFSET([1]NKC!$E$10,H1373,0):'[1]NKC'!$E$5007,0)+H1373)=16,"",MATCH($C$8,OFFSET([1]NKC!$E$10,H1373,0):'[1]NKC'!$E$5007,0)+H1373),IF(TYPE(MATCH($C$8,OFFSET([1]NKC!$D$10,H1373,0):'[1]NKC'!$D$5007,0)+H1373)=16,"",MATCH($C$8,OFFSET([1]NKC!$D$10,H1373,0):'[1]NKC'!$D$5007,0)+H1373),IF(TYPE(MATCH($C$8,OFFSET([1]NKC!$E$10,H1373,0):'[1]NKC'!$E$5007,0)+H1373)=16,"",MATCH($C$8,OFFSET([1]NKC!$E$10,H1373,0):'[1]NKC'!$E$5007,0)+H1373))</f>
        <v>1883</v>
      </c>
    </row>
    <row r="1375" spans="1:10" s="52" customFormat="1" ht="38.25">
      <c r="A1375" s="45">
        <f ca="1">IF($H1375="","",INDEX([1]NKC!$A$10:$A$5007,$H1375))</f>
        <v>43682</v>
      </c>
      <c r="B1375" s="46" t="str">
        <f ca="1">IF($H1375="","",INDEX([1]NKC!$B$10:$B$5007,$H1375))</f>
        <v>PC00094</v>
      </c>
      <c r="C1375" s="47" t="str">
        <f ca="1">IF($H1375="","",INDEX([1]NKC!$C$10:$C$5007,$H1375))</f>
        <v>Thanh toán phí tiếp khách khu vực Đông Nam Bộ theo HĐ 0014068 (10/07/2019),0008317 (12/07/2019), 0008095 (05/07/2019) - Lê Mạnh Tuấn</v>
      </c>
      <c r="D1375" s="48" t="str">
        <f ca="1">IF(IF($H1375="","",INDEX([1]NKC!$D$10:$D$5007,$H1375))=$C$8,IF($H1375="","",INDEX([1]NKC!$E$10:$E$5007,$H1375)),IF($H1375="","",INDEX([1]NKC!$D$10:$D$5007,$H1375)))</f>
        <v>6418</v>
      </c>
      <c r="E1375" s="49" t="str">
        <f ca="1">IF(IF($H1375="","",INDEX([1]NKC!$E$10:$E$5007,$H1375))=$C$8,"",IF($H1375="","",INDEX([1]NKC!$F$10:$F$5007,$H1375)))</f>
        <v/>
      </c>
      <c r="F1375" s="49">
        <f ca="1">IF(IF($H1375="","",INDEX([1]NKC!$D$10:$D$5007,$H1375))=$C$8,"",IF($H1375="","",INDEX([1]NKC!$F$10:$F$5007,$H1375)))</f>
        <v>2496900</v>
      </c>
      <c r="G1375" s="50">
        <f ca="1">IF(SUM(E1375:F1375)=0,0,$G$11+SUM(E$12:$E1375)-SUM(F$12:$F1375))</f>
        <v>2053872288</v>
      </c>
      <c r="H1375" s="51">
        <f ca="1">IF(IF(TYPE(MATCH($C$8,OFFSET([1]NKC!$D$10,H1374,0):'[1]NKC'!$D$5007,0)+H1374)=16,"",MATCH($C$8,OFFSET([1]NKC!$D$10,H1374,0):'[1]NKC'!$D$5007,0)+H1374)&lt;IF(TYPE(MATCH($C$8,OFFSET([1]NKC!$E$10,H1374,0):'[1]NKC'!$E$5007,0)+H1374)=16,"",MATCH($C$8,OFFSET([1]NKC!$E$10,H1374,0):'[1]NKC'!$E$5007,0)+H1374),IF(TYPE(MATCH($C$8,OFFSET([1]NKC!$D$10,H1374,0):'[1]NKC'!$D$5007,0)+H1374)=16,"",MATCH($C$8,OFFSET([1]NKC!$D$10,H1374,0):'[1]NKC'!$D$5007,0)+H1374),IF(TYPE(MATCH($C$8,OFFSET([1]NKC!$E$10,H1374,0):'[1]NKC'!$E$5007,0)+H1374)=16,"",MATCH($C$8,OFFSET([1]NKC!$E$10,H1374,0):'[1]NKC'!$E$5007,0)+H1374))</f>
        <v>1884</v>
      </c>
    </row>
    <row r="1376" spans="1:10" s="52" customFormat="1" ht="14.25">
      <c r="A1376" s="45">
        <f ca="1">IF($H1376="","",INDEX([1]NKC!$A$10:$A$5007,$H1376))</f>
        <v>43682</v>
      </c>
      <c r="B1376" s="46" t="str">
        <f ca="1">IF($H1376="","",INDEX([1]NKC!$B$10:$B$5007,$H1376))</f>
        <v>PC00094</v>
      </c>
      <c r="C1376" s="47" t="str">
        <f ca="1">IF($H1376="","",INDEX([1]NKC!$C$10:$C$5007,$H1376))</f>
        <v>Thuế GTGT được khấu trừ của hàng hóa, dịch vụ</v>
      </c>
      <c r="D1376" s="48" t="str">
        <f ca="1">IF(IF($H1376="","",INDEX([1]NKC!$D$10:$D$5007,$H1376))=$C$8,IF($H1376="","",INDEX([1]NKC!$E$10:$E$5007,$H1376)),IF($H1376="","",INDEX([1]NKC!$D$10:$D$5007,$H1376)))</f>
        <v>1331</v>
      </c>
      <c r="E1376" s="49" t="str">
        <f ca="1">IF(IF($H1376="","",INDEX([1]NKC!$E$10:$E$5007,$H1376))=$C$8,"",IF($H1376="","",INDEX([1]NKC!$F$10:$F$5007,$H1376)))</f>
        <v/>
      </c>
      <c r="F1376" s="49">
        <f ca="1">IF(IF($H1376="","",INDEX([1]NKC!$D$10:$D$5007,$H1376))=$C$8,"",IF($H1376="","",INDEX([1]NKC!$F$10:$F$5007,$H1376)))</f>
        <v>569170</v>
      </c>
      <c r="G1376" s="50">
        <f ca="1">IF(SUM(E1376:F1376)=0,0,$G$11+SUM(E$12:$E1376)-SUM(F$12:$F1376))</f>
        <v>2053303118</v>
      </c>
      <c r="H1376" s="51">
        <f ca="1">IF(IF(TYPE(MATCH($C$8,OFFSET([1]NKC!$D$10,H1375,0):'[1]NKC'!$D$5007,0)+H1375)=16,"",MATCH($C$8,OFFSET([1]NKC!$D$10,H1375,0):'[1]NKC'!$D$5007,0)+H1375)&lt;IF(TYPE(MATCH($C$8,OFFSET([1]NKC!$E$10,H1375,0):'[1]NKC'!$E$5007,0)+H1375)=16,"",MATCH($C$8,OFFSET([1]NKC!$E$10,H1375,0):'[1]NKC'!$E$5007,0)+H1375),IF(TYPE(MATCH($C$8,OFFSET([1]NKC!$D$10,H1375,0):'[1]NKC'!$D$5007,0)+H1375)=16,"",MATCH($C$8,OFFSET([1]NKC!$D$10,H1375,0):'[1]NKC'!$D$5007,0)+H1375),IF(TYPE(MATCH($C$8,OFFSET([1]NKC!$E$10,H1375,0):'[1]NKC'!$E$5007,0)+H1375)=16,"",MATCH($C$8,OFFSET([1]NKC!$E$10,H1375,0):'[1]NKC'!$E$5007,0)+H1375))</f>
        <v>1885</v>
      </c>
    </row>
    <row r="1377" spans="1:8" s="52" customFormat="1" ht="14.25">
      <c r="A1377" s="45">
        <f ca="1">IF($H1377="","",INDEX([1]NKC!$A$10:$A$5007,$H1377))</f>
        <v>43683</v>
      </c>
      <c r="B1377" s="46" t="str">
        <f ca="1">IF($H1377="","",INDEX([1]NKC!$B$10:$B$5007,$H1377))</f>
        <v>PC00095</v>
      </c>
      <c r="C1377" s="47" t="str">
        <f ca="1">IF($H1377="","",INDEX([1]NKC!$C$10:$C$5007,$H1377))</f>
        <v>Thanh toán mua ga  - Nguyễn Thị Hải</v>
      </c>
      <c r="D1377" s="48" t="str">
        <f ca="1">IF(IF($H1377="","",INDEX([1]NKC!$D$10:$D$5007,$H1377))=$C$8,IF($H1377="","",INDEX([1]NKC!$E$10:$E$5007,$H1377)),IF($H1377="","",INDEX([1]NKC!$D$10:$D$5007,$H1377)))</f>
        <v>6428</v>
      </c>
      <c r="E1377" s="49" t="str">
        <f ca="1">IF(IF($H1377="","",INDEX([1]NKC!$E$10:$E$5007,$H1377))=$C$8,"",IF($H1377="","",INDEX([1]NKC!$F$10:$F$5007,$H1377)))</f>
        <v/>
      </c>
      <c r="F1377" s="49">
        <f ca="1">IF(IF($H1377="","",INDEX([1]NKC!$D$10:$D$5007,$H1377))=$C$8,"",IF($H1377="","",INDEX([1]NKC!$F$10:$F$5007,$H1377)))</f>
        <v>324000</v>
      </c>
      <c r="G1377" s="50">
        <f ca="1">IF(SUM(E1377:F1377)=0,0,$G$11+SUM(E$12:$E1377)-SUM(F$12:$F1377))</f>
        <v>2052979118</v>
      </c>
      <c r="H1377" s="51">
        <f ca="1">IF(IF(TYPE(MATCH($C$8,OFFSET([1]NKC!$D$10,H1376,0):'[1]NKC'!$D$5007,0)+H1376)=16,"",MATCH($C$8,OFFSET([1]NKC!$D$10,H1376,0):'[1]NKC'!$D$5007,0)+H1376)&lt;IF(TYPE(MATCH($C$8,OFFSET([1]NKC!$E$10,H1376,0):'[1]NKC'!$E$5007,0)+H1376)=16,"",MATCH($C$8,OFFSET([1]NKC!$E$10,H1376,0):'[1]NKC'!$E$5007,0)+H1376),IF(TYPE(MATCH($C$8,OFFSET([1]NKC!$D$10,H1376,0):'[1]NKC'!$D$5007,0)+H1376)=16,"",MATCH($C$8,OFFSET([1]NKC!$D$10,H1376,0):'[1]NKC'!$D$5007,0)+H1376),IF(TYPE(MATCH($C$8,OFFSET([1]NKC!$E$10,H1376,0):'[1]NKC'!$E$5007,0)+H1376)=16,"",MATCH($C$8,OFFSET([1]NKC!$E$10,H1376,0):'[1]NKC'!$E$5007,0)+H1376))</f>
        <v>1889</v>
      </c>
    </row>
    <row r="1378" spans="1:8" s="52" customFormat="1" ht="25.5">
      <c r="A1378" s="45">
        <f ca="1">IF($H1378="","",INDEX([1]NKC!$A$10:$A$5007,$H1378))</f>
        <v>43691</v>
      </c>
      <c r="B1378" s="46" t="str">
        <f ca="1">IF($H1378="","",INDEX([1]NKC!$B$10:$B$5007,$H1378))</f>
        <v>NH</v>
      </c>
      <c r="C1378" s="47" t="str">
        <f ca="1">IF($H1378="","",INDEX([1]NKC!$C$10:$C$5007,$H1378))</f>
        <v>Hoàng Thị Luyến tạm ứng (TGNH thanh toán lương cho Tiến)</v>
      </c>
      <c r="D1378" s="48" t="str">
        <f ca="1">IF(IF($H1378="","",INDEX([1]NKC!$D$10:$D$5007,$H1378))=$C$8,IF($H1378="","",INDEX([1]NKC!$E$10:$E$5007,$H1378)),IF($H1378="","",INDEX([1]NKC!$D$10:$D$5007,$H1378)))</f>
        <v>1121BIDV</v>
      </c>
      <c r="E1378" s="49">
        <f ca="1">IF(IF($H1378="","",INDEX([1]NKC!$E$10:$E$5007,$H1378))=$C$8,"",IF($H1378="","",INDEX([1]NKC!$F$10:$F$5007,$H1378)))</f>
        <v>20000000</v>
      </c>
      <c r="F1378" s="49" t="str">
        <f ca="1">IF(IF($H1378="","",INDEX([1]NKC!$D$10:$D$5007,$H1378))=$C$8,"",IF($H1378="","",INDEX([1]NKC!$F$10:$F$5007,$H1378)))</f>
        <v/>
      </c>
      <c r="G1378" s="50">
        <f ca="1">IF(SUM(E1378:F1378)=0,0,$G$11+SUM(E$12:$E1378)-SUM(F$12:$F1378))</f>
        <v>2072979118</v>
      </c>
      <c r="H1378" s="51">
        <f ca="1">IF(IF(TYPE(MATCH($C$8,OFFSET([1]NKC!$D$10,H1377,0):'[1]NKC'!$D$5007,0)+H1377)=16,"",MATCH($C$8,OFFSET([1]NKC!$D$10,H1377,0):'[1]NKC'!$D$5007,0)+H1377)&lt;IF(TYPE(MATCH($C$8,OFFSET([1]NKC!$E$10,H1377,0):'[1]NKC'!$E$5007,0)+H1377)=16,"",MATCH($C$8,OFFSET([1]NKC!$E$10,H1377,0):'[1]NKC'!$E$5007,0)+H1377),IF(TYPE(MATCH($C$8,OFFSET([1]NKC!$D$10,H1377,0):'[1]NKC'!$D$5007,0)+H1377)=16,"",MATCH($C$8,OFFSET([1]NKC!$D$10,H1377,0):'[1]NKC'!$D$5007,0)+H1377),IF(TYPE(MATCH($C$8,OFFSET([1]NKC!$E$10,H1377,0):'[1]NKC'!$E$5007,0)+H1377)=16,"",MATCH($C$8,OFFSET([1]NKC!$E$10,H1377,0):'[1]NKC'!$E$5007,0)+H1377))</f>
        <v>1899</v>
      </c>
    </row>
    <row r="1379" spans="1:8" s="52" customFormat="1" ht="25.5">
      <c r="A1379" s="45">
        <f ca="1">IF($H1379="","",INDEX([1]NKC!$A$10:$A$5007,$H1379))</f>
        <v>43692</v>
      </c>
      <c r="B1379" s="46" t="str">
        <f ca="1">IF($H1379="","",INDEX([1]NKC!$B$10:$B$5007,$H1379))</f>
        <v>PT00030</v>
      </c>
      <c r="C1379" s="47" t="str">
        <f ca="1">IF($H1379="","",INDEX([1]NKC!$C$10:$C$5007,$H1379))</f>
        <v>Thu lại tạm ứng lương tháng 06/2019 - Nguyễn Viết Huấn</v>
      </c>
      <c r="D1379" s="48" t="str">
        <f ca="1">IF(IF($H1379="","",INDEX([1]NKC!$D$10:$D$5007,$H1379))=$C$8,IF($H1379="","",INDEX([1]NKC!$E$10:$E$5007,$H1379)),IF($H1379="","",INDEX([1]NKC!$D$10:$D$5007,$H1379)))</f>
        <v>141</v>
      </c>
      <c r="E1379" s="49">
        <f ca="1">IF(IF($H1379="","",INDEX([1]NKC!$E$10:$E$5007,$H1379))=$C$8,"",IF($H1379="","",INDEX([1]NKC!$F$10:$F$5007,$H1379)))</f>
        <v>6000000</v>
      </c>
      <c r="F1379" s="49" t="str">
        <f ca="1">IF(IF($H1379="","",INDEX([1]NKC!$D$10:$D$5007,$H1379))=$C$8,"",IF($H1379="","",INDEX([1]NKC!$F$10:$F$5007,$H1379)))</f>
        <v/>
      </c>
      <c r="G1379" s="50">
        <f ca="1">IF(SUM(E1379:F1379)=0,0,$G$11+SUM(E$12:$E1379)-SUM(F$12:$F1379))</f>
        <v>2078979118</v>
      </c>
      <c r="H1379" s="51">
        <f ca="1">IF(IF(TYPE(MATCH($C$8,OFFSET([1]NKC!$D$10,H1378,0):'[1]NKC'!$D$5007,0)+H1378)=16,"",MATCH($C$8,OFFSET([1]NKC!$D$10,H1378,0):'[1]NKC'!$D$5007,0)+H1378)&lt;IF(TYPE(MATCH($C$8,OFFSET([1]NKC!$E$10,H1378,0):'[1]NKC'!$E$5007,0)+H1378)=16,"",MATCH($C$8,OFFSET([1]NKC!$E$10,H1378,0):'[1]NKC'!$E$5007,0)+H1378),IF(TYPE(MATCH($C$8,OFFSET([1]NKC!$D$10,H1378,0):'[1]NKC'!$D$5007,0)+H1378)=16,"",MATCH($C$8,OFFSET([1]NKC!$D$10,H1378,0):'[1]NKC'!$D$5007,0)+H1378),IF(TYPE(MATCH($C$8,OFFSET([1]NKC!$E$10,H1378,0):'[1]NKC'!$E$5007,0)+H1378)=16,"",MATCH($C$8,OFFSET([1]NKC!$E$10,H1378,0):'[1]NKC'!$E$5007,0)+H1378))</f>
        <v>1901</v>
      </c>
    </row>
    <row r="1380" spans="1:8" s="52" customFormat="1" ht="14.25">
      <c r="A1380" s="45">
        <f ca="1">IF($H1380="","",INDEX([1]NKC!$A$10:$A$5007,$H1380))</f>
        <v>43692</v>
      </c>
      <c r="B1380" s="46" t="str">
        <f ca="1">IF($H1380="","",INDEX([1]NKC!$B$10:$B$5007,$H1380))</f>
        <v>PT00031</v>
      </c>
      <c r="C1380" s="47" t="str">
        <f ca="1">IF($H1380="","",INDEX([1]NKC!$C$10:$C$5007,$H1380))</f>
        <v>Thu lại tạm ứng ngày 14/08/2019 - Hoàng Thị Luyến</v>
      </c>
      <c r="D1380" s="48" t="str">
        <f ca="1">IF(IF($H1380="","",INDEX([1]NKC!$D$10:$D$5007,$H1380))=$C$8,IF($H1380="","",INDEX([1]NKC!$E$10:$E$5007,$H1380)),IF($H1380="","",INDEX([1]NKC!$D$10:$D$5007,$H1380)))</f>
        <v>141</v>
      </c>
      <c r="E1380" s="49">
        <f ca="1">IF(IF($H1380="","",INDEX([1]NKC!$E$10:$E$5007,$H1380))=$C$8,"",IF($H1380="","",INDEX([1]NKC!$F$10:$F$5007,$H1380)))</f>
        <v>13860000</v>
      </c>
      <c r="F1380" s="49" t="str">
        <f ca="1">IF(IF($H1380="","",INDEX([1]NKC!$D$10:$D$5007,$H1380))=$C$8,"",IF($H1380="","",INDEX([1]NKC!$F$10:$F$5007,$H1380)))</f>
        <v/>
      </c>
      <c r="G1380" s="50">
        <f ca="1">IF(SUM(E1380:F1380)=0,0,$G$11+SUM(E$12:$E1380)-SUM(F$12:$F1380))</f>
        <v>2092839118</v>
      </c>
      <c r="H1380" s="51">
        <f ca="1">IF(IF(TYPE(MATCH($C$8,OFFSET([1]NKC!$D$10,H1379,0):'[1]NKC'!$D$5007,0)+H1379)=16,"",MATCH($C$8,OFFSET([1]NKC!$D$10,H1379,0):'[1]NKC'!$D$5007,0)+H1379)&lt;IF(TYPE(MATCH($C$8,OFFSET([1]NKC!$E$10,H1379,0):'[1]NKC'!$E$5007,0)+H1379)=16,"",MATCH($C$8,OFFSET([1]NKC!$E$10,H1379,0):'[1]NKC'!$E$5007,0)+H1379),IF(TYPE(MATCH($C$8,OFFSET([1]NKC!$D$10,H1379,0):'[1]NKC'!$D$5007,0)+H1379)=16,"",MATCH($C$8,OFFSET([1]NKC!$D$10,H1379,0):'[1]NKC'!$D$5007,0)+H1379),IF(TYPE(MATCH($C$8,OFFSET([1]NKC!$E$10,H1379,0):'[1]NKC'!$E$5007,0)+H1379)=16,"",MATCH($C$8,OFFSET([1]NKC!$E$10,H1379,0):'[1]NKC'!$E$5007,0)+H1379))</f>
        <v>1902</v>
      </c>
    </row>
    <row r="1381" spans="1:8" s="52" customFormat="1" ht="14.25">
      <c r="A1381" s="45">
        <f ca="1">IF($H1381="","",INDEX([1]NKC!$A$10:$A$5007,$H1381))</f>
        <v>43692</v>
      </c>
      <c r="B1381" s="46" t="str">
        <f ca="1">IF($H1381="","",INDEX([1]NKC!$B$10:$B$5007,$H1381))</f>
        <v>PC00096</v>
      </c>
      <c r="C1381" s="47" t="str">
        <f ca="1">IF($H1381="","",INDEX([1]NKC!$C$10:$C$5007,$H1381))</f>
        <v>Thanh toán lương tháng 07/2019  - Phạm Minh Tiến</v>
      </c>
      <c r="D1381" s="48" t="str">
        <f ca="1">IF(IF($H1381="","",INDEX([1]NKC!$D$10:$D$5007,$H1381))=$C$8,IF($H1381="","",INDEX([1]NKC!$E$10:$E$5007,$H1381)),IF($H1381="","",INDEX([1]NKC!$D$10:$D$5007,$H1381)))</f>
        <v>3341</v>
      </c>
      <c r="E1381" s="49" t="str">
        <f ca="1">IF(IF($H1381="","",INDEX([1]NKC!$E$10:$E$5007,$H1381))=$C$8,"",IF($H1381="","",INDEX([1]NKC!$F$10:$F$5007,$H1381)))</f>
        <v/>
      </c>
      <c r="F1381" s="49">
        <f ca="1">IF(IF($H1381="","",INDEX([1]NKC!$D$10:$D$5007,$H1381))=$C$8,"",IF($H1381="","",INDEX([1]NKC!$F$10:$F$5007,$H1381)))</f>
        <v>13860000</v>
      </c>
      <c r="G1381" s="50">
        <f ca="1">IF(SUM(E1381:F1381)=0,0,$G$11+SUM(E$12:$E1381)-SUM(F$12:$F1381))</f>
        <v>2078979118</v>
      </c>
      <c r="H1381" s="51">
        <f ca="1">IF(IF(TYPE(MATCH($C$8,OFFSET([1]NKC!$D$10,H1380,0):'[1]NKC'!$D$5007,0)+H1380)=16,"",MATCH($C$8,OFFSET([1]NKC!$D$10,H1380,0):'[1]NKC'!$D$5007,0)+H1380)&lt;IF(TYPE(MATCH($C$8,OFFSET([1]NKC!$E$10,H1380,0):'[1]NKC'!$E$5007,0)+H1380)=16,"",MATCH($C$8,OFFSET([1]NKC!$E$10,H1380,0):'[1]NKC'!$E$5007,0)+H1380),IF(TYPE(MATCH($C$8,OFFSET([1]NKC!$D$10,H1380,0):'[1]NKC'!$D$5007,0)+H1380)=16,"",MATCH($C$8,OFFSET([1]NKC!$D$10,H1380,0):'[1]NKC'!$D$5007,0)+H1380),IF(TYPE(MATCH($C$8,OFFSET([1]NKC!$E$10,H1380,0):'[1]NKC'!$E$5007,0)+H1380)=16,"",MATCH($C$8,OFFSET([1]NKC!$E$10,H1380,0):'[1]NKC'!$E$5007,0)+H1380))</f>
        <v>1903</v>
      </c>
    </row>
    <row r="1382" spans="1:8" s="52" customFormat="1" ht="25.5">
      <c r="A1382" s="45">
        <f ca="1">IF($H1382="","",INDEX([1]NKC!$A$10:$A$5007,$H1382))</f>
        <v>43692</v>
      </c>
      <c r="B1382" s="46" t="str">
        <f ca="1">IF($H1382="","",INDEX([1]NKC!$B$10:$B$5007,$H1382))</f>
        <v>PC00097</v>
      </c>
      <c r="C1382" s="47" t="str">
        <f ca="1">IF($H1382="","",INDEX([1]NKC!$C$10:$C$5007,$H1382))</f>
        <v>Thanh toán làm nắp cóng và miệng hố ga thoát nước (không chứng từ) - Lê Ngọc Anh</v>
      </c>
      <c r="D1382" s="48" t="str">
        <f ca="1">IF(IF($H1382="","",INDEX([1]NKC!$D$10:$D$5007,$H1382))=$C$8,IF($H1382="","",INDEX([1]NKC!$E$10:$E$5007,$H1382)),IF($H1382="","",INDEX([1]NKC!$D$10:$D$5007,$H1382)))</f>
        <v>6428</v>
      </c>
      <c r="E1382" s="49" t="str">
        <f ca="1">IF(IF($H1382="","",INDEX([1]NKC!$E$10:$E$5007,$H1382))=$C$8,"",IF($H1382="","",INDEX([1]NKC!$F$10:$F$5007,$H1382)))</f>
        <v/>
      </c>
      <c r="F1382" s="49">
        <f ca="1">IF(IF($H1382="","",INDEX([1]NKC!$D$10:$D$5007,$H1382))=$C$8,"",IF($H1382="","",INDEX([1]NKC!$F$10:$F$5007,$H1382)))</f>
        <v>3800000</v>
      </c>
      <c r="G1382" s="50">
        <f ca="1">IF(SUM(E1382:F1382)=0,0,$G$11+SUM(E$12:$E1382)-SUM(F$12:$F1382))</f>
        <v>2075179118</v>
      </c>
      <c r="H1382" s="51">
        <f ca="1">IF(IF(TYPE(MATCH($C$8,OFFSET([1]NKC!$D$10,H1381,0):'[1]NKC'!$D$5007,0)+H1381)=16,"",MATCH($C$8,OFFSET([1]NKC!$D$10,H1381,0):'[1]NKC'!$D$5007,0)+H1381)&lt;IF(TYPE(MATCH($C$8,OFFSET([1]NKC!$E$10,H1381,0):'[1]NKC'!$E$5007,0)+H1381)=16,"",MATCH($C$8,OFFSET([1]NKC!$E$10,H1381,0):'[1]NKC'!$E$5007,0)+H1381),IF(TYPE(MATCH($C$8,OFFSET([1]NKC!$D$10,H1381,0):'[1]NKC'!$D$5007,0)+H1381)=16,"",MATCH($C$8,OFFSET([1]NKC!$D$10,H1381,0):'[1]NKC'!$D$5007,0)+H1381),IF(TYPE(MATCH($C$8,OFFSET([1]NKC!$E$10,H1381,0):'[1]NKC'!$E$5007,0)+H1381)=16,"",MATCH($C$8,OFFSET([1]NKC!$E$10,H1381,0):'[1]NKC'!$E$5007,0)+H1381))</f>
        <v>1904</v>
      </c>
    </row>
    <row r="1383" spans="1:8" s="52" customFormat="1" ht="25.5">
      <c r="A1383" s="45">
        <f ca="1">IF($H1383="","",INDEX([1]NKC!$A$10:$A$5007,$H1383))</f>
        <v>43692</v>
      </c>
      <c r="B1383" s="46" t="str">
        <f ca="1">IF($H1383="","",INDEX([1]NKC!$B$10:$B$5007,$H1383))</f>
        <v>PC00098</v>
      </c>
      <c r="C1383" s="47" t="str">
        <f ca="1">IF($H1383="","",INDEX([1]NKC!$C$10:$C$5007,$H1383))</f>
        <v>Thanh toán phí chi hộ giao cont hàng theo HĐ 0320837 (07/06/2019) - Dương Anh Đào</v>
      </c>
      <c r="D1383" s="48" t="str">
        <f ca="1">IF(IF($H1383="","",INDEX([1]NKC!$D$10:$D$5007,$H1383))=$C$8,IF($H1383="","",INDEX([1]NKC!$E$10:$E$5007,$H1383)),IF($H1383="","",INDEX([1]NKC!$D$10:$D$5007,$H1383)))</f>
        <v>6418</v>
      </c>
      <c r="E1383" s="49" t="str">
        <f ca="1">IF(IF($H1383="","",INDEX([1]NKC!$E$10:$E$5007,$H1383))=$C$8,"",IF($H1383="","",INDEX([1]NKC!$F$10:$F$5007,$H1383)))</f>
        <v/>
      </c>
      <c r="F1383" s="49">
        <f ca="1">IF(IF($H1383="","",INDEX([1]NKC!$D$10:$D$5007,$H1383))=$C$8,"",IF($H1383="","",INDEX([1]NKC!$F$10:$F$5007,$H1383)))</f>
        <v>290909</v>
      </c>
      <c r="G1383" s="50">
        <f ca="1">IF(SUM(E1383:F1383)=0,0,$G$11+SUM(E$12:$E1383)-SUM(F$12:$F1383))</f>
        <v>2074888209</v>
      </c>
      <c r="H1383" s="51">
        <f ca="1">IF(IF(TYPE(MATCH($C$8,OFFSET([1]NKC!$D$10,H1382,0):'[1]NKC'!$D$5007,0)+H1382)=16,"",MATCH($C$8,OFFSET([1]NKC!$D$10,H1382,0):'[1]NKC'!$D$5007,0)+H1382)&lt;IF(TYPE(MATCH($C$8,OFFSET([1]NKC!$E$10,H1382,0):'[1]NKC'!$E$5007,0)+H1382)=16,"",MATCH($C$8,OFFSET([1]NKC!$E$10,H1382,0):'[1]NKC'!$E$5007,0)+H1382),IF(TYPE(MATCH($C$8,OFFSET([1]NKC!$D$10,H1382,0):'[1]NKC'!$D$5007,0)+H1382)=16,"",MATCH($C$8,OFFSET([1]NKC!$D$10,H1382,0):'[1]NKC'!$D$5007,0)+H1382),IF(TYPE(MATCH($C$8,OFFSET([1]NKC!$E$10,H1382,0):'[1]NKC'!$E$5007,0)+H1382)=16,"",MATCH($C$8,OFFSET([1]NKC!$E$10,H1382,0):'[1]NKC'!$E$5007,0)+H1382))</f>
        <v>1905</v>
      </c>
    </row>
    <row r="1384" spans="1:8" s="52" customFormat="1" ht="14.25">
      <c r="A1384" s="45">
        <f ca="1">IF($H1384="","",INDEX([1]NKC!$A$10:$A$5007,$H1384))</f>
        <v>43692</v>
      </c>
      <c r="B1384" s="46" t="str">
        <f ca="1">IF($H1384="","",INDEX([1]NKC!$B$10:$B$5007,$H1384))</f>
        <v>PC00098</v>
      </c>
      <c r="C1384" s="47" t="str">
        <f ca="1">IF($H1384="","",INDEX([1]NKC!$C$10:$C$5007,$H1384))</f>
        <v>Thuế GTGT được khấu trừ của hàng hóa, dịch vụ</v>
      </c>
      <c r="D1384" s="48" t="str">
        <f ca="1">IF(IF($H1384="","",INDEX([1]NKC!$D$10:$D$5007,$H1384))=$C$8,IF($H1384="","",INDEX([1]NKC!$E$10:$E$5007,$H1384)),IF($H1384="","",INDEX([1]NKC!$D$10:$D$5007,$H1384)))</f>
        <v>1331</v>
      </c>
      <c r="E1384" s="49" t="str">
        <f ca="1">IF(IF($H1384="","",INDEX([1]NKC!$E$10:$E$5007,$H1384))=$C$8,"",IF($H1384="","",INDEX([1]NKC!$F$10:$F$5007,$H1384)))</f>
        <v/>
      </c>
      <c r="F1384" s="49">
        <f ca="1">IF(IF($H1384="","",INDEX([1]NKC!$D$10:$D$5007,$H1384))=$C$8,"",IF($H1384="","",INDEX([1]NKC!$F$10:$F$5007,$H1384)))</f>
        <v>29091</v>
      </c>
      <c r="G1384" s="50">
        <f ca="1">IF(SUM(E1384:F1384)=0,0,$G$11+SUM(E$12:$E1384)-SUM(F$12:$F1384))</f>
        <v>2074859118</v>
      </c>
      <c r="H1384" s="51">
        <f ca="1">IF(IF(TYPE(MATCH($C$8,OFFSET([1]NKC!$D$10,H1383,0):'[1]NKC'!$D$5007,0)+H1383)=16,"",MATCH($C$8,OFFSET([1]NKC!$D$10,H1383,0):'[1]NKC'!$D$5007,0)+H1383)&lt;IF(TYPE(MATCH($C$8,OFFSET([1]NKC!$E$10,H1383,0):'[1]NKC'!$E$5007,0)+H1383)=16,"",MATCH($C$8,OFFSET([1]NKC!$E$10,H1383,0):'[1]NKC'!$E$5007,0)+H1383),IF(TYPE(MATCH($C$8,OFFSET([1]NKC!$D$10,H1383,0):'[1]NKC'!$D$5007,0)+H1383)=16,"",MATCH($C$8,OFFSET([1]NKC!$D$10,H1383,0):'[1]NKC'!$D$5007,0)+H1383),IF(TYPE(MATCH($C$8,OFFSET([1]NKC!$E$10,H1383,0):'[1]NKC'!$E$5007,0)+H1383)=16,"",MATCH($C$8,OFFSET([1]NKC!$E$10,H1383,0):'[1]NKC'!$E$5007,0)+H1383))</f>
        <v>1906</v>
      </c>
    </row>
    <row r="1385" spans="1:8" s="52" customFormat="1" ht="25.5">
      <c r="A1385" s="45">
        <f ca="1">IF($H1385="","",INDEX([1]NKC!$A$10:$A$5007,$H1385))</f>
        <v>43692</v>
      </c>
      <c r="B1385" s="46" t="str">
        <f ca="1">IF($H1385="","",INDEX([1]NKC!$B$10:$B$5007,$H1385))</f>
        <v>PC00099</v>
      </c>
      <c r="C1385" s="47" t="str">
        <f ca="1">IF($H1385="","",INDEX([1]NKC!$C$10:$C$5007,$H1385))</f>
        <v>Thanh toán phí đi lại cho nhân viên sale - Lê Đặng Hoàng Duy</v>
      </c>
      <c r="D1385" s="48" t="str">
        <f ca="1">IF(IF($H1385="","",INDEX([1]NKC!$D$10:$D$5007,$H1385))=$C$8,IF($H1385="","",INDEX([1]NKC!$E$10:$E$5007,$H1385)),IF($H1385="","",INDEX([1]NKC!$D$10:$D$5007,$H1385)))</f>
        <v>6418</v>
      </c>
      <c r="E1385" s="49" t="str">
        <f ca="1">IF(IF($H1385="","",INDEX([1]NKC!$E$10:$E$5007,$H1385))=$C$8,"",IF($H1385="","",INDEX([1]NKC!$F$10:$F$5007,$H1385)))</f>
        <v/>
      </c>
      <c r="F1385" s="49">
        <f ca="1">IF(IF($H1385="","",INDEX([1]NKC!$D$10:$D$5007,$H1385))=$C$8,"",IF($H1385="","",INDEX([1]NKC!$F$10:$F$5007,$H1385)))</f>
        <v>264000</v>
      </c>
      <c r="G1385" s="50">
        <f ca="1">IF(SUM(E1385:F1385)=0,0,$G$11+SUM(E$12:$E1385)-SUM(F$12:$F1385))</f>
        <v>2074595118</v>
      </c>
      <c r="H1385" s="51">
        <f ca="1">IF(IF(TYPE(MATCH($C$8,OFFSET([1]NKC!$D$10,H1384,0):'[1]NKC'!$D$5007,0)+H1384)=16,"",MATCH($C$8,OFFSET([1]NKC!$D$10,H1384,0):'[1]NKC'!$D$5007,0)+H1384)&lt;IF(TYPE(MATCH($C$8,OFFSET([1]NKC!$E$10,H1384,0):'[1]NKC'!$E$5007,0)+H1384)=16,"",MATCH($C$8,OFFSET([1]NKC!$E$10,H1384,0):'[1]NKC'!$E$5007,0)+H1384),IF(TYPE(MATCH($C$8,OFFSET([1]NKC!$D$10,H1384,0):'[1]NKC'!$D$5007,0)+H1384)=16,"",MATCH($C$8,OFFSET([1]NKC!$D$10,H1384,0):'[1]NKC'!$D$5007,0)+H1384),IF(TYPE(MATCH($C$8,OFFSET([1]NKC!$E$10,H1384,0):'[1]NKC'!$E$5007,0)+H1384)=16,"",MATCH($C$8,OFFSET([1]NKC!$E$10,H1384,0):'[1]NKC'!$E$5007,0)+H1384))</f>
        <v>1907</v>
      </c>
    </row>
    <row r="1386" spans="1:8" s="52" customFormat="1" ht="25.5">
      <c r="A1386" s="45">
        <f ca="1">IF($H1386="","",INDEX([1]NKC!$A$10:$A$5007,$H1386))</f>
        <v>43692</v>
      </c>
      <c r="B1386" s="46" t="str">
        <f ca="1">IF($H1386="","",INDEX([1]NKC!$B$10:$B$5007,$H1386))</f>
        <v>PC00100</v>
      </c>
      <c r="C1386" s="47" t="str">
        <f ca="1">IF($H1386="","",INDEX([1]NKC!$C$10:$C$5007,$H1386))</f>
        <v>Thanh toán mua hoa, trái cây cúng (kèm BK bán lẻ) - Nguyễn Thị Hải</v>
      </c>
      <c r="D1386" s="48" t="str">
        <f ca="1">IF(IF($H1386="","",INDEX([1]NKC!$D$10:$D$5007,$H1386))=$C$8,IF($H1386="","",INDEX([1]NKC!$E$10:$E$5007,$H1386)),IF($H1386="","",INDEX([1]NKC!$D$10:$D$5007,$H1386)))</f>
        <v>6428</v>
      </c>
      <c r="E1386" s="49" t="str">
        <f ca="1">IF(IF($H1386="","",INDEX([1]NKC!$E$10:$E$5007,$H1386))=$C$8,"",IF($H1386="","",INDEX([1]NKC!$F$10:$F$5007,$H1386)))</f>
        <v/>
      </c>
      <c r="F1386" s="49">
        <f ca="1">IF(IF($H1386="","",INDEX([1]NKC!$D$10:$D$5007,$H1386))=$C$8,"",IF($H1386="","",INDEX([1]NKC!$F$10:$F$5007,$H1386)))</f>
        <v>105000</v>
      </c>
      <c r="G1386" s="50">
        <f ca="1">IF(SUM(E1386:F1386)=0,0,$G$11+SUM(E$12:$E1386)-SUM(F$12:$F1386))</f>
        <v>2074490118</v>
      </c>
      <c r="H1386" s="51">
        <f ca="1">IF(IF(TYPE(MATCH($C$8,OFFSET([1]NKC!$D$10,H1385,0):'[1]NKC'!$D$5007,0)+H1385)=16,"",MATCH($C$8,OFFSET([1]NKC!$D$10,H1385,0):'[1]NKC'!$D$5007,0)+H1385)&lt;IF(TYPE(MATCH($C$8,OFFSET([1]NKC!$E$10,H1385,0):'[1]NKC'!$E$5007,0)+H1385)=16,"",MATCH($C$8,OFFSET([1]NKC!$E$10,H1385,0):'[1]NKC'!$E$5007,0)+H1385),IF(TYPE(MATCH($C$8,OFFSET([1]NKC!$D$10,H1385,0):'[1]NKC'!$D$5007,0)+H1385)=16,"",MATCH($C$8,OFFSET([1]NKC!$D$10,H1385,0):'[1]NKC'!$D$5007,0)+H1385),IF(TYPE(MATCH($C$8,OFFSET([1]NKC!$E$10,H1385,0):'[1]NKC'!$E$5007,0)+H1385)=16,"",MATCH($C$8,OFFSET([1]NKC!$E$10,H1385,0):'[1]NKC'!$E$5007,0)+H1385))</f>
        <v>1908</v>
      </c>
    </row>
    <row r="1387" spans="1:8" s="52" customFormat="1" ht="25.5">
      <c r="A1387" s="45">
        <f ca="1">IF($H1387="","",INDEX([1]NKC!$A$10:$A$5007,$H1387))</f>
        <v>43693</v>
      </c>
      <c r="B1387" s="46" t="str">
        <f ca="1">IF($H1387="","",INDEX([1]NKC!$B$10:$B$5007,$H1387))</f>
        <v>PT00032</v>
      </c>
      <c r="C1387" s="47" t="str">
        <f ca="1">IF($H1387="","",INDEX([1]NKC!$C$10:$C$5007,$H1387))</f>
        <v>Thu tiền bán hàng theo ĐH số: 160819DDH-DELLA (16/08/2019) - Nguyễn Phúc Sang</v>
      </c>
      <c r="D1387" s="48" t="str">
        <f ca="1">IF(IF($H1387="","",INDEX([1]NKC!$D$10:$D$5007,$H1387))=$C$8,IF($H1387="","",INDEX([1]NKC!$E$10:$E$5007,$H1387)),IF($H1387="","",INDEX([1]NKC!$D$10:$D$5007,$H1387)))</f>
        <v>131</v>
      </c>
      <c r="E1387" s="49">
        <f ca="1">IF(IF($H1387="","",INDEX([1]NKC!$E$10:$E$5007,$H1387))=$C$8,"",IF($H1387="","",INDEX([1]NKC!$F$10:$F$5007,$H1387)))</f>
        <v>1641600</v>
      </c>
      <c r="F1387" s="49" t="str">
        <f ca="1">IF(IF($H1387="","",INDEX([1]NKC!$D$10:$D$5007,$H1387))=$C$8,"",IF($H1387="","",INDEX([1]NKC!$F$10:$F$5007,$H1387)))</f>
        <v/>
      </c>
      <c r="G1387" s="50">
        <f ca="1">IF(SUM(E1387:F1387)=0,0,$G$11+SUM(E$12:$E1387)-SUM(F$12:$F1387))</f>
        <v>2076131718</v>
      </c>
      <c r="H1387" s="51">
        <f ca="1">IF(IF(TYPE(MATCH($C$8,OFFSET([1]NKC!$D$10,H1386,0):'[1]NKC'!$D$5007,0)+H1386)=16,"",MATCH($C$8,OFFSET([1]NKC!$D$10,H1386,0):'[1]NKC'!$D$5007,0)+H1386)&lt;IF(TYPE(MATCH($C$8,OFFSET([1]NKC!$E$10,H1386,0):'[1]NKC'!$E$5007,0)+H1386)=16,"",MATCH($C$8,OFFSET([1]NKC!$E$10,H1386,0):'[1]NKC'!$E$5007,0)+H1386),IF(TYPE(MATCH($C$8,OFFSET([1]NKC!$D$10,H1386,0):'[1]NKC'!$D$5007,0)+H1386)=16,"",MATCH($C$8,OFFSET([1]NKC!$D$10,H1386,0):'[1]NKC'!$D$5007,0)+H1386),IF(TYPE(MATCH($C$8,OFFSET([1]NKC!$E$10,H1386,0):'[1]NKC'!$E$5007,0)+H1386)=16,"",MATCH($C$8,OFFSET([1]NKC!$E$10,H1386,0):'[1]NKC'!$E$5007,0)+H1386))</f>
        <v>1910</v>
      </c>
    </row>
    <row r="1388" spans="1:8" s="52" customFormat="1" ht="14.25">
      <c r="A1388" s="45">
        <f ca="1">IF($H1388="","",INDEX([1]NKC!$A$10:$A$5007,$H1388))</f>
        <v>43693</v>
      </c>
      <c r="B1388" s="46" t="str">
        <f ca="1">IF($H1388="","",INDEX([1]NKC!$B$10:$B$5007,$H1388))</f>
        <v>PT00033</v>
      </c>
      <c r="C1388" s="47" t="str">
        <f ca="1">IF($H1388="","",INDEX([1]NKC!$C$10:$C$5007,$H1388))</f>
        <v>Rút TGHN BIDV nhập quỹ tiền mặt - Hoàng Như Kiểm</v>
      </c>
      <c r="D1388" s="48" t="str">
        <f ca="1">IF(IF($H1388="","",INDEX([1]NKC!$D$10:$D$5007,$H1388))=$C$8,IF($H1388="","",INDEX([1]NKC!$E$10:$E$5007,$H1388)),IF($H1388="","",INDEX([1]NKC!$D$10:$D$5007,$H1388)))</f>
        <v>1121BIDV</v>
      </c>
      <c r="E1388" s="49">
        <f ca="1">IF(IF($H1388="","",INDEX([1]NKC!$E$10:$E$5007,$H1388))=$C$8,"",IF($H1388="","",INDEX([1]NKC!$F$10:$F$5007,$H1388)))</f>
        <v>50000000</v>
      </c>
      <c r="F1388" s="49" t="str">
        <f ca="1">IF(IF($H1388="","",INDEX([1]NKC!$D$10:$D$5007,$H1388))=$C$8,"",IF($H1388="","",INDEX([1]NKC!$F$10:$F$5007,$H1388)))</f>
        <v/>
      </c>
      <c r="G1388" s="50">
        <f ca="1">IF(SUM(E1388:F1388)=0,0,$G$11+SUM(E$12:$E1388)-SUM(F$12:$F1388))</f>
        <v>2126131718</v>
      </c>
      <c r="H1388" s="51">
        <f ca="1">IF(IF(TYPE(MATCH($C$8,OFFSET([1]NKC!$D$10,H1387,0):'[1]NKC'!$D$5007,0)+H1387)=16,"",MATCH($C$8,OFFSET([1]NKC!$D$10,H1387,0):'[1]NKC'!$D$5007,0)+H1387)&lt;IF(TYPE(MATCH($C$8,OFFSET([1]NKC!$E$10,H1387,0):'[1]NKC'!$E$5007,0)+H1387)=16,"",MATCH($C$8,OFFSET([1]NKC!$E$10,H1387,0):'[1]NKC'!$E$5007,0)+H1387),IF(TYPE(MATCH($C$8,OFFSET([1]NKC!$D$10,H1387,0):'[1]NKC'!$D$5007,0)+H1387)=16,"",MATCH($C$8,OFFSET([1]NKC!$D$10,H1387,0):'[1]NKC'!$D$5007,0)+H1387),IF(TYPE(MATCH($C$8,OFFSET([1]NKC!$E$10,H1387,0):'[1]NKC'!$E$5007,0)+H1387)=16,"",MATCH($C$8,OFFSET([1]NKC!$E$10,H1387,0):'[1]NKC'!$E$5007,0)+H1387))</f>
        <v>1914</v>
      </c>
    </row>
    <row r="1389" spans="1:8" s="52" customFormat="1" ht="38.25">
      <c r="A1389" s="45">
        <f ca="1">IF($H1389="","",INDEX([1]NKC!$A$10:$A$5007,$H1389))</f>
        <v>43693</v>
      </c>
      <c r="B1389" s="46" t="str">
        <f ca="1">IF($H1389="","",INDEX([1]NKC!$B$10:$B$5007,$H1389))</f>
        <v>PC00101</v>
      </c>
      <c r="C1389" s="47" t="str">
        <f ca="1">IF($H1389="","",INDEX([1]NKC!$C$10:$C$5007,$H1389))</f>
        <v>Thanh toán phí làm visa Trung Quốc (Hoàng Thị Luyến và Dương Anh Thi-không chứng từ) - Nguyễn Thị Nga</v>
      </c>
      <c r="D1389" s="48" t="str">
        <f ca="1">IF(IF($H1389="","",INDEX([1]NKC!$D$10:$D$5007,$H1389))=$C$8,IF($H1389="","",INDEX([1]NKC!$E$10:$E$5007,$H1389)),IF($H1389="","",INDEX([1]NKC!$D$10:$D$5007,$H1389)))</f>
        <v>6428</v>
      </c>
      <c r="E1389" s="49" t="str">
        <f ca="1">IF(IF($H1389="","",INDEX([1]NKC!$E$10:$E$5007,$H1389))=$C$8,"",IF($H1389="","",INDEX([1]NKC!$F$10:$F$5007,$H1389)))</f>
        <v/>
      </c>
      <c r="F1389" s="49">
        <f ca="1">IF(IF($H1389="","",INDEX([1]NKC!$D$10:$D$5007,$H1389))=$C$8,"",IF($H1389="","",INDEX([1]NKC!$F$10:$F$5007,$H1389)))</f>
        <v>6058000</v>
      </c>
      <c r="G1389" s="50">
        <f ca="1">IF(SUM(E1389:F1389)=0,0,$G$11+SUM(E$12:$E1389)-SUM(F$12:$F1389))</f>
        <v>2120073718</v>
      </c>
      <c r="H1389" s="51">
        <f ca="1">IF(IF(TYPE(MATCH($C$8,OFFSET([1]NKC!$D$10,H1388,0):'[1]NKC'!$D$5007,0)+H1388)=16,"",MATCH($C$8,OFFSET([1]NKC!$D$10,H1388,0):'[1]NKC'!$D$5007,0)+H1388)&lt;IF(TYPE(MATCH($C$8,OFFSET([1]NKC!$E$10,H1388,0):'[1]NKC'!$E$5007,0)+H1388)=16,"",MATCH($C$8,OFFSET([1]NKC!$E$10,H1388,0):'[1]NKC'!$E$5007,0)+H1388),IF(TYPE(MATCH($C$8,OFFSET([1]NKC!$D$10,H1388,0):'[1]NKC'!$D$5007,0)+H1388)=16,"",MATCH($C$8,OFFSET([1]NKC!$D$10,H1388,0):'[1]NKC'!$D$5007,0)+H1388),IF(TYPE(MATCH($C$8,OFFSET([1]NKC!$E$10,H1388,0):'[1]NKC'!$E$5007,0)+H1388)=16,"",MATCH($C$8,OFFSET([1]NKC!$E$10,H1388,0):'[1]NKC'!$E$5007,0)+H1388))</f>
        <v>1915</v>
      </c>
    </row>
    <row r="1390" spans="1:8" s="52" customFormat="1" ht="25.5">
      <c r="A1390" s="45">
        <f ca="1">IF($H1390="","",INDEX([1]NKC!$A$10:$A$5007,$H1390))</f>
        <v>43693</v>
      </c>
      <c r="B1390" s="46" t="str">
        <f ca="1">IF($H1390="","",INDEX([1]NKC!$B$10:$B$5007,$H1390))</f>
        <v>PC00102</v>
      </c>
      <c r="C1390" s="47" t="str">
        <f ca="1">IF($H1390="","",INDEX([1]NKC!$C$10:$C$5007,$H1390))</f>
        <v>Thanh toán phí tiếp khách Đại lý Cấp 1 tỉnh Bình Dương (Anh Thọ) - Lê Mạnh Tuấn- Xăng dầu</v>
      </c>
      <c r="D1390" s="48" t="str">
        <f ca="1">IF(IF($H1390="","",INDEX([1]NKC!$D$10:$D$5007,$H1390))=$C$8,IF($H1390="","",INDEX([1]NKC!$E$10:$E$5007,$H1390)),IF($H1390="","",INDEX([1]NKC!$D$10:$D$5007,$H1390)))</f>
        <v>6418</v>
      </c>
      <c r="E1390" s="49" t="str">
        <f ca="1">IF(IF($H1390="","",INDEX([1]NKC!$E$10:$E$5007,$H1390))=$C$8,"",IF($H1390="","",INDEX([1]NKC!$F$10:$F$5007,$H1390)))</f>
        <v/>
      </c>
      <c r="F1390" s="49">
        <f ca="1">IF(IF($H1390="","",INDEX([1]NKC!$D$10:$D$5007,$H1390))=$C$8,"",IF($H1390="","",INDEX([1]NKC!$F$10:$F$5007,$H1390)))</f>
        <v>1090909</v>
      </c>
      <c r="G1390" s="50">
        <f ca="1">IF(SUM(E1390:F1390)=0,0,$G$11+SUM(E$12:$E1390)-SUM(F$12:$F1390))</f>
        <v>2118982809</v>
      </c>
      <c r="H1390" s="51">
        <f ca="1">IF(IF(TYPE(MATCH($C$8,OFFSET([1]NKC!$D$10,H1389,0):'[1]NKC'!$D$5007,0)+H1389)=16,"",MATCH($C$8,OFFSET([1]NKC!$D$10,H1389,0):'[1]NKC'!$D$5007,0)+H1389)&lt;IF(TYPE(MATCH($C$8,OFFSET([1]NKC!$E$10,H1389,0):'[1]NKC'!$E$5007,0)+H1389)=16,"",MATCH($C$8,OFFSET([1]NKC!$E$10,H1389,0):'[1]NKC'!$E$5007,0)+H1389),IF(TYPE(MATCH($C$8,OFFSET([1]NKC!$D$10,H1389,0):'[1]NKC'!$D$5007,0)+H1389)=16,"",MATCH($C$8,OFFSET([1]NKC!$D$10,H1389,0):'[1]NKC'!$D$5007,0)+H1389),IF(TYPE(MATCH($C$8,OFFSET([1]NKC!$E$10,H1389,0):'[1]NKC'!$E$5007,0)+H1389)=16,"",MATCH($C$8,OFFSET([1]NKC!$E$10,H1389,0):'[1]NKC'!$E$5007,0)+H1389))</f>
        <v>1916</v>
      </c>
    </row>
    <row r="1391" spans="1:8" s="52" customFormat="1" ht="25.5">
      <c r="A1391" s="45">
        <f ca="1">IF($H1391="","",INDEX([1]NKC!$A$10:$A$5007,$H1391))</f>
        <v>43693</v>
      </c>
      <c r="B1391" s="46" t="str">
        <f ca="1">IF($H1391="","",INDEX([1]NKC!$B$10:$B$5007,$H1391))</f>
        <v>PC00102</v>
      </c>
      <c r="C1391" s="47" t="str">
        <f ca="1">IF($H1391="","",INDEX([1]NKC!$C$10:$C$5007,$H1391))</f>
        <v>Thanh toán phí tiếp khách Đại lý Cấp 1 tỉnh Bình Dương (Anh Thọ) - Lê Mạnh Tuấn- Tiếp khách</v>
      </c>
      <c r="D1391" s="48" t="str">
        <f ca="1">IF(IF($H1391="","",INDEX([1]NKC!$D$10:$D$5007,$H1391))=$C$8,IF($H1391="","",INDEX([1]NKC!$E$10:$E$5007,$H1391)),IF($H1391="","",INDEX([1]NKC!$D$10:$D$5007,$H1391)))</f>
        <v>6418</v>
      </c>
      <c r="E1391" s="49" t="str">
        <f ca="1">IF(IF($H1391="","",INDEX([1]NKC!$E$10:$E$5007,$H1391))=$C$8,"",IF($H1391="","",INDEX([1]NKC!$F$10:$F$5007,$H1391)))</f>
        <v/>
      </c>
      <c r="F1391" s="49">
        <f ca="1">IF(IF($H1391="","",INDEX([1]NKC!$D$10:$D$5007,$H1391))=$C$8,"",IF($H1391="","",INDEX([1]NKC!$F$10:$F$5007,$H1391)))</f>
        <v>740000</v>
      </c>
      <c r="G1391" s="50">
        <f ca="1">IF(SUM(E1391:F1391)=0,0,$G$11+SUM(E$12:$E1391)-SUM(F$12:$F1391))</f>
        <v>2118242809</v>
      </c>
      <c r="H1391" s="51">
        <f ca="1">IF(IF(TYPE(MATCH($C$8,OFFSET([1]NKC!$D$10,H1390,0):'[1]NKC'!$D$5007,0)+H1390)=16,"",MATCH($C$8,OFFSET([1]NKC!$D$10,H1390,0):'[1]NKC'!$D$5007,0)+H1390)&lt;IF(TYPE(MATCH($C$8,OFFSET([1]NKC!$E$10,H1390,0):'[1]NKC'!$E$5007,0)+H1390)=16,"",MATCH($C$8,OFFSET([1]NKC!$E$10,H1390,0):'[1]NKC'!$E$5007,0)+H1390),IF(TYPE(MATCH($C$8,OFFSET([1]NKC!$D$10,H1390,0):'[1]NKC'!$D$5007,0)+H1390)=16,"",MATCH($C$8,OFFSET([1]NKC!$D$10,H1390,0):'[1]NKC'!$D$5007,0)+H1390),IF(TYPE(MATCH($C$8,OFFSET([1]NKC!$E$10,H1390,0):'[1]NKC'!$E$5007,0)+H1390)=16,"",MATCH($C$8,OFFSET([1]NKC!$E$10,H1390,0):'[1]NKC'!$E$5007,0)+H1390))</f>
        <v>1917</v>
      </c>
    </row>
    <row r="1392" spans="1:8" s="52" customFormat="1" ht="14.25">
      <c r="A1392" s="45">
        <f ca="1">IF($H1392="","",INDEX([1]NKC!$A$10:$A$5007,$H1392))</f>
        <v>43693</v>
      </c>
      <c r="B1392" s="46" t="str">
        <f ca="1">IF($H1392="","",INDEX([1]NKC!$B$10:$B$5007,$H1392))</f>
        <v>PC00102</v>
      </c>
      <c r="C1392" s="47" t="str">
        <f ca="1">IF($H1392="","",INDEX([1]NKC!$C$10:$C$5007,$H1392))</f>
        <v>Thuế GTGT được khấu trừ của hàng hóa, dịch vụ</v>
      </c>
      <c r="D1392" s="48" t="str">
        <f ca="1">IF(IF($H1392="","",INDEX([1]NKC!$D$10:$D$5007,$H1392))=$C$8,IF($H1392="","",INDEX([1]NKC!$E$10:$E$5007,$H1392)),IF($H1392="","",INDEX([1]NKC!$D$10:$D$5007,$H1392)))</f>
        <v>1331</v>
      </c>
      <c r="E1392" s="49" t="str">
        <f ca="1">IF(IF($H1392="","",INDEX([1]NKC!$E$10:$E$5007,$H1392))=$C$8,"",IF($H1392="","",INDEX([1]NKC!$F$10:$F$5007,$H1392)))</f>
        <v/>
      </c>
      <c r="F1392" s="49">
        <f ca="1">IF(IF($H1392="","",INDEX([1]NKC!$D$10:$D$5007,$H1392))=$C$8,"",IF($H1392="","",INDEX([1]NKC!$F$10:$F$5007,$H1392)))</f>
        <v>109091</v>
      </c>
      <c r="G1392" s="50">
        <f ca="1">IF(SUM(E1392:F1392)=0,0,$G$11+SUM(E$12:$E1392)-SUM(F$12:$F1392))</f>
        <v>2118133718</v>
      </c>
      <c r="H1392" s="51">
        <f ca="1">IF(IF(TYPE(MATCH($C$8,OFFSET([1]NKC!$D$10,H1391,0):'[1]NKC'!$D$5007,0)+H1391)=16,"",MATCH($C$8,OFFSET([1]NKC!$D$10,H1391,0):'[1]NKC'!$D$5007,0)+H1391)&lt;IF(TYPE(MATCH($C$8,OFFSET([1]NKC!$E$10,H1391,0):'[1]NKC'!$E$5007,0)+H1391)=16,"",MATCH($C$8,OFFSET([1]NKC!$E$10,H1391,0):'[1]NKC'!$E$5007,0)+H1391),IF(TYPE(MATCH($C$8,OFFSET([1]NKC!$D$10,H1391,0):'[1]NKC'!$D$5007,0)+H1391)=16,"",MATCH($C$8,OFFSET([1]NKC!$D$10,H1391,0):'[1]NKC'!$D$5007,0)+H1391),IF(TYPE(MATCH($C$8,OFFSET([1]NKC!$E$10,H1391,0):'[1]NKC'!$E$5007,0)+H1391)=16,"",MATCH($C$8,OFFSET([1]NKC!$E$10,H1391,0):'[1]NKC'!$E$5007,0)+H1391))</f>
        <v>1918</v>
      </c>
    </row>
    <row r="1393" spans="1:8" s="52" customFormat="1" ht="38.25">
      <c r="A1393" s="45">
        <f ca="1">IF($H1393="","",INDEX([1]NKC!$A$10:$A$5007,$H1393))</f>
        <v>43693</v>
      </c>
      <c r="B1393" s="46" t="str">
        <f ca="1">IF($H1393="","",INDEX([1]NKC!$B$10:$B$5007,$H1393))</f>
        <v>PC00103</v>
      </c>
      <c r="C1393" s="47" t="str">
        <f ca="1">IF($H1393="","",INDEX([1]NKC!$C$10:$C$5007,$H1393))</f>
        <v>Thanh toán (đợt 1) mua 320 cái ly sứ theo HĐ số 16/08/19- HDMB-LS-C&amp;K (16/08/2019); HĐ 000140 (23/08/2019) - Dương Anh Đào</v>
      </c>
      <c r="D1393" s="48" t="str">
        <f ca="1">IF(IF($H1393="","",INDEX([1]NKC!$D$10:$D$5007,$H1393))=$C$8,IF($H1393="","",INDEX([1]NKC!$E$10:$E$5007,$H1393)),IF($H1393="","",INDEX([1]NKC!$D$10:$D$5007,$H1393)))</f>
        <v>6418</v>
      </c>
      <c r="E1393" s="49" t="str">
        <f ca="1">IF(IF($H1393="","",INDEX([1]NKC!$E$10:$E$5007,$H1393))=$C$8,"",IF($H1393="","",INDEX([1]NKC!$F$10:$F$5007,$H1393)))</f>
        <v/>
      </c>
      <c r="F1393" s="49">
        <f ca="1">IF(IF($H1393="","",INDEX([1]NKC!$D$10:$D$5007,$H1393))=$C$8,"",IF($H1393="","",INDEX([1]NKC!$F$10:$F$5007,$H1393)))</f>
        <v>9280000</v>
      </c>
      <c r="G1393" s="50">
        <f ca="1">IF(SUM(E1393:F1393)=0,0,$G$11+SUM(E$12:$E1393)-SUM(F$12:$F1393))</f>
        <v>2108853718</v>
      </c>
      <c r="H1393" s="51">
        <f ca="1">IF(IF(TYPE(MATCH($C$8,OFFSET([1]NKC!$D$10,H1392,0):'[1]NKC'!$D$5007,0)+H1392)=16,"",MATCH($C$8,OFFSET([1]NKC!$D$10,H1392,0):'[1]NKC'!$D$5007,0)+H1392)&lt;IF(TYPE(MATCH($C$8,OFFSET([1]NKC!$E$10,H1392,0):'[1]NKC'!$E$5007,0)+H1392)=16,"",MATCH($C$8,OFFSET([1]NKC!$E$10,H1392,0):'[1]NKC'!$E$5007,0)+H1392),IF(TYPE(MATCH($C$8,OFFSET([1]NKC!$D$10,H1392,0):'[1]NKC'!$D$5007,0)+H1392)=16,"",MATCH($C$8,OFFSET([1]NKC!$D$10,H1392,0):'[1]NKC'!$D$5007,0)+H1392),IF(TYPE(MATCH($C$8,OFFSET([1]NKC!$E$10,H1392,0):'[1]NKC'!$E$5007,0)+H1392)=16,"",MATCH($C$8,OFFSET([1]NKC!$E$10,H1392,0):'[1]NKC'!$E$5007,0)+H1392))</f>
        <v>1919</v>
      </c>
    </row>
    <row r="1394" spans="1:8" s="52" customFormat="1" ht="14.25">
      <c r="A1394" s="45">
        <f ca="1">IF($H1394="","",INDEX([1]NKC!$A$10:$A$5007,$H1394))</f>
        <v>43693</v>
      </c>
      <c r="B1394" s="46" t="str">
        <f ca="1">IF($H1394="","",INDEX([1]NKC!$B$10:$B$5007,$H1394))</f>
        <v>PC00103</v>
      </c>
      <c r="C1394" s="47" t="str">
        <f ca="1">IF($H1394="","",INDEX([1]NKC!$C$10:$C$5007,$H1394))</f>
        <v>Thuế GTGT được khấu trừ của hàng hóa, dịch vụ</v>
      </c>
      <c r="D1394" s="48" t="str">
        <f ca="1">IF(IF($H1394="","",INDEX([1]NKC!$D$10:$D$5007,$H1394))=$C$8,IF($H1394="","",INDEX([1]NKC!$E$10:$E$5007,$H1394)),IF($H1394="","",INDEX([1]NKC!$D$10:$D$5007,$H1394)))</f>
        <v>1331</v>
      </c>
      <c r="E1394" s="49" t="str">
        <f ca="1">IF(IF($H1394="","",INDEX([1]NKC!$E$10:$E$5007,$H1394))=$C$8,"",IF($H1394="","",INDEX([1]NKC!$F$10:$F$5007,$H1394)))</f>
        <v/>
      </c>
      <c r="F1394" s="49">
        <f ca="1">IF(IF($H1394="","",INDEX([1]NKC!$D$10:$D$5007,$H1394))=$C$8,"",IF($H1394="","",INDEX([1]NKC!$F$10:$F$5007,$H1394)))</f>
        <v>928000</v>
      </c>
      <c r="G1394" s="50">
        <f ca="1">IF(SUM(E1394:F1394)=0,0,$G$11+SUM(E$12:$E1394)-SUM(F$12:$F1394))</f>
        <v>2107925718</v>
      </c>
      <c r="H1394" s="51">
        <f ca="1">IF(IF(TYPE(MATCH($C$8,OFFSET([1]NKC!$D$10,H1393,0):'[1]NKC'!$D$5007,0)+H1393)=16,"",MATCH($C$8,OFFSET([1]NKC!$D$10,H1393,0):'[1]NKC'!$D$5007,0)+H1393)&lt;IF(TYPE(MATCH($C$8,OFFSET([1]NKC!$E$10,H1393,0):'[1]NKC'!$E$5007,0)+H1393)=16,"",MATCH($C$8,OFFSET([1]NKC!$E$10,H1393,0):'[1]NKC'!$E$5007,0)+H1393),IF(TYPE(MATCH($C$8,OFFSET([1]NKC!$D$10,H1393,0):'[1]NKC'!$D$5007,0)+H1393)=16,"",MATCH($C$8,OFFSET([1]NKC!$D$10,H1393,0):'[1]NKC'!$D$5007,0)+H1393),IF(TYPE(MATCH($C$8,OFFSET([1]NKC!$E$10,H1393,0):'[1]NKC'!$E$5007,0)+H1393)=16,"",MATCH($C$8,OFFSET([1]NKC!$E$10,H1393,0):'[1]NKC'!$E$5007,0)+H1393))</f>
        <v>1920</v>
      </c>
    </row>
    <row r="1395" spans="1:8" s="52" customFormat="1" ht="25.5">
      <c r="A1395" s="45">
        <f ca="1">IF($H1395="","",INDEX([1]NKC!$A$10:$A$5007,$H1395))</f>
        <v>43693</v>
      </c>
      <c r="B1395" s="46" t="str">
        <f ca="1">IF($H1395="","",INDEX([1]NKC!$B$10:$B$5007,$H1395))</f>
        <v>PC00104</v>
      </c>
      <c r="C1395" s="47" t="str">
        <f ca="1">IF($H1395="","",INDEX([1]NKC!$C$10:$C$5007,$H1395))</f>
        <v>Thanh toán mua đồ cúng rầm tháng 07 - Nguyễn Thị Hải</v>
      </c>
      <c r="D1395" s="48" t="str">
        <f ca="1">IF(IF($H1395="","",INDEX([1]NKC!$D$10:$D$5007,$H1395))=$C$8,IF($H1395="","",INDEX([1]NKC!$E$10:$E$5007,$H1395)),IF($H1395="","",INDEX([1]NKC!$D$10:$D$5007,$H1395)))</f>
        <v>6428</v>
      </c>
      <c r="E1395" s="49" t="str">
        <f ca="1">IF(IF($H1395="","",INDEX([1]NKC!$E$10:$E$5007,$H1395))=$C$8,"",IF($H1395="","",INDEX([1]NKC!$F$10:$F$5007,$H1395)))</f>
        <v/>
      </c>
      <c r="F1395" s="49">
        <f ca="1">IF(IF($H1395="","",INDEX([1]NKC!$D$10:$D$5007,$H1395))=$C$8,"",IF($H1395="","",INDEX([1]NKC!$F$10:$F$5007,$H1395)))</f>
        <v>300000</v>
      </c>
      <c r="G1395" s="50">
        <f ca="1">IF(SUM(E1395:F1395)=0,0,$G$11+SUM(E$12:$E1395)-SUM(F$12:$F1395))</f>
        <v>2107625718</v>
      </c>
      <c r="H1395" s="51">
        <f ca="1">IF(IF(TYPE(MATCH($C$8,OFFSET([1]NKC!$D$10,H1394,0):'[1]NKC'!$D$5007,0)+H1394)=16,"",MATCH($C$8,OFFSET([1]NKC!$D$10,H1394,0):'[1]NKC'!$D$5007,0)+H1394)&lt;IF(TYPE(MATCH($C$8,OFFSET([1]NKC!$E$10,H1394,0):'[1]NKC'!$E$5007,0)+H1394)=16,"",MATCH($C$8,OFFSET([1]NKC!$E$10,H1394,0):'[1]NKC'!$E$5007,0)+H1394),IF(TYPE(MATCH($C$8,OFFSET([1]NKC!$D$10,H1394,0):'[1]NKC'!$D$5007,0)+H1394)=16,"",MATCH($C$8,OFFSET([1]NKC!$D$10,H1394,0):'[1]NKC'!$D$5007,0)+H1394),IF(TYPE(MATCH($C$8,OFFSET([1]NKC!$E$10,H1394,0):'[1]NKC'!$E$5007,0)+H1394)=16,"",MATCH($C$8,OFFSET([1]NKC!$E$10,H1394,0):'[1]NKC'!$E$5007,0)+H1394))</f>
        <v>1921</v>
      </c>
    </row>
    <row r="1396" spans="1:8" s="52" customFormat="1" ht="25.5">
      <c r="A1396" s="45">
        <f ca="1">IF($H1396="","",INDEX([1]NKC!$A$10:$A$5007,$H1396))</f>
        <v>43693</v>
      </c>
      <c r="B1396" s="46" t="str">
        <f ca="1">IF($H1396="","",INDEX([1]NKC!$B$10:$B$5007,$H1396))</f>
        <v>PC00105</v>
      </c>
      <c r="C1396" s="47" t="str">
        <f ca="1">IF($H1396="","",INDEX([1]NKC!$C$10:$C$5007,$H1396))</f>
        <v>Tạm ứng in thiệp mời khách hàng (Hội nghị tại TP.HCM) - Nguyễn Ngọc Thịnh</v>
      </c>
      <c r="D1396" s="48" t="str">
        <f ca="1">IF(IF($H1396="","",INDEX([1]NKC!$D$10:$D$5007,$H1396))=$C$8,IF($H1396="","",INDEX([1]NKC!$E$10:$E$5007,$H1396)),IF($H1396="","",INDEX([1]NKC!$D$10:$D$5007,$H1396)))</f>
        <v>141</v>
      </c>
      <c r="E1396" s="49" t="str">
        <f ca="1">IF(IF($H1396="","",INDEX([1]NKC!$E$10:$E$5007,$H1396))=$C$8,"",IF($H1396="","",INDEX([1]NKC!$F$10:$F$5007,$H1396)))</f>
        <v/>
      </c>
      <c r="F1396" s="49">
        <f ca="1">IF(IF($H1396="","",INDEX([1]NKC!$D$10:$D$5007,$H1396))=$C$8,"",IF($H1396="","",INDEX([1]NKC!$F$10:$F$5007,$H1396)))</f>
        <v>2000000</v>
      </c>
      <c r="G1396" s="50">
        <f ca="1">IF(SUM(E1396:F1396)=0,0,$G$11+SUM(E$12:$E1396)-SUM(F$12:$F1396))</f>
        <v>2105625718</v>
      </c>
      <c r="H1396" s="51">
        <f ca="1">IF(IF(TYPE(MATCH($C$8,OFFSET([1]NKC!$D$10,H1395,0):'[1]NKC'!$D$5007,0)+H1395)=16,"",MATCH($C$8,OFFSET([1]NKC!$D$10,H1395,0):'[1]NKC'!$D$5007,0)+H1395)&lt;IF(TYPE(MATCH($C$8,OFFSET([1]NKC!$E$10,H1395,0):'[1]NKC'!$E$5007,0)+H1395)=16,"",MATCH($C$8,OFFSET([1]NKC!$E$10,H1395,0):'[1]NKC'!$E$5007,0)+H1395),IF(TYPE(MATCH($C$8,OFFSET([1]NKC!$D$10,H1395,0):'[1]NKC'!$D$5007,0)+H1395)=16,"",MATCH($C$8,OFFSET([1]NKC!$D$10,H1395,0):'[1]NKC'!$D$5007,0)+H1395),IF(TYPE(MATCH($C$8,OFFSET([1]NKC!$E$10,H1395,0):'[1]NKC'!$E$5007,0)+H1395)=16,"",MATCH($C$8,OFFSET([1]NKC!$E$10,H1395,0):'[1]NKC'!$E$5007,0)+H1395))</f>
        <v>1922</v>
      </c>
    </row>
    <row r="1397" spans="1:8" s="52" customFormat="1" ht="25.5">
      <c r="A1397" s="45">
        <f ca="1">IF($H1397="","",INDEX([1]NKC!$A$10:$A$5007,$H1397))</f>
        <v>43693</v>
      </c>
      <c r="B1397" s="46" t="str">
        <f ca="1">IF($H1397="","",INDEX([1]NKC!$B$10:$B$5007,$H1397))</f>
        <v>PC00106</v>
      </c>
      <c r="C1397" s="47" t="str">
        <f ca="1">IF($H1397="","",INDEX([1]NKC!$C$10:$C$5007,$H1397))</f>
        <v>TT phí công tác khu vực Cần Thơ và Đồng Nai  - Dương Anh Thi- thuê phòng</v>
      </c>
      <c r="D1397" s="48" t="str">
        <f ca="1">IF(IF($H1397="","",INDEX([1]NKC!$D$10:$D$5007,$H1397))=$C$8,IF($H1397="","",INDEX([1]NKC!$E$10:$E$5007,$H1397)),IF($H1397="","",INDEX([1]NKC!$D$10:$D$5007,$H1397)))</f>
        <v>6418</v>
      </c>
      <c r="E1397" s="49" t="str">
        <f ca="1">IF(IF($H1397="","",INDEX([1]NKC!$E$10:$E$5007,$H1397))=$C$8,"",IF($H1397="","",INDEX([1]NKC!$F$10:$F$5007,$H1397)))</f>
        <v/>
      </c>
      <c r="F1397" s="49">
        <f ca="1">IF(IF($H1397="","",INDEX([1]NKC!$D$10:$D$5007,$H1397))=$C$8,"",IF($H1397="","",INDEX([1]NKC!$F$10:$F$5007,$H1397)))</f>
        <v>1676364</v>
      </c>
      <c r="G1397" s="50">
        <f ca="1">IF(SUM(E1397:F1397)=0,0,$G$11+SUM(E$12:$E1397)-SUM(F$12:$F1397))</f>
        <v>2103949354</v>
      </c>
      <c r="H1397" s="51">
        <f ca="1">IF(IF(TYPE(MATCH($C$8,OFFSET([1]NKC!$D$10,H1396,0):'[1]NKC'!$D$5007,0)+H1396)=16,"",MATCH($C$8,OFFSET([1]NKC!$D$10,H1396,0):'[1]NKC'!$D$5007,0)+H1396)&lt;IF(TYPE(MATCH($C$8,OFFSET([1]NKC!$E$10,H1396,0):'[1]NKC'!$E$5007,0)+H1396)=16,"",MATCH($C$8,OFFSET([1]NKC!$E$10,H1396,0):'[1]NKC'!$E$5007,0)+H1396),IF(TYPE(MATCH($C$8,OFFSET([1]NKC!$D$10,H1396,0):'[1]NKC'!$D$5007,0)+H1396)=16,"",MATCH($C$8,OFFSET([1]NKC!$D$10,H1396,0):'[1]NKC'!$D$5007,0)+H1396),IF(TYPE(MATCH($C$8,OFFSET([1]NKC!$E$10,H1396,0):'[1]NKC'!$E$5007,0)+H1396)=16,"",MATCH($C$8,OFFSET([1]NKC!$E$10,H1396,0):'[1]NKC'!$E$5007,0)+H1396))</f>
        <v>1923</v>
      </c>
    </row>
    <row r="1398" spans="1:8" s="52" customFormat="1" ht="25.5">
      <c r="A1398" s="45">
        <f ca="1">IF($H1398="","",INDEX([1]NKC!$A$10:$A$5007,$H1398))</f>
        <v>43693</v>
      </c>
      <c r="B1398" s="46" t="str">
        <f ca="1">IF($H1398="","",INDEX([1]NKC!$B$10:$B$5007,$H1398))</f>
        <v>PC00106</v>
      </c>
      <c r="C1398" s="47" t="str">
        <f ca="1">IF($H1398="","",INDEX([1]NKC!$C$10:$C$5007,$H1398))</f>
        <v>TT phí công tác khu vực Cần Thơ và Đồng Nai  - Dương Anh Thi- cước đường bộ</v>
      </c>
      <c r="D1398" s="48" t="str">
        <f ca="1">IF(IF($H1398="","",INDEX([1]NKC!$D$10:$D$5007,$H1398))=$C$8,IF($H1398="","",INDEX([1]NKC!$E$10:$E$5007,$H1398)),IF($H1398="","",INDEX([1]NKC!$D$10:$D$5007,$H1398)))</f>
        <v>6418</v>
      </c>
      <c r="E1398" s="49" t="str">
        <f ca="1">IF(IF($H1398="","",INDEX([1]NKC!$E$10:$E$5007,$H1398))=$C$8,"",IF($H1398="","",INDEX([1]NKC!$F$10:$F$5007,$H1398)))</f>
        <v/>
      </c>
      <c r="F1398" s="49">
        <f ca="1">IF(IF($H1398="","",INDEX([1]NKC!$D$10:$D$5007,$H1398))=$C$8,"",IF($H1398="","",INDEX([1]NKC!$F$10:$F$5007,$H1398)))</f>
        <v>245455</v>
      </c>
      <c r="G1398" s="50">
        <f ca="1">IF(SUM(E1398:F1398)=0,0,$G$11+SUM(E$12:$E1398)-SUM(F$12:$F1398))</f>
        <v>2103703899</v>
      </c>
      <c r="H1398" s="51">
        <f ca="1">IF(IF(TYPE(MATCH($C$8,OFFSET([1]NKC!$D$10,H1397,0):'[1]NKC'!$D$5007,0)+H1397)=16,"",MATCH($C$8,OFFSET([1]NKC!$D$10,H1397,0):'[1]NKC'!$D$5007,0)+H1397)&lt;IF(TYPE(MATCH($C$8,OFFSET([1]NKC!$E$10,H1397,0):'[1]NKC'!$E$5007,0)+H1397)=16,"",MATCH($C$8,OFFSET([1]NKC!$E$10,H1397,0):'[1]NKC'!$E$5007,0)+H1397),IF(TYPE(MATCH($C$8,OFFSET([1]NKC!$D$10,H1397,0):'[1]NKC'!$D$5007,0)+H1397)=16,"",MATCH($C$8,OFFSET([1]NKC!$D$10,H1397,0):'[1]NKC'!$D$5007,0)+H1397),IF(TYPE(MATCH($C$8,OFFSET([1]NKC!$E$10,H1397,0):'[1]NKC'!$E$5007,0)+H1397)=16,"",MATCH($C$8,OFFSET([1]NKC!$E$10,H1397,0):'[1]NKC'!$E$5007,0)+H1397))</f>
        <v>1924</v>
      </c>
    </row>
    <row r="1399" spans="1:8" s="52" customFormat="1" ht="25.5">
      <c r="A1399" s="45">
        <f ca="1">IF($H1399="","",INDEX([1]NKC!$A$10:$A$5007,$H1399))</f>
        <v>43693</v>
      </c>
      <c r="B1399" s="46" t="str">
        <f ca="1">IF($H1399="","",INDEX([1]NKC!$B$10:$B$5007,$H1399))</f>
        <v>PC00106</v>
      </c>
      <c r="C1399" s="47" t="str">
        <f ca="1">IF($H1399="","",INDEX([1]NKC!$C$10:$C$5007,$H1399))</f>
        <v>TT phí công tác khu vực Cần Thơ và Đồng Nai  - Dương Anh Thi- xăng ron 95</v>
      </c>
      <c r="D1399" s="48" t="str">
        <f ca="1">IF(IF($H1399="","",INDEX([1]NKC!$D$10:$D$5007,$H1399))=$C$8,IF($H1399="","",INDEX([1]NKC!$E$10:$E$5007,$H1399)),IF($H1399="","",INDEX([1]NKC!$D$10:$D$5007,$H1399)))</f>
        <v>6418</v>
      </c>
      <c r="E1399" s="49" t="str">
        <f ca="1">IF(IF($H1399="","",INDEX([1]NKC!$E$10:$E$5007,$H1399))=$C$8,"",IF($H1399="","",INDEX([1]NKC!$F$10:$F$5007,$H1399)))</f>
        <v/>
      </c>
      <c r="F1399" s="49">
        <f ca="1">IF(IF($H1399="","",INDEX([1]NKC!$D$10:$D$5007,$H1399))=$C$8,"",IF($H1399="","",INDEX([1]NKC!$F$10:$F$5007,$H1399)))</f>
        <v>910454</v>
      </c>
      <c r="G1399" s="50">
        <f ca="1">IF(SUM(E1399:F1399)=0,0,$G$11+SUM(E$12:$E1399)-SUM(F$12:$F1399))</f>
        <v>2102793445</v>
      </c>
      <c r="H1399" s="51">
        <f ca="1">IF(IF(TYPE(MATCH($C$8,OFFSET([1]NKC!$D$10,H1398,0):'[1]NKC'!$D$5007,0)+H1398)=16,"",MATCH($C$8,OFFSET([1]NKC!$D$10,H1398,0):'[1]NKC'!$D$5007,0)+H1398)&lt;IF(TYPE(MATCH($C$8,OFFSET([1]NKC!$E$10,H1398,0):'[1]NKC'!$E$5007,0)+H1398)=16,"",MATCH($C$8,OFFSET([1]NKC!$E$10,H1398,0):'[1]NKC'!$E$5007,0)+H1398),IF(TYPE(MATCH($C$8,OFFSET([1]NKC!$D$10,H1398,0):'[1]NKC'!$D$5007,0)+H1398)=16,"",MATCH($C$8,OFFSET([1]NKC!$D$10,H1398,0):'[1]NKC'!$D$5007,0)+H1398),IF(TYPE(MATCH($C$8,OFFSET([1]NKC!$E$10,H1398,0):'[1]NKC'!$E$5007,0)+H1398)=16,"",MATCH($C$8,OFFSET([1]NKC!$E$10,H1398,0):'[1]NKC'!$E$5007,0)+H1398))</f>
        <v>1925</v>
      </c>
    </row>
    <row r="1400" spans="1:8" s="52" customFormat="1" ht="25.5">
      <c r="A1400" s="45">
        <f ca="1">IF($H1400="","",INDEX([1]NKC!$A$10:$A$5007,$H1400))</f>
        <v>43693</v>
      </c>
      <c r="B1400" s="46" t="str">
        <f ca="1">IF($H1400="","",INDEX([1]NKC!$B$10:$B$5007,$H1400))</f>
        <v>PC00106</v>
      </c>
      <c r="C1400" s="47" t="str">
        <f ca="1">IF($H1400="","",INDEX([1]NKC!$C$10:$C$5007,$H1400))</f>
        <v>TT phí công tác khu vực Cần Thơ và Đồng Nai  - Dương Anh Thi- xăng ron 95</v>
      </c>
      <c r="D1400" s="48" t="str">
        <f ca="1">IF(IF($H1400="","",INDEX([1]NKC!$D$10:$D$5007,$H1400))=$C$8,IF($H1400="","",INDEX([1]NKC!$E$10:$E$5007,$H1400)),IF($H1400="","",INDEX([1]NKC!$D$10:$D$5007,$H1400)))</f>
        <v>6418</v>
      </c>
      <c r="E1400" s="49" t="str">
        <f ca="1">IF(IF($H1400="","",INDEX([1]NKC!$E$10:$E$5007,$H1400))=$C$8,"",IF($H1400="","",INDEX([1]NKC!$F$10:$F$5007,$H1400)))</f>
        <v/>
      </c>
      <c r="F1400" s="49">
        <f ca="1">IF(IF($H1400="","",INDEX([1]NKC!$D$10:$D$5007,$H1400))=$C$8,"",IF($H1400="","",INDEX([1]NKC!$F$10:$F$5007,$H1400)))</f>
        <v>1309091</v>
      </c>
      <c r="G1400" s="50">
        <f ca="1">IF(SUM(E1400:F1400)=0,0,$G$11+SUM(E$12:$E1400)-SUM(F$12:$F1400))</f>
        <v>2101484354</v>
      </c>
      <c r="H1400" s="51">
        <f ca="1">IF(IF(TYPE(MATCH($C$8,OFFSET([1]NKC!$D$10,H1399,0):'[1]NKC'!$D$5007,0)+H1399)=16,"",MATCH($C$8,OFFSET([1]NKC!$D$10,H1399,0):'[1]NKC'!$D$5007,0)+H1399)&lt;IF(TYPE(MATCH($C$8,OFFSET([1]NKC!$E$10,H1399,0):'[1]NKC'!$E$5007,0)+H1399)=16,"",MATCH($C$8,OFFSET([1]NKC!$E$10,H1399,0):'[1]NKC'!$E$5007,0)+H1399),IF(TYPE(MATCH($C$8,OFFSET([1]NKC!$D$10,H1399,0):'[1]NKC'!$D$5007,0)+H1399)=16,"",MATCH($C$8,OFFSET([1]NKC!$D$10,H1399,0):'[1]NKC'!$D$5007,0)+H1399),IF(TYPE(MATCH($C$8,OFFSET([1]NKC!$E$10,H1399,0):'[1]NKC'!$E$5007,0)+H1399)=16,"",MATCH($C$8,OFFSET([1]NKC!$E$10,H1399,0):'[1]NKC'!$E$5007,0)+H1399))</f>
        <v>1926</v>
      </c>
    </row>
    <row r="1401" spans="1:8" s="52" customFormat="1" ht="14.25">
      <c r="A1401" s="45">
        <f ca="1">IF($H1401="","",INDEX([1]NKC!$A$10:$A$5007,$H1401))</f>
        <v>43693</v>
      </c>
      <c r="B1401" s="46" t="str">
        <f ca="1">IF($H1401="","",INDEX([1]NKC!$B$10:$B$5007,$H1401))</f>
        <v>PC00106</v>
      </c>
      <c r="C1401" s="47" t="str">
        <f ca="1">IF($H1401="","",INDEX([1]NKC!$C$10:$C$5007,$H1401))</f>
        <v>Thuế GTGT được khấu trừ của hàng hóa, dịch vụ</v>
      </c>
      <c r="D1401" s="48" t="str">
        <f ca="1">IF(IF($H1401="","",INDEX([1]NKC!$D$10:$D$5007,$H1401))=$C$8,IF($H1401="","",INDEX([1]NKC!$E$10:$E$5007,$H1401)),IF($H1401="","",INDEX([1]NKC!$D$10:$D$5007,$H1401)))</f>
        <v>1331</v>
      </c>
      <c r="E1401" s="49" t="str">
        <f ca="1">IF(IF($H1401="","",INDEX([1]NKC!$E$10:$E$5007,$H1401))=$C$8,"",IF($H1401="","",INDEX([1]NKC!$F$10:$F$5007,$H1401)))</f>
        <v/>
      </c>
      <c r="F1401" s="49">
        <f ca="1">IF(IF($H1401="","",INDEX([1]NKC!$D$10:$D$5007,$H1401))=$C$8,"",IF($H1401="","",INDEX([1]NKC!$F$10:$F$5007,$H1401)))</f>
        <v>414136</v>
      </c>
      <c r="G1401" s="50">
        <f ca="1">IF(SUM(E1401:F1401)=0,0,$G$11+SUM(E$12:$E1401)-SUM(F$12:$F1401))</f>
        <v>2101070218</v>
      </c>
      <c r="H1401" s="51">
        <f ca="1">IF(IF(TYPE(MATCH($C$8,OFFSET([1]NKC!$D$10,H1400,0):'[1]NKC'!$D$5007,0)+H1400)=16,"",MATCH($C$8,OFFSET([1]NKC!$D$10,H1400,0):'[1]NKC'!$D$5007,0)+H1400)&lt;IF(TYPE(MATCH($C$8,OFFSET([1]NKC!$E$10,H1400,0):'[1]NKC'!$E$5007,0)+H1400)=16,"",MATCH($C$8,OFFSET([1]NKC!$E$10,H1400,0):'[1]NKC'!$E$5007,0)+H1400),IF(TYPE(MATCH($C$8,OFFSET([1]NKC!$D$10,H1400,0):'[1]NKC'!$D$5007,0)+H1400)=16,"",MATCH($C$8,OFFSET([1]NKC!$D$10,H1400,0):'[1]NKC'!$D$5007,0)+H1400),IF(TYPE(MATCH($C$8,OFFSET([1]NKC!$E$10,H1400,0):'[1]NKC'!$E$5007,0)+H1400)=16,"",MATCH($C$8,OFFSET([1]NKC!$E$10,H1400,0):'[1]NKC'!$E$5007,0)+H1400))</f>
        <v>1927</v>
      </c>
    </row>
    <row r="1402" spans="1:8" s="52" customFormat="1" ht="14.25">
      <c r="A1402" s="45">
        <f ca="1">IF($H1402="","",INDEX([1]NKC!$A$10:$A$5007,$H1402))</f>
        <v>43693</v>
      </c>
      <c r="B1402" s="46" t="str">
        <f ca="1">IF($H1402="","",INDEX([1]NKC!$B$10:$B$5007,$H1402))</f>
        <v>NH</v>
      </c>
      <c r="C1402" s="47" t="str">
        <f ca="1">IF($H1402="","",INDEX([1]NKC!$C$10:$C$5007,$H1402))</f>
        <v>Rút TGHN BIDV nhập quỹ tiền mặt - Hoàng Như Kiểm</v>
      </c>
      <c r="D1402" s="48" t="str">
        <f ca="1">IF(IF($H1402="","",INDEX([1]NKC!$D$10:$D$5007,$H1402))=$C$8,IF($H1402="","",INDEX([1]NKC!$E$10:$E$5007,$H1402)),IF($H1402="","",INDEX([1]NKC!$D$10:$D$5007,$H1402)))</f>
        <v>1121BIDV</v>
      </c>
      <c r="E1402" s="49">
        <f ca="1">IF(IF($H1402="","",INDEX([1]NKC!$E$10:$E$5007,$H1402))=$C$8,"",IF($H1402="","",INDEX([1]NKC!$F$10:$F$5007,$H1402)))</f>
        <v>0</v>
      </c>
      <c r="F1402" s="49" t="str">
        <f ca="1">IF(IF($H1402="","",INDEX([1]NKC!$D$10:$D$5007,$H1402))=$C$8,"",IF($H1402="","",INDEX([1]NKC!$F$10:$F$5007,$H1402)))</f>
        <v/>
      </c>
      <c r="G1402" s="50">
        <f ca="1">IF(SUM(E1402:F1402)=0,0,$G$11+SUM(E$12:$E1402)-SUM(F$12:$F1402))</f>
        <v>0</v>
      </c>
      <c r="H1402" s="51">
        <f ca="1">IF(IF(TYPE(MATCH($C$8,OFFSET([1]NKC!$D$10,H1401,0):'[1]NKC'!$D$5007,0)+H1401)=16,"",MATCH($C$8,OFFSET([1]NKC!$D$10,H1401,0):'[1]NKC'!$D$5007,0)+H1401)&lt;IF(TYPE(MATCH($C$8,OFFSET([1]NKC!$E$10,H1401,0):'[1]NKC'!$E$5007,0)+H1401)=16,"",MATCH($C$8,OFFSET([1]NKC!$E$10,H1401,0):'[1]NKC'!$E$5007,0)+H1401),IF(TYPE(MATCH($C$8,OFFSET([1]NKC!$D$10,H1401,0):'[1]NKC'!$D$5007,0)+H1401)=16,"",MATCH($C$8,OFFSET([1]NKC!$D$10,H1401,0):'[1]NKC'!$D$5007,0)+H1401),IF(TYPE(MATCH($C$8,OFFSET([1]NKC!$E$10,H1401,0):'[1]NKC'!$E$5007,0)+H1401)=16,"",MATCH($C$8,OFFSET([1]NKC!$E$10,H1401,0):'[1]NKC'!$E$5007,0)+H1401))</f>
        <v>1931</v>
      </c>
    </row>
    <row r="1403" spans="1:8" s="52" customFormat="1" ht="25.5">
      <c r="A1403" s="45">
        <f ca="1">IF($H1403="","",INDEX([1]NKC!$A$10:$A$5007,$H1403))</f>
        <v>43696</v>
      </c>
      <c r="B1403" s="46" t="str">
        <f ca="1">IF($H1403="","",INDEX([1]NKC!$B$10:$B$5007,$H1403))</f>
        <v>PC00107</v>
      </c>
      <c r="C1403" s="47" t="str">
        <f ca="1">IF($H1403="","",INDEX([1]NKC!$C$10:$C$5007,$H1403))</f>
        <v>Tạm ứng đi chợ từ 20/08/2019 đến 31/08/2019 - Nguyễn Thị Hải</v>
      </c>
      <c r="D1403" s="48" t="str">
        <f ca="1">IF(IF($H1403="","",INDEX([1]NKC!$D$10:$D$5007,$H1403))=$C$8,IF($H1403="","",INDEX([1]NKC!$E$10:$E$5007,$H1403)),IF($H1403="","",INDEX([1]NKC!$D$10:$D$5007,$H1403)))</f>
        <v>141</v>
      </c>
      <c r="E1403" s="49" t="str">
        <f ca="1">IF(IF($H1403="","",INDEX([1]NKC!$E$10:$E$5007,$H1403))=$C$8,"",IF($H1403="","",INDEX([1]NKC!$F$10:$F$5007,$H1403)))</f>
        <v/>
      </c>
      <c r="F1403" s="49">
        <f ca="1">IF(IF($H1403="","",INDEX([1]NKC!$D$10:$D$5007,$H1403))=$C$8,"",IF($H1403="","",INDEX([1]NKC!$F$10:$F$5007,$H1403)))</f>
        <v>2500000</v>
      </c>
      <c r="G1403" s="50">
        <f ca="1">IF(SUM(E1403:F1403)=0,0,$G$11+SUM(E$12:$E1403)-SUM(F$12:$F1403))</f>
        <v>2098570218</v>
      </c>
      <c r="H1403" s="51">
        <f ca="1">IF(IF(TYPE(MATCH($C$8,OFFSET([1]NKC!$D$10,H1402,0):'[1]NKC'!$D$5007,0)+H1402)=16,"",MATCH($C$8,OFFSET([1]NKC!$D$10,H1402,0):'[1]NKC'!$D$5007,0)+H1402)&lt;IF(TYPE(MATCH($C$8,OFFSET([1]NKC!$E$10,H1402,0):'[1]NKC'!$E$5007,0)+H1402)=16,"",MATCH($C$8,OFFSET([1]NKC!$E$10,H1402,0):'[1]NKC'!$E$5007,0)+H1402),IF(TYPE(MATCH($C$8,OFFSET([1]NKC!$D$10,H1402,0):'[1]NKC'!$D$5007,0)+H1402)=16,"",MATCH($C$8,OFFSET([1]NKC!$D$10,H1402,0):'[1]NKC'!$D$5007,0)+H1402),IF(TYPE(MATCH($C$8,OFFSET([1]NKC!$E$10,H1402,0):'[1]NKC'!$E$5007,0)+H1402)=16,"",MATCH($C$8,OFFSET([1]NKC!$E$10,H1402,0):'[1]NKC'!$E$5007,0)+H1402))</f>
        <v>1934</v>
      </c>
    </row>
    <row r="1404" spans="1:8" s="52" customFormat="1" ht="25.5">
      <c r="A1404" s="45">
        <f ca="1">IF($H1404="","",INDEX([1]NKC!$A$10:$A$5007,$H1404))</f>
        <v>43696</v>
      </c>
      <c r="B1404" s="46" t="str">
        <f ca="1">IF($H1404="","",INDEX([1]NKC!$B$10:$B$5007,$H1404))</f>
        <v>PC00108</v>
      </c>
      <c r="C1404" s="47" t="str">
        <f ca="1">IF($H1404="","",INDEX([1]NKC!$C$10:$C$5007,$H1404))</f>
        <v>Nộp thuế Nhập khẩu theo tờ khai: 102813872231 (14/08/2019) - Võ Ngọc Châu</v>
      </c>
      <c r="D1404" s="48" t="str">
        <f ca="1">IF(IF($H1404="","",INDEX([1]NKC!$D$10:$D$5007,$H1404))=$C$8,IF($H1404="","",INDEX([1]NKC!$E$10:$E$5007,$H1404)),IF($H1404="","",INDEX([1]NKC!$D$10:$D$5007,$H1404)))</f>
        <v>3333</v>
      </c>
      <c r="E1404" s="49" t="str">
        <f ca="1">IF(IF($H1404="","",INDEX([1]NKC!$E$10:$E$5007,$H1404))=$C$8,"",IF($H1404="","",INDEX([1]NKC!$F$10:$F$5007,$H1404)))</f>
        <v/>
      </c>
      <c r="F1404" s="49">
        <f ca="1">IF(IF($H1404="","",INDEX([1]NKC!$D$10:$D$5007,$H1404))=$C$8,"",IF($H1404="","",INDEX([1]NKC!$F$10:$F$5007,$H1404)))</f>
        <v>1968600</v>
      </c>
      <c r="G1404" s="50">
        <f ca="1">IF(SUM(E1404:F1404)=0,0,$G$11+SUM(E$12:$E1404)-SUM(F$12:$F1404))</f>
        <v>2096601618</v>
      </c>
      <c r="H1404" s="51">
        <f ca="1">IF(IF(TYPE(MATCH($C$8,OFFSET([1]NKC!$D$10,H1403,0):'[1]NKC'!$D$5007,0)+H1403)=16,"",MATCH($C$8,OFFSET([1]NKC!$D$10,H1403,0):'[1]NKC'!$D$5007,0)+H1403)&lt;IF(TYPE(MATCH($C$8,OFFSET([1]NKC!$E$10,H1403,0):'[1]NKC'!$E$5007,0)+H1403)=16,"",MATCH($C$8,OFFSET([1]NKC!$E$10,H1403,0):'[1]NKC'!$E$5007,0)+H1403),IF(TYPE(MATCH($C$8,OFFSET([1]NKC!$D$10,H1403,0):'[1]NKC'!$D$5007,0)+H1403)=16,"",MATCH($C$8,OFFSET([1]NKC!$D$10,H1403,0):'[1]NKC'!$D$5007,0)+H1403),IF(TYPE(MATCH($C$8,OFFSET([1]NKC!$E$10,H1403,0):'[1]NKC'!$E$5007,0)+H1403)=16,"",MATCH($C$8,OFFSET([1]NKC!$E$10,H1403,0):'[1]NKC'!$E$5007,0)+H1403))</f>
        <v>1935</v>
      </c>
    </row>
    <row r="1405" spans="1:8" s="52" customFormat="1" ht="25.5">
      <c r="A1405" s="45">
        <f ca="1">IF($H1405="","",INDEX([1]NKC!$A$10:$A$5007,$H1405))</f>
        <v>43696</v>
      </c>
      <c r="B1405" s="46" t="str">
        <f ca="1">IF($H1405="","",INDEX([1]NKC!$B$10:$B$5007,$H1405))</f>
        <v>PC00108</v>
      </c>
      <c r="C1405" s="47" t="str">
        <f ca="1">IF($H1405="","",INDEX([1]NKC!$C$10:$C$5007,$H1405))</f>
        <v>Nộp thuế GTGT hàng nhập khẩu theo tờ khai: 102813872231 (14/08/2019) - Võ Ngọc Châu</v>
      </c>
      <c r="D1405" s="48" t="str">
        <f ca="1">IF(IF($H1405="","",INDEX([1]NKC!$D$10:$D$5007,$H1405))=$C$8,IF($H1405="","",INDEX([1]NKC!$E$10:$E$5007,$H1405)),IF($H1405="","",INDEX([1]NKC!$D$10:$D$5007,$H1405)))</f>
        <v>33312</v>
      </c>
      <c r="E1405" s="49" t="str">
        <f ca="1">IF(IF($H1405="","",INDEX([1]NKC!$E$10:$E$5007,$H1405))=$C$8,"",IF($H1405="","",INDEX([1]NKC!$F$10:$F$5007,$H1405)))</f>
        <v/>
      </c>
      <c r="F1405" s="49">
        <f ca="1">IF(IF($H1405="","",INDEX([1]NKC!$D$10:$D$5007,$H1405))=$C$8,"",IF($H1405="","",INDEX([1]NKC!$F$10:$F$5007,$H1405)))</f>
        <v>2165460</v>
      </c>
      <c r="G1405" s="50">
        <f ca="1">IF(SUM(E1405:F1405)=0,0,$G$11+SUM(E$12:$E1405)-SUM(F$12:$F1405))</f>
        <v>2094436158</v>
      </c>
      <c r="H1405" s="51">
        <f ca="1">IF(IF(TYPE(MATCH($C$8,OFFSET([1]NKC!$D$10,H1404,0):'[1]NKC'!$D$5007,0)+H1404)=16,"",MATCH($C$8,OFFSET([1]NKC!$D$10,H1404,0):'[1]NKC'!$D$5007,0)+H1404)&lt;IF(TYPE(MATCH($C$8,OFFSET([1]NKC!$E$10,H1404,0):'[1]NKC'!$E$5007,0)+H1404)=16,"",MATCH($C$8,OFFSET([1]NKC!$E$10,H1404,0):'[1]NKC'!$E$5007,0)+H1404),IF(TYPE(MATCH($C$8,OFFSET([1]NKC!$D$10,H1404,0):'[1]NKC'!$D$5007,0)+H1404)=16,"",MATCH($C$8,OFFSET([1]NKC!$D$10,H1404,0):'[1]NKC'!$D$5007,0)+H1404),IF(TYPE(MATCH($C$8,OFFSET([1]NKC!$E$10,H1404,0):'[1]NKC'!$E$5007,0)+H1404)=16,"",MATCH($C$8,OFFSET([1]NKC!$E$10,H1404,0):'[1]NKC'!$E$5007,0)+H1404))</f>
        <v>1936</v>
      </c>
    </row>
    <row r="1406" spans="1:8" s="52" customFormat="1" ht="25.5">
      <c r="A1406" s="45">
        <f ca="1">IF($H1406="","",INDEX([1]NKC!$A$10:$A$5007,$H1406))</f>
        <v>43696</v>
      </c>
      <c r="B1406" s="46" t="str">
        <f ca="1">IF($H1406="","",INDEX([1]NKC!$B$10:$B$5007,$H1406))</f>
        <v>PC00109</v>
      </c>
      <c r="C1406" s="47" t="str">
        <f ca="1">IF($H1406="","",INDEX([1]NKC!$C$10:$C$5007,$H1406))</f>
        <v>Thanh toán vệ sinh 02 máy lạnh (phòng họp tầng 2, tầng 1 gần toilet không chứng từ) - Dương Anh Đào</v>
      </c>
      <c r="D1406" s="48" t="str">
        <f ca="1">IF(IF($H1406="","",INDEX([1]NKC!$D$10:$D$5007,$H1406))=$C$8,IF($H1406="","",INDEX([1]NKC!$E$10:$E$5007,$H1406)),IF($H1406="","",INDEX([1]NKC!$D$10:$D$5007,$H1406)))</f>
        <v>6428</v>
      </c>
      <c r="E1406" s="49" t="str">
        <f ca="1">IF(IF($H1406="","",INDEX([1]NKC!$E$10:$E$5007,$H1406))=$C$8,"",IF($H1406="","",INDEX([1]NKC!$F$10:$F$5007,$H1406)))</f>
        <v/>
      </c>
      <c r="F1406" s="49">
        <f ca="1">IF(IF($H1406="","",INDEX([1]NKC!$D$10:$D$5007,$H1406))=$C$8,"",IF($H1406="","",INDEX([1]NKC!$F$10:$F$5007,$H1406)))</f>
        <v>500000</v>
      </c>
      <c r="G1406" s="50">
        <f ca="1">IF(SUM(E1406:F1406)=0,0,$G$11+SUM(E$12:$E1406)-SUM(F$12:$F1406))</f>
        <v>2093936158</v>
      </c>
      <c r="H1406" s="51">
        <f ca="1">IF(IF(TYPE(MATCH($C$8,OFFSET([1]NKC!$D$10,H1405,0):'[1]NKC'!$D$5007,0)+H1405)=16,"",MATCH($C$8,OFFSET([1]NKC!$D$10,H1405,0):'[1]NKC'!$D$5007,0)+H1405)&lt;IF(TYPE(MATCH($C$8,OFFSET([1]NKC!$E$10,H1405,0):'[1]NKC'!$E$5007,0)+H1405)=16,"",MATCH($C$8,OFFSET([1]NKC!$E$10,H1405,0):'[1]NKC'!$E$5007,0)+H1405),IF(TYPE(MATCH($C$8,OFFSET([1]NKC!$D$10,H1405,0):'[1]NKC'!$D$5007,0)+H1405)=16,"",MATCH($C$8,OFFSET([1]NKC!$D$10,H1405,0):'[1]NKC'!$D$5007,0)+H1405),IF(TYPE(MATCH($C$8,OFFSET([1]NKC!$E$10,H1405,0):'[1]NKC'!$E$5007,0)+H1405)=16,"",MATCH($C$8,OFFSET([1]NKC!$E$10,H1405,0):'[1]NKC'!$E$5007,0)+H1405))</f>
        <v>1940</v>
      </c>
    </row>
    <row r="1407" spans="1:8" s="52" customFormat="1" ht="25.5">
      <c r="A1407" s="45">
        <f ca="1">IF($H1407="","",INDEX([1]NKC!$A$10:$A$5007,$H1407))</f>
        <v>43697</v>
      </c>
      <c r="B1407" s="46" t="str">
        <f ca="1">IF($H1407="","",INDEX([1]NKC!$B$10:$B$5007,$H1407))</f>
        <v>PC00110</v>
      </c>
      <c r="C1407" s="47" t="str">
        <f ca="1">IF($H1407="","",INDEX([1]NKC!$C$10:$C$5007,$H1407))</f>
        <v>Thanh toán mua văn phòng phẩm theo HĐ 0000189 (20/08/2019) - Dương Anh Đào</v>
      </c>
      <c r="D1407" s="48" t="str">
        <f ca="1">IF(IF($H1407="","",INDEX([1]NKC!$D$10:$D$5007,$H1407))=$C$8,IF($H1407="","",INDEX([1]NKC!$E$10:$E$5007,$H1407)),IF($H1407="","",INDEX([1]NKC!$D$10:$D$5007,$H1407)))</f>
        <v>6428</v>
      </c>
      <c r="E1407" s="49" t="str">
        <f ca="1">IF(IF($H1407="","",INDEX([1]NKC!$E$10:$E$5007,$H1407))=$C$8,"",IF($H1407="","",INDEX([1]NKC!$F$10:$F$5007,$H1407)))</f>
        <v/>
      </c>
      <c r="F1407" s="49">
        <f ca="1">IF(IF($H1407="","",INDEX([1]NKC!$D$10:$D$5007,$H1407))=$C$8,"",IF($H1407="","",INDEX([1]NKC!$F$10:$F$5007,$H1407)))</f>
        <v>831000</v>
      </c>
      <c r="G1407" s="50">
        <f ca="1">IF(SUM(E1407:F1407)=0,0,$G$11+SUM(E$12:$E1407)-SUM(F$12:$F1407))</f>
        <v>2093105158</v>
      </c>
      <c r="H1407" s="51">
        <f ca="1">IF(IF(TYPE(MATCH($C$8,OFFSET([1]NKC!$D$10,H1406,0):'[1]NKC'!$D$5007,0)+H1406)=16,"",MATCH($C$8,OFFSET([1]NKC!$D$10,H1406,0):'[1]NKC'!$D$5007,0)+H1406)&lt;IF(TYPE(MATCH($C$8,OFFSET([1]NKC!$E$10,H1406,0):'[1]NKC'!$E$5007,0)+H1406)=16,"",MATCH($C$8,OFFSET([1]NKC!$E$10,H1406,0):'[1]NKC'!$E$5007,0)+H1406),IF(TYPE(MATCH($C$8,OFFSET([1]NKC!$D$10,H1406,0):'[1]NKC'!$D$5007,0)+H1406)=16,"",MATCH($C$8,OFFSET([1]NKC!$D$10,H1406,0):'[1]NKC'!$D$5007,0)+H1406),IF(TYPE(MATCH($C$8,OFFSET([1]NKC!$E$10,H1406,0):'[1]NKC'!$E$5007,0)+H1406)=16,"",MATCH($C$8,OFFSET([1]NKC!$E$10,H1406,0):'[1]NKC'!$E$5007,0)+H1406))</f>
        <v>1943</v>
      </c>
    </row>
    <row r="1408" spans="1:8" s="52" customFormat="1" ht="14.25">
      <c r="A1408" s="45">
        <f ca="1">IF($H1408="","",INDEX([1]NKC!$A$10:$A$5007,$H1408))</f>
        <v>43697</v>
      </c>
      <c r="B1408" s="46" t="str">
        <f ca="1">IF($H1408="","",INDEX([1]NKC!$B$10:$B$5007,$H1408))</f>
        <v>PC00110</v>
      </c>
      <c r="C1408" s="47" t="str">
        <f ca="1">IF($H1408="","",INDEX([1]NKC!$C$10:$C$5007,$H1408))</f>
        <v>Thuế GTGT được khấu trừ của hàng hóa, dịch vụ</v>
      </c>
      <c r="D1408" s="48" t="str">
        <f ca="1">IF(IF($H1408="","",INDEX([1]NKC!$D$10:$D$5007,$H1408))=$C$8,IF($H1408="","",INDEX([1]NKC!$E$10:$E$5007,$H1408)),IF($H1408="","",INDEX([1]NKC!$D$10:$D$5007,$H1408)))</f>
        <v>1331</v>
      </c>
      <c r="E1408" s="49" t="str">
        <f ca="1">IF(IF($H1408="","",INDEX([1]NKC!$E$10:$E$5007,$H1408))=$C$8,"",IF($H1408="","",INDEX([1]NKC!$F$10:$F$5007,$H1408)))</f>
        <v/>
      </c>
      <c r="F1408" s="49">
        <f ca="1">IF(IF($H1408="","",INDEX([1]NKC!$D$10:$D$5007,$H1408))=$C$8,"",IF($H1408="","",INDEX([1]NKC!$F$10:$F$5007,$H1408)))</f>
        <v>83100</v>
      </c>
      <c r="G1408" s="50">
        <f ca="1">IF(SUM(E1408:F1408)=0,0,$G$11+SUM(E$12:$E1408)-SUM(F$12:$F1408))</f>
        <v>2093022058</v>
      </c>
      <c r="H1408" s="51">
        <f ca="1">IF(IF(TYPE(MATCH($C$8,OFFSET([1]NKC!$D$10,H1407,0):'[1]NKC'!$D$5007,0)+H1407)=16,"",MATCH($C$8,OFFSET([1]NKC!$D$10,H1407,0):'[1]NKC'!$D$5007,0)+H1407)&lt;IF(TYPE(MATCH($C$8,OFFSET([1]NKC!$E$10,H1407,0):'[1]NKC'!$E$5007,0)+H1407)=16,"",MATCH($C$8,OFFSET([1]NKC!$E$10,H1407,0):'[1]NKC'!$E$5007,0)+H1407),IF(TYPE(MATCH($C$8,OFFSET([1]NKC!$D$10,H1407,0):'[1]NKC'!$D$5007,0)+H1407)=16,"",MATCH($C$8,OFFSET([1]NKC!$D$10,H1407,0):'[1]NKC'!$D$5007,0)+H1407),IF(TYPE(MATCH($C$8,OFFSET([1]NKC!$E$10,H1407,0):'[1]NKC'!$E$5007,0)+H1407)=16,"",MATCH($C$8,OFFSET([1]NKC!$E$10,H1407,0):'[1]NKC'!$E$5007,0)+H1407))</f>
        <v>1944</v>
      </c>
    </row>
    <row r="1409" spans="1:8" s="52" customFormat="1" ht="25.5">
      <c r="A1409" s="45">
        <f ca="1">IF($H1409="","",INDEX([1]NKC!$A$10:$A$5007,$H1409))</f>
        <v>43699</v>
      </c>
      <c r="B1409" s="46" t="str">
        <f ca="1">IF($H1409="","",INDEX([1]NKC!$B$10:$B$5007,$H1409))</f>
        <v>PT00034</v>
      </c>
      <c r="C1409" s="47" t="str">
        <f ca="1">IF($H1409="","",INDEX([1]NKC!$C$10:$C$5007,$H1409))</f>
        <v>Thu lại tạm ứng đi chợ ngày 26/07/2019 (Nguyễn Thị Thuỳ Dương) - Nguyễn Thị Hải</v>
      </c>
      <c r="D1409" s="48" t="str">
        <f ca="1">IF(IF($H1409="","",INDEX([1]NKC!$D$10:$D$5007,$H1409))=$C$8,IF($H1409="","",INDEX([1]NKC!$E$10:$E$5007,$H1409)),IF($H1409="","",INDEX([1]NKC!$D$10:$D$5007,$H1409)))</f>
        <v>141</v>
      </c>
      <c r="E1409" s="49">
        <f ca="1">IF(IF($H1409="","",INDEX([1]NKC!$E$10:$E$5007,$H1409))=$C$8,"",IF($H1409="","",INDEX([1]NKC!$F$10:$F$5007,$H1409)))</f>
        <v>5000000</v>
      </c>
      <c r="F1409" s="49" t="str">
        <f ca="1">IF(IF($H1409="","",INDEX([1]NKC!$D$10:$D$5007,$H1409))=$C$8,"",IF($H1409="","",INDEX([1]NKC!$F$10:$F$5007,$H1409)))</f>
        <v/>
      </c>
      <c r="G1409" s="50">
        <f ca="1">IF(SUM(E1409:F1409)=0,0,$G$11+SUM(E$12:$E1409)-SUM(F$12:$F1409))</f>
        <v>2098022058</v>
      </c>
      <c r="H1409" s="51">
        <f ca="1">IF(IF(TYPE(MATCH($C$8,OFFSET([1]NKC!$D$10,H1408,0):'[1]NKC'!$D$5007,0)+H1408)=16,"",MATCH($C$8,OFFSET([1]NKC!$D$10,H1408,0):'[1]NKC'!$D$5007,0)+H1408)&lt;IF(TYPE(MATCH($C$8,OFFSET([1]NKC!$E$10,H1408,0):'[1]NKC'!$E$5007,0)+H1408)=16,"",MATCH($C$8,OFFSET([1]NKC!$E$10,H1408,0):'[1]NKC'!$E$5007,0)+H1408),IF(TYPE(MATCH($C$8,OFFSET([1]NKC!$D$10,H1408,0):'[1]NKC'!$D$5007,0)+H1408)=16,"",MATCH($C$8,OFFSET([1]NKC!$D$10,H1408,0):'[1]NKC'!$D$5007,0)+H1408),IF(TYPE(MATCH($C$8,OFFSET([1]NKC!$E$10,H1408,0):'[1]NKC'!$E$5007,0)+H1408)=16,"",MATCH($C$8,OFFSET([1]NKC!$E$10,H1408,0):'[1]NKC'!$E$5007,0)+H1408))</f>
        <v>1945</v>
      </c>
    </row>
    <row r="1410" spans="1:8" s="52" customFormat="1" ht="25.5">
      <c r="A1410" s="45">
        <f ca="1">IF($H1410="","",INDEX([1]NKC!$A$10:$A$5007,$H1410))</f>
        <v>43699</v>
      </c>
      <c r="B1410" s="46" t="str">
        <f ca="1">IF($H1410="","",INDEX([1]NKC!$B$10:$B$5007,$H1410))</f>
        <v>PC00111</v>
      </c>
      <c r="C1410" s="47" t="str">
        <f ca="1">IF($H1410="","",INDEX([1]NKC!$C$10:$C$5007,$H1410))</f>
        <v>Thanh toán đi chợ nấu ăn hằng ngày từ 29/07 đến 19/08/2019 - Nguyễn Thị Hải</v>
      </c>
      <c r="D1410" s="48" t="str">
        <f ca="1">IF(IF($H1410="","",INDEX([1]NKC!$D$10:$D$5007,$H1410))=$C$8,IF($H1410="","",INDEX([1]NKC!$E$10:$E$5007,$H1410)),IF($H1410="","",INDEX([1]NKC!$D$10:$D$5007,$H1410)))</f>
        <v>6428</v>
      </c>
      <c r="E1410" s="49" t="str">
        <f ca="1">IF(IF($H1410="","",INDEX([1]NKC!$E$10:$E$5007,$H1410))=$C$8,"",IF($H1410="","",INDEX([1]NKC!$F$10:$F$5007,$H1410)))</f>
        <v/>
      </c>
      <c r="F1410" s="49">
        <f ca="1">IF(IF($H1410="","",INDEX([1]NKC!$D$10:$D$5007,$H1410))=$C$8,"",IF($H1410="","",INDEX([1]NKC!$F$10:$F$5007,$H1410)))</f>
        <v>5044000</v>
      </c>
      <c r="G1410" s="50">
        <f ca="1">IF(SUM(E1410:F1410)=0,0,$G$11+SUM(E$12:$E1410)-SUM(F$12:$F1410))</f>
        <v>2092978058</v>
      </c>
      <c r="H1410" s="51">
        <f ca="1">IF(IF(TYPE(MATCH($C$8,OFFSET([1]NKC!$D$10,H1409,0):'[1]NKC'!$D$5007,0)+H1409)=16,"",MATCH($C$8,OFFSET([1]NKC!$D$10,H1409,0):'[1]NKC'!$D$5007,0)+H1409)&lt;IF(TYPE(MATCH($C$8,OFFSET([1]NKC!$E$10,H1409,0):'[1]NKC'!$E$5007,0)+H1409)=16,"",MATCH($C$8,OFFSET([1]NKC!$E$10,H1409,0):'[1]NKC'!$E$5007,0)+H1409),IF(TYPE(MATCH($C$8,OFFSET([1]NKC!$D$10,H1409,0):'[1]NKC'!$D$5007,0)+H1409)=16,"",MATCH($C$8,OFFSET([1]NKC!$D$10,H1409,0):'[1]NKC'!$D$5007,0)+H1409),IF(TYPE(MATCH($C$8,OFFSET([1]NKC!$E$10,H1409,0):'[1]NKC'!$E$5007,0)+H1409)=16,"",MATCH($C$8,OFFSET([1]NKC!$E$10,H1409,0):'[1]NKC'!$E$5007,0)+H1409))</f>
        <v>1946</v>
      </c>
    </row>
    <row r="1411" spans="1:8" s="52" customFormat="1" ht="25.5">
      <c r="A1411" s="45">
        <f ca="1">IF($H1411="","",INDEX([1]NKC!$A$10:$A$5007,$H1411))</f>
        <v>43699</v>
      </c>
      <c r="B1411" s="46" t="str">
        <f ca="1">IF($H1411="","",INDEX([1]NKC!$B$10:$B$5007,$H1411))</f>
        <v>PC00112</v>
      </c>
      <c r="C1411" s="47" t="str">
        <f ca="1">IF($H1411="","",INDEX([1]NKC!$C$10:$C$5007,$H1411))</f>
        <v>Thanh toán phí tăng thêm ngành nghề trong GP.ĐKKD cty Vietbuilders</v>
      </c>
      <c r="D1411" s="48" t="str">
        <f ca="1">IF(IF($H1411="","",INDEX([1]NKC!$D$10:$D$5007,$H1411))=$C$8,IF($H1411="","",INDEX([1]NKC!$E$10:$E$5007,$H1411)),IF($H1411="","",INDEX([1]NKC!$D$10:$D$5007,$H1411)))</f>
        <v>6428</v>
      </c>
      <c r="E1411" s="49" t="str">
        <f ca="1">IF(IF($H1411="","",INDEX([1]NKC!$E$10:$E$5007,$H1411))=$C$8,"",IF($H1411="","",INDEX([1]NKC!$F$10:$F$5007,$H1411)))</f>
        <v/>
      </c>
      <c r="F1411" s="49">
        <f ca="1">IF(IF($H1411="","",INDEX([1]NKC!$D$10:$D$5007,$H1411))=$C$8,"",IF($H1411="","",INDEX([1]NKC!$F$10:$F$5007,$H1411)))</f>
        <v>2500000</v>
      </c>
      <c r="G1411" s="50">
        <f ca="1">IF(SUM(E1411:F1411)=0,0,$G$11+SUM(E$12:$E1411)-SUM(F$12:$F1411))</f>
        <v>2090478058</v>
      </c>
      <c r="H1411" s="51">
        <f ca="1">IF(IF(TYPE(MATCH($C$8,OFFSET([1]NKC!$D$10,H1410,0):'[1]NKC'!$D$5007,0)+H1410)=16,"",MATCH($C$8,OFFSET([1]NKC!$D$10,H1410,0):'[1]NKC'!$D$5007,0)+H1410)&lt;IF(TYPE(MATCH($C$8,OFFSET([1]NKC!$E$10,H1410,0):'[1]NKC'!$E$5007,0)+H1410)=16,"",MATCH($C$8,OFFSET([1]NKC!$E$10,H1410,0):'[1]NKC'!$E$5007,0)+H1410),IF(TYPE(MATCH($C$8,OFFSET([1]NKC!$D$10,H1410,0):'[1]NKC'!$D$5007,0)+H1410)=16,"",MATCH($C$8,OFFSET([1]NKC!$D$10,H1410,0):'[1]NKC'!$D$5007,0)+H1410),IF(TYPE(MATCH($C$8,OFFSET([1]NKC!$E$10,H1410,0):'[1]NKC'!$E$5007,0)+H1410)=16,"",MATCH($C$8,OFFSET([1]NKC!$E$10,H1410,0):'[1]NKC'!$E$5007,0)+H1410))</f>
        <v>1947</v>
      </c>
    </row>
    <row r="1412" spans="1:8" s="52" customFormat="1" ht="14.25">
      <c r="A1412" s="45">
        <f ca="1">IF($H1412="","",INDEX([1]NKC!$A$10:$A$5007,$H1412))</f>
        <v>43699</v>
      </c>
      <c r="B1412" s="46" t="str">
        <f ca="1">IF($H1412="","",INDEX([1]NKC!$B$10:$B$5007,$H1412))</f>
        <v>PC00112</v>
      </c>
      <c r="C1412" s="47" t="str">
        <f ca="1">IF($H1412="","",INDEX([1]NKC!$C$10:$C$5007,$H1412))</f>
        <v>Thuế GTGT được khấu trừ</v>
      </c>
      <c r="D1412" s="48" t="str">
        <f ca="1">IF(IF($H1412="","",INDEX([1]NKC!$D$10:$D$5007,$H1412))=$C$8,IF($H1412="","",INDEX([1]NKC!$E$10:$E$5007,$H1412)),IF($H1412="","",INDEX([1]NKC!$D$10:$D$5007,$H1412)))</f>
        <v>1331</v>
      </c>
      <c r="E1412" s="49" t="str">
        <f ca="1">IF(IF($H1412="","",INDEX([1]NKC!$E$10:$E$5007,$H1412))=$C$8,"",IF($H1412="","",INDEX([1]NKC!$F$10:$F$5007,$H1412)))</f>
        <v/>
      </c>
      <c r="F1412" s="49">
        <f ca="1">IF(IF($H1412="","",INDEX([1]NKC!$D$10:$D$5007,$H1412))=$C$8,"",IF($H1412="","",INDEX([1]NKC!$F$10:$F$5007,$H1412)))</f>
        <v>250000</v>
      </c>
      <c r="G1412" s="50">
        <f ca="1">IF(SUM(E1412:F1412)=0,0,$G$11+SUM(E$12:$E1412)-SUM(F$12:$F1412))</f>
        <v>2090228058</v>
      </c>
      <c r="H1412" s="51">
        <f ca="1">IF(IF(TYPE(MATCH($C$8,OFFSET([1]NKC!$D$10,H1411,0):'[1]NKC'!$D$5007,0)+H1411)=16,"",MATCH($C$8,OFFSET([1]NKC!$D$10,H1411,0):'[1]NKC'!$D$5007,0)+H1411)&lt;IF(TYPE(MATCH($C$8,OFFSET([1]NKC!$E$10,H1411,0):'[1]NKC'!$E$5007,0)+H1411)=16,"",MATCH($C$8,OFFSET([1]NKC!$E$10,H1411,0):'[1]NKC'!$E$5007,0)+H1411),IF(TYPE(MATCH($C$8,OFFSET([1]NKC!$D$10,H1411,0):'[1]NKC'!$D$5007,0)+H1411)=16,"",MATCH($C$8,OFFSET([1]NKC!$D$10,H1411,0):'[1]NKC'!$D$5007,0)+H1411),IF(TYPE(MATCH($C$8,OFFSET([1]NKC!$E$10,H1411,0):'[1]NKC'!$E$5007,0)+H1411)=16,"",MATCH($C$8,OFFSET([1]NKC!$E$10,H1411,0):'[1]NKC'!$E$5007,0)+H1411))</f>
        <v>1948</v>
      </c>
    </row>
    <row r="1413" spans="1:8" s="52" customFormat="1" ht="25.5">
      <c r="A1413" s="45">
        <f ca="1">IF($H1413="","",INDEX([1]NKC!$A$10:$A$5007,$H1413))</f>
        <v>43699</v>
      </c>
      <c r="B1413" s="46" t="str">
        <f ca="1">IF($H1413="","",INDEX([1]NKC!$B$10:$B$5007,$H1413))</f>
        <v>PC00112</v>
      </c>
      <c r="C1413" s="47" t="str">
        <f ca="1">IF($H1413="","",INDEX([1]NKC!$C$10:$C$5007,$H1413))</f>
        <v>Hoàng Thị Luyến tạm ứng (thanh toán tiền thuế GTGT cho HĐ 0000166 (21/08/2019)</v>
      </c>
      <c r="D1413" s="48" t="str">
        <f ca="1">IF(IF($H1413="","",INDEX([1]NKC!$D$10:$D$5007,$H1413))=$C$8,IF($H1413="","",INDEX([1]NKC!$E$10:$E$5007,$H1413)),IF($H1413="","",INDEX([1]NKC!$D$10:$D$5007,$H1413)))</f>
        <v>141</v>
      </c>
      <c r="E1413" s="49" t="str">
        <f ca="1">IF(IF($H1413="","",INDEX([1]NKC!$E$10:$E$5007,$H1413))=$C$8,"",IF($H1413="","",INDEX([1]NKC!$F$10:$F$5007,$H1413)))</f>
        <v/>
      </c>
      <c r="F1413" s="49">
        <f ca="1">IF(IF($H1413="","",INDEX([1]NKC!$D$10:$D$5007,$H1413))=$C$8,"",IF($H1413="","",INDEX([1]NKC!$F$10:$F$5007,$H1413)))</f>
        <v>200000</v>
      </c>
      <c r="G1413" s="50">
        <f ca="1">IF(SUM(E1413:F1413)=0,0,$G$11+SUM(E$12:$E1413)-SUM(F$12:$F1413))</f>
        <v>2090028058</v>
      </c>
      <c r="H1413" s="51">
        <f ca="1">IF(IF(TYPE(MATCH($C$8,OFFSET([1]NKC!$D$10,H1412,0):'[1]NKC'!$D$5007,0)+H1412)=16,"",MATCH($C$8,OFFSET([1]NKC!$D$10,H1412,0):'[1]NKC'!$D$5007,0)+H1412)&lt;IF(TYPE(MATCH($C$8,OFFSET([1]NKC!$E$10,H1412,0):'[1]NKC'!$E$5007,0)+H1412)=16,"",MATCH($C$8,OFFSET([1]NKC!$E$10,H1412,0):'[1]NKC'!$E$5007,0)+H1412),IF(TYPE(MATCH($C$8,OFFSET([1]NKC!$D$10,H1412,0):'[1]NKC'!$D$5007,0)+H1412)=16,"",MATCH($C$8,OFFSET([1]NKC!$D$10,H1412,0):'[1]NKC'!$D$5007,0)+H1412),IF(TYPE(MATCH($C$8,OFFSET([1]NKC!$E$10,H1412,0):'[1]NKC'!$E$5007,0)+H1412)=16,"",MATCH($C$8,OFFSET([1]NKC!$E$10,H1412,0):'[1]NKC'!$E$5007,0)+H1412))</f>
        <v>1949</v>
      </c>
    </row>
    <row r="1414" spans="1:8" s="52" customFormat="1" ht="25.5">
      <c r="A1414" s="45">
        <f ca="1">IF($H1414="","",INDEX([1]NKC!$A$10:$A$5007,$H1414))</f>
        <v>43699</v>
      </c>
      <c r="B1414" s="46" t="str">
        <f ca="1">IF($H1414="","",INDEX([1]NKC!$B$10:$B$5007,$H1414))</f>
        <v>PC00113</v>
      </c>
      <c r="C1414" s="47" t="str">
        <f ca="1">IF($H1414="","",INDEX([1]NKC!$C$10:$C$5007,$H1414))</f>
        <v>Thanh toán cước điện thoại kinh doanh tháng 07/2019 - Văn Ngọc Phương</v>
      </c>
      <c r="D1414" s="48" t="str">
        <f ca="1">IF(IF($H1414="","",INDEX([1]NKC!$D$10:$D$5007,$H1414))=$C$8,IF($H1414="","",INDEX([1]NKC!$E$10:$E$5007,$H1414)),IF($H1414="","",INDEX([1]NKC!$D$10:$D$5007,$H1414)))</f>
        <v>6418</v>
      </c>
      <c r="E1414" s="49" t="str">
        <f ca="1">IF(IF($H1414="","",INDEX([1]NKC!$E$10:$E$5007,$H1414))=$C$8,"",IF($H1414="","",INDEX([1]NKC!$F$10:$F$5007,$H1414)))</f>
        <v/>
      </c>
      <c r="F1414" s="49">
        <f ca="1">IF(IF($H1414="","",INDEX([1]NKC!$D$10:$D$5007,$H1414))=$C$8,"",IF($H1414="","",INDEX([1]NKC!$F$10:$F$5007,$H1414)))</f>
        <v>4823956</v>
      </c>
      <c r="G1414" s="50">
        <f ca="1">IF(SUM(E1414:F1414)=0,0,$G$11+SUM(E$12:$E1414)-SUM(F$12:$F1414))</f>
        <v>2085204102</v>
      </c>
      <c r="H1414" s="51">
        <f ca="1">IF(IF(TYPE(MATCH($C$8,OFFSET([1]NKC!$D$10,H1413,0):'[1]NKC'!$D$5007,0)+H1413)=16,"",MATCH($C$8,OFFSET([1]NKC!$D$10,H1413,0):'[1]NKC'!$D$5007,0)+H1413)&lt;IF(TYPE(MATCH($C$8,OFFSET([1]NKC!$E$10,H1413,0):'[1]NKC'!$E$5007,0)+H1413)=16,"",MATCH($C$8,OFFSET([1]NKC!$E$10,H1413,0):'[1]NKC'!$E$5007,0)+H1413),IF(TYPE(MATCH($C$8,OFFSET([1]NKC!$D$10,H1413,0):'[1]NKC'!$D$5007,0)+H1413)=16,"",MATCH($C$8,OFFSET([1]NKC!$D$10,H1413,0):'[1]NKC'!$D$5007,0)+H1413),IF(TYPE(MATCH($C$8,OFFSET([1]NKC!$E$10,H1413,0):'[1]NKC'!$E$5007,0)+H1413)=16,"",MATCH($C$8,OFFSET([1]NKC!$E$10,H1413,0):'[1]NKC'!$E$5007,0)+H1413))</f>
        <v>1950</v>
      </c>
    </row>
    <row r="1415" spans="1:8" s="52" customFormat="1" ht="38.25">
      <c r="A1415" s="45">
        <f ca="1">IF($H1415="","",INDEX([1]NKC!$A$10:$A$5007,$H1415))</f>
        <v>43699</v>
      </c>
      <c r="B1415" s="46" t="str">
        <f ca="1">IF($H1415="","",INDEX([1]NKC!$B$10:$B$5007,$H1415))</f>
        <v>PC00113</v>
      </c>
      <c r="C1415" s="47" t="str">
        <f ca="1">IF($H1415="","",INDEX([1]NKC!$C$10:$C$5007,$H1415))</f>
        <v>Thanh toán cước điện thoại kinh doanh tháng 07/2019 - Văn Ngọc Phương- chưa xác nhận nguyên nhân</v>
      </c>
      <c r="D1415" s="48" t="str">
        <f ca="1">IF(IF($H1415="","",INDEX([1]NKC!$D$10:$D$5007,$H1415))=$C$8,IF($H1415="","",INDEX([1]NKC!$E$10:$E$5007,$H1415)),IF($H1415="","",INDEX([1]NKC!$D$10:$D$5007,$H1415)))</f>
        <v>6418</v>
      </c>
      <c r="E1415" s="49" t="str">
        <f ca="1">IF(IF($H1415="","",INDEX([1]NKC!$E$10:$E$5007,$H1415))=$C$8,"",IF($H1415="","",INDEX([1]NKC!$F$10:$F$5007,$H1415)))</f>
        <v/>
      </c>
      <c r="F1415" s="49">
        <f ca="1">IF(IF($H1415="","",INDEX([1]NKC!$D$10:$D$5007,$H1415))=$C$8,"",IF($H1415="","",INDEX([1]NKC!$F$10:$F$5007,$H1415)))</f>
        <v>55000</v>
      </c>
      <c r="G1415" s="50">
        <f ca="1">IF(SUM(E1415:F1415)=0,0,$G$11+SUM(E$12:$E1415)-SUM(F$12:$F1415))</f>
        <v>2085149102</v>
      </c>
      <c r="H1415" s="51">
        <f ca="1">IF(IF(TYPE(MATCH($C$8,OFFSET([1]NKC!$D$10,H1414,0):'[1]NKC'!$D$5007,0)+H1414)=16,"",MATCH($C$8,OFFSET([1]NKC!$D$10,H1414,0):'[1]NKC'!$D$5007,0)+H1414)&lt;IF(TYPE(MATCH($C$8,OFFSET([1]NKC!$E$10,H1414,0):'[1]NKC'!$E$5007,0)+H1414)=16,"",MATCH($C$8,OFFSET([1]NKC!$E$10,H1414,0):'[1]NKC'!$E$5007,0)+H1414),IF(TYPE(MATCH($C$8,OFFSET([1]NKC!$D$10,H1414,0):'[1]NKC'!$D$5007,0)+H1414)=16,"",MATCH($C$8,OFFSET([1]NKC!$D$10,H1414,0):'[1]NKC'!$D$5007,0)+H1414),IF(TYPE(MATCH($C$8,OFFSET([1]NKC!$E$10,H1414,0):'[1]NKC'!$E$5007,0)+H1414)=16,"",MATCH($C$8,OFFSET([1]NKC!$E$10,H1414,0):'[1]NKC'!$E$5007,0)+H1414))</f>
        <v>1951</v>
      </c>
    </row>
    <row r="1416" spans="1:8" s="52" customFormat="1" ht="14.25">
      <c r="A1416" s="45">
        <f ca="1">IF($H1416="","",INDEX([1]NKC!$A$10:$A$5007,$H1416))</f>
        <v>43699</v>
      </c>
      <c r="B1416" s="46" t="str">
        <f ca="1">IF($H1416="","",INDEX([1]NKC!$B$10:$B$5007,$H1416))</f>
        <v>PC00113</v>
      </c>
      <c r="C1416" s="47" t="str">
        <f ca="1">IF($H1416="","",INDEX([1]NKC!$C$10:$C$5007,$H1416))</f>
        <v>Thuế GTGT được khấu trừ</v>
      </c>
      <c r="D1416" s="48" t="str">
        <f ca="1">IF(IF($H1416="","",INDEX([1]NKC!$D$10:$D$5007,$H1416))=$C$8,IF($H1416="","",INDEX([1]NKC!$E$10:$E$5007,$H1416)),IF($H1416="","",INDEX([1]NKC!$D$10:$D$5007,$H1416)))</f>
        <v>1331</v>
      </c>
      <c r="E1416" s="49" t="str">
        <f ca="1">IF(IF($H1416="","",INDEX([1]NKC!$E$10:$E$5007,$H1416))=$C$8,"",IF($H1416="","",INDEX([1]NKC!$F$10:$F$5007,$H1416)))</f>
        <v/>
      </c>
      <c r="F1416" s="49">
        <f ca="1">IF(IF($H1416="","",INDEX([1]NKC!$D$10:$D$5007,$H1416))=$C$8,"",IF($H1416="","",INDEX([1]NKC!$F$10:$F$5007,$H1416)))</f>
        <v>482396</v>
      </c>
      <c r="G1416" s="50">
        <f ca="1">IF(SUM(E1416:F1416)=0,0,$G$11+SUM(E$12:$E1416)-SUM(F$12:$F1416))</f>
        <v>2084666706</v>
      </c>
      <c r="H1416" s="51">
        <f ca="1">IF(IF(TYPE(MATCH($C$8,OFFSET([1]NKC!$D$10,H1415,0):'[1]NKC'!$D$5007,0)+H1415)=16,"",MATCH($C$8,OFFSET([1]NKC!$D$10,H1415,0):'[1]NKC'!$D$5007,0)+H1415)&lt;IF(TYPE(MATCH($C$8,OFFSET([1]NKC!$E$10,H1415,0):'[1]NKC'!$E$5007,0)+H1415)=16,"",MATCH($C$8,OFFSET([1]NKC!$E$10,H1415,0):'[1]NKC'!$E$5007,0)+H1415),IF(TYPE(MATCH($C$8,OFFSET([1]NKC!$D$10,H1415,0):'[1]NKC'!$D$5007,0)+H1415)=16,"",MATCH($C$8,OFFSET([1]NKC!$D$10,H1415,0):'[1]NKC'!$D$5007,0)+H1415),IF(TYPE(MATCH($C$8,OFFSET([1]NKC!$E$10,H1415,0):'[1]NKC'!$E$5007,0)+H1415)=16,"",MATCH($C$8,OFFSET([1]NKC!$E$10,H1415,0):'[1]NKC'!$E$5007,0)+H1415))</f>
        <v>1952</v>
      </c>
    </row>
    <row r="1417" spans="1:8" s="52" customFormat="1" ht="14.25">
      <c r="A1417" s="45">
        <f ca="1">IF($H1417="","",INDEX([1]NKC!$A$10:$A$5007,$H1417))</f>
        <v>43700</v>
      </c>
      <c r="B1417" s="46" t="str">
        <f ca="1">IF($H1417="","",INDEX([1]NKC!$B$10:$B$5007,$H1417))</f>
        <v>PT00035</v>
      </c>
      <c r="C1417" s="47" t="str">
        <f ca="1">IF($H1417="","",INDEX([1]NKC!$C$10:$C$5007,$H1417))</f>
        <v>Hoàng Thị Luyến hoàn ứng - Hoàng Thị Luyến</v>
      </c>
      <c r="D1417" s="48" t="str">
        <f ca="1">IF(IF($H1417="","",INDEX([1]NKC!$D$10:$D$5007,$H1417))=$C$8,IF($H1417="","",INDEX([1]NKC!$E$10:$E$5007,$H1417)),IF($H1417="","",INDEX([1]NKC!$D$10:$D$5007,$H1417)))</f>
        <v>141</v>
      </c>
      <c r="E1417" s="49">
        <f ca="1">IF(IF($H1417="","",INDEX([1]NKC!$E$10:$E$5007,$H1417))=$C$8,"",IF($H1417="","",INDEX([1]NKC!$F$10:$F$5007,$H1417)))</f>
        <v>50000000</v>
      </c>
      <c r="F1417" s="49" t="str">
        <f ca="1">IF(IF($H1417="","",INDEX([1]NKC!$D$10:$D$5007,$H1417))=$C$8,"",IF($H1417="","",INDEX([1]NKC!$F$10:$F$5007,$H1417)))</f>
        <v/>
      </c>
      <c r="G1417" s="50">
        <f ca="1">IF(SUM(E1417:F1417)=0,0,$G$11+SUM(E$12:$E1417)-SUM(F$12:$F1417))</f>
        <v>2134666706</v>
      </c>
      <c r="H1417" s="51">
        <f ca="1">IF(IF(TYPE(MATCH($C$8,OFFSET([1]NKC!$D$10,H1416,0):'[1]NKC'!$D$5007,0)+H1416)=16,"",MATCH($C$8,OFFSET([1]NKC!$D$10,H1416,0):'[1]NKC'!$D$5007,0)+H1416)&lt;IF(TYPE(MATCH($C$8,OFFSET([1]NKC!$E$10,H1416,0):'[1]NKC'!$E$5007,0)+H1416)=16,"",MATCH($C$8,OFFSET([1]NKC!$E$10,H1416,0):'[1]NKC'!$E$5007,0)+H1416),IF(TYPE(MATCH($C$8,OFFSET([1]NKC!$D$10,H1416,0):'[1]NKC'!$D$5007,0)+H1416)=16,"",MATCH($C$8,OFFSET([1]NKC!$D$10,H1416,0):'[1]NKC'!$D$5007,0)+H1416),IF(TYPE(MATCH($C$8,OFFSET([1]NKC!$E$10,H1416,0):'[1]NKC'!$E$5007,0)+H1416)=16,"",MATCH($C$8,OFFSET([1]NKC!$E$10,H1416,0):'[1]NKC'!$E$5007,0)+H1416))</f>
        <v>1963</v>
      </c>
    </row>
    <row r="1418" spans="1:8" s="52" customFormat="1" ht="25.5">
      <c r="A1418" s="45">
        <f ca="1">IF($H1418="","",INDEX([1]NKC!$A$10:$A$5007,$H1418))</f>
        <v>43700</v>
      </c>
      <c r="B1418" s="46" t="str">
        <f ca="1">IF($H1418="","",INDEX([1]NKC!$B$10:$B$5007,$H1418))</f>
        <v>PT00036</v>
      </c>
      <c r="C1418" s="47" t="str">
        <f ca="1">IF($H1418="","",INDEX([1]NKC!$C$10:$C$5007,$H1418))</f>
        <v>Thu lại tạm ứng mua quà tặng ngày 23/08/2019 - Văn Ngọc Phương</v>
      </c>
      <c r="D1418" s="48" t="str">
        <f ca="1">IF(IF($H1418="","",INDEX([1]NKC!$D$10:$D$5007,$H1418))=$C$8,IF($H1418="","",INDEX([1]NKC!$E$10:$E$5007,$H1418)),IF($H1418="","",INDEX([1]NKC!$D$10:$D$5007,$H1418)))</f>
        <v>141</v>
      </c>
      <c r="E1418" s="49">
        <f ca="1">IF(IF($H1418="","",INDEX([1]NKC!$E$10:$E$5007,$H1418))=$C$8,"",IF($H1418="","",INDEX([1]NKC!$F$10:$F$5007,$H1418)))</f>
        <v>10000000</v>
      </c>
      <c r="F1418" s="49" t="str">
        <f ca="1">IF(IF($H1418="","",INDEX([1]NKC!$D$10:$D$5007,$H1418))=$C$8,"",IF($H1418="","",INDEX([1]NKC!$F$10:$F$5007,$H1418)))</f>
        <v/>
      </c>
      <c r="G1418" s="50">
        <f ca="1">IF(SUM(E1418:F1418)=0,0,$G$11+SUM(E$12:$E1418)-SUM(F$12:$F1418))</f>
        <v>2144666706</v>
      </c>
      <c r="H1418" s="51">
        <f ca="1">IF(IF(TYPE(MATCH($C$8,OFFSET([1]NKC!$D$10,H1417,0):'[1]NKC'!$D$5007,0)+H1417)=16,"",MATCH($C$8,OFFSET([1]NKC!$D$10,H1417,0):'[1]NKC'!$D$5007,0)+H1417)&lt;IF(TYPE(MATCH($C$8,OFFSET([1]NKC!$E$10,H1417,0):'[1]NKC'!$E$5007,0)+H1417)=16,"",MATCH($C$8,OFFSET([1]NKC!$E$10,H1417,0):'[1]NKC'!$E$5007,0)+H1417),IF(TYPE(MATCH($C$8,OFFSET([1]NKC!$D$10,H1417,0):'[1]NKC'!$D$5007,0)+H1417)=16,"",MATCH($C$8,OFFSET([1]NKC!$D$10,H1417,0):'[1]NKC'!$D$5007,0)+H1417),IF(TYPE(MATCH($C$8,OFFSET([1]NKC!$E$10,H1417,0):'[1]NKC'!$E$5007,0)+H1417)=16,"",MATCH($C$8,OFFSET([1]NKC!$E$10,H1417,0):'[1]NKC'!$E$5007,0)+H1417))</f>
        <v>1964</v>
      </c>
    </row>
    <row r="1419" spans="1:8" s="52" customFormat="1" ht="25.5">
      <c r="A1419" s="45">
        <f ca="1">IF($H1419="","",INDEX([1]NKC!$A$10:$A$5007,$H1419))</f>
        <v>43700</v>
      </c>
      <c r="B1419" s="46" t="str">
        <f ca="1">IF($H1419="","",INDEX([1]NKC!$B$10:$B$5007,$H1419))</f>
        <v>PC00114</v>
      </c>
      <c r="C1419" s="47" t="str">
        <f ca="1">IF($H1419="","",INDEX([1]NKC!$C$10:$C$5007,$H1419))</f>
        <v>Tạm ứng mua quà tặng hội nghị khách hàng - Văn Ngọc Phương</v>
      </c>
      <c r="D1419" s="48" t="str">
        <f ca="1">IF(IF($H1419="","",INDEX([1]NKC!$D$10:$D$5007,$H1419))=$C$8,IF($H1419="","",INDEX([1]NKC!$E$10:$E$5007,$H1419)),IF($H1419="","",INDEX([1]NKC!$D$10:$D$5007,$H1419)))</f>
        <v>141</v>
      </c>
      <c r="E1419" s="49" t="str">
        <f ca="1">IF(IF($H1419="","",INDEX([1]NKC!$E$10:$E$5007,$H1419))=$C$8,"",IF($H1419="","",INDEX([1]NKC!$F$10:$F$5007,$H1419)))</f>
        <v/>
      </c>
      <c r="F1419" s="49">
        <f ca="1">IF(IF($H1419="","",INDEX([1]NKC!$D$10:$D$5007,$H1419))=$C$8,"",IF($H1419="","",INDEX([1]NKC!$F$10:$F$5007,$H1419)))</f>
        <v>10000000</v>
      </c>
      <c r="G1419" s="50">
        <f ca="1">IF(SUM(E1419:F1419)=0,0,$G$11+SUM(E$12:$E1419)-SUM(F$12:$F1419))</f>
        <v>2134666706</v>
      </c>
      <c r="H1419" s="51">
        <f ca="1">IF(IF(TYPE(MATCH($C$8,OFFSET([1]NKC!$D$10,H1418,0):'[1]NKC'!$D$5007,0)+H1418)=16,"",MATCH($C$8,OFFSET([1]NKC!$D$10,H1418,0):'[1]NKC'!$D$5007,0)+H1418)&lt;IF(TYPE(MATCH($C$8,OFFSET([1]NKC!$E$10,H1418,0):'[1]NKC'!$E$5007,0)+H1418)=16,"",MATCH($C$8,OFFSET([1]NKC!$E$10,H1418,0):'[1]NKC'!$E$5007,0)+H1418),IF(TYPE(MATCH($C$8,OFFSET([1]NKC!$D$10,H1418,0):'[1]NKC'!$D$5007,0)+H1418)=16,"",MATCH($C$8,OFFSET([1]NKC!$D$10,H1418,0):'[1]NKC'!$D$5007,0)+H1418),IF(TYPE(MATCH($C$8,OFFSET([1]NKC!$E$10,H1418,0):'[1]NKC'!$E$5007,0)+H1418)=16,"",MATCH($C$8,OFFSET([1]NKC!$E$10,H1418,0):'[1]NKC'!$E$5007,0)+H1418))</f>
        <v>1965</v>
      </c>
    </row>
    <row r="1420" spans="1:8" s="52" customFormat="1" ht="25.5">
      <c r="A1420" s="45">
        <f ca="1">IF($H1420="","",INDEX([1]NKC!$A$10:$A$5007,$H1420))</f>
        <v>43700</v>
      </c>
      <c r="B1420" s="46" t="str">
        <f ca="1">IF($H1420="","",INDEX([1]NKC!$B$10:$B$5007,$H1420))</f>
        <v>PC00115</v>
      </c>
      <c r="C1420" s="47" t="str">
        <f ca="1">IF($H1420="","",INDEX([1]NKC!$C$10:$C$5007,$H1420))</f>
        <v>Tạm ứng dự thảo Tây Nguyên (vé bay, lưu trú,..) - Nguyễn Ngọc Thịnh</v>
      </c>
      <c r="D1420" s="48" t="str">
        <f ca="1">IF(IF($H1420="","",INDEX([1]NKC!$D$10:$D$5007,$H1420))=$C$8,IF($H1420="","",INDEX([1]NKC!$E$10:$E$5007,$H1420)),IF($H1420="","",INDEX([1]NKC!$D$10:$D$5007,$H1420)))</f>
        <v>141</v>
      </c>
      <c r="E1420" s="49" t="str">
        <f ca="1">IF(IF($H1420="","",INDEX([1]NKC!$E$10:$E$5007,$H1420))=$C$8,"",IF($H1420="","",INDEX([1]NKC!$F$10:$F$5007,$H1420)))</f>
        <v/>
      </c>
      <c r="F1420" s="49">
        <f ca="1">IF(IF($H1420="","",INDEX([1]NKC!$D$10:$D$5007,$H1420))=$C$8,"",IF($H1420="","",INDEX([1]NKC!$F$10:$F$5007,$H1420)))</f>
        <v>5500000</v>
      </c>
      <c r="G1420" s="50">
        <f ca="1">IF(SUM(E1420:F1420)=0,0,$G$11+SUM(E$12:$E1420)-SUM(F$12:$F1420))</f>
        <v>2129166706</v>
      </c>
      <c r="H1420" s="51">
        <f ca="1">IF(IF(TYPE(MATCH($C$8,OFFSET([1]NKC!$D$10,H1419,0):'[1]NKC'!$D$5007,0)+H1419)=16,"",MATCH($C$8,OFFSET([1]NKC!$D$10,H1419,0):'[1]NKC'!$D$5007,0)+H1419)&lt;IF(TYPE(MATCH($C$8,OFFSET([1]NKC!$E$10,H1419,0):'[1]NKC'!$E$5007,0)+H1419)=16,"",MATCH($C$8,OFFSET([1]NKC!$E$10,H1419,0):'[1]NKC'!$E$5007,0)+H1419),IF(TYPE(MATCH($C$8,OFFSET([1]NKC!$D$10,H1419,0):'[1]NKC'!$D$5007,0)+H1419)=16,"",MATCH($C$8,OFFSET([1]NKC!$D$10,H1419,0):'[1]NKC'!$D$5007,0)+H1419),IF(TYPE(MATCH($C$8,OFFSET([1]NKC!$E$10,H1419,0):'[1]NKC'!$E$5007,0)+H1419)=16,"",MATCH($C$8,OFFSET([1]NKC!$E$10,H1419,0):'[1]NKC'!$E$5007,0)+H1419))</f>
        <v>1966</v>
      </c>
    </row>
    <row r="1421" spans="1:8" s="52" customFormat="1" ht="25.5">
      <c r="A1421" s="45">
        <f ca="1">IF($H1421="","",INDEX([1]NKC!$A$10:$A$5007,$H1421))</f>
        <v>43700</v>
      </c>
      <c r="B1421" s="46" t="str">
        <f ca="1">IF($H1421="","",INDEX([1]NKC!$B$10:$B$5007,$H1421))</f>
        <v>PC00116</v>
      </c>
      <c r="C1421" s="47" t="str">
        <f ca="1">IF($H1421="","",INDEX([1]NKC!$C$10:$C$5007,$H1421))</f>
        <v>Thanh toán mua 320 cái ly (50% còn lại) theo HĐ số 16/08/19 HĐ 0000142 (24/08/2019) - Dương Anh Đào</v>
      </c>
      <c r="D1421" s="48" t="str">
        <f ca="1">IF(IF($H1421="","",INDEX([1]NKC!$D$10:$D$5007,$H1421))=$C$8,IF($H1421="","",INDEX([1]NKC!$E$10:$E$5007,$H1421)),IF($H1421="","",INDEX([1]NKC!$D$10:$D$5007,$H1421)))</f>
        <v>6418</v>
      </c>
      <c r="E1421" s="49" t="str">
        <f ca="1">IF(IF($H1421="","",INDEX([1]NKC!$E$10:$E$5007,$H1421))=$C$8,"",IF($H1421="","",INDEX([1]NKC!$F$10:$F$5007,$H1421)))</f>
        <v/>
      </c>
      <c r="F1421" s="49">
        <f ca="1">IF(IF($H1421="","",INDEX([1]NKC!$D$10:$D$5007,$H1421))=$C$8,"",IF($H1421="","",INDEX([1]NKC!$F$10:$F$5007,$H1421)))</f>
        <v>9280000</v>
      </c>
      <c r="G1421" s="50">
        <f ca="1">IF(SUM(E1421:F1421)=0,0,$G$11+SUM(E$12:$E1421)-SUM(F$12:$F1421))</f>
        <v>2119886706</v>
      </c>
      <c r="H1421" s="51">
        <f ca="1">IF(IF(TYPE(MATCH($C$8,OFFSET([1]NKC!$D$10,H1420,0):'[1]NKC'!$D$5007,0)+H1420)=16,"",MATCH($C$8,OFFSET([1]NKC!$D$10,H1420,0):'[1]NKC'!$D$5007,0)+H1420)&lt;IF(TYPE(MATCH($C$8,OFFSET([1]NKC!$E$10,H1420,0):'[1]NKC'!$E$5007,0)+H1420)=16,"",MATCH($C$8,OFFSET([1]NKC!$E$10,H1420,0):'[1]NKC'!$E$5007,0)+H1420),IF(TYPE(MATCH($C$8,OFFSET([1]NKC!$D$10,H1420,0):'[1]NKC'!$D$5007,0)+H1420)=16,"",MATCH($C$8,OFFSET([1]NKC!$D$10,H1420,0):'[1]NKC'!$D$5007,0)+H1420),IF(TYPE(MATCH($C$8,OFFSET([1]NKC!$E$10,H1420,0):'[1]NKC'!$E$5007,0)+H1420)=16,"",MATCH($C$8,OFFSET([1]NKC!$E$10,H1420,0):'[1]NKC'!$E$5007,0)+H1420))</f>
        <v>1967</v>
      </c>
    </row>
    <row r="1422" spans="1:8" s="52" customFormat="1" ht="14.25">
      <c r="A1422" s="45">
        <f ca="1">IF($H1422="","",INDEX([1]NKC!$A$10:$A$5007,$H1422))</f>
        <v>43700</v>
      </c>
      <c r="B1422" s="46" t="str">
        <f ca="1">IF($H1422="","",INDEX([1]NKC!$B$10:$B$5007,$H1422))</f>
        <v>PC00116</v>
      </c>
      <c r="C1422" s="47" t="str">
        <f ca="1">IF($H1422="","",INDEX([1]NKC!$C$10:$C$5007,$H1422))</f>
        <v>Thuế GTGT được khấu trừ của hàng hóa, dịch vụ</v>
      </c>
      <c r="D1422" s="48" t="str">
        <f ca="1">IF(IF($H1422="","",INDEX([1]NKC!$D$10:$D$5007,$H1422))=$C$8,IF($H1422="","",INDEX([1]NKC!$E$10:$E$5007,$H1422)),IF($H1422="","",INDEX([1]NKC!$D$10:$D$5007,$H1422)))</f>
        <v>1331</v>
      </c>
      <c r="E1422" s="49" t="str">
        <f ca="1">IF(IF($H1422="","",INDEX([1]NKC!$E$10:$E$5007,$H1422))=$C$8,"",IF($H1422="","",INDEX([1]NKC!$F$10:$F$5007,$H1422)))</f>
        <v/>
      </c>
      <c r="F1422" s="49">
        <f ca="1">IF(IF($H1422="","",INDEX([1]NKC!$D$10:$D$5007,$H1422))=$C$8,"",IF($H1422="","",INDEX([1]NKC!$F$10:$F$5007,$H1422)))</f>
        <v>928000</v>
      </c>
      <c r="G1422" s="50">
        <f ca="1">IF(SUM(E1422:F1422)=0,0,$G$11+SUM(E$12:$E1422)-SUM(F$12:$F1422))</f>
        <v>2118958706</v>
      </c>
      <c r="H1422" s="51">
        <f ca="1">IF(IF(TYPE(MATCH($C$8,OFFSET([1]NKC!$D$10,H1421,0):'[1]NKC'!$D$5007,0)+H1421)=16,"",MATCH($C$8,OFFSET([1]NKC!$D$10,H1421,0):'[1]NKC'!$D$5007,0)+H1421)&lt;IF(TYPE(MATCH($C$8,OFFSET([1]NKC!$E$10,H1421,0):'[1]NKC'!$E$5007,0)+H1421)=16,"",MATCH($C$8,OFFSET([1]NKC!$E$10,H1421,0):'[1]NKC'!$E$5007,0)+H1421),IF(TYPE(MATCH($C$8,OFFSET([1]NKC!$D$10,H1421,0):'[1]NKC'!$D$5007,0)+H1421)=16,"",MATCH($C$8,OFFSET([1]NKC!$D$10,H1421,0):'[1]NKC'!$D$5007,0)+H1421),IF(TYPE(MATCH($C$8,OFFSET([1]NKC!$E$10,H1421,0):'[1]NKC'!$E$5007,0)+H1421)=16,"",MATCH($C$8,OFFSET([1]NKC!$E$10,H1421,0):'[1]NKC'!$E$5007,0)+H1421))</f>
        <v>1968</v>
      </c>
    </row>
    <row r="1423" spans="1:8" s="52" customFormat="1" ht="25.5">
      <c r="A1423" s="45">
        <f ca="1">IF($H1423="","",INDEX([1]NKC!$A$10:$A$5007,$H1423))</f>
        <v>43700</v>
      </c>
      <c r="B1423" s="46" t="str">
        <f ca="1">IF($H1423="","",INDEX([1]NKC!$B$10:$B$5007,$H1423))</f>
        <v>PC00117</v>
      </c>
      <c r="C1423" s="47" t="str">
        <f ca="1">IF($H1423="","",INDEX([1]NKC!$C$10:$C$5007,$H1423))</f>
        <v>Thanh toán phí gói quà tặng cho hội nghị khách hàng 24/08/2019 tại TP.HCM - Dương Anh Đào</v>
      </c>
      <c r="D1423" s="48" t="str">
        <f ca="1">IF(IF($H1423="","",INDEX([1]NKC!$D$10:$D$5007,$H1423))=$C$8,IF($H1423="","",INDEX([1]NKC!$E$10:$E$5007,$H1423)),IF($H1423="","",INDEX([1]NKC!$D$10:$D$5007,$H1423)))</f>
        <v>6418</v>
      </c>
      <c r="E1423" s="49" t="str">
        <f ca="1">IF(IF($H1423="","",INDEX([1]NKC!$E$10:$E$5007,$H1423))=$C$8,"",IF($H1423="","",INDEX([1]NKC!$F$10:$F$5007,$H1423)))</f>
        <v/>
      </c>
      <c r="F1423" s="49">
        <f ca="1">IF(IF($H1423="","",INDEX([1]NKC!$D$10:$D$5007,$H1423))=$C$8,"",IF($H1423="","",INDEX([1]NKC!$F$10:$F$5007,$H1423)))</f>
        <v>200000</v>
      </c>
      <c r="G1423" s="50">
        <f ca="1">IF(SUM(E1423:F1423)=0,0,$G$11+SUM(E$12:$E1423)-SUM(F$12:$F1423))</f>
        <v>2118758706</v>
      </c>
      <c r="H1423" s="51">
        <f ca="1">IF(IF(TYPE(MATCH($C$8,OFFSET([1]NKC!$D$10,H1422,0):'[1]NKC'!$D$5007,0)+H1422)=16,"",MATCH($C$8,OFFSET([1]NKC!$D$10,H1422,0):'[1]NKC'!$D$5007,0)+H1422)&lt;IF(TYPE(MATCH($C$8,OFFSET([1]NKC!$E$10,H1422,0):'[1]NKC'!$E$5007,0)+H1422)=16,"",MATCH($C$8,OFFSET([1]NKC!$E$10,H1422,0):'[1]NKC'!$E$5007,0)+H1422),IF(TYPE(MATCH($C$8,OFFSET([1]NKC!$D$10,H1422,0):'[1]NKC'!$D$5007,0)+H1422)=16,"",MATCH($C$8,OFFSET([1]NKC!$D$10,H1422,0):'[1]NKC'!$D$5007,0)+H1422),IF(TYPE(MATCH($C$8,OFFSET([1]NKC!$E$10,H1422,0):'[1]NKC'!$E$5007,0)+H1422)=16,"",MATCH($C$8,OFFSET([1]NKC!$E$10,H1422,0):'[1]NKC'!$E$5007,0)+H1422))</f>
        <v>1969</v>
      </c>
    </row>
    <row r="1424" spans="1:8" s="52" customFormat="1" ht="25.5">
      <c r="A1424" s="45">
        <f ca="1">IF($H1424="","",INDEX([1]NKC!$A$10:$A$5007,$H1424))</f>
        <v>43700</v>
      </c>
      <c r="B1424" s="46" t="str">
        <f ca="1">IF($H1424="","",INDEX([1]NKC!$B$10:$B$5007,$H1424))</f>
        <v>PC00118</v>
      </c>
      <c r="C1424" s="47" t="str">
        <f ca="1">IF($H1424="","",INDEX([1]NKC!$C$10:$C$5007,$H1424))</f>
        <v>Thanh toán mua quà tặng khách hàng- hội nghị khách hàng tại TP.HCM - Văn Ngọc Phương</v>
      </c>
      <c r="D1424" s="48" t="str">
        <f ca="1">IF(IF($H1424="","",INDEX([1]NKC!$D$10:$D$5007,$H1424))=$C$8,IF($H1424="","",INDEX([1]NKC!$E$10:$E$5007,$H1424)),IF($H1424="","",INDEX([1]NKC!$D$10:$D$5007,$H1424)))</f>
        <v>6418</v>
      </c>
      <c r="E1424" s="49" t="str">
        <f ca="1">IF(IF($H1424="","",INDEX([1]NKC!$E$10:$E$5007,$H1424))=$C$8,"",IF($H1424="","",INDEX([1]NKC!$F$10:$F$5007,$H1424)))</f>
        <v/>
      </c>
      <c r="F1424" s="49">
        <f ca="1">IF(IF($H1424="","",INDEX([1]NKC!$D$10:$D$5007,$H1424))=$C$8,"",IF($H1424="","",INDEX([1]NKC!$F$10:$F$5007,$H1424)))</f>
        <v>4270000</v>
      </c>
      <c r="G1424" s="50">
        <f ca="1">IF(SUM(E1424:F1424)=0,0,$G$11+SUM(E$12:$E1424)-SUM(F$12:$F1424))</f>
        <v>2114488706</v>
      </c>
      <c r="H1424" s="51">
        <f ca="1">IF(IF(TYPE(MATCH($C$8,OFFSET([1]NKC!$D$10,H1423,0):'[1]NKC'!$D$5007,0)+H1423)=16,"",MATCH($C$8,OFFSET([1]NKC!$D$10,H1423,0):'[1]NKC'!$D$5007,0)+H1423)&lt;IF(TYPE(MATCH($C$8,OFFSET([1]NKC!$E$10,H1423,0):'[1]NKC'!$E$5007,0)+H1423)=16,"",MATCH($C$8,OFFSET([1]NKC!$E$10,H1423,0):'[1]NKC'!$E$5007,0)+H1423),IF(TYPE(MATCH($C$8,OFFSET([1]NKC!$D$10,H1423,0):'[1]NKC'!$D$5007,0)+H1423)=16,"",MATCH($C$8,OFFSET([1]NKC!$D$10,H1423,0):'[1]NKC'!$D$5007,0)+H1423),IF(TYPE(MATCH($C$8,OFFSET([1]NKC!$E$10,H1423,0):'[1]NKC'!$E$5007,0)+H1423)=16,"",MATCH($C$8,OFFSET([1]NKC!$E$10,H1423,0):'[1]NKC'!$E$5007,0)+H1423))</f>
        <v>1970</v>
      </c>
    </row>
    <row r="1425" spans="1:8" s="52" customFormat="1" ht="25.5">
      <c r="A1425" s="45">
        <f ca="1">IF($H1425="","",INDEX([1]NKC!$A$10:$A$5007,$H1425))</f>
        <v>43700</v>
      </c>
      <c r="B1425" s="46" t="str">
        <f ca="1">IF($H1425="","",INDEX([1]NKC!$B$10:$B$5007,$H1425))</f>
        <v>PC00118</v>
      </c>
      <c r="C1425" s="47" t="str">
        <f ca="1">IF($H1425="","",INDEX([1]NKC!$C$10:$C$5007,$H1425))</f>
        <v>Thanh toán mua quà tặng khách hàng- hội nghị khách hàng tại TP.HCM - Văn Ngọc Phương</v>
      </c>
      <c r="D1425" s="48" t="str">
        <f ca="1">IF(IF($H1425="","",INDEX([1]NKC!$D$10:$D$5007,$H1425))=$C$8,IF($H1425="","",INDEX([1]NKC!$E$10:$E$5007,$H1425)),IF($H1425="","",INDEX([1]NKC!$D$10:$D$5007,$H1425)))</f>
        <v>6418</v>
      </c>
      <c r="E1425" s="49" t="str">
        <f ca="1">IF(IF($H1425="","",INDEX([1]NKC!$E$10:$E$5007,$H1425))=$C$8,"",IF($H1425="","",INDEX([1]NKC!$F$10:$F$5007,$H1425)))</f>
        <v/>
      </c>
      <c r="F1425" s="49">
        <f ca="1">IF(IF($H1425="","",INDEX([1]NKC!$D$10:$D$5007,$H1425))=$C$8,"",IF($H1425="","",INDEX([1]NKC!$F$10:$F$5007,$H1425)))</f>
        <v>2621817</v>
      </c>
      <c r="G1425" s="50">
        <f ca="1">IF(SUM(E1425:F1425)=0,0,$G$11+SUM(E$12:$E1425)-SUM(F$12:$F1425))</f>
        <v>2111866889</v>
      </c>
      <c r="H1425" s="51">
        <f ca="1">IF(IF(TYPE(MATCH($C$8,OFFSET([1]NKC!$D$10,H1424,0):'[1]NKC'!$D$5007,0)+H1424)=16,"",MATCH($C$8,OFFSET([1]NKC!$D$10,H1424,0):'[1]NKC'!$D$5007,0)+H1424)&lt;IF(TYPE(MATCH($C$8,OFFSET([1]NKC!$E$10,H1424,0):'[1]NKC'!$E$5007,0)+H1424)=16,"",MATCH($C$8,OFFSET([1]NKC!$E$10,H1424,0):'[1]NKC'!$E$5007,0)+H1424),IF(TYPE(MATCH($C$8,OFFSET([1]NKC!$D$10,H1424,0):'[1]NKC'!$D$5007,0)+H1424)=16,"",MATCH($C$8,OFFSET([1]NKC!$D$10,H1424,0):'[1]NKC'!$D$5007,0)+H1424),IF(TYPE(MATCH($C$8,OFFSET([1]NKC!$E$10,H1424,0):'[1]NKC'!$E$5007,0)+H1424)=16,"",MATCH($C$8,OFFSET([1]NKC!$E$10,H1424,0):'[1]NKC'!$E$5007,0)+H1424))</f>
        <v>1971</v>
      </c>
    </row>
    <row r="1426" spans="1:8" s="52" customFormat="1" ht="14.25">
      <c r="A1426" s="45">
        <f ca="1">IF($H1426="","",INDEX([1]NKC!$A$10:$A$5007,$H1426))</f>
        <v>43700</v>
      </c>
      <c r="B1426" s="46" t="str">
        <f ca="1">IF($H1426="","",INDEX([1]NKC!$B$10:$B$5007,$H1426))</f>
        <v>PC00118</v>
      </c>
      <c r="C1426" s="47" t="str">
        <f ca="1">IF($H1426="","",INDEX([1]NKC!$C$10:$C$5007,$H1426))</f>
        <v>Thuế GTGT được khấu trừ của hàng hóa, dịch vụ</v>
      </c>
      <c r="D1426" s="48" t="str">
        <f ca="1">IF(IF($H1426="","",INDEX([1]NKC!$D$10:$D$5007,$H1426))=$C$8,IF($H1426="","",INDEX([1]NKC!$E$10:$E$5007,$H1426)),IF($H1426="","",INDEX([1]NKC!$D$10:$D$5007,$H1426)))</f>
        <v>1331</v>
      </c>
      <c r="E1426" s="49" t="str">
        <f ca="1">IF(IF($H1426="","",INDEX([1]NKC!$E$10:$E$5007,$H1426))=$C$8,"",IF($H1426="","",INDEX([1]NKC!$F$10:$F$5007,$H1426)))</f>
        <v/>
      </c>
      <c r="F1426" s="49">
        <f ca="1">IF(IF($H1426="","",INDEX([1]NKC!$D$10:$D$5007,$H1426))=$C$8,"",IF($H1426="","",INDEX([1]NKC!$F$10:$F$5007,$H1426)))</f>
        <v>262182</v>
      </c>
      <c r="G1426" s="50">
        <f ca="1">IF(SUM(E1426:F1426)=0,0,$G$11+SUM(E$12:$E1426)-SUM(F$12:$F1426))</f>
        <v>2111604707</v>
      </c>
      <c r="H1426" s="51">
        <f ca="1">IF(IF(TYPE(MATCH($C$8,OFFSET([1]NKC!$D$10,H1425,0):'[1]NKC'!$D$5007,0)+H1425)=16,"",MATCH($C$8,OFFSET([1]NKC!$D$10,H1425,0):'[1]NKC'!$D$5007,0)+H1425)&lt;IF(TYPE(MATCH($C$8,OFFSET([1]NKC!$E$10,H1425,0):'[1]NKC'!$E$5007,0)+H1425)=16,"",MATCH($C$8,OFFSET([1]NKC!$E$10,H1425,0):'[1]NKC'!$E$5007,0)+H1425),IF(TYPE(MATCH($C$8,OFFSET([1]NKC!$D$10,H1425,0):'[1]NKC'!$D$5007,0)+H1425)=16,"",MATCH($C$8,OFFSET([1]NKC!$D$10,H1425,0):'[1]NKC'!$D$5007,0)+H1425),IF(TYPE(MATCH($C$8,OFFSET([1]NKC!$E$10,H1425,0):'[1]NKC'!$E$5007,0)+H1425)=16,"",MATCH($C$8,OFFSET([1]NKC!$E$10,H1425,0):'[1]NKC'!$E$5007,0)+H1425))</f>
        <v>1972</v>
      </c>
    </row>
    <row r="1427" spans="1:8" s="52" customFormat="1" ht="25.5">
      <c r="A1427" s="45">
        <f ca="1">IF($H1427="","",INDEX([1]NKC!$A$10:$A$5007,$H1427))</f>
        <v>43703</v>
      </c>
      <c r="B1427" s="46" t="str">
        <f ca="1">IF($H1427="","",INDEX([1]NKC!$B$10:$B$5007,$H1427))</f>
        <v>PT00037</v>
      </c>
      <c r="C1427" s="47" t="str">
        <f ca="1">IF($H1427="","",INDEX([1]NKC!$C$10:$C$5007,$H1427))</f>
        <v>Thu lại tạm ứng công tác Phú Quốc- Kiên Giang (05/08/2019) - Nguyễn Ngọc Thịnh</v>
      </c>
      <c r="D1427" s="48" t="str">
        <f ca="1">IF(IF($H1427="","",INDEX([1]NKC!$D$10:$D$5007,$H1427))=$C$8,IF($H1427="","",INDEX([1]NKC!$E$10:$E$5007,$H1427)),IF($H1427="","",INDEX([1]NKC!$D$10:$D$5007,$H1427)))</f>
        <v>141</v>
      </c>
      <c r="E1427" s="49">
        <f ca="1">IF(IF($H1427="","",INDEX([1]NKC!$E$10:$E$5007,$H1427))=$C$8,"",IF($H1427="","",INDEX([1]NKC!$F$10:$F$5007,$H1427)))</f>
        <v>7800000</v>
      </c>
      <c r="F1427" s="49" t="str">
        <f ca="1">IF(IF($H1427="","",INDEX([1]NKC!$D$10:$D$5007,$H1427))=$C$8,"",IF($H1427="","",INDEX([1]NKC!$F$10:$F$5007,$H1427)))</f>
        <v/>
      </c>
      <c r="G1427" s="50">
        <f ca="1">IF(SUM(E1427:F1427)=0,0,$G$11+SUM(E$12:$E1427)-SUM(F$12:$F1427))</f>
        <v>2119404707</v>
      </c>
      <c r="H1427" s="51">
        <f ca="1">IF(IF(TYPE(MATCH($C$8,OFFSET([1]NKC!$D$10,H1426,0):'[1]NKC'!$D$5007,0)+H1426)=16,"",MATCH($C$8,OFFSET([1]NKC!$D$10,H1426,0):'[1]NKC'!$D$5007,0)+H1426)&lt;IF(TYPE(MATCH($C$8,OFFSET([1]NKC!$E$10,H1426,0):'[1]NKC'!$E$5007,0)+H1426)=16,"",MATCH($C$8,OFFSET([1]NKC!$E$10,H1426,0):'[1]NKC'!$E$5007,0)+H1426),IF(TYPE(MATCH($C$8,OFFSET([1]NKC!$D$10,H1426,0):'[1]NKC'!$D$5007,0)+H1426)=16,"",MATCH($C$8,OFFSET([1]NKC!$D$10,H1426,0):'[1]NKC'!$D$5007,0)+H1426),IF(TYPE(MATCH($C$8,OFFSET([1]NKC!$E$10,H1426,0):'[1]NKC'!$E$5007,0)+H1426)=16,"",MATCH($C$8,OFFSET([1]NKC!$E$10,H1426,0):'[1]NKC'!$E$5007,0)+H1426))</f>
        <v>1976</v>
      </c>
    </row>
    <row r="1428" spans="1:8" s="52" customFormat="1" ht="25.5">
      <c r="A1428" s="45">
        <f ca="1">IF($H1428="","",INDEX([1]NKC!$A$10:$A$5007,$H1428))</f>
        <v>43703</v>
      </c>
      <c r="B1428" s="46" t="str">
        <f ca="1">IF($H1428="","",INDEX([1]NKC!$B$10:$B$5007,$H1428))</f>
        <v>PC00119</v>
      </c>
      <c r="C1428" s="47" t="str">
        <f ca="1">IF($H1428="","",INDEX([1]NKC!$C$10:$C$5007,$H1428))</f>
        <v>Thanh toán cuộc họp phòng kinh doanh theo BB họp ngày 19/08/2019 - Văn Ngọc Phương- ăn uống</v>
      </c>
      <c r="D1428" s="48" t="str">
        <f ca="1">IF(IF($H1428="","",INDEX([1]NKC!$D$10:$D$5007,$H1428))=$C$8,IF($H1428="","",INDEX([1]NKC!$E$10:$E$5007,$H1428)),IF($H1428="","",INDEX([1]NKC!$D$10:$D$5007,$H1428)))</f>
        <v>6418</v>
      </c>
      <c r="E1428" s="49" t="str">
        <f ca="1">IF(IF($H1428="","",INDEX([1]NKC!$E$10:$E$5007,$H1428))=$C$8,"",IF($H1428="","",INDEX([1]NKC!$F$10:$F$5007,$H1428)))</f>
        <v/>
      </c>
      <c r="F1428" s="49">
        <f ca="1">IF(IF($H1428="","",INDEX([1]NKC!$D$10:$D$5007,$H1428))=$C$8,"",IF($H1428="","",INDEX([1]NKC!$F$10:$F$5007,$H1428)))</f>
        <v>966000</v>
      </c>
      <c r="G1428" s="50">
        <f ca="1">IF(SUM(E1428:F1428)=0,0,$G$11+SUM(E$12:$E1428)-SUM(F$12:$F1428))</f>
        <v>2118438707</v>
      </c>
      <c r="H1428" s="51">
        <f ca="1">IF(IF(TYPE(MATCH($C$8,OFFSET([1]NKC!$D$10,H1427,0):'[1]NKC'!$D$5007,0)+H1427)=16,"",MATCH($C$8,OFFSET([1]NKC!$D$10,H1427,0):'[1]NKC'!$D$5007,0)+H1427)&lt;IF(TYPE(MATCH($C$8,OFFSET([1]NKC!$E$10,H1427,0):'[1]NKC'!$E$5007,0)+H1427)=16,"",MATCH($C$8,OFFSET([1]NKC!$E$10,H1427,0):'[1]NKC'!$E$5007,0)+H1427),IF(TYPE(MATCH($C$8,OFFSET([1]NKC!$D$10,H1427,0):'[1]NKC'!$D$5007,0)+H1427)=16,"",MATCH($C$8,OFFSET([1]NKC!$D$10,H1427,0):'[1]NKC'!$D$5007,0)+H1427),IF(TYPE(MATCH($C$8,OFFSET([1]NKC!$E$10,H1427,0):'[1]NKC'!$E$5007,0)+H1427)=16,"",MATCH($C$8,OFFSET([1]NKC!$E$10,H1427,0):'[1]NKC'!$E$5007,0)+H1427))</f>
        <v>1977</v>
      </c>
    </row>
    <row r="1429" spans="1:8" s="52" customFormat="1" ht="14.25">
      <c r="A1429" s="45">
        <f ca="1">IF($H1429="","",INDEX([1]NKC!$A$10:$A$5007,$H1429))</f>
        <v>43703</v>
      </c>
      <c r="B1429" s="46" t="str">
        <f ca="1">IF($H1429="","",INDEX([1]NKC!$B$10:$B$5007,$H1429))</f>
        <v>PC00119</v>
      </c>
      <c r="C1429" s="47" t="str">
        <f ca="1">IF($H1429="","",INDEX([1]NKC!$C$10:$C$5007,$H1429))</f>
        <v>Thuế GTGT được khấu trừ của hàng hóa, dịch vụ</v>
      </c>
      <c r="D1429" s="48" t="str">
        <f ca="1">IF(IF($H1429="","",INDEX([1]NKC!$D$10:$D$5007,$H1429))=$C$8,IF($H1429="","",INDEX([1]NKC!$E$10:$E$5007,$H1429)),IF($H1429="","",INDEX([1]NKC!$D$10:$D$5007,$H1429)))</f>
        <v>1331</v>
      </c>
      <c r="E1429" s="49" t="str">
        <f ca="1">IF(IF($H1429="","",INDEX([1]NKC!$E$10:$E$5007,$H1429))=$C$8,"",IF($H1429="","",INDEX([1]NKC!$F$10:$F$5007,$H1429)))</f>
        <v/>
      </c>
      <c r="F1429" s="49">
        <f ca="1">IF(IF($H1429="","",INDEX([1]NKC!$D$10:$D$5007,$H1429))=$C$8,"",IF($H1429="","",INDEX([1]NKC!$F$10:$F$5007,$H1429)))</f>
        <v>96600</v>
      </c>
      <c r="G1429" s="50">
        <f ca="1">IF(SUM(E1429:F1429)=0,0,$G$11+SUM(E$12:$E1429)-SUM(F$12:$F1429))</f>
        <v>2118342107</v>
      </c>
      <c r="H1429" s="51">
        <f ca="1">IF(IF(TYPE(MATCH($C$8,OFFSET([1]NKC!$D$10,H1428,0):'[1]NKC'!$D$5007,0)+H1428)=16,"",MATCH($C$8,OFFSET([1]NKC!$D$10,H1428,0):'[1]NKC'!$D$5007,0)+H1428)&lt;IF(TYPE(MATCH($C$8,OFFSET([1]NKC!$E$10,H1428,0):'[1]NKC'!$E$5007,0)+H1428)=16,"",MATCH($C$8,OFFSET([1]NKC!$E$10,H1428,0):'[1]NKC'!$E$5007,0)+H1428),IF(TYPE(MATCH($C$8,OFFSET([1]NKC!$D$10,H1428,0):'[1]NKC'!$D$5007,0)+H1428)=16,"",MATCH($C$8,OFFSET([1]NKC!$D$10,H1428,0):'[1]NKC'!$D$5007,0)+H1428),IF(TYPE(MATCH($C$8,OFFSET([1]NKC!$E$10,H1428,0):'[1]NKC'!$E$5007,0)+H1428)=16,"",MATCH($C$8,OFFSET([1]NKC!$E$10,H1428,0):'[1]NKC'!$E$5007,0)+H1428))</f>
        <v>1978</v>
      </c>
    </row>
    <row r="1430" spans="1:8" s="52" customFormat="1" ht="25.5">
      <c r="A1430" s="45">
        <f ca="1">IF($H1430="","",INDEX([1]NKC!$A$10:$A$5007,$H1430))</f>
        <v>43703</v>
      </c>
      <c r="B1430" s="46" t="str">
        <f ca="1">IF($H1430="","",INDEX([1]NKC!$B$10:$B$5007,$H1430))</f>
        <v>PC00120</v>
      </c>
      <c r="C1430" s="47" t="str">
        <f ca="1">IF($H1430="","",INDEX([1]NKC!$C$10:$C$5007,$H1430))</f>
        <v>Thanh toán phí rác tháng 08/2019 theo HĐ 0000134 (20/08/2019) - Võ Ngọc Châu</v>
      </c>
      <c r="D1430" s="48" t="str">
        <f ca="1">IF(IF($H1430="","",INDEX([1]NKC!$D$10:$D$5007,$H1430))=$C$8,IF($H1430="","",INDEX([1]NKC!$E$10:$E$5007,$H1430)),IF($H1430="","",INDEX([1]NKC!$D$10:$D$5007,$H1430)))</f>
        <v>6428</v>
      </c>
      <c r="E1430" s="49" t="str">
        <f ca="1">IF(IF($H1430="","",INDEX([1]NKC!$E$10:$E$5007,$H1430))=$C$8,"",IF($H1430="","",INDEX([1]NKC!$F$10:$F$5007,$H1430)))</f>
        <v/>
      </c>
      <c r="F1430" s="49">
        <f ca="1">IF(IF($H1430="","",INDEX([1]NKC!$D$10:$D$5007,$H1430))=$C$8,"",IF($H1430="","",INDEX([1]NKC!$F$10:$F$5007,$H1430)))</f>
        <v>500000</v>
      </c>
      <c r="G1430" s="50">
        <f ca="1">IF(SUM(E1430:F1430)=0,0,$G$11+SUM(E$12:$E1430)-SUM(F$12:$F1430))</f>
        <v>2117842107</v>
      </c>
      <c r="H1430" s="51">
        <f ca="1">IF(IF(TYPE(MATCH($C$8,OFFSET([1]NKC!$D$10,H1429,0):'[1]NKC'!$D$5007,0)+H1429)=16,"",MATCH($C$8,OFFSET([1]NKC!$D$10,H1429,0):'[1]NKC'!$D$5007,0)+H1429)&lt;IF(TYPE(MATCH($C$8,OFFSET([1]NKC!$E$10,H1429,0):'[1]NKC'!$E$5007,0)+H1429)=16,"",MATCH($C$8,OFFSET([1]NKC!$E$10,H1429,0):'[1]NKC'!$E$5007,0)+H1429),IF(TYPE(MATCH($C$8,OFFSET([1]NKC!$D$10,H1429,0):'[1]NKC'!$D$5007,0)+H1429)=16,"",MATCH($C$8,OFFSET([1]NKC!$D$10,H1429,0):'[1]NKC'!$D$5007,0)+H1429),IF(TYPE(MATCH($C$8,OFFSET([1]NKC!$E$10,H1429,0):'[1]NKC'!$E$5007,0)+H1429)=16,"",MATCH($C$8,OFFSET([1]NKC!$E$10,H1429,0):'[1]NKC'!$E$5007,0)+H1429))</f>
        <v>1979</v>
      </c>
    </row>
    <row r="1431" spans="1:8" s="52" customFormat="1" ht="14.25">
      <c r="A1431" s="45">
        <f ca="1">IF($H1431="","",INDEX([1]NKC!$A$10:$A$5007,$H1431))</f>
        <v>43703</v>
      </c>
      <c r="B1431" s="46" t="str">
        <f ca="1">IF($H1431="","",INDEX([1]NKC!$B$10:$B$5007,$H1431))</f>
        <v>PC00120</v>
      </c>
      <c r="C1431" s="47" t="str">
        <f ca="1">IF($H1431="","",INDEX([1]NKC!$C$10:$C$5007,$H1431))</f>
        <v>Thuế GTGT được khấu trừ của hàng hóa, dịch vụ</v>
      </c>
      <c r="D1431" s="48" t="str">
        <f ca="1">IF(IF($H1431="","",INDEX([1]NKC!$D$10:$D$5007,$H1431))=$C$8,IF($H1431="","",INDEX([1]NKC!$E$10:$E$5007,$H1431)),IF($H1431="","",INDEX([1]NKC!$D$10:$D$5007,$H1431)))</f>
        <v>1331</v>
      </c>
      <c r="E1431" s="49" t="str">
        <f ca="1">IF(IF($H1431="","",INDEX([1]NKC!$E$10:$E$5007,$H1431))=$C$8,"",IF($H1431="","",INDEX([1]NKC!$F$10:$F$5007,$H1431)))</f>
        <v/>
      </c>
      <c r="F1431" s="49">
        <f ca="1">IF(IF($H1431="","",INDEX([1]NKC!$D$10:$D$5007,$H1431))=$C$8,"",IF($H1431="","",INDEX([1]NKC!$F$10:$F$5007,$H1431)))</f>
        <v>50000</v>
      </c>
      <c r="G1431" s="50">
        <f ca="1">IF(SUM(E1431:F1431)=0,0,$G$11+SUM(E$12:$E1431)-SUM(F$12:$F1431))</f>
        <v>2117792107</v>
      </c>
      <c r="H1431" s="51">
        <f ca="1">IF(IF(TYPE(MATCH($C$8,OFFSET([1]NKC!$D$10,H1430,0):'[1]NKC'!$D$5007,0)+H1430)=16,"",MATCH($C$8,OFFSET([1]NKC!$D$10,H1430,0):'[1]NKC'!$D$5007,0)+H1430)&lt;IF(TYPE(MATCH($C$8,OFFSET([1]NKC!$E$10,H1430,0):'[1]NKC'!$E$5007,0)+H1430)=16,"",MATCH($C$8,OFFSET([1]NKC!$E$10,H1430,0):'[1]NKC'!$E$5007,0)+H1430),IF(TYPE(MATCH($C$8,OFFSET([1]NKC!$D$10,H1430,0):'[1]NKC'!$D$5007,0)+H1430)=16,"",MATCH($C$8,OFFSET([1]NKC!$D$10,H1430,0):'[1]NKC'!$D$5007,0)+H1430),IF(TYPE(MATCH($C$8,OFFSET([1]NKC!$E$10,H1430,0):'[1]NKC'!$E$5007,0)+H1430)=16,"",MATCH($C$8,OFFSET([1]NKC!$E$10,H1430,0):'[1]NKC'!$E$5007,0)+H1430))</f>
        <v>1980</v>
      </c>
    </row>
    <row r="1432" spans="1:8" s="52" customFormat="1" ht="25.5">
      <c r="A1432" s="45">
        <f ca="1">IF($H1432="","",INDEX([1]NKC!$A$10:$A$5007,$H1432))</f>
        <v>43703</v>
      </c>
      <c r="B1432" s="46" t="str">
        <f ca="1">IF($H1432="","",INDEX([1]NKC!$B$10:$B$5007,$H1432))</f>
        <v>PC00121</v>
      </c>
      <c r="C1432" s="47" t="str">
        <f ca="1">IF($H1432="","",INDEX([1]NKC!$C$10:$C$5007,$H1432))</f>
        <v>Thanh toán phí nước suối cho NV uống , xe ba gác chở dù ra hội nghị, tiền tuyt NV p/vụ - Nguyễn Thị Nga</v>
      </c>
      <c r="D1432" s="48" t="str">
        <f ca="1">IF(IF($H1432="","",INDEX([1]NKC!$D$10:$D$5007,$H1432))=$C$8,IF($H1432="","",INDEX([1]NKC!$E$10:$E$5007,$H1432)),IF($H1432="","",INDEX([1]NKC!$D$10:$D$5007,$H1432)))</f>
        <v>6418</v>
      </c>
      <c r="E1432" s="49" t="str">
        <f ca="1">IF(IF($H1432="","",INDEX([1]NKC!$E$10:$E$5007,$H1432))=$C$8,"",IF($H1432="","",INDEX([1]NKC!$F$10:$F$5007,$H1432)))</f>
        <v/>
      </c>
      <c r="F1432" s="49">
        <f ca="1">IF(IF($H1432="","",INDEX([1]NKC!$D$10:$D$5007,$H1432))=$C$8,"",IF($H1432="","",INDEX([1]NKC!$F$10:$F$5007,$H1432)))</f>
        <v>700000</v>
      </c>
      <c r="G1432" s="50">
        <f ca="1">IF(SUM(E1432:F1432)=0,0,$G$11+SUM(E$12:$E1432)-SUM(F$12:$F1432))</f>
        <v>2117092107</v>
      </c>
      <c r="H1432" s="51">
        <f ca="1">IF(IF(TYPE(MATCH($C$8,OFFSET([1]NKC!$D$10,H1431,0):'[1]NKC'!$D$5007,0)+H1431)=16,"",MATCH($C$8,OFFSET([1]NKC!$D$10,H1431,0):'[1]NKC'!$D$5007,0)+H1431)&lt;IF(TYPE(MATCH($C$8,OFFSET([1]NKC!$E$10,H1431,0):'[1]NKC'!$E$5007,0)+H1431)=16,"",MATCH($C$8,OFFSET([1]NKC!$E$10,H1431,0):'[1]NKC'!$E$5007,0)+H1431),IF(TYPE(MATCH($C$8,OFFSET([1]NKC!$D$10,H1431,0):'[1]NKC'!$D$5007,0)+H1431)=16,"",MATCH($C$8,OFFSET([1]NKC!$D$10,H1431,0):'[1]NKC'!$D$5007,0)+H1431),IF(TYPE(MATCH($C$8,OFFSET([1]NKC!$E$10,H1431,0):'[1]NKC'!$E$5007,0)+H1431)=16,"",MATCH($C$8,OFFSET([1]NKC!$E$10,H1431,0):'[1]NKC'!$E$5007,0)+H1431))</f>
        <v>1981</v>
      </c>
    </row>
    <row r="1433" spans="1:8" s="52" customFormat="1" ht="25.5">
      <c r="A1433" s="45">
        <f ca="1">IF($H1433="","",INDEX([1]NKC!$A$10:$A$5007,$H1433))</f>
        <v>43703</v>
      </c>
      <c r="B1433" s="46" t="str">
        <f ca="1">IF($H1433="","",INDEX([1]NKC!$B$10:$B$5007,$H1433))</f>
        <v>PC00122</v>
      </c>
      <c r="C1433" s="47" t="str">
        <f ca="1">IF($H1433="","",INDEX([1]NKC!$C$10:$C$5007,$H1433))</f>
        <v>Thanh toán phí sữa tay nắm cửa xe 51G-60044 (không chứng từ) - Nguyễn Ngọc Thịnh</v>
      </c>
      <c r="D1433" s="48" t="str">
        <f ca="1">IF(IF($H1433="","",INDEX([1]NKC!$D$10:$D$5007,$H1433))=$C$8,IF($H1433="","",INDEX([1]NKC!$E$10:$E$5007,$H1433)),IF($H1433="","",INDEX([1]NKC!$D$10:$D$5007,$H1433)))</f>
        <v>6428</v>
      </c>
      <c r="E1433" s="49" t="str">
        <f ca="1">IF(IF($H1433="","",INDEX([1]NKC!$E$10:$E$5007,$H1433))=$C$8,"",IF($H1433="","",INDEX([1]NKC!$F$10:$F$5007,$H1433)))</f>
        <v/>
      </c>
      <c r="F1433" s="49">
        <f ca="1">IF(IF($H1433="","",INDEX([1]NKC!$D$10:$D$5007,$H1433))=$C$8,"",IF($H1433="","",INDEX([1]NKC!$F$10:$F$5007,$H1433)))</f>
        <v>300000</v>
      </c>
      <c r="G1433" s="50">
        <f ca="1">IF(SUM(E1433:F1433)=0,0,$G$11+SUM(E$12:$E1433)-SUM(F$12:$F1433))</f>
        <v>2116792107</v>
      </c>
      <c r="H1433" s="51">
        <f ca="1">IF(IF(TYPE(MATCH($C$8,OFFSET([1]NKC!$D$10,H1432,0):'[1]NKC'!$D$5007,0)+H1432)=16,"",MATCH($C$8,OFFSET([1]NKC!$D$10,H1432,0):'[1]NKC'!$D$5007,0)+H1432)&lt;IF(TYPE(MATCH($C$8,OFFSET([1]NKC!$E$10,H1432,0):'[1]NKC'!$E$5007,0)+H1432)=16,"",MATCH($C$8,OFFSET([1]NKC!$E$10,H1432,0):'[1]NKC'!$E$5007,0)+H1432),IF(TYPE(MATCH($C$8,OFFSET([1]NKC!$D$10,H1432,0):'[1]NKC'!$D$5007,0)+H1432)=16,"",MATCH($C$8,OFFSET([1]NKC!$D$10,H1432,0):'[1]NKC'!$D$5007,0)+H1432),IF(TYPE(MATCH($C$8,OFFSET([1]NKC!$E$10,H1432,0):'[1]NKC'!$E$5007,0)+H1432)=16,"",MATCH($C$8,OFFSET([1]NKC!$E$10,H1432,0):'[1]NKC'!$E$5007,0)+H1432))</f>
        <v>1982</v>
      </c>
    </row>
    <row r="1434" spans="1:8" s="52" customFormat="1" ht="14.25">
      <c r="A1434" s="45">
        <f ca="1">IF($H1434="","",INDEX([1]NKC!$A$10:$A$5007,$H1434))</f>
        <v>43703</v>
      </c>
      <c r="B1434" s="46" t="str">
        <f ca="1">IF($H1434="","",INDEX([1]NKC!$B$10:$B$5007,$H1434))</f>
        <v>PC00122</v>
      </c>
      <c r="C1434" s="47" t="str">
        <f ca="1">IF($H1434="","",INDEX([1]NKC!$C$10:$C$5007,$H1434))</f>
        <v>Thuế GTGT được khấu trừ của hàng hóa, dịch vụ</v>
      </c>
      <c r="D1434" s="48" t="str">
        <f ca="1">IF(IF($H1434="","",INDEX([1]NKC!$D$10:$D$5007,$H1434))=$C$8,IF($H1434="","",INDEX([1]NKC!$E$10:$E$5007,$H1434)),IF($H1434="","",INDEX([1]NKC!$D$10:$D$5007,$H1434)))</f>
        <v>1331</v>
      </c>
      <c r="E1434" s="49" t="str">
        <f ca="1">IF(IF($H1434="","",INDEX([1]NKC!$E$10:$E$5007,$H1434))=$C$8,"",IF($H1434="","",INDEX([1]NKC!$F$10:$F$5007,$H1434)))</f>
        <v/>
      </c>
      <c r="F1434" s="49">
        <f ca="1">IF(IF($H1434="","",INDEX([1]NKC!$D$10:$D$5007,$H1434))=$C$8,"",IF($H1434="","",INDEX([1]NKC!$F$10:$F$5007,$H1434)))</f>
        <v>30000</v>
      </c>
      <c r="G1434" s="50">
        <f ca="1">IF(SUM(E1434:F1434)=0,0,$G$11+SUM(E$12:$E1434)-SUM(F$12:$F1434))</f>
        <v>2116762107</v>
      </c>
      <c r="H1434" s="51">
        <f ca="1">IF(IF(TYPE(MATCH($C$8,OFFSET([1]NKC!$D$10,H1433,0):'[1]NKC'!$D$5007,0)+H1433)=16,"",MATCH($C$8,OFFSET([1]NKC!$D$10,H1433,0):'[1]NKC'!$D$5007,0)+H1433)&lt;IF(TYPE(MATCH($C$8,OFFSET([1]NKC!$E$10,H1433,0):'[1]NKC'!$E$5007,0)+H1433)=16,"",MATCH($C$8,OFFSET([1]NKC!$E$10,H1433,0):'[1]NKC'!$E$5007,0)+H1433),IF(TYPE(MATCH($C$8,OFFSET([1]NKC!$D$10,H1433,0):'[1]NKC'!$D$5007,0)+H1433)=16,"",MATCH($C$8,OFFSET([1]NKC!$D$10,H1433,0):'[1]NKC'!$D$5007,0)+H1433),IF(TYPE(MATCH($C$8,OFFSET([1]NKC!$E$10,H1433,0):'[1]NKC'!$E$5007,0)+H1433)=16,"",MATCH($C$8,OFFSET([1]NKC!$E$10,H1433,0):'[1]NKC'!$E$5007,0)+H1433))</f>
        <v>1983</v>
      </c>
    </row>
    <row r="1435" spans="1:8" s="52" customFormat="1" ht="25.5">
      <c r="A1435" s="45">
        <f ca="1">IF($H1435="","",INDEX([1]NKC!$A$10:$A$5007,$H1435))</f>
        <v>43703</v>
      </c>
      <c r="B1435" s="46" t="str">
        <f ca="1">IF($H1435="","",INDEX([1]NKC!$B$10:$B$5007,$H1435))</f>
        <v>PC00123</v>
      </c>
      <c r="C1435" s="47" t="str">
        <f ca="1">IF($H1435="","",INDEX([1]NKC!$C$10:$C$5007,$H1435))</f>
        <v>Thanh toán phí gửi chứng từ (NH BIDV, HĐ GTGT, hồ sơ làm visa cho Luyến) - Võ Ngọc Châu</v>
      </c>
      <c r="D1435" s="48" t="str">
        <f ca="1">IF(IF($H1435="","",INDEX([1]NKC!$D$10:$D$5007,$H1435))=$C$8,IF($H1435="","",INDEX([1]NKC!$E$10:$E$5007,$H1435)),IF($H1435="","",INDEX([1]NKC!$D$10:$D$5007,$H1435)))</f>
        <v>6428</v>
      </c>
      <c r="E1435" s="49" t="str">
        <f ca="1">IF(IF($H1435="","",INDEX([1]NKC!$E$10:$E$5007,$H1435))=$C$8,"",IF($H1435="","",INDEX([1]NKC!$F$10:$F$5007,$H1435)))</f>
        <v/>
      </c>
      <c r="F1435" s="49">
        <f ca="1">IF(IF($H1435="","",INDEX([1]NKC!$D$10:$D$5007,$H1435))=$C$8,"",IF($H1435="","",INDEX([1]NKC!$F$10:$F$5007,$H1435)))</f>
        <v>241000</v>
      </c>
      <c r="G1435" s="50">
        <f ca="1">IF(SUM(E1435:F1435)=0,0,$G$11+SUM(E$12:$E1435)-SUM(F$12:$F1435))</f>
        <v>2116521107</v>
      </c>
      <c r="H1435" s="51">
        <f ca="1">IF(IF(TYPE(MATCH($C$8,OFFSET([1]NKC!$D$10,H1434,0):'[1]NKC'!$D$5007,0)+H1434)=16,"",MATCH($C$8,OFFSET([1]NKC!$D$10,H1434,0):'[1]NKC'!$D$5007,0)+H1434)&lt;IF(TYPE(MATCH($C$8,OFFSET([1]NKC!$E$10,H1434,0):'[1]NKC'!$E$5007,0)+H1434)=16,"",MATCH($C$8,OFFSET([1]NKC!$E$10,H1434,0):'[1]NKC'!$E$5007,0)+H1434),IF(TYPE(MATCH($C$8,OFFSET([1]NKC!$D$10,H1434,0):'[1]NKC'!$D$5007,0)+H1434)=16,"",MATCH($C$8,OFFSET([1]NKC!$D$10,H1434,0):'[1]NKC'!$D$5007,0)+H1434),IF(TYPE(MATCH($C$8,OFFSET([1]NKC!$E$10,H1434,0):'[1]NKC'!$E$5007,0)+H1434)=16,"",MATCH($C$8,OFFSET([1]NKC!$E$10,H1434,0):'[1]NKC'!$E$5007,0)+H1434))</f>
        <v>1984</v>
      </c>
    </row>
    <row r="1436" spans="1:8" s="52" customFormat="1" ht="38.25">
      <c r="A1436" s="45">
        <f ca="1">IF($H1436="","",INDEX([1]NKC!$A$10:$A$5007,$H1436))</f>
        <v>43703</v>
      </c>
      <c r="B1436" s="46" t="str">
        <f ca="1">IF($H1436="","",INDEX([1]NKC!$B$10:$B$5007,$H1436))</f>
        <v>PC00124</v>
      </c>
      <c r="C1436" s="47" t="str">
        <f ca="1">IF($H1436="","",INDEX([1]NKC!$C$10:$C$5007,$H1436))</f>
        <v>Thanh toán phí thuê 02 lễ tân (nữ) đứng cửa đón khách hội nghị khách hàng 24/08/2019 tại TP.HCM - Nguyễn Thị Nga</v>
      </c>
      <c r="D1436" s="48" t="str">
        <f ca="1">IF(IF($H1436="","",INDEX([1]NKC!$D$10:$D$5007,$H1436))=$C$8,IF($H1436="","",INDEX([1]NKC!$E$10:$E$5007,$H1436)),IF($H1436="","",INDEX([1]NKC!$D$10:$D$5007,$H1436)))</f>
        <v>6418</v>
      </c>
      <c r="E1436" s="49" t="str">
        <f ca="1">IF(IF($H1436="","",INDEX([1]NKC!$E$10:$E$5007,$H1436))=$C$8,"",IF($H1436="","",INDEX([1]NKC!$F$10:$F$5007,$H1436)))</f>
        <v/>
      </c>
      <c r="F1436" s="49">
        <f ca="1">IF(IF($H1436="","",INDEX([1]NKC!$D$10:$D$5007,$H1436))=$C$8,"",IF($H1436="","",INDEX([1]NKC!$F$10:$F$5007,$H1436)))</f>
        <v>1500000</v>
      </c>
      <c r="G1436" s="50">
        <f ca="1">IF(SUM(E1436:F1436)=0,0,$G$11+SUM(E$12:$E1436)-SUM(F$12:$F1436))</f>
        <v>2115021107</v>
      </c>
      <c r="H1436" s="51">
        <f ca="1">IF(IF(TYPE(MATCH($C$8,OFFSET([1]NKC!$D$10,H1435,0):'[1]NKC'!$D$5007,0)+H1435)=16,"",MATCH($C$8,OFFSET([1]NKC!$D$10,H1435,0):'[1]NKC'!$D$5007,0)+H1435)&lt;IF(TYPE(MATCH($C$8,OFFSET([1]NKC!$E$10,H1435,0):'[1]NKC'!$E$5007,0)+H1435)=16,"",MATCH($C$8,OFFSET([1]NKC!$E$10,H1435,0):'[1]NKC'!$E$5007,0)+H1435),IF(TYPE(MATCH($C$8,OFFSET([1]NKC!$D$10,H1435,0):'[1]NKC'!$D$5007,0)+H1435)=16,"",MATCH($C$8,OFFSET([1]NKC!$D$10,H1435,0):'[1]NKC'!$D$5007,0)+H1435),IF(TYPE(MATCH($C$8,OFFSET([1]NKC!$E$10,H1435,0):'[1]NKC'!$E$5007,0)+H1435)=16,"",MATCH($C$8,OFFSET([1]NKC!$E$10,H1435,0):'[1]NKC'!$E$5007,0)+H1435))</f>
        <v>1985</v>
      </c>
    </row>
    <row r="1437" spans="1:8" s="52" customFormat="1" ht="25.5">
      <c r="A1437" s="45">
        <f ca="1">IF($H1437="","",INDEX([1]NKC!$A$10:$A$5007,$H1437))</f>
        <v>43703</v>
      </c>
      <c r="B1437" s="46" t="str">
        <f ca="1">IF($H1437="","",INDEX([1]NKC!$B$10:$B$5007,$H1437))</f>
        <v>PC00125</v>
      </c>
      <c r="C1437" s="47" t="str">
        <f ca="1">IF($H1437="","",INDEX([1]NKC!$C$10:$C$5007,$H1437))</f>
        <v>Thanh toán phí mua bút long dầu cho hội nghị 24/08/2019 tại TP.HCM - Dương Anh Đào</v>
      </c>
      <c r="D1437" s="48" t="str">
        <f ca="1">IF(IF($H1437="","",INDEX([1]NKC!$D$10:$D$5007,$H1437))=$C$8,IF($H1437="","",INDEX([1]NKC!$E$10:$E$5007,$H1437)),IF($H1437="","",INDEX([1]NKC!$D$10:$D$5007,$H1437)))</f>
        <v>6418</v>
      </c>
      <c r="E1437" s="49" t="str">
        <f ca="1">IF(IF($H1437="","",INDEX([1]NKC!$E$10:$E$5007,$H1437))=$C$8,"",IF($H1437="","",INDEX([1]NKC!$F$10:$F$5007,$H1437)))</f>
        <v/>
      </c>
      <c r="F1437" s="49">
        <f ca="1">IF(IF($H1437="","",INDEX([1]NKC!$D$10:$D$5007,$H1437))=$C$8,"",IF($H1437="","",INDEX([1]NKC!$F$10:$F$5007,$H1437)))</f>
        <v>62000</v>
      </c>
      <c r="G1437" s="50">
        <f ca="1">IF(SUM(E1437:F1437)=0,0,$G$11+SUM(E$12:$E1437)-SUM(F$12:$F1437))</f>
        <v>2114959107</v>
      </c>
      <c r="H1437" s="51">
        <f ca="1">IF(IF(TYPE(MATCH($C$8,OFFSET([1]NKC!$D$10,H1436,0):'[1]NKC'!$D$5007,0)+H1436)=16,"",MATCH($C$8,OFFSET([1]NKC!$D$10,H1436,0):'[1]NKC'!$D$5007,0)+H1436)&lt;IF(TYPE(MATCH($C$8,OFFSET([1]NKC!$E$10,H1436,0):'[1]NKC'!$E$5007,0)+H1436)=16,"",MATCH($C$8,OFFSET([1]NKC!$E$10,H1436,0):'[1]NKC'!$E$5007,0)+H1436),IF(TYPE(MATCH($C$8,OFFSET([1]NKC!$D$10,H1436,0):'[1]NKC'!$D$5007,0)+H1436)=16,"",MATCH($C$8,OFFSET([1]NKC!$D$10,H1436,0):'[1]NKC'!$D$5007,0)+H1436),IF(TYPE(MATCH($C$8,OFFSET([1]NKC!$E$10,H1436,0):'[1]NKC'!$E$5007,0)+H1436)=16,"",MATCH($C$8,OFFSET([1]NKC!$E$10,H1436,0):'[1]NKC'!$E$5007,0)+H1436))</f>
        <v>1986</v>
      </c>
    </row>
    <row r="1438" spans="1:8" s="52" customFormat="1" ht="25.5">
      <c r="A1438" s="45">
        <f ca="1">IF($H1438="","",INDEX([1]NKC!$A$10:$A$5007,$H1438))</f>
        <v>43703</v>
      </c>
      <c r="B1438" s="46" t="str">
        <f ca="1">IF($H1438="","",INDEX([1]NKC!$B$10:$B$5007,$H1438))</f>
        <v>PC00126</v>
      </c>
      <c r="C1438" s="47" t="str">
        <f ca="1">IF($H1438="","",INDEX([1]NKC!$C$10:$C$5007,$H1438))</f>
        <v>Thanh toán phí gửi xe cho KH tham gia hội nghị ngày 24/08/2019 tại Tp.HCM - Dương Anh Đào</v>
      </c>
      <c r="D1438" s="48" t="str">
        <f ca="1">IF(IF($H1438="","",INDEX([1]NKC!$D$10:$D$5007,$H1438))=$C$8,IF($H1438="","",INDEX([1]NKC!$E$10:$E$5007,$H1438)),IF($H1438="","",INDEX([1]NKC!$D$10:$D$5007,$H1438)))</f>
        <v>6418</v>
      </c>
      <c r="E1438" s="49" t="str">
        <f ca="1">IF(IF($H1438="","",INDEX([1]NKC!$E$10:$E$5007,$H1438))=$C$8,"",IF($H1438="","",INDEX([1]NKC!$F$10:$F$5007,$H1438)))</f>
        <v/>
      </c>
      <c r="F1438" s="49">
        <f ca="1">IF(IF($H1438="","",INDEX([1]NKC!$D$10:$D$5007,$H1438))=$C$8,"",IF($H1438="","",INDEX([1]NKC!$F$10:$F$5007,$H1438)))</f>
        <v>1000000</v>
      </c>
      <c r="G1438" s="50">
        <f ca="1">IF(SUM(E1438:F1438)=0,0,$G$11+SUM(E$12:$E1438)-SUM(F$12:$F1438))</f>
        <v>2113959107</v>
      </c>
      <c r="H1438" s="51">
        <f ca="1">IF(IF(TYPE(MATCH($C$8,OFFSET([1]NKC!$D$10,H1437,0):'[1]NKC'!$D$5007,0)+H1437)=16,"",MATCH($C$8,OFFSET([1]NKC!$D$10,H1437,0):'[1]NKC'!$D$5007,0)+H1437)&lt;IF(TYPE(MATCH($C$8,OFFSET([1]NKC!$E$10,H1437,0):'[1]NKC'!$E$5007,0)+H1437)=16,"",MATCH($C$8,OFFSET([1]NKC!$E$10,H1437,0):'[1]NKC'!$E$5007,0)+H1437),IF(TYPE(MATCH($C$8,OFFSET([1]NKC!$D$10,H1437,0):'[1]NKC'!$D$5007,0)+H1437)=16,"",MATCH($C$8,OFFSET([1]NKC!$D$10,H1437,0):'[1]NKC'!$D$5007,0)+H1437),IF(TYPE(MATCH($C$8,OFFSET([1]NKC!$E$10,H1437,0):'[1]NKC'!$E$5007,0)+H1437)=16,"",MATCH($C$8,OFFSET([1]NKC!$E$10,H1437,0):'[1]NKC'!$E$5007,0)+H1437))</f>
        <v>1987</v>
      </c>
    </row>
    <row r="1439" spans="1:8" s="52" customFormat="1" ht="25.5">
      <c r="A1439" s="45">
        <f ca="1">IF($H1439="","",INDEX([1]NKC!$A$10:$A$5007,$H1439))</f>
        <v>43704</v>
      </c>
      <c r="B1439" s="46" t="str">
        <f ca="1">IF($H1439="","",INDEX([1]NKC!$B$10:$B$5007,$H1439))</f>
        <v>PC00127</v>
      </c>
      <c r="C1439" s="47" t="str">
        <f ca="1">IF($H1439="","",INDEX([1]NKC!$C$10:$C$5007,$H1439))</f>
        <v>Thanh toán phí công tác Phú Quốc, Cần Thơ - Nguyễn Ngọc Thịnh- thuê phòng</v>
      </c>
      <c r="D1439" s="48" t="str">
        <f ca="1">IF(IF($H1439="","",INDEX([1]NKC!$D$10:$D$5007,$H1439))=$C$8,IF($H1439="","",INDEX([1]NKC!$E$10:$E$5007,$H1439)),IF($H1439="","",INDEX([1]NKC!$D$10:$D$5007,$H1439)))</f>
        <v>6418</v>
      </c>
      <c r="E1439" s="49" t="str">
        <f ca="1">IF(IF($H1439="","",INDEX([1]NKC!$E$10:$E$5007,$H1439))=$C$8,"",IF($H1439="","",INDEX([1]NKC!$F$10:$F$5007,$H1439)))</f>
        <v/>
      </c>
      <c r="F1439" s="49">
        <f ca="1">IF(IF($H1439="","",INDEX([1]NKC!$D$10:$D$5007,$H1439))=$C$8,"",IF($H1439="","",INDEX([1]NKC!$F$10:$F$5007,$H1439)))</f>
        <v>227273</v>
      </c>
      <c r="G1439" s="50">
        <f ca="1">IF(SUM(E1439:F1439)=0,0,$G$11+SUM(E$12:$E1439)-SUM(F$12:$F1439))</f>
        <v>2113731834</v>
      </c>
      <c r="H1439" s="51">
        <f ca="1">IF(IF(TYPE(MATCH($C$8,OFFSET([1]NKC!$D$10,H1438,0):'[1]NKC'!$D$5007,0)+H1438)=16,"",MATCH($C$8,OFFSET([1]NKC!$D$10,H1438,0):'[1]NKC'!$D$5007,0)+H1438)&lt;IF(TYPE(MATCH($C$8,OFFSET([1]NKC!$E$10,H1438,0):'[1]NKC'!$E$5007,0)+H1438)=16,"",MATCH($C$8,OFFSET([1]NKC!$E$10,H1438,0):'[1]NKC'!$E$5007,0)+H1438),IF(TYPE(MATCH($C$8,OFFSET([1]NKC!$D$10,H1438,0):'[1]NKC'!$D$5007,0)+H1438)=16,"",MATCH($C$8,OFFSET([1]NKC!$D$10,H1438,0):'[1]NKC'!$D$5007,0)+H1438),IF(TYPE(MATCH($C$8,OFFSET([1]NKC!$E$10,H1438,0):'[1]NKC'!$E$5007,0)+H1438)=16,"",MATCH($C$8,OFFSET([1]NKC!$E$10,H1438,0):'[1]NKC'!$E$5007,0)+H1438))</f>
        <v>1988</v>
      </c>
    </row>
    <row r="1440" spans="1:8" s="52" customFormat="1" ht="25.5">
      <c r="A1440" s="45">
        <f ca="1">IF($H1440="","",INDEX([1]NKC!$A$10:$A$5007,$H1440))</f>
        <v>43704</v>
      </c>
      <c r="B1440" s="46" t="str">
        <f ca="1">IF($H1440="","",INDEX([1]NKC!$B$10:$B$5007,$H1440))</f>
        <v>PC00127</v>
      </c>
      <c r="C1440" s="47" t="str">
        <f ca="1">IF($H1440="","",INDEX([1]NKC!$C$10:$C$5007,$H1440))</f>
        <v>Thanh toán phí công tác Phú Quốc, Cần Thơ - Nguyễn Ngọc Thịnh- thuê phòng</v>
      </c>
      <c r="D1440" s="48" t="str">
        <f ca="1">IF(IF($H1440="","",INDEX([1]NKC!$D$10:$D$5007,$H1440))=$C$8,IF($H1440="","",INDEX([1]NKC!$E$10:$E$5007,$H1440)),IF($H1440="","",INDEX([1]NKC!$D$10:$D$5007,$H1440)))</f>
        <v>6418</v>
      </c>
      <c r="E1440" s="49" t="str">
        <f ca="1">IF(IF($H1440="","",INDEX([1]NKC!$E$10:$E$5007,$H1440))=$C$8,"",IF($H1440="","",INDEX([1]NKC!$F$10:$F$5007,$H1440)))</f>
        <v/>
      </c>
      <c r="F1440" s="49">
        <f ca="1">IF(IF($H1440="","",INDEX([1]NKC!$D$10:$D$5007,$H1440))=$C$8,"",IF($H1440="","",INDEX([1]NKC!$F$10:$F$5007,$H1440)))</f>
        <v>1200000</v>
      </c>
      <c r="G1440" s="50">
        <f ca="1">IF(SUM(E1440:F1440)=0,0,$G$11+SUM(E$12:$E1440)-SUM(F$12:$F1440))</f>
        <v>2112531834</v>
      </c>
      <c r="H1440" s="51">
        <f ca="1">IF(IF(TYPE(MATCH($C$8,OFFSET([1]NKC!$D$10,H1439,0):'[1]NKC'!$D$5007,0)+H1439)=16,"",MATCH($C$8,OFFSET([1]NKC!$D$10,H1439,0):'[1]NKC'!$D$5007,0)+H1439)&lt;IF(TYPE(MATCH($C$8,OFFSET([1]NKC!$E$10,H1439,0):'[1]NKC'!$E$5007,0)+H1439)=16,"",MATCH($C$8,OFFSET([1]NKC!$E$10,H1439,0):'[1]NKC'!$E$5007,0)+H1439),IF(TYPE(MATCH($C$8,OFFSET([1]NKC!$D$10,H1439,0):'[1]NKC'!$D$5007,0)+H1439)=16,"",MATCH($C$8,OFFSET([1]NKC!$D$10,H1439,0):'[1]NKC'!$D$5007,0)+H1439),IF(TYPE(MATCH($C$8,OFFSET([1]NKC!$E$10,H1439,0):'[1]NKC'!$E$5007,0)+H1439)=16,"",MATCH($C$8,OFFSET([1]NKC!$E$10,H1439,0):'[1]NKC'!$E$5007,0)+H1439))</f>
        <v>1989</v>
      </c>
    </row>
    <row r="1441" spans="1:8" s="52" customFormat="1" ht="25.5">
      <c r="A1441" s="45">
        <f ca="1">IF($H1441="","",INDEX([1]NKC!$A$10:$A$5007,$H1441))</f>
        <v>43704</v>
      </c>
      <c r="B1441" s="46" t="str">
        <f ca="1">IF($H1441="","",INDEX([1]NKC!$B$10:$B$5007,$H1441))</f>
        <v>PC00127</v>
      </c>
      <c r="C1441" s="47" t="str">
        <f ca="1">IF($H1441="","",INDEX([1]NKC!$C$10:$C$5007,$H1441))</f>
        <v>Thanh toán phí công tác Phú Quốc, Cần Thơ - Nguyễn Ngọc Thịnh- Xăng A95</v>
      </c>
      <c r="D1441" s="48" t="str">
        <f ca="1">IF(IF($H1441="","",INDEX([1]NKC!$D$10:$D$5007,$H1441))=$C$8,IF($H1441="","",INDEX([1]NKC!$E$10:$E$5007,$H1441)),IF($H1441="","",INDEX([1]NKC!$D$10:$D$5007,$H1441)))</f>
        <v>6418</v>
      </c>
      <c r="E1441" s="49" t="str">
        <f ca="1">IF(IF($H1441="","",INDEX([1]NKC!$E$10:$E$5007,$H1441))=$C$8,"",IF($H1441="","",INDEX([1]NKC!$F$10:$F$5007,$H1441)))</f>
        <v/>
      </c>
      <c r="F1441" s="49">
        <f ca="1">IF(IF($H1441="","",INDEX([1]NKC!$D$10:$D$5007,$H1441))=$C$8,"",IF($H1441="","",INDEX([1]NKC!$F$10:$F$5007,$H1441)))</f>
        <v>910945</v>
      </c>
      <c r="G1441" s="50">
        <f ca="1">IF(SUM(E1441:F1441)=0,0,$G$11+SUM(E$12:$E1441)-SUM(F$12:$F1441))</f>
        <v>2111620889</v>
      </c>
      <c r="H1441" s="51">
        <f ca="1">IF(IF(TYPE(MATCH($C$8,OFFSET([1]NKC!$D$10,H1440,0):'[1]NKC'!$D$5007,0)+H1440)=16,"",MATCH($C$8,OFFSET([1]NKC!$D$10,H1440,0):'[1]NKC'!$D$5007,0)+H1440)&lt;IF(TYPE(MATCH($C$8,OFFSET([1]NKC!$E$10,H1440,0):'[1]NKC'!$E$5007,0)+H1440)=16,"",MATCH($C$8,OFFSET([1]NKC!$E$10,H1440,0):'[1]NKC'!$E$5007,0)+H1440),IF(TYPE(MATCH($C$8,OFFSET([1]NKC!$D$10,H1440,0):'[1]NKC'!$D$5007,0)+H1440)=16,"",MATCH($C$8,OFFSET([1]NKC!$D$10,H1440,0):'[1]NKC'!$D$5007,0)+H1440),IF(TYPE(MATCH($C$8,OFFSET([1]NKC!$E$10,H1440,0):'[1]NKC'!$E$5007,0)+H1440)=16,"",MATCH($C$8,OFFSET([1]NKC!$E$10,H1440,0):'[1]NKC'!$E$5007,0)+H1440))</f>
        <v>1990</v>
      </c>
    </row>
    <row r="1442" spans="1:8" s="52" customFormat="1" ht="25.5">
      <c r="A1442" s="45">
        <f ca="1">IF($H1442="","",INDEX([1]NKC!$A$10:$A$5007,$H1442))</f>
        <v>43704</v>
      </c>
      <c r="B1442" s="46" t="str">
        <f ca="1">IF($H1442="","",INDEX([1]NKC!$B$10:$B$5007,$H1442))</f>
        <v>PC00127</v>
      </c>
      <c r="C1442" s="47" t="str">
        <f ca="1">IF($H1442="","",INDEX([1]NKC!$C$10:$C$5007,$H1442))</f>
        <v>Thanh toán phí công tác Phú Quốc, Cần Thơ - Nguyễn Ngọc Thịnh- Xăng A95</v>
      </c>
      <c r="D1442" s="48" t="str">
        <f ca="1">IF(IF($H1442="","",INDEX([1]NKC!$D$10:$D$5007,$H1442))=$C$8,IF($H1442="","",INDEX([1]NKC!$E$10:$E$5007,$H1442)),IF($H1442="","",INDEX([1]NKC!$D$10:$D$5007,$H1442)))</f>
        <v>6418</v>
      </c>
      <c r="E1442" s="49" t="str">
        <f ca="1">IF(IF($H1442="","",INDEX([1]NKC!$E$10:$E$5007,$H1442))=$C$8,"",IF($H1442="","",INDEX([1]NKC!$F$10:$F$5007,$H1442)))</f>
        <v/>
      </c>
      <c r="F1442" s="49">
        <f ca="1">IF(IF($H1442="","",INDEX([1]NKC!$D$10:$D$5007,$H1442))=$C$8,"",IF($H1442="","",INDEX([1]NKC!$F$10:$F$5007,$H1442)))</f>
        <v>916364</v>
      </c>
      <c r="G1442" s="50">
        <f ca="1">IF(SUM(E1442:F1442)=0,0,$G$11+SUM(E$12:$E1442)-SUM(F$12:$F1442))</f>
        <v>2110704525</v>
      </c>
      <c r="H1442" s="51">
        <f ca="1">IF(IF(TYPE(MATCH($C$8,OFFSET([1]NKC!$D$10,H1441,0):'[1]NKC'!$D$5007,0)+H1441)=16,"",MATCH($C$8,OFFSET([1]NKC!$D$10,H1441,0):'[1]NKC'!$D$5007,0)+H1441)&lt;IF(TYPE(MATCH($C$8,OFFSET([1]NKC!$E$10,H1441,0):'[1]NKC'!$E$5007,0)+H1441)=16,"",MATCH($C$8,OFFSET([1]NKC!$E$10,H1441,0):'[1]NKC'!$E$5007,0)+H1441),IF(TYPE(MATCH($C$8,OFFSET([1]NKC!$D$10,H1441,0):'[1]NKC'!$D$5007,0)+H1441)=16,"",MATCH($C$8,OFFSET([1]NKC!$D$10,H1441,0):'[1]NKC'!$D$5007,0)+H1441),IF(TYPE(MATCH($C$8,OFFSET([1]NKC!$E$10,H1441,0):'[1]NKC'!$E$5007,0)+H1441)=16,"",MATCH($C$8,OFFSET([1]NKC!$E$10,H1441,0):'[1]NKC'!$E$5007,0)+H1441))</f>
        <v>1991</v>
      </c>
    </row>
    <row r="1443" spans="1:8" s="52" customFormat="1" ht="25.5">
      <c r="A1443" s="45">
        <f ca="1">IF($H1443="","",INDEX([1]NKC!$A$10:$A$5007,$H1443))</f>
        <v>43704</v>
      </c>
      <c r="B1443" s="46" t="str">
        <f ca="1">IF($H1443="","",INDEX([1]NKC!$B$10:$B$5007,$H1443))</f>
        <v>PC00127</v>
      </c>
      <c r="C1443" s="47" t="str">
        <f ca="1">IF($H1443="","",INDEX([1]NKC!$C$10:$C$5007,$H1443))</f>
        <v>Thanh toán phí công tác Phú Quốc, Cần Thơ - Nguyễn Ngọc Thịnh- Tiếp khách</v>
      </c>
      <c r="D1443" s="48" t="str">
        <f ca="1">IF(IF($H1443="","",INDEX([1]NKC!$D$10:$D$5007,$H1443))=$C$8,IF($H1443="","",INDEX([1]NKC!$E$10:$E$5007,$H1443)),IF($H1443="","",INDEX([1]NKC!$D$10:$D$5007,$H1443)))</f>
        <v>6418</v>
      </c>
      <c r="E1443" s="49" t="str">
        <f ca="1">IF(IF($H1443="","",INDEX([1]NKC!$E$10:$E$5007,$H1443))=$C$8,"",IF($H1443="","",INDEX([1]NKC!$F$10:$F$5007,$H1443)))</f>
        <v/>
      </c>
      <c r="F1443" s="49">
        <f ca="1">IF(IF($H1443="","",INDEX([1]NKC!$D$10:$D$5007,$H1443))=$C$8,"",IF($H1443="","",INDEX([1]NKC!$F$10:$F$5007,$H1443)))</f>
        <v>1665300</v>
      </c>
      <c r="G1443" s="50">
        <f ca="1">IF(SUM(E1443:F1443)=0,0,$G$11+SUM(E$12:$E1443)-SUM(F$12:$F1443))</f>
        <v>2109039225</v>
      </c>
      <c r="H1443" s="51">
        <f ca="1">IF(IF(TYPE(MATCH($C$8,OFFSET([1]NKC!$D$10,H1442,0):'[1]NKC'!$D$5007,0)+H1442)=16,"",MATCH($C$8,OFFSET([1]NKC!$D$10,H1442,0):'[1]NKC'!$D$5007,0)+H1442)&lt;IF(TYPE(MATCH($C$8,OFFSET([1]NKC!$E$10,H1442,0):'[1]NKC'!$E$5007,0)+H1442)=16,"",MATCH($C$8,OFFSET([1]NKC!$E$10,H1442,0):'[1]NKC'!$E$5007,0)+H1442),IF(TYPE(MATCH($C$8,OFFSET([1]NKC!$D$10,H1442,0):'[1]NKC'!$D$5007,0)+H1442)=16,"",MATCH($C$8,OFFSET([1]NKC!$D$10,H1442,0):'[1]NKC'!$D$5007,0)+H1442),IF(TYPE(MATCH($C$8,OFFSET([1]NKC!$E$10,H1442,0):'[1]NKC'!$E$5007,0)+H1442)=16,"",MATCH($C$8,OFFSET([1]NKC!$E$10,H1442,0):'[1]NKC'!$E$5007,0)+H1442))</f>
        <v>1992</v>
      </c>
    </row>
    <row r="1444" spans="1:8" s="52" customFormat="1" ht="25.5">
      <c r="A1444" s="45">
        <f ca="1">IF($H1444="","",INDEX([1]NKC!$A$10:$A$5007,$H1444))</f>
        <v>43704</v>
      </c>
      <c r="B1444" s="46" t="str">
        <f ca="1">IF($H1444="","",INDEX([1]NKC!$B$10:$B$5007,$H1444))</f>
        <v>PC00127</v>
      </c>
      <c r="C1444" s="47" t="str">
        <f ca="1">IF($H1444="","",INDEX([1]NKC!$C$10:$C$5007,$H1444))</f>
        <v>Thanh toán phí công tác Phú Quốc, Cần Thơ - Nguyễn Ngọc Thịnh- Vé chở xe ô tô, chở người</v>
      </c>
      <c r="D1444" s="48" t="str">
        <f ca="1">IF(IF($H1444="","",INDEX([1]NKC!$D$10:$D$5007,$H1444))=$C$8,IF($H1444="","",INDEX([1]NKC!$E$10:$E$5007,$H1444)),IF($H1444="","",INDEX([1]NKC!$D$10:$D$5007,$H1444)))</f>
        <v>6418</v>
      </c>
      <c r="E1444" s="49" t="str">
        <f ca="1">IF(IF($H1444="","",INDEX([1]NKC!$E$10:$E$5007,$H1444))=$C$8,"",IF($H1444="","",INDEX([1]NKC!$F$10:$F$5007,$H1444)))</f>
        <v/>
      </c>
      <c r="F1444" s="49">
        <f ca="1">IF(IF($H1444="","",INDEX([1]NKC!$D$10:$D$5007,$H1444))=$C$8,"",IF($H1444="","",INDEX([1]NKC!$F$10:$F$5007,$H1444)))</f>
        <v>1950000</v>
      </c>
      <c r="G1444" s="50">
        <f ca="1">IF(SUM(E1444:F1444)=0,0,$G$11+SUM(E$12:$E1444)-SUM(F$12:$F1444))</f>
        <v>2107089225</v>
      </c>
      <c r="H1444" s="51">
        <f ca="1">IF(IF(TYPE(MATCH($C$8,OFFSET([1]NKC!$D$10,H1443,0):'[1]NKC'!$D$5007,0)+H1443)=16,"",MATCH($C$8,OFFSET([1]NKC!$D$10,H1443,0):'[1]NKC'!$D$5007,0)+H1443)&lt;IF(TYPE(MATCH($C$8,OFFSET([1]NKC!$E$10,H1443,0):'[1]NKC'!$E$5007,0)+H1443)=16,"",MATCH($C$8,OFFSET([1]NKC!$E$10,H1443,0):'[1]NKC'!$E$5007,0)+H1443),IF(TYPE(MATCH($C$8,OFFSET([1]NKC!$D$10,H1443,0):'[1]NKC'!$D$5007,0)+H1443)=16,"",MATCH($C$8,OFFSET([1]NKC!$D$10,H1443,0):'[1]NKC'!$D$5007,0)+H1443),IF(TYPE(MATCH($C$8,OFFSET([1]NKC!$E$10,H1443,0):'[1]NKC'!$E$5007,0)+H1443)=16,"",MATCH($C$8,OFFSET([1]NKC!$E$10,H1443,0):'[1]NKC'!$E$5007,0)+H1443))</f>
        <v>1993</v>
      </c>
    </row>
    <row r="1445" spans="1:8" s="52" customFormat="1" ht="25.5">
      <c r="A1445" s="45">
        <f ca="1">IF($H1445="","",INDEX([1]NKC!$A$10:$A$5007,$H1445))</f>
        <v>43704</v>
      </c>
      <c r="B1445" s="46" t="str">
        <f ca="1">IF($H1445="","",INDEX([1]NKC!$B$10:$B$5007,$H1445))</f>
        <v>PC00127</v>
      </c>
      <c r="C1445" s="47" t="str">
        <f ca="1">IF($H1445="","",INDEX([1]NKC!$C$10:$C$5007,$H1445))</f>
        <v>Thanh toán phí công tác Phú Quốc, Cần Thơ - Nguyễn Ngọc Thịnh- Vé chở xe ô tô</v>
      </c>
      <c r="D1445" s="48" t="str">
        <f ca="1">IF(IF($H1445="","",INDEX([1]NKC!$D$10:$D$5007,$H1445))=$C$8,IF($H1445="","",INDEX([1]NKC!$E$10:$E$5007,$H1445)),IF($H1445="","",INDEX([1]NKC!$D$10:$D$5007,$H1445)))</f>
        <v>6418</v>
      </c>
      <c r="E1445" s="49" t="str">
        <f ca="1">IF(IF($H1445="","",INDEX([1]NKC!$E$10:$E$5007,$H1445))=$C$8,"",IF($H1445="","",INDEX([1]NKC!$F$10:$F$5007,$H1445)))</f>
        <v/>
      </c>
      <c r="F1445" s="49">
        <f ca="1">IF(IF($H1445="","",INDEX([1]NKC!$D$10:$D$5007,$H1445))=$C$8,"",IF($H1445="","",INDEX([1]NKC!$F$10:$F$5007,$H1445)))</f>
        <v>1250000</v>
      </c>
      <c r="G1445" s="50">
        <f ca="1">IF(SUM(E1445:F1445)=0,0,$G$11+SUM(E$12:$E1445)-SUM(F$12:$F1445))</f>
        <v>2105839225</v>
      </c>
      <c r="H1445" s="51">
        <f ca="1">IF(IF(TYPE(MATCH($C$8,OFFSET([1]NKC!$D$10,H1444,0):'[1]NKC'!$D$5007,0)+H1444)=16,"",MATCH($C$8,OFFSET([1]NKC!$D$10,H1444,0):'[1]NKC'!$D$5007,0)+H1444)&lt;IF(TYPE(MATCH($C$8,OFFSET([1]NKC!$E$10,H1444,0):'[1]NKC'!$E$5007,0)+H1444)=16,"",MATCH($C$8,OFFSET([1]NKC!$E$10,H1444,0):'[1]NKC'!$E$5007,0)+H1444),IF(TYPE(MATCH($C$8,OFFSET([1]NKC!$D$10,H1444,0):'[1]NKC'!$D$5007,0)+H1444)=16,"",MATCH($C$8,OFFSET([1]NKC!$D$10,H1444,0):'[1]NKC'!$D$5007,0)+H1444),IF(TYPE(MATCH($C$8,OFFSET([1]NKC!$E$10,H1444,0):'[1]NKC'!$E$5007,0)+H1444)=16,"",MATCH($C$8,OFFSET([1]NKC!$E$10,H1444,0):'[1]NKC'!$E$5007,0)+H1444))</f>
        <v>1994</v>
      </c>
    </row>
    <row r="1446" spans="1:8" s="52" customFormat="1" ht="14.25">
      <c r="A1446" s="45">
        <f ca="1">IF($H1446="","",INDEX([1]NKC!$A$10:$A$5007,$H1446))</f>
        <v>43704</v>
      </c>
      <c r="B1446" s="46" t="str">
        <f ca="1">IF($H1446="","",INDEX([1]NKC!$B$10:$B$5007,$H1446))</f>
        <v>PC00127</v>
      </c>
      <c r="C1446" s="47" t="str">
        <f ca="1">IF($H1446="","",INDEX([1]NKC!$C$10:$C$5007,$H1446))</f>
        <v>Thuế GTGT được khấu trừ của hàng hóa, dịch vụ</v>
      </c>
      <c r="D1446" s="48" t="str">
        <f ca="1">IF(IF($H1446="","",INDEX([1]NKC!$D$10:$D$5007,$H1446))=$C$8,IF($H1446="","",INDEX([1]NKC!$E$10:$E$5007,$H1446)),IF($H1446="","",INDEX([1]NKC!$D$10:$D$5007,$H1446)))</f>
        <v>1331</v>
      </c>
      <c r="E1446" s="49" t="str">
        <f ca="1">IF(IF($H1446="","",INDEX([1]NKC!$E$10:$E$5007,$H1446))=$C$8,"",IF($H1446="","",INDEX([1]NKC!$F$10:$F$5007,$H1446)))</f>
        <v/>
      </c>
      <c r="F1446" s="49">
        <f ca="1">IF(IF($H1446="","",INDEX([1]NKC!$D$10:$D$5007,$H1446))=$C$8,"",IF($H1446="","",INDEX([1]NKC!$F$10:$F$5007,$H1446)))</f>
        <v>491988</v>
      </c>
      <c r="G1446" s="50">
        <f ca="1">IF(SUM(E1446:F1446)=0,0,$G$11+SUM(E$12:$E1446)-SUM(F$12:$F1446))</f>
        <v>2105347237</v>
      </c>
      <c r="H1446" s="51">
        <f ca="1">IF(IF(TYPE(MATCH($C$8,OFFSET([1]NKC!$D$10,H1445,0):'[1]NKC'!$D$5007,0)+H1445)=16,"",MATCH($C$8,OFFSET([1]NKC!$D$10,H1445,0):'[1]NKC'!$D$5007,0)+H1445)&lt;IF(TYPE(MATCH($C$8,OFFSET([1]NKC!$E$10,H1445,0):'[1]NKC'!$E$5007,0)+H1445)=16,"",MATCH($C$8,OFFSET([1]NKC!$E$10,H1445,0):'[1]NKC'!$E$5007,0)+H1445),IF(TYPE(MATCH($C$8,OFFSET([1]NKC!$D$10,H1445,0):'[1]NKC'!$D$5007,0)+H1445)=16,"",MATCH($C$8,OFFSET([1]NKC!$D$10,H1445,0):'[1]NKC'!$D$5007,0)+H1445),IF(TYPE(MATCH($C$8,OFFSET([1]NKC!$E$10,H1445,0):'[1]NKC'!$E$5007,0)+H1445)=16,"",MATCH($C$8,OFFSET([1]NKC!$E$10,H1445,0):'[1]NKC'!$E$5007,0)+H1445))</f>
        <v>1995</v>
      </c>
    </row>
    <row r="1447" spans="1:8" s="52" customFormat="1" ht="25.5">
      <c r="A1447" s="45">
        <f ca="1">IF($H1447="","",INDEX([1]NKC!$A$10:$A$5007,$H1447))</f>
        <v>43704</v>
      </c>
      <c r="B1447" s="46" t="str">
        <f ca="1">IF($H1447="","",INDEX([1]NKC!$B$10:$B$5007,$H1447))</f>
        <v>PC00128</v>
      </c>
      <c r="C1447" s="47" t="str">
        <f ca="1">IF($H1447="","",INDEX([1]NKC!$C$10:$C$5007,$H1447))</f>
        <v>Thanh toán phí xăng dầu mời khách hàng hội nghị 24/08/2019 tại TP.HCM - Hoàng Như Kiểm</v>
      </c>
      <c r="D1447" s="48" t="str">
        <f ca="1">IF(IF($H1447="","",INDEX([1]NKC!$D$10:$D$5007,$H1447))=$C$8,IF($H1447="","",INDEX([1]NKC!$E$10:$E$5007,$H1447)),IF($H1447="","",INDEX([1]NKC!$D$10:$D$5007,$H1447)))</f>
        <v>6418</v>
      </c>
      <c r="E1447" s="49" t="str">
        <f ca="1">IF(IF($H1447="","",INDEX([1]NKC!$E$10:$E$5007,$H1447))=$C$8,"",IF($H1447="","",INDEX([1]NKC!$F$10:$F$5007,$H1447)))</f>
        <v/>
      </c>
      <c r="F1447" s="49">
        <f ca="1">IF(IF($H1447="","",INDEX([1]NKC!$D$10:$D$5007,$H1447))=$C$8,"",IF($H1447="","",INDEX([1]NKC!$F$10:$F$5007,$H1447)))</f>
        <v>818182</v>
      </c>
      <c r="G1447" s="50">
        <f ca="1">IF(SUM(E1447:F1447)=0,0,$G$11+SUM(E$12:$E1447)-SUM(F$12:$F1447))</f>
        <v>2104529055</v>
      </c>
      <c r="H1447" s="51">
        <f ca="1">IF(IF(TYPE(MATCH($C$8,OFFSET([1]NKC!$D$10,H1446,0):'[1]NKC'!$D$5007,0)+H1446)=16,"",MATCH($C$8,OFFSET([1]NKC!$D$10,H1446,0):'[1]NKC'!$D$5007,0)+H1446)&lt;IF(TYPE(MATCH($C$8,OFFSET([1]NKC!$E$10,H1446,0):'[1]NKC'!$E$5007,0)+H1446)=16,"",MATCH($C$8,OFFSET([1]NKC!$E$10,H1446,0):'[1]NKC'!$E$5007,0)+H1446),IF(TYPE(MATCH($C$8,OFFSET([1]NKC!$D$10,H1446,0):'[1]NKC'!$D$5007,0)+H1446)=16,"",MATCH($C$8,OFFSET([1]NKC!$D$10,H1446,0):'[1]NKC'!$D$5007,0)+H1446),IF(TYPE(MATCH($C$8,OFFSET([1]NKC!$E$10,H1446,0):'[1]NKC'!$E$5007,0)+H1446)=16,"",MATCH($C$8,OFFSET([1]NKC!$E$10,H1446,0):'[1]NKC'!$E$5007,0)+H1446))</f>
        <v>1996</v>
      </c>
    </row>
    <row r="1448" spans="1:8" s="52" customFormat="1" ht="25.5">
      <c r="A1448" s="45">
        <f ca="1">IF($H1448="","",INDEX([1]NKC!$A$10:$A$5007,$H1448))</f>
        <v>43704</v>
      </c>
      <c r="B1448" s="46" t="str">
        <f ca="1">IF($H1448="","",INDEX([1]NKC!$B$10:$B$5007,$H1448))</f>
        <v>PC00128</v>
      </c>
      <c r="C1448" s="47" t="str">
        <f ca="1">IF($H1448="","",INDEX([1]NKC!$C$10:$C$5007,$H1448))</f>
        <v>Thanh toán phí xăng dầu mời khách hàng hội nghị 24/08/2019 tại TP.HCM - Hoàng Như Kiểm</v>
      </c>
      <c r="D1448" s="48" t="str">
        <f ca="1">IF(IF($H1448="","",INDEX([1]NKC!$D$10:$D$5007,$H1448))=$C$8,IF($H1448="","",INDEX([1]NKC!$E$10:$E$5007,$H1448)),IF($H1448="","",INDEX([1]NKC!$D$10:$D$5007,$H1448)))</f>
        <v>6418</v>
      </c>
      <c r="E1448" s="49" t="str">
        <f ca="1">IF(IF($H1448="","",INDEX([1]NKC!$E$10:$E$5007,$H1448))=$C$8,"",IF($H1448="","",INDEX([1]NKC!$F$10:$F$5007,$H1448)))</f>
        <v/>
      </c>
      <c r="F1448" s="49">
        <f ca="1">IF(IF($H1448="","",INDEX([1]NKC!$D$10:$D$5007,$H1448))=$C$8,"",IF($H1448="","",INDEX([1]NKC!$F$10:$F$5007,$H1448)))</f>
        <v>915000</v>
      </c>
      <c r="G1448" s="50">
        <f ca="1">IF(SUM(E1448:F1448)=0,0,$G$11+SUM(E$12:$E1448)-SUM(F$12:$F1448))</f>
        <v>2103614055</v>
      </c>
      <c r="H1448" s="51">
        <f ca="1">IF(IF(TYPE(MATCH($C$8,OFFSET([1]NKC!$D$10,H1447,0):'[1]NKC'!$D$5007,0)+H1447)=16,"",MATCH($C$8,OFFSET([1]NKC!$D$10,H1447,0):'[1]NKC'!$D$5007,0)+H1447)&lt;IF(TYPE(MATCH($C$8,OFFSET([1]NKC!$E$10,H1447,0):'[1]NKC'!$E$5007,0)+H1447)=16,"",MATCH($C$8,OFFSET([1]NKC!$E$10,H1447,0):'[1]NKC'!$E$5007,0)+H1447),IF(TYPE(MATCH($C$8,OFFSET([1]NKC!$D$10,H1447,0):'[1]NKC'!$D$5007,0)+H1447)=16,"",MATCH($C$8,OFFSET([1]NKC!$D$10,H1447,0):'[1]NKC'!$D$5007,0)+H1447),IF(TYPE(MATCH($C$8,OFFSET([1]NKC!$E$10,H1447,0):'[1]NKC'!$E$5007,0)+H1447)=16,"",MATCH($C$8,OFFSET([1]NKC!$E$10,H1447,0):'[1]NKC'!$E$5007,0)+H1447))</f>
        <v>1997</v>
      </c>
    </row>
    <row r="1449" spans="1:8" s="52" customFormat="1" ht="14.25">
      <c r="A1449" s="45">
        <f ca="1">IF($H1449="","",INDEX([1]NKC!$A$10:$A$5007,$H1449))</f>
        <v>43704</v>
      </c>
      <c r="B1449" s="46" t="str">
        <f ca="1">IF($H1449="","",INDEX([1]NKC!$B$10:$B$5007,$H1449))</f>
        <v>PC00128</v>
      </c>
      <c r="C1449" s="47" t="str">
        <f ca="1">IF($H1449="","",INDEX([1]NKC!$C$10:$C$5007,$H1449))</f>
        <v>Thuế GTGT được khấu trừ của hàng hóa, dịch vụ</v>
      </c>
      <c r="D1449" s="48" t="str">
        <f ca="1">IF(IF($H1449="","",INDEX([1]NKC!$D$10:$D$5007,$H1449))=$C$8,IF($H1449="","",INDEX([1]NKC!$E$10:$E$5007,$H1449)),IF($H1449="","",INDEX([1]NKC!$D$10:$D$5007,$H1449)))</f>
        <v>1331</v>
      </c>
      <c r="E1449" s="49" t="str">
        <f ca="1">IF(IF($H1449="","",INDEX([1]NKC!$E$10:$E$5007,$H1449))=$C$8,"",IF($H1449="","",INDEX([1]NKC!$F$10:$F$5007,$H1449)))</f>
        <v/>
      </c>
      <c r="F1449" s="49">
        <f ca="1">IF(IF($H1449="","",INDEX([1]NKC!$D$10:$D$5007,$H1449))=$C$8,"",IF($H1449="","",INDEX([1]NKC!$F$10:$F$5007,$H1449)))</f>
        <v>173318</v>
      </c>
      <c r="G1449" s="50">
        <f ca="1">IF(SUM(E1449:F1449)=0,0,$G$11+SUM(E$12:$E1449)-SUM(F$12:$F1449))</f>
        <v>2103440737</v>
      </c>
      <c r="H1449" s="51">
        <f ca="1">IF(IF(TYPE(MATCH($C$8,OFFSET([1]NKC!$D$10,H1448,0):'[1]NKC'!$D$5007,0)+H1448)=16,"",MATCH($C$8,OFFSET([1]NKC!$D$10,H1448,0):'[1]NKC'!$D$5007,0)+H1448)&lt;IF(TYPE(MATCH($C$8,OFFSET([1]NKC!$E$10,H1448,0):'[1]NKC'!$E$5007,0)+H1448)=16,"",MATCH($C$8,OFFSET([1]NKC!$E$10,H1448,0):'[1]NKC'!$E$5007,0)+H1448),IF(TYPE(MATCH($C$8,OFFSET([1]NKC!$D$10,H1448,0):'[1]NKC'!$D$5007,0)+H1448)=16,"",MATCH($C$8,OFFSET([1]NKC!$D$10,H1448,0):'[1]NKC'!$D$5007,0)+H1448),IF(TYPE(MATCH($C$8,OFFSET([1]NKC!$E$10,H1448,0):'[1]NKC'!$E$5007,0)+H1448)=16,"",MATCH($C$8,OFFSET([1]NKC!$E$10,H1448,0):'[1]NKC'!$E$5007,0)+H1448))</f>
        <v>1998</v>
      </c>
    </row>
    <row r="1450" spans="1:8" s="52" customFormat="1" ht="25.5">
      <c r="A1450" s="45">
        <f ca="1">IF($H1450="","",INDEX([1]NKC!$A$10:$A$5007,$H1450))</f>
        <v>43705</v>
      </c>
      <c r="B1450" s="46" t="str">
        <f ca="1">IF($H1450="","",INDEX([1]NKC!$B$10:$B$5007,$H1450))</f>
        <v>PT00038</v>
      </c>
      <c r="C1450" s="47" t="str">
        <f ca="1">IF($H1450="","",INDEX([1]NKC!$C$10:$C$5007,$H1450))</f>
        <v>Nguyễn Trung Luận hoàn ứng ngày 18,21&amp;23/01/2019 - Nguyễn Trung Luận</v>
      </c>
      <c r="D1450" s="48" t="str">
        <f ca="1">IF(IF($H1450="","",INDEX([1]NKC!$D$10:$D$5007,$H1450))=$C$8,IF($H1450="","",INDEX([1]NKC!$E$10:$E$5007,$H1450)),IF($H1450="","",INDEX([1]NKC!$D$10:$D$5007,$H1450)))</f>
        <v>141</v>
      </c>
      <c r="E1450" s="49">
        <f ca="1">IF(IF($H1450="","",INDEX([1]NKC!$E$10:$E$5007,$H1450))=$C$8,"",IF($H1450="","",INDEX([1]NKC!$F$10:$F$5007,$H1450)))</f>
        <v>255200000</v>
      </c>
      <c r="F1450" s="49" t="str">
        <f ca="1">IF(IF($H1450="","",INDEX([1]NKC!$D$10:$D$5007,$H1450))=$C$8,"",IF($H1450="","",INDEX([1]NKC!$F$10:$F$5007,$H1450)))</f>
        <v/>
      </c>
      <c r="G1450" s="50">
        <f ca="1">IF(SUM(E1450:F1450)=0,0,$G$11+SUM(E$12:$E1450)-SUM(F$12:$F1450))</f>
        <v>2358640737</v>
      </c>
      <c r="H1450" s="51">
        <f ca="1">IF(IF(TYPE(MATCH($C$8,OFFSET([1]NKC!$D$10,H1449,0):'[1]NKC'!$D$5007,0)+H1449)=16,"",MATCH($C$8,OFFSET([1]NKC!$D$10,H1449,0):'[1]NKC'!$D$5007,0)+H1449)&lt;IF(TYPE(MATCH($C$8,OFFSET([1]NKC!$E$10,H1449,0):'[1]NKC'!$E$5007,0)+H1449)=16,"",MATCH($C$8,OFFSET([1]NKC!$E$10,H1449,0):'[1]NKC'!$E$5007,0)+H1449),IF(TYPE(MATCH($C$8,OFFSET([1]NKC!$D$10,H1449,0):'[1]NKC'!$D$5007,0)+H1449)=16,"",MATCH($C$8,OFFSET([1]NKC!$D$10,H1449,0):'[1]NKC'!$D$5007,0)+H1449),IF(TYPE(MATCH($C$8,OFFSET([1]NKC!$E$10,H1449,0):'[1]NKC'!$E$5007,0)+H1449)=16,"",MATCH($C$8,OFFSET([1]NKC!$E$10,H1449,0):'[1]NKC'!$E$5007,0)+H1449))</f>
        <v>2001</v>
      </c>
    </row>
    <row r="1451" spans="1:8" s="52" customFormat="1" ht="25.5">
      <c r="A1451" s="45">
        <f ca="1">IF($H1451="","",INDEX([1]NKC!$A$10:$A$5007,$H1451))</f>
        <v>43705</v>
      </c>
      <c r="B1451" s="46" t="str">
        <f ca="1">IF($H1451="","",INDEX([1]NKC!$B$10:$B$5007,$H1451))</f>
        <v>PC00129</v>
      </c>
      <c r="C1451" s="47" t="str">
        <f ca="1">IF($H1451="","",INDEX([1]NKC!$C$10:$C$5007,$H1451))</f>
        <v>Thanh toán phí làm kệ mẫu miền Trung  - Nguyễn Trung Luận</v>
      </c>
      <c r="D1451" s="48" t="str">
        <f ca="1">IF(IF($H1451="","",INDEX([1]NKC!$D$10:$D$5007,$H1451))=$C$8,IF($H1451="","",INDEX([1]NKC!$E$10:$E$5007,$H1451)),IF($H1451="","",INDEX([1]NKC!$D$10:$D$5007,$H1451)))</f>
        <v>24201</v>
      </c>
      <c r="E1451" s="49" t="str">
        <f ca="1">IF(IF($H1451="","",INDEX([1]NKC!$E$10:$E$5007,$H1451))=$C$8,"",IF($H1451="","",INDEX([1]NKC!$F$10:$F$5007,$H1451)))</f>
        <v/>
      </c>
      <c r="F1451" s="49">
        <f ca="1">IF(IF($H1451="","",INDEX([1]NKC!$D$10:$D$5007,$H1451))=$C$8,"",IF($H1451="","",INDEX([1]NKC!$F$10:$F$5007,$H1451)))</f>
        <v>17835455</v>
      </c>
      <c r="G1451" s="50">
        <f ca="1">IF(SUM(E1451:F1451)=0,0,$G$11+SUM(E$12:$E1451)-SUM(F$12:$F1451))</f>
        <v>2340805282</v>
      </c>
      <c r="H1451" s="51">
        <f ca="1">IF(IF(TYPE(MATCH($C$8,OFFSET([1]NKC!$D$10,H1450,0):'[1]NKC'!$D$5007,0)+H1450)=16,"",MATCH($C$8,OFFSET([1]NKC!$D$10,H1450,0):'[1]NKC'!$D$5007,0)+H1450)&lt;IF(TYPE(MATCH($C$8,OFFSET([1]NKC!$E$10,H1450,0):'[1]NKC'!$E$5007,0)+H1450)=16,"",MATCH($C$8,OFFSET([1]NKC!$E$10,H1450,0):'[1]NKC'!$E$5007,0)+H1450),IF(TYPE(MATCH($C$8,OFFSET([1]NKC!$D$10,H1450,0):'[1]NKC'!$D$5007,0)+H1450)=16,"",MATCH($C$8,OFFSET([1]NKC!$D$10,H1450,0):'[1]NKC'!$D$5007,0)+H1450),IF(TYPE(MATCH($C$8,OFFSET([1]NKC!$E$10,H1450,0):'[1]NKC'!$E$5007,0)+H1450)=16,"",MATCH($C$8,OFFSET([1]NKC!$E$10,H1450,0):'[1]NKC'!$E$5007,0)+H1450))</f>
        <v>2002</v>
      </c>
    </row>
    <row r="1452" spans="1:8" s="52" customFormat="1" ht="25.5">
      <c r="A1452" s="45">
        <f ca="1">IF($H1452="","",INDEX([1]NKC!$A$10:$A$5007,$H1452))</f>
        <v>43705</v>
      </c>
      <c r="B1452" s="46" t="str">
        <f ca="1">IF($H1452="","",INDEX([1]NKC!$B$10:$B$5007,$H1452))</f>
        <v>PC00129</v>
      </c>
      <c r="C1452" s="47" t="str">
        <f ca="1">IF($H1452="","",INDEX([1]NKC!$C$10:$C$5007,$H1452))</f>
        <v>Thanh toán phí làm kệ mẫu miền Trung  - Nguyễn Trung Luận</v>
      </c>
      <c r="D1452" s="48" t="str">
        <f ca="1">IF(IF($H1452="","",INDEX([1]NKC!$D$10:$D$5007,$H1452))=$C$8,IF($H1452="","",INDEX([1]NKC!$E$10:$E$5007,$H1452)),IF($H1452="","",INDEX([1]NKC!$D$10:$D$5007,$H1452)))</f>
        <v>24201</v>
      </c>
      <c r="E1452" s="49" t="str">
        <f ca="1">IF(IF($H1452="","",INDEX([1]NKC!$E$10:$E$5007,$H1452))=$C$8,"",IF($H1452="","",INDEX([1]NKC!$F$10:$F$5007,$H1452)))</f>
        <v/>
      </c>
      <c r="F1452" s="49">
        <f ca="1">IF(IF($H1452="","",INDEX([1]NKC!$D$10:$D$5007,$H1452))=$C$8,"",IF($H1452="","",INDEX([1]NKC!$F$10:$F$5007,$H1452)))</f>
        <v>16727273</v>
      </c>
      <c r="G1452" s="50">
        <f ca="1">IF(SUM(E1452:F1452)=0,0,$G$11+SUM(E$12:$E1452)-SUM(F$12:$F1452))</f>
        <v>2324078009</v>
      </c>
      <c r="H1452" s="51">
        <f ca="1">IF(IF(TYPE(MATCH($C$8,OFFSET([1]NKC!$D$10,H1451,0):'[1]NKC'!$D$5007,0)+H1451)=16,"",MATCH($C$8,OFFSET([1]NKC!$D$10,H1451,0):'[1]NKC'!$D$5007,0)+H1451)&lt;IF(TYPE(MATCH($C$8,OFFSET([1]NKC!$E$10,H1451,0):'[1]NKC'!$E$5007,0)+H1451)=16,"",MATCH($C$8,OFFSET([1]NKC!$E$10,H1451,0):'[1]NKC'!$E$5007,0)+H1451),IF(TYPE(MATCH($C$8,OFFSET([1]NKC!$D$10,H1451,0):'[1]NKC'!$D$5007,0)+H1451)=16,"",MATCH($C$8,OFFSET([1]NKC!$D$10,H1451,0):'[1]NKC'!$D$5007,0)+H1451),IF(TYPE(MATCH($C$8,OFFSET([1]NKC!$E$10,H1451,0):'[1]NKC'!$E$5007,0)+H1451)=16,"",MATCH($C$8,OFFSET([1]NKC!$E$10,H1451,0):'[1]NKC'!$E$5007,0)+H1451))</f>
        <v>2003</v>
      </c>
    </row>
    <row r="1453" spans="1:8" s="52" customFormat="1" ht="25.5">
      <c r="A1453" s="45">
        <f ca="1">IF($H1453="","",INDEX([1]NKC!$A$10:$A$5007,$H1453))</f>
        <v>43705</v>
      </c>
      <c r="B1453" s="46" t="str">
        <f ca="1">IF($H1453="","",INDEX([1]NKC!$B$10:$B$5007,$H1453))</f>
        <v>PC00129</v>
      </c>
      <c r="C1453" s="47" t="str">
        <f ca="1">IF($H1453="","",INDEX([1]NKC!$C$10:$C$5007,$H1453))</f>
        <v>Thanh toán phí làm kệ mẫu miền Trung  - Nguyễn Trung Luận</v>
      </c>
      <c r="D1453" s="48" t="str">
        <f ca="1">IF(IF($H1453="","",INDEX([1]NKC!$D$10:$D$5007,$H1453))=$C$8,IF($H1453="","",INDEX([1]NKC!$E$10:$E$5007,$H1453)),IF($H1453="","",INDEX([1]NKC!$D$10:$D$5007,$H1453)))</f>
        <v>24201</v>
      </c>
      <c r="E1453" s="49" t="str">
        <f ca="1">IF(IF($H1453="","",INDEX([1]NKC!$E$10:$E$5007,$H1453))=$C$8,"",IF($H1453="","",INDEX([1]NKC!$F$10:$F$5007,$H1453)))</f>
        <v/>
      </c>
      <c r="F1453" s="49">
        <f ca="1">IF(IF($H1453="","",INDEX([1]NKC!$D$10:$D$5007,$H1453))=$C$8,"",IF($H1453="","",INDEX([1]NKC!$F$10:$F$5007,$H1453)))</f>
        <v>17730909</v>
      </c>
      <c r="G1453" s="50">
        <f ca="1">IF(SUM(E1453:F1453)=0,0,$G$11+SUM(E$12:$E1453)-SUM(F$12:$F1453))</f>
        <v>2306347100</v>
      </c>
      <c r="H1453" s="51">
        <f ca="1">IF(IF(TYPE(MATCH($C$8,OFFSET([1]NKC!$D$10,H1452,0):'[1]NKC'!$D$5007,0)+H1452)=16,"",MATCH($C$8,OFFSET([1]NKC!$D$10,H1452,0):'[1]NKC'!$D$5007,0)+H1452)&lt;IF(TYPE(MATCH($C$8,OFFSET([1]NKC!$E$10,H1452,0):'[1]NKC'!$E$5007,0)+H1452)=16,"",MATCH($C$8,OFFSET([1]NKC!$E$10,H1452,0):'[1]NKC'!$E$5007,0)+H1452),IF(TYPE(MATCH($C$8,OFFSET([1]NKC!$D$10,H1452,0):'[1]NKC'!$D$5007,0)+H1452)=16,"",MATCH($C$8,OFFSET([1]NKC!$D$10,H1452,0):'[1]NKC'!$D$5007,0)+H1452),IF(TYPE(MATCH($C$8,OFFSET([1]NKC!$E$10,H1452,0):'[1]NKC'!$E$5007,0)+H1452)=16,"",MATCH($C$8,OFFSET([1]NKC!$E$10,H1452,0):'[1]NKC'!$E$5007,0)+H1452))</f>
        <v>2004</v>
      </c>
    </row>
    <row r="1454" spans="1:8" s="52" customFormat="1" ht="25.5">
      <c r="A1454" s="45">
        <f ca="1">IF($H1454="","",INDEX([1]NKC!$A$10:$A$5007,$H1454))</f>
        <v>43705</v>
      </c>
      <c r="B1454" s="46" t="str">
        <f ca="1">IF($H1454="","",INDEX([1]NKC!$B$10:$B$5007,$H1454))</f>
        <v>PC00129</v>
      </c>
      <c r="C1454" s="47" t="str">
        <f ca="1">IF($H1454="","",INDEX([1]NKC!$C$10:$C$5007,$H1454))</f>
        <v>Thanh toán phí làm kệ mẫu miền Trung  - Nguyễn Trung Luận</v>
      </c>
      <c r="D1454" s="48" t="str">
        <f ca="1">IF(IF($H1454="","",INDEX([1]NKC!$D$10:$D$5007,$H1454))=$C$8,IF($H1454="","",INDEX([1]NKC!$E$10:$E$5007,$H1454)),IF($H1454="","",INDEX([1]NKC!$D$10:$D$5007,$H1454)))</f>
        <v>24201</v>
      </c>
      <c r="E1454" s="49" t="str">
        <f ca="1">IF(IF($H1454="","",INDEX([1]NKC!$E$10:$E$5007,$H1454))=$C$8,"",IF($H1454="","",INDEX([1]NKC!$F$10:$F$5007,$H1454)))</f>
        <v/>
      </c>
      <c r="F1454" s="49">
        <f ca="1">IF(IF($H1454="","",INDEX([1]NKC!$D$10:$D$5007,$H1454))=$C$8,"",IF($H1454="","",INDEX([1]NKC!$F$10:$F$5007,$H1454)))</f>
        <v>17124545</v>
      </c>
      <c r="G1454" s="50">
        <f ca="1">IF(SUM(E1454:F1454)=0,0,$G$11+SUM(E$12:$E1454)-SUM(F$12:$F1454))</f>
        <v>2289222555</v>
      </c>
      <c r="H1454" s="51">
        <f ca="1">IF(IF(TYPE(MATCH($C$8,OFFSET([1]NKC!$D$10,H1453,0):'[1]NKC'!$D$5007,0)+H1453)=16,"",MATCH($C$8,OFFSET([1]NKC!$D$10,H1453,0):'[1]NKC'!$D$5007,0)+H1453)&lt;IF(TYPE(MATCH($C$8,OFFSET([1]NKC!$E$10,H1453,0):'[1]NKC'!$E$5007,0)+H1453)=16,"",MATCH($C$8,OFFSET([1]NKC!$E$10,H1453,0):'[1]NKC'!$E$5007,0)+H1453),IF(TYPE(MATCH($C$8,OFFSET([1]NKC!$D$10,H1453,0):'[1]NKC'!$D$5007,0)+H1453)=16,"",MATCH($C$8,OFFSET([1]NKC!$D$10,H1453,0):'[1]NKC'!$D$5007,0)+H1453),IF(TYPE(MATCH($C$8,OFFSET([1]NKC!$E$10,H1453,0):'[1]NKC'!$E$5007,0)+H1453)=16,"",MATCH($C$8,OFFSET([1]NKC!$E$10,H1453,0):'[1]NKC'!$E$5007,0)+H1453))</f>
        <v>2005</v>
      </c>
    </row>
    <row r="1455" spans="1:8" s="52" customFormat="1" ht="25.5">
      <c r="A1455" s="45">
        <f ca="1">IF($H1455="","",INDEX([1]NKC!$A$10:$A$5007,$H1455))</f>
        <v>43705</v>
      </c>
      <c r="B1455" s="46" t="str">
        <f ca="1">IF($H1455="","",INDEX([1]NKC!$B$10:$B$5007,$H1455))</f>
        <v>PC00129</v>
      </c>
      <c r="C1455" s="47" t="str">
        <f ca="1">IF($H1455="","",INDEX([1]NKC!$C$10:$C$5007,$H1455))</f>
        <v>Thanh toán phí làm kệ mẫu miền Trung  - Nguyễn Trung Luận</v>
      </c>
      <c r="D1455" s="48" t="str">
        <f ca="1">IF(IF($H1455="","",INDEX([1]NKC!$D$10:$D$5007,$H1455))=$C$8,IF($H1455="","",INDEX([1]NKC!$E$10:$E$5007,$H1455)),IF($H1455="","",INDEX([1]NKC!$D$10:$D$5007,$H1455)))</f>
        <v>24201</v>
      </c>
      <c r="E1455" s="49" t="str">
        <f ca="1">IF(IF($H1455="","",INDEX([1]NKC!$E$10:$E$5007,$H1455))=$C$8,"",IF($H1455="","",INDEX([1]NKC!$F$10:$F$5007,$H1455)))</f>
        <v/>
      </c>
      <c r="F1455" s="49">
        <f ca="1">IF(IF($H1455="","",INDEX([1]NKC!$D$10:$D$5007,$H1455))=$C$8,"",IF($H1455="","",INDEX([1]NKC!$F$10:$F$5007,$H1455)))</f>
        <v>17584545</v>
      </c>
      <c r="G1455" s="50">
        <f ca="1">IF(SUM(E1455:F1455)=0,0,$G$11+SUM(E$12:$E1455)-SUM(F$12:$F1455))</f>
        <v>2271638010</v>
      </c>
      <c r="H1455" s="51">
        <f ca="1">IF(IF(TYPE(MATCH($C$8,OFFSET([1]NKC!$D$10,H1454,0):'[1]NKC'!$D$5007,0)+H1454)=16,"",MATCH($C$8,OFFSET([1]NKC!$D$10,H1454,0):'[1]NKC'!$D$5007,0)+H1454)&lt;IF(TYPE(MATCH($C$8,OFFSET([1]NKC!$E$10,H1454,0):'[1]NKC'!$E$5007,0)+H1454)=16,"",MATCH($C$8,OFFSET([1]NKC!$E$10,H1454,0):'[1]NKC'!$E$5007,0)+H1454),IF(TYPE(MATCH($C$8,OFFSET([1]NKC!$D$10,H1454,0):'[1]NKC'!$D$5007,0)+H1454)=16,"",MATCH($C$8,OFFSET([1]NKC!$D$10,H1454,0):'[1]NKC'!$D$5007,0)+H1454),IF(TYPE(MATCH($C$8,OFFSET([1]NKC!$E$10,H1454,0):'[1]NKC'!$E$5007,0)+H1454)=16,"",MATCH($C$8,OFFSET([1]NKC!$E$10,H1454,0):'[1]NKC'!$E$5007,0)+H1454))</f>
        <v>2006</v>
      </c>
    </row>
    <row r="1456" spans="1:8" s="52" customFormat="1" ht="25.5">
      <c r="A1456" s="45">
        <f ca="1">IF($H1456="","",INDEX([1]NKC!$A$10:$A$5007,$H1456))</f>
        <v>43705</v>
      </c>
      <c r="B1456" s="46" t="str">
        <f ca="1">IF($H1456="","",INDEX([1]NKC!$B$10:$B$5007,$H1456))</f>
        <v>PC00129</v>
      </c>
      <c r="C1456" s="47" t="str">
        <f ca="1">IF($H1456="","",INDEX([1]NKC!$C$10:$C$5007,$H1456))</f>
        <v>Thanh toán phí làm kệ mẫu miền Trung  - Nguyễn Trung Luận</v>
      </c>
      <c r="D1456" s="48" t="str">
        <f ca="1">IF(IF($H1456="","",INDEX([1]NKC!$D$10:$D$5007,$H1456))=$C$8,IF($H1456="","",INDEX([1]NKC!$E$10:$E$5007,$H1456)),IF($H1456="","",INDEX([1]NKC!$D$10:$D$5007,$H1456)))</f>
        <v>24201</v>
      </c>
      <c r="E1456" s="49" t="str">
        <f ca="1">IF(IF($H1456="","",INDEX([1]NKC!$E$10:$E$5007,$H1456))=$C$8,"",IF($H1456="","",INDEX([1]NKC!$F$10:$F$5007,$H1456)))</f>
        <v/>
      </c>
      <c r="F1456" s="49">
        <f ca="1">IF(IF($H1456="","",INDEX([1]NKC!$D$10:$D$5007,$H1456))=$C$8,"",IF($H1456="","",INDEX([1]NKC!$F$10:$F$5007,$H1456)))</f>
        <v>14545227</v>
      </c>
      <c r="G1456" s="50">
        <f ca="1">IF(SUM(E1456:F1456)=0,0,$G$11+SUM(E$12:$E1456)-SUM(F$12:$F1456))</f>
        <v>2257092783</v>
      </c>
      <c r="H1456" s="51">
        <f ca="1">IF(IF(TYPE(MATCH($C$8,OFFSET([1]NKC!$D$10,H1455,0):'[1]NKC'!$D$5007,0)+H1455)=16,"",MATCH($C$8,OFFSET([1]NKC!$D$10,H1455,0):'[1]NKC'!$D$5007,0)+H1455)&lt;IF(TYPE(MATCH($C$8,OFFSET([1]NKC!$E$10,H1455,0):'[1]NKC'!$E$5007,0)+H1455)=16,"",MATCH($C$8,OFFSET([1]NKC!$E$10,H1455,0):'[1]NKC'!$E$5007,0)+H1455),IF(TYPE(MATCH($C$8,OFFSET([1]NKC!$D$10,H1455,0):'[1]NKC'!$D$5007,0)+H1455)=16,"",MATCH($C$8,OFFSET([1]NKC!$D$10,H1455,0):'[1]NKC'!$D$5007,0)+H1455),IF(TYPE(MATCH($C$8,OFFSET([1]NKC!$E$10,H1455,0):'[1]NKC'!$E$5007,0)+H1455)=16,"",MATCH($C$8,OFFSET([1]NKC!$E$10,H1455,0):'[1]NKC'!$E$5007,0)+H1455))</f>
        <v>2007</v>
      </c>
    </row>
    <row r="1457" spans="1:8" s="52" customFormat="1" ht="25.5">
      <c r="A1457" s="45">
        <f ca="1">IF($H1457="","",INDEX([1]NKC!$A$10:$A$5007,$H1457))</f>
        <v>43705</v>
      </c>
      <c r="B1457" s="46" t="str">
        <f ca="1">IF($H1457="","",INDEX([1]NKC!$B$10:$B$5007,$H1457))</f>
        <v>PC00129</v>
      </c>
      <c r="C1457" s="47" t="str">
        <f ca="1">IF($H1457="","",INDEX([1]NKC!$C$10:$C$5007,$H1457))</f>
        <v>Thanh toán phí làm kệ mẫu miền Trung  - Nguyễn Trung Luận</v>
      </c>
      <c r="D1457" s="48" t="str">
        <f ca="1">IF(IF($H1457="","",INDEX([1]NKC!$D$10:$D$5007,$H1457))=$C$8,IF($H1457="","",INDEX([1]NKC!$E$10:$E$5007,$H1457)),IF($H1457="","",INDEX([1]NKC!$D$10:$D$5007,$H1457)))</f>
        <v>24201</v>
      </c>
      <c r="E1457" s="49" t="str">
        <f ca="1">IF(IF($H1457="","",INDEX([1]NKC!$E$10:$E$5007,$H1457))=$C$8,"",IF($H1457="","",INDEX([1]NKC!$F$10:$F$5007,$H1457)))</f>
        <v/>
      </c>
      <c r="F1457" s="49">
        <f ca="1">IF(IF($H1457="","",INDEX([1]NKC!$D$10:$D$5007,$H1457))=$C$8,"",IF($H1457="","",INDEX([1]NKC!$F$10:$F$5007,$H1457)))</f>
        <v>14454818</v>
      </c>
      <c r="G1457" s="50">
        <f ca="1">IF(SUM(E1457:F1457)=0,0,$G$11+SUM(E$12:$E1457)-SUM(F$12:$F1457))</f>
        <v>2242637965</v>
      </c>
      <c r="H1457" s="51">
        <f ca="1">IF(IF(TYPE(MATCH($C$8,OFFSET([1]NKC!$D$10,H1456,0):'[1]NKC'!$D$5007,0)+H1456)=16,"",MATCH($C$8,OFFSET([1]NKC!$D$10,H1456,0):'[1]NKC'!$D$5007,0)+H1456)&lt;IF(TYPE(MATCH($C$8,OFFSET([1]NKC!$E$10,H1456,0):'[1]NKC'!$E$5007,0)+H1456)=16,"",MATCH($C$8,OFFSET([1]NKC!$E$10,H1456,0):'[1]NKC'!$E$5007,0)+H1456),IF(TYPE(MATCH($C$8,OFFSET([1]NKC!$D$10,H1456,0):'[1]NKC'!$D$5007,0)+H1456)=16,"",MATCH($C$8,OFFSET([1]NKC!$D$10,H1456,0):'[1]NKC'!$D$5007,0)+H1456),IF(TYPE(MATCH($C$8,OFFSET([1]NKC!$E$10,H1456,0):'[1]NKC'!$E$5007,0)+H1456)=16,"",MATCH($C$8,OFFSET([1]NKC!$E$10,H1456,0):'[1]NKC'!$E$5007,0)+H1456))</f>
        <v>2008</v>
      </c>
    </row>
    <row r="1458" spans="1:8" s="52" customFormat="1" ht="25.5">
      <c r="A1458" s="45">
        <f ca="1">IF($H1458="","",INDEX([1]NKC!$A$10:$A$5007,$H1458))</f>
        <v>43705</v>
      </c>
      <c r="B1458" s="46" t="str">
        <f ca="1">IF($H1458="","",INDEX([1]NKC!$B$10:$B$5007,$H1458))</f>
        <v>PC00129</v>
      </c>
      <c r="C1458" s="47" t="str">
        <f ca="1">IF($H1458="","",INDEX([1]NKC!$C$10:$C$5007,$H1458))</f>
        <v>Thanh toán phí làm kệ mẫu miền Trung  - Nguyễn Trung Luận</v>
      </c>
      <c r="D1458" s="48" t="str">
        <f ca="1">IF(IF($H1458="","",INDEX([1]NKC!$D$10:$D$5007,$H1458))=$C$8,IF($H1458="","",INDEX([1]NKC!$E$10:$E$5007,$H1458)),IF($H1458="","",INDEX([1]NKC!$D$10:$D$5007,$H1458)))</f>
        <v>24201</v>
      </c>
      <c r="E1458" s="49" t="str">
        <f ca="1">IF(IF($H1458="","",INDEX([1]NKC!$E$10:$E$5007,$H1458))=$C$8,"",IF($H1458="","",INDEX([1]NKC!$F$10:$F$5007,$H1458)))</f>
        <v/>
      </c>
      <c r="F1458" s="49">
        <f ca="1">IF(IF($H1458="","",INDEX([1]NKC!$D$10:$D$5007,$H1458))=$C$8,"",IF($H1458="","",INDEX([1]NKC!$F$10:$F$5007,$H1458)))</f>
        <v>12272727</v>
      </c>
      <c r="G1458" s="50">
        <f ca="1">IF(SUM(E1458:F1458)=0,0,$G$11+SUM(E$12:$E1458)-SUM(F$12:$F1458))</f>
        <v>2230365238</v>
      </c>
      <c r="H1458" s="51">
        <f ca="1">IF(IF(TYPE(MATCH($C$8,OFFSET([1]NKC!$D$10,H1457,0):'[1]NKC'!$D$5007,0)+H1457)=16,"",MATCH($C$8,OFFSET([1]NKC!$D$10,H1457,0):'[1]NKC'!$D$5007,0)+H1457)&lt;IF(TYPE(MATCH($C$8,OFFSET([1]NKC!$E$10,H1457,0):'[1]NKC'!$E$5007,0)+H1457)=16,"",MATCH($C$8,OFFSET([1]NKC!$E$10,H1457,0):'[1]NKC'!$E$5007,0)+H1457),IF(TYPE(MATCH($C$8,OFFSET([1]NKC!$D$10,H1457,0):'[1]NKC'!$D$5007,0)+H1457)=16,"",MATCH($C$8,OFFSET([1]NKC!$D$10,H1457,0):'[1]NKC'!$D$5007,0)+H1457),IF(TYPE(MATCH($C$8,OFFSET([1]NKC!$E$10,H1457,0):'[1]NKC'!$E$5007,0)+H1457)=16,"",MATCH($C$8,OFFSET([1]NKC!$E$10,H1457,0):'[1]NKC'!$E$5007,0)+H1457))</f>
        <v>2009</v>
      </c>
    </row>
    <row r="1459" spans="1:8" s="52" customFormat="1" ht="25.5">
      <c r="A1459" s="45">
        <f ca="1">IF($H1459="","",INDEX([1]NKC!$A$10:$A$5007,$H1459))</f>
        <v>43705</v>
      </c>
      <c r="B1459" s="46" t="str">
        <f ca="1">IF($H1459="","",INDEX([1]NKC!$B$10:$B$5007,$H1459))</f>
        <v>PC00129</v>
      </c>
      <c r="C1459" s="47" t="str">
        <f ca="1">IF($H1459="","",INDEX([1]NKC!$C$10:$C$5007,$H1459))</f>
        <v>Thanh toán phí làm kệ mẫu miền Trung  - Nguyễn Trung Luận</v>
      </c>
      <c r="D1459" s="48" t="str">
        <f ca="1">IF(IF($H1459="","",INDEX([1]NKC!$D$10:$D$5007,$H1459))=$C$8,IF($H1459="","",INDEX([1]NKC!$E$10:$E$5007,$H1459)),IF($H1459="","",INDEX([1]NKC!$D$10:$D$5007,$H1459)))</f>
        <v>24201</v>
      </c>
      <c r="E1459" s="49" t="str">
        <f ca="1">IF(IF($H1459="","",INDEX([1]NKC!$E$10:$E$5007,$H1459))=$C$8,"",IF($H1459="","",INDEX([1]NKC!$F$10:$F$5007,$H1459)))</f>
        <v/>
      </c>
      <c r="F1459" s="49">
        <f ca="1">IF(IF($H1459="","",INDEX([1]NKC!$D$10:$D$5007,$H1459))=$C$8,"",IF($H1459="","",INDEX([1]NKC!$F$10:$F$5007,$H1459)))</f>
        <v>12272727</v>
      </c>
      <c r="G1459" s="50">
        <f ca="1">IF(SUM(E1459:F1459)=0,0,$G$11+SUM(E$12:$E1459)-SUM(F$12:$F1459))</f>
        <v>2218092511</v>
      </c>
      <c r="H1459" s="51">
        <f ca="1">IF(IF(TYPE(MATCH($C$8,OFFSET([1]NKC!$D$10,H1458,0):'[1]NKC'!$D$5007,0)+H1458)=16,"",MATCH($C$8,OFFSET([1]NKC!$D$10,H1458,0):'[1]NKC'!$D$5007,0)+H1458)&lt;IF(TYPE(MATCH($C$8,OFFSET([1]NKC!$E$10,H1458,0):'[1]NKC'!$E$5007,0)+H1458)=16,"",MATCH($C$8,OFFSET([1]NKC!$E$10,H1458,0):'[1]NKC'!$E$5007,0)+H1458),IF(TYPE(MATCH($C$8,OFFSET([1]NKC!$D$10,H1458,0):'[1]NKC'!$D$5007,0)+H1458)=16,"",MATCH($C$8,OFFSET([1]NKC!$D$10,H1458,0):'[1]NKC'!$D$5007,0)+H1458),IF(TYPE(MATCH($C$8,OFFSET([1]NKC!$E$10,H1458,0):'[1]NKC'!$E$5007,0)+H1458)=16,"",MATCH($C$8,OFFSET([1]NKC!$E$10,H1458,0):'[1]NKC'!$E$5007,0)+H1458))</f>
        <v>2010</v>
      </c>
    </row>
    <row r="1460" spans="1:8" s="52" customFormat="1" ht="25.5">
      <c r="A1460" s="45">
        <f ca="1">IF($H1460="","",INDEX([1]NKC!$A$10:$A$5007,$H1460))</f>
        <v>43705</v>
      </c>
      <c r="B1460" s="46" t="str">
        <f ca="1">IF($H1460="","",INDEX([1]NKC!$B$10:$B$5007,$H1460))</f>
        <v>PC00129</v>
      </c>
      <c r="C1460" s="47" t="str">
        <f ca="1">IF($H1460="","",INDEX([1]NKC!$C$10:$C$5007,$H1460))</f>
        <v>Thanh toán phí làm kệ mẫu miền Trung  - Nguyễn Trung Luận</v>
      </c>
      <c r="D1460" s="48" t="str">
        <f ca="1">IF(IF($H1460="","",INDEX([1]NKC!$D$10:$D$5007,$H1460))=$C$8,IF($H1460="","",INDEX([1]NKC!$E$10:$E$5007,$H1460)),IF($H1460="","",INDEX([1]NKC!$D$10:$D$5007,$H1460)))</f>
        <v>24201</v>
      </c>
      <c r="E1460" s="49" t="str">
        <f ca="1">IF(IF($H1460="","",INDEX([1]NKC!$E$10:$E$5007,$H1460))=$C$8,"",IF($H1460="","",INDEX([1]NKC!$F$10:$F$5007,$H1460)))</f>
        <v/>
      </c>
      <c r="F1460" s="49">
        <f ca="1">IF(IF($H1460="","",INDEX([1]NKC!$D$10:$D$5007,$H1460))=$C$8,"",IF($H1460="","",INDEX([1]NKC!$F$10:$F$5007,$H1460)))</f>
        <v>12272727</v>
      </c>
      <c r="G1460" s="50">
        <f ca="1">IF(SUM(E1460:F1460)=0,0,$G$11+SUM(E$12:$E1460)-SUM(F$12:$F1460))</f>
        <v>2205819784</v>
      </c>
      <c r="H1460" s="51">
        <f ca="1">IF(IF(TYPE(MATCH($C$8,OFFSET([1]NKC!$D$10,H1459,0):'[1]NKC'!$D$5007,0)+H1459)=16,"",MATCH($C$8,OFFSET([1]NKC!$D$10,H1459,0):'[1]NKC'!$D$5007,0)+H1459)&lt;IF(TYPE(MATCH($C$8,OFFSET([1]NKC!$E$10,H1459,0):'[1]NKC'!$E$5007,0)+H1459)=16,"",MATCH($C$8,OFFSET([1]NKC!$E$10,H1459,0):'[1]NKC'!$E$5007,0)+H1459),IF(TYPE(MATCH($C$8,OFFSET([1]NKC!$D$10,H1459,0):'[1]NKC'!$D$5007,0)+H1459)=16,"",MATCH($C$8,OFFSET([1]NKC!$D$10,H1459,0):'[1]NKC'!$D$5007,0)+H1459),IF(TYPE(MATCH($C$8,OFFSET([1]NKC!$E$10,H1459,0):'[1]NKC'!$E$5007,0)+H1459)=16,"",MATCH($C$8,OFFSET([1]NKC!$E$10,H1459,0):'[1]NKC'!$E$5007,0)+H1459))</f>
        <v>2011</v>
      </c>
    </row>
    <row r="1461" spans="1:8" s="52" customFormat="1" ht="25.5">
      <c r="A1461" s="45">
        <f ca="1">IF($H1461="","",INDEX([1]NKC!$A$10:$A$5007,$H1461))</f>
        <v>43705</v>
      </c>
      <c r="B1461" s="46" t="str">
        <f ca="1">IF($H1461="","",INDEX([1]NKC!$B$10:$B$5007,$H1461))</f>
        <v>PC00129</v>
      </c>
      <c r="C1461" s="47" t="str">
        <f ca="1">IF($H1461="","",INDEX([1]NKC!$C$10:$C$5007,$H1461))</f>
        <v>Thanh toán phí làm kệ mẫu miền Trung  - Nguyễn Trung Luận</v>
      </c>
      <c r="D1461" s="48" t="str">
        <f ca="1">IF(IF($H1461="","",INDEX([1]NKC!$D$10:$D$5007,$H1461))=$C$8,IF($H1461="","",INDEX([1]NKC!$E$10:$E$5007,$H1461)),IF($H1461="","",INDEX([1]NKC!$D$10:$D$5007,$H1461)))</f>
        <v>24201</v>
      </c>
      <c r="E1461" s="49" t="str">
        <f ca="1">IF(IF($H1461="","",INDEX([1]NKC!$E$10:$E$5007,$H1461))=$C$8,"",IF($H1461="","",INDEX([1]NKC!$F$10:$F$5007,$H1461)))</f>
        <v/>
      </c>
      <c r="F1461" s="49">
        <f ca="1">IF(IF($H1461="","",INDEX([1]NKC!$D$10:$D$5007,$H1461))=$C$8,"",IF($H1461="","",INDEX([1]NKC!$F$10:$F$5007,$H1461)))</f>
        <v>14090909</v>
      </c>
      <c r="G1461" s="50">
        <f ca="1">IF(SUM(E1461:F1461)=0,0,$G$11+SUM(E$12:$E1461)-SUM(F$12:$F1461))</f>
        <v>2191728875</v>
      </c>
      <c r="H1461" s="51">
        <f ca="1">IF(IF(TYPE(MATCH($C$8,OFFSET([1]NKC!$D$10,H1460,0):'[1]NKC'!$D$5007,0)+H1460)=16,"",MATCH($C$8,OFFSET([1]NKC!$D$10,H1460,0):'[1]NKC'!$D$5007,0)+H1460)&lt;IF(TYPE(MATCH($C$8,OFFSET([1]NKC!$E$10,H1460,0):'[1]NKC'!$E$5007,0)+H1460)=16,"",MATCH($C$8,OFFSET([1]NKC!$E$10,H1460,0):'[1]NKC'!$E$5007,0)+H1460),IF(TYPE(MATCH($C$8,OFFSET([1]NKC!$D$10,H1460,0):'[1]NKC'!$D$5007,0)+H1460)=16,"",MATCH($C$8,OFFSET([1]NKC!$D$10,H1460,0):'[1]NKC'!$D$5007,0)+H1460),IF(TYPE(MATCH($C$8,OFFSET([1]NKC!$E$10,H1460,0):'[1]NKC'!$E$5007,0)+H1460)=16,"",MATCH($C$8,OFFSET([1]NKC!$E$10,H1460,0):'[1]NKC'!$E$5007,0)+H1460))</f>
        <v>2012</v>
      </c>
    </row>
    <row r="1462" spans="1:8" s="52" customFormat="1" ht="25.5">
      <c r="A1462" s="45">
        <f ca="1">IF($H1462="","",INDEX([1]NKC!$A$10:$A$5007,$H1462))</f>
        <v>43705</v>
      </c>
      <c r="B1462" s="46" t="str">
        <f ca="1">IF($H1462="","",INDEX([1]NKC!$B$10:$B$5007,$H1462))</f>
        <v>PC00129</v>
      </c>
      <c r="C1462" s="47" t="str">
        <f ca="1">IF($H1462="","",INDEX([1]NKC!$C$10:$C$5007,$H1462))</f>
        <v>Thanh toán phí làm kệ mẫu miền Trung  - Nguyễn Trung Luận</v>
      </c>
      <c r="D1462" s="48" t="str">
        <f ca="1">IF(IF($H1462="","",INDEX([1]NKC!$D$10:$D$5007,$H1462))=$C$8,IF($H1462="","",INDEX([1]NKC!$E$10:$E$5007,$H1462)),IF($H1462="","",INDEX([1]NKC!$D$10:$D$5007,$H1462)))</f>
        <v>24201</v>
      </c>
      <c r="E1462" s="49" t="str">
        <f ca="1">IF(IF($H1462="","",INDEX([1]NKC!$E$10:$E$5007,$H1462))=$C$8,"",IF($H1462="","",INDEX([1]NKC!$F$10:$F$5007,$H1462)))</f>
        <v/>
      </c>
      <c r="F1462" s="49">
        <f ca="1">IF(IF($H1462="","",INDEX([1]NKC!$D$10:$D$5007,$H1462))=$C$8,"",IF($H1462="","",INDEX([1]NKC!$F$10:$F$5007,$H1462)))</f>
        <v>14090909</v>
      </c>
      <c r="G1462" s="50">
        <f ca="1">IF(SUM(E1462:F1462)=0,0,$G$11+SUM(E$12:$E1462)-SUM(F$12:$F1462))</f>
        <v>2177637966</v>
      </c>
      <c r="H1462" s="51">
        <f ca="1">IF(IF(TYPE(MATCH($C$8,OFFSET([1]NKC!$D$10,H1461,0):'[1]NKC'!$D$5007,0)+H1461)=16,"",MATCH($C$8,OFFSET([1]NKC!$D$10,H1461,0):'[1]NKC'!$D$5007,0)+H1461)&lt;IF(TYPE(MATCH($C$8,OFFSET([1]NKC!$E$10,H1461,0):'[1]NKC'!$E$5007,0)+H1461)=16,"",MATCH($C$8,OFFSET([1]NKC!$E$10,H1461,0):'[1]NKC'!$E$5007,0)+H1461),IF(TYPE(MATCH($C$8,OFFSET([1]NKC!$D$10,H1461,0):'[1]NKC'!$D$5007,0)+H1461)=16,"",MATCH($C$8,OFFSET([1]NKC!$D$10,H1461,0):'[1]NKC'!$D$5007,0)+H1461),IF(TYPE(MATCH($C$8,OFFSET([1]NKC!$E$10,H1461,0):'[1]NKC'!$E$5007,0)+H1461)=16,"",MATCH($C$8,OFFSET([1]NKC!$E$10,H1461,0):'[1]NKC'!$E$5007,0)+H1461))</f>
        <v>2013</v>
      </c>
    </row>
    <row r="1463" spans="1:8" s="52" customFormat="1" ht="25.5">
      <c r="A1463" s="45">
        <f ca="1">IF($H1463="","",INDEX([1]NKC!$A$10:$A$5007,$H1463))</f>
        <v>43705</v>
      </c>
      <c r="B1463" s="46" t="str">
        <f ca="1">IF($H1463="","",INDEX([1]NKC!$B$10:$B$5007,$H1463))</f>
        <v>PC00129</v>
      </c>
      <c r="C1463" s="47" t="str">
        <f ca="1">IF($H1463="","",INDEX([1]NKC!$C$10:$C$5007,$H1463))</f>
        <v>Thanh toán phí làm kệ mẫu miền Trung  - Nguyễn Trung Luận</v>
      </c>
      <c r="D1463" s="48" t="str">
        <f ca="1">IF(IF($H1463="","",INDEX([1]NKC!$D$10:$D$5007,$H1463))=$C$8,IF($H1463="","",INDEX([1]NKC!$E$10:$E$5007,$H1463)),IF($H1463="","",INDEX([1]NKC!$D$10:$D$5007,$H1463)))</f>
        <v>24201</v>
      </c>
      <c r="E1463" s="49" t="str">
        <f ca="1">IF(IF($H1463="","",INDEX([1]NKC!$E$10:$E$5007,$H1463))=$C$8,"",IF($H1463="","",INDEX([1]NKC!$F$10:$F$5007,$H1463)))</f>
        <v/>
      </c>
      <c r="F1463" s="49">
        <f ca="1">IF(IF($H1463="","",INDEX([1]NKC!$D$10:$D$5007,$H1463))=$C$8,"",IF($H1463="","",INDEX([1]NKC!$F$10:$F$5007,$H1463)))</f>
        <v>14090909</v>
      </c>
      <c r="G1463" s="50">
        <f ca="1">IF(SUM(E1463:F1463)=0,0,$G$11+SUM(E$12:$E1463)-SUM(F$12:$F1463))</f>
        <v>2163547057</v>
      </c>
      <c r="H1463" s="51">
        <f ca="1">IF(IF(TYPE(MATCH($C$8,OFFSET([1]NKC!$D$10,H1462,0):'[1]NKC'!$D$5007,0)+H1462)=16,"",MATCH($C$8,OFFSET([1]NKC!$D$10,H1462,0):'[1]NKC'!$D$5007,0)+H1462)&lt;IF(TYPE(MATCH($C$8,OFFSET([1]NKC!$E$10,H1462,0):'[1]NKC'!$E$5007,0)+H1462)=16,"",MATCH($C$8,OFFSET([1]NKC!$E$10,H1462,0):'[1]NKC'!$E$5007,0)+H1462),IF(TYPE(MATCH($C$8,OFFSET([1]NKC!$D$10,H1462,0):'[1]NKC'!$D$5007,0)+H1462)=16,"",MATCH($C$8,OFFSET([1]NKC!$D$10,H1462,0):'[1]NKC'!$D$5007,0)+H1462),IF(TYPE(MATCH($C$8,OFFSET([1]NKC!$E$10,H1462,0):'[1]NKC'!$E$5007,0)+H1462)=16,"",MATCH($C$8,OFFSET([1]NKC!$E$10,H1462,0):'[1]NKC'!$E$5007,0)+H1462))</f>
        <v>2014</v>
      </c>
    </row>
    <row r="1464" spans="1:8" s="52" customFormat="1" ht="25.5">
      <c r="A1464" s="45">
        <f ca="1">IF($H1464="","",INDEX([1]NKC!$A$10:$A$5007,$H1464))</f>
        <v>43705</v>
      </c>
      <c r="B1464" s="46" t="str">
        <f ca="1">IF($H1464="","",INDEX([1]NKC!$B$10:$B$5007,$H1464))</f>
        <v>PC00129</v>
      </c>
      <c r="C1464" s="47" t="str">
        <f ca="1">IF($H1464="","",INDEX([1]NKC!$C$10:$C$5007,$H1464))</f>
        <v>Thanh toán phí làm kệ mẫu miền Trung  - Nguyễn Trung Luận</v>
      </c>
      <c r="D1464" s="48" t="str">
        <f ca="1">IF(IF($H1464="","",INDEX([1]NKC!$D$10:$D$5007,$H1464))=$C$8,IF($H1464="","",INDEX([1]NKC!$E$10:$E$5007,$H1464)),IF($H1464="","",INDEX([1]NKC!$D$10:$D$5007,$H1464)))</f>
        <v>24201</v>
      </c>
      <c r="E1464" s="49" t="str">
        <f ca="1">IF(IF($H1464="","",INDEX([1]NKC!$E$10:$E$5007,$H1464))=$C$8,"",IF($H1464="","",INDEX([1]NKC!$F$10:$F$5007,$H1464)))</f>
        <v/>
      </c>
      <c r="F1464" s="49">
        <f ca="1">IF(IF($H1464="","",INDEX([1]NKC!$D$10:$D$5007,$H1464))=$C$8,"",IF($H1464="","",INDEX([1]NKC!$F$10:$F$5007,$H1464)))</f>
        <v>7909090</v>
      </c>
      <c r="G1464" s="50">
        <f ca="1">IF(SUM(E1464:F1464)=0,0,$G$11+SUM(E$12:$E1464)-SUM(F$12:$F1464))</f>
        <v>2155637967</v>
      </c>
      <c r="H1464" s="51">
        <f ca="1">IF(IF(TYPE(MATCH($C$8,OFFSET([1]NKC!$D$10,H1463,0):'[1]NKC'!$D$5007,0)+H1463)=16,"",MATCH($C$8,OFFSET([1]NKC!$D$10,H1463,0):'[1]NKC'!$D$5007,0)+H1463)&lt;IF(TYPE(MATCH($C$8,OFFSET([1]NKC!$E$10,H1463,0):'[1]NKC'!$E$5007,0)+H1463)=16,"",MATCH($C$8,OFFSET([1]NKC!$E$10,H1463,0):'[1]NKC'!$E$5007,0)+H1463),IF(TYPE(MATCH($C$8,OFFSET([1]NKC!$D$10,H1463,0):'[1]NKC'!$D$5007,0)+H1463)=16,"",MATCH($C$8,OFFSET([1]NKC!$D$10,H1463,0):'[1]NKC'!$D$5007,0)+H1463),IF(TYPE(MATCH($C$8,OFFSET([1]NKC!$E$10,H1463,0):'[1]NKC'!$E$5007,0)+H1463)=16,"",MATCH($C$8,OFFSET([1]NKC!$E$10,H1463,0):'[1]NKC'!$E$5007,0)+H1463))</f>
        <v>2015</v>
      </c>
    </row>
    <row r="1465" spans="1:8" s="52" customFormat="1" ht="25.5">
      <c r="A1465" s="45">
        <f ca="1">IF($H1465="","",INDEX([1]NKC!$A$10:$A$5007,$H1465))</f>
        <v>43705</v>
      </c>
      <c r="B1465" s="46" t="str">
        <f ca="1">IF($H1465="","",INDEX([1]NKC!$B$10:$B$5007,$H1465))</f>
        <v>PC00129</v>
      </c>
      <c r="C1465" s="47" t="str">
        <f ca="1">IF($H1465="","",INDEX([1]NKC!$C$10:$C$5007,$H1465))</f>
        <v>Thanh toán phí làm kệ mẫu miền Trung  - Nguyễn Trung Luận</v>
      </c>
      <c r="D1465" s="48" t="str">
        <f ca="1">IF(IF($H1465="","",INDEX([1]NKC!$D$10:$D$5007,$H1465))=$C$8,IF($H1465="","",INDEX([1]NKC!$E$10:$E$5007,$H1465)),IF($H1465="","",INDEX([1]NKC!$D$10:$D$5007,$H1465)))</f>
        <v>24201</v>
      </c>
      <c r="E1465" s="49" t="str">
        <f ca="1">IF(IF($H1465="","",INDEX([1]NKC!$E$10:$E$5007,$H1465))=$C$8,"",IF($H1465="","",INDEX([1]NKC!$F$10:$F$5007,$H1465)))</f>
        <v/>
      </c>
      <c r="F1465" s="49">
        <f ca="1">IF(IF($H1465="","",INDEX([1]NKC!$D$10:$D$5007,$H1465))=$C$8,"",IF($H1465="","",INDEX([1]NKC!$F$10:$F$5007,$H1465)))</f>
        <v>15149003</v>
      </c>
      <c r="G1465" s="50">
        <f ca="1">IF(SUM(E1465:F1465)=0,0,$G$11+SUM(E$12:$E1465)-SUM(F$12:$F1465))</f>
        <v>2140488964</v>
      </c>
      <c r="H1465" s="51">
        <f ca="1">IF(IF(TYPE(MATCH($C$8,OFFSET([1]NKC!$D$10,H1464,0):'[1]NKC'!$D$5007,0)+H1464)=16,"",MATCH($C$8,OFFSET([1]NKC!$D$10,H1464,0):'[1]NKC'!$D$5007,0)+H1464)&lt;IF(TYPE(MATCH($C$8,OFFSET([1]NKC!$E$10,H1464,0):'[1]NKC'!$E$5007,0)+H1464)=16,"",MATCH($C$8,OFFSET([1]NKC!$E$10,H1464,0):'[1]NKC'!$E$5007,0)+H1464),IF(TYPE(MATCH($C$8,OFFSET([1]NKC!$D$10,H1464,0):'[1]NKC'!$D$5007,0)+H1464)=16,"",MATCH($C$8,OFFSET([1]NKC!$D$10,H1464,0):'[1]NKC'!$D$5007,0)+H1464),IF(TYPE(MATCH($C$8,OFFSET([1]NKC!$E$10,H1464,0):'[1]NKC'!$E$5007,0)+H1464)=16,"",MATCH($C$8,OFFSET([1]NKC!$E$10,H1464,0):'[1]NKC'!$E$5007,0)+H1464))</f>
        <v>2016</v>
      </c>
    </row>
    <row r="1466" spans="1:8" s="52" customFormat="1" ht="25.5">
      <c r="A1466" s="45">
        <f ca="1">IF($H1466="","",INDEX([1]NKC!$A$10:$A$5007,$H1466))</f>
        <v>43705</v>
      </c>
      <c r="B1466" s="46" t="str">
        <f ca="1">IF($H1466="","",INDEX([1]NKC!$B$10:$B$5007,$H1466))</f>
        <v>PC00129</v>
      </c>
      <c r="C1466" s="47" t="str">
        <f ca="1">IF($H1466="","",INDEX([1]NKC!$C$10:$C$5007,$H1466))</f>
        <v>Thanh toán phí làm kệ mẫu miền Trung  - Nguyễn Trung Luận</v>
      </c>
      <c r="D1466" s="48" t="str">
        <f ca="1">IF(IF($H1466="","",INDEX([1]NKC!$D$10:$D$5007,$H1466))=$C$8,IF($H1466="","",INDEX([1]NKC!$E$10:$E$5007,$H1466)),IF($H1466="","",INDEX([1]NKC!$D$10:$D$5007,$H1466)))</f>
        <v>24201</v>
      </c>
      <c r="E1466" s="49" t="str">
        <f ca="1">IF(IF($H1466="","",INDEX([1]NKC!$E$10:$E$5007,$H1466))=$C$8,"",IF($H1466="","",INDEX([1]NKC!$F$10:$F$5007,$H1466)))</f>
        <v/>
      </c>
      <c r="F1466" s="49">
        <f ca="1">IF(IF($H1466="","",INDEX([1]NKC!$D$10:$D$5007,$H1466))=$C$8,"",IF($H1466="","",INDEX([1]NKC!$F$10:$F$5007,$H1466)))</f>
        <v>13851484</v>
      </c>
      <c r="G1466" s="50">
        <f ca="1">IF(SUM(E1466:F1466)=0,0,$G$11+SUM(E$12:$E1466)-SUM(F$12:$F1466))</f>
        <v>2126637480</v>
      </c>
      <c r="H1466" s="51">
        <f ca="1">IF(IF(TYPE(MATCH($C$8,OFFSET([1]NKC!$D$10,H1465,0):'[1]NKC'!$D$5007,0)+H1465)=16,"",MATCH($C$8,OFFSET([1]NKC!$D$10,H1465,0):'[1]NKC'!$D$5007,0)+H1465)&lt;IF(TYPE(MATCH($C$8,OFFSET([1]NKC!$E$10,H1465,0):'[1]NKC'!$E$5007,0)+H1465)=16,"",MATCH($C$8,OFFSET([1]NKC!$E$10,H1465,0):'[1]NKC'!$E$5007,0)+H1465),IF(TYPE(MATCH($C$8,OFFSET([1]NKC!$D$10,H1465,0):'[1]NKC'!$D$5007,0)+H1465)=16,"",MATCH($C$8,OFFSET([1]NKC!$D$10,H1465,0):'[1]NKC'!$D$5007,0)+H1465),IF(TYPE(MATCH($C$8,OFFSET([1]NKC!$E$10,H1465,0):'[1]NKC'!$E$5007,0)+H1465)=16,"",MATCH($C$8,OFFSET([1]NKC!$E$10,H1465,0):'[1]NKC'!$E$5007,0)+H1465))</f>
        <v>2017</v>
      </c>
    </row>
    <row r="1467" spans="1:8" s="52" customFormat="1" ht="14.25">
      <c r="A1467" s="45">
        <f ca="1">IF($H1467="","",INDEX([1]NKC!$A$10:$A$5007,$H1467))</f>
        <v>43705</v>
      </c>
      <c r="B1467" s="46" t="str">
        <f ca="1">IF($H1467="","",INDEX([1]NKC!$B$10:$B$5007,$H1467))</f>
        <v>PC00129</v>
      </c>
      <c r="C1467" s="47" t="str">
        <f ca="1">IF($H1467="","",INDEX([1]NKC!$C$10:$C$5007,$H1467))</f>
        <v>Thuế GTGT được khấu trừ của hàng hóa, dịch vụ</v>
      </c>
      <c r="D1467" s="48" t="str">
        <f ca="1">IF(IF($H1467="","",INDEX([1]NKC!$D$10:$D$5007,$H1467))=$C$8,IF($H1467="","",INDEX([1]NKC!$E$10:$E$5007,$H1467)),IF($H1467="","",INDEX([1]NKC!$D$10:$D$5007,$H1467)))</f>
        <v>1331</v>
      </c>
      <c r="E1467" s="49" t="str">
        <f ca="1">IF(IF($H1467="","",INDEX([1]NKC!$E$10:$E$5007,$H1467))=$C$8,"",IF($H1467="","",INDEX([1]NKC!$F$10:$F$5007,$H1467)))</f>
        <v/>
      </c>
      <c r="F1467" s="49">
        <f ca="1">IF(IF($H1467="","",INDEX([1]NKC!$D$10:$D$5007,$H1467))=$C$8,"",IF($H1467="","",INDEX([1]NKC!$F$10:$F$5007,$H1467)))</f>
        <v>23200328</v>
      </c>
      <c r="G1467" s="50">
        <f ca="1">IF(SUM(E1467:F1467)=0,0,$G$11+SUM(E$12:$E1467)-SUM(F$12:$F1467))</f>
        <v>2103437152</v>
      </c>
      <c r="H1467" s="51">
        <f ca="1">IF(IF(TYPE(MATCH($C$8,OFFSET([1]NKC!$D$10,H1466,0):'[1]NKC'!$D$5007,0)+H1466)=16,"",MATCH($C$8,OFFSET([1]NKC!$D$10,H1466,0):'[1]NKC'!$D$5007,0)+H1466)&lt;IF(TYPE(MATCH($C$8,OFFSET([1]NKC!$E$10,H1466,0):'[1]NKC'!$E$5007,0)+H1466)=16,"",MATCH($C$8,OFFSET([1]NKC!$E$10,H1466,0):'[1]NKC'!$E$5007,0)+H1466),IF(TYPE(MATCH($C$8,OFFSET([1]NKC!$D$10,H1466,0):'[1]NKC'!$D$5007,0)+H1466)=16,"",MATCH($C$8,OFFSET([1]NKC!$D$10,H1466,0):'[1]NKC'!$D$5007,0)+H1466),IF(TYPE(MATCH($C$8,OFFSET([1]NKC!$E$10,H1466,0):'[1]NKC'!$E$5007,0)+H1466)=16,"",MATCH($C$8,OFFSET([1]NKC!$E$10,H1466,0):'[1]NKC'!$E$5007,0)+H1466))</f>
        <v>2018</v>
      </c>
    </row>
    <row r="1468" spans="1:8" s="52" customFormat="1" ht="25.5">
      <c r="A1468" s="45">
        <f ca="1">IF($H1468="","",INDEX([1]NKC!$A$10:$A$5007,$H1468))</f>
        <v>43706</v>
      </c>
      <c r="B1468" s="46" t="str">
        <f ca="1">IF($H1468="","",INDEX([1]NKC!$B$10:$B$5007,$H1468))</f>
        <v>PC00130</v>
      </c>
      <c r="C1468" s="47" t="str">
        <f ca="1">IF($H1468="","",INDEX([1]NKC!$C$10:$C$5007,$H1468))</f>
        <v>Thanh toán mua nước suối cho công ty  - Dương Anh Đào</v>
      </c>
      <c r="D1468" s="48" t="str">
        <f ca="1">IF(IF($H1468="","",INDEX([1]NKC!$D$10:$D$5007,$H1468))=$C$8,IF($H1468="","",INDEX([1]NKC!$E$10:$E$5007,$H1468)),IF($H1468="","",INDEX([1]NKC!$D$10:$D$5007,$H1468)))</f>
        <v>331</v>
      </c>
      <c r="E1468" s="49" t="str">
        <f ca="1">IF(IF($H1468="","",INDEX([1]NKC!$E$10:$E$5007,$H1468))=$C$8,"",IF($H1468="","",INDEX([1]NKC!$F$10:$F$5007,$H1468)))</f>
        <v/>
      </c>
      <c r="F1468" s="49">
        <f ca="1">IF(IF($H1468="","",INDEX([1]NKC!$D$10:$D$5007,$H1468))=$C$8,"",IF($H1468="","",INDEX([1]NKC!$F$10:$F$5007,$H1468)))</f>
        <v>424000</v>
      </c>
      <c r="G1468" s="50">
        <f ca="1">IF(SUM(E1468:F1468)=0,0,$G$11+SUM(E$12:$E1468)-SUM(F$12:$F1468))</f>
        <v>2103013152</v>
      </c>
      <c r="H1468" s="51">
        <f ca="1">IF(IF(TYPE(MATCH($C$8,OFFSET([1]NKC!$D$10,H1467,0):'[1]NKC'!$D$5007,0)+H1467)=16,"",MATCH($C$8,OFFSET([1]NKC!$D$10,H1467,0):'[1]NKC'!$D$5007,0)+H1467)&lt;IF(TYPE(MATCH($C$8,OFFSET([1]NKC!$E$10,H1467,0):'[1]NKC'!$E$5007,0)+H1467)=16,"",MATCH($C$8,OFFSET([1]NKC!$E$10,H1467,0):'[1]NKC'!$E$5007,0)+H1467),IF(TYPE(MATCH($C$8,OFFSET([1]NKC!$D$10,H1467,0):'[1]NKC'!$D$5007,0)+H1467)=16,"",MATCH($C$8,OFFSET([1]NKC!$D$10,H1467,0):'[1]NKC'!$D$5007,0)+H1467),IF(TYPE(MATCH($C$8,OFFSET([1]NKC!$E$10,H1467,0):'[1]NKC'!$E$5007,0)+H1467)=16,"",MATCH($C$8,OFFSET([1]NKC!$E$10,H1467,0):'[1]NKC'!$E$5007,0)+H1467))</f>
        <v>2025</v>
      </c>
    </row>
    <row r="1469" spans="1:8" s="52" customFormat="1" ht="25.5">
      <c r="A1469" s="45">
        <f ca="1">IF($H1469="","",INDEX([1]NKC!$A$10:$A$5007,$H1469))</f>
        <v>43706</v>
      </c>
      <c r="B1469" s="46" t="str">
        <f ca="1">IF($H1469="","",INDEX([1]NKC!$B$10:$B$5007,$H1469))</f>
        <v>PC00131</v>
      </c>
      <c r="C1469" s="47" t="str">
        <f ca="1">IF($H1469="","",INDEX([1]NKC!$C$10:$C$5007,$H1469))</f>
        <v>Thanh toán mua gas cho công ty (không chứng từ) - Dương Anh Đào</v>
      </c>
      <c r="D1469" s="48" t="str">
        <f ca="1">IF(IF($H1469="","",INDEX([1]NKC!$D$10:$D$5007,$H1469))=$C$8,IF($H1469="","",INDEX([1]NKC!$E$10:$E$5007,$H1469)),IF($H1469="","",INDEX([1]NKC!$D$10:$D$5007,$H1469)))</f>
        <v>6428</v>
      </c>
      <c r="E1469" s="49" t="str">
        <f ca="1">IF(IF($H1469="","",INDEX([1]NKC!$E$10:$E$5007,$H1469))=$C$8,"",IF($H1469="","",INDEX([1]NKC!$F$10:$F$5007,$H1469)))</f>
        <v/>
      </c>
      <c r="F1469" s="49">
        <f ca="1">IF(IF($H1469="","",INDEX([1]NKC!$D$10:$D$5007,$H1469))=$C$8,"",IF($H1469="","",INDEX([1]NKC!$F$10:$F$5007,$H1469)))</f>
        <v>324000</v>
      </c>
      <c r="G1469" s="50">
        <f ca="1">IF(SUM(E1469:F1469)=0,0,$G$11+SUM(E$12:$E1469)-SUM(F$12:$F1469))</f>
        <v>2102689152</v>
      </c>
      <c r="H1469" s="51">
        <f ca="1">IF(IF(TYPE(MATCH($C$8,OFFSET([1]NKC!$D$10,H1468,0):'[1]NKC'!$D$5007,0)+H1468)=16,"",MATCH($C$8,OFFSET([1]NKC!$D$10,H1468,0):'[1]NKC'!$D$5007,0)+H1468)&lt;IF(TYPE(MATCH($C$8,OFFSET([1]NKC!$E$10,H1468,0):'[1]NKC'!$E$5007,0)+H1468)=16,"",MATCH($C$8,OFFSET([1]NKC!$E$10,H1468,0):'[1]NKC'!$E$5007,0)+H1468),IF(TYPE(MATCH($C$8,OFFSET([1]NKC!$D$10,H1468,0):'[1]NKC'!$D$5007,0)+H1468)=16,"",MATCH($C$8,OFFSET([1]NKC!$D$10,H1468,0):'[1]NKC'!$D$5007,0)+H1468),IF(TYPE(MATCH($C$8,OFFSET([1]NKC!$E$10,H1468,0):'[1]NKC'!$E$5007,0)+H1468)=16,"",MATCH($C$8,OFFSET([1]NKC!$E$10,H1468,0):'[1]NKC'!$E$5007,0)+H1468))</f>
        <v>2026</v>
      </c>
    </row>
    <row r="1470" spans="1:8" s="52" customFormat="1" ht="25.5">
      <c r="A1470" s="45">
        <f ca="1">IF($H1470="","",INDEX([1]NKC!$A$10:$A$5007,$H1470))</f>
        <v>43706</v>
      </c>
      <c r="B1470" s="46" t="str">
        <f ca="1">IF($H1470="","",INDEX([1]NKC!$B$10:$B$5007,$H1470))</f>
        <v>PC00132</v>
      </c>
      <c r="C1470" s="47" t="str">
        <f ca="1">IF($H1470="","",INDEX([1]NKC!$C$10:$C$5007,$H1470))</f>
        <v>Tạm ứng Hoàng Thị Luyến (chi phí dịch thuật Pháp- Việt) - Dương Anh Đào</v>
      </c>
      <c r="D1470" s="48" t="str">
        <f ca="1">IF(IF($H1470="","",INDEX([1]NKC!$D$10:$D$5007,$H1470))=$C$8,IF($H1470="","",INDEX([1]NKC!$E$10:$E$5007,$H1470)),IF($H1470="","",INDEX([1]NKC!$D$10:$D$5007,$H1470)))</f>
        <v>141</v>
      </c>
      <c r="E1470" s="49" t="str">
        <f ca="1">IF(IF($H1470="","",INDEX([1]NKC!$E$10:$E$5007,$H1470))=$C$8,"",IF($H1470="","",INDEX([1]NKC!$F$10:$F$5007,$H1470)))</f>
        <v/>
      </c>
      <c r="F1470" s="49">
        <f ca="1">IF(IF($H1470="","",INDEX([1]NKC!$D$10:$D$5007,$H1470))=$C$8,"",IF($H1470="","",INDEX([1]NKC!$F$10:$F$5007,$H1470)))</f>
        <v>1100000</v>
      </c>
      <c r="G1470" s="50">
        <f ca="1">IF(SUM(E1470:F1470)=0,0,$G$11+SUM(E$12:$E1470)-SUM(F$12:$F1470))</f>
        <v>2101589152</v>
      </c>
      <c r="H1470" s="51">
        <f ca="1">IF(IF(TYPE(MATCH($C$8,OFFSET([1]NKC!$D$10,H1469,0):'[1]NKC'!$D$5007,0)+H1469)=16,"",MATCH($C$8,OFFSET([1]NKC!$D$10,H1469,0):'[1]NKC'!$D$5007,0)+H1469)&lt;IF(TYPE(MATCH($C$8,OFFSET([1]NKC!$E$10,H1469,0):'[1]NKC'!$E$5007,0)+H1469)=16,"",MATCH($C$8,OFFSET([1]NKC!$E$10,H1469,0):'[1]NKC'!$E$5007,0)+H1469),IF(TYPE(MATCH($C$8,OFFSET([1]NKC!$D$10,H1469,0):'[1]NKC'!$D$5007,0)+H1469)=16,"",MATCH($C$8,OFFSET([1]NKC!$D$10,H1469,0):'[1]NKC'!$D$5007,0)+H1469),IF(TYPE(MATCH($C$8,OFFSET([1]NKC!$E$10,H1469,0):'[1]NKC'!$E$5007,0)+H1469)=16,"",MATCH($C$8,OFFSET([1]NKC!$E$10,H1469,0):'[1]NKC'!$E$5007,0)+H1469))</f>
        <v>2027</v>
      </c>
    </row>
    <row r="1471" spans="1:8" s="52" customFormat="1" ht="25.5">
      <c r="A1471" s="45">
        <f ca="1">IF($H1471="","",INDEX([1]NKC!$A$10:$A$5007,$H1471))</f>
        <v>43706</v>
      </c>
      <c r="B1471" s="46" t="str">
        <f ca="1">IF($H1471="","",INDEX([1]NKC!$B$10:$B$5007,$H1471))</f>
        <v>PC00133</v>
      </c>
      <c r="C1471" s="47" t="str">
        <f ca="1">IF($H1471="","",INDEX([1]NKC!$C$10:$C$5007,$H1471))</f>
        <v>Tạm ứng Hoàng Thị Luyến (nộp tiền gốc&amp; lãi vay mua xe cty Della) - Võ Ngọc Châu</v>
      </c>
      <c r="D1471" s="48" t="str">
        <f ca="1">IF(IF($H1471="","",INDEX([1]NKC!$D$10:$D$5007,$H1471))=$C$8,IF($H1471="","",INDEX([1]NKC!$E$10:$E$5007,$H1471)),IF($H1471="","",INDEX([1]NKC!$D$10:$D$5007,$H1471)))</f>
        <v>141</v>
      </c>
      <c r="E1471" s="49" t="str">
        <f ca="1">IF(IF($H1471="","",INDEX([1]NKC!$E$10:$E$5007,$H1471))=$C$8,"",IF($H1471="","",INDEX([1]NKC!$F$10:$F$5007,$H1471)))</f>
        <v/>
      </c>
      <c r="F1471" s="49">
        <f ca="1">IF(IF($H1471="","",INDEX([1]NKC!$D$10:$D$5007,$H1471))=$C$8,"",IF($H1471="","",INDEX([1]NKC!$F$10:$F$5007,$H1471)))</f>
        <v>8500000</v>
      </c>
      <c r="G1471" s="50">
        <f ca="1">IF(SUM(E1471:F1471)=0,0,$G$11+SUM(E$12:$E1471)-SUM(F$12:$F1471))</f>
        <v>2093089152</v>
      </c>
      <c r="H1471" s="51">
        <f ca="1">IF(IF(TYPE(MATCH($C$8,OFFSET([1]NKC!$D$10,H1470,0):'[1]NKC'!$D$5007,0)+H1470)=16,"",MATCH($C$8,OFFSET([1]NKC!$D$10,H1470,0):'[1]NKC'!$D$5007,0)+H1470)&lt;IF(TYPE(MATCH($C$8,OFFSET([1]NKC!$E$10,H1470,0):'[1]NKC'!$E$5007,0)+H1470)=16,"",MATCH($C$8,OFFSET([1]NKC!$E$10,H1470,0):'[1]NKC'!$E$5007,0)+H1470),IF(TYPE(MATCH($C$8,OFFSET([1]NKC!$D$10,H1470,0):'[1]NKC'!$D$5007,0)+H1470)=16,"",MATCH($C$8,OFFSET([1]NKC!$D$10,H1470,0):'[1]NKC'!$D$5007,0)+H1470),IF(TYPE(MATCH($C$8,OFFSET([1]NKC!$E$10,H1470,0):'[1]NKC'!$E$5007,0)+H1470)=16,"",MATCH($C$8,OFFSET([1]NKC!$E$10,H1470,0):'[1]NKC'!$E$5007,0)+H1470))</f>
        <v>2028</v>
      </c>
    </row>
    <row r="1472" spans="1:8" s="52" customFormat="1" ht="25.5">
      <c r="A1472" s="45">
        <f ca="1">IF($H1472="","",INDEX([1]NKC!$A$10:$A$5007,$H1472))</f>
        <v>43707</v>
      </c>
      <c r="B1472" s="46" t="str">
        <f ca="1">IF($H1472="","",INDEX([1]NKC!$B$10:$B$5007,$H1472))</f>
        <v>PC00137</v>
      </c>
      <c r="C1472" s="47" t="str">
        <f ca="1">IF($H1472="","",INDEX([1]NKC!$C$10:$C$5007,$H1472))</f>
        <v>Khung kệ mẫu (20 cái) khu vực Cần Thơ theo HĐ 0000200 (26/07/2019)</v>
      </c>
      <c r="D1472" s="48" t="str">
        <f ca="1">IF(IF($H1472="","",INDEX([1]NKC!$D$10:$D$5007,$H1472))=$C$8,IF($H1472="","",INDEX([1]NKC!$E$10:$E$5007,$H1472)),IF($H1472="","",INDEX([1]NKC!$D$10:$D$5007,$H1472)))</f>
        <v>24201</v>
      </c>
      <c r="E1472" s="49" t="str">
        <f ca="1">IF(IF($H1472="","",INDEX([1]NKC!$E$10:$E$5007,$H1472))=$C$8,"",IF($H1472="","",INDEX([1]NKC!$F$10:$F$5007,$H1472)))</f>
        <v/>
      </c>
      <c r="F1472" s="49">
        <f ca="1">IF(IF($H1472="","",INDEX([1]NKC!$D$10:$D$5007,$H1472))=$C$8,"",IF($H1472="","",INDEX([1]NKC!$F$10:$F$5007,$H1472)))</f>
        <v>17272740</v>
      </c>
      <c r="G1472" s="50">
        <f ca="1">IF(SUM(E1472:F1472)=0,0,$G$11+SUM(E$12:$E1472)-SUM(F$12:$F1472))</f>
        <v>2075816412</v>
      </c>
      <c r="H1472" s="51">
        <f ca="1">IF(IF(TYPE(MATCH($C$8,OFFSET([1]NKC!$D$10,H1471,0):'[1]NKC'!$D$5007,0)+H1471)=16,"",MATCH($C$8,OFFSET([1]NKC!$D$10,H1471,0):'[1]NKC'!$D$5007,0)+H1471)&lt;IF(TYPE(MATCH($C$8,OFFSET([1]NKC!$E$10,H1471,0):'[1]NKC'!$E$5007,0)+H1471)=16,"",MATCH($C$8,OFFSET([1]NKC!$E$10,H1471,0):'[1]NKC'!$E$5007,0)+H1471),IF(TYPE(MATCH($C$8,OFFSET([1]NKC!$D$10,H1471,0):'[1]NKC'!$D$5007,0)+H1471)=16,"",MATCH($C$8,OFFSET([1]NKC!$D$10,H1471,0):'[1]NKC'!$D$5007,0)+H1471),IF(TYPE(MATCH($C$8,OFFSET([1]NKC!$E$10,H1471,0):'[1]NKC'!$E$5007,0)+H1471)=16,"",MATCH($C$8,OFFSET([1]NKC!$E$10,H1471,0):'[1]NKC'!$E$5007,0)+H1471))</f>
        <v>2035</v>
      </c>
    </row>
    <row r="1473" spans="1:10" s="52" customFormat="1" ht="14.25">
      <c r="A1473" s="45">
        <f ca="1">IF($H1473="","",INDEX([1]NKC!$A$10:$A$5007,$H1473))</f>
        <v>43707</v>
      </c>
      <c r="B1473" s="46" t="str">
        <f ca="1">IF($H1473="","",INDEX([1]NKC!$B$10:$B$5007,$H1473))</f>
        <v>PC00137</v>
      </c>
      <c r="C1473" s="47" t="str">
        <f ca="1">IF($H1473="","",INDEX([1]NKC!$C$10:$C$5007,$H1473))</f>
        <v>Thuế GTGT được khấu trừ</v>
      </c>
      <c r="D1473" s="48" t="str">
        <f ca="1">IF(IF($H1473="","",INDEX([1]NKC!$D$10:$D$5007,$H1473))=$C$8,IF($H1473="","",INDEX([1]NKC!$E$10:$E$5007,$H1473)),IF($H1473="","",INDEX([1]NKC!$D$10:$D$5007,$H1473)))</f>
        <v>1331</v>
      </c>
      <c r="E1473" s="49" t="str">
        <f ca="1">IF(IF($H1473="","",INDEX([1]NKC!$E$10:$E$5007,$H1473))=$C$8,"",IF($H1473="","",INDEX([1]NKC!$F$10:$F$5007,$H1473)))</f>
        <v/>
      </c>
      <c r="F1473" s="49">
        <f ca="1">IF(IF($H1473="","",INDEX([1]NKC!$D$10:$D$5007,$H1473))=$C$8,"",IF($H1473="","",INDEX([1]NKC!$F$10:$F$5007,$H1473)))</f>
        <v>1727274</v>
      </c>
      <c r="G1473" s="50">
        <f ca="1">IF(SUM(E1473:F1473)=0,0,$G$11+SUM(E$12:$E1473)-SUM(F$12:$F1473))</f>
        <v>2074089138</v>
      </c>
      <c r="H1473" s="51">
        <f ca="1">IF(IF(TYPE(MATCH($C$8,OFFSET([1]NKC!$D$10,H1472,0):'[1]NKC'!$D$5007,0)+H1472)=16,"",MATCH($C$8,OFFSET([1]NKC!$D$10,H1472,0):'[1]NKC'!$D$5007,0)+H1472)&lt;IF(TYPE(MATCH($C$8,OFFSET([1]NKC!$E$10,H1472,0):'[1]NKC'!$E$5007,0)+H1472)=16,"",MATCH($C$8,OFFSET([1]NKC!$E$10,H1472,0):'[1]NKC'!$E$5007,0)+H1472),IF(TYPE(MATCH($C$8,OFFSET([1]NKC!$D$10,H1472,0):'[1]NKC'!$D$5007,0)+H1472)=16,"",MATCH($C$8,OFFSET([1]NKC!$D$10,H1472,0):'[1]NKC'!$D$5007,0)+H1472),IF(TYPE(MATCH($C$8,OFFSET([1]NKC!$E$10,H1472,0):'[1]NKC'!$E$5007,0)+H1472)=16,"",MATCH($C$8,OFFSET([1]NKC!$E$10,H1472,0):'[1]NKC'!$E$5007,0)+H1472))</f>
        <v>2036</v>
      </c>
    </row>
    <row r="1474" spans="1:10" s="52" customFormat="1" ht="14.25">
      <c r="A1474" s="45">
        <f ca="1">IF($H1474="","",INDEX([1]NKC!$A$10:$A$5007,$H1474))</f>
        <v>43707</v>
      </c>
      <c r="B1474" s="46" t="str">
        <f ca="1">IF($H1474="","",INDEX([1]NKC!$B$10:$B$5007,$H1474))</f>
        <v>PT00040</v>
      </c>
      <c r="C1474" s="47" t="str">
        <f ca="1">IF($H1474="","",INDEX([1]NKC!$C$10:$C$5007,$H1474))</f>
        <v>Thu lại tạm ứng làm kệ (20 cái) khu vực Cần Thơ</v>
      </c>
      <c r="D1474" s="48" t="str">
        <f ca="1">IF(IF($H1474="","",INDEX([1]NKC!$D$10:$D$5007,$H1474))=$C$8,IF($H1474="","",INDEX([1]NKC!$E$10:$E$5007,$H1474)),IF($H1474="","",INDEX([1]NKC!$D$10:$D$5007,$H1474)))</f>
        <v>141</v>
      </c>
      <c r="E1474" s="49">
        <f ca="1">IF(IF($H1474="","",INDEX([1]NKC!$E$10:$E$5007,$H1474))=$C$8,"",IF($H1474="","",INDEX([1]NKC!$F$10:$F$5007,$H1474)))</f>
        <v>19000000</v>
      </c>
      <c r="F1474" s="49" t="str">
        <f ca="1">IF(IF($H1474="","",INDEX([1]NKC!$D$10:$D$5007,$H1474))=$C$8,"",IF($H1474="","",INDEX([1]NKC!$F$10:$F$5007,$H1474)))</f>
        <v/>
      </c>
      <c r="G1474" s="50">
        <f ca="1">IF(SUM(E1474:F1474)=0,0,$G$11+SUM(E$12:$E1474)-SUM(F$12:$F1474))</f>
        <v>2093089138</v>
      </c>
      <c r="H1474" s="51">
        <f ca="1">IF(IF(TYPE(MATCH($C$8,OFFSET([1]NKC!$D$10,H1473,0):'[1]NKC'!$D$5007,0)+H1473)=16,"",MATCH($C$8,OFFSET([1]NKC!$D$10,H1473,0):'[1]NKC'!$D$5007,0)+H1473)&lt;IF(TYPE(MATCH($C$8,OFFSET([1]NKC!$E$10,H1473,0):'[1]NKC'!$E$5007,0)+H1473)=16,"",MATCH($C$8,OFFSET([1]NKC!$E$10,H1473,0):'[1]NKC'!$E$5007,0)+H1473),IF(TYPE(MATCH($C$8,OFFSET([1]NKC!$D$10,H1473,0):'[1]NKC'!$D$5007,0)+H1473)=16,"",MATCH($C$8,OFFSET([1]NKC!$D$10,H1473,0):'[1]NKC'!$D$5007,0)+H1473),IF(TYPE(MATCH($C$8,OFFSET([1]NKC!$E$10,H1473,0):'[1]NKC'!$E$5007,0)+H1473)=16,"",MATCH($C$8,OFFSET([1]NKC!$E$10,H1473,0):'[1]NKC'!$E$5007,0)+H1473))</f>
        <v>2037</v>
      </c>
    </row>
    <row r="1475" spans="1:10" s="52" customFormat="1" ht="25.5">
      <c r="A1475" s="45">
        <f ca="1">IF($H1475="","",INDEX([1]NKC!$A$10:$A$5007,$H1475))</f>
        <v>43707</v>
      </c>
      <c r="B1475" s="46" t="str">
        <f ca="1">IF($H1475="","",INDEX([1]NKC!$B$10:$B$5007,$H1475))</f>
        <v>PC00138</v>
      </c>
      <c r="C1475" s="47" t="str">
        <f ca="1">IF($H1475="","",INDEX([1]NKC!$C$10:$C$5007,$H1475))</f>
        <v>Phí dịch vụ làm hàng, xếp dỡ, lệnh giao hàng, phụ trội (lô nk hàng lẻ) theo HĐ 0013675 (12/08/2019)</v>
      </c>
      <c r="D1475" s="48" t="str">
        <f ca="1">IF(IF($H1475="","",INDEX([1]NKC!$D$10:$D$5007,$H1475))=$C$8,IF($H1475="","",INDEX([1]NKC!$E$10:$E$5007,$H1475)),IF($H1475="","",INDEX([1]NKC!$D$10:$D$5007,$H1475)))</f>
        <v>632</v>
      </c>
      <c r="E1475" s="49" t="str">
        <f ca="1">IF(IF($H1475="","",INDEX([1]NKC!$E$10:$E$5007,$H1475))=$C$8,"",IF($H1475="","",INDEX([1]NKC!$F$10:$F$5007,$H1475)))</f>
        <v/>
      </c>
      <c r="F1475" s="49">
        <f ca="1">IF(IF($H1475="","",INDEX([1]NKC!$D$10:$D$5007,$H1475))=$C$8,"",IF($H1475="","",INDEX([1]NKC!$F$10:$F$5007,$H1475)))</f>
        <v>3492000</v>
      </c>
      <c r="G1475" s="50">
        <f ca="1">IF(SUM(E1475:F1475)=0,0,$G$11+SUM(E$12:$E1475)-SUM(F$12:$F1475))</f>
        <v>2089597138</v>
      </c>
      <c r="H1475" s="51">
        <f ca="1">IF(IF(TYPE(MATCH($C$8,OFFSET([1]NKC!$D$10,H1474,0):'[1]NKC'!$D$5007,0)+H1474)=16,"",MATCH($C$8,OFFSET([1]NKC!$D$10,H1474,0):'[1]NKC'!$D$5007,0)+H1474)&lt;IF(TYPE(MATCH($C$8,OFFSET([1]NKC!$E$10,H1474,0):'[1]NKC'!$E$5007,0)+H1474)=16,"",MATCH($C$8,OFFSET([1]NKC!$E$10,H1474,0):'[1]NKC'!$E$5007,0)+H1474),IF(TYPE(MATCH($C$8,OFFSET([1]NKC!$D$10,H1474,0):'[1]NKC'!$D$5007,0)+H1474)=16,"",MATCH($C$8,OFFSET([1]NKC!$D$10,H1474,0):'[1]NKC'!$D$5007,0)+H1474),IF(TYPE(MATCH($C$8,OFFSET([1]NKC!$E$10,H1474,0):'[1]NKC'!$E$5007,0)+H1474)=16,"",MATCH($C$8,OFFSET([1]NKC!$E$10,H1474,0):'[1]NKC'!$E$5007,0)+H1474))</f>
        <v>2047</v>
      </c>
    </row>
    <row r="1476" spans="1:10" s="52" customFormat="1" ht="14.25">
      <c r="A1476" s="45">
        <f ca="1">IF($H1476="","",INDEX([1]NKC!$A$10:$A$5007,$H1476))</f>
        <v>43707</v>
      </c>
      <c r="B1476" s="46" t="str">
        <f ca="1">IF($H1476="","",INDEX([1]NKC!$B$10:$B$5007,$H1476))</f>
        <v>PC00138</v>
      </c>
      <c r="C1476" s="47" t="str">
        <f ca="1">IF($H1476="","",INDEX([1]NKC!$C$10:$C$5007,$H1476))</f>
        <v>Thuế GTGT được khấu trừ</v>
      </c>
      <c r="D1476" s="48" t="str">
        <f ca="1">IF(IF($H1476="","",INDEX([1]NKC!$D$10:$D$5007,$H1476))=$C$8,IF($H1476="","",INDEX([1]NKC!$E$10:$E$5007,$H1476)),IF($H1476="","",INDEX([1]NKC!$D$10:$D$5007,$H1476)))</f>
        <v>1331</v>
      </c>
      <c r="E1476" s="49" t="str">
        <f ca="1">IF(IF($H1476="","",INDEX([1]NKC!$E$10:$E$5007,$H1476))=$C$8,"",IF($H1476="","",INDEX([1]NKC!$F$10:$F$5007,$H1476)))</f>
        <v/>
      </c>
      <c r="F1476" s="49">
        <f ca="1">IF(IF($H1476="","",INDEX([1]NKC!$D$10:$D$5007,$H1476))=$C$8,"",IF($H1476="","",INDEX([1]NKC!$F$10:$F$5007,$H1476)))</f>
        <v>349200</v>
      </c>
      <c r="G1476" s="50">
        <f ca="1">IF(SUM(E1476:F1476)=0,0,$G$11+SUM(E$12:$E1476)-SUM(F$12:$F1476))</f>
        <v>2089247938</v>
      </c>
      <c r="H1476" s="51">
        <f ca="1">IF(IF(TYPE(MATCH($C$8,OFFSET([1]NKC!$D$10,H1475,0):'[1]NKC'!$D$5007,0)+H1475)=16,"",MATCH($C$8,OFFSET([1]NKC!$D$10,H1475,0):'[1]NKC'!$D$5007,0)+H1475)&lt;IF(TYPE(MATCH($C$8,OFFSET([1]NKC!$E$10,H1475,0):'[1]NKC'!$E$5007,0)+H1475)=16,"",MATCH($C$8,OFFSET([1]NKC!$E$10,H1475,0):'[1]NKC'!$E$5007,0)+H1475),IF(TYPE(MATCH($C$8,OFFSET([1]NKC!$D$10,H1475,0):'[1]NKC'!$D$5007,0)+H1475)=16,"",MATCH($C$8,OFFSET([1]NKC!$D$10,H1475,0):'[1]NKC'!$D$5007,0)+H1475),IF(TYPE(MATCH($C$8,OFFSET([1]NKC!$E$10,H1475,0):'[1]NKC'!$E$5007,0)+H1475)=16,"",MATCH($C$8,OFFSET([1]NKC!$E$10,H1475,0):'[1]NKC'!$E$5007,0)+H1475))</f>
        <v>2048</v>
      </c>
    </row>
    <row r="1477" spans="1:10" s="52" customFormat="1" ht="14.25">
      <c r="A1477" s="45">
        <f ca="1">IF($H1477="","",INDEX([1]NKC!$A$10:$A$5007,$H1477))</f>
        <v>43707</v>
      </c>
      <c r="B1477" s="46" t="str">
        <f ca="1">IF($H1477="","",INDEX([1]NKC!$B$10:$B$5007,$H1477))</f>
        <v>PT00041</v>
      </c>
      <c r="C1477" s="47" t="str">
        <f ca="1">IF($H1477="","",INDEX([1]NKC!$C$10:$C$5007,$H1477))</f>
        <v>Hoàng Thị Luyến hoàn ứng TM</v>
      </c>
      <c r="D1477" s="48" t="str">
        <f ca="1">IF(IF($H1477="","",INDEX([1]NKC!$D$10:$D$5007,$H1477))=$C$8,IF($H1477="","",INDEX([1]NKC!$E$10:$E$5007,$H1477)),IF($H1477="","",INDEX([1]NKC!$D$10:$D$5007,$H1477)))</f>
        <v>141</v>
      </c>
      <c r="E1477" s="49">
        <f ca="1">IF(IF($H1477="","",INDEX([1]NKC!$E$10:$E$5007,$H1477))=$C$8,"",IF($H1477="","",INDEX([1]NKC!$F$10:$F$5007,$H1477)))</f>
        <v>3900000</v>
      </c>
      <c r="F1477" s="49" t="str">
        <f ca="1">IF(IF($H1477="","",INDEX([1]NKC!$D$10:$D$5007,$H1477))=$C$8,"",IF($H1477="","",INDEX([1]NKC!$F$10:$F$5007,$H1477)))</f>
        <v/>
      </c>
      <c r="G1477" s="50">
        <f ca="1">IF(SUM(E1477:F1477)=0,0,$G$11+SUM(E$12:$E1477)-SUM(F$12:$F1477))</f>
        <v>2093147938</v>
      </c>
      <c r="H1477" s="51">
        <f ca="1">IF(IF(TYPE(MATCH($C$8,OFFSET([1]NKC!$D$10,H1476,0):'[1]NKC'!$D$5007,0)+H1476)=16,"",MATCH($C$8,OFFSET([1]NKC!$D$10,H1476,0):'[1]NKC'!$D$5007,0)+H1476)&lt;IF(TYPE(MATCH($C$8,OFFSET([1]NKC!$E$10,H1476,0):'[1]NKC'!$E$5007,0)+H1476)=16,"",MATCH($C$8,OFFSET([1]NKC!$E$10,H1476,0):'[1]NKC'!$E$5007,0)+H1476),IF(TYPE(MATCH($C$8,OFFSET([1]NKC!$D$10,H1476,0):'[1]NKC'!$D$5007,0)+H1476)=16,"",MATCH($C$8,OFFSET([1]NKC!$D$10,H1476,0):'[1]NKC'!$D$5007,0)+H1476),IF(TYPE(MATCH($C$8,OFFSET([1]NKC!$E$10,H1476,0):'[1]NKC'!$E$5007,0)+H1476)=16,"",MATCH($C$8,OFFSET([1]NKC!$E$10,H1476,0):'[1]NKC'!$E$5007,0)+H1476))</f>
        <v>2049</v>
      </c>
    </row>
    <row r="1478" spans="1:10" s="52" customFormat="1" ht="25.5">
      <c r="A1478" s="45">
        <f ca="1">IF($H1478="","",INDEX([1]NKC!$A$10:$A$5007,$H1478))</f>
        <v>43707</v>
      </c>
      <c r="B1478" s="46" t="str">
        <f ca="1">IF($H1478="","",INDEX([1]NKC!$B$10:$B$5007,$H1478))</f>
        <v>PT00042</v>
      </c>
      <c r="C1478" s="47" t="str">
        <f ca="1">IF($H1478="","",INDEX([1]NKC!$C$10:$C$5007,$H1478))</f>
        <v>Hoàng Thị Luyến hoàn ứng (thanh toán vé máy bay tháng 08/2019)</v>
      </c>
      <c r="D1478" s="48" t="str">
        <f ca="1">IF(IF($H1478="","",INDEX([1]NKC!$D$10:$D$5007,$H1478))=$C$8,IF($H1478="","",INDEX([1]NKC!$E$10:$E$5007,$H1478)),IF($H1478="","",INDEX([1]NKC!$D$10:$D$5007,$H1478)))</f>
        <v>141</v>
      </c>
      <c r="E1478" s="49">
        <f ca="1">IF(IF($H1478="","",INDEX([1]NKC!$E$10:$E$5007,$H1478))=$C$8,"",IF($H1478="","",INDEX([1]NKC!$F$10:$F$5007,$H1478)))</f>
        <v>29556000</v>
      </c>
      <c r="F1478" s="49" t="str">
        <f ca="1">IF(IF($H1478="","",INDEX([1]NKC!$D$10:$D$5007,$H1478))=$C$8,"",IF($H1478="","",INDEX([1]NKC!$F$10:$F$5007,$H1478)))</f>
        <v/>
      </c>
      <c r="G1478" s="50">
        <f ca="1">IF(SUM(E1478:F1478)=0,0,$G$11+SUM(E$12:$E1478)-SUM(F$12:$F1478))</f>
        <v>2122703938</v>
      </c>
      <c r="H1478" s="51">
        <f ca="1">IF(IF(TYPE(MATCH($C$8,OFFSET([1]NKC!$D$10,H1477,0):'[1]NKC'!$D$5007,0)+H1477)=16,"",MATCH($C$8,OFFSET([1]NKC!$D$10,H1477,0):'[1]NKC'!$D$5007,0)+H1477)&lt;IF(TYPE(MATCH($C$8,OFFSET([1]NKC!$E$10,H1477,0):'[1]NKC'!$E$5007,0)+H1477)=16,"",MATCH($C$8,OFFSET([1]NKC!$E$10,H1477,0):'[1]NKC'!$E$5007,0)+H1477),IF(TYPE(MATCH($C$8,OFFSET([1]NKC!$D$10,H1477,0):'[1]NKC'!$D$5007,0)+H1477)=16,"",MATCH($C$8,OFFSET([1]NKC!$D$10,H1477,0):'[1]NKC'!$D$5007,0)+H1477),IF(TYPE(MATCH($C$8,OFFSET([1]NKC!$E$10,H1477,0):'[1]NKC'!$E$5007,0)+H1477)=16,"",MATCH($C$8,OFFSET([1]NKC!$E$10,H1477,0):'[1]NKC'!$E$5007,0)+H1477))</f>
        <v>2050</v>
      </c>
    </row>
    <row r="1479" spans="1:10" s="52" customFormat="1" ht="25.5">
      <c r="A1479" s="45">
        <f ca="1">IF($H1479="","",INDEX([1]NKC!$A$10:$A$5007,$H1479))</f>
        <v>43707</v>
      </c>
      <c r="B1479" s="46" t="str">
        <f ca="1">IF($H1479="","",INDEX([1]NKC!$B$10:$B$5007,$H1479))</f>
        <v>PC00139</v>
      </c>
      <c r="C1479" s="47" t="str">
        <f ca="1">IF($H1479="","",INDEX([1]NKC!$C$10:$C$5007,$H1479))</f>
        <v>Thanh toán vé máy bay tháng 08/2019 theo HĐ 0073200; 0038049; 4506721 (08/08/2019)</v>
      </c>
      <c r="D1479" s="48" t="str">
        <f ca="1">IF(IF($H1479="","",INDEX([1]NKC!$D$10:$D$5007,$H1479))=$C$8,IF($H1479="","",INDEX([1]NKC!$E$10:$E$5007,$H1479)),IF($H1479="","",INDEX([1]NKC!$D$10:$D$5007,$H1479)))</f>
        <v>6428</v>
      </c>
      <c r="E1479" s="49" t="str">
        <f ca="1">IF(IF($H1479="","",INDEX([1]NKC!$E$10:$E$5007,$H1479))=$C$8,"",IF($H1479="","",INDEX([1]NKC!$F$10:$F$5007,$H1479)))</f>
        <v/>
      </c>
      <c r="F1479" s="49">
        <f ca="1">IF(IF($H1479="","",INDEX([1]NKC!$D$10:$D$5007,$H1479))=$C$8,"",IF($H1479="","",INDEX([1]NKC!$F$10:$F$5007,$H1479)))</f>
        <v>29365973</v>
      </c>
      <c r="G1479" s="50">
        <f ca="1">IF(SUM(E1479:F1479)=0,0,$G$11+SUM(E$12:$E1479)-SUM(F$12:$F1479))</f>
        <v>2093337965</v>
      </c>
      <c r="H1479" s="51">
        <f ca="1">IF(IF(TYPE(MATCH($C$8,OFFSET([1]NKC!$D$10,H1478,0):'[1]NKC'!$D$5007,0)+H1478)=16,"",MATCH($C$8,OFFSET([1]NKC!$D$10,H1478,0):'[1]NKC'!$D$5007,0)+H1478)&lt;IF(TYPE(MATCH($C$8,OFFSET([1]NKC!$E$10,H1478,0):'[1]NKC'!$E$5007,0)+H1478)=16,"",MATCH($C$8,OFFSET([1]NKC!$E$10,H1478,0):'[1]NKC'!$E$5007,0)+H1478),IF(TYPE(MATCH($C$8,OFFSET([1]NKC!$D$10,H1478,0):'[1]NKC'!$D$5007,0)+H1478)=16,"",MATCH($C$8,OFFSET([1]NKC!$D$10,H1478,0):'[1]NKC'!$D$5007,0)+H1478),IF(TYPE(MATCH($C$8,OFFSET([1]NKC!$E$10,H1478,0):'[1]NKC'!$E$5007,0)+H1478)=16,"",MATCH($C$8,OFFSET([1]NKC!$E$10,H1478,0):'[1]NKC'!$E$5007,0)+H1478))</f>
        <v>2051</v>
      </c>
    </row>
    <row r="1480" spans="1:10" s="52" customFormat="1" ht="25.5">
      <c r="A1480" s="45">
        <f ca="1">IF($H1480="","",INDEX([1]NKC!$A$10:$A$5007,$H1480))</f>
        <v>43707</v>
      </c>
      <c r="B1480" s="46" t="str">
        <f ca="1">IF($H1480="","",INDEX([1]NKC!$B$10:$B$5007,$H1480))</f>
        <v>PC00139</v>
      </c>
      <c r="C1480" s="47" t="str">
        <f ca="1">IF($H1480="","",INDEX([1]NKC!$C$10:$C$5007,$H1480))</f>
        <v>Thanh toán vé máy bay tháng 08/2019 theo HĐ 0073200; 0038049; 4506721 (08/08/2019)</v>
      </c>
      <c r="D1480" s="48" t="str">
        <f ca="1">IF(IF($H1480="","",INDEX([1]NKC!$D$10:$D$5007,$H1480))=$C$8,IF($H1480="","",INDEX([1]NKC!$E$10:$E$5007,$H1480)),IF($H1480="","",INDEX([1]NKC!$D$10:$D$5007,$H1480)))</f>
        <v>6428</v>
      </c>
      <c r="E1480" s="49" t="str">
        <f ca="1">IF(IF($H1480="","",INDEX([1]NKC!$E$10:$E$5007,$H1480))=$C$8,"",IF($H1480="","",INDEX([1]NKC!$F$10:$F$5007,$H1480)))</f>
        <v/>
      </c>
      <c r="F1480" s="49">
        <f ca="1">IF(IF($H1480="","",INDEX([1]NKC!$D$10:$D$5007,$H1480))=$C$8,"",IF($H1480="","",INDEX([1]NKC!$F$10:$F$5007,$H1480)))</f>
        <v>190027</v>
      </c>
      <c r="G1480" s="50">
        <f ca="1">IF(SUM(E1480:F1480)=0,0,$G$11+SUM(E$12:$E1480)-SUM(F$12:$F1480))</f>
        <v>2093147938</v>
      </c>
      <c r="H1480" s="51">
        <f ca="1">IF(IF(TYPE(MATCH($C$8,OFFSET([1]NKC!$D$10,H1479,0):'[1]NKC'!$D$5007,0)+H1479)=16,"",MATCH($C$8,OFFSET([1]NKC!$D$10,H1479,0):'[1]NKC'!$D$5007,0)+H1479)&lt;IF(TYPE(MATCH($C$8,OFFSET([1]NKC!$E$10,H1479,0):'[1]NKC'!$E$5007,0)+H1479)=16,"",MATCH($C$8,OFFSET([1]NKC!$E$10,H1479,0):'[1]NKC'!$E$5007,0)+H1479),IF(TYPE(MATCH($C$8,OFFSET([1]NKC!$D$10,H1479,0):'[1]NKC'!$D$5007,0)+H1479)=16,"",MATCH($C$8,OFFSET([1]NKC!$D$10,H1479,0):'[1]NKC'!$D$5007,0)+H1479),IF(TYPE(MATCH($C$8,OFFSET([1]NKC!$E$10,H1479,0):'[1]NKC'!$E$5007,0)+H1479)=16,"",MATCH($C$8,OFFSET([1]NKC!$E$10,H1479,0):'[1]NKC'!$E$5007,0)+H1479))</f>
        <v>2052</v>
      </c>
      <c r="I1480" s="54">
        <v>2088024438</v>
      </c>
      <c r="J1480" s="53">
        <f ca="1">I1480-G1480</f>
        <v>-5123500</v>
      </c>
    </row>
    <row r="1481" spans="1:10" s="52" customFormat="1" ht="14.25">
      <c r="A1481" s="45">
        <f ca="1">IF($H1481="","",INDEX([1]NKC!$A$10:$A$5007,$H1481))</f>
        <v>43708</v>
      </c>
      <c r="B1481" s="46">
        <f ca="1">IF($H1481="","",INDEX([1]NKC!$B$10:$B$5007,$H1481))</f>
        <v>0</v>
      </c>
      <c r="C1481" s="47" t="str">
        <f ca="1">IF($H1481="","",INDEX([1]NKC!$C$10:$C$5007,$H1481))</f>
        <v xml:space="preserve">Điều chỉnh giảm tạm ứng </v>
      </c>
      <c r="D1481" s="48" t="str">
        <f ca="1">IF(IF($H1481="","",INDEX([1]NKC!$D$10:$D$5007,$H1481))=$C$8,IF($H1481="","",INDEX([1]NKC!$E$10:$E$5007,$H1481)),IF($H1481="","",INDEX([1]NKC!$D$10:$D$5007,$H1481)))</f>
        <v>141</v>
      </c>
      <c r="E1481" s="49" t="str">
        <f ca="1">IF(IF($H1481="","",INDEX([1]NKC!$E$10:$E$5007,$H1481))=$C$8,"",IF($H1481="","",INDEX([1]NKC!$F$10:$F$5007,$H1481)))</f>
        <v/>
      </c>
      <c r="F1481" s="49">
        <f ca="1">IF(IF($H1481="","",INDEX([1]NKC!$D$10:$D$5007,$H1481))=$C$8,"",IF($H1481="","",INDEX([1]NKC!$F$10:$F$5007,$H1481)))</f>
        <v>0</v>
      </c>
      <c r="G1481" s="50">
        <f ca="1">IF(SUM(E1481:F1481)=0,0,$G$11+SUM(E$12:$E1481)-SUM(F$12:$F1481))</f>
        <v>0</v>
      </c>
      <c r="H1481" s="51">
        <f ca="1">IF(IF(TYPE(MATCH($C$8,OFFSET([1]NKC!$D$10,H1480,0):'[1]NKC'!$D$5007,0)+H1480)=16,"",MATCH($C$8,OFFSET([1]NKC!$D$10,H1480,0):'[1]NKC'!$D$5007,0)+H1480)&lt;IF(TYPE(MATCH($C$8,OFFSET([1]NKC!$E$10,H1480,0):'[1]NKC'!$E$5007,0)+H1480)=16,"",MATCH($C$8,OFFSET([1]NKC!$E$10,H1480,0):'[1]NKC'!$E$5007,0)+H1480),IF(TYPE(MATCH($C$8,OFFSET([1]NKC!$D$10,H1480,0):'[1]NKC'!$D$5007,0)+H1480)=16,"",MATCH($C$8,OFFSET([1]NKC!$D$10,H1480,0):'[1]NKC'!$D$5007,0)+H1480),IF(TYPE(MATCH($C$8,OFFSET([1]NKC!$E$10,H1480,0):'[1]NKC'!$E$5007,0)+H1480)=16,"",MATCH($C$8,OFFSET([1]NKC!$E$10,H1480,0):'[1]NKC'!$E$5007,0)+H1480))</f>
        <v>2073</v>
      </c>
    </row>
    <row r="1482" spans="1:10" s="52" customFormat="1" ht="25.5">
      <c r="A1482" s="45">
        <f ca="1">IF($H1482="","",INDEX([1]NKC!$A$10:$A$5007,$H1482))</f>
        <v>43711</v>
      </c>
      <c r="B1482" s="46" t="str">
        <f ca="1">IF($H1482="","",INDEX([1]NKC!$B$10:$B$5007,$H1482))</f>
        <v>PT00039</v>
      </c>
      <c r="C1482" s="47" t="str">
        <f ca="1">IF($H1482="","",INDEX([1]NKC!$C$10:$C$5007,$H1482))</f>
        <v>Thu lại tạm ứng đi chợ từ 20/08/2019 đến 31/08/2019 - Nguyễn Thị Hải</v>
      </c>
      <c r="D1482" s="48" t="str">
        <f ca="1">IF(IF($H1482="","",INDEX([1]NKC!$D$10:$D$5007,$H1482))=$C$8,IF($H1482="","",INDEX([1]NKC!$E$10:$E$5007,$H1482)),IF($H1482="","",INDEX([1]NKC!$D$10:$D$5007,$H1482)))</f>
        <v>141</v>
      </c>
      <c r="E1482" s="49">
        <f ca="1">IF(IF($H1482="","",INDEX([1]NKC!$E$10:$E$5007,$H1482))=$C$8,"",IF($H1482="","",INDEX([1]NKC!$F$10:$F$5007,$H1482)))</f>
        <v>2500000</v>
      </c>
      <c r="F1482" s="49" t="str">
        <f ca="1">IF(IF($H1482="","",INDEX([1]NKC!$D$10:$D$5007,$H1482))=$C$8,"",IF($H1482="","",INDEX([1]NKC!$F$10:$F$5007,$H1482)))</f>
        <v/>
      </c>
      <c r="G1482" s="50">
        <f ca="1">IF(SUM(E1482:F1482)=0,0,$G$11+SUM(E$12:$E1482)-SUM(F$12:$F1482))</f>
        <v>2095647938</v>
      </c>
      <c r="H1482" s="51">
        <f ca="1">IF(IF(TYPE(MATCH($C$8,OFFSET([1]NKC!$D$10,H1481,0):'[1]NKC'!$D$5007,0)+H1481)=16,"",MATCH($C$8,OFFSET([1]NKC!$D$10,H1481,0):'[1]NKC'!$D$5007,0)+H1481)&lt;IF(TYPE(MATCH($C$8,OFFSET([1]NKC!$E$10,H1481,0):'[1]NKC'!$E$5007,0)+H1481)=16,"",MATCH($C$8,OFFSET([1]NKC!$E$10,H1481,0):'[1]NKC'!$E$5007,0)+H1481),IF(TYPE(MATCH($C$8,OFFSET([1]NKC!$D$10,H1481,0):'[1]NKC'!$D$5007,0)+H1481)=16,"",MATCH($C$8,OFFSET([1]NKC!$D$10,H1481,0):'[1]NKC'!$D$5007,0)+H1481),IF(TYPE(MATCH($C$8,OFFSET([1]NKC!$E$10,H1481,0):'[1]NKC'!$E$5007,0)+H1481)=16,"",MATCH($C$8,OFFSET([1]NKC!$E$10,H1481,0):'[1]NKC'!$E$5007,0)+H1481))</f>
        <v>2079</v>
      </c>
    </row>
    <row r="1483" spans="1:10" s="52" customFormat="1" ht="25.5">
      <c r="A1483" s="45">
        <f ca="1">IF($H1483="","",INDEX([1]NKC!$A$10:$A$5007,$H1483))</f>
        <v>43711</v>
      </c>
      <c r="B1483" s="46" t="str">
        <f ca="1">IF($H1483="","",INDEX([1]NKC!$B$10:$B$5007,$H1483))</f>
        <v>PC00134</v>
      </c>
      <c r="C1483" s="47" t="str">
        <f ca="1">IF($H1483="","",INDEX([1]NKC!$C$10:$C$5007,$H1483))</f>
        <v>Thanh toán đi chợ từ 20/08/2019 đến 31/08/2019 - Nguyễn Thị Hải</v>
      </c>
      <c r="D1483" s="48" t="str">
        <f ca="1">IF(IF($H1483="","",INDEX([1]NKC!$D$10:$D$5007,$H1483))=$C$8,IF($H1483="","",INDEX([1]NKC!$E$10:$E$5007,$H1483)),IF($H1483="","",INDEX([1]NKC!$D$10:$D$5007,$H1483)))</f>
        <v>6428</v>
      </c>
      <c r="E1483" s="49" t="str">
        <f ca="1">IF(IF($H1483="","",INDEX([1]NKC!$E$10:$E$5007,$H1483))=$C$8,"",IF($H1483="","",INDEX([1]NKC!$F$10:$F$5007,$H1483)))</f>
        <v/>
      </c>
      <c r="F1483" s="49">
        <f ca="1">IF(IF($H1483="","",INDEX([1]NKC!$D$10:$D$5007,$H1483))=$C$8,"",IF($H1483="","",INDEX([1]NKC!$F$10:$F$5007,$H1483)))</f>
        <v>2929000</v>
      </c>
      <c r="G1483" s="50">
        <f ca="1">IF(SUM(E1483:F1483)=0,0,$G$11+SUM(E$12:$E1483)-SUM(F$12:$F1483))</f>
        <v>2092718938</v>
      </c>
      <c r="H1483" s="51">
        <f ca="1">IF(IF(TYPE(MATCH($C$8,OFFSET([1]NKC!$D$10,H1482,0):'[1]NKC'!$D$5007,0)+H1482)=16,"",MATCH($C$8,OFFSET([1]NKC!$D$10,H1482,0):'[1]NKC'!$D$5007,0)+H1482)&lt;IF(TYPE(MATCH($C$8,OFFSET([1]NKC!$E$10,H1482,0):'[1]NKC'!$E$5007,0)+H1482)=16,"",MATCH($C$8,OFFSET([1]NKC!$E$10,H1482,0):'[1]NKC'!$E$5007,0)+H1482),IF(TYPE(MATCH($C$8,OFFSET([1]NKC!$D$10,H1482,0):'[1]NKC'!$D$5007,0)+H1482)=16,"",MATCH($C$8,OFFSET([1]NKC!$D$10,H1482,0):'[1]NKC'!$D$5007,0)+H1482),IF(TYPE(MATCH($C$8,OFFSET([1]NKC!$E$10,H1482,0):'[1]NKC'!$E$5007,0)+H1482)=16,"",MATCH($C$8,OFFSET([1]NKC!$E$10,H1482,0):'[1]NKC'!$E$5007,0)+H1482))</f>
        <v>2080</v>
      </c>
    </row>
    <row r="1484" spans="1:10" s="52" customFormat="1" ht="25.5">
      <c r="A1484" s="45">
        <f ca="1">IF($H1484="","",INDEX([1]NKC!$A$10:$A$5007,$H1484))</f>
        <v>43711</v>
      </c>
      <c r="B1484" s="46" t="str">
        <f ca="1">IF($H1484="","",INDEX([1]NKC!$B$10:$B$5007,$H1484))</f>
        <v>PC00135</v>
      </c>
      <c r="C1484" s="47" t="str">
        <f ca="1">IF($H1484="","",INDEX([1]NKC!$C$10:$C$5007,$H1484))</f>
        <v>Tạm ứng đi chợ tháng 09/2019 (đợt 1) - Nguyễn Thị Hải</v>
      </c>
      <c r="D1484" s="48" t="str">
        <f ca="1">IF(IF($H1484="","",INDEX([1]NKC!$D$10:$D$5007,$H1484))=$C$8,IF($H1484="","",INDEX([1]NKC!$E$10:$E$5007,$H1484)),IF($H1484="","",INDEX([1]NKC!$D$10:$D$5007,$H1484)))</f>
        <v>141</v>
      </c>
      <c r="E1484" s="49" t="str">
        <f ca="1">IF(IF($H1484="","",INDEX([1]NKC!$E$10:$E$5007,$H1484))=$C$8,"",IF($H1484="","",INDEX([1]NKC!$F$10:$F$5007,$H1484)))</f>
        <v/>
      </c>
      <c r="F1484" s="49">
        <f ca="1">IF(IF($H1484="","",INDEX([1]NKC!$D$10:$D$5007,$H1484))=$C$8,"",IF($H1484="","",INDEX([1]NKC!$F$10:$F$5007,$H1484)))</f>
        <v>5000000</v>
      </c>
      <c r="G1484" s="50">
        <f ca="1">IF(SUM(E1484:F1484)=0,0,$G$11+SUM(E$12:$E1484)-SUM(F$12:$F1484))</f>
        <v>2087718938</v>
      </c>
      <c r="H1484" s="51">
        <f ca="1">IF(IF(TYPE(MATCH($C$8,OFFSET([1]NKC!$D$10,H1483,0):'[1]NKC'!$D$5007,0)+H1483)=16,"",MATCH($C$8,OFFSET([1]NKC!$D$10,H1483,0):'[1]NKC'!$D$5007,0)+H1483)&lt;IF(TYPE(MATCH($C$8,OFFSET([1]NKC!$E$10,H1483,0):'[1]NKC'!$E$5007,0)+H1483)=16,"",MATCH($C$8,OFFSET([1]NKC!$E$10,H1483,0):'[1]NKC'!$E$5007,0)+H1483),IF(TYPE(MATCH($C$8,OFFSET([1]NKC!$D$10,H1483,0):'[1]NKC'!$D$5007,0)+H1483)=16,"",MATCH($C$8,OFFSET([1]NKC!$D$10,H1483,0):'[1]NKC'!$D$5007,0)+H1483),IF(TYPE(MATCH($C$8,OFFSET([1]NKC!$E$10,H1483,0):'[1]NKC'!$E$5007,0)+H1483)=16,"",MATCH($C$8,OFFSET([1]NKC!$E$10,H1483,0):'[1]NKC'!$E$5007,0)+H1483))</f>
        <v>2081</v>
      </c>
    </row>
    <row r="1485" spans="1:10" s="52" customFormat="1" ht="25.5">
      <c r="A1485" s="45">
        <f ca="1">IF($H1485="","",INDEX([1]NKC!$A$10:$A$5007,$H1485))</f>
        <v>43711</v>
      </c>
      <c r="B1485" s="46" t="str">
        <f ca="1">IF($H1485="","",INDEX([1]NKC!$B$10:$B$5007,$H1485))</f>
        <v>PC00136</v>
      </c>
      <c r="C1485" s="47" t="str">
        <f ca="1">IF($H1485="","",INDEX([1]NKC!$C$10:$C$5007,$H1485))</f>
        <v>Thanh toán mua đồ cúng mùng 1 tháng 08 (âm) - Nguyễn Thị Hải</v>
      </c>
      <c r="D1485" s="48" t="str">
        <f ca="1">IF(IF($H1485="","",INDEX([1]NKC!$D$10:$D$5007,$H1485))=$C$8,IF($H1485="","",INDEX([1]NKC!$E$10:$E$5007,$H1485)),IF($H1485="","",INDEX([1]NKC!$D$10:$D$5007,$H1485)))</f>
        <v>6428</v>
      </c>
      <c r="E1485" s="49" t="str">
        <f ca="1">IF(IF($H1485="","",INDEX([1]NKC!$E$10:$E$5007,$H1485))=$C$8,"",IF($H1485="","",INDEX([1]NKC!$F$10:$F$5007,$H1485)))</f>
        <v/>
      </c>
      <c r="F1485" s="49">
        <f ca="1">IF(IF($H1485="","",INDEX([1]NKC!$D$10:$D$5007,$H1485))=$C$8,"",IF($H1485="","",INDEX([1]NKC!$F$10:$F$5007,$H1485)))</f>
        <v>70000</v>
      </c>
      <c r="G1485" s="50">
        <f ca="1">IF(SUM(E1485:F1485)=0,0,$G$11+SUM(E$12:$E1485)-SUM(F$12:$F1485))</f>
        <v>2087648938</v>
      </c>
      <c r="H1485" s="51">
        <f ca="1">IF(IF(TYPE(MATCH($C$8,OFFSET([1]NKC!$D$10,H1484,0):'[1]NKC'!$D$5007,0)+H1484)=16,"",MATCH($C$8,OFFSET([1]NKC!$D$10,H1484,0):'[1]NKC'!$D$5007,0)+H1484)&lt;IF(TYPE(MATCH($C$8,OFFSET([1]NKC!$E$10,H1484,0):'[1]NKC'!$E$5007,0)+H1484)=16,"",MATCH($C$8,OFFSET([1]NKC!$E$10,H1484,0):'[1]NKC'!$E$5007,0)+H1484),IF(TYPE(MATCH($C$8,OFFSET([1]NKC!$D$10,H1484,0):'[1]NKC'!$D$5007,0)+H1484)=16,"",MATCH($C$8,OFFSET([1]NKC!$D$10,H1484,0):'[1]NKC'!$D$5007,0)+H1484),IF(TYPE(MATCH($C$8,OFFSET([1]NKC!$E$10,H1484,0):'[1]NKC'!$E$5007,0)+H1484)=16,"",MATCH($C$8,OFFSET([1]NKC!$E$10,H1484,0):'[1]NKC'!$E$5007,0)+H1484))</f>
        <v>2082</v>
      </c>
    </row>
    <row r="1486" spans="1:10" s="52" customFormat="1" ht="25.5">
      <c r="A1486" s="45">
        <f ca="1">IF($H1486="","",INDEX([1]NKC!$A$10:$A$5007,$H1486))</f>
        <v>43713</v>
      </c>
      <c r="B1486" s="46" t="str">
        <f ca="1">IF($H1486="","",INDEX([1]NKC!$B$10:$B$5007,$H1486))</f>
        <v>PC00140</v>
      </c>
      <c r="C1486" s="47" t="str">
        <f ca="1">IF($H1486="","",INDEX([1]NKC!$C$10:$C$5007,$H1486))</f>
        <v>Thanh toán chi phí tiếp khách (thầu xây dựng dân dụng- Anh Hùng) cho KV.TPHCM - Đỗ Trọng Khương</v>
      </c>
      <c r="D1486" s="48" t="str">
        <f ca="1">IF(IF($H1486="","",INDEX([1]NKC!$D$10:$D$5007,$H1486))=$C$8,IF($H1486="","",INDEX([1]NKC!$E$10:$E$5007,$H1486)),IF($H1486="","",INDEX([1]NKC!$D$10:$D$5007,$H1486)))</f>
        <v>6418</v>
      </c>
      <c r="E1486" s="49" t="str">
        <f ca="1">IF(IF($H1486="","",INDEX([1]NKC!$E$10:$E$5007,$H1486))=$C$8,"",IF($H1486="","",INDEX([1]NKC!$F$10:$F$5007,$H1486)))</f>
        <v/>
      </c>
      <c r="F1486" s="49">
        <f ca="1">IF(IF($H1486="","",INDEX([1]NKC!$D$10:$D$5007,$H1486))=$C$8,"",IF($H1486="","",INDEX([1]NKC!$F$10:$F$5007,$H1486)))</f>
        <v>2600000</v>
      </c>
      <c r="G1486" s="50">
        <f ca="1">IF(SUM(E1486:F1486)=0,0,$G$11+SUM(E$12:$E1486)-SUM(F$12:$F1486))</f>
        <v>2085048938</v>
      </c>
      <c r="H1486" s="51">
        <f ca="1">IF(IF(TYPE(MATCH($C$8,OFFSET([1]NKC!$D$10,H1485,0):'[1]NKC'!$D$5007,0)+H1485)=16,"",MATCH($C$8,OFFSET([1]NKC!$D$10,H1485,0):'[1]NKC'!$D$5007,0)+H1485)&lt;IF(TYPE(MATCH($C$8,OFFSET([1]NKC!$E$10,H1485,0):'[1]NKC'!$E$5007,0)+H1485)=16,"",MATCH($C$8,OFFSET([1]NKC!$E$10,H1485,0):'[1]NKC'!$E$5007,0)+H1485),IF(TYPE(MATCH($C$8,OFFSET([1]NKC!$D$10,H1485,0):'[1]NKC'!$D$5007,0)+H1485)=16,"",MATCH($C$8,OFFSET([1]NKC!$D$10,H1485,0):'[1]NKC'!$D$5007,0)+H1485),IF(TYPE(MATCH($C$8,OFFSET([1]NKC!$E$10,H1485,0):'[1]NKC'!$E$5007,0)+H1485)=16,"",MATCH($C$8,OFFSET([1]NKC!$E$10,H1485,0):'[1]NKC'!$E$5007,0)+H1485))</f>
        <v>2087</v>
      </c>
    </row>
    <row r="1487" spans="1:10" s="52" customFormat="1" ht="14.25">
      <c r="A1487" s="45">
        <f ca="1">IF($H1487="","",INDEX([1]NKC!$A$10:$A$5007,$H1487))</f>
        <v>43713</v>
      </c>
      <c r="B1487" s="46" t="str">
        <f ca="1">IF($H1487="","",INDEX([1]NKC!$B$10:$B$5007,$H1487))</f>
        <v>PC00140</v>
      </c>
      <c r="C1487" s="47" t="str">
        <f ca="1">IF($H1487="","",INDEX([1]NKC!$C$10:$C$5007,$H1487))</f>
        <v>Thuế GTGT được khấu trừ của hàng hóa, dịch vụ</v>
      </c>
      <c r="D1487" s="48" t="str">
        <f ca="1">IF(IF($H1487="","",INDEX([1]NKC!$D$10:$D$5007,$H1487))=$C$8,IF($H1487="","",INDEX([1]NKC!$E$10:$E$5007,$H1487)),IF($H1487="","",INDEX([1]NKC!$D$10:$D$5007,$H1487)))</f>
        <v>1331</v>
      </c>
      <c r="E1487" s="49" t="str">
        <f ca="1">IF(IF($H1487="","",INDEX([1]NKC!$E$10:$E$5007,$H1487))=$C$8,"",IF($H1487="","",INDEX([1]NKC!$F$10:$F$5007,$H1487)))</f>
        <v/>
      </c>
      <c r="F1487" s="49">
        <f ca="1">IF(IF($H1487="","",INDEX([1]NKC!$D$10:$D$5007,$H1487))=$C$8,"",IF($H1487="","",INDEX([1]NKC!$F$10:$F$5007,$H1487)))</f>
        <v>260000</v>
      </c>
      <c r="G1487" s="50">
        <f ca="1">IF(SUM(E1487:F1487)=0,0,$G$11+SUM(E$12:$E1487)-SUM(F$12:$F1487))</f>
        <v>2084788938</v>
      </c>
      <c r="H1487" s="51">
        <f ca="1">IF(IF(TYPE(MATCH($C$8,OFFSET([1]NKC!$D$10,H1486,0):'[1]NKC'!$D$5007,0)+H1486)=16,"",MATCH($C$8,OFFSET([1]NKC!$D$10,H1486,0):'[1]NKC'!$D$5007,0)+H1486)&lt;IF(TYPE(MATCH($C$8,OFFSET([1]NKC!$E$10,H1486,0):'[1]NKC'!$E$5007,0)+H1486)=16,"",MATCH($C$8,OFFSET([1]NKC!$E$10,H1486,0):'[1]NKC'!$E$5007,0)+H1486),IF(TYPE(MATCH($C$8,OFFSET([1]NKC!$D$10,H1486,0):'[1]NKC'!$D$5007,0)+H1486)=16,"",MATCH($C$8,OFFSET([1]NKC!$D$10,H1486,0):'[1]NKC'!$D$5007,0)+H1486),IF(TYPE(MATCH($C$8,OFFSET([1]NKC!$E$10,H1486,0):'[1]NKC'!$E$5007,0)+H1486)=16,"",MATCH($C$8,OFFSET([1]NKC!$E$10,H1486,0):'[1]NKC'!$E$5007,0)+H1486))</f>
        <v>2088</v>
      </c>
    </row>
    <row r="1488" spans="1:10" s="52" customFormat="1" ht="25.5">
      <c r="A1488" s="45">
        <f ca="1">IF($H1488="","",INDEX([1]NKC!$A$10:$A$5007,$H1488))</f>
        <v>43718</v>
      </c>
      <c r="B1488" s="46" t="str">
        <f ca="1">IF($H1488="","",INDEX([1]NKC!$B$10:$B$5007,$H1488))</f>
        <v>PT00043</v>
      </c>
      <c r="C1488" s="47" t="str">
        <f ca="1">IF($H1488="","",INDEX([1]NKC!$C$10:$C$5007,$H1488))</f>
        <v>Thu tiền bán hàng theo ĐH số: Della190902 - Đỗ Trọng Khương</v>
      </c>
      <c r="D1488" s="48" t="str">
        <f ca="1">IF(IF($H1488="","",INDEX([1]NKC!$D$10:$D$5007,$H1488))=$C$8,IF($H1488="","",INDEX([1]NKC!$E$10:$E$5007,$H1488)),IF($H1488="","",INDEX([1]NKC!$D$10:$D$5007,$H1488)))</f>
        <v>131</v>
      </c>
      <c r="E1488" s="49">
        <f ca="1">IF(IF($H1488="","",INDEX([1]NKC!$E$10:$E$5007,$H1488))=$C$8,"",IF($H1488="","",INDEX([1]NKC!$F$10:$F$5007,$H1488)))</f>
        <v>387600</v>
      </c>
      <c r="F1488" s="49" t="str">
        <f ca="1">IF(IF($H1488="","",INDEX([1]NKC!$D$10:$D$5007,$H1488))=$C$8,"",IF($H1488="","",INDEX([1]NKC!$F$10:$F$5007,$H1488)))</f>
        <v/>
      </c>
      <c r="G1488" s="50">
        <f ca="1">IF(SUM(E1488:F1488)=0,0,$G$11+SUM(E$12:$E1488)-SUM(F$12:$F1488))</f>
        <v>2085176538</v>
      </c>
      <c r="H1488" s="51">
        <f ca="1">IF(IF(TYPE(MATCH($C$8,OFFSET([1]NKC!$D$10,H1487,0):'[1]NKC'!$D$5007,0)+H1487)=16,"",MATCH($C$8,OFFSET([1]NKC!$D$10,H1487,0):'[1]NKC'!$D$5007,0)+H1487)&lt;IF(TYPE(MATCH($C$8,OFFSET([1]NKC!$E$10,H1487,0):'[1]NKC'!$E$5007,0)+H1487)=16,"",MATCH($C$8,OFFSET([1]NKC!$E$10,H1487,0):'[1]NKC'!$E$5007,0)+H1487),IF(TYPE(MATCH($C$8,OFFSET([1]NKC!$D$10,H1487,0):'[1]NKC'!$D$5007,0)+H1487)=16,"",MATCH($C$8,OFFSET([1]NKC!$D$10,H1487,0):'[1]NKC'!$D$5007,0)+H1487),IF(TYPE(MATCH($C$8,OFFSET([1]NKC!$E$10,H1487,0):'[1]NKC'!$E$5007,0)+H1487)=16,"",MATCH($C$8,OFFSET([1]NKC!$E$10,H1487,0):'[1]NKC'!$E$5007,0)+H1487))</f>
        <v>2095</v>
      </c>
    </row>
    <row r="1489" spans="1:8" s="52" customFormat="1" ht="25.5">
      <c r="A1489" s="45">
        <f ca="1">IF($H1489="","",INDEX([1]NKC!$A$10:$A$5007,$H1489))</f>
        <v>43718</v>
      </c>
      <c r="B1489" s="46" t="str">
        <f ca="1">IF($H1489="","",INDEX([1]NKC!$B$10:$B$5007,$H1489))</f>
        <v>PT00044</v>
      </c>
      <c r="C1489" s="47" t="str">
        <f ca="1">IF($H1489="","",INDEX([1]NKC!$C$10:$C$5007,$H1489))</f>
        <v>Thu tiền bán hàng thoe ĐH số: Della190901 - Đỗ Trọng Khương</v>
      </c>
      <c r="D1489" s="48" t="str">
        <f ca="1">IF(IF($H1489="","",INDEX([1]NKC!$D$10:$D$5007,$H1489))=$C$8,IF($H1489="","",INDEX([1]NKC!$E$10:$E$5007,$H1489)),IF($H1489="","",INDEX([1]NKC!$D$10:$D$5007,$H1489)))</f>
        <v>131</v>
      </c>
      <c r="E1489" s="49">
        <f ca="1">IF(IF($H1489="","",INDEX([1]NKC!$E$10:$E$5007,$H1489))=$C$8,"",IF($H1489="","",INDEX([1]NKC!$F$10:$F$5007,$H1489)))</f>
        <v>3876000</v>
      </c>
      <c r="F1489" s="49" t="str">
        <f ca="1">IF(IF($H1489="","",INDEX([1]NKC!$D$10:$D$5007,$H1489))=$C$8,"",IF($H1489="","",INDEX([1]NKC!$F$10:$F$5007,$H1489)))</f>
        <v/>
      </c>
      <c r="G1489" s="50">
        <f ca="1">IF(SUM(E1489:F1489)=0,0,$G$11+SUM(E$12:$E1489)-SUM(F$12:$F1489))</f>
        <v>2089052538</v>
      </c>
      <c r="H1489" s="51">
        <f ca="1">IF(IF(TYPE(MATCH($C$8,OFFSET([1]NKC!$D$10,H1488,0):'[1]NKC'!$D$5007,0)+H1488)=16,"",MATCH($C$8,OFFSET([1]NKC!$D$10,H1488,0):'[1]NKC'!$D$5007,0)+H1488)&lt;IF(TYPE(MATCH($C$8,OFFSET([1]NKC!$E$10,H1488,0):'[1]NKC'!$E$5007,0)+H1488)=16,"",MATCH($C$8,OFFSET([1]NKC!$E$10,H1488,0):'[1]NKC'!$E$5007,0)+H1488),IF(TYPE(MATCH($C$8,OFFSET([1]NKC!$D$10,H1488,0):'[1]NKC'!$D$5007,0)+H1488)=16,"",MATCH($C$8,OFFSET([1]NKC!$D$10,H1488,0):'[1]NKC'!$D$5007,0)+H1488),IF(TYPE(MATCH($C$8,OFFSET([1]NKC!$E$10,H1488,0):'[1]NKC'!$E$5007,0)+H1488)=16,"",MATCH($C$8,OFFSET([1]NKC!$E$10,H1488,0):'[1]NKC'!$E$5007,0)+H1488))</f>
        <v>2099</v>
      </c>
    </row>
    <row r="1490" spans="1:8" s="52" customFormat="1" ht="25.5">
      <c r="A1490" s="45">
        <f ca="1">IF($H1490="","",INDEX([1]NKC!$A$10:$A$5007,$H1490))</f>
        <v>43718</v>
      </c>
      <c r="B1490" s="46" t="str">
        <f ca="1">IF($H1490="","",INDEX([1]NKC!$B$10:$B$5007,$H1490))</f>
        <v>PC00141</v>
      </c>
      <c r="C1490" s="47" t="str">
        <f ca="1">IF($H1490="","",INDEX([1]NKC!$C$10:$C$5007,$H1490))</f>
        <v>Thanh toán phí lắp 02 camera văn phòng theo HĐ số: 0000084 (07/09/2019) - Dương Anh Đào</v>
      </c>
      <c r="D1490" s="48" t="str">
        <f ca="1">IF(IF($H1490="","",INDEX([1]NKC!$D$10:$D$5007,$H1490))=$C$8,IF($H1490="","",INDEX([1]NKC!$E$10:$E$5007,$H1490)),IF($H1490="","",INDEX([1]NKC!$D$10:$D$5007,$H1490)))</f>
        <v>24201</v>
      </c>
      <c r="E1490" s="49" t="str">
        <f ca="1">IF(IF($H1490="","",INDEX([1]NKC!$E$10:$E$5007,$H1490))=$C$8,"",IF($H1490="","",INDEX([1]NKC!$F$10:$F$5007,$H1490)))</f>
        <v/>
      </c>
      <c r="F1490" s="49">
        <f ca="1">IF(IF($H1490="","",INDEX([1]NKC!$D$10:$D$5007,$H1490))=$C$8,"",IF($H1490="","",INDEX([1]NKC!$F$10:$F$5007,$H1490)))</f>
        <v>4840000</v>
      </c>
      <c r="G1490" s="50">
        <f ca="1">IF(SUM(E1490:F1490)=0,0,$G$11+SUM(E$12:$E1490)-SUM(F$12:$F1490))</f>
        <v>2084212538</v>
      </c>
      <c r="H1490" s="51">
        <f ca="1">IF(IF(TYPE(MATCH($C$8,OFFSET([1]NKC!$D$10,H1489,0):'[1]NKC'!$D$5007,0)+H1489)=16,"",MATCH($C$8,OFFSET([1]NKC!$D$10,H1489,0):'[1]NKC'!$D$5007,0)+H1489)&lt;IF(TYPE(MATCH($C$8,OFFSET([1]NKC!$E$10,H1489,0):'[1]NKC'!$E$5007,0)+H1489)=16,"",MATCH($C$8,OFFSET([1]NKC!$E$10,H1489,0):'[1]NKC'!$E$5007,0)+H1489),IF(TYPE(MATCH($C$8,OFFSET([1]NKC!$D$10,H1489,0):'[1]NKC'!$D$5007,0)+H1489)=16,"",MATCH($C$8,OFFSET([1]NKC!$D$10,H1489,0):'[1]NKC'!$D$5007,0)+H1489),IF(TYPE(MATCH($C$8,OFFSET([1]NKC!$E$10,H1489,0):'[1]NKC'!$E$5007,0)+H1489)=16,"",MATCH($C$8,OFFSET([1]NKC!$E$10,H1489,0):'[1]NKC'!$E$5007,0)+H1489))</f>
        <v>2103</v>
      </c>
    </row>
    <row r="1491" spans="1:8" s="52" customFormat="1" ht="14.25">
      <c r="A1491" s="45">
        <f ca="1">IF($H1491="","",INDEX([1]NKC!$A$10:$A$5007,$H1491))</f>
        <v>43718</v>
      </c>
      <c r="B1491" s="46" t="str">
        <f ca="1">IF($H1491="","",INDEX([1]NKC!$B$10:$B$5007,$H1491))</f>
        <v>PC00141</v>
      </c>
      <c r="C1491" s="47" t="str">
        <f ca="1">IF($H1491="","",INDEX([1]NKC!$C$10:$C$5007,$H1491))</f>
        <v>Thuế GTGT được khấu trừ của hàng hóa, dịch vụ</v>
      </c>
      <c r="D1491" s="48" t="str">
        <f ca="1">IF(IF($H1491="","",INDEX([1]NKC!$D$10:$D$5007,$H1491))=$C$8,IF($H1491="","",INDEX([1]NKC!$E$10:$E$5007,$H1491)),IF($H1491="","",INDEX([1]NKC!$D$10:$D$5007,$H1491)))</f>
        <v>1331</v>
      </c>
      <c r="E1491" s="49" t="str">
        <f ca="1">IF(IF($H1491="","",INDEX([1]NKC!$E$10:$E$5007,$H1491))=$C$8,"",IF($H1491="","",INDEX([1]NKC!$F$10:$F$5007,$H1491)))</f>
        <v/>
      </c>
      <c r="F1491" s="49">
        <f ca="1">IF(IF($H1491="","",INDEX([1]NKC!$D$10:$D$5007,$H1491))=$C$8,"",IF($H1491="","",INDEX([1]NKC!$F$10:$F$5007,$H1491)))</f>
        <v>484000</v>
      </c>
      <c r="G1491" s="50">
        <f ca="1">IF(SUM(E1491:F1491)=0,0,$G$11+SUM(E$12:$E1491)-SUM(F$12:$F1491))</f>
        <v>2083728538</v>
      </c>
      <c r="H1491" s="51">
        <f ca="1">IF(IF(TYPE(MATCH($C$8,OFFSET([1]NKC!$D$10,H1490,0):'[1]NKC'!$D$5007,0)+H1490)=16,"",MATCH($C$8,OFFSET([1]NKC!$D$10,H1490,0):'[1]NKC'!$D$5007,0)+H1490)&lt;IF(TYPE(MATCH($C$8,OFFSET([1]NKC!$E$10,H1490,0):'[1]NKC'!$E$5007,0)+H1490)=16,"",MATCH($C$8,OFFSET([1]NKC!$E$10,H1490,0):'[1]NKC'!$E$5007,0)+H1490),IF(TYPE(MATCH($C$8,OFFSET([1]NKC!$D$10,H1490,0):'[1]NKC'!$D$5007,0)+H1490)=16,"",MATCH($C$8,OFFSET([1]NKC!$D$10,H1490,0):'[1]NKC'!$D$5007,0)+H1490),IF(TYPE(MATCH($C$8,OFFSET([1]NKC!$E$10,H1490,0):'[1]NKC'!$E$5007,0)+H1490)=16,"",MATCH($C$8,OFFSET([1]NKC!$E$10,H1490,0):'[1]NKC'!$E$5007,0)+H1490))</f>
        <v>2104</v>
      </c>
    </row>
    <row r="1492" spans="1:8" s="52" customFormat="1" ht="25.5">
      <c r="A1492" s="45">
        <f ca="1">IF($H1492="","",INDEX([1]NKC!$A$10:$A$5007,$H1492))</f>
        <v>43718</v>
      </c>
      <c r="B1492" s="46" t="str">
        <f ca="1">IF($H1492="","",INDEX([1]NKC!$B$10:$B$5007,$H1492))</f>
        <v>PC00142</v>
      </c>
      <c r="C1492" s="47" t="str">
        <f ca="1">IF($H1492="","",INDEX([1]NKC!$C$10:$C$5007,$H1492))</f>
        <v>Hoàng Thị Luyến tạm ứng (TM: chi cho cty TNHH Della) - Dương Anh Đào</v>
      </c>
      <c r="D1492" s="48" t="str">
        <f ca="1">IF(IF($H1492="","",INDEX([1]NKC!$D$10:$D$5007,$H1492))=$C$8,IF($H1492="","",INDEX([1]NKC!$E$10:$E$5007,$H1492)),IF($H1492="","",INDEX([1]NKC!$D$10:$D$5007,$H1492)))</f>
        <v>141</v>
      </c>
      <c r="E1492" s="49" t="str">
        <f ca="1">IF(IF($H1492="","",INDEX([1]NKC!$E$10:$E$5007,$H1492))=$C$8,"",IF($H1492="","",INDEX([1]NKC!$F$10:$F$5007,$H1492)))</f>
        <v/>
      </c>
      <c r="F1492" s="49">
        <f ca="1">IF(IF($H1492="","",INDEX([1]NKC!$D$10:$D$5007,$H1492))=$C$8,"",IF($H1492="","",INDEX([1]NKC!$F$10:$F$5007,$H1492)))</f>
        <v>5000000</v>
      </c>
      <c r="G1492" s="50">
        <f ca="1">IF(SUM(E1492:F1492)=0,0,$G$11+SUM(E$12:$E1492)-SUM(F$12:$F1492))</f>
        <v>2078728538</v>
      </c>
      <c r="H1492" s="51">
        <f ca="1">IF(IF(TYPE(MATCH($C$8,OFFSET([1]NKC!$D$10,H1491,0):'[1]NKC'!$D$5007,0)+H1491)=16,"",MATCH($C$8,OFFSET([1]NKC!$D$10,H1491,0):'[1]NKC'!$D$5007,0)+H1491)&lt;IF(TYPE(MATCH($C$8,OFFSET([1]NKC!$E$10,H1491,0):'[1]NKC'!$E$5007,0)+H1491)=16,"",MATCH($C$8,OFFSET([1]NKC!$E$10,H1491,0):'[1]NKC'!$E$5007,0)+H1491),IF(TYPE(MATCH($C$8,OFFSET([1]NKC!$D$10,H1491,0):'[1]NKC'!$D$5007,0)+H1491)=16,"",MATCH($C$8,OFFSET([1]NKC!$D$10,H1491,0):'[1]NKC'!$D$5007,0)+H1491),IF(TYPE(MATCH($C$8,OFFSET([1]NKC!$E$10,H1491,0):'[1]NKC'!$E$5007,0)+H1491)=16,"",MATCH($C$8,OFFSET([1]NKC!$E$10,H1491,0):'[1]NKC'!$E$5007,0)+H1491))</f>
        <v>2105</v>
      </c>
    </row>
    <row r="1493" spans="1:8" s="52" customFormat="1" ht="25.5">
      <c r="A1493" s="45">
        <f ca="1">IF($H1493="","",INDEX([1]NKC!$A$10:$A$5007,$H1493))</f>
        <v>43719</v>
      </c>
      <c r="B1493" s="46" t="str">
        <f ca="1">IF($H1493="","",INDEX([1]NKC!$B$10:$B$5007,$H1493))</f>
        <v>PT00045</v>
      </c>
      <c r="C1493" s="47" t="str">
        <f ca="1">IF($H1493="","",INDEX([1]NKC!$C$10:$C$5007,$H1493))</f>
        <v>Hoàng Thị Luyến hoàn ứng nhập quỹ (CK cho A.Kiểm) - Hoàng Thị Luyến</v>
      </c>
      <c r="D1493" s="48" t="str">
        <f ca="1">IF(IF($H1493="","",INDEX([1]NKC!$D$10:$D$5007,$H1493))=$C$8,IF($H1493="","",INDEX([1]NKC!$E$10:$E$5007,$H1493)),IF($H1493="","",INDEX([1]NKC!$D$10:$D$5007,$H1493)))</f>
        <v>141</v>
      </c>
      <c r="E1493" s="49">
        <f ca="1">IF(IF($H1493="","",INDEX([1]NKC!$E$10:$E$5007,$H1493))=$C$8,"",IF($H1493="","",INDEX([1]NKC!$F$10:$F$5007,$H1493)))</f>
        <v>10000000</v>
      </c>
      <c r="F1493" s="49" t="str">
        <f ca="1">IF(IF($H1493="","",INDEX([1]NKC!$D$10:$D$5007,$H1493))=$C$8,"",IF($H1493="","",INDEX([1]NKC!$F$10:$F$5007,$H1493)))</f>
        <v/>
      </c>
      <c r="G1493" s="50">
        <f ca="1">IF(SUM(E1493:F1493)=0,0,$G$11+SUM(E$12:$E1493)-SUM(F$12:$F1493))</f>
        <v>2088728538</v>
      </c>
      <c r="H1493" s="51">
        <f ca="1">IF(IF(TYPE(MATCH($C$8,OFFSET([1]NKC!$D$10,H1492,0):'[1]NKC'!$D$5007,0)+H1492)=16,"",MATCH($C$8,OFFSET([1]NKC!$D$10,H1492,0):'[1]NKC'!$D$5007,0)+H1492)&lt;IF(TYPE(MATCH($C$8,OFFSET([1]NKC!$E$10,H1492,0):'[1]NKC'!$E$5007,0)+H1492)=16,"",MATCH($C$8,OFFSET([1]NKC!$E$10,H1492,0):'[1]NKC'!$E$5007,0)+H1492),IF(TYPE(MATCH($C$8,OFFSET([1]NKC!$D$10,H1492,0):'[1]NKC'!$D$5007,0)+H1492)=16,"",MATCH($C$8,OFFSET([1]NKC!$D$10,H1492,0):'[1]NKC'!$D$5007,0)+H1492),IF(TYPE(MATCH($C$8,OFFSET([1]NKC!$E$10,H1492,0):'[1]NKC'!$E$5007,0)+H1492)=16,"",MATCH($C$8,OFFSET([1]NKC!$E$10,H1492,0):'[1]NKC'!$E$5007,0)+H1492))</f>
        <v>2106</v>
      </c>
    </row>
    <row r="1494" spans="1:8" s="52" customFormat="1" ht="25.5">
      <c r="A1494" s="45">
        <f ca="1">IF($H1494="","",INDEX([1]NKC!$A$10:$A$5007,$H1494))</f>
        <v>43719</v>
      </c>
      <c r="B1494" s="46" t="str">
        <f ca="1">IF($H1494="","",INDEX([1]NKC!$B$10:$B$5007,$H1494))</f>
        <v>PT00046</v>
      </c>
      <c r="C1494" s="47" t="str">
        <f ca="1">IF($H1494="","",INDEX([1]NKC!$C$10:$C$5007,$H1494))</f>
        <v>Thu lại tạm ứng làm kệ mẫu hội nghị (02/07/2019) - Lê Ngọc Anh</v>
      </c>
      <c r="D1494" s="48" t="str">
        <f ca="1">IF(IF($H1494="","",INDEX([1]NKC!$D$10:$D$5007,$H1494))=$C$8,IF($H1494="","",INDEX([1]NKC!$E$10:$E$5007,$H1494)),IF($H1494="","",INDEX([1]NKC!$D$10:$D$5007,$H1494)))</f>
        <v>141</v>
      </c>
      <c r="E1494" s="49">
        <f ca="1">IF(IF($H1494="","",INDEX([1]NKC!$E$10:$E$5007,$H1494))=$C$8,"",IF($H1494="","",INDEX([1]NKC!$F$10:$F$5007,$H1494)))</f>
        <v>5000000</v>
      </c>
      <c r="F1494" s="49" t="str">
        <f ca="1">IF(IF($H1494="","",INDEX([1]NKC!$D$10:$D$5007,$H1494))=$C$8,"",IF($H1494="","",INDEX([1]NKC!$F$10:$F$5007,$H1494)))</f>
        <v/>
      </c>
      <c r="G1494" s="50">
        <f ca="1">IF(SUM(E1494:F1494)=0,0,$G$11+SUM(E$12:$E1494)-SUM(F$12:$F1494))</f>
        <v>2093728538</v>
      </c>
      <c r="H1494" s="51">
        <f ca="1">IF(IF(TYPE(MATCH($C$8,OFFSET([1]NKC!$D$10,H1493,0):'[1]NKC'!$D$5007,0)+H1493)=16,"",MATCH($C$8,OFFSET([1]NKC!$D$10,H1493,0):'[1]NKC'!$D$5007,0)+H1493)&lt;IF(TYPE(MATCH($C$8,OFFSET([1]NKC!$E$10,H1493,0):'[1]NKC'!$E$5007,0)+H1493)=16,"",MATCH($C$8,OFFSET([1]NKC!$E$10,H1493,0):'[1]NKC'!$E$5007,0)+H1493),IF(TYPE(MATCH($C$8,OFFSET([1]NKC!$D$10,H1493,0):'[1]NKC'!$D$5007,0)+H1493)=16,"",MATCH($C$8,OFFSET([1]NKC!$D$10,H1493,0):'[1]NKC'!$D$5007,0)+H1493),IF(TYPE(MATCH($C$8,OFFSET([1]NKC!$E$10,H1493,0):'[1]NKC'!$E$5007,0)+H1493)=16,"",MATCH($C$8,OFFSET([1]NKC!$E$10,H1493,0):'[1]NKC'!$E$5007,0)+H1493))</f>
        <v>2107</v>
      </c>
    </row>
    <row r="1495" spans="1:8" s="52" customFormat="1" ht="25.5">
      <c r="A1495" s="45">
        <f ca="1">IF($H1495="","",INDEX([1]NKC!$A$10:$A$5007,$H1495))</f>
        <v>43719</v>
      </c>
      <c r="B1495" s="46" t="str">
        <f ca="1">IF($H1495="","",INDEX([1]NKC!$B$10:$B$5007,$H1495))</f>
        <v>PC00143</v>
      </c>
      <c r="C1495" s="47" t="str">
        <f ca="1">IF($H1495="","",INDEX([1]NKC!$C$10:$C$5007,$H1495))</f>
        <v>Tạm ứng công tác phí thu hồi kệ tại Bình Dương (KV02) - Nguyễn Việt Hùng</v>
      </c>
      <c r="D1495" s="48" t="str">
        <f ca="1">IF(IF($H1495="","",INDEX([1]NKC!$D$10:$D$5007,$H1495))=$C$8,IF($H1495="","",INDEX([1]NKC!$E$10:$E$5007,$H1495)),IF($H1495="","",INDEX([1]NKC!$D$10:$D$5007,$H1495)))</f>
        <v>141</v>
      </c>
      <c r="E1495" s="49" t="str">
        <f ca="1">IF(IF($H1495="","",INDEX([1]NKC!$E$10:$E$5007,$H1495))=$C$8,"",IF($H1495="","",INDEX([1]NKC!$F$10:$F$5007,$H1495)))</f>
        <v/>
      </c>
      <c r="F1495" s="49">
        <f ca="1">IF(IF($H1495="","",INDEX([1]NKC!$D$10:$D$5007,$H1495))=$C$8,"",IF($H1495="","",INDEX([1]NKC!$F$10:$F$5007,$H1495)))</f>
        <v>2000000</v>
      </c>
      <c r="G1495" s="50">
        <f ca="1">IF(SUM(E1495:F1495)=0,0,$G$11+SUM(E$12:$E1495)-SUM(F$12:$F1495))</f>
        <v>2091728538</v>
      </c>
      <c r="H1495" s="51">
        <f ca="1">IF(IF(TYPE(MATCH($C$8,OFFSET([1]NKC!$D$10,H1494,0):'[1]NKC'!$D$5007,0)+H1494)=16,"",MATCH($C$8,OFFSET([1]NKC!$D$10,H1494,0):'[1]NKC'!$D$5007,0)+H1494)&lt;IF(TYPE(MATCH($C$8,OFFSET([1]NKC!$E$10,H1494,0):'[1]NKC'!$E$5007,0)+H1494)=16,"",MATCH($C$8,OFFSET([1]NKC!$E$10,H1494,0):'[1]NKC'!$E$5007,0)+H1494),IF(TYPE(MATCH($C$8,OFFSET([1]NKC!$D$10,H1494,0):'[1]NKC'!$D$5007,0)+H1494)=16,"",MATCH($C$8,OFFSET([1]NKC!$D$10,H1494,0):'[1]NKC'!$D$5007,0)+H1494),IF(TYPE(MATCH($C$8,OFFSET([1]NKC!$E$10,H1494,0):'[1]NKC'!$E$5007,0)+H1494)=16,"",MATCH($C$8,OFFSET([1]NKC!$E$10,H1494,0):'[1]NKC'!$E$5007,0)+H1494))</f>
        <v>2108</v>
      </c>
    </row>
    <row r="1496" spans="1:8" s="52" customFormat="1" ht="14.25">
      <c r="A1496" s="45">
        <f ca="1">IF($H1496="","",INDEX([1]NKC!$A$10:$A$5007,$H1496))</f>
        <v>43719</v>
      </c>
      <c r="B1496" s="46" t="str">
        <f ca="1">IF($H1496="","",INDEX([1]NKC!$B$10:$B$5007,$H1496))</f>
        <v>PC00144</v>
      </c>
      <c r="C1496" s="47" t="str">
        <f ca="1">IF($H1496="","",INDEX([1]NKC!$C$10:$C$5007,$H1496))</f>
        <v>Thanh toán bảng hiệu sơ đồ công ty - Lê Ngọc Anh</v>
      </c>
      <c r="D1496" s="48" t="str">
        <f ca="1">IF(IF($H1496="","",INDEX([1]NKC!$D$10:$D$5007,$H1496))=$C$8,IF($H1496="","",INDEX([1]NKC!$E$10:$E$5007,$H1496)),IF($H1496="","",INDEX([1]NKC!$D$10:$D$5007,$H1496)))</f>
        <v>6423</v>
      </c>
      <c r="E1496" s="49" t="str">
        <f ca="1">IF(IF($H1496="","",INDEX([1]NKC!$E$10:$E$5007,$H1496))=$C$8,"",IF($H1496="","",INDEX([1]NKC!$F$10:$F$5007,$H1496)))</f>
        <v/>
      </c>
      <c r="F1496" s="49">
        <f ca="1">IF(IF($H1496="","",INDEX([1]NKC!$D$10:$D$5007,$H1496))=$C$8,"",IF($H1496="","",INDEX([1]NKC!$F$10:$F$5007,$H1496)))</f>
        <v>800000</v>
      </c>
      <c r="G1496" s="50">
        <f ca="1">IF(SUM(E1496:F1496)=0,0,$G$11+SUM(E$12:$E1496)-SUM(F$12:$F1496))</f>
        <v>2090928538</v>
      </c>
      <c r="H1496" s="51">
        <f ca="1">IF(IF(TYPE(MATCH($C$8,OFFSET([1]NKC!$D$10,H1495,0):'[1]NKC'!$D$5007,0)+H1495)=16,"",MATCH($C$8,OFFSET([1]NKC!$D$10,H1495,0):'[1]NKC'!$D$5007,0)+H1495)&lt;IF(TYPE(MATCH($C$8,OFFSET([1]NKC!$E$10,H1495,0):'[1]NKC'!$E$5007,0)+H1495)=16,"",MATCH($C$8,OFFSET([1]NKC!$E$10,H1495,0):'[1]NKC'!$E$5007,0)+H1495),IF(TYPE(MATCH($C$8,OFFSET([1]NKC!$D$10,H1495,0):'[1]NKC'!$D$5007,0)+H1495)=16,"",MATCH($C$8,OFFSET([1]NKC!$D$10,H1495,0):'[1]NKC'!$D$5007,0)+H1495),IF(TYPE(MATCH($C$8,OFFSET([1]NKC!$E$10,H1495,0):'[1]NKC'!$E$5007,0)+H1495)=16,"",MATCH($C$8,OFFSET([1]NKC!$E$10,H1495,0):'[1]NKC'!$E$5007,0)+H1495))</f>
        <v>2109</v>
      </c>
    </row>
    <row r="1497" spans="1:8" s="52" customFormat="1" ht="25.5">
      <c r="A1497" s="45">
        <f ca="1">IF($H1497="","",INDEX([1]NKC!$A$10:$A$5007,$H1497))</f>
        <v>43719</v>
      </c>
      <c r="B1497" s="46" t="str">
        <f ca="1">IF($H1497="","",INDEX([1]NKC!$B$10:$B$5007,$H1497))</f>
        <v>PC00144</v>
      </c>
      <c r="C1497" s="47" t="str">
        <f ca="1">IF($H1497="","",INDEX([1]NKC!$C$10:$C$5007,$H1497))</f>
        <v>Thanh toán phí hội nghị tại TpHCM (KV01) - Lê Ngọc Anh</v>
      </c>
      <c r="D1497" s="48" t="str">
        <f ca="1">IF(IF($H1497="","",INDEX([1]NKC!$D$10:$D$5007,$H1497))=$C$8,IF($H1497="","",INDEX([1]NKC!$E$10:$E$5007,$H1497)),IF($H1497="","",INDEX([1]NKC!$D$10:$D$5007,$H1497)))</f>
        <v>6428</v>
      </c>
      <c r="E1497" s="49" t="str">
        <f ca="1">IF(IF($H1497="","",INDEX([1]NKC!$E$10:$E$5007,$H1497))=$C$8,"",IF($H1497="","",INDEX([1]NKC!$F$10:$F$5007,$H1497)))</f>
        <v/>
      </c>
      <c r="F1497" s="49">
        <f ca="1">IF(IF($H1497="","",INDEX([1]NKC!$D$10:$D$5007,$H1497))=$C$8,"",IF($H1497="","",INDEX([1]NKC!$F$10:$F$5007,$H1497)))</f>
        <v>55000</v>
      </c>
      <c r="G1497" s="50">
        <f ca="1">IF(SUM(E1497:F1497)=0,0,$G$11+SUM(E$12:$E1497)-SUM(F$12:$F1497))</f>
        <v>2090873538</v>
      </c>
      <c r="H1497" s="51">
        <f ca="1">IF(IF(TYPE(MATCH($C$8,OFFSET([1]NKC!$D$10,H1496,0):'[1]NKC'!$D$5007,0)+H1496)=16,"",MATCH($C$8,OFFSET([1]NKC!$D$10,H1496,0):'[1]NKC'!$D$5007,0)+H1496)&lt;IF(TYPE(MATCH($C$8,OFFSET([1]NKC!$E$10,H1496,0):'[1]NKC'!$E$5007,0)+H1496)=16,"",MATCH($C$8,OFFSET([1]NKC!$E$10,H1496,0):'[1]NKC'!$E$5007,0)+H1496),IF(TYPE(MATCH($C$8,OFFSET([1]NKC!$D$10,H1496,0):'[1]NKC'!$D$5007,0)+H1496)=16,"",MATCH($C$8,OFFSET([1]NKC!$D$10,H1496,0):'[1]NKC'!$D$5007,0)+H1496),IF(TYPE(MATCH($C$8,OFFSET([1]NKC!$E$10,H1496,0):'[1]NKC'!$E$5007,0)+H1496)=16,"",MATCH($C$8,OFFSET([1]NKC!$E$10,H1496,0):'[1]NKC'!$E$5007,0)+H1496))</f>
        <v>2110</v>
      </c>
    </row>
    <row r="1498" spans="1:8" s="52" customFormat="1" ht="25.5">
      <c r="A1498" s="45">
        <f ca="1">IF($H1498="","",INDEX([1]NKC!$A$10:$A$5007,$H1498))</f>
        <v>43719</v>
      </c>
      <c r="B1498" s="46" t="str">
        <f ca="1">IF($H1498="","",INDEX([1]NKC!$B$10:$B$5007,$H1498))</f>
        <v>PC00144</v>
      </c>
      <c r="C1498" s="47" t="str">
        <f ca="1">IF($H1498="","",INDEX([1]NKC!$C$10:$C$5007,$H1498))</f>
        <v>Thanh toán phí hội nghị tại TpHCM (KV01) - Lê Ngọc Anh</v>
      </c>
      <c r="D1498" s="48" t="str">
        <f ca="1">IF(IF($H1498="","",INDEX([1]NKC!$D$10:$D$5007,$H1498))=$C$8,IF($H1498="","",INDEX([1]NKC!$E$10:$E$5007,$H1498)),IF($H1498="","",INDEX([1]NKC!$D$10:$D$5007,$H1498)))</f>
        <v>6428</v>
      </c>
      <c r="E1498" s="49" t="str">
        <f ca="1">IF(IF($H1498="","",INDEX([1]NKC!$E$10:$E$5007,$H1498))=$C$8,"",IF($H1498="","",INDEX([1]NKC!$F$10:$F$5007,$H1498)))</f>
        <v/>
      </c>
      <c r="F1498" s="49">
        <f ca="1">IF(IF($H1498="","",INDEX([1]NKC!$D$10:$D$5007,$H1498))=$C$8,"",IF($H1498="","",INDEX([1]NKC!$F$10:$F$5007,$H1498)))</f>
        <v>980000</v>
      </c>
      <c r="G1498" s="50">
        <f ca="1">IF(SUM(E1498:F1498)=0,0,$G$11+SUM(E$12:$E1498)-SUM(F$12:$F1498))</f>
        <v>2089893538</v>
      </c>
      <c r="H1498" s="51">
        <f ca="1">IF(IF(TYPE(MATCH($C$8,OFFSET([1]NKC!$D$10,H1497,0):'[1]NKC'!$D$5007,0)+H1497)=16,"",MATCH($C$8,OFFSET([1]NKC!$D$10,H1497,0):'[1]NKC'!$D$5007,0)+H1497)&lt;IF(TYPE(MATCH($C$8,OFFSET([1]NKC!$E$10,H1497,0):'[1]NKC'!$E$5007,0)+H1497)=16,"",MATCH($C$8,OFFSET([1]NKC!$E$10,H1497,0):'[1]NKC'!$E$5007,0)+H1497),IF(TYPE(MATCH($C$8,OFFSET([1]NKC!$D$10,H1497,0):'[1]NKC'!$D$5007,0)+H1497)=16,"",MATCH($C$8,OFFSET([1]NKC!$D$10,H1497,0):'[1]NKC'!$D$5007,0)+H1497),IF(TYPE(MATCH($C$8,OFFSET([1]NKC!$E$10,H1497,0):'[1]NKC'!$E$5007,0)+H1497)=16,"",MATCH($C$8,OFFSET([1]NKC!$E$10,H1497,0):'[1]NKC'!$E$5007,0)+H1497))</f>
        <v>2111</v>
      </c>
    </row>
    <row r="1499" spans="1:8" s="52" customFormat="1" ht="25.5">
      <c r="A1499" s="45">
        <f ca="1">IF($H1499="","",INDEX([1]NKC!$A$10:$A$5007,$H1499))</f>
        <v>43719</v>
      </c>
      <c r="B1499" s="46" t="str">
        <f ca="1">IF($H1499="","",INDEX([1]NKC!$B$10:$B$5007,$H1499))</f>
        <v>PC00144</v>
      </c>
      <c r="C1499" s="47" t="str">
        <f ca="1">IF($H1499="","",INDEX([1]NKC!$C$10:$C$5007,$H1499))</f>
        <v>Thanh toán khung tranh treo hội nghị tại TP.HCM - Lê Ngọc Anh</v>
      </c>
      <c r="D1499" s="48" t="str">
        <f ca="1">IF(IF($H1499="","",INDEX([1]NKC!$D$10:$D$5007,$H1499))=$C$8,IF($H1499="","",INDEX([1]NKC!$E$10:$E$5007,$H1499)),IF($H1499="","",INDEX([1]NKC!$D$10:$D$5007,$H1499)))</f>
        <v>6423</v>
      </c>
      <c r="E1499" s="49" t="str">
        <f ca="1">IF(IF($H1499="","",INDEX([1]NKC!$E$10:$E$5007,$H1499))=$C$8,"",IF($H1499="","",INDEX([1]NKC!$F$10:$F$5007,$H1499)))</f>
        <v/>
      </c>
      <c r="F1499" s="49">
        <f ca="1">IF(IF($H1499="","",INDEX([1]NKC!$D$10:$D$5007,$H1499))=$C$8,"",IF($H1499="","",INDEX([1]NKC!$F$10:$F$5007,$H1499)))</f>
        <v>750000</v>
      </c>
      <c r="G1499" s="50">
        <f ca="1">IF(SUM(E1499:F1499)=0,0,$G$11+SUM(E$12:$E1499)-SUM(F$12:$F1499))</f>
        <v>2089143538</v>
      </c>
      <c r="H1499" s="51">
        <f ca="1">IF(IF(TYPE(MATCH($C$8,OFFSET([1]NKC!$D$10,H1498,0):'[1]NKC'!$D$5007,0)+H1498)=16,"",MATCH($C$8,OFFSET([1]NKC!$D$10,H1498,0):'[1]NKC'!$D$5007,0)+H1498)&lt;IF(TYPE(MATCH($C$8,OFFSET([1]NKC!$E$10,H1498,0):'[1]NKC'!$E$5007,0)+H1498)=16,"",MATCH($C$8,OFFSET([1]NKC!$E$10,H1498,0):'[1]NKC'!$E$5007,0)+H1498),IF(TYPE(MATCH($C$8,OFFSET([1]NKC!$D$10,H1498,0):'[1]NKC'!$D$5007,0)+H1498)=16,"",MATCH($C$8,OFFSET([1]NKC!$D$10,H1498,0):'[1]NKC'!$D$5007,0)+H1498),IF(TYPE(MATCH($C$8,OFFSET([1]NKC!$E$10,H1498,0):'[1]NKC'!$E$5007,0)+H1498)=16,"",MATCH($C$8,OFFSET([1]NKC!$E$10,H1498,0):'[1]NKC'!$E$5007,0)+H1498))</f>
        <v>2112</v>
      </c>
    </row>
    <row r="1500" spans="1:8" s="52" customFormat="1" ht="25.5">
      <c r="A1500" s="45">
        <f ca="1">IF($H1500="","",INDEX([1]NKC!$A$10:$A$5007,$H1500))</f>
        <v>43719</v>
      </c>
      <c r="B1500" s="46" t="str">
        <f ca="1">IF($H1500="","",INDEX([1]NKC!$B$10:$B$5007,$H1500))</f>
        <v>PC00144</v>
      </c>
      <c r="C1500" s="47" t="str">
        <f ca="1">IF($H1500="","",INDEX([1]NKC!$C$10:$C$5007,$H1500))</f>
        <v>Thanh toán phí hội nghị tại TpHCM (KV01) - Lê Ngọc Anh</v>
      </c>
      <c r="D1500" s="48" t="str">
        <f ca="1">IF(IF($H1500="","",INDEX([1]NKC!$D$10:$D$5007,$H1500))=$C$8,IF($H1500="","",INDEX([1]NKC!$E$10:$E$5007,$H1500)),IF($H1500="","",INDEX([1]NKC!$D$10:$D$5007,$H1500)))</f>
        <v>6428</v>
      </c>
      <c r="E1500" s="49" t="str">
        <f ca="1">IF(IF($H1500="","",INDEX([1]NKC!$E$10:$E$5007,$H1500))=$C$8,"",IF($H1500="","",INDEX([1]NKC!$F$10:$F$5007,$H1500)))</f>
        <v/>
      </c>
      <c r="F1500" s="49">
        <f ca="1">IF(IF($H1500="","",INDEX([1]NKC!$D$10:$D$5007,$H1500))=$C$8,"",IF($H1500="","",INDEX([1]NKC!$F$10:$F$5007,$H1500)))</f>
        <v>3780000</v>
      </c>
      <c r="G1500" s="50">
        <f ca="1">IF(SUM(E1500:F1500)=0,0,$G$11+SUM(E$12:$E1500)-SUM(F$12:$F1500))</f>
        <v>2085363538</v>
      </c>
      <c r="H1500" s="51">
        <f ca="1">IF(IF(TYPE(MATCH($C$8,OFFSET([1]NKC!$D$10,H1499,0):'[1]NKC'!$D$5007,0)+H1499)=16,"",MATCH($C$8,OFFSET([1]NKC!$D$10,H1499,0):'[1]NKC'!$D$5007,0)+H1499)&lt;IF(TYPE(MATCH($C$8,OFFSET([1]NKC!$E$10,H1499,0):'[1]NKC'!$E$5007,0)+H1499)=16,"",MATCH($C$8,OFFSET([1]NKC!$E$10,H1499,0):'[1]NKC'!$E$5007,0)+H1499),IF(TYPE(MATCH($C$8,OFFSET([1]NKC!$D$10,H1499,0):'[1]NKC'!$D$5007,0)+H1499)=16,"",MATCH($C$8,OFFSET([1]NKC!$D$10,H1499,0):'[1]NKC'!$D$5007,0)+H1499),IF(TYPE(MATCH($C$8,OFFSET([1]NKC!$E$10,H1499,0):'[1]NKC'!$E$5007,0)+H1499)=16,"",MATCH($C$8,OFFSET([1]NKC!$E$10,H1499,0):'[1]NKC'!$E$5007,0)+H1499))</f>
        <v>2113</v>
      </c>
    </row>
    <row r="1501" spans="1:8" s="52" customFormat="1" ht="25.5">
      <c r="A1501" s="45">
        <f ca="1">IF($H1501="","",INDEX([1]NKC!$A$10:$A$5007,$H1501))</f>
        <v>43719</v>
      </c>
      <c r="B1501" s="46" t="str">
        <f ca="1">IF($H1501="","",INDEX([1]NKC!$B$10:$B$5007,$H1501))</f>
        <v>PC00144</v>
      </c>
      <c r="C1501" s="47" t="str">
        <f ca="1">IF($H1501="","",INDEX([1]NKC!$C$10:$C$5007,$H1501))</f>
        <v>Thanh toán phí hội nghị tại TpHCM (KV01) - Lê Ngọc Anh</v>
      </c>
      <c r="D1501" s="48" t="str">
        <f ca="1">IF(IF($H1501="","",INDEX([1]NKC!$D$10:$D$5007,$H1501))=$C$8,IF($H1501="","",INDEX([1]NKC!$E$10:$E$5007,$H1501)),IF($H1501="","",INDEX([1]NKC!$D$10:$D$5007,$H1501)))</f>
        <v>6428</v>
      </c>
      <c r="E1501" s="49" t="str">
        <f ca="1">IF(IF($H1501="","",INDEX([1]NKC!$E$10:$E$5007,$H1501))=$C$8,"",IF($H1501="","",INDEX([1]NKC!$F$10:$F$5007,$H1501)))</f>
        <v/>
      </c>
      <c r="F1501" s="49">
        <f ca="1">IF(IF($H1501="","",INDEX([1]NKC!$D$10:$D$5007,$H1501))=$C$8,"",IF($H1501="","",INDEX([1]NKC!$F$10:$F$5007,$H1501)))</f>
        <v>800000</v>
      </c>
      <c r="G1501" s="50">
        <f ca="1">IF(SUM(E1501:F1501)=0,0,$G$11+SUM(E$12:$E1501)-SUM(F$12:$F1501))</f>
        <v>2084563538</v>
      </c>
      <c r="H1501" s="51">
        <f ca="1">IF(IF(TYPE(MATCH($C$8,OFFSET([1]NKC!$D$10,H1500,0):'[1]NKC'!$D$5007,0)+H1500)=16,"",MATCH($C$8,OFFSET([1]NKC!$D$10,H1500,0):'[1]NKC'!$D$5007,0)+H1500)&lt;IF(TYPE(MATCH($C$8,OFFSET([1]NKC!$E$10,H1500,0):'[1]NKC'!$E$5007,0)+H1500)=16,"",MATCH($C$8,OFFSET([1]NKC!$E$10,H1500,0):'[1]NKC'!$E$5007,0)+H1500),IF(TYPE(MATCH($C$8,OFFSET([1]NKC!$D$10,H1500,0):'[1]NKC'!$D$5007,0)+H1500)=16,"",MATCH($C$8,OFFSET([1]NKC!$D$10,H1500,0):'[1]NKC'!$D$5007,0)+H1500),IF(TYPE(MATCH($C$8,OFFSET([1]NKC!$E$10,H1500,0):'[1]NKC'!$E$5007,0)+H1500)=16,"",MATCH($C$8,OFFSET([1]NKC!$E$10,H1500,0):'[1]NKC'!$E$5007,0)+H1500))</f>
        <v>2114</v>
      </c>
    </row>
    <row r="1502" spans="1:8" s="52" customFormat="1" ht="14.25">
      <c r="A1502" s="45">
        <f ca="1">IF($H1502="","",INDEX([1]NKC!$A$10:$A$5007,$H1502))</f>
        <v>43719</v>
      </c>
      <c r="B1502" s="46" t="str">
        <f ca="1">IF($H1502="","",INDEX([1]NKC!$B$10:$B$5007,$H1502))</f>
        <v>PC00144</v>
      </c>
      <c r="C1502" s="47" t="str">
        <f ca="1">IF($H1502="","",INDEX([1]NKC!$C$10:$C$5007,$H1502))</f>
        <v>Thuế GTGT được khấu trừ của hàng hóa, dịch vụ</v>
      </c>
      <c r="D1502" s="48" t="str">
        <f ca="1">IF(IF($H1502="","",INDEX([1]NKC!$D$10:$D$5007,$H1502))=$C$8,IF($H1502="","",INDEX([1]NKC!$E$10:$E$5007,$H1502)),IF($H1502="","",INDEX([1]NKC!$D$10:$D$5007,$H1502)))</f>
        <v>1331</v>
      </c>
      <c r="E1502" s="49" t="str">
        <f ca="1">IF(IF($H1502="","",INDEX([1]NKC!$E$10:$E$5007,$H1502))=$C$8,"",IF($H1502="","",INDEX([1]NKC!$F$10:$F$5007,$H1502)))</f>
        <v/>
      </c>
      <c r="F1502" s="49">
        <f ca="1">IF(IF($H1502="","",INDEX([1]NKC!$D$10:$D$5007,$H1502))=$C$8,"",IF($H1502="","",INDEX([1]NKC!$F$10:$F$5007,$H1502)))</f>
        <v>155000</v>
      </c>
      <c r="G1502" s="50">
        <f ca="1">IF(SUM(E1502:F1502)=0,0,$G$11+SUM(E$12:$E1502)-SUM(F$12:$F1502))</f>
        <v>2084408538</v>
      </c>
      <c r="H1502" s="51">
        <f ca="1">IF(IF(TYPE(MATCH($C$8,OFFSET([1]NKC!$D$10,H1501,0):'[1]NKC'!$D$5007,0)+H1501)=16,"",MATCH($C$8,OFFSET([1]NKC!$D$10,H1501,0):'[1]NKC'!$D$5007,0)+H1501)&lt;IF(TYPE(MATCH($C$8,OFFSET([1]NKC!$E$10,H1501,0):'[1]NKC'!$E$5007,0)+H1501)=16,"",MATCH($C$8,OFFSET([1]NKC!$E$10,H1501,0):'[1]NKC'!$E$5007,0)+H1501),IF(TYPE(MATCH($C$8,OFFSET([1]NKC!$D$10,H1501,0):'[1]NKC'!$D$5007,0)+H1501)=16,"",MATCH($C$8,OFFSET([1]NKC!$D$10,H1501,0):'[1]NKC'!$D$5007,0)+H1501),IF(TYPE(MATCH($C$8,OFFSET([1]NKC!$E$10,H1501,0):'[1]NKC'!$E$5007,0)+H1501)=16,"",MATCH($C$8,OFFSET([1]NKC!$E$10,H1501,0):'[1]NKC'!$E$5007,0)+H1501))</f>
        <v>2115</v>
      </c>
    </row>
    <row r="1503" spans="1:8" s="52" customFormat="1" ht="25.5">
      <c r="A1503" s="45">
        <f ca="1">IF($H1503="","",INDEX([1]NKC!$A$10:$A$5007,$H1503))</f>
        <v>43719</v>
      </c>
      <c r="B1503" s="46" t="str">
        <f ca="1">IF($H1503="","",INDEX([1]NKC!$B$10:$B$5007,$H1503))</f>
        <v>PC00145</v>
      </c>
      <c r="C1503" s="47" t="str">
        <f ca="1">IF($H1503="","",INDEX([1]NKC!$C$10:$C$5007,$H1503))</f>
        <v>Thanh toán phí tiếp khách A.Lộc, công trình Homestay (KV02) - Lê Mạnh Tuấn</v>
      </c>
      <c r="D1503" s="48" t="str">
        <f ca="1">IF(IF($H1503="","",INDEX([1]NKC!$D$10:$D$5007,$H1503))=$C$8,IF($H1503="","",INDEX([1]NKC!$E$10:$E$5007,$H1503)),IF($H1503="","",INDEX([1]NKC!$D$10:$D$5007,$H1503)))</f>
        <v>6418</v>
      </c>
      <c r="E1503" s="49" t="str">
        <f ca="1">IF(IF($H1503="","",INDEX([1]NKC!$E$10:$E$5007,$H1503))=$C$8,"",IF($H1503="","",INDEX([1]NKC!$F$10:$F$5007,$H1503)))</f>
        <v/>
      </c>
      <c r="F1503" s="49">
        <f ca="1">IF(IF($H1503="","",INDEX([1]NKC!$D$10:$D$5007,$H1503))=$C$8,"",IF($H1503="","",INDEX([1]NKC!$F$10:$F$5007,$H1503)))</f>
        <v>3181818</v>
      </c>
      <c r="G1503" s="50">
        <f ca="1">IF(SUM(E1503:F1503)=0,0,$G$11+SUM(E$12:$E1503)-SUM(F$12:$F1503))</f>
        <v>2081226720</v>
      </c>
      <c r="H1503" s="51">
        <f ca="1">IF(IF(TYPE(MATCH($C$8,OFFSET([1]NKC!$D$10,H1502,0):'[1]NKC'!$D$5007,0)+H1502)=16,"",MATCH($C$8,OFFSET([1]NKC!$D$10,H1502,0):'[1]NKC'!$D$5007,0)+H1502)&lt;IF(TYPE(MATCH($C$8,OFFSET([1]NKC!$E$10,H1502,0):'[1]NKC'!$E$5007,0)+H1502)=16,"",MATCH($C$8,OFFSET([1]NKC!$E$10,H1502,0):'[1]NKC'!$E$5007,0)+H1502),IF(TYPE(MATCH($C$8,OFFSET([1]NKC!$D$10,H1502,0):'[1]NKC'!$D$5007,0)+H1502)=16,"",MATCH($C$8,OFFSET([1]NKC!$D$10,H1502,0):'[1]NKC'!$D$5007,0)+H1502),IF(TYPE(MATCH($C$8,OFFSET([1]NKC!$E$10,H1502,0):'[1]NKC'!$E$5007,0)+H1502)=16,"",MATCH($C$8,OFFSET([1]NKC!$E$10,H1502,0):'[1]NKC'!$E$5007,0)+H1502))</f>
        <v>2116</v>
      </c>
    </row>
    <row r="1504" spans="1:8" s="52" customFormat="1" ht="14.25">
      <c r="A1504" s="45">
        <f ca="1">IF($H1504="","",INDEX([1]NKC!$A$10:$A$5007,$H1504))</f>
        <v>43719</v>
      </c>
      <c r="B1504" s="46" t="str">
        <f ca="1">IF($H1504="","",INDEX([1]NKC!$B$10:$B$5007,$H1504))</f>
        <v>PC00145</v>
      </c>
      <c r="C1504" s="47" t="str">
        <f ca="1">IF($H1504="","",INDEX([1]NKC!$C$10:$C$5007,$H1504))</f>
        <v>Thuế GTGT được khấu trừ của hàng hóa, dịch vụ</v>
      </c>
      <c r="D1504" s="48" t="str">
        <f ca="1">IF(IF($H1504="","",INDEX([1]NKC!$D$10:$D$5007,$H1504))=$C$8,IF($H1504="","",INDEX([1]NKC!$E$10:$E$5007,$H1504)),IF($H1504="","",INDEX([1]NKC!$D$10:$D$5007,$H1504)))</f>
        <v>1331</v>
      </c>
      <c r="E1504" s="49" t="str">
        <f ca="1">IF(IF($H1504="","",INDEX([1]NKC!$E$10:$E$5007,$H1504))=$C$8,"",IF($H1504="","",INDEX([1]NKC!$F$10:$F$5007,$H1504)))</f>
        <v/>
      </c>
      <c r="F1504" s="49">
        <f ca="1">IF(IF($H1504="","",INDEX([1]NKC!$D$10:$D$5007,$H1504))=$C$8,"",IF($H1504="","",INDEX([1]NKC!$F$10:$F$5007,$H1504)))</f>
        <v>318182</v>
      </c>
      <c r="G1504" s="50">
        <f ca="1">IF(SUM(E1504:F1504)=0,0,$G$11+SUM(E$12:$E1504)-SUM(F$12:$F1504))</f>
        <v>2080908538</v>
      </c>
      <c r="H1504" s="51">
        <f ca="1">IF(IF(TYPE(MATCH($C$8,OFFSET([1]NKC!$D$10,H1503,0):'[1]NKC'!$D$5007,0)+H1503)=16,"",MATCH($C$8,OFFSET([1]NKC!$D$10,H1503,0):'[1]NKC'!$D$5007,0)+H1503)&lt;IF(TYPE(MATCH($C$8,OFFSET([1]NKC!$E$10,H1503,0):'[1]NKC'!$E$5007,0)+H1503)=16,"",MATCH($C$8,OFFSET([1]NKC!$E$10,H1503,0):'[1]NKC'!$E$5007,0)+H1503),IF(TYPE(MATCH($C$8,OFFSET([1]NKC!$D$10,H1503,0):'[1]NKC'!$D$5007,0)+H1503)=16,"",MATCH($C$8,OFFSET([1]NKC!$D$10,H1503,0):'[1]NKC'!$D$5007,0)+H1503),IF(TYPE(MATCH($C$8,OFFSET([1]NKC!$E$10,H1503,0):'[1]NKC'!$E$5007,0)+H1503)=16,"",MATCH($C$8,OFFSET([1]NKC!$E$10,H1503,0):'[1]NKC'!$E$5007,0)+H1503))</f>
        <v>2117</v>
      </c>
    </row>
    <row r="1505" spans="1:8" s="52" customFormat="1" ht="25.5">
      <c r="A1505" s="45">
        <f ca="1">IF($H1505="","",INDEX([1]NKC!$A$10:$A$5007,$H1505))</f>
        <v>43719</v>
      </c>
      <c r="B1505" s="46" t="str">
        <f ca="1">IF($H1505="","",INDEX([1]NKC!$B$10:$B$5007,$H1505))</f>
        <v>PC00146</v>
      </c>
      <c r="C1505" s="47" t="str">
        <f ca="1">IF($H1505="","",INDEX([1]NKC!$C$10:$C$5007,$H1505))</f>
        <v>Thanh toán phí rửa xe (không hoá đơn) - Hoàng Như Kiểm</v>
      </c>
      <c r="D1505" s="48" t="str">
        <f ca="1">IF(IF($H1505="","",INDEX([1]NKC!$D$10:$D$5007,$H1505))=$C$8,IF($H1505="","",INDEX([1]NKC!$E$10:$E$5007,$H1505)),IF($H1505="","",INDEX([1]NKC!$D$10:$D$5007,$H1505)))</f>
        <v>6428</v>
      </c>
      <c r="E1505" s="49" t="str">
        <f ca="1">IF(IF($H1505="","",INDEX([1]NKC!$E$10:$E$5007,$H1505))=$C$8,"",IF($H1505="","",INDEX([1]NKC!$F$10:$F$5007,$H1505)))</f>
        <v/>
      </c>
      <c r="F1505" s="49">
        <f ca="1">IF(IF($H1505="","",INDEX([1]NKC!$D$10:$D$5007,$H1505))=$C$8,"",IF($H1505="","",INDEX([1]NKC!$F$10:$F$5007,$H1505)))</f>
        <v>300000</v>
      </c>
      <c r="G1505" s="50">
        <f ca="1">IF(SUM(E1505:F1505)=0,0,$G$11+SUM(E$12:$E1505)-SUM(F$12:$F1505))</f>
        <v>2080608538</v>
      </c>
      <c r="H1505" s="51">
        <f ca="1">IF(IF(TYPE(MATCH($C$8,OFFSET([1]NKC!$D$10,H1504,0):'[1]NKC'!$D$5007,0)+H1504)=16,"",MATCH($C$8,OFFSET([1]NKC!$D$10,H1504,0):'[1]NKC'!$D$5007,0)+H1504)&lt;IF(TYPE(MATCH($C$8,OFFSET([1]NKC!$E$10,H1504,0):'[1]NKC'!$E$5007,0)+H1504)=16,"",MATCH($C$8,OFFSET([1]NKC!$E$10,H1504,0):'[1]NKC'!$E$5007,0)+H1504),IF(TYPE(MATCH($C$8,OFFSET([1]NKC!$D$10,H1504,0):'[1]NKC'!$D$5007,0)+H1504)=16,"",MATCH($C$8,OFFSET([1]NKC!$D$10,H1504,0):'[1]NKC'!$D$5007,0)+H1504),IF(TYPE(MATCH($C$8,OFFSET([1]NKC!$E$10,H1504,0):'[1]NKC'!$E$5007,0)+H1504)=16,"",MATCH($C$8,OFFSET([1]NKC!$E$10,H1504,0):'[1]NKC'!$E$5007,0)+H1504))</f>
        <v>2118</v>
      </c>
    </row>
    <row r="1506" spans="1:8" s="52" customFormat="1" ht="25.5">
      <c r="A1506" s="45">
        <f ca="1">IF($H1506="","",INDEX([1]NKC!$A$10:$A$5007,$H1506))</f>
        <v>43719</v>
      </c>
      <c r="B1506" s="46" t="str">
        <f ca="1">IF($H1506="","",INDEX([1]NKC!$B$10:$B$5007,$H1506))</f>
        <v>PC00146</v>
      </c>
      <c r="C1506" s="47" t="str">
        <f ca="1">IF($H1506="","",INDEX([1]NKC!$C$10:$C$5007,$H1506))</f>
        <v>Thanh toán phí rửa xe (không hoá đơn) - Hoàng Như Kiểm</v>
      </c>
      <c r="D1506" s="48" t="str">
        <f ca="1">IF(IF($H1506="","",INDEX([1]NKC!$D$10:$D$5007,$H1506))=$C$8,IF($H1506="","",INDEX([1]NKC!$E$10:$E$5007,$H1506)),IF($H1506="","",INDEX([1]NKC!$D$10:$D$5007,$H1506)))</f>
        <v>6418</v>
      </c>
      <c r="E1506" s="49" t="str">
        <f ca="1">IF(IF($H1506="","",INDEX([1]NKC!$E$10:$E$5007,$H1506))=$C$8,"",IF($H1506="","",INDEX([1]NKC!$F$10:$F$5007,$H1506)))</f>
        <v/>
      </c>
      <c r="F1506" s="49">
        <f ca="1">IF(IF($H1506="","",INDEX([1]NKC!$D$10:$D$5007,$H1506))=$C$8,"",IF($H1506="","",INDEX([1]NKC!$F$10:$F$5007,$H1506)))</f>
        <v>150000</v>
      </c>
      <c r="G1506" s="50">
        <f ca="1">IF(SUM(E1506:F1506)=0,0,$G$11+SUM(E$12:$E1506)-SUM(F$12:$F1506))</f>
        <v>2080458538</v>
      </c>
      <c r="H1506" s="51">
        <f ca="1">IF(IF(TYPE(MATCH($C$8,OFFSET([1]NKC!$D$10,H1505,0):'[1]NKC'!$D$5007,0)+H1505)=16,"",MATCH($C$8,OFFSET([1]NKC!$D$10,H1505,0):'[1]NKC'!$D$5007,0)+H1505)&lt;IF(TYPE(MATCH($C$8,OFFSET([1]NKC!$E$10,H1505,0):'[1]NKC'!$E$5007,0)+H1505)=16,"",MATCH($C$8,OFFSET([1]NKC!$E$10,H1505,0):'[1]NKC'!$E$5007,0)+H1505),IF(TYPE(MATCH($C$8,OFFSET([1]NKC!$D$10,H1505,0):'[1]NKC'!$D$5007,0)+H1505)=16,"",MATCH($C$8,OFFSET([1]NKC!$D$10,H1505,0):'[1]NKC'!$D$5007,0)+H1505),IF(TYPE(MATCH($C$8,OFFSET([1]NKC!$E$10,H1505,0):'[1]NKC'!$E$5007,0)+H1505)=16,"",MATCH($C$8,OFFSET([1]NKC!$E$10,H1505,0):'[1]NKC'!$E$5007,0)+H1505))</f>
        <v>2119</v>
      </c>
    </row>
    <row r="1507" spans="1:8" s="52" customFormat="1" ht="25.5">
      <c r="A1507" s="45">
        <f ca="1">IF($H1507="","",INDEX([1]NKC!$A$10:$A$5007,$H1507))</f>
        <v>43721</v>
      </c>
      <c r="B1507" s="46" t="str">
        <f ca="1">IF($H1507="","",INDEX([1]NKC!$B$10:$B$5007,$H1507))</f>
        <v>PT00047</v>
      </c>
      <c r="C1507" s="47" t="str">
        <f ca="1">IF($H1507="","",INDEX([1]NKC!$C$10:$C$5007,$H1507))</f>
        <v>Hoàng Thị Luyến hoàn ứng (CK A.Kiểm) - Hoàng Như Kiểm</v>
      </c>
      <c r="D1507" s="48" t="str">
        <f ca="1">IF(IF($H1507="","",INDEX([1]NKC!$D$10:$D$5007,$H1507))=$C$8,IF($H1507="","",INDEX([1]NKC!$E$10:$E$5007,$H1507)),IF($H1507="","",INDEX([1]NKC!$D$10:$D$5007,$H1507)))</f>
        <v>141</v>
      </c>
      <c r="E1507" s="49">
        <f ca="1">IF(IF($H1507="","",INDEX([1]NKC!$E$10:$E$5007,$H1507))=$C$8,"",IF($H1507="","",INDEX([1]NKC!$F$10:$F$5007,$H1507)))</f>
        <v>70000000</v>
      </c>
      <c r="F1507" s="49" t="str">
        <f ca="1">IF(IF($H1507="","",INDEX([1]NKC!$D$10:$D$5007,$H1507))=$C$8,"",IF($H1507="","",INDEX([1]NKC!$F$10:$F$5007,$H1507)))</f>
        <v/>
      </c>
      <c r="G1507" s="50">
        <f ca="1">IF(SUM(E1507:F1507)=0,0,$G$11+SUM(E$12:$E1507)-SUM(F$12:$F1507))</f>
        <v>2150458538</v>
      </c>
      <c r="H1507" s="51">
        <f ca="1">IF(IF(TYPE(MATCH($C$8,OFFSET([1]NKC!$D$10,H1506,0):'[1]NKC'!$D$5007,0)+H1506)=16,"",MATCH($C$8,OFFSET([1]NKC!$D$10,H1506,0):'[1]NKC'!$D$5007,0)+H1506)&lt;IF(TYPE(MATCH($C$8,OFFSET([1]NKC!$E$10,H1506,0):'[1]NKC'!$E$5007,0)+H1506)=16,"",MATCH($C$8,OFFSET([1]NKC!$E$10,H1506,0):'[1]NKC'!$E$5007,0)+H1506),IF(TYPE(MATCH($C$8,OFFSET([1]NKC!$D$10,H1506,0):'[1]NKC'!$D$5007,0)+H1506)=16,"",MATCH($C$8,OFFSET([1]NKC!$D$10,H1506,0):'[1]NKC'!$D$5007,0)+H1506),IF(TYPE(MATCH($C$8,OFFSET([1]NKC!$E$10,H1506,0):'[1]NKC'!$E$5007,0)+H1506)=16,"",MATCH($C$8,OFFSET([1]NKC!$E$10,H1506,0):'[1]NKC'!$E$5007,0)+H1506))</f>
        <v>2130</v>
      </c>
    </row>
    <row r="1508" spans="1:8" s="52" customFormat="1" ht="25.5">
      <c r="A1508" s="45">
        <f ca="1">IF($H1508="","",INDEX([1]NKC!$A$10:$A$5007,$H1508))</f>
        <v>43721</v>
      </c>
      <c r="B1508" s="46" t="str">
        <f ca="1">IF($H1508="","",INDEX([1]NKC!$B$10:$B$5007,$H1508))</f>
        <v>PC00147</v>
      </c>
      <c r="C1508" s="47" t="str">
        <f ca="1">IF($H1508="","",INDEX([1]NKC!$C$10:$C$5007,$H1508))</f>
        <v>Thanh toán lương tháng 08/2019 (Phạm Minh Tiến) - Dương Anh Đào</v>
      </c>
      <c r="D1508" s="48" t="str">
        <f ca="1">IF(IF($H1508="","",INDEX([1]NKC!$D$10:$D$5007,$H1508))=$C$8,IF($H1508="","",INDEX([1]NKC!$E$10:$E$5007,$H1508)),IF($H1508="","",INDEX([1]NKC!$D$10:$D$5007,$H1508)))</f>
        <v>3341</v>
      </c>
      <c r="E1508" s="49" t="str">
        <f ca="1">IF(IF($H1508="","",INDEX([1]NKC!$E$10:$E$5007,$H1508))=$C$8,"",IF($H1508="","",INDEX([1]NKC!$F$10:$F$5007,$H1508)))</f>
        <v/>
      </c>
      <c r="F1508" s="49">
        <f ca="1">IF(IF($H1508="","",INDEX([1]NKC!$D$10:$D$5007,$H1508))=$C$8,"",IF($H1508="","",INDEX([1]NKC!$F$10:$F$5007,$H1508)))</f>
        <v>13467000</v>
      </c>
      <c r="G1508" s="50">
        <f ca="1">IF(SUM(E1508:F1508)=0,0,$G$11+SUM(E$12:$E1508)-SUM(F$12:$F1508))</f>
        <v>2136991538</v>
      </c>
      <c r="H1508" s="51">
        <f ca="1">IF(IF(TYPE(MATCH($C$8,OFFSET([1]NKC!$D$10,H1507,0):'[1]NKC'!$D$5007,0)+H1507)=16,"",MATCH($C$8,OFFSET([1]NKC!$D$10,H1507,0):'[1]NKC'!$D$5007,0)+H1507)&lt;IF(TYPE(MATCH($C$8,OFFSET([1]NKC!$E$10,H1507,0):'[1]NKC'!$E$5007,0)+H1507)=16,"",MATCH($C$8,OFFSET([1]NKC!$E$10,H1507,0):'[1]NKC'!$E$5007,0)+H1507),IF(TYPE(MATCH($C$8,OFFSET([1]NKC!$D$10,H1507,0):'[1]NKC'!$D$5007,0)+H1507)=16,"",MATCH($C$8,OFFSET([1]NKC!$D$10,H1507,0):'[1]NKC'!$D$5007,0)+H1507),IF(TYPE(MATCH($C$8,OFFSET([1]NKC!$E$10,H1507,0):'[1]NKC'!$E$5007,0)+H1507)=16,"",MATCH($C$8,OFFSET([1]NKC!$E$10,H1507,0):'[1]NKC'!$E$5007,0)+H1507))</f>
        <v>2131</v>
      </c>
    </row>
    <row r="1509" spans="1:8" s="52" customFormat="1" ht="25.5">
      <c r="A1509" s="45">
        <f ca="1">IF($H1509="","",INDEX([1]NKC!$A$10:$A$5007,$H1509))</f>
        <v>43721</v>
      </c>
      <c r="B1509" s="46" t="str">
        <f ca="1">IF($H1509="","",INDEX([1]NKC!$B$10:$B$5007,$H1509))</f>
        <v>PC00149</v>
      </c>
      <c r="C1509" s="47" t="str">
        <f ca="1">IF($H1509="","",INDEX([1]NKC!$C$10:$C$5007,$H1509))</f>
        <v>Thanh toán lương tháng 08/2019 (Viktor) - Dương Anh Đào</v>
      </c>
      <c r="D1509" s="48" t="str">
        <f ca="1">IF(IF($H1509="","",INDEX([1]NKC!$D$10:$D$5007,$H1509))=$C$8,IF($H1509="","",INDEX([1]NKC!$E$10:$E$5007,$H1509)),IF($H1509="","",INDEX([1]NKC!$D$10:$D$5007,$H1509)))</f>
        <v>3341</v>
      </c>
      <c r="E1509" s="49" t="str">
        <f ca="1">IF(IF($H1509="","",INDEX([1]NKC!$E$10:$E$5007,$H1509))=$C$8,"",IF($H1509="","",INDEX([1]NKC!$F$10:$F$5007,$H1509)))</f>
        <v/>
      </c>
      <c r="F1509" s="49">
        <f ca="1">IF(IF($H1509="","",INDEX([1]NKC!$D$10:$D$5007,$H1509))=$C$8,"",IF($H1509="","",INDEX([1]NKC!$F$10:$F$5007,$H1509)))</f>
        <v>10000000</v>
      </c>
      <c r="G1509" s="50">
        <f ca="1">IF(SUM(E1509:F1509)=0,0,$G$11+SUM(E$12:$E1509)-SUM(F$12:$F1509))</f>
        <v>2126991538</v>
      </c>
      <c r="H1509" s="51">
        <f ca="1">IF(IF(TYPE(MATCH($C$8,OFFSET([1]NKC!$D$10,H1508,0):'[1]NKC'!$D$5007,0)+H1508)=16,"",MATCH($C$8,OFFSET([1]NKC!$D$10,H1508,0):'[1]NKC'!$D$5007,0)+H1508)&lt;IF(TYPE(MATCH($C$8,OFFSET([1]NKC!$E$10,H1508,0):'[1]NKC'!$E$5007,0)+H1508)=16,"",MATCH($C$8,OFFSET([1]NKC!$E$10,H1508,0):'[1]NKC'!$E$5007,0)+H1508),IF(TYPE(MATCH($C$8,OFFSET([1]NKC!$D$10,H1508,0):'[1]NKC'!$D$5007,0)+H1508)=16,"",MATCH($C$8,OFFSET([1]NKC!$D$10,H1508,0):'[1]NKC'!$D$5007,0)+H1508),IF(TYPE(MATCH($C$8,OFFSET([1]NKC!$E$10,H1508,0):'[1]NKC'!$E$5007,0)+H1508)=16,"",MATCH($C$8,OFFSET([1]NKC!$E$10,H1508,0):'[1]NKC'!$E$5007,0)+H1508))</f>
        <v>2132</v>
      </c>
    </row>
    <row r="1510" spans="1:8" s="52" customFormat="1" ht="25.5">
      <c r="A1510" s="45">
        <f ca="1">IF($H1510="","",INDEX([1]NKC!$A$10:$A$5007,$H1510))</f>
        <v>43722</v>
      </c>
      <c r="B1510" s="46" t="str">
        <f ca="1">IF($H1510="","",INDEX([1]NKC!$B$10:$B$5007,$H1510))</f>
        <v>PT00048</v>
      </c>
      <c r="C1510" s="47" t="str">
        <f ca="1">IF($H1510="","",INDEX([1]NKC!$C$10:$C$5007,$H1510))</f>
        <v>Hoàng Thị Luyến hoàn ứng (CK A.Kiểm mua hoá chất cho hồ bơi). - Hoàng Thị Luyến</v>
      </c>
      <c r="D1510" s="48" t="str">
        <f ca="1">IF(IF($H1510="","",INDEX([1]NKC!$D$10:$D$5007,$H1510))=$C$8,IF($H1510="","",INDEX([1]NKC!$E$10:$E$5007,$H1510)),IF($H1510="","",INDEX([1]NKC!$D$10:$D$5007,$H1510)))</f>
        <v>141</v>
      </c>
      <c r="E1510" s="49">
        <f ca="1">IF(IF($H1510="","",INDEX([1]NKC!$E$10:$E$5007,$H1510))=$C$8,"",IF($H1510="","",INDEX([1]NKC!$F$10:$F$5007,$H1510)))</f>
        <v>4500000</v>
      </c>
      <c r="F1510" s="49" t="str">
        <f ca="1">IF(IF($H1510="","",INDEX([1]NKC!$D$10:$D$5007,$H1510))=$C$8,"",IF($H1510="","",INDEX([1]NKC!$F$10:$F$5007,$H1510)))</f>
        <v/>
      </c>
      <c r="G1510" s="50">
        <f ca="1">IF(SUM(E1510:F1510)=0,0,$G$11+SUM(E$12:$E1510)-SUM(F$12:$F1510))</f>
        <v>2131491538</v>
      </c>
      <c r="H1510" s="51">
        <f ca="1">IF(IF(TYPE(MATCH($C$8,OFFSET([1]NKC!$D$10,H1509,0):'[1]NKC'!$D$5007,0)+H1509)=16,"",MATCH($C$8,OFFSET([1]NKC!$D$10,H1509,0):'[1]NKC'!$D$5007,0)+H1509)&lt;IF(TYPE(MATCH($C$8,OFFSET([1]NKC!$E$10,H1509,0):'[1]NKC'!$E$5007,0)+H1509)=16,"",MATCH($C$8,OFFSET([1]NKC!$E$10,H1509,0):'[1]NKC'!$E$5007,0)+H1509),IF(TYPE(MATCH($C$8,OFFSET([1]NKC!$D$10,H1509,0):'[1]NKC'!$D$5007,0)+H1509)=16,"",MATCH($C$8,OFFSET([1]NKC!$D$10,H1509,0):'[1]NKC'!$D$5007,0)+H1509),IF(TYPE(MATCH($C$8,OFFSET([1]NKC!$E$10,H1509,0):'[1]NKC'!$E$5007,0)+H1509)=16,"",MATCH($C$8,OFFSET([1]NKC!$E$10,H1509,0):'[1]NKC'!$E$5007,0)+H1509))</f>
        <v>2133</v>
      </c>
    </row>
    <row r="1511" spans="1:8" s="52" customFormat="1" ht="25.5">
      <c r="A1511" s="45">
        <f ca="1">IF($H1511="","",INDEX([1]NKC!$A$10:$A$5007,$H1511))</f>
        <v>43722</v>
      </c>
      <c r="B1511" s="46" t="str">
        <f ca="1">IF($H1511="","",INDEX([1]NKC!$B$10:$B$5007,$H1511))</f>
        <v>PC00150</v>
      </c>
      <c r="C1511" s="47" t="str">
        <f ca="1">IF($H1511="","",INDEX([1]NKC!$C$10:$C$5007,$H1511))</f>
        <v>Thanh toán mua SP hoá chất cho hồ bơi theo HĐ 0000010 (09/09/2019_ - Hoàng Như Kiểm</v>
      </c>
      <c r="D1511" s="48" t="str">
        <f ca="1">IF(IF($H1511="","",INDEX([1]NKC!$D$10:$D$5007,$H1511))=$C$8,IF($H1511="","",INDEX([1]NKC!$E$10:$E$5007,$H1511)),IF($H1511="","",INDEX([1]NKC!$D$10:$D$5007,$H1511)))</f>
        <v>6428</v>
      </c>
      <c r="E1511" s="49" t="str">
        <f ca="1">IF(IF($H1511="","",INDEX([1]NKC!$E$10:$E$5007,$H1511))=$C$8,"",IF($H1511="","",INDEX([1]NKC!$F$10:$F$5007,$H1511)))</f>
        <v/>
      </c>
      <c r="F1511" s="49">
        <f ca="1">IF(IF($H1511="","",INDEX([1]NKC!$D$10:$D$5007,$H1511))=$C$8,"",IF($H1511="","",INDEX([1]NKC!$F$10:$F$5007,$H1511)))</f>
        <v>3501000</v>
      </c>
      <c r="G1511" s="50">
        <f ca="1">IF(SUM(E1511:F1511)=0,0,$G$11+SUM(E$12:$E1511)-SUM(F$12:$F1511))</f>
        <v>2127990538</v>
      </c>
      <c r="H1511" s="51">
        <f ca="1">IF(IF(TYPE(MATCH($C$8,OFFSET([1]NKC!$D$10,H1510,0):'[1]NKC'!$D$5007,0)+H1510)=16,"",MATCH($C$8,OFFSET([1]NKC!$D$10,H1510,0):'[1]NKC'!$D$5007,0)+H1510)&lt;IF(TYPE(MATCH($C$8,OFFSET([1]NKC!$E$10,H1510,0):'[1]NKC'!$E$5007,0)+H1510)=16,"",MATCH($C$8,OFFSET([1]NKC!$E$10,H1510,0):'[1]NKC'!$E$5007,0)+H1510),IF(TYPE(MATCH($C$8,OFFSET([1]NKC!$D$10,H1510,0):'[1]NKC'!$D$5007,0)+H1510)=16,"",MATCH($C$8,OFFSET([1]NKC!$D$10,H1510,0):'[1]NKC'!$D$5007,0)+H1510),IF(TYPE(MATCH($C$8,OFFSET([1]NKC!$E$10,H1510,0):'[1]NKC'!$E$5007,0)+H1510)=16,"",MATCH($C$8,OFFSET([1]NKC!$E$10,H1510,0):'[1]NKC'!$E$5007,0)+H1510))</f>
        <v>2134</v>
      </c>
    </row>
    <row r="1512" spans="1:8" s="52" customFormat="1" ht="14.25">
      <c r="A1512" s="45">
        <f ca="1">IF($H1512="","",INDEX([1]NKC!$A$10:$A$5007,$H1512))</f>
        <v>43722</v>
      </c>
      <c r="B1512" s="46" t="str">
        <f ca="1">IF($H1512="","",INDEX([1]NKC!$B$10:$B$5007,$H1512))</f>
        <v>PC00150</v>
      </c>
      <c r="C1512" s="47" t="str">
        <f ca="1">IF($H1512="","",INDEX([1]NKC!$C$10:$C$5007,$H1512))</f>
        <v>Thuế GTGT được khấu trừ của hàng hóa, dịch vụ</v>
      </c>
      <c r="D1512" s="48" t="str">
        <f ca="1">IF(IF($H1512="","",INDEX([1]NKC!$D$10:$D$5007,$H1512))=$C$8,IF($H1512="","",INDEX([1]NKC!$E$10:$E$5007,$H1512)),IF($H1512="","",INDEX([1]NKC!$D$10:$D$5007,$H1512)))</f>
        <v>1331</v>
      </c>
      <c r="E1512" s="49" t="str">
        <f ca="1">IF(IF($H1512="","",INDEX([1]NKC!$E$10:$E$5007,$H1512))=$C$8,"",IF($H1512="","",INDEX([1]NKC!$F$10:$F$5007,$H1512)))</f>
        <v/>
      </c>
      <c r="F1512" s="49">
        <f ca="1">IF(IF($H1512="","",INDEX([1]NKC!$D$10:$D$5007,$H1512))=$C$8,"",IF($H1512="","",INDEX([1]NKC!$F$10:$F$5007,$H1512)))</f>
        <v>350100</v>
      </c>
      <c r="G1512" s="50">
        <f ca="1">IF(SUM(E1512:F1512)=0,0,$G$11+SUM(E$12:$E1512)-SUM(F$12:$F1512))</f>
        <v>2127640438</v>
      </c>
      <c r="H1512" s="51">
        <f ca="1">IF(IF(TYPE(MATCH($C$8,OFFSET([1]NKC!$D$10,H1511,0):'[1]NKC'!$D$5007,0)+H1511)=16,"",MATCH($C$8,OFFSET([1]NKC!$D$10,H1511,0):'[1]NKC'!$D$5007,0)+H1511)&lt;IF(TYPE(MATCH($C$8,OFFSET([1]NKC!$E$10,H1511,0):'[1]NKC'!$E$5007,0)+H1511)=16,"",MATCH($C$8,OFFSET([1]NKC!$E$10,H1511,0):'[1]NKC'!$E$5007,0)+H1511),IF(TYPE(MATCH($C$8,OFFSET([1]NKC!$D$10,H1511,0):'[1]NKC'!$D$5007,0)+H1511)=16,"",MATCH($C$8,OFFSET([1]NKC!$D$10,H1511,0):'[1]NKC'!$D$5007,0)+H1511),IF(TYPE(MATCH($C$8,OFFSET([1]NKC!$E$10,H1511,0):'[1]NKC'!$E$5007,0)+H1511)=16,"",MATCH($C$8,OFFSET([1]NKC!$E$10,H1511,0):'[1]NKC'!$E$5007,0)+H1511))</f>
        <v>2135</v>
      </c>
    </row>
    <row r="1513" spans="1:8" s="52" customFormat="1" ht="25.5">
      <c r="A1513" s="45">
        <f ca="1">IF($H1513="","",INDEX([1]NKC!$A$10:$A$5007,$H1513))</f>
        <v>43722</v>
      </c>
      <c r="B1513" s="46" t="str">
        <f ca="1">IF($H1513="","",INDEX([1]NKC!$B$10:$B$5007,$H1513))</f>
        <v>PC00151</v>
      </c>
      <c r="C1513" s="47" t="str">
        <f ca="1">IF($H1513="","",INDEX([1]NKC!$C$10:$C$5007,$H1513))</f>
        <v xml:space="preserve">Thanh toán phí hội nghị tại Gia Lai (24/08/2019) - hội nghị khách hàng </v>
      </c>
      <c r="D1513" s="48" t="str">
        <f ca="1">IF(IF($H1513="","",INDEX([1]NKC!$D$10:$D$5007,$H1513))=$C$8,IF($H1513="","",INDEX([1]NKC!$E$10:$E$5007,$H1513)),IF($H1513="","",INDEX([1]NKC!$D$10:$D$5007,$H1513)))</f>
        <v>6418</v>
      </c>
      <c r="E1513" s="49" t="str">
        <f ca="1">IF(IF($H1513="","",INDEX([1]NKC!$E$10:$E$5007,$H1513))=$C$8,"",IF($H1513="","",INDEX([1]NKC!$F$10:$F$5007,$H1513)))</f>
        <v/>
      </c>
      <c r="F1513" s="49">
        <f ca="1">IF(IF($H1513="","",INDEX([1]NKC!$D$10:$D$5007,$H1513))=$C$8,"",IF($H1513="","",INDEX([1]NKC!$F$10:$F$5007,$H1513)))</f>
        <v>18000000</v>
      </c>
      <c r="G1513" s="50">
        <f ca="1">IF(SUM(E1513:F1513)=0,0,$G$11+SUM(E$12:$E1513)-SUM(F$12:$F1513))</f>
        <v>2109640438</v>
      </c>
      <c r="H1513" s="51">
        <f ca="1">IF(IF(TYPE(MATCH($C$8,OFFSET([1]NKC!$D$10,H1512,0):'[1]NKC'!$D$5007,0)+H1512)=16,"",MATCH($C$8,OFFSET([1]NKC!$D$10,H1512,0):'[1]NKC'!$D$5007,0)+H1512)&lt;IF(TYPE(MATCH($C$8,OFFSET([1]NKC!$E$10,H1512,0):'[1]NKC'!$E$5007,0)+H1512)=16,"",MATCH($C$8,OFFSET([1]NKC!$E$10,H1512,0):'[1]NKC'!$E$5007,0)+H1512),IF(TYPE(MATCH($C$8,OFFSET([1]NKC!$D$10,H1512,0):'[1]NKC'!$D$5007,0)+H1512)=16,"",MATCH($C$8,OFFSET([1]NKC!$D$10,H1512,0):'[1]NKC'!$D$5007,0)+H1512),IF(TYPE(MATCH($C$8,OFFSET([1]NKC!$E$10,H1512,0):'[1]NKC'!$E$5007,0)+H1512)=16,"",MATCH($C$8,OFFSET([1]NKC!$E$10,H1512,0):'[1]NKC'!$E$5007,0)+H1512))</f>
        <v>2136</v>
      </c>
    </row>
    <row r="1514" spans="1:8" s="52" customFormat="1" ht="25.5">
      <c r="A1514" s="45">
        <f ca="1">IF($H1514="","",INDEX([1]NKC!$A$10:$A$5007,$H1514))</f>
        <v>43722</v>
      </c>
      <c r="B1514" s="46" t="str">
        <f ca="1">IF($H1514="","",INDEX([1]NKC!$B$10:$B$5007,$H1514))</f>
        <v>PC00151</v>
      </c>
      <c r="C1514" s="47" t="str">
        <f ca="1">IF($H1514="","",INDEX([1]NKC!$C$10:$C$5007,$H1514))</f>
        <v>Thanh toán phí hội nghị tại Gia Lai (24/08/2019) - phòng nghỉ</v>
      </c>
      <c r="D1514" s="48" t="str">
        <f ca="1">IF(IF($H1514="","",INDEX([1]NKC!$D$10:$D$5007,$H1514))=$C$8,IF($H1514="","",INDEX([1]NKC!$E$10:$E$5007,$H1514)),IF($H1514="","",INDEX([1]NKC!$D$10:$D$5007,$H1514)))</f>
        <v>6418</v>
      </c>
      <c r="E1514" s="49" t="str">
        <f ca="1">IF(IF($H1514="","",INDEX([1]NKC!$E$10:$E$5007,$H1514))=$C$8,"",IF($H1514="","",INDEX([1]NKC!$F$10:$F$5007,$H1514)))</f>
        <v/>
      </c>
      <c r="F1514" s="49">
        <f ca="1">IF(IF($H1514="","",INDEX([1]NKC!$D$10:$D$5007,$H1514))=$C$8,"",IF($H1514="","",INDEX([1]NKC!$F$10:$F$5007,$H1514)))</f>
        <v>800000</v>
      </c>
      <c r="G1514" s="50">
        <f ca="1">IF(SUM(E1514:F1514)=0,0,$G$11+SUM(E$12:$E1514)-SUM(F$12:$F1514))</f>
        <v>2108840438</v>
      </c>
      <c r="H1514" s="51">
        <f ca="1">IF(IF(TYPE(MATCH($C$8,OFFSET([1]NKC!$D$10,H1513,0):'[1]NKC'!$D$5007,0)+H1513)=16,"",MATCH($C$8,OFFSET([1]NKC!$D$10,H1513,0):'[1]NKC'!$D$5007,0)+H1513)&lt;IF(TYPE(MATCH($C$8,OFFSET([1]NKC!$E$10,H1513,0):'[1]NKC'!$E$5007,0)+H1513)=16,"",MATCH($C$8,OFFSET([1]NKC!$E$10,H1513,0):'[1]NKC'!$E$5007,0)+H1513),IF(TYPE(MATCH($C$8,OFFSET([1]NKC!$D$10,H1513,0):'[1]NKC'!$D$5007,0)+H1513)=16,"",MATCH($C$8,OFFSET([1]NKC!$D$10,H1513,0):'[1]NKC'!$D$5007,0)+H1513),IF(TYPE(MATCH($C$8,OFFSET([1]NKC!$E$10,H1513,0):'[1]NKC'!$E$5007,0)+H1513)=16,"",MATCH($C$8,OFFSET([1]NKC!$E$10,H1513,0):'[1]NKC'!$E$5007,0)+H1513))</f>
        <v>2137</v>
      </c>
    </row>
    <row r="1515" spans="1:8" s="52" customFormat="1" ht="25.5">
      <c r="A1515" s="45">
        <f ca="1">IF($H1515="","",INDEX([1]NKC!$A$10:$A$5007,$H1515))</f>
        <v>43722</v>
      </c>
      <c r="B1515" s="46" t="str">
        <f ca="1">IF($H1515="","",INDEX([1]NKC!$B$10:$B$5007,$H1515))</f>
        <v>PC00151</v>
      </c>
      <c r="C1515" s="47" t="str">
        <f ca="1">IF($H1515="","",INDEX([1]NKC!$C$10:$C$5007,$H1515))</f>
        <v>Thanh toán phí hội nghị tại Gia Lai (24/08/2019) - thư mời, Decal, Phiếu khảo sát, Giấy A4</v>
      </c>
      <c r="D1515" s="48" t="str">
        <f ca="1">IF(IF($H1515="","",INDEX([1]NKC!$D$10:$D$5007,$H1515))=$C$8,IF($H1515="","",INDEX([1]NKC!$E$10:$E$5007,$H1515)),IF($H1515="","",INDEX([1]NKC!$D$10:$D$5007,$H1515)))</f>
        <v>6418</v>
      </c>
      <c r="E1515" s="49" t="str">
        <f ca="1">IF(IF($H1515="","",INDEX([1]NKC!$E$10:$E$5007,$H1515))=$C$8,"",IF($H1515="","",INDEX([1]NKC!$F$10:$F$5007,$H1515)))</f>
        <v/>
      </c>
      <c r="F1515" s="49">
        <f ca="1">IF(IF($H1515="","",INDEX([1]NKC!$D$10:$D$5007,$H1515))=$C$8,"",IF($H1515="","",INDEX([1]NKC!$F$10:$F$5007,$H1515)))</f>
        <v>1015000</v>
      </c>
      <c r="G1515" s="50">
        <f ca="1">IF(SUM(E1515:F1515)=0,0,$G$11+SUM(E$12:$E1515)-SUM(F$12:$F1515))</f>
        <v>2107825438</v>
      </c>
      <c r="H1515" s="51">
        <f ca="1">IF(IF(TYPE(MATCH($C$8,OFFSET([1]NKC!$D$10,H1514,0):'[1]NKC'!$D$5007,0)+H1514)=16,"",MATCH($C$8,OFFSET([1]NKC!$D$10,H1514,0):'[1]NKC'!$D$5007,0)+H1514)&lt;IF(TYPE(MATCH($C$8,OFFSET([1]NKC!$E$10,H1514,0):'[1]NKC'!$E$5007,0)+H1514)=16,"",MATCH($C$8,OFFSET([1]NKC!$E$10,H1514,0):'[1]NKC'!$E$5007,0)+H1514),IF(TYPE(MATCH($C$8,OFFSET([1]NKC!$D$10,H1514,0):'[1]NKC'!$D$5007,0)+H1514)=16,"",MATCH($C$8,OFFSET([1]NKC!$D$10,H1514,0):'[1]NKC'!$D$5007,0)+H1514),IF(TYPE(MATCH($C$8,OFFSET([1]NKC!$E$10,H1514,0):'[1]NKC'!$E$5007,0)+H1514)=16,"",MATCH($C$8,OFFSET([1]NKC!$E$10,H1514,0):'[1]NKC'!$E$5007,0)+H1514))</f>
        <v>2138</v>
      </c>
    </row>
    <row r="1516" spans="1:8" s="52" customFormat="1" ht="25.5">
      <c r="A1516" s="45">
        <f ca="1">IF($H1516="","",INDEX([1]NKC!$A$10:$A$5007,$H1516))</f>
        <v>43722</v>
      </c>
      <c r="B1516" s="46" t="str">
        <f ca="1">IF($H1516="","",INDEX([1]NKC!$B$10:$B$5007,$H1516))</f>
        <v>PC00151</v>
      </c>
      <c r="C1516" s="47" t="str">
        <f ca="1">IF($H1516="","",INDEX([1]NKC!$C$10:$C$5007,$H1516))</f>
        <v>Thanh toán phí hội nghị tại Gia Lai (24/08/2019) - tiếp khách</v>
      </c>
      <c r="D1516" s="48" t="str">
        <f ca="1">IF(IF($H1516="","",INDEX([1]NKC!$D$10:$D$5007,$H1516))=$C$8,IF($H1516="","",INDEX([1]NKC!$E$10:$E$5007,$H1516)),IF($H1516="","",INDEX([1]NKC!$D$10:$D$5007,$H1516)))</f>
        <v>6418</v>
      </c>
      <c r="E1516" s="49" t="str">
        <f ca="1">IF(IF($H1516="","",INDEX([1]NKC!$E$10:$E$5007,$H1516))=$C$8,"",IF($H1516="","",INDEX([1]NKC!$F$10:$F$5007,$H1516)))</f>
        <v/>
      </c>
      <c r="F1516" s="49">
        <f ca="1">IF(IF($H1516="","",INDEX([1]NKC!$D$10:$D$5007,$H1516))=$C$8,"",IF($H1516="","",INDEX([1]NKC!$F$10:$F$5007,$H1516)))</f>
        <v>10409091</v>
      </c>
      <c r="G1516" s="50">
        <f ca="1">IF(SUM(E1516:F1516)=0,0,$G$11+SUM(E$12:$E1516)-SUM(F$12:$F1516))</f>
        <v>2097416347</v>
      </c>
      <c r="H1516" s="51">
        <f ca="1">IF(IF(TYPE(MATCH($C$8,OFFSET([1]NKC!$D$10,H1515,0):'[1]NKC'!$D$5007,0)+H1515)=16,"",MATCH($C$8,OFFSET([1]NKC!$D$10,H1515,0):'[1]NKC'!$D$5007,0)+H1515)&lt;IF(TYPE(MATCH($C$8,OFFSET([1]NKC!$E$10,H1515,0):'[1]NKC'!$E$5007,0)+H1515)=16,"",MATCH($C$8,OFFSET([1]NKC!$E$10,H1515,0):'[1]NKC'!$E$5007,0)+H1515),IF(TYPE(MATCH($C$8,OFFSET([1]NKC!$D$10,H1515,0):'[1]NKC'!$D$5007,0)+H1515)=16,"",MATCH($C$8,OFFSET([1]NKC!$D$10,H1515,0):'[1]NKC'!$D$5007,0)+H1515),IF(TYPE(MATCH($C$8,OFFSET([1]NKC!$E$10,H1515,0):'[1]NKC'!$E$5007,0)+H1515)=16,"",MATCH($C$8,OFFSET([1]NKC!$E$10,H1515,0):'[1]NKC'!$E$5007,0)+H1515))</f>
        <v>2139</v>
      </c>
    </row>
    <row r="1517" spans="1:8" s="52" customFormat="1" ht="25.5">
      <c r="A1517" s="45">
        <f ca="1">IF($H1517="","",INDEX([1]NKC!$A$10:$A$5007,$H1517))</f>
        <v>43722</v>
      </c>
      <c r="B1517" s="46" t="str">
        <f ca="1">IF($H1517="","",INDEX([1]NKC!$B$10:$B$5007,$H1517))</f>
        <v>PC00151</v>
      </c>
      <c r="C1517" s="47" t="str">
        <f ca="1">IF($H1517="","",INDEX([1]NKC!$C$10:$C$5007,$H1517))</f>
        <v>Thanh toán phí hội nghị tại Gia Lai (24/08/2019) - tiếp khách</v>
      </c>
      <c r="D1517" s="48" t="str">
        <f ca="1">IF(IF($H1517="","",INDEX([1]NKC!$D$10:$D$5007,$H1517))=$C$8,IF($H1517="","",INDEX([1]NKC!$E$10:$E$5007,$H1517)),IF($H1517="","",INDEX([1]NKC!$D$10:$D$5007,$H1517)))</f>
        <v>6418</v>
      </c>
      <c r="E1517" s="49" t="str">
        <f ca="1">IF(IF($H1517="","",INDEX([1]NKC!$E$10:$E$5007,$H1517))=$C$8,"",IF($H1517="","",INDEX([1]NKC!$F$10:$F$5007,$H1517)))</f>
        <v/>
      </c>
      <c r="F1517" s="49">
        <f ca="1">IF(IF($H1517="","",INDEX([1]NKC!$D$10:$D$5007,$H1517))=$C$8,"",IF($H1517="","",INDEX([1]NKC!$F$10:$F$5007,$H1517)))</f>
        <v>3043727</v>
      </c>
      <c r="G1517" s="50">
        <f ca="1">IF(SUM(E1517:F1517)=0,0,$G$11+SUM(E$12:$E1517)-SUM(F$12:$F1517))</f>
        <v>2094372620</v>
      </c>
      <c r="H1517" s="51">
        <f ca="1">IF(IF(TYPE(MATCH($C$8,OFFSET([1]NKC!$D$10,H1516,0):'[1]NKC'!$D$5007,0)+H1516)=16,"",MATCH($C$8,OFFSET([1]NKC!$D$10,H1516,0):'[1]NKC'!$D$5007,0)+H1516)&lt;IF(TYPE(MATCH($C$8,OFFSET([1]NKC!$E$10,H1516,0):'[1]NKC'!$E$5007,0)+H1516)=16,"",MATCH($C$8,OFFSET([1]NKC!$E$10,H1516,0):'[1]NKC'!$E$5007,0)+H1516),IF(TYPE(MATCH($C$8,OFFSET([1]NKC!$D$10,H1516,0):'[1]NKC'!$D$5007,0)+H1516)=16,"",MATCH($C$8,OFFSET([1]NKC!$D$10,H1516,0):'[1]NKC'!$D$5007,0)+H1516),IF(TYPE(MATCH($C$8,OFFSET([1]NKC!$E$10,H1516,0):'[1]NKC'!$E$5007,0)+H1516)=16,"",MATCH($C$8,OFFSET([1]NKC!$E$10,H1516,0):'[1]NKC'!$E$5007,0)+H1516))</f>
        <v>2140</v>
      </c>
    </row>
    <row r="1518" spans="1:8" s="52" customFormat="1" ht="14.25">
      <c r="A1518" s="45">
        <f ca="1">IF($H1518="","",INDEX([1]NKC!$A$10:$A$5007,$H1518))</f>
        <v>43722</v>
      </c>
      <c r="B1518" s="46" t="str">
        <f ca="1">IF($H1518="","",INDEX([1]NKC!$B$10:$B$5007,$H1518))</f>
        <v>PC00151</v>
      </c>
      <c r="C1518" s="47" t="str">
        <f ca="1">IF($H1518="","",INDEX([1]NKC!$C$10:$C$5007,$H1518))</f>
        <v>Thuế GTGT được khấu trừ</v>
      </c>
      <c r="D1518" s="48" t="str">
        <f ca="1">IF(IF($H1518="","",INDEX([1]NKC!$D$10:$D$5007,$H1518))=$C$8,IF($H1518="","",INDEX([1]NKC!$E$10:$E$5007,$H1518)),IF($H1518="","",INDEX([1]NKC!$D$10:$D$5007,$H1518)))</f>
        <v>1331</v>
      </c>
      <c r="E1518" s="49" t="str">
        <f ca="1">IF(IF($H1518="","",INDEX([1]NKC!$E$10:$E$5007,$H1518))=$C$8,"",IF($H1518="","",INDEX([1]NKC!$F$10:$F$5007,$H1518)))</f>
        <v/>
      </c>
      <c r="F1518" s="49">
        <f ca="1">IF(IF($H1518="","",INDEX([1]NKC!$D$10:$D$5007,$H1518))=$C$8,"",IF($H1518="","",INDEX([1]NKC!$F$10:$F$5007,$H1518)))</f>
        <v>3145282</v>
      </c>
      <c r="G1518" s="50">
        <f ca="1">IF(SUM(E1518:F1518)=0,0,$G$11+SUM(E$12:$E1518)-SUM(F$12:$F1518))</f>
        <v>2091227338</v>
      </c>
      <c r="H1518" s="51">
        <f ca="1">IF(IF(TYPE(MATCH($C$8,OFFSET([1]NKC!$D$10,H1517,0):'[1]NKC'!$D$5007,0)+H1517)=16,"",MATCH($C$8,OFFSET([1]NKC!$D$10,H1517,0):'[1]NKC'!$D$5007,0)+H1517)&lt;IF(TYPE(MATCH($C$8,OFFSET([1]NKC!$E$10,H1517,0):'[1]NKC'!$E$5007,0)+H1517)=16,"",MATCH($C$8,OFFSET([1]NKC!$E$10,H1517,0):'[1]NKC'!$E$5007,0)+H1517),IF(TYPE(MATCH($C$8,OFFSET([1]NKC!$D$10,H1517,0):'[1]NKC'!$D$5007,0)+H1517)=16,"",MATCH($C$8,OFFSET([1]NKC!$D$10,H1517,0):'[1]NKC'!$D$5007,0)+H1517),IF(TYPE(MATCH($C$8,OFFSET([1]NKC!$E$10,H1517,0):'[1]NKC'!$E$5007,0)+H1517)=16,"",MATCH($C$8,OFFSET([1]NKC!$E$10,H1517,0):'[1]NKC'!$E$5007,0)+H1517))</f>
        <v>2141</v>
      </c>
    </row>
    <row r="1519" spans="1:8" s="52" customFormat="1" ht="14.25">
      <c r="A1519" s="45">
        <f ca="1">IF($H1519="","",INDEX([1]NKC!$A$10:$A$5007,$H1519))</f>
        <v>43722</v>
      </c>
      <c r="B1519" s="46" t="str">
        <f ca="1">IF($H1519="","",INDEX([1]NKC!$B$10:$B$5007,$H1519))</f>
        <v>PC00151</v>
      </c>
      <c r="C1519" s="47" t="str">
        <f ca="1">IF($H1519="","",INDEX([1]NKC!$C$10:$C$5007,$H1519))</f>
        <v>Điều chỉnh giảm chi phí bị loại</v>
      </c>
      <c r="D1519" s="48" t="str">
        <f ca="1">IF(IF($H1519="","",INDEX([1]NKC!$D$10:$D$5007,$H1519))=$C$8,IF($H1519="","",INDEX([1]NKC!$E$10:$E$5007,$H1519)),IF($H1519="","",INDEX([1]NKC!$D$10:$D$5007,$H1519)))</f>
        <v>6418</v>
      </c>
      <c r="E1519" s="49" t="str">
        <f ca="1">IF(IF($H1519="","",INDEX([1]NKC!$E$10:$E$5007,$H1519))=$C$8,"",IF($H1519="","",INDEX([1]NKC!$F$10:$F$5007,$H1519)))</f>
        <v/>
      </c>
      <c r="F1519" s="49">
        <f ca="1">IF(IF($H1519="","",INDEX([1]NKC!$D$10:$D$5007,$H1519))=$C$8,"",IF($H1519="","",INDEX([1]NKC!$F$10:$F$5007,$H1519)))</f>
        <v>-1947100</v>
      </c>
      <c r="G1519" s="50">
        <f ca="1">IF(SUM(E1519:F1519)=0,0,$G$11+SUM(E$12:$E1519)-SUM(F$12:$F1519))</f>
        <v>2093174438</v>
      </c>
      <c r="H1519" s="51">
        <f ca="1">IF(IF(TYPE(MATCH($C$8,OFFSET([1]NKC!$D$10,H1518,0):'[1]NKC'!$D$5007,0)+H1518)=16,"",MATCH($C$8,OFFSET([1]NKC!$D$10,H1518,0):'[1]NKC'!$D$5007,0)+H1518)&lt;IF(TYPE(MATCH($C$8,OFFSET([1]NKC!$E$10,H1518,0):'[1]NKC'!$E$5007,0)+H1518)=16,"",MATCH($C$8,OFFSET([1]NKC!$E$10,H1518,0):'[1]NKC'!$E$5007,0)+H1518),IF(TYPE(MATCH($C$8,OFFSET([1]NKC!$D$10,H1518,0):'[1]NKC'!$D$5007,0)+H1518)=16,"",MATCH($C$8,OFFSET([1]NKC!$D$10,H1518,0):'[1]NKC'!$D$5007,0)+H1518),IF(TYPE(MATCH($C$8,OFFSET([1]NKC!$E$10,H1518,0):'[1]NKC'!$E$5007,0)+H1518)=16,"",MATCH($C$8,OFFSET([1]NKC!$E$10,H1518,0):'[1]NKC'!$E$5007,0)+H1518))</f>
        <v>2142</v>
      </c>
    </row>
    <row r="1520" spans="1:8" s="52" customFormat="1" ht="14.25">
      <c r="A1520" s="45">
        <f ca="1">IF($H1520="","",INDEX([1]NKC!$A$10:$A$5007,$H1520))</f>
        <v>43724</v>
      </c>
      <c r="B1520" s="46" t="str">
        <f ca="1">IF($H1520="","",INDEX([1]NKC!$B$10:$B$5007,$H1520))</f>
        <v>PT00048-1</v>
      </c>
      <c r="C1520" s="47" t="str">
        <f ca="1">IF($H1520="","",INDEX([1]NKC!$C$10:$C$5007,$H1520))</f>
        <v>Hoàng Thị Luyến hoàn ứng  - Hoàng Thị Luyến</v>
      </c>
      <c r="D1520" s="48" t="str">
        <f ca="1">IF(IF($H1520="","",INDEX([1]NKC!$D$10:$D$5007,$H1520))=$C$8,IF($H1520="","",INDEX([1]NKC!$E$10:$E$5007,$H1520)),IF($H1520="","",INDEX([1]NKC!$D$10:$D$5007,$H1520)))</f>
        <v>141</v>
      </c>
      <c r="E1520" s="49">
        <f ca="1">IF(IF($H1520="","",INDEX([1]NKC!$E$10:$E$5007,$H1520))=$C$8,"",IF($H1520="","",INDEX([1]NKC!$F$10:$F$5007,$H1520)))</f>
        <v>20000000</v>
      </c>
      <c r="F1520" s="49" t="str">
        <f ca="1">IF(IF($H1520="","",INDEX([1]NKC!$D$10:$D$5007,$H1520))=$C$8,"",IF($H1520="","",INDEX([1]NKC!$F$10:$F$5007,$H1520)))</f>
        <v/>
      </c>
      <c r="G1520" s="50">
        <f ca="1">IF(SUM(E1520:F1520)=0,0,$G$11+SUM(E$12:$E1520)-SUM(F$12:$F1520))</f>
        <v>2113174438</v>
      </c>
      <c r="H1520" s="51">
        <f ca="1">IF(IF(TYPE(MATCH($C$8,OFFSET([1]NKC!$D$10,H1519,0):'[1]NKC'!$D$5007,0)+H1519)=16,"",MATCH($C$8,OFFSET([1]NKC!$D$10,H1519,0):'[1]NKC'!$D$5007,0)+H1519)&lt;IF(TYPE(MATCH($C$8,OFFSET([1]NKC!$E$10,H1519,0):'[1]NKC'!$E$5007,0)+H1519)=16,"",MATCH($C$8,OFFSET([1]NKC!$E$10,H1519,0):'[1]NKC'!$E$5007,0)+H1519),IF(TYPE(MATCH($C$8,OFFSET([1]NKC!$D$10,H1519,0):'[1]NKC'!$D$5007,0)+H1519)=16,"",MATCH($C$8,OFFSET([1]NKC!$D$10,H1519,0):'[1]NKC'!$D$5007,0)+H1519),IF(TYPE(MATCH($C$8,OFFSET([1]NKC!$E$10,H1519,0):'[1]NKC'!$E$5007,0)+H1519)=16,"",MATCH($C$8,OFFSET([1]NKC!$E$10,H1519,0):'[1]NKC'!$E$5007,0)+H1519))</f>
        <v>2143</v>
      </c>
    </row>
    <row r="1521" spans="1:8" s="52" customFormat="1" ht="25.5">
      <c r="A1521" s="45">
        <f ca="1">IF($H1521="","",INDEX([1]NKC!$A$10:$A$5007,$H1521))</f>
        <v>43725</v>
      </c>
      <c r="B1521" s="46" t="str">
        <f ca="1">IF($H1521="","",INDEX([1]NKC!$B$10:$B$5007,$H1521))</f>
        <v>PT00049</v>
      </c>
      <c r="C1521" s="47" t="str">
        <f ca="1">IF($H1521="","",INDEX([1]NKC!$C$10:$C$5007,$H1521))</f>
        <v>Thu lại tạm ứng ngày 03/09/2019 (đợt 1) - Nguyễn Thị Hải</v>
      </c>
      <c r="D1521" s="48" t="str">
        <f ca="1">IF(IF($H1521="","",INDEX([1]NKC!$D$10:$D$5007,$H1521))=$C$8,IF($H1521="","",INDEX([1]NKC!$E$10:$E$5007,$H1521)),IF($H1521="","",INDEX([1]NKC!$D$10:$D$5007,$H1521)))</f>
        <v>141</v>
      </c>
      <c r="E1521" s="49">
        <f ca="1">IF(IF($H1521="","",INDEX([1]NKC!$E$10:$E$5007,$H1521))=$C$8,"",IF($H1521="","",INDEX([1]NKC!$F$10:$F$5007,$H1521)))</f>
        <v>5000000</v>
      </c>
      <c r="F1521" s="49" t="str">
        <f ca="1">IF(IF($H1521="","",INDEX([1]NKC!$D$10:$D$5007,$H1521))=$C$8,"",IF($H1521="","",INDEX([1]NKC!$F$10:$F$5007,$H1521)))</f>
        <v/>
      </c>
      <c r="G1521" s="50">
        <f ca="1">IF(SUM(E1521:F1521)=0,0,$G$11+SUM(E$12:$E1521)-SUM(F$12:$F1521))</f>
        <v>2118174438</v>
      </c>
      <c r="H1521" s="51">
        <f ca="1">IF(IF(TYPE(MATCH($C$8,OFFSET([1]NKC!$D$10,H1520,0):'[1]NKC'!$D$5007,0)+H1520)=16,"",MATCH($C$8,OFFSET([1]NKC!$D$10,H1520,0):'[1]NKC'!$D$5007,0)+H1520)&lt;IF(TYPE(MATCH($C$8,OFFSET([1]NKC!$E$10,H1520,0):'[1]NKC'!$E$5007,0)+H1520)=16,"",MATCH($C$8,OFFSET([1]NKC!$E$10,H1520,0):'[1]NKC'!$E$5007,0)+H1520),IF(TYPE(MATCH($C$8,OFFSET([1]NKC!$D$10,H1520,0):'[1]NKC'!$D$5007,0)+H1520)=16,"",MATCH($C$8,OFFSET([1]NKC!$D$10,H1520,0):'[1]NKC'!$D$5007,0)+H1520),IF(TYPE(MATCH($C$8,OFFSET([1]NKC!$E$10,H1520,0):'[1]NKC'!$E$5007,0)+H1520)=16,"",MATCH($C$8,OFFSET([1]NKC!$E$10,H1520,0):'[1]NKC'!$E$5007,0)+H1520))</f>
        <v>2146</v>
      </c>
    </row>
    <row r="1522" spans="1:8" s="52" customFormat="1" ht="25.5">
      <c r="A1522" s="45">
        <f ca="1">IF($H1522="","",INDEX([1]NKC!$A$10:$A$5007,$H1522))</f>
        <v>43725</v>
      </c>
      <c r="B1522" s="46" t="str">
        <f ca="1">IF($H1522="","",INDEX([1]NKC!$B$10:$B$5007,$H1522))</f>
        <v>PC00152</v>
      </c>
      <c r="C1522" s="47" t="str">
        <f ca="1">IF($H1522="","",INDEX([1]NKC!$C$10:$C$5007,$H1522))</f>
        <v>Tạm ứng mua dây an toàn, thuê giàn giáo lợp mái lá, mua vật tư - Lê Ngọc Anh</v>
      </c>
      <c r="D1522" s="48" t="str">
        <f ca="1">IF(IF($H1522="","",INDEX([1]NKC!$D$10:$D$5007,$H1522))=$C$8,IF($H1522="","",INDEX([1]NKC!$E$10:$E$5007,$H1522)),IF($H1522="","",INDEX([1]NKC!$D$10:$D$5007,$H1522)))</f>
        <v>141</v>
      </c>
      <c r="E1522" s="49" t="str">
        <f ca="1">IF(IF($H1522="","",INDEX([1]NKC!$E$10:$E$5007,$H1522))=$C$8,"",IF($H1522="","",INDEX([1]NKC!$F$10:$F$5007,$H1522)))</f>
        <v/>
      </c>
      <c r="F1522" s="49">
        <f ca="1">IF(IF($H1522="","",INDEX([1]NKC!$D$10:$D$5007,$H1522))=$C$8,"",IF($H1522="","",INDEX([1]NKC!$F$10:$F$5007,$H1522)))</f>
        <v>2000000</v>
      </c>
      <c r="G1522" s="50">
        <f ca="1">IF(SUM(E1522:F1522)=0,0,$G$11+SUM(E$12:$E1522)-SUM(F$12:$F1522))</f>
        <v>2116174438</v>
      </c>
      <c r="H1522" s="51">
        <f ca="1">IF(IF(TYPE(MATCH($C$8,OFFSET([1]NKC!$D$10,H1521,0):'[1]NKC'!$D$5007,0)+H1521)=16,"",MATCH($C$8,OFFSET([1]NKC!$D$10,H1521,0):'[1]NKC'!$D$5007,0)+H1521)&lt;IF(TYPE(MATCH($C$8,OFFSET([1]NKC!$E$10,H1521,0):'[1]NKC'!$E$5007,0)+H1521)=16,"",MATCH($C$8,OFFSET([1]NKC!$E$10,H1521,0):'[1]NKC'!$E$5007,0)+H1521),IF(TYPE(MATCH($C$8,OFFSET([1]NKC!$D$10,H1521,0):'[1]NKC'!$D$5007,0)+H1521)=16,"",MATCH($C$8,OFFSET([1]NKC!$D$10,H1521,0):'[1]NKC'!$D$5007,0)+H1521),IF(TYPE(MATCH($C$8,OFFSET([1]NKC!$E$10,H1521,0):'[1]NKC'!$E$5007,0)+H1521)=16,"",MATCH($C$8,OFFSET([1]NKC!$E$10,H1521,0):'[1]NKC'!$E$5007,0)+H1521))</f>
        <v>2147</v>
      </c>
    </row>
    <row r="1523" spans="1:8" s="52" customFormat="1" ht="25.5">
      <c r="A1523" s="45">
        <f ca="1">IF($H1523="","",INDEX([1]NKC!$A$10:$A$5007,$H1523))</f>
        <v>43725</v>
      </c>
      <c r="B1523" s="46" t="str">
        <f ca="1">IF($H1523="","",INDEX([1]NKC!$B$10:$B$5007,$H1523))</f>
        <v>PC00153</v>
      </c>
      <c r="C1523" s="47" t="str">
        <f ca="1">IF($H1523="","",INDEX([1]NKC!$C$10:$C$5007,$H1523))</f>
        <v>Thanh toán phí đi chợ từ 01/09 đến 17/09/2019 - Nguyễn Thị Hải</v>
      </c>
      <c r="D1523" s="48" t="str">
        <f ca="1">IF(IF($H1523="","",INDEX([1]NKC!$D$10:$D$5007,$H1523))=$C$8,IF($H1523="","",INDEX([1]NKC!$E$10:$E$5007,$H1523)),IF($H1523="","",INDEX([1]NKC!$D$10:$D$5007,$H1523)))</f>
        <v>6428</v>
      </c>
      <c r="E1523" s="49" t="str">
        <f ca="1">IF(IF($H1523="","",INDEX([1]NKC!$E$10:$E$5007,$H1523))=$C$8,"",IF($H1523="","",INDEX([1]NKC!$F$10:$F$5007,$H1523)))</f>
        <v/>
      </c>
      <c r="F1523" s="49">
        <f ca="1">IF(IF($H1523="","",INDEX([1]NKC!$D$10:$D$5007,$H1523))=$C$8,"",IF($H1523="","",INDEX([1]NKC!$F$10:$F$5007,$H1523)))</f>
        <v>4872000</v>
      </c>
      <c r="G1523" s="50">
        <f ca="1">IF(SUM(E1523:F1523)=0,0,$G$11+SUM(E$12:$E1523)-SUM(F$12:$F1523))</f>
        <v>2111302438</v>
      </c>
      <c r="H1523" s="51">
        <f ca="1">IF(IF(TYPE(MATCH($C$8,OFFSET([1]NKC!$D$10,H1522,0):'[1]NKC'!$D$5007,0)+H1522)=16,"",MATCH($C$8,OFFSET([1]NKC!$D$10,H1522,0):'[1]NKC'!$D$5007,0)+H1522)&lt;IF(TYPE(MATCH($C$8,OFFSET([1]NKC!$E$10,H1522,0):'[1]NKC'!$E$5007,0)+H1522)=16,"",MATCH($C$8,OFFSET([1]NKC!$E$10,H1522,0):'[1]NKC'!$E$5007,0)+H1522),IF(TYPE(MATCH($C$8,OFFSET([1]NKC!$D$10,H1522,0):'[1]NKC'!$D$5007,0)+H1522)=16,"",MATCH($C$8,OFFSET([1]NKC!$D$10,H1522,0):'[1]NKC'!$D$5007,0)+H1522),IF(TYPE(MATCH($C$8,OFFSET([1]NKC!$E$10,H1522,0):'[1]NKC'!$E$5007,0)+H1522)=16,"",MATCH($C$8,OFFSET([1]NKC!$E$10,H1522,0):'[1]NKC'!$E$5007,0)+H1522))</f>
        <v>2148</v>
      </c>
    </row>
    <row r="1524" spans="1:8" s="52" customFormat="1" ht="25.5">
      <c r="A1524" s="45">
        <f ca="1">IF($H1524="","",INDEX([1]NKC!$A$10:$A$5007,$H1524))</f>
        <v>43725</v>
      </c>
      <c r="B1524" s="46" t="str">
        <f ca="1">IF($H1524="","",INDEX([1]NKC!$B$10:$B$5007,$H1524))</f>
        <v>PC00154</v>
      </c>
      <c r="C1524" s="47" t="str">
        <f ca="1">IF($H1524="","",INDEX([1]NKC!$C$10:$C$5007,$H1524))</f>
        <v>Tạm ứng đi chợ từ 18/09 đến 30/09/2019 (đợt 2) - Nguyễn Thị Hải</v>
      </c>
      <c r="D1524" s="48" t="str">
        <f ca="1">IF(IF($H1524="","",INDEX([1]NKC!$D$10:$D$5007,$H1524))=$C$8,IF($H1524="","",INDEX([1]NKC!$E$10:$E$5007,$H1524)),IF($H1524="","",INDEX([1]NKC!$D$10:$D$5007,$H1524)))</f>
        <v>141</v>
      </c>
      <c r="E1524" s="49" t="str">
        <f ca="1">IF(IF($H1524="","",INDEX([1]NKC!$E$10:$E$5007,$H1524))=$C$8,"",IF($H1524="","",INDEX([1]NKC!$F$10:$F$5007,$H1524)))</f>
        <v/>
      </c>
      <c r="F1524" s="49">
        <f ca="1">IF(IF($H1524="","",INDEX([1]NKC!$D$10:$D$5007,$H1524))=$C$8,"",IF($H1524="","",INDEX([1]NKC!$F$10:$F$5007,$H1524)))</f>
        <v>5000000</v>
      </c>
      <c r="G1524" s="50">
        <f ca="1">IF(SUM(E1524:F1524)=0,0,$G$11+SUM(E$12:$E1524)-SUM(F$12:$F1524))</f>
        <v>2106302438</v>
      </c>
      <c r="H1524" s="51">
        <f ca="1">IF(IF(TYPE(MATCH($C$8,OFFSET([1]NKC!$D$10,H1523,0):'[1]NKC'!$D$5007,0)+H1523)=16,"",MATCH($C$8,OFFSET([1]NKC!$D$10,H1523,0):'[1]NKC'!$D$5007,0)+H1523)&lt;IF(TYPE(MATCH($C$8,OFFSET([1]NKC!$E$10,H1523,0):'[1]NKC'!$E$5007,0)+H1523)=16,"",MATCH($C$8,OFFSET([1]NKC!$E$10,H1523,0):'[1]NKC'!$E$5007,0)+H1523),IF(TYPE(MATCH($C$8,OFFSET([1]NKC!$D$10,H1523,0):'[1]NKC'!$D$5007,0)+H1523)=16,"",MATCH($C$8,OFFSET([1]NKC!$D$10,H1523,0):'[1]NKC'!$D$5007,0)+H1523),IF(TYPE(MATCH($C$8,OFFSET([1]NKC!$E$10,H1523,0):'[1]NKC'!$E$5007,0)+H1523)=16,"",MATCH($C$8,OFFSET([1]NKC!$E$10,H1523,0):'[1]NKC'!$E$5007,0)+H1523))</f>
        <v>2149</v>
      </c>
    </row>
    <row r="1525" spans="1:8" s="52" customFormat="1" ht="38.25">
      <c r="A1525" s="45">
        <f ca="1">IF($H1525="","",INDEX([1]NKC!$A$10:$A$5007,$H1525))</f>
        <v>43725</v>
      </c>
      <c r="B1525" s="46" t="str">
        <f ca="1">IF($H1525="","",INDEX([1]NKC!$B$10:$B$5007,$H1525))</f>
        <v>PC00155</v>
      </c>
      <c r="C1525" s="47" t="str">
        <f ca="1">IF($H1525="","",INDEX([1]NKC!$C$10:$C$5007,$H1525))</f>
        <v>Tạm ứng công tác phí xăng dầu miền Tây (02 ngày 18 &amp;19/09/2019)- đi khinh doanh cùng sale - Hoàng Như Kiểm</v>
      </c>
      <c r="D1525" s="48" t="str">
        <f ca="1">IF(IF($H1525="","",INDEX([1]NKC!$D$10:$D$5007,$H1525))=$C$8,IF($H1525="","",INDEX([1]NKC!$E$10:$E$5007,$H1525)),IF($H1525="","",INDEX([1]NKC!$D$10:$D$5007,$H1525)))</f>
        <v>141</v>
      </c>
      <c r="E1525" s="49" t="str">
        <f ca="1">IF(IF($H1525="","",INDEX([1]NKC!$E$10:$E$5007,$H1525))=$C$8,"",IF($H1525="","",INDEX([1]NKC!$F$10:$F$5007,$H1525)))</f>
        <v/>
      </c>
      <c r="F1525" s="49">
        <f ca="1">IF(IF($H1525="","",INDEX([1]NKC!$D$10:$D$5007,$H1525))=$C$8,"",IF($H1525="","",INDEX([1]NKC!$F$10:$F$5007,$H1525)))</f>
        <v>2000000</v>
      </c>
      <c r="G1525" s="50">
        <f ca="1">IF(SUM(E1525:F1525)=0,0,$G$11+SUM(E$12:$E1525)-SUM(F$12:$F1525))</f>
        <v>2104302438</v>
      </c>
      <c r="H1525" s="51">
        <f ca="1">IF(IF(TYPE(MATCH($C$8,OFFSET([1]NKC!$D$10,H1524,0):'[1]NKC'!$D$5007,0)+H1524)=16,"",MATCH($C$8,OFFSET([1]NKC!$D$10,H1524,0):'[1]NKC'!$D$5007,0)+H1524)&lt;IF(TYPE(MATCH($C$8,OFFSET([1]NKC!$E$10,H1524,0):'[1]NKC'!$E$5007,0)+H1524)=16,"",MATCH($C$8,OFFSET([1]NKC!$E$10,H1524,0):'[1]NKC'!$E$5007,0)+H1524),IF(TYPE(MATCH($C$8,OFFSET([1]NKC!$D$10,H1524,0):'[1]NKC'!$D$5007,0)+H1524)=16,"",MATCH($C$8,OFFSET([1]NKC!$D$10,H1524,0):'[1]NKC'!$D$5007,0)+H1524),IF(TYPE(MATCH($C$8,OFFSET([1]NKC!$E$10,H1524,0):'[1]NKC'!$E$5007,0)+H1524)=16,"",MATCH($C$8,OFFSET([1]NKC!$E$10,H1524,0):'[1]NKC'!$E$5007,0)+H1524))</f>
        <v>2150</v>
      </c>
    </row>
    <row r="1526" spans="1:8" s="52" customFormat="1" ht="25.5">
      <c r="A1526" s="45">
        <f ca="1">IF($H1526="","",INDEX([1]NKC!$A$10:$A$5007,$H1526))</f>
        <v>43726</v>
      </c>
      <c r="B1526" s="46" t="str">
        <f ca="1">IF($H1526="","",INDEX([1]NKC!$B$10:$B$5007,$H1526))</f>
        <v>PC00156</v>
      </c>
      <c r="C1526" s="47" t="str">
        <f ca="1">IF($H1526="","",INDEX([1]NKC!$C$10:$C$5007,$H1526))</f>
        <v>Thanh toán mua 03 khoá điện tử theo HĐ 0000459 (17/09/2019) - Công ty TNHH Công Nghệ MENET</v>
      </c>
      <c r="D1526" s="48" t="str">
        <f ca="1">IF(IF($H1526="","",INDEX([1]NKC!$D$10:$D$5007,$H1526))=$C$8,IF($H1526="","",INDEX([1]NKC!$E$10:$E$5007,$H1526)),IF($H1526="","",INDEX([1]NKC!$D$10:$D$5007,$H1526)))</f>
        <v>24201</v>
      </c>
      <c r="E1526" s="49" t="str">
        <f ca="1">IF(IF($H1526="","",INDEX([1]NKC!$E$10:$E$5007,$H1526))=$C$8,"",IF($H1526="","",INDEX([1]NKC!$F$10:$F$5007,$H1526)))</f>
        <v/>
      </c>
      <c r="F1526" s="49">
        <f ca="1">IF(IF($H1526="","",INDEX([1]NKC!$D$10:$D$5007,$H1526))=$C$8,"",IF($H1526="","",INDEX([1]NKC!$F$10:$F$5007,$H1526)))</f>
        <v>15750000</v>
      </c>
      <c r="G1526" s="50">
        <f ca="1">IF(SUM(E1526:F1526)=0,0,$G$11+SUM(E$12:$E1526)-SUM(F$12:$F1526))</f>
        <v>2088552438</v>
      </c>
      <c r="H1526" s="51">
        <f ca="1">IF(IF(TYPE(MATCH($C$8,OFFSET([1]NKC!$D$10,H1525,0):'[1]NKC'!$D$5007,0)+H1525)=16,"",MATCH($C$8,OFFSET([1]NKC!$D$10,H1525,0):'[1]NKC'!$D$5007,0)+H1525)&lt;IF(TYPE(MATCH($C$8,OFFSET([1]NKC!$E$10,H1525,0):'[1]NKC'!$E$5007,0)+H1525)=16,"",MATCH($C$8,OFFSET([1]NKC!$E$10,H1525,0):'[1]NKC'!$E$5007,0)+H1525),IF(TYPE(MATCH($C$8,OFFSET([1]NKC!$D$10,H1525,0):'[1]NKC'!$D$5007,0)+H1525)=16,"",MATCH($C$8,OFFSET([1]NKC!$D$10,H1525,0):'[1]NKC'!$D$5007,0)+H1525),IF(TYPE(MATCH($C$8,OFFSET([1]NKC!$E$10,H1525,0):'[1]NKC'!$E$5007,0)+H1525)=16,"",MATCH($C$8,OFFSET([1]NKC!$E$10,H1525,0):'[1]NKC'!$E$5007,0)+H1525))</f>
        <v>2151</v>
      </c>
    </row>
    <row r="1527" spans="1:8" s="52" customFormat="1" ht="14.25">
      <c r="A1527" s="45">
        <f ca="1">IF($H1527="","",INDEX([1]NKC!$A$10:$A$5007,$H1527))</f>
        <v>43726</v>
      </c>
      <c r="B1527" s="46" t="str">
        <f ca="1">IF($H1527="","",INDEX([1]NKC!$B$10:$B$5007,$H1527))</f>
        <v>PC00156</v>
      </c>
      <c r="C1527" s="47" t="str">
        <f ca="1">IF($H1527="","",INDEX([1]NKC!$C$10:$C$5007,$H1527))</f>
        <v>Thuế GTGT được khấu trừ của hàng hóa, dịch vụ</v>
      </c>
      <c r="D1527" s="48" t="str">
        <f ca="1">IF(IF($H1527="","",INDEX([1]NKC!$D$10:$D$5007,$H1527))=$C$8,IF($H1527="","",INDEX([1]NKC!$E$10:$E$5007,$H1527)),IF($H1527="","",INDEX([1]NKC!$D$10:$D$5007,$H1527)))</f>
        <v>1331</v>
      </c>
      <c r="E1527" s="49" t="str">
        <f ca="1">IF(IF($H1527="","",INDEX([1]NKC!$E$10:$E$5007,$H1527))=$C$8,"",IF($H1527="","",INDEX([1]NKC!$F$10:$F$5007,$H1527)))</f>
        <v/>
      </c>
      <c r="F1527" s="49">
        <f ca="1">IF(IF($H1527="","",INDEX([1]NKC!$D$10:$D$5007,$H1527))=$C$8,"",IF($H1527="","",INDEX([1]NKC!$F$10:$F$5007,$H1527)))</f>
        <v>1575000</v>
      </c>
      <c r="G1527" s="50">
        <f ca="1">IF(SUM(E1527:F1527)=0,0,$G$11+SUM(E$12:$E1527)-SUM(F$12:$F1527))</f>
        <v>2086977438</v>
      </c>
      <c r="H1527" s="51">
        <f ca="1">IF(IF(TYPE(MATCH($C$8,OFFSET([1]NKC!$D$10,H1526,0):'[1]NKC'!$D$5007,0)+H1526)=16,"",MATCH($C$8,OFFSET([1]NKC!$D$10,H1526,0):'[1]NKC'!$D$5007,0)+H1526)&lt;IF(TYPE(MATCH($C$8,OFFSET([1]NKC!$E$10,H1526,0):'[1]NKC'!$E$5007,0)+H1526)=16,"",MATCH($C$8,OFFSET([1]NKC!$E$10,H1526,0):'[1]NKC'!$E$5007,0)+H1526),IF(TYPE(MATCH($C$8,OFFSET([1]NKC!$D$10,H1526,0):'[1]NKC'!$D$5007,0)+H1526)=16,"",MATCH($C$8,OFFSET([1]NKC!$D$10,H1526,0):'[1]NKC'!$D$5007,0)+H1526),IF(TYPE(MATCH($C$8,OFFSET([1]NKC!$E$10,H1526,0):'[1]NKC'!$E$5007,0)+H1526)=16,"",MATCH($C$8,OFFSET([1]NKC!$E$10,H1526,0):'[1]NKC'!$E$5007,0)+H1526))</f>
        <v>2152</v>
      </c>
    </row>
    <row r="1528" spans="1:8" s="52" customFormat="1" ht="25.5">
      <c r="A1528" s="45">
        <f ca="1">IF($H1528="","",INDEX([1]NKC!$A$10:$A$5007,$H1528))</f>
        <v>43728</v>
      </c>
      <c r="B1528" s="46" t="str">
        <f ca="1">IF($H1528="","",INDEX([1]NKC!$B$10:$B$5007,$H1528))</f>
        <v>PT00050</v>
      </c>
      <c r="C1528" s="47" t="str">
        <f ca="1">IF($H1528="","",INDEX([1]NKC!$C$10:$C$5007,$H1528))</f>
        <v>Thu lại tạm ứng công tác cùng nhân viên kinh doanh ngày 17/09/2019 - Hoàng Như Kiểm</v>
      </c>
      <c r="D1528" s="48" t="str">
        <f ca="1">IF(IF($H1528="","",INDEX([1]NKC!$D$10:$D$5007,$H1528))=$C$8,IF($H1528="","",INDEX([1]NKC!$E$10:$E$5007,$H1528)),IF($H1528="","",INDEX([1]NKC!$D$10:$D$5007,$H1528)))</f>
        <v>141</v>
      </c>
      <c r="E1528" s="49">
        <f ca="1">IF(IF($H1528="","",INDEX([1]NKC!$E$10:$E$5007,$H1528))=$C$8,"",IF($H1528="","",INDEX([1]NKC!$F$10:$F$5007,$H1528)))</f>
        <v>2000000</v>
      </c>
      <c r="F1528" s="49" t="str">
        <f ca="1">IF(IF($H1528="","",INDEX([1]NKC!$D$10:$D$5007,$H1528))=$C$8,"",IF($H1528="","",INDEX([1]NKC!$F$10:$F$5007,$H1528)))</f>
        <v/>
      </c>
      <c r="G1528" s="50">
        <f ca="1">IF(SUM(E1528:F1528)=0,0,$G$11+SUM(E$12:$E1528)-SUM(F$12:$F1528))</f>
        <v>2088977438</v>
      </c>
      <c r="H1528" s="51">
        <f ca="1">IF(IF(TYPE(MATCH($C$8,OFFSET([1]NKC!$D$10,H1527,0):'[1]NKC'!$D$5007,0)+H1527)=16,"",MATCH($C$8,OFFSET([1]NKC!$D$10,H1527,0):'[1]NKC'!$D$5007,0)+H1527)&lt;IF(TYPE(MATCH($C$8,OFFSET([1]NKC!$E$10,H1527,0):'[1]NKC'!$E$5007,0)+H1527)=16,"",MATCH($C$8,OFFSET([1]NKC!$E$10,H1527,0):'[1]NKC'!$E$5007,0)+H1527),IF(TYPE(MATCH($C$8,OFFSET([1]NKC!$D$10,H1527,0):'[1]NKC'!$D$5007,0)+H1527)=16,"",MATCH($C$8,OFFSET([1]NKC!$D$10,H1527,0):'[1]NKC'!$D$5007,0)+H1527),IF(TYPE(MATCH($C$8,OFFSET([1]NKC!$E$10,H1527,0):'[1]NKC'!$E$5007,0)+H1527)=16,"",MATCH($C$8,OFFSET([1]NKC!$E$10,H1527,0):'[1]NKC'!$E$5007,0)+H1527))</f>
        <v>2153</v>
      </c>
    </row>
    <row r="1529" spans="1:8" s="52" customFormat="1" ht="38.25">
      <c r="A1529" s="45">
        <f ca="1">IF($H1529="","",INDEX([1]NKC!$A$10:$A$5007,$H1529))</f>
        <v>43728</v>
      </c>
      <c r="B1529" s="46" t="str">
        <f ca="1">IF($H1529="","",INDEX([1]NKC!$B$10:$B$5007,$H1529))</f>
        <v>PC00157</v>
      </c>
      <c r="C1529" s="47" t="str">
        <f ca="1">IF($H1529="","",INDEX([1]NKC!$C$10:$C$5007,$H1529))</f>
        <v>Thanh toán mua 02 camera chống trộm theo HĐ 6584315, 6582843 (20/09/2019) - Công ty TNHH MTV Thương Mại TiKi</v>
      </c>
      <c r="D1529" s="48" t="str">
        <f ca="1">IF(IF($H1529="","",INDEX([1]NKC!$D$10:$D$5007,$H1529))=$C$8,IF($H1529="","",INDEX([1]NKC!$E$10:$E$5007,$H1529)),IF($H1529="","",INDEX([1]NKC!$D$10:$D$5007,$H1529)))</f>
        <v>24201</v>
      </c>
      <c r="E1529" s="49" t="str">
        <f ca="1">IF(IF($H1529="","",INDEX([1]NKC!$E$10:$E$5007,$H1529))=$C$8,"",IF($H1529="","",INDEX([1]NKC!$F$10:$F$5007,$H1529)))</f>
        <v/>
      </c>
      <c r="F1529" s="49">
        <f ca="1">IF(IF($H1529="","",INDEX([1]NKC!$D$10:$D$5007,$H1529))=$C$8,"",IF($H1529="","",INDEX([1]NKC!$F$10:$F$5007,$H1529)))</f>
        <v>1398182</v>
      </c>
      <c r="G1529" s="50">
        <f ca="1">IF(SUM(E1529:F1529)=0,0,$G$11+SUM(E$12:$E1529)-SUM(F$12:$F1529))</f>
        <v>2087579256</v>
      </c>
      <c r="H1529" s="51">
        <f ca="1">IF(IF(TYPE(MATCH($C$8,OFFSET([1]NKC!$D$10,H1528,0):'[1]NKC'!$D$5007,0)+H1528)=16,"",MATCH($C$8,OFFSET([1]NKC!$D$10,H1528,0):'[1]NKC'!$D$5007,0)+H1528)&lt;IF(TYPE(MATCH($C$8,OFFSET([1]NKC!$E$10,H1528,0):'[1]NKC'!$E$5007,0)+H1528)=16,"",MATCH($C$8,OFFSET([1]NKC!$E$10,H1528,0):'[1]NKC'!$E$5007,0)+H1528),IF(TYPE(MATCH($C$8,OFFSET([1]NKC!$D$10,H1528,0):'[1]NKC'!$D$5007,0)+H1528)=16,"",MATCH($C$8,OFFSET([1]NKC!$D$10,H1528,0):'[1]NKC'!$D$5007,0)+H1528),IF(TYPE(MATCH($C$8,OFFSET([1]NKC!$E$10,H1528,0):'[1]NKC'!$E$5007,0)+H1528)=16,"",MATCH($C$8,OFFSET([1]NKC!$E$10,H1528,0):'[1]NKC'!$E$5007,0)+H1528))</f>
        <v>2154</v>
      </c>
    </row>
    <row r="1530" spans="1:8" s="52" customFormat="1" ht="14.25">
      <c r="A1530" s="45">
        <f ca="1">IF($H1530="","",INDEX([1]NKC!$A$10:$A$5007,$H1530))</f>
        <v>43728</v>
      </c>
      <c r="B1530" s="46" t="str">
        <f ca="1">IF($H1530="","",INDEX([1]NKC!$B$10:$B$5007,$H1530))</f>
        <v>PC00157</v>
      </c>
      <c r="C1530" s="47" t="str">
        <f ca="1">IF($H1530="","",INDEX([1]NKC!$C$10:$C$5007,$H1530))</f>
        <v>Thuế GTGT được khấu trừ của hàng hóa, dịch vụ</v>
      </c>
      <c r="D1530" s="48" t="str">
        <f ca="1">IF(IF($H1530="","",INDEX([1]NKC!$D$10:$D$5007,$H1530))=$C$8,IF($H1530="","",INDEX([1]NKC!$E$10:$E$5007,$H1530)),IF($H1530="","",INDEX([1]NKC!$D$10:$D$5007,$H1530)))</f>
        <v>1331</v>
      </c>
      <c r="E1530" s="49" t="str">
        <f ca="1">IF(IF($H1530="","",INDEX([1]NKC!$E$10:$E$5007,$H1530))=$C$8,"",IF($H1530="","",INDEX([1]NKC!$F$10:$F$5007,$H1530)))</f>
        <v/>
      </c>
      <c r="F1530" s="49">
        <f ca="1">IF(IF($H1530="","",INDEX([1]NKC!$D$10:$D$5007,$H1530))=$C$8,"",IF($H1530="","",INDEX([1]NKC!$F$10:$F$5007,$H1530)))</f>
        <v>139818</v>
      </c>
      <c r="G1530" s="50">
        <f ca="1">IF(SUM(E1530:F1530)=0,0,$G$11+SUM(E$12:$E1530)-SUM(F$12:$F1530))</f>
        <v>2087439438</v>
      </c>
      <c r="H1530" s="51">
        <f ca="1">IF(IF(TYPE(MATCH($C$8,OFFSET([1]NKC!$D$10,H1529,0):'[1]NKC'!$D$5007,0)+H1529)=16,"",MATCH($C$8,OFFSET([1]NKC!$D$10,H1529,0):'[1]NKC'!$D$5007,0)+H1529)&lt;IF(TYPE(MATCH($C$8,OFFSET([1]NKC!$E$10,H1529,0):'[1]NKC'!$E$5007,0)+H1529)=16,"",MATCH($C$8,OFFSET([1]NKC!$E$10,H1529,0):'[1]NKC'!$E$5007,0)+H1529),IF(TYPE(MATCH($C$8,OFFSET([1]NKC!$D$10,H1529,0):'[1]NKC'!$D$5007,0)+H1529)=16,"",MATCH($C$8,OFFSET([1]NKC!$D$10,H1529,0):'[1]NKC'!$D$5007,0)+H1529),IF(TYPE(MATCH($C$8,OFFSET([1]NKC!$E$10,H1529,0):'[1]NKC'!$E$5007,0)+H1529)=16,"",MATCH($C$8,OFFSET([1]NKC!$E$10,H1529,0):'[1]NKC'!$E$5007,0)+H1529))</f>
        <v>2155</v>
      </c>
    </row>
    <row r="1531" spans="1:8" s="52" customFormat="1" ht="38.25">
      <c r="A1531" s="45">
        <f ca="1">IF($H1531="","",INDEX([1]NKC!$A$10:$A$5007,$H1531))</f>
        <v>43728</v>
      </c>
      <c r="B1531" s="46" t="str">
        <f ca="1">IF($H1531="","",INDEX([1]NKC!$B$10:$B$5007,$H1531))</f>
        <v>PC00158</v>
      </c>
      <c r="C1531" s="47" t="str">
        <f ca="1">IF($H1531="","",INDEX([1]NKC!$C$10:$C$5007,$H1531))</f>
        <v>TT phí công tác tại Bến Tre, Vĩnh Long, Cần THơ - xăng dầu, cầu đường theo HĐ 0084895(18/09/2019)  - Hoàng Như Kiểm</v>
      </c>
      <c r="D1531" s="48" t="str">
        <f ca="1">IF(IF($H1531="","",INDEX([1]NKC!$D$10:$D$5007,$H1531))=$C$8,IF($H1531="","",INDEX([1]NKC!$E$10:$E$5007,$H1531)),IF($H1531="","",INDEX([1]NKC!$D$10:$D$5007,$H1531)))</f>
        <v>6418</v>
      </c>
      <c r="E1531" s="49" t="str">
        <f ca="1">IF(IF($H1531="","",INDEX([1]NKC!$E$10:$E$5007,$H1531))=$C$8,"",IF($H1531="","",INDEX([1]NKC!$F$10:$F$5007,$H1531)))</f>
        <v/>
      </c>
      <c r="F1531" s="49">
        <f ca="1">IF(IF($H1531="","",INDEX([1]NKC!$D$10:$D$5007,$H1531))=$C$8,"",IF($H1531="","",INDEX([1]NKC!$F$10:$F$5007,$H1531)))</f>
        <v>845455</v>
      </c>
      <c r="G1531" s="50">
        <f ca="1">IF(SUM(E1531:F1531)=0,0,$G$11+SUM(E$12:$E1531)-SUM(F$12:$F1531))</f>
        <v>2086593983</v>
      </c>
      <c r="H1531" s="51">
        <f ca="1">IF(IF(TYPE(MATCH($C$8,OFFSET([1]NKC!$D$10,H1530,0):'[1]NKC'!$D$5007,0)+H1530)=16,"",MATCH($C$8,OFFSET([1]NKC!$D$10,H1530,0):'[1]NKC'!$D$5007,0)+H1530)&lt;IF(TYPE(MATCH($C$8,OFFSET([1]NKC!$E$10,H1530,0):'[1]NKC'!$E$5007,0)+H1530)=16,"",MATCH($C$8,OFFSET([1]NKC!$E$10,H1530,0):'[1]NKC'!$E$5007,0)+H1530),IF(TYPE(MATCH($C$8,OFFSET([1]NKC!$D$10,H1530,0):'[1]NKC'!$D$5007,0)+H1530)=16,"",MATCH($C$8,OFFSET([1]NKC!$D$10,H1530,0):'[1]NKC'!$D$5007,0)+H1530),IF(TYPE(MATCH($C$8,OFFSET([1]NKC!$E$10,H1530,0):'[1]NKC'!$E$5007,0)+H1530)=16,"",MATCH($C$8,OFFSET([1]NKC!$E$10,H1530,0):'[1]NKC'!$E$5007,0)+H1530))</f>
        <v>2156</v>
      </c>
    </row>
    <row r="1532" spans="1:8" s="52" customFormat="1" ht="38.25">
      <c r="A1532" s="45">
        <f ca="1">IF($H1532="","",INDEX([1]NKC!$A$10:$A$5007,$H1532))</f>
        <v>43728</v>
      </c>
      <c r="B1532" s="46" t="str">
        <f ca="1">IF($H1532="","",INDEX([1]NKC!$B$10:$B$5007,$H1532))</f>
        <v>PC00158</v>
      </c>
      <c r="C1532" s="47" t="str">
        <f ca="1">IF($H1532="","",INDEX([1]NKC!$C$10:$C$5007,$H1532))</f>
        <v>TT phí công tác tại Bến Tre, Vĩnh Long, Cần THơ - xăng dầu, cầu đường theo HĐ 0084895(18/09/2019)  - Hoàng Như Kiểm</v>
      </c>
      <c r="D1532" s="48" t="str">
        <f ca="1">IF(IF($H1532="","",INDEX([1]NKC!$D$10:$D$5007,$H1532))=$C$8,IF($H1532="","",INDEX([1]NKC!$E$10:$E$5007,$H1532)),IF($H1532="","",INDEX([1]NKC!$D$10:$D$5007,$H1532)))</f>
        <v>6418</v>
      </c>
      <c r="E1532" s="49" t="str">
        <f ca="1">IF(IF($H1532="","",INDEX([1]NKC!$E$10:$E$5007,$H1532))=$C$8,"",IF($H1532="","",INDEX([1]NKC!$F$10:$F$5007,$H1532)))</f>
        <v/>
      </c>
      <c r="F1532" s="49">
        <f ca="1">IF(IF($H1532="","",INDEX([1]NKC!$D$10:$D$5007,$H1532))=$C$8,"",IF($H1532="","",INDEX([1]NKC!$F$10:$F$5007,$H1532)))</f>
        <v>40909</v>
      </c>
      <c r="G1532" s="50">
        <f ca="1">IF(SUM(E1532:F1532)=0,0,$G$11+SUM(E$12:$E1532)-SUM(F$12:$F1532))</f>
        <v>2086553074</v>
      </c>
      <c r="H1532" s="51">
        <f ca="1">IF(IF(TYPE(MATCH($C$8,OFFSET([1]NKC!$D$10,H1531,0):'[1]NKC'!$D$5007,0)+H1531)=16,"",MATCH($C$8,OFFSET([1]NKC!$D$10,H1531,0):'[1]NKC'!$D$5007,0)+H1531)&lt;IF(TYPE(MATCH($C$8,OFFSET([1]NKC!$E$10,H1531,0):'[1]NKC'!$E$5007,0)+H1531)=16,"",MATCH($C$8,OFFSET([1]NKC!$E$10,H1531,0):'[1]NKC'!$E$5007,0)+H1531),IF(TYPE(MATCH($C$8,OFFSET([1]NKC!$D$10,H1531,0):'[1]NKC'!$D$5007,0)+H1531)=16,"",MATCH($C$8,OFFSET([1]NKC!$D$10,H1531,0):'[1]NKC'!$D$5007,0)+H1531),IF(TYPE(MATCH($C$8,OFFSET([1]NKC!$E$10,H1531,0):'[1]NKC'!$E$5007,0)+H1531)=16,"",MATCH($C$8,OFFSET([1]NKC!$E$10,H1531,0):'[1]NKC'!$E$5007,0)+H1531))</f>
        <v>2157</v>
      </c>
    </row>
    <row r="1533" spans="1:8" s="52" customFormat="1" ht="14.25">
      <c r="A1533" s="45">
        <f ca="1">IF($H1533="","",INDEX([1]NKC!$A$10:$A$5007,$H1533))</f>
        <v>43728</v>
      </c>
      <c r="B1533" s="46" t="str">
        <f ca="1">IF($H1533="","",INDEX([1]NKC!$B$10:$B$5007,$H1533))</f>
        <v>PC00158</v>
      </c>
      <c r="C1533" s="47" t="str">
        <f ca="1">IF($H1533="","",INDEX([1]NKC!$C$10:$C$5007,$H1533))</f>
        <v>Thuế GTGT được khấu trừ của hàng hóa, dịch vụ</v>
      </c>
      <c r="D1533" s="48" t="str">
        <f ca="1">IF(IF($H1533="","",INDEX([1]NKC!$D$10:$D$5007,$H1533))=$C$8,IF($H1533="","",INDEX([1]NKC!$E$10:$E$5007,$H1533)),IF($H1533="","",INDEX([1]NKC!$D$10:$D$5007,$H1533)))</f>
        <v>1331</v>
      </c>
      <c r="E1533" s="49" t="str">
        <f ca="1">IF(IF($H1533="","",INDEX([1]NKC!$E$10:$E$5007,$H1533))=$C$8,"",IF($H1533="","",INDEX([1]NKC!$F$10:$F$5007,$H1533)))</f>
        <v/>
      </c>
      <c r="F1533" s="49">
        <f ca="1">IF(IF($H1533="","",INDEX([1]NKC!$D$10:$D$5007,$H1533))=$C$8,"",IF($H1533="","",INDEX([1]NKC!$F$10:$F$5007,$H1533)))</f>
        <v>88636</v>
      </c>
      <c r="G1533" s="50">
        <f ca="1">IF(SUM(E1533:F1533)=0,0,$G$11+SUM(E$12:$E1533)-SUM(F$12:$F1533))</f>
        <v>2086464438</v>
      </c>
      <c r="H1533" s="51">
        <f ca="1">IF(IF(TYPE(MATCH($C$8,OFFSET([1]NKC!$D$10,H1532,0):'[1]NKC'!$D$5007,0)+H1532)=16,"",MATCH($C$8,OFFSET([1]NKC!$D$10,H1532,0):'[1]NKC'!$D$5007,0)+H1532)&lt;IF(TYPE(MATCH($C$8,OFFSET([1]NKC!$E$10,H1532,0):'[1]NKC'!$E$5007,0)+H1532)=16,"",MATCH($C$8,OFFSET([1]NKC!$E$10,H1532,0):'[1]NKC'!$E$5007,0)+H1532),IF(TYPE(MATCH($C$8,OFFSET([1]NKC!$D$10,H1532,0):'[1]NKC'!$D$5007,0)+H1532)=16,"",MATCH($C$8,OFFSET([1]NKC!$D$10,H1532,0):'[1]NKC'!$D$5007,0)+H1532),IF(TYPE(MATCH($C$8,OFFSET([1]NKC!$E$10,H1532,0):'[1]NKC'!$E$5007,0)+H1532)=16,"",MATCH($C$8,OFFSET([1]NKC!$E$10,H1532,0):'[1]NKC'!$E$5007,0)+H1532))</f>
        <v>2158</v>
      </c>
    </row>
    <row r="1534" spans="1:8" s="52" customFormat="1" ht="14.25">
      <c r="A1534" s="45">
        <f ca="1">IF($H1534="","",INDEX([1]NKC!$A$10:$A$5007,$H1534))</f>
        <v>43728</v>
      </c>
      <c r="B1534" s="46" t="str">
        <f ca="1">IF($H1534="","",INDEX([1]NKC!$B$10:$B$5007,$H1534))</f>
        <v>PC00159</v>
      </c>
      <c r="C1534" s="47" t="str">
        <f ca="1">IF($H1534="","",INDEX([1]NKC!$C$10:$C$5007,$H1534))</f>
        <v>Nộp tiền mặt vào tài khoản BIDV - Hoàng Như Kiểm</v>
      </c>
      <c r="D1534" s="48" t="str">
        <f ca="1">IF(IF($H1534="","",INDEX([1]NKC!$D$10:$D$5007,$H1534))=$C$8,IF($H1534="","",INDEX([1]NKC!$E$10:$E$5007,$H1534)),IF($H1534="","",INDEX([1]NKC!$D$10:$D$5007,$H1534)))</f>
        <v>1121BIDV</v>
      </c>
      <c r="E1534" s="49" t="str">
        <f ca="1">IF(IF($H1534="","",INDEX([1]NKC!$E$10:$E$5007,$H1534))=$C$8,"",IF($H1534="","",INDEX([1]NKC!$F$10:$F$5007,$H1534)))</f>
        <v/>
      </c>
      <c r="F1534" s="49">
        <f ca="1">IF(IF($H1534="","",INDEX([1]NKC!$D$10:$D$5007,$H1534))=$C$8,"",IF($H1534="","",INDEX([1]NKC!$F$10:$F$5007,$H1534)))</f>
        <v>0</v>
      </c>
      <c r="G1534" s="50">
        <f ca="1">IF(SUM(E1534:F1534)=0,0,$G$11+SUM(E$12:$E1534)-SUM(F$12:$F1534))</f>
        <v>0</v>
      </c>
      <c r="H1534" s="51">
        <f ca="1">IF(IF(TYPE(MATCH($C$8,OFFSET([1]NKC!$D$10,H1533,0):'[1]NKC'!$D$5007,0)+H1533)=16,"",MATCH($C$8,OFFSET([1]NKC!$D$10,H1533,0):'[1]NKC'!$D$5007,0)+H1533)&lt;IF(TYPE(MATCH($C$8,OFFSET([1]NKC!$E$10,H1533,0):'[1]NKC'!$E$5007,0)+H1533)=16,"",MATCH($C$8,OFFSET([1]NKC!$E$10,H1533,0):'[1]NKC'!$E$5007,0)+H1533),IF(TYPE(MATCH($C$8,OFFSET([1]NKC!$D$10,H1533,0):'[1]NKC'!$D$5007,0)+H1533)=16,"",MATCH($C$8,OFFSET([1]NKC!$D$10,H1533,0):'[1]NKC'!$D$5007,0)+H1533),IF(TYPE(MATCH($C$8,OFFSET([1]NKC!$E$10,H1533,0):'[1]NKC'!$E$5007,0)+H1533)=16,"",MATCH($C$8,OFFSET([1]NKC!$E$10,H1533,0):'[1]NKC'!$E$5007,0)+H1533))</f>
        <v>2159</v>
      </c>
    </row>
    <row r="1535" spans="1:8" s="52" customFormat="1" ht="14.25">
      <c r="A1535" s="45">
        <f ca="1">IF($H1535="","",INDEX([1]NKC!$A$10:$A$5007,$H1535))</f>
        <v>43728</v>
      </c>
      <c r="B1535" s="46" t="str">
        <f ca="1">IF($H1535="","",INDEX([1]NKC!$B$10:$B$5007,$H1535))</f>
        <v>PC00159</v>
      </c>
      <c r="C1535" s="47" t="str">
        <f ca="1">IF($H1535="","",INDEX([1]NKC!$C$10:$C$5007,$H1535))</f>
        <v>Phí nộp tiền mặt 4.180.000 vnđ</v>
      </c>
      <c r="D1535" s="48" t="str">
        <f ca="1">IF(IF($H1535="","",INDEX([1]NKC!$D$10:$D$5007,$H1535))=$C$8,IF($H1535="","",INDEX([1]NKC!$E$10:$E$5007,$H1535)),IF($H1535="","",INDEX([1]NKC!$D$10:$D$5007,$H1535)))</f>
        <v>6425</v>
      </c>
      <c r="E1535" s="49" t="str">
        <f ca="1">IF(IF($H1535="","",INDEX([1]NKC!$E$10:$E$5007,$H1535))=$C$8,"",IF($H1535="","",INDEX([1]NKC!$F$10:$F$5007,$H1535)))</f>
        <v/>
      </c>
      <c r="F1535" s="49">
        <f ca="1">IF(IF($H1535="","",INDEX([1]NKC!$D$10:$D$5007,$H1535))=$C$8,"",IF($H1535="","",INDEX([1]NKC!$F$10:$F$5007,$H1535)))</f>
        <v>11000</v>
      </c>
      <c r="G1535" s="50">
        <f ca="1">IF(SUM(E1535:F1535)=0,0,$G$11+SUM(E$12:$E1535)-SUM(F$12:$F1535))</f>
        <v>2086453438</v>
      </c>
      <c r="H1535" s="51">
        <f ca="1">IF(IF(TYPE(MATCH($C$8,OFFSET([1]NKC!$D$10,H1534,0):'[1]NKC'!$D$5007,0)+H1534)=16,"",MATCH($C$8,OFFSET([1]NKC!$D$10,H1534,0):'[1]NKC'!$D$5007,0)+H1534)&lt;IF(TYPE(MATCH($C$8,OFFSET([1]NKC!$E$10,H1534,0):'[1]NKC'!$E$5007,0)+H1534)=16,"",MATCH($C$8,OFFSET([1]NKC!$E$10,H1534,0):'[1]NKC'!$E$5007,0)+H1534),IF(TYPE(MATCH($C$8,OFFSET([1]NKC!$D$10,H1534,0):'[1]NKC'!$D$5007,0)+H1534)=16,"",MATCH($C$8,OFFSET([1]NKC!$D$10,H1534,0):'[1]NKC'!$D$5007,0)+H1534),IF(TYPE(MATCH($C$8,OFFSET([1]NKC!$E$10,H1534,0):'[1]NKC'!$E$5007,0)+H1534)=16,"",MATCH($C$8,OFFSET([1]NKC!$E$10,H1534,0):'[1]NKC'!$E$5007,0)+H1534))</f>
        <v>2160</v>
      </c>
    </row>
    <row r="1536" spans="1:8" s="52" customFormat="1" ht="14.25">
      <c r="A1536" s="45">
        <f ca="1">IF($H1536="","",INDEX([1]NKC!$A$10:$A$5007,$H1536))</f>
        <v>43728</v>
      </c>
      <c r="B1536" s="46">
        <f ca="1">IF($H1536="","",INDEX([1]NKC!$B$10:$B$5007,$H1536))</f>
        <v>0</v>
      </c>
      <c r="C1536" s="47" t="str">
        <f ca="1">IF($H1536="","",INDEX([1]NKC!$C$10:$C$5007,$H1536))</f>
        <v>Nộp tiền vào tài khoản NH BIDV (Hoàng Như Kiểm)</v>
      </c>
      <c r="D1536" s="48" t="str">
        <f ca="1">IF(IF($H1536="","",INDEX([1]NKC!$D$10:$D$5007,$H1536))=$C$8,IF($H1536="","",INDEX([1]NKC!$E$10:$E$5007,$H1536)),IF($H1536="","",INDEX([1]NKC!$D$10:$D$5007,$H1536)))</f>
        <v>1121BIDV</v>
      </c>
      <c r="E1536" s="49" t="str">
        <f ca="1">IF(IF($H1536="","",INDEX([1]NKC!$E$10:$E$5007,$H1536))=$C$8,"",IF($H1536="","",INDEX([1]NKC!$F$10:$F$5007,$H1536)))</f>
        <v/>
      </c>
      <c r="F1536" s="49">
        <f ca="1">IF(IF($H1536="","",INDEX([1]NKC!$D$10:$D$5007,$H1536))=$C$8,"",IF($H1536="","",INDEX([1]NKC!$F$10:$F$5007,$H1536)))</f>
        <v>4169000</v>
      </c>
      <c r="G1536" s="50">
        <f ca="1">IF(SUM(E1536:F1536)=0,0,$G$11+SUM(E$12:$E1536)-SUM(F$12:$F1536))</f>
        <v>2082284438</v>
      </c>
      <c r="H1536" s="51">
        <f ca="1">IF(IF(TYPE(MATCH($C$8,OFFSET([1]NKC!$D$10,H1535,0):'[1]NKC'!$D$5007,0)+H1535)=16,"",MATCH($C$8,OFFSET([1]NKC!$D$10,H1535,0):'[1]NKC'!$D$5007,0)+H1535)&lt;IF(TYPE(MATCH($C$8,OFFSET([1]NKC!$E$10,H1535,0):'[1]NKC'!$E$5007,0)+H1535)=16,"",MATCH($C$8,OFFSET([1]NKC!$E$10,H1535,0):'[1]NKC'!$E$5007,0)+H1535),IF(TYPE(MATCH($C$8,OFFSET([1]NKC!$D$10,H1535,0):'[1]NKC'!$D$5007,0)+H1535)=16,"",MATCH($C$8,OFFSET([1]NKC!$D$10,H1535,0):'[1]NKC'!$D$5007,0)+H1535),IF(TYPE(MATCH($C$8,OFFSET([1]NKC!$E$10,H1535,0):'[1]NKC'!$E$5007,0)+H1535)=16,"",MATCH($C$8,OFFSET([1]NKC!$E$10,H1535,0):'[1]NKC'!$E$5007,0)+H1535))</f>
        <v>2161</v>
      </c>
    </row>
    <row r="1537" spans="1:8" s="52" customFormat="1" ht="25.5">
      <c r="A1537" s="45">
        <f ca="1">IF($H1537="","",INDEX([1]NKC!$A$10:$A$5007,$H1537))</f>
        <v>43731</v>
      </c>
      <c r="B1537" s="46" t="str">
        <f ca="1">IF($H1537="","",INDEX([1]NKC!$B$10:$B$5007,$H1537))</f>
        <v>PT00051</v>
      </c>
      <c r="C1537" s="47" t="str">
        <f ca="1">IF($H1537="","",INDEX([1]NKC!$C$10:$C$5007,$H1537))</f>
        <v>Thu tiền bán hàng theo ĐH: 23/09/2019 DDH-DELLA - Nguyễn Phúc Sang</v>
      </c>
      <c r="D1537" s="48" t="str">
        <f ca="1">IF(IF($H1537="","",INDEX([1]NKC!$D$10:$D$5007,$H1537))=$C$8,IF($H1537="","",INDEX([1]NKC!$E$10:$E$5007,$H1537)),IF($H1537="","",INDEX([1]NKC!$D$10:$D$5007,$H1537)))</f>
        <v>131</v>
      </c>
      <c r="E1537" s="49">
        <f ca="1">IF(IF($H1537="","",INDEX([1]NKC!$E$10:$E$5007,$H1537))=$C$8,"",IF($H1537="","",INDEX([1]NKC!$F$10:$F$5007,$H1537)))</f>
        <v>820800</v>
      </c>
      <c r="F1537" s="49" t="str">
        <f ca="1">IF(IF($H1537="","",INDEX([1]NKC!$D$10:$D$5007,$H1537))=$C$8,"",IF($H1537="","",INDEX([1]NKC!$F$10:$F$5007,$H1537)))</f>
        <v/>
      </c>
      <c r="G1537" s="50">
        <f ca="1">IF(SUM(E1537:F1537)=0,0,$G$11+SUM(E$12:$E1537)-SUM(F$12:$F1537))</f>
        <v>2083105238</v>
      </c>
      <c r="H1537" s="51">
        <f ca="1">IF(IF(TYPE(MATCH($C$8,OFFSET([1]NKC!$D$10,H1536,0):'[1]NKC'!$D$5007,0)+H1536)=16,"",MATCH($C$8,OFFSET([1]NKC!$D$10,H1536,0):'[1]NKC'!$D$5007,0)+H1536)&lt;IF(TYPE(MATCH($C$8,OFFSET([1]NKC!$E$10,H1536,0):'[1]NKC'!$E$5007,0)+H1536)=16,"",MATCH($C$8,OFFSET([1]NKC!$E$10,H1536,0):'[1]NKC'!$E$5007,0)+H1536),IF(TYPE(MATCH($C$8,OFFSET([1]NKC!$D$10,H1536,0):'[1]NKC'!$D$5007,0)+H1536)=16,"",MATCH($C$8,OFFSET([1]NKC!$D$10,H1536,0):'[1]NKC'!$D$5007,0)+H1536),IF(TYPE(MATCH($C$8,OFFSET([1]NKC!$E$10,H1536,0):'[1]NKC'!$E$5007,0)+H1536)=16,"",MATCH($C$8,OFFSET([1]NKC!$E$10,H1536,0):'[1]NKC'!$E$5007,0)+H1536))</f>
        <v>2164</v>
      </c>
    </row>
    <row r="1538" spans="1:8" s="52" customFormat="1" ht="25.5">
      <c r="A1538" s="45">
        <f ca="1">IF($H1538="","",INDEX([1]NKC!$A$10:$A$5007,$H1538))</f>
        <v>43731</v>
      </c>
      <c r="B1538" s="46" t="str">
        <f ca="1">IF($H1538="","",INDEX([1]NKC!$B$10:$B$5007,$H1538))</f>
        <v>PC00160</v>
      </c>
      <c r="C1538" s="47" t="str">
        <f ca="1">IF($H1538="","",INDEX([1]NKC!$C$10:$C$5007,$H1538))</f>
        <v>Thanh toán phí rác tháng 09/2019 theo HĐ 0000220 (20/09/2019) - Võ Ngọc Châu</v>
      </c>
      <c r="D1538" s="48" t="str">
        <f ca="1">IF(IF($H1538="","",INDEX([1]NKC!$D$10:$D$5007,$H1538))=$C$8,IF($H1538="","",INDEX([1]NKC!$E$10:$E$5007,$H1538)),IF($H1538="","",INDEX([1]NKC!$D$10:$D$5007,$H1538)))</f>
        <v>6428</v>
      </c>
      <c r="E1538" s="49" t="str">
        <f ca="1">IF(IF($H1538="","",INDEX([1]NKC!$E$10:$E$5007,$H1538))=$C$8,"",IF($H1538="","",INDEX([1]NKC!$F$10:$F$5007,$H1538)))</f>
        <v/>
      </c>
      <c r="F1538" s="49">
        <f ca="1">IF(IF($H1538="","",INDEX([1]NKC!$D$10:$D$5007,$H1538))=$C$8,"",IF($H1538="","",INDEX([1]NKC!$F$10:$F$5007,$H1538)))</f>
        <v>500000</v>
      </c>
      <c r="G1538" s="50">
        <f ca="1">IF(SUM(E1538:F1538)=0,0,$G$11+SUM(E$12:$E1538)-SUM(F$12:$F1538))</f>
        <v>2082605238</v>
      </c>
      <c r="H1538" s="51">
        <f ca="1">IF(IF(TYPE(MATCH($C$8,OFFSET([1]NKC!$D$10,H1537,0):'[1]NKC'!$D$5007,0)+H1537)=16,"",MATCH($C$8,OFFSET([1]NKC!$D$10,H1537,0):'[1]NKC'!$D$5007,0)+H1537)&lt;IF(TYPE(MATCH($C$8,OFFSET([1]NKC!$E$10,H1537,0):'[1]NKC'!$E$5007,0)+H1537)=16,"",MATCH($C$8,OFFSET([1]NKC!$E$10,H1537,0):'[1]NKC'!$E$5007,0)+H1537),IF(TYPE(MATCH($C$8,OFFSET([1]NKC!$D$10,H1537,0):'[1]NKC'!$D$5007,0)+H1537)=16,"",MATCH($C$8,OFFSET([1]NKC!$D$10,H1537,0):'[1]NKC'!$D$5007,0)+H1537),IF(TYPE(MATCH($C$8,OFFSET([1]NKC!$E$10,H1537,0):'[1]NKC'!$E$5007,0)+H1537)=16,"",MATCH($C$8,OFFSET([1]NKC!$E$10,H1537,0):'[1]NKC'!$E$5007,0)+H1537))</f>
        <v>2168</v>
      </c>
    </row>
    <row r="1539" spans="1:8" s="52" customFormat="1" ht="14.25">
      <c r="A1539" s="45">
        <f ca="1">IF($H1539="","",INDEX([1]NKC!$A$10:$A$5007,$H1539))</f>
        <v>43731</v>
      </c>
      <c r="B1539" s="46" t="str">
        <f ca="1">IF($H1539="","",INDEX([1]NKC!$B$10:$B$5007,$H1539))</f>
        <v>PC00160</v>
      </c>
      <c r="C1539" s="47" t="str">
        <f ca="1">IF($H1539="","",INDEX([1]NKC!$C$10:$C$5007,$H1539))</f>
        <v>Thuế GTGT được khấu trừ của hàng hóa, dịch vụ</v>
      </c>
      <c r="D1539" s="48" t="str">
        <f ca="1">IF(IF($H1539="","",INDEX([1]NKC!$D$10:$D$5007,$H1539))=$C$8,IF($H1539="","",INDEX([1]NKC!$E$10:$E$5007,$H1539)),IF($H1539="","",INDEX([1]NKC!$D$10:$D$5007,$H1539)))</f>
        <v>1331</v>
      </c>
      <c r="E1539" s="49" t="str">
        <f ca="1">IF(IF($H1539="","",INDEX([1]NKC!$E$10:$E$5007,$H1539))=$C$8,"",IF($H1539="","",INDEX([1]NKC!$F$10:$F$5007,$H1539)))</f>
        <v/>
      </c>
      <c r="F1539" s="49">
        <f ca="1">IF(IF($H1539="","",INDEX([1]NKC!$D$10:$D$5007,$H1539))=$C$8,"",IF($H1539="","",INDEX([1]NKC!$F$10:$F$5007,$H1539)))</f>
        <v>50000</v>
      </c>
      <c r="G1539" s="50">
        <f ca="1">IF(SUM(E1539:F1539)=0,0,$G$11+SUM(E$12:$E1539)-SUM(F$12:$F1539))</f>
        <v>2082555238</v>
      </c>
      <c r="H1539" s="51">
        <f ca="1">IF(IF(TYPE(MATCH($C$8,OFFSET([1]NKC!$D$10,H1538,0):'[1]NKC'!$D$5007,0)+H1538)=16,"",MATCH($C$8,OFFSET([1]NKC!$D$10,H1538,0):'[1]NKC'!$D$5007,0)+H1538)&lt;IF(TYPE(MATCH($C$8,OFFSET([1]NKC!$E$10,H1538,0):'[1]NKC'!$E$5007,0)+H1538)=16,"",MATCH($C$8,OFFSET([1]NKC!$E$10,H1538,0):'[1]NKC'!$E$5007,0)+H1538),IF(TYPE(MATCH($C$8,OFFSET([1]NKC!$D$10,H1538,0):'[1]NKC'!$D$5007,0)+H1538)=16,"",MATCH($C$8,OFFSET([1]NKC!$D$10,H1538,0):'[1]NKC'!$D$5007,0)+H1538),IF(TYPE(MATCH($C$8,OFFSET([1]NKC!$E$10,H1538,0):'[1]NKC'!$E$5007,0)+H1538)=16,"",MATCH($C$8,OFFSET([1]NKC!$E$10,H1538,0):'[1]NKC'!$E$5007,0)+H1538))</f>
        <v>2169</v>
      </c>
    </row>
    <row r="1540" spans="1:8" s="52" customFormat="1" ht="25.5">
      <c r="A1540" s="45">
        <f ca="1">IF($H1540="","",INDEX([1]NKC!$A$10:$A$5007,$H1540))</f>
        <v>43731</v>
      </c>
      <c r="B1540" s="46" t="str">
        <f ca="1">IF($H1540="","",INDEX([1]NKC!$B$10:$B$5007,$H1540))</f>
        <v>PC00161</v>
      </c>
      <c r="C1540" s="47" t="str">
        <f ca="1">IF($H1540="","",INDEX([1]NKC!$C$10:$C$5007,$H1540))</f>
        <v>Thanh toán phí gas tháng 09/2019 (01 bình) - chưa hoá đơn - Võ Ngọc Châu</v>
      </c>
      <c r="D1540" s="48" t="str">
        <f ca="1">IF(IF($H1540="","",INDEX([1]NKC!$D$10:$D$5007,$H1540))=$C$8,IF($H1540="","",INDEX([1]NKC!$E$10:$E$5007,$H1540)),IF($H1540="","",INDEX([1]NKC!$D$10:$D$5007,$H1540)))</f>
        <v>6428</v>
      </c>
      <c r="E1540" s="49" t="str">
        <f ca="1">IF(IF($H1540="","",INDEX([1]NKC!$E$10:$E$5007,$H1540))=$C$8,"",IF($H1540="","",INDEX([1]NKC!$F$10:$F$5007,$H1540)))</f>
        <v/>
      </c>
      <c r="F1540" s="49">
        <f ca="1">IF(IF($H1540="","",INDEX([1]NKC!$D$10:$D$5007,$H1540))=$C$8,"",IF($H1540="","",INDEX([1]NKC!$F$10:$F$5007,$H1540)))</f>
        <v>324000</v>
      </c>
      <c r="G1540" s="50">
        <f ca="1">IF(SUM(E1540:F1540)=0,0,$G$11+SUM(E$12:$E1540)-SUM(F$12:$F1540))</f>
        <v>2082231238</v>
      </c>
      <c r="H1540" s="51">
        <f ca="1">IF(IF(TYPE(MATCH($C$8,OFFSET([1]NKC!$D$10,H1539,0):'[1]NKC'!$D$5007,0)+H1539)=16,"",MATCH($C$8,OFFSET([1]NKC!$D$10,H1539,0):'[1]NKC'!$D$5007,0)+H1539)&lt;IF(TYPE(MATCH($C$8,OFFSET([1]NKC!$E$10,H1539,0):'[1]NKC'!$E$5007,0)+H1539)=16,"",MATCH($C$8,OFFSET([1]NKC!$E$10,H1539,0):'[1]NKC'!$E$5007,0)+H1539),IF(TYPE(MATCH($C$8,OFFSET([1]NKC!$D$10,H1539,0):'[1]NKC'!$D$5007,0)+H1539)=16,"",MATCH($C$8,OFFSET([1]NKC!$D$10,H1539,0):'[1]NKC'!$D$5007,0)+H1539),IF(TYPE(MATCH($C$8,OFFSET([1]NKC!$E$10,H1539,0):'[1]NKC'!$E$5007,0)+H1539)=16,"",MATCH($C$8,OFFSET([1]NKC!$E$10,H1539,0):'[1]NKC'!$E$5007,0)+H1539))</f>
        <v>2170</v>
      </c>
    </row>
    <row r="1541" spans="1:8" s="52" customFormat="1" ht="25.5">
      <c r="A1541" s="45">
        <f ca="1">IF($H1541="","",INDEX([1]NKC!$A$10:$A$5007,$H1541))</f>
        <v>43731</v>
      </c>
      <c r="B1541" s="46" t="str">
        <f ca="1">IF($H1541="","",INDEX([1]NKC!$B$10:$B$5007,$H1541))</f>
        <v>PC00162</v>
      </c>
      <c r="C1541" s="47" t="str">
        <f ca="1">IF($H1541="","",INDEX([1]NKC!$C$10:$C$5007,$H1541))</f>
        <v>Thanh toán nước uống cho công ty (HDBL) - Võ Ngọc Châu</v>
      </c>
      <c r="D1541" s="48" t="str">
        <f ca="1">IF(IF($H1541="","",INDEX([1]NKC!$D$10:$D$5007,$H1541))=$C$8,IF($H1541="","",INDEX([1]NKC!$E$10:$E$5007,$H1541)),IF($H1541="","",INDEX([1]NKC!$D$10:$D$5007,$H1541)))</f>
        <v>331</v>
      </c>
      <c r="E1541" s="49" t="str">
        <f ca="1">IF(IF($H1541="","",INDEX([1]NKC!$E$10:$E$5007,$H1541))=$C$8,"",IF($H1541="","",INDEX([1]NKC!$F$10:$F$5007,$H1541)))</f>
        <v/>
      </c>
      <c r="F1541" s="49">
        <f ca="1">IF(IF($H1541="","",INDEX([1]NKC!$D$10:$D$5007,$H1541))=$C$8,"",IF($H1541="","",INDEX([1]NKC!$F$10:$F$5007,$H1541)))</f>
        <v>540000</v>
      </c>
      <c r="G1541" s="50">
        <f ca="1">IF(SUM(E1541:F1541)=0,0,$G$11+SUM(E$12:$E1541)-SUM(F$12:$F1541))</f>
        <v>2081691238</v>
      </c>
      <c r="H1541" s="51">
        <f ca="1">IF(IF(TYPE(MATCH($C$8,OFFSET([1]NKC!$D$10,H1540,0):'[1]NKC'!$D$5007,0)+H1540)=16,"",MATCH($C$8,OFFSET([1]NKC!$D$10,H1540,0):'[1]NKC'!$D$5007,0)+H1540)&lt;IF(TYPE(MATCH($C$8,OFFSET([1]NKC!$E$10,H1540,0):'[1]NKC'!$E$5007,0)+H1540)=16,"",MATCH($C$8,OFFSET([1]NKC!$E$10,H1540,0):'[1]NKC'!$E$5007,0)+H1540),IF(TYPE(MATCH($C$8,OFFSET([1]NKC!$D$10,H1540,0):'[1]NKC'!$D$5007,0)+H1540)=16,"",MATCH($C$8,OFFSET([1]NKC!$D$10,H1540,0):'[1]NKC'!$D$5007,0)+H1540),IF(TYPE(MATCH($C$8,OFFSET([1]NKC!$E$10,H1540,0):'[1]NKC'!$E$5007,0)+H1540)=16,"",MATCH($C$8,OFFSET([1]NKC!$E$10,H1540,0):'[1]NKC'!$E$5007,0)+H1540))</f>
        <v>2171</v>
      </c>
    </row>
    <row r="1542" spans="1:8" s="52" customFormat="1" ht="25.5">
      <c r="A1542" s="45">
        <f ca="1">IF($H1542="","",INDEX([1]NKC!$A$10:$A$5007,$H1542))</f>
        <v>43733</v>
      </c>
      <c r="B1542" s="46" t="str">
        <f ca="1">IF($H1542="","",INDEX([1]NKC!$B$10:$B$5007,$H1542))</f>
        <v>PT00052</v>
      </c>
      <c r="C1542" s="47" t="str">
        <f ca="1">IF($H1542="","",INDEX([1]NKC!$C$10:$C$5007,$H1542))</f>
        <v>Thu tiền bán hàng ngày 25/09/2019 - Nguyễn Phúc Sang</v>
      </c>
      <c r="D1542" s="48" t="str">
        <f ca="1">IF(IF($H1542="","",INDEX([1]NKC!$D$10:$D$5007,$H1542))=$C$8,IF($H1542="","",INDEX([1]NKC!$E$10:$E$5007,$H1542)),IF($H1542="","",INDEX([1]NKC!$D$10:$D$5007,$H1542)))</f>
        <v>131</v>
      </c>
      <c r="E1542" s="49">
        <f ca="1">IF(IF($H1542="","",INDEX([1]NKC!$E$10:$E$5007,$H1542))=$C$8,"",IF($H1542="","",INDEX([1]NKC!$F$10:$F$5007,$H1542)))</f>
        <v>152000</v>
      </c>
      <c r="F1542" s="49" t="str">
        <f ca="1">IF(IF($H1542="","",INDEX([1]NKC!$D$10:$D$5007,$H1542))=$C$8,"",IF($H1542="","",INDEX([1]NKC!$F$10:$F$5007,$H1542)))</f>
        <v/>
      </c>
      <c r="G1542" s="50">
        <f ca="1">IF(SUM(E1542:F1542)=0,0,$G$11+SUM(E$12:$E1542)-SUM(F$12:$F1542))</f>
        <v>2081843238</v>
      </c>
      <c r="H1542" s="51">
        <f ca="1">IF(IF(TYPE(MATCH($C$8,OFFSET([1]NKC!$D$10,H1541,0):'[1]NKC'!$D$5007,0)+H1541)=16,"",MATCH($C$8,OFFSET([1]NKC!$D$10,H1541,0):'[1]NKC'!$D$5007,0)+H1541)&lt;IF(TYPE(MATCH($C$8,OFFSET([1]NKC!$E$10,H1541,0):'[1]NKC'!$E$5007,0)+H1541)=16,"",MATCH($C$8,OFFSET([1]NKC!$E$10,H1541,0):'[1]NKC'!$E$5007,0)+H1541),IF(TYPE(MATCH($C$8,OFFSET([1]NKC!$D$10,H1541,0):'[1]NKC'!$D$5007,0)+H1541)=16,"",MATCH($C$8,OFFSET([1]NKC!$D$10,H1541,0):'[1]NKC'!$D$5007,0)+H1541),IF(TYPE(MATCH($C$8,OFFSET([1]NKC!$E$10,H1541,0):'[1]NKC'!$E$5007,0)+H1541)=16,"",MATCH($C$8,OFFSET([1]NKC!$E$10,H1541,0):'[1]NKC'!$E$5007,0)+H1541))</f>
        <v>2174</v>
      </c>
    </row>
    <row r="1543" spans="1:8" s="52" customFormat="1" ht="25.5">
      <c r="A1543" s="45">
        <f ca="1">IF($H1543="","",INDEX([1]NKC!$A$10:$A$5007,$H1543))</f>
        <v>43734</v>
      </c>
      <c r="B1543" s="46" t="str">
        <f ca="1">IF($H1543="","",INDEX([1]NKC!$B$10:$B$5007,$H1543))</f>
        <v>PC00163</v>
      </c>
      <c r="C1543" s="47" t="str">
        <f ca="1">IF($H1543="","",INDEX([1]NKC!$C$10:$C$5007,$H1543))</f>
        <v>Thanh toán phí xăng dầu theo HĐ 0018483 (03/09/2019) - Hoàng Như Kiểm</v>
      </c>
      <c r="D1543" s="48" t="str">
        <f ca="1">IF(IF($H1543="","",INDEX([1]NKC!$D$10:$D$5007,$H1543))=$C$8,IF($H1543="","",INDEX([1]NKC!$E$10:$E$5007,$H1543)),IF($H1543="","",INDEX([1]NKC!$D$10:$D$5007,$H1543)))</f>
        <v>6428</v>
      </c>
      <c r="E1543" s="49" t="str">
        <f ca="1">IF(IF($H1543="","",INDEX([1]NKC!$E$10:$E$5007,$H1543))=$C$8,"",IF($H1543="","",INDEX([1]NKC!$F$10:$F$5007,$H1543)))</f>
        <v/>
      </c>
      <c r="F1543" s="49">
        <f ca="1">IF(IF($H1543="","",INDEX([1]NKC!$D$10:$D$5007,$H1543))=$C$8,"",IF($H1543="","",INDEX([1]NKC!$F$10:$F$5007,$H1543)))</f>
        <v>907958</v>
      </c>
      <c r="G1543" s="50">
        <f ca="1">IF(SUM(E1543:F1543)=0,0,$G$11+SUM(E$12:$E1543)-SUM(F$12:$F1543))</f>
        <v>2080935280</v>
      </c>
      <c r="H1543" s="51">
        <f ca="1">IF(IF(TYPE(MATCH($C$8,OFFSET([1]NKC!$D$10,H1542,0):'[1]NKC'!$D$5007,0)+H1542)=16,"",MATCH($C$8,OFFSET([1]NKC!$D$10,H1542,0):'[1]NKC'!$D$5007,0)+H1542)&lt;IF(TYPE(MATCH($C$8,OFFSET([1]NKC!$E$10,H1542,0):'[1]NKC'!$E$5007,0)+H1542)=16,"",MATCH($C$8,OFFSET([1]NKC!$E$10,H1542,0):'[1]NKC'!$E$5007,0)+H1542),IF(TYPE(MATCH($C$8,OFFSET([1]NKC!$D$10,H1542,0):'[1]NKC'!$D$5007,0)+H1542)=16,"",MATCH($C$8,OFFSET([1]NKC!$D$10,H1542,0):'[1]NKC'!$D$5007,0)+H1542),IF(TYPE(MATCH($C$8,OFFSET([1]NKC!$E$10,H1542,0):'[1]NKC'!$E$5007,0)+H1542)=16,"",MATCH($C$8,OFFSET([1]NKC!$E$10,H1542,0):'[1]NKC'!$E$5007,0)+H1542))</f>
        <v>2182</v>
      </c>
    </row>
    <row r="1544" spans="1:8" s="52" customFormat="1" ht="14.25">
      <c r="A1544" s="45">
        <f ca="1">IF($H1544="","",INDEX([1]NKC!$A$10:$A$5007,$H1544))</f>
        <v>43734</v>
      </c>
      <c r="B1544" s="46" t="str">
        <f ca="1">IF($H1544="","",INDEX([1]NKC!$B$10:$B$5007,$H1544))</f>
        <v>PC00163</v>
      </c>
      <c r="C1544" s="47" t="str">
        <f ca="1">IF($H1544="","",INDEX([1]NKC!$C$10:$C$5007,$H1544))</f>
        <v>Thuế GTGT được khấu trừ của hàng hóa, dịch vụ</v>
      </c>
      <c r="D1544" s="48" t="str">
        <f ca="1">IF(IF($H1544="","",INDEX([1]NKC!$D$10:$D$5007,$H1544))=$C$8,IF($H1544="","",INDEX([1]NKC!$E$10:$E$5007,$H1544)),IF($H1544="","",INDEX([1]NKC!$D$10:$D$5007,$H1544)))</f>
        <v>1331</v>
      </c>
      <c r="E1544" s="49" t="str">
        <f ca="1">IF(IF($H1544="","",INDEX([1]NKC!$E$10:$E$5007,$H1544))=$C$8,"",IF($H1544="","",INDEX([1]NKC!$F$10:$F$5007,$H1544)))</f>
        <v/>
      </c>
      <c r="F1544" s="49">
        <f ca="1">IF(IF($H1544="","",INDEX([1]NKC!$D$10:$D$5007,$H1544))=$C$8,"",IF($H1544="","",INDEX([1]NKC!$F$10:$F$5007,$H1544)))</f>
        <v>92042</v>
      </c>
      <c r="G1544" s="50">
        <f ca="1">IF(SUM(E1544:F1544)=0,0,$G$11+SUM(E$12:$E1544)-SUM(F$12:$F1544))</f>
        <v>2080843238</v>
      </c>
      <c r="H1544" s="51">
        <f ca="1">IF(IF(TYPE(MATCH($C$8,OFFSET([1]NKC!$D$10,H1543,0):'[1]NKC'!$D$5007,0)+H1543)=16,"",MATCH($C$8,OFFSET([1]NKC!$D$10,H1543,0):'[1]NKC'!$D$5007,0)+H1543)&lt;IF(TYPE(MATCH($C$8,OFFSET([1]NKC!$E$10,H1543,0):'[1]NKC'!$E$5007,0)+H1543)=16,"",MATCH($C$8,OFFSET([1]NKC!$E$10,H1543,0):'[1]NKC'!$E$5007,0)+H1543),IF(TYPE(MATCH($C$8,OFFSET([1]NKC!$D$10,H1543,0):'[1]NKC'!$D$5007,0)+H1543)=16,"",MATCH($C$8,OFFSET([1]NKC!$D$10,H1543,0):'[1]NKC'!$D$5007,0)+H1543),IF(TYPE(MATCH($C$8,OFFSET([1]NKC!$E$10,H1543,0):'[1]NKC'!$E$5007,0)+H1543)=16,"",MATCH($C$8,OFFSET([1]NKC!$E$10,H1543,0):'[1]NKC'!$E$5007,0)+H1543))</f>
        <v>2183</v>
      </c>
    </row>
    <row r="1545" spans="1:8" s="52" customFormat="1" ht="25.5">
      <c r="A1545" s="45">
        <f ca="1">IF($H1545="","",INDEX([1]NKC!$A$10:$A$5007,$H1545))</f>
        <v>43734</v>
      </c>
      <c r="B1545" s="46" t="str">
        <f ca="1">IF($H1545="","",INDEX([1]NKC!$B$10:$B$5007,$H1545))</f>
        <v>PC00164</v>
      </c>
      <c r="C1545" s="47" t="str">
        <f ca="1">IF($H1545="","",INDEX([1]NKC!$C$10:$C$5007,$H1545))</f>
        <v>Thanh toán phí rửa xe, gửi hàng đi Tây Nguyên (không hoá đơn) - Hoàng Như Kiểm</v>
      </c>
      <c r="D1545" s="48" t="str">
        <f ca="1">IF(IF($H1545="","",INDEX([1]NKC!$D$10:$D$5007,$H1545))=$C$8,IF($H1545="","",INDEX([1]NKC!$E$10:$E$5007,$H1545)),IF($H1545="","",INDEX([1]NKC!$D$10:$D$5007,$H1545)))</f>
        <v>6428</v>
      </c>
      <c r="E1545" s="49" t="str">
        <f ca="1">IF(IF($H1545="","",INDEX([1]NKC!$E$10:$E$5007,$H1545))=$C$8,"",IF($H1545="","",INDEX([1]NKC!$F$10:$F$5007,$H1545)))</f>
        <v/>
      </c>
      <c r="F1545" s="49">
        <f ca="1">IF(IF($H1545="","",INDEX([1]NKC!$D$10:$D$5007,$H1545))=$C$8,"",IF($H1545="","",INDEX([1]NKC!$F$10:$F$5007,$H1545)))</f>
        <v>919000</v>
      </c>
      <c r="G1545" s="50">
        <f ca="1">IF(SUM(E1545:F1545)=0,0,$G$11+SUM(E$12:$E1545)-SUM(F$12:$F1545))</f>
        <v>2079924238</v>
      </c>
      <c r="H1545" s="51">
        <f ca="1">IF(IF(TYPE(MATCH($C$8,OFFSET([1]NKC!$D$10,H1544,0):'[1]NKC'!$D$5007,0)+H1544)=16,"",MATCH($C$8,OFFSET([1]NKC!$D$10,H1544,0):'[1]NKC'!$D$5007,0)+H1544)&lt;IF(TYPE(MATCH($C$8,OFFSET([1]NKC!$E$10,H1544,0):'[1]NKC'!$E$5007,0)+H1544)=16,"",MATCH($C$8,OFFSET([1]NKC!$E$10,H1544,0):'[1]NKC'!$E$5007,0)+H1544),IF(TYPE(MATCH($C$8,OFFSET([1]NKC!$D$10,H1544,0):'[1]NKC'!$D$5007,0)+H1544)=16,"",MATCH($C$8,OFFSET([1]NKC!$D$10,H1544,0):'[1]NKC'!$D$5007,0)+H1544),IF(TYPE(MATCH($C$8,OFFSET([1]NKC!$E$10,H1544,0):'[1]NKC'!$E$5007,0)+H1544)=16,"",MATCH($C$8,OFFSET([1]NKC!$E$10,H1544,0):'[1]NKC'!$E$5007,0)+H1544))</f>
        <v>2184</v>
      </c>
    </row>
    <row r="1546" spans="1:8" s="52" customFormat="1" ht="14.25">
      <c r="A1546" s="45">
        <f ca="1">IF($H1546="","",INDEX([1]NKC!$A$10:$A$5007,$H1546))</f>
        <v>43735</v>
      </c>
      <c r="B1546" s="46" t="str">
        <f ca="1">IF($H1546="","",INDEX([1]NKC!$B$10:$B$5007,$H1546))</f>
        <v>PC00165</v>
      </c>
      <c r="C1546" s="47" t="str">
        <f ca="1">IF($H1546="","",INDEX([1]NKC!$C$10:$C$5007,$H1546))</f>
        <v>Tạm ứng mua đồ dùng cho công ty  - Nguyễn Thị Hải</v>
      </c>
      <c r="D1546" s="48" t="str">
        <f ca="1">IF(IF($H1546="","",INDEX([1]NKC!$D$10:$D$5007,$H1546))=$C$8,IF($H1546="","",INDEX([1]NKC!$E$10:$E$5007,$H1546)),IF($H1546="","",INDEX([1]NKC!$D$10:$D$5007,$H1546)))</f>
        <v>141</v>
      </c>
      <c r="E1546" s="49" t="str">
        <f ca="1">IF(IF($H1546="","",INDEX([1]NKC!$E$10:$E$5007,$H1546))=$C$8,"",IF($H1546="","",INDEX([1]NKC!$F$10:$F$5007,$H1546)))</f>
        <v/>
      </c>
      <c r="F1546" s="49">
        <f ca="1">IF(IF($H1546="","",INDEX([1]NKC!$D$10:$D$5007,$H1546))=$C$8,"",IF($H1546="","",INDEX([1]NKC!$F$10:$F$5007,$H1546)))</f>
        <v>2000000</v>
      </c>
      <c r="G1546" s="50">
        <f ca="1">IF(SUM(E1546:F1546)=0,0,$G$11+SUM(E$12:$E1546)-SUM(F$12:$F1546))</f>
        <v>2077924238</v>
      </c>
      <c r="H1546" s="51">
        <f ca="1">IF(IF(TYPE(MATCH($C$8,OFFSET([1]NKC!$D$10,H1545,0):'[1]NKC'!$D$5007,0)+H1545)=16,"",MATCH($C$8,OFFSET([1]NKC!$D$10,H1545,0):'[1]NKC'!$D$5007,0)+H1545)&lt;IF(TYPE(MATCH($C$8,OFFSET([1]NKC!$E$10,H1545,0):'[1]NKC'!$E$5007,0)+H1545)=16,"",MATCH($C$8,OFFSET([1]NKC!$E$10,H1545,0):'[1]NKC'!$E$5007,0)+H1545),IF(TYPE(MATCH($C$8,OFFSET([1]NKC!$D$10,H1545,0):'[1]NKC'!$D$5007,0)+H1545)=16,"",MATCH($C$8,OFFSET([1]NKC!$D$10,H1545,0):'[1]NKC'!$D$5007,0)+H1545),IF(TYPE(MATCH($C$8,OFFSET([1]NKC!$E$10,H1545,0):'[1]NKC'!$E$5007,0)+H1545)=16,"",MATCH($C$8,OFFSET([1]NKC!$E$10,H1545,0):'[1]NKC'!$E$5007,0)+H1545))</f>
        <v>2185</v>
      </c>
    </row>
    <row r="1547" spans="1:8" s="52" customFormat="1" ht="25.5">
      <c r="A1547" s="45">
        <f ca="1">IF($H1547="","",INDEX([1]NKC!$A$10:$A$5007,$H1547))</f>
        <v>43736</v>
      </c>
      <c r="B1547" s="46" t="str">
        <f ca="1">IF($H1547="","",INDEX([1]NKC!$B$10:$B$5007,$H1547))</f>
        <v>PT00053</v>
      </c>
      <c r="C1547" s="47" t="str">
        <f ca="1">IF($H1547="","",INDEX([1]NKC!$C$10:$C$5007,$H1547))</f>
        <v>Thu lại tạm ứng mua dây an toàn (17/09/2019) - Lê Ngọc Anh</v>
      </c>
      <c r="D1547" s="48" t="str">
        <f ca="1">IF(IF($H1547="","",INDEX([1]NKC!$D$10:$D$5007,$H1547))=$C$8,IF($H1547="","",INDEX([1]NKC!$E$10:$E$5007,$H1547)),IF($H1547="","",INDEX([1]NKC!$D$10:$D$5007,$H1547)))</f>
        <v>141</v>
      </c>
      <c r="E1547" s="49">
        <f ca="1">IF(IF($H1547="","",INDEX([1]NKC!$E$10:$E$5007,$H1547))=$C$8,"",IF($H1547="","",INDEX([1]NKC!$F$10:$F$5007,$H1547)))</f>
        <v>2000000</v>
      </c>
      <c r="F1547" s="49" t="str">
        <f ca="1">IF(IF($H1547="","",INDEX([1]NKC!$D$10:$D$5007,$H1547))=$C$8,"",IF($H1547="","",INDEX([1]NKC!$F$10:$F$5007,$H1547)))</f>
        <v/>
      </c>
      <c r="G1547" s="50">
        <f ca="1">IF(SUM(E1547:F1547)=0,0,$G$11+SUM(E$12:$E1547)-SUM(F$12:$F1547))</f>
        <v>2079924238</v>
      </c>
      <c r="H1547" s="51">
        <f ca="1">IF(IF(TYPE(MATCH($C$8,OFFSET([1]NKC!$D$10,H1546,0):'[1]NKC'!$D$5007,0)+H1546)=16,"",MATCH($C$8,OFFSET([1]NKC!$D$10,H1546,0):'[1]NKC'!$D$5007,0)+H1546)&lt;IF(TYPE(MATCH($C$8,OFFSET([1]NKC!$E$10,H1546,0):'[1]NKC'!$E$5007,0)+H1546)=16,"",MATCH($C$8,OFFSET([1]NKC!$E$10,H1546,0):'[1]NKC'!$E$5007,0)+H1546),IF(TYPE(MATCH($C$8,OFFSET([1]NKC!$D$10,H1546,0):'[1]NKC'!$D$5007,0)+H1546)=16,"",MATCH($C$8,OFFSET([1]NKC!$D$10,H1546,0):'[1]NKC'!$D$5007,0)+H1546),IF(TYPE(MATCH($C$8,OFFSET([1]NKC!$E$10,H1546,0):'[1]NKC'!$E$5007,0)+H1546)=16,"",MATCH($C$8,OFFSET([1]NKC!$E$10,H1546,0):'[1]NKC'!$E$5007,0)+H1546))</f>
        <v>2186</v>
      </c>
    </row>
    <row r="1548" spans="1:8" s="52" customFormat="1" ht="25.5">
      <c r="A1548" s="45">
        <f ca="1">IF($H1548="","",INDEX([1]NKC!$A$10:$A$5007,$H1548))</f>
        <v>43736</v>
      </c>
      <c r="B1548" s="46" t="str">
        <f ca="1">IF($H1548="","",INDEX([1]NKC!$B$10:$B$5007,$H1548))</f>
        <v>PT00054</v>
      </c>
      <c r="C1548" s="47" t="str">
        <f ca="1">IF($H1548="","",INDEX([1]NKC!$C$10:$C$5007,$H1548))</f>
        <v>Thu lại tạm ứng mua đồ dùng cho công ty (27/09/2019) - Nguyễn Thị Hải</v>
      </c>
      <c r="D1548" s="48" t="str">
        <f ca="1">IF(IF($H1548="","",INDEX([1]NKC!$D$10:$D$5007,$H1548))=$C$8,IF($H1548="","",INDEX([1]NKC!$E$10:$E$5007,$H1548)),IF($H1548="","",INDEX([1]NKC!$D$10:$D$5007,$H1548)))</f>
        <v>141</v>
      </c>
      <c r="E1548" s="49">
        <f ca="1">IF(IF($H1548="","",INDEX([1]NKC!$E$10:$E$5007,$H1548))=$C$8,"",IF($H1548="","",INDEX([1]NKC!$F$10:$F$5007,$H1548)))</f>
        <v>2000000</v>
      </c>
      <c r="F1548" s="49" t="str">
        <f ca="1">IF(IF($H1548="","",INDEX([1]NKC!$D$10:$D$5007,$H1548))=$C$8,"",IF($H1548="","",INDEX([1]NKC!$F$10:$F$5007,$H1548)))</f>
        <v/>
      </c>
      <c r="G1548" s="50">
        <f ca="1">IF(SUM(E1548:F1548)=0,0,$G$11+SUM(E$12:$E1548)-SUM(F$12:$F1548))</f>
        <v>2081924238</v>
      </c>
      <c r="H1548" s="51">
        <f ca="1">IF(IF(TYPE(MATCH($C$8,OFFSET([1]NKC!$D$10,H1547,0):'[1]NKC'!$D$5007,0)+H1547)=16,"",MATCH($C$8,OFFSET([1]NKC!$D$10,H1547,0):'[1]NKC'!$D$5007,0)+H1547)&lt;IF(TYPE(MATCH($C$8,OFFSET([1]NKC!$E$10,H1547,0):'[1]NKC'!$E$5007,0)+H1547)=16,"",MATCH($C$8,OFFSET([1]NKC!$E$10,H1547,0):'[1]NKC'!$E$5007,0)+H1547),IF(TYPE(MATCH($C$8,OFFSET([1]NKC!$D$10,H1547,0):'[1]NKC'!$D$5007,0)+H1547)=16,"",MATCH($C$8,OFFSET([1]NKC!$D$10,H1547,0):'[1]NKC'!$D$5007,0)+H1547),IF(TYPE(MATCH($C$8,OFFSET([1]NKC!$E$10,H1547,0):'[1]NKC'!$E$5007,0)+H1547)=16,"",MATCH($C$8,OFFSET([1]NKC!$E$10,H1547,0):'[1]NKC'!$E$5007,0)+H1547))</f>
        <v>2187</v>
      </c>
    </row>
    <row r="1549" spans="1:8" s="52" customFormat="1" ht="25.5">
      <c r="A1549" s="45">
        <f ca="1">IF($H1549="","",INDEX([1]NKC!$A$10:$A$5007,$H1549))</f>
        <v>43736</v>
      </c>
      <c r="B1549" s="46" t="str">
        <f ca="1">IF($H1549="","",INDEX([1]NKC!$B$10:$B$5007,$H1549))</f>
        <v>PC00166</v>
      </c>
      <c r="C1549" s="47" t="str">
        <f ca="1">IF($H1549="","",INDEX([1]NKC!$C$10:$C$5007,$H1549))</f>
        <v>Thanh toán phí giao hàng mẫu cho Đà Lạt, công cụ dụng cụ làm showrrom  - Lê Ngọc Anh</v>
      </c>
      <c r="D1549" s="48" t="str">
        <f ca="1">IF(IF($H1549="","",INDEX([1]NKC!$D$10:$D$5007,$H1549))=$C$8,IF($H1549="","",INDEX([1]NKC!$E$10:$E$5007,$H1549)),IF($H1549="","",INDEX([1]NKC!$D$10:$D$5007,$H1549)))</f>
        <v>6418</v>
      </c>
      <c r="E1549" s="49" t="str">
        <f ca="1">IF(IF($H1549="","",INDEX([1]NKC!$E$10:$E$5007,$H1549))=$C$8,"",IF($H1549="","",INDEX([1]NKC!$F$10:$F$5007,$H1549)))</f>
        <v/>
      </c>
      <c r="F1549" s="49">
        <f ca="1">IF(IF($H1549="","",INDEX([1]NKC!$D$10:$D$5007,$H1549))=$C$8,"",IF($H1549="","",INDEX([1]NKC!$F$10:$F$5007,$H1549)))</f>
        <v>1528000</v>
      </c>
      <c r="G1549" s="50">
        <f ca="1">IF(SUM(E1549:F1549)=0,0,$G$11+SUM(E$12:$E1549)-SUM(F$12:$F1549))</f>
        <v>2080396238</v>
      </c>
      <c r="H1549" s="51">
        <f ca="1">IF(IF(TYPE(MATCH($C$8,OFFSET([1]NKC!$D$10,H1548,0):'[1]NKC'!$D$5007,0)+H1548)=16,"",MATCH($C$8,OFFSET([1]NKC!$D$10,H1548,0):'[1]NKC'!$D$5007,0)+H1548)&lt;IF(TYPE(MATCH($C$8,OFFSET([1]NKC!$E$10,H1548,0):'[1]NKC'!$E$5007,0)+H1548)=16,"",MATCH($C$8,OFFSET([1]NKC!$E$10,H1548,0):'[1]NKC'!$E$5007,0)+H1548),IF(TYPE(MATCH($C$8,OFFSET([1]NKC!$D$10,H1548,0):'[1]NKC'!$D$5007,0)+H1548)=16,"",MATCH($C$8,OFFSET([1]NKC!$D$10,H1548,0):'[1]NKC'!$D$5007,0)+H1548),IF(TYPE(MATCH($C$8,OFFSET([1]NKC!$E$10,H1548,0):'[1]NKC'!$E$5007,0)+H1548)=16,"",MATCH($C$8,OFFSET([1]NKC!$E$10,H1548,0):'[1]NKC'!$E$5007,0)+H1548))</f>
        <v>2188</v>
      </c>
    </row>
    <row r="1550" spans="1:8" s="52" customFormat="1" ht="25.5">
      <c r="A1550" s="45">
        <f ca="1">IF($H1550="","",INDEX([1]NKC!$A$10:$A$5007,$H1550))</f>
        <v>43736</v>
      </c>
      <c r="B1550" s="46" t="str">
        <f ca="1">IF($H1550="","",INDEX([1]NKC!$B$10:$B$5007,$H1550))</f>
        <v>PC00166</v>
      </c>
      <c r="C1550" s="47" t="str">
        <f ca="1">IF($H1550="","",INDEX([1]NKC!$C$10:$C$5007,$H1550))</f>
        <v>Thanh toán phí giao hàng mẫu cho Đà Lạt, công cụ dụng cụ làm showrrom  - Lê Ngọc Anh</v>
      </c>
      <c r="D1550" s="48" t="str">
        <f ca="1">IF(IF($H1550="","",INDEX([1]NKC!$D$10:$D$5007,$H1550))=$C$8,IF($H1550="","",INDEX([1]NKC!$E$10:$E$5007,$H1550)),IF($H1550="","",INDEX([1]NKC!$D$10:$D$5007,$H1550)))</f>
        <v>6428</v>
      </c>
      <c r="E1550" s="49" t="str">
        <f ca="1">IF(IF($H1550="","",INDEX([1]NKC!$E$10:$E$5007,$H1550))=$C$8,"",IF($H1550="","",INDEX([1]NKC!$F$10:$F$5007,$H1550)))</f>
        <v/>
      </c>
      <c r="F1550" s="49">
        <f ca="1">IF(IF($H1550="","",INDEX([1]NKC!$D$10:$D$5007,$H1550))=$C$8,"",IF($H1550="","",INDEX([1]NKC!$F$10:$F$5007,$H1550)))</f>
        <v>475000</v>
      </c>
      <c r="G1550" s="50">
        <f ca="1">IF(SUM(E1550:F1550)=0,0,$G$11+SUM(E$12:$E1550)-SUM(F$12:$F1550))</f>
        <v>2079921238</v>
      </c>
      <c r="H1550" s="51">
        <f ca="1">IF(IF(TYPE(MATCH($C$8,OFFSET([1]NKC!$D$10,H1549,0):'[1]NKC'!$D$5007,0)+H1549)=16,"",MATCH($C$8,OFFSET([1]NKC!$D$10,H1549,0):'[1]NKC'!$D$5007,0)+H1549)&lt;IF(TYPE(MATCH($C$8,OFFSET([1]NKC!$E$10,H1549,0):'[1]NKC'!$E$5007,0)+H1549)=16,"",MATCH($C$8,OFFSET([1]NKC!$E$10,H1549,0):'[1]NKC'!$E$5007,0)+H1549),IF(TYPE(MATCH($C$8,OFFSET([1]NKC!$D$10,H1549,0):'[1]NKC'!$D$5007,0)+H1549)=16,"",MATCH($C$8,OFFSET([1]NKC!$D$10,H1549,0):'[1]NKC'!$D$5007,0)+H1549),IF(TYPE(MATCH($C$8,OFFSET([1]NKC!$E$10,H1549,0):'[1]NKC'!$E$5007,0)+H1549)=16,"",MATCH($C$8,OFFSET([1]NKC!$E$10,H1549,0):'[1]NKC'!$E$5007,0)+H1549))</f>
        <v>2189</v>
      </c>
    </row>
    <row r="1551" spans="1:8" s="52" customFormat="1" ht="38.25">
      <c r="A1551" s="45">
        <f ca="1">IF($H1551="","",INDEX([1]NKC!$A$10:$A$5007,$H1551))</f>
        <v>43736</v>
      </c>
      <c r="B1551" s="46" t="str">
        <f ca="1">IF($H1551="","",INDEX([1]NKC!$B$10:$B$5007,$H1551))</f>
        <v>PC00167</v>
      </c>
      <c r="C1551" s="47" t="str">
        <f ca="1">IF($H1551="","",INDEX([1]NKC!$C$10:$C$5007,$H1551))</f>
        <v>Thanh toán mua túi rác, giấy vệ sinh, sáp thơm, nước rửa chén theo HĐ 0026089 (27/09/2019) - Nguyễn Thị Hải</v>
      </c>
      <c r="D1551" s="48" t="str">
        <f ca="1">IF(IF($H1551="","",INDEX([1]NKC!$D$10:$D$5007,$H1551))=$C$8,IF($H1551="","",INDEX([1]NKC!$E$10:$E$5007,$H1551)),IF($H1551="","",INDEX([1]NKC!$D$10:$D$5007,$H1551)))</f>
        <v>6428</v>
      </c>
      <c r="E1551" s="49" t="str">
        <f ca="1">IF(IF($H1551="","",INDEX([1]NKC!$E$10:$E$5007,$H1551))=$C$8,"",IF($H1551="","",INDEX([1]NKC!$F$10:$F$5007,$H1551)))</f>
        <v/>
      </c>
      <c r="F1551" s="49">
        <f ca="1">IF(IF($H1551="","",INDEX([1]NKC!$D$10:$D$5007,$H1551))=$C$8,"",IF($H1551="","",INDEX([1]NKC!$F$10:$F$5007,$H1551)))</f>
        <v>1807363</v>
      </c>
      <c r="G1551" s="50">
        <f ca="1">IF(SUM(E1551:F1551)=0,0,$G$11+SUM(E$12:$E1551)-SUM(F$12:$F1551))</f>
        <v>2078113875</v>
      </c>
      <c r="H1551" s="51">
        <f ca="1">IF(IF(TYPE(MATCH($C$8,OFFSET([1]NKC!$D$10,H1550,0):'[1]NKC'!$D$5007,0)+H1550)=16,"",MATCH($C$8,OFFSET([1]NKC!$D$10,H1550,0):'[1]NKC'!$D$5007,0)+H1550)&lt;IF(TYPE(MATCH($C$8,OFFSET([1]NKC!$E$10,H1550,0):'[1]NKC'!$E$5007,0)+H1550)=16,"",MATCH($C$8,OFFSET([1]NKC!$E$10,H1550,0):'[1]NKC'!$E$5007,0)+H1550),IF(TYPE(MATCH($C$8,OFFSET([1]NKC!$D$10,H1550,0):'[1]NKC'!$D$5007,0)+H1550)=16,"",MATCH($C$8,OFFSET([1]NKC!$D$10,H1550,0):'[1]NKC'!$D$5007,0)+H1550),IF(TYPE(MATCH($C$8,OFFSET([1]NKC!$E$10,H1550,0):'[1]NKC'!$E$5007,0)+H1550)=16,"",MATCH($C$8,OFFSET([1]NKC!$E$10,H1550,0):'[1]NKC'!$E$5007,0)+H1550))</f>
        <v>2190</v>
      </c>
    </row>
    <row r="1552" spans="1:8" s="52" customFormat="1" ht="14.25">
      <c r="A1552" s="45">
        <f ca="1">IF($H1552="","",INDEX([1]NKC!$A$10:$A$5007,$H1552))</f>
        <v>43736</v>
      </c>
      <c r="B1552" s="46" t="str">
        <f ca="1">IF($H1552="","",INDEX([1]NKC!$B$10:$B$5007,$H1552))</f>
        <v>PC00167</v>
      </c>
      <c r="C1552" s="47" t="str">
        <f ca="1">IF($H1552="","",INDEX([1]NKC!$C$10:$C$5007,$H1552))</f>
        <v>Thuế GTGT được khấu trừ của hàng hóa, dịch vụ</v>
      </c>
      <c r="D1552" s="48" t="str">
        <f ca="1">IF(IF($H1552="","",INDEX([1]NKC!$D$10:$D$5007,$H1552))=$C$8,IF($H1552="","",INDEX([1]NKC!$E$10:$E$5007,$H1552)),IF($H1552="","",INDEX([1]NKC!$D$10:$D$5007,$H1552)))</f>
        <v>1331</v>
      </c>
      <c r="E1552" s="49" t="str">
        <f ca="1">IF(IF($H1552="","",INDEX([1]NKC!$E$10:$E$5007,$H1552))=$C$8,"",IF($H1552="","",INDEX([1]NKC!$F$10:$F$5007,$H1552)))</f>
        <v/>
      </c>
      <c r="F1552" s="49">
        <f ca="1">IF(IF($H1552="","",INDEX([1]NKC!$D$10:$D$5007,$H1552))=$C$8,"",IF($H1552="","",INDEX([1]NKC!$F$10:$F$5007,$H1552)))</f>
        <v>180737</v>
      </c>
      <c r="G1552" s="50">
        <f ca="1">IF(SUM(E1552:F1552)=0,0,$G$11+SUM(E$12:$E1552)-SUM(F$12:$F1552))</f>
        <v>2077933138</v>
      </c>
      <c r="H1552" s="51">
        <f ca="1">IF(IF(TYPE(MATCH($C$8,OFFSET([1]NKC!$D$10,H1551,0):'[1]NKC'!$D$5007,0)+H1551)=16,"",MATCH($C$8,OFFSET([1]NKC!$D$10,H1551,0):'[1]NKC'!$D$5007,0)+H1551)&lt;IF(TYPE(MATCH($C$8,OFFSET([1]NKC!$E$10,H1551,0):'[1]NKC'!$E$5007,0)+H1551)=16,"",MATCH($C$8,OFFSET([1]NKC!$E$10,H1551,0):'[1]NKC'!$E$5007,0)+H1551),IF(TYPE(MATCH($C$8,OFFSET([1]NKC!$D$10,H1551,0):'[1]NKC'!$D$5007,0)+H1551)=16,"",MATCH($C$8,OFFSET([1]NKC!$D$10,H1551,0):'[1]NKC'!$D$5007,0)+H1551),IF(TYPE(MATCH($C$8,OFFSET([1]NKC!$E$10,H1551,0):'[1]NKC'!$E$5007,0)+H1551)=16,"",MATCH($C$8,OFFSET([1]NKC!$E$10,H1551,0):'[1]NKC'!$E$5007,0)+H1551))</f>
        <v>2191</v>
      </c>
    </row>
    <row r="1553" spans="1:8" s="52" customFormat="1" ht="25.5">
      <c r="A1553" s="45">
        <f ca="1">IF($H1553="","",INDEX([1]NKC!$A$10:$A$5007,$H1553))</f>
        <v>43738</v>
      </c>
      <c r="B1553" s="46" t="str">
        <f ca="1">IF($H1553="","",INDEX([1]NKC!$B$10:$B$5007,$H1553))</f>
        <v>PT00055</v>
      </c>
      <c r="C1553" s="47" t="str">
        <f ca="1">IF($H1553="","",INDEX([1]NKC!$C$10:$C$5007,$H1553))</f>
        <v>Thu lại tạm ứng đi thu hồi kệ tại Bình Dương (11/09/2019) - Nguyễn Việt Hùng</v>
      </c>
      <c r="D1553" s="48" t="str">
        <f ca="1">IF(IF($H1553="","",INDEX([1]NKC!$D$10:$D$5007,$H1553))=$C$8,IF($H1553="","",INDEX([1]NKC!$E$10:$E$5007,$H1553)),IF($H1553="","",INDEX([1]NKC!$D$10:$D$5007,$H1553)))</f>
        <v>141</v>
      </c>
      <c r="E1553" s="49">
        <f ca="1">IF(IF($H1553="","",INDEX([1]NKC!$E$10:$E$5007,$H1553))=$C$8,"",IF($H1553="","",INDEX([1]NKC!$F$10:$F$5007,$H1553)))</f>
        <v>2000000</v>
      </c>
      <c r="F1553" s="49" t="str">
        <f ca="1">IF(IF($H1553="","",INDEX([1]NKC!$D$10:$D$5007,$H1553))=$C$8,"",IF($H1553="","",INDEX([1]NKC!$F$10:$F$5007,$H1553)))</f>
        <v/>
      </c>
      <c r="G1553" s="50">
        <f ca="1">IF(SUM(E1553:F1553)=0,0,$G$11+SUM(E$12:$E1553)-SUM(F$12:$F1553))</f>
        <v>2079933138</v>
      </c>
      <c r="H1553" s="51">
        <f ca="1">IF(IF(TYPE(MATCH($C$8,OFFSET([1]NKC!$D$10,H1552,0):'[1]NKC'!$D$5007,0)+H1552)=16,"",MATCH($C$8,OFFSET([1]NKC!$D$10,H1552,0):'[1]NKC'!$D$5007,0)+H1552)&lt;IF(TYPE(MATCH($C$8,OFFSET([1]NKC!$E$10,H1552,0):'[1]NKC'!$E$5007,0)+H1552)=16,"",MATCH($C$8,OFFSET([1]NKC!$E$10,H1552,0):'[1]NKC'!$E$5007,0)+H1552),IF(TYPE(MATCH($C$8,OFFSET([1]NKC!$D$10,H1552,0):'[1]NKC'!$D$5007,0)+H1552)=16,"",MATCH($C$8,OFFSET([1]NKC!$D$10,H1552,0):'[1]NKC'!$D$5007,0)+H1552),IF(TYPE(MATCH($C$8,OFFSET([1]NKC!$E$10,H1552,0):'[1]NKC'!$E$5007,0)+H1552)=16,"",MATCH($C$8,OFFSET([1]NKC!$E$10,H1552,0):'[1]NKC'!$E$5007,0)+H1552))</f>
        <v>2192</v>
      </c>
    </row>
    <row r="1554" spans="1:8" s="52" customFormat="1" ht="25.5">
      <c r="A1554" s="45">
        <f ca="1">IF($H1554="","",INDEX([1]NKC!$A$10:$A$5007,$H1554))</f>
        <v>43738</v>
      </c>
      <c r="B1554" s="46" t="str">
        <f ca="1">IF($H1554="","",INDEX([1]NKC!$B$10:$B$5007,$H1554))</f>
        <v>PT00056</v>
      </c>
      <c r="C1554" s="47" t="str">
        <f ca="1">IF($H1554="","",INDEX([1]NKC!$C$10:$C$5007,$H1554))</f>
        <v>Thu lại tạm ứng mua máy đo nhiệt và máy đo tiếng ồn (31/05/2019) - Nguyễn Ngọc Thịnh</v>
      </c>
      <c r="D1554" s="48" t="str">
        <f ca="1">IF(IF($H1554="","",INDEX([1]NKC!$D$10:$D$5007,$H1554))=$C$8,IF($H1554="","",INDEX([1]NKC!$E$10:$E$5007,$H1554)),IF($H1554="","",INDEX([1]NKC!$D$10:$D$5007,$H1554)))</f>
        <v>141</v>
      </c>
      <c r="E1554" s="49">
        <f ca="1">IF(IF($H1554="","",INDEX([1]NKC!$E$10:$E$5007,$H1554))=$C$8,"",IF($H1554="","",INDEX([1]NKC!$F$10:$F$5007,$H1554)))</f>
        <v>4895000</v>
      </c>
      <c r="F1554" s="49" t="str">
        <f ca="1">IF(IF($H1554="","",INDEX([1]NKC!$D$10:$D$5007,$H1554))=$C$8,"",IF($H1554="","",INDEX([1]NKC!$F$10:$F$5007,$H1554)))</f>
        <v/>
      </c>
      <c r="G1554" s="50">
        <f ca="1">IF(SUM(E1554:F1554)=0,0,$G$11+SUM(E$12:$E1554)-SUM(F$12:$F1554))</f>
        <v>2084828138</v>
      </c>
      <c r="H1554" s="51">
        <f ca="1">IF(IF(TYPE(MATCH($C$8,OFFSET([1]NKC!$D$10,H1553,0):'[1]NKC'!$D$5007,0)+H1553)=16,"",MATCH($C$8,OFFSET([1]NKC!$D$10,H1553,0):'[1]NKC'!$D$5007,0)+H1553)&lt;IF(TYPE(MATCH($C$8,OFFSET([1]NKC!$E$10,H1553,0):'[1]NKC'!$E$5007,0)+H1553)=16,"",MATCH($C$8,OFFSET([1]NKC!$E$10,H1553,0):'[1]NKC'!$E$5007,0)+H1553),IF(TYPE(MATCH($C$8,OFFSET([1]NKC!$D$10,H1553,0):'[1]NKC'!$D$5007,0)+H1553)=16,"",MATCH($C$8,OFFSET([1]NKC!$D$10,H1553,0):'[1]NKC'!$D$5007,0)+H1553),IF(TYPE(MATCH($C$8,OFFSET([1]NKC!$E$10,H1553,0):'[1]NKC'!$E$5007,0)+H1553)=16,"",MATCH($C$8,OFFSET([1]NKC!$E$10,H1553,0):'[1]NKC'!$E$5007,0)+H1553))</f>
        <v>2193</v>
      </c>
    </row>
    <row r="1555" spans="1:8" s="52" customFormat="1" ht="25.5">
      <c r="A1555" s="45">
        <f ca="1">IF($H1555="","",INDEX([1]NKC!$A$10:$A$5007,$H1555))</f>
        <v>43738</v>
      </c>
      <c r="B1555" s="46" t="str">
        <f ca="1">IF($H1555="","",INDEX([1]NKC!$B$10:$B$5007,$H1555))</f>
        <v>PT00057</v>
      </c>
      <c r="C1555" s="47" t="str">
        <f ca="1">IF($H1555="","",INDEX([1]NKC!$C$10:$C$5007,$H1555))</f>
        <v>Thu lại tạm ứng đi công tác Tây Nguyên (23/08/2019) - Nguyễn Ngọc Thịnh</v>
      </c>
      <c r="D1555" s="48" t="str">
        <f ca="1">IF(IF($H1555="","",INDEX([1]NKC!$D$10:$D$5007,$H1555))=$C$8,IF($H1555="","",INDEX([1]NKC!$E$10:$E$5007,$H1555)),IF($H1555="","",INDEX([1]NKC!$D$10:$D$5007,$H1555)))</f>
        <v>141</v>
      </c>
      <c r="E1555" s="49">
        <f ca="1">IF(IF($H1555="","",INDEX([1]NKC!$E$10:$E$5007,$H1555))=$C$8,"",IF($H1555="","",INDEX([1]NKC!$F$10:$F$5007,$H1555)))</f>
        <v>5500000</v>
      </c>
      <c r="F1555" s="49" t="str">
        <f ca="1">IF(IF($H1555="","",INDEX([1]NKC!$D$10:$D$5007,$H1555))=$C$8,"",IF($H1555="","",INDEX([1]NKC!$F$10:$F$5007,$H1555)))</f>
        <v/>
      </c>
      <c r="G1555" s="50">
        <f ca="1">IF(SUM(E1555:F1555)=0,0,$G$11+SUM(E$12:$E1555)-SUM(F$12:$F1555))</f>
        <v>2090328138</v>
      </c>
      <c r="H1555" s="51">
        <f ca="1">IF(IF(TYPE(MATCH($C$8,OFFSET([1]NKC!$D$10,H1554,0):'[1]NKC'!$D$5007,0)+H1554)=16,"",MATCH($C$8,OFFSET([1]NKC!$D$10,H1554,0):'[1]NKC'!$D$5007,0)+H1554)&lt;IF(TYPE(MATCH($C$8,OFFSET([1]NKC!$E$10,H1554,0):'[1]NKC'!$E$5007,0)+H1554)=16,"",MATCH($C$8,OFFSET([1]NKC!$E$10,H1554,0):'[1]NKC'!$E$5007,0)+H1554),IF(TYPE(MATCH($C$8,OFFSET([1]NKC!$D$10,H1554,0):'[1]NKC'!$D$5007,0)+H1554)=16,"",MATCH($C$8,OFFSET([1]NKC!$D$10,H1554,0):'[1]NKC'!$D$5007,0)+H1554),IF(TYPE(MATCH($C$8,OFFSET([1]NKC!$E$10,H1554,0):'[1]NKC'!$E$5007,0)+H1554)=16,"",MATCH($C$8,OFFSET([1]NKC!$E$10,H1554,0):'[1]NKC'!$E$5007,0)+H1554))</f>
        <v>2194</v>
      </c>
    </row>
    <row r="1556" spans="1:8" s="52" customFormat="1" ht="25.5">
      <c r="A1556" s="45">
        <f ca="1">IF($H1556="","",INDEX([1]NKC!$A$10:$A$5007,$H1556))</f>
        <v>43738</v>
      </c>
      <c r="B1556" s="46" t="str">
        <f ca="1">IF($H1556="","",INDEX([1]NKC!$B$10:$B$5007,$H1556))</f>
        <v>PT00058</v>
      </c>
      <c r="C1556" s="47" t="str">
        <f ca="1">IF($H1556="","",INDEX([1]NKC!$C$10:$C$5007,$H1556))</f>
        <v>Thu lại tạm ứng in thiệp hội nghị tại TP.HCM - Nguyễn Ngọc Thịnh</v>
      </c>
      <c r="D1556" s="48" t="str">
        <f ca="1">IF(IF($H1556="","",INDEX([1]NKC!$D$10:$D$5007,$H1556))=$C$8,IF($H1556="","",INDEX([1]NKC!$E$10:$E$5007,$H1556)),IF($H1556="","",INDEX([1]NKC!$D$10:$D$5007,$H1556)))</f>
        <v>141</v>
      </c>
      <c r="E1556" s="49">
        <f ca="1">IF(IF($H1556="","",INDEX([1]NKC!$E$10:$E$5007,$H1556))=$C$8,"",IF($H1556="","",INDEX([1]NKC!$F$10:$F$5007,$H1556)))</f>
        <v>2000000</v>
      </c>
      <c r="F1556" s="49" t="str">
        <f ca="1">IF(IF($H1556="","",INDEX([1]NKC!$D$10:$D$5007,$H1556))=$C$8,"",IF($H1556="","",INDEX([1]NKC!$F$10:$F$5007,$H1556)))</f>
        <v/>
      </c>
      <c r="G1556" s="50">
        <f ca="1">IF(SUM(E1556:F1556)=0,0,$G$11+SUM(E$12:$E1556)-SUM(F$12:$F1556))</f>
        <v>2092328138</v>
      </c>
      <c r="H1556" s="51">
        <f ca="1">IF(IF(TYPE(MATCH($C$8,OFFSET([1]NKC!$D$10,H1555,0):'[1]NKC'!$D$5007,0)+H1555)=16,"",MATCH($C$8,OFFSET([1]NKC!$D$10,H1555,0):'[1]NKC'!$D$5007,0)+H1555)&lt;IF(TYPE(MATCH($C$8,OFFSET([1]NKC!$E$10,H1555,0):'[1]NKC'!$E$5007,0)+H1555)=16,"",MATCH($C$8,OFFSET([1]NKC!$E$10,H1555,0):'[1]NKC'!$E$5007,0)+H1555),IF(TYPE(MATCH($C$8,OFFSET([1]NKC!$D$10,H1555,0):'[1]NKC'!$D$5007,0)+H1555)=16,"",MATCH($C$8,OFFSET([1]NKC!$D$10,H1555,0):'[1]NKC'!$D$5007,0)+H1555),IF(TYPE(MATCH($C$8,OFFSET([1]NKC!$E$10,H1555,0):'[1]NKC'!$E$5007,0)+H1555)=16,"",MATCH($C$8,OFFSET([1]NKC!$E$10,H1555,0):'[1]NKC'!$E$5007,0)+H1555))</f>
        <v>2195</v>
      </c>
    </row>
    <row r="1557" spans="1:8" s="52" customFormat="1" ht="25.5">
      <c r="A1557" s="45">
        <f ca="1">IF($H1557="","",INDEX([1]NKC!$A$10:$A$5007,$H1557))</f>
        <v>43738</v>
      </c>
      <c r="B1557" s="46" t="str">
        <f ca="1">IF($H1557="","",INDEX([1]NKC!$B$10:$B$5007,$H1557))</f>
        <v>PT00059</v>
      </c>
      <c r="C1557" s="47" t="str">
        <f ca="1">IF($H1557="","",INDEX([1]NKC!$C$10:$C$5007,$H1557))</f>
        <v>Thu lại tạm ứng đi công tác Cần Thơ (05/08/2019) - Nguyễn Thành Trí</v>
      </c>
      <c r="D1557" s="48" t="str">
        <f ca="1">IF(IF($H1557="","",INDEX([1]NKC!$D$10:$D$5007,$H1557))=$C$8,IF($H1557="","",INDEX([1]NKC!$E$10:$E$5007,$H1557)),IF($H1557="","",INDEX([1]NKC!$D$10:$D$5007,$H1557)))</f>
        <v>141</v>
      </c>
      <c r="E1557" s="49">
        <f ca="1">IF(IF($H1557="","",INDEX([1]NKC!$E$10:$E$5007,$H1557))=$C$8,"",IF($H1557="","",INDEX([1]NKC!$F$10:$F$5007,$H1557)))</f>
        <v>5000000</v>
      </c>
      <c r="F1557" s="49" t="str">
        <f ca="1">IF(IF($H1557="","",INDEX([1]NKC!$D$10:$D$5007,$H1557))=$C$8,"",IF($H1557="","",INDEX([1]NKC!$F$10:$F$5007,$H1557)))</f>
        <v/>
      </c>
      <c r="G1557" s="50">
        <f ca="1">IF(SUM(E1557:F1557)=0,0,$G$11+SUM(E$12:$E1557)-SUM(F$12:$F1557))</f>
        <v>2097328138</v>
      </c>
      <c r="H1557" s="51">
        <f ca="1">IF(IF(TYPE(MATCH($C$8,OFFSET([1]NKC!$D$10,H1556,0):'[1]NKC'!$D$5007,0)+H1556)=16,"",MATCH($C$8,OFFSET([1]NKC!$D$10,H1556,0):'[1]NKC'!$D$5007,0)+H1556)&lt;IF(TYPE(MATCH($C$8,OFFSET([1]NKC!$E$10,H1556,0):'[1]NKC'!$E$5007,0)+H1556)=16,"",MATCH($C$8,OFFSET([1]NKC!$E$10,H1556,0):'[1]NKC'!$E$5007,0)+H1556),IF(TYPE(MATCH($C$8,OFFSET([1]NKC!$D$10,H1556,0):'[1]NKC'!$D$5007,0)+H1556)=16,"",MATCH($C$8,OFFSET([1]NKC!$D$10,H1556,0):'[1]NKC'!$D$5007,0)+H1556),IF(TYPE(MATCH($C$8,OFFSET([1]NKC!$E$10,H1556,0):'[1]NKC'!$E$5007,0)+H1556)=16,"",MATCH($C$8,OFFSET([1]NKC!$E$10,H1556,0):'[1]NKC'!$E$5007,0)+H1556))</f>
        <v>2196</v>
      </c>
    </row>
    <row r="1558" spans="1:8" s="52" customFormat="1" ht="25.5">
      <c r="A1558" s="45">
        <f ca="1">IF($H1558="","",INDEX([1]NKC!$A$10:$A$5007,$H1558))</f>
        <v>43738</v>
      </c>
      <c r="B1558" s="46" t="str">
        <f ca="1">IF($H1558="","",INDEX([1]NKC!$B$10:$B$5007,$H1558))</f>
        <v>PT00060</v>
      </c>
      <c r="C1558" s="47" t="str">
        <f ca="1">IF($H1558="","",INDEX([1]NKC!$C$10:$C$5007,$H1558))</f>
        <v>Thu lại tạm ứng đặt 13 kệ ngày 08/05/2019  - Nguyễn Thành Trí</v>
      </c>
      <c r="D1558" s="48" t="str">
        <f ca="1">IF(IF($H1558="","",INDEX([1]NKC!$D$10:$D$5007,$H1558))=$C$8,IF($H1558="","",INDEX([1]NKC!$E$10:$E$5007,$H1558)),IF($H1558="","",INDEX([1]NKC!$D$10:$D$5007,$H1558)))</f>
        <v>141</v>
      </c>
      <c r="E1558" s="49">
        <f ca="1">IF(IF($H1558="","",INDEX([1]NKC!$E$10:$E$5007,$H1558))=$C$8,"",IF($H1558="","",INDEX([1]NKC!$F$10:$F$5007,$H1558)))</f>
        <v>11655000</v>
      </c>
      <c r="F1558" s="49" t="str">
        <f ca="1">IF(IF($H1558="","",INDEX([1]NKC!$D$10:$D$5007,$H1558))=$C$8,"",IF($H1558="","",INDEX([1]NKC!$F$10:$F$5007,$H1558)))</f>
        <v/>
      </c>
      <c r="G1558" s="50">
        <f ca="1">IF(SUM(E1558:F1558)=0,0,$G$11+SUM(E$12:$E1558)-SUM(F$12:$F1558))</f>
        <v>2108983138</v>
      </c>
      <c r="H1558" s="51">
        <f ca="1">IF(IF(TYPE(MATCH($C$8,OFFSET([1]NKC!$D$10,H1557,0):'[1]NKC'!$D$5007,0)+H1557)=16,"",MATCH($C$8,OFFSET([1]NKC!$D$10,H1557,0):'[1]NKC'!$D$5007,0)+H1557)&lt;IF(TYPE(MATCH($C$8,OFFSET([1]NKC!$E$10,H1557,0):'[1]NKC'!$E$5007,0)+H1557)=16,"",MATCH($C$8,OFFSET([1]NKC!$E$10,H1557,0):'[1]NKC'!$E$5007,0)+H1557),IF(TYPE(MATCH($C$8,OFFSET([1]NKC!$D$10,H1557,0):'[1]NKC'!$D$5007,0)+H1557)=16,"",MATCH($C$8,OFFSET([1]NKC!$D$10,H1557,0):'[1]NKC'!$D$5007,0)+H1557),IF(TYPE(MATCH($C$8,OFFSET([1]NKC!$E$10,H1557,0):'[1]NKC'!$E$5007,0)+H1557)=16,"",MATCH($C$8,OFFSET([1]NKC!$E$10,H1557,0):'[1]NKC'!$E$5007,0)+H1557))</f>
        <v>2197</v>
      </c>
    </row>
    <row r="1559" spans="1:8" s="52" customFormat="1" ht="25.5">
      <c r="A1559" s="45">
        <f ca="1">IF($H1559="","",INDEX([1]NKC!$A$10:$A$5007,$H1559))</f>
        <v>43738</v>
      </c>
      <c r="B1559" s="46" t="str">
        <f ca="1">IF($H1559="","",INDEX([1]NKC!$B$10:$B$5007,$H1559))</f>
        <v>PC00168</v>
      </c>
      <c r="C1559" s="47" t="str">
        <f ca="1">IF($H1559="","",INDEX([1]NKC!$C$10:$C$5007,$H1559))</f>
        <v>Thanh toán mua nước cho công ty (HDBL ngày 30/09/2019) - Dương Anh Đào</v>
      </c>
      <c r="D1559" s="48" t="str">
        <f ca="1">IF(IF($H1559="","",INDEX([1]NKC!$D$10:$D$5007,$H1559))=$C$8,IF($H1559="","",INDEX([1]NKC!$E$10:$E$5007,$H1559)),IF($H1559="","",INDEX([1]NKC!$D$10:$D$5007,$H1559)))</f>
        <v>331</v>
      </c>
      <c r="E1559" s="49" t="str">
        <f ca="1">IF(IF($H1559="","",INDEX([1]NKC!$E$10:$E$5007,$H1559))=$C$8,"",IF($H1559="","",INDEX([1]NKC!$F$10:$F$5007,$H1559)))</f>
        <v/>
      </c>
      <c r="F1559" s="49">
        <f ca="1">IF(IF($H1559="","",INDEX([1]NKC!$D$10:$D$5007,$H1559))=$C$8,"",IF($H1559="","",INDEX([1]NKC!$F$10:$F$5007,$H1559)))</f>
        <v>425000</v>
      </c>
      <c r="G1559" s="50">
        <f ca="1">IF(SUM(E1559:F1559)=0,0,$G$11+SUM(E$12:$E1559)-SUM(F$12:$F1559))</f>
        <v>2108558138</v>
      </c>
      <c r="H1559" s="51">
        <f ca="1">IF(IF(TYPE(MATCH($C$8,OFFSET([1]NKC!$D$10,H1558,0):'[1]NKC'!$D$5007,0)+H1558)=16,"",MATCH($C$8,OFFSET([1]NKC!$D$10,H1558,0):'[1]NKC'!$D$5007,0)+H1558)&lt;IF(TYPE(MATCH($C$8,OFFSET([1]NKC!$E$10,H1558,0):'[1]NKC'!$E$5007,0)+H1558)=16,"",MATCH($C$8,OFFSET([1]NKC!$E$10,H1558,0):'[1]NKC'!$E$5007,0)+H1558),IF(TYPE(MATCH($C$8,OFFSET([1]NKC!$D$10,H1558,0):'[1]NKC'!$D$5007,0)+H1558)=16,"",MATCH($C$8,OFFSET([1]NKC!$D$10,H1558,0):'[1]NKC'!$D$5007,0)+H1558),IF(TYPE(MATCH($C$8,OFFSET([1]NKC!$E$10,H1558,0):'[1]NKC'!$E$5007,0)+H1558)=16,"",MATCH($C$8,OFFSET([1]NKC!$E$10,H1558,0):'[1]NKC'!$E$5007,0)+H1558))</f>
        <v>2198</v>
      </c>
    </row>
    <row r="1560" spans="1:8" s="52" customFormat="1" ht="14.25">
      <c r="A1560" s="45">
        <f ca="1">IF($H1560="","",INDEX([1]NKC!$A$10:$A$5007,$H1560))</f>
        <v>43738</v>
      </c>
      <c r="B1560" s="46" t="str">
        <f ca="1">IF($H1560="","",INDEX([1]NKC!$B$10:$B$5007,$H1560))</f>
        <v>PC00169</v>
      </c>
      <c r="C1560" s="47" t="str">
        <f ca="1">IF($H1560="","",INDEX([1]NKC!$C$10:$C$5007,$H1560))</f>
        <v>Thanh toán phí công tác thu kệ Bình Phước - Xăng</v>
      </c>
      <c r="D1560" s="48" t="str">
        <f ca="1">IF(IF($H1560="","",INDEX([1]NKC!$D$10:$D$5007,$H1560))=$C$8,IF($H1560="","",INDEX([1]NKC!$E$10:$E$5007,$H1560)),IF($H1560="","",INDEX([1]NKC!$D$10:$D$5007,$H1560)))</f>
        <v>6428</v>
      </c>
      <c r="E1560" s="49" t="str">
        <f ca="1">IF(IF($H1560="","",INDEX([1]NKC!$E$10:$E$5007,$H1560))=$C$8,"",IF($H1560="","",INDEX([1]NKC!$F$10:$F$5007,$H1560)))</f>
        <v/>
      </c>
      <c r="F1560" s="49">
        <f ca="1">IF(IF($H1560="","",INDEX([1]NKC!$D$10:$D$5007,$H1560))=$C$8,"",IF($H1560="","",INDEX([1]NKC!$F$10:$F$5007,$H1560)))</f>
        <v>818395</v>
      </c>
      <c r="G1560" s="50">
        <f ca="1">IF(SUM(E1560:F1560)=0,0,$G$11+SUM(E$12:$E1560)-SUM(F$12:$F1560))</f>
        <v>2107739743</v>
      </c>
      <c r="H1560" s="51">
        <f ca="1">IF(IF(TYPE(MATCH($C$8,OFFSET([1]NKC!$D$10,H1559,0):'[1]NKC'!$D$5007,0)+H1559)=16,"",MATCH($C$8,OFFSET([1]NKC!$D$10,H1559,0):'[1]NKC'!$D$5007,0)+H1559)&lt;IF(TYPE(MATCH($C$8,OFFSET([1]NKC!$E$10,H1559,0):'[1]NKC'!$E$5007,0)+H1559)=16,"",MATCH($C$8,OFFSET([1]NKC!$E$10,H1559,0):'[1]NKC'!$E$5007,0)+H1559),IF(TYPE(MATCH($C$8,OFFSET([1]NKC!$D$10,H1559,0):'[1]NKC'!$D$5007,0)+H1559)=16,"",MATCH($C$8,OFFSET([1]NKC!$D$10,H1559,0):'[1]NKC'!$D$5007,0)+H1559),IF(TYPE(MATCH($C$8,OFFSET([1]NKC!$E$10,H1559,0):'[1]NKC'!$E$5007,0)+H1559)=16,"",MATCH($C$8,OFFSET([1]NKC!$E$10,H1559,0):'[1]NKC'!$E$5007,0)+H1559))</f>
        <v>2199</v>
      </c>
    </row>
    <row r="1561" spans="1:8" s="52" customFormat="1" ht="25.5">
      <c r="A1561" s="45">
        <f ca="1">IF($H1561="","",INDEX([1]NKC!$A$10:$A$5007,$H1561))</f>
        <v>43738</v>
      </c>
      <c r="B1561" s="46" t="str">
        <f ca="1">IF($H1561="","",INDEX([1]NKC!$B$10:$B$5007,$H1561))</f>
        <v>PC00169</v>
      </c>
      <c r="C1561" s="47" t="str">
        <f ca="1">IF($H1561="","",INDEX([1]NKC!$C$10:$C$5007,$H1561))</f>
        <v>Thanh toán phí công tác thu kệ Bình Phước - cầu đường</v>
      </c>
      <c r="D1561" s="48" t="str">
        <f ca="1">IF(IF($H1561="","",INDEX([1]NKC!$D$10:$D$5007,$H1561))=$C$8,IF($H1561="","",INDEX([1]NKC!$E$10:$E$5007,$H1561)),IF($H1561="","",INDEX([1]NKC!$D$10:$D$5007,$H1561)))</f>
        <v>6428</v>
      </c>
      <c r="E1561" s="49" t="str">
        <f ca="1">IF(IF($H1561="","",INDEX([1]NKC!$E$10:$E$5007,$H1561))=$C$8,"",IF($H1561="","",INDEX([1]NKC!$F$10:$F$5007,$H1561)))</f>
        <v/>
      </c>
      <c r="F1561" s="49">
        <f ca="1">IF(IF($H1561="","",INDEX([1]NKC!$D$10:$D$5007,$H1561))=$C$8,"",IF($H1561="","",INDEX([1]NKC!$F$10:$F$5007,$H1561)))</f>
        <v>163401</v>
      </c>
      <c r="G1561" s="50">
        <f ca="1">IF(SUM(E1561:F1561)=0,0,$G$11+SUM(E$12:$E1561)-SUM(F$12:$F1561))</f>
        <v>2107576342</v>
      </c>
      <c r="H1561" s="51">
        <f ca="1">IF(IF(TYPE(MATCH($C$8,OFFSET([1]NKC!$D$10,H1560,0):'[1]NKC'!$D$5007,0)+H1560)=16,"",MATCH($C$8,OFFSET([1]NKC!$D$10,H1560,0):'[1]NKC'!$D$5007,0)+H1560)&lt;IF(TYPE(MATCH($C$8,OFFSET([1]NKC!$E$10,H1560,0):'[1]NKC'!$E$5007,0)+H1560)=16,"",MATCH($C$8,OFFSET([1]NKC!$E$10,H1560,0):'[1]NKC'!$E$5007,0)+H1560),IF(TYPE(MATCH($C$8,OFFSET([1]NKC!$D$10,H1560,0):'[1]NKC'!$D$5007,0)+H1560)=16,"",MATCH($C$8,OFFSET([1]NKC!$D$10,H1560,0):'[1]NKC'!$D$5007,0)+H1560),IF(TYPE(MATCH($C$8,OFFSET([1]NKC!$E$10,H1560,0):'[1]NKC'!$E$5007,0)+H1560)=16,"",MATCH($C$8,OFFSET([1]NKC!$E$10,H1560,0):'[1]NKC'!$E$5007,0)+H1560))</f>
        <v>2200</v>
      </c>
    </row>
    <row r="1562" spans="1:8" s="52" customFormat="1" ht="14.25">
      <c r="A1562" s="45">
        <f ca="1">IF($H1562="","",INDEX([1]NKC!$A$10:$A$5007,$H1562))</f>
        <v>43738</v>
      </c>
      <c r="B1562" s="46" t="str">
        <f ca="1">IF($H1562="","",INDEX([1]NKC!$B$10:$B$5007,$H1562))</f>
        <v>PC00169</v>
      </c>
      <c r="C1562" s="47" t="str">
        <f ca="1">IF($H1562="","",INDEX([1]NKC!$C$10:$C$5007,$H1562))</f>
        <v>Thanh toán phí công tác thu kệ Bình Phước - ăn uống</v>
      </c>
      <c r="D1562" s="48" t="str">
        <f ca="1">IF(IF($H1562="","",INDEX([1]NKC!$D$10:$D$5007,$H1562))=$C$8,IF($H1562="","",INDEX([1]NKC!$E$10:$E$5007,$H1562)),IF($H1562="","",INDEX([1]NKC!$D$10:$D$5007,$H1562)))</f>
        <v>6428</v>
      </c>
      <c r="E1562" s="49" t="str">
        <f ca="1">IF(IF($H1562="","",INDEX([1]NKC!$E$10:$E$5007,$H1562))=$C$8,"",IF($H1562="","",INDEX([1]NKC!$F$10:$F$5007,$H1562)))</f>
        <v/>
      </c>
      <c r="F1562" s="49">
        <f ca="1">IF(IF($H1562="","",INDEX([1]NKC!$D$10:$D$5007,$H1562))=$C$8,"",IF($H1562="","",INDEX([1]NKC!$F$10:$F$5007,$H1562)))</f>
        <v>315000</v>
      </c>
      <c r="G1562" s="50">
        <f ca="1">IF(SUM(E1562:F1562)=0,0,$G$11+SUM(E$12:$E1562)-SUM(F$12:$F1562))</f>
        <v>2107261342</v>
      </c>
      <c r="H1562" s="51">
        <f ca="1">IF(IF(TYPE(MATCH($C$8,OFFSET([1]NKC!$D$10,H1561,0):'[1]NKC'!$D$5007,0)+H1561)=16,"",MATCH($C$8,OFFSET([1]NKC!$D$10,H1561,0):'[1]NKC'!$D$5007,0)+H1561)&lt;IF(TYPE(MATCH($C$8,OFFSET([1]NKC!$E$10,H1561,0):'[1]NKC'!$E$5007,0)+H1561)=16,"",MATCH($C$8,OFFSET([1]NKC!$E$10,H1561,0):'[1]NKC'!$E$5007,0)+H1561),IF(TYPE(MATCH($C$8,OFFSET([1]NKC!$D$10,H1561,0):'[1]NKC'!$D$5007,0)+H1561)=16,"",MATCH($C$8,OFFSET([1]NKC!$D$10,H1561,0):'[1]NKC'!$D$5007,0)+H1561),IF(TYPE(MATCH($C$8,OFFSET([1]NKC!$E$10,H1561,0):'[1]NKC'!$E$5007,0)+H1561)=16,"",MATCH($C$8,OFFSET([1]NKC!$E$10,H1561,0):'[1]NKC'!$E$5007,0)+H1561))</f>
        <v>2201</v>
      </c>
    </row>
    <row r="1563" spans="1:8" s="52" customFormat="1" ht="14.25">
      <c r="A1563" s="45">
        <f ca="1">IF($H1563="","",INDEX([1]NKC!$A$10:$A$5007,$H1563))</f>
        <v>43738</v>
      </c>
      <c r="B1563" s="46" t="str">
        <f ca="1">IF($H1563="","",INDEX([1]NKC!$B$10:$B$5007,$H1563))</f>
        <v>PC00169</v>
      </c>
      <c r="C1563" s="47" t="str">
        <f ca="1">IF($H1563="","",INDEX([1]NKC!$C$10:$C$5007,$H1563))</f>
        <v>Phải trả người lao động</v>
      </c>
      <c r="D1563" s="48" t="str">
        <f ca="1">IF(IF($H1563="","",INDEX([1]NKC!$D$10:$D$5007,$H1563))=$C$8,IF($H1563="","",INDEX([1]NKC!$E$10:$E$5007,$H1563)),IF($H1563="","",INDEX([1]NKC!$D$10:$D$5007,$H1563)))</f>
        <v>3341</v>
      </c>
      <c r="E1563" s="49" t="str">
        <f ca="1">IF(IF($H1563="","",INDEX([1]NKC!$E$10:$E$5007,$H1563))=$C$8,"",IF($H1563="","",INDEX([1]NKC!$F$10:$F$5007,$H1563)))</f>
        <v/>
      </c>
      <c r="F1563" s="49">
        <f ca="1">IF(IF($H1563="","",INDEX([1]NKC!$D$10:$D$5007,$H1563))=$C$8,"",IF($H1563="","",INDEX([1]NKC!$F$10:$F$5007,$H1563)))</f>
        <v>680000</v>
      </c>
      <c r="G1563" s="50">
        <f ca="1">IF(SUM(E1563:F1563)=0,0,$G$11+SUM(E$12:$E1563)-SUM(F$12:$F1563))</f>
        <v>2106581342</v>
      </c>
      <c r="H1563" s="51">
        <f ca="1">IF(IF(TYPE(MATCH($C$8,OFFSET([1]NKC!$D$10,H1562,0):'[1]NKC'!$D$5007,0)+H1562)=16,"",MATCH($C$8,OFFSET([1]NKC!$D$10,H1562,0):'[1]NKC'!$D$5007,0)+H1562)&lt;IF(TYPE(MATCH($C$8,OFFSET([1]NKC!$E$10,H1562,0):'[1]NKC'!$E$5007,0)+H1562)=16,"",MATCH($C$8,OFFSET([1]NKC!$E$10,H1562,0):'[1]NKC'!$E$5007,0)+H1562),IF(TYPE(MATCH($C$8,OFFSET([1]NKC!$D$10,H1562,0):'[1]NKC'!$D$5007,0)+H1562)=16,"",MATCH($C$8,OFFSET([1]NKC!$D$10,H1562,0):'[1]NKC'!$D$5007,0)+H1562),IF(TYPE(MATCH($C$8,OFFSET([1]NKC!$E$10,H1562,0):'[1]NKC'!$E$5007,0)+H1562)=16,"",MATCH($C$8,OFFSET([1]NKC!$E$10,H1562,0):'[1]NKC'!$E$5007,0)+H1562))</f>
        <v>2202</v>
      </c>
    </row>
    <row r="1564" spans="1:8" s="52" customFormat="1" ht="14.25">
      <c r="A1564" s="45">
        <f ca="1">IF($H1564="","",INDEX([1]NKC!$A$10:$A$5007,$H1564))</f>
        <v>43738</v>
      </c>
      <c r="B1564" s="46" t="str">
        <f ca="1">IF($H1564="","",INDEX([1]NKC!$B$10:$B$5007,$H1564))</f>
        <v>PC00169</v>
      </c>
      <c r="C1564" s="47" t="str">
        <f ca="1">IF($H1564="","",INDEX([1]NKC!$C$10:$C$5007,$H1564))</f>
        <v>Thuế GTGT được khấu trừ của hàng hóa, dịch vụ</v>
      </c>
      <c r="D1564" s="48" t="str">
        <f ca="1">IF(IF($H1564="","",INDEX([1]NKC!$D$10:$D$5007,$H1564))=$C$8,IF($H1564="","",INDEX([1]NKC!$E$10:$E$5007,$H1564)),IF($H1564="","",INDEX([1]NKC!$D$10:$D$5007,$H1564)))</f>
        <v>1331</v>
      </c>
      <c r="E1564" s="49" t="str">
        <f ca="1">IF(IF($H1564="","",INDEX([1]NKC!$E$10:$E$5007,$H1564))=$C$8,"",IF($H1564="","",INDEX([1]NKC!$F$10:$F$5007,$H1564)))</f>
        <v/>
      </c>
      <c r="F1564" s="49">
        <f ca="1">IF(IF($H1564="","",INDEX([1]NKC!$D$10:$D$5007,$H1564))=$C$8,"",IF($H1564="","",INDEX([1]NKC!$F$10:$F$5007,$H1564)))</f>
        <v>98204</v>
      </c>
      <c r="G1564" s="50">
        <f ca="1">IF(SUM(E1564:F1564)=0,0,$G$11+SUM(E$12:$E1564)-SUM(F$12:$F1564))</f>
        <v>2106483138</v>
      </c>
      <c r="H1564" s="51">
        <f ca="1">IF(IF(TYPE(MATCH($C$8,OFFSET([1]NKC!$D$10,H1563,0):'[1]NKC'!$D$5007,0)+H1563)=16,"",MATCH($C$8,OFFSET([1]NKC!$D$10,H1563,0):'[1]NKC'!$D$5007,0)+H1563)&lt;IF(TYPE(MATCH($C$8,OFFSET([1]NKC!$E$10,H1563,0):'[1]NKC'!$E$5007,0)+H1563)=16,"",MATCH($C$8,OFFSET([1]NKC!$E$10,H1563,0):'[1]NKC'!$E$5007,0)+H1563),IF(TYPE(MATCH($C$8,OFFSET([1]NKC!$D$10,H1563,0):'[1]NKC'!$D$5007,0)+H1563)=16,"",MATCH($C$8,OFFSET([1]NKC!$D$10,H1563,0):'[1]NKC'!$D$5007,0)+H1563),IF(TYPE(MATCH($C$8,OFFSET([1]NKC!$E$10,H1563,0):'[1]NKC'!$E$5007,0)+H1563)=16,"",MATCH($C$8,OFFSET([1]NKC!$E$10,H1563,0):'[1]NKC'!$E$5007,0)+H1563))</f>
        <v>2203</v>
      </c>
    </row>
    <row r="1565" spans="1:8" s="52" customFormat="1" ht="38.25">
      <c r="A1565" s="45">
        <f ca="1">IF($H1565="","",INDEX([1]NKC!$A$10:$A$5007,$H1565))</f>
        <v>43738</v>
      </c>
      <c r="B1565" s="46" t="str">
        <f ca="1">IF($H1565="","",INDEX([1]NKC!$B$10:$B$5007,$H1565))</f>
        <v>PC00170</v>
      </c>
      <c r="C1565" s="47" t="str">
        <f ca="1">IF($H1565="","",INDEX([1]NKC!$C$10:$C$5007,$H1565))</f>
        <v>Thanh toán mua máy d0o nhiệt độ, máy kiểm tra tiếng ốn theo HĐ 0007473 (28/08/2019) - Nguyễn Ngọc Thịnh</v>
      </c>
      <c r="D1565" s="48" t="str">
        <f ca="1">IF(IF($H1565="","",INDEX([1]NKC!$D$10:$D$5007,$H1565))=$C$8,IF($H1565="","",INDEX([1]NKC!$E$10:$E$5007,$H1565)),IF($H1565="","",INDEX([1]NKC!$D$10:$D$5007,$H1565)))</f>
        <v>24201</v>
      </c>
      <c r="E1565" s="49" t="str">
        <f ca="1">IF(IF($H1565="","",INDEX([1]NKC!$E$10:$E$5007,$H1565))=$C$8,"",IF($H1565="","",INDEX([1]NKC!$F$10:$F$5007,$H1565)))</f>
        <v/>
      </c>
      <c r="F1565" s="49">
        <f ca="1">IF(IF($H1565="","",INDEX([1]NKC!$D$10:$D$5007,$H1565))=$C$8,"",IF($H1565="","",INDEX([1]NKC!$F$10:$F$5007,$H1565)))</f>
        <v>4895000</v>
      </c>
      <c r="G1565" s="50">
        <f ca="1">IF(SUM(E1565:F1565)=0,0,$G$11+SUM(E$12:$E1565)-SUM(F$12:$F1565))</f>
        <v>2101588138</v>
      </c>
      <c r="H1565" s="51">
        <f ca="1">IF(IF(TYPE(MATCH($C$8,OFFSET([1]NKC!$D$10,H1564,0):'[1]NKC'!$D$5007,0)+H1564)=16,"",MATCH($C$8,OFFSET([1]NKC!$D$10,H1564,0):'[1]NKC'!$D$5007,0)+H1564)&lt;IF(TYPE(MATCH($C$8,OFFSET([1]NKC!$E$10,H1564,0):'[1]NKC'!$E$5007,0)+H1564)=16,"",MATCH($C$8,OFFSET([1]NKC!$E$10,H1564,0):'[1]NKC'!$E$5007,0)+H1564),IF(TYPE(MATCH($C$8,OFFSET([1]NKC!$D$10,H1564,0):'[1]NKC'!$D$5007,0)+H1564)=16,"",MATCH($C$8,OFFSET([1]NKC!$D$10,H1564,0):'[1]NKC'!$D$5007,0)+H1564),IF(TYPE(MATCH($C$8,OFFSET([1]NKC!$E$10,H1564,0):'[1]NKC'!$E$5007,0)+H1564)=16,"",MATCH($C$8,OFFSET([1]NKC!$E$10,H1564,0):'[1]NKC'!$E$5007,0)+H1564))</f>
        <v>2204</v>
      </c>
    </row>
    <row r="1566" spans="1:8" s="52" customFormat="1" ht="25.5">
      <c r="A1566" s="45">
        <f ca="1">IF($H1566="","",INDEX([1]NKC!$A$10:$A$5007,$H1566))</f>
        <v>43738</v>
      </c>
      <c r="B1566" s="46" t="str">
        <f ca="1">IF($H1566="","",INDEX([1]NKC!$B$10:$B$5007,$H1566))</f>
        <v>PC00171</v>
      </c>
      <c r="C1566" s="47" t="str">
        <f ca="1">IF($H1566="","",INDEX([1]NKC!$C$10:$C$5007,$H1566))</f>
        <v xml:space="preserve">Thanh toán in danh thếp (Thịnh, Nam, Phương) theo HĐ 000081 (24/09/2019) </v>
      </c>
      <c r="D1566" s="48" t="str">
        <f ca="1">IF(IF($H1566="","",INDEX([1]NKC!$D$10:$D$5007,$H1566))=$C$8,IF($H1566="","",INDEX([1]NKC!$E$10:$E$5007,$H1566)),IF($H1566="","",INDEX([1]NKC!$D$10:$D$5007,$H1566)))</f>
        <v>6428</v>
      </c>
      <c r="E1566" s="49" t="str">
        <f ca="1">IF(IF($H1566="","",INDEX([1]NKC!$E$10:$E$5007,$H1566))=$C$8,"",IF($H1566="","",INDEX([1]NKC!$F$10:$F$5007,$H1566)))</f>
        <v/>
      </c>
      <c r="F1566" s="49">
        <f ca="1">IF(IF($H1566="","",INDEX([1]NKC!$D$10:$D$5007,$H1566))=$C$8,"",IF($H1566="","",INDEX([1]NKC!$F$10:$F$5007,$H1566)))</f>
        <v>800000</v>
      </c>
      <c r="G1566" s="50">
        <f ca="1">IF(SUM(E1566:F1566)=0,0,$G$11+SUM(E$12:$E1566)-SUM(F$12:$F1566))</f>
        <v>2100788138</v>
      </c>
      <c r="H1566" s="51">
        <f ca="1">IF(IF(TYPE(MATCH($C$8,OFFSET([1]NKC!$D$10,H1565,0):'[1]NKC'!$D$5007,0)+H1565)=16,"",MATCH($C$8,OFFSET([1]NKC!$D$10,H1565,0):'[1]NKC'!$D$5007,0)+H1565)&lt;IF(TYPE(MATCH($C$8,OFFSET([1]NKC!$E$10,H1565,0):'[1]NKC'!$E$5007,0)+H1565)=16,"",MATCH($C$8,OFFSET([1]NKC!$E$10,H1565,0):'[1]NKC'!$E$5007,0)+H1565),IF(TYPE(MATCH($C$8,OFFSET([1]NKC!$D$10,H1565,0):'[1]NKC'!$D$5007,0)+H1565)=16,"",MATCH($C$8,OFFSET([1]NKC!$D$10,H1565,0):'[1]NKC'!$D$5007,0)+H1565),IF(TYPE(MATCH($C$8,OFFSET([1]NKC!$E$10,H1565,0):'[1]NKC'!$E$5007,0)+H1565)=16,"",MATCH($C$8,OFFSET([1]NKC!$E$10,H1565,0):'[1]NKC'!$E$5007,0)+H1565))</f>
        <v>2205</v>
      </c>
    </row>
    <row r="1567" spans="1:8" s="52" customFormat="1" ht="14.25">
      <c r="A1567" s="45">
        <f ca="1">IF($H1567="","",INDEX([1]NKC!$A$10:$A$5007,$H1567))</f>
        <v>43738</v>
      </c>
      <c r="B1567" s="46" t="str">
        <f ca="1">IF($H1567="","",INDEX([1]NKC!$B$10:$B$5007,$H1567))</f>
        <v>PC00171</v>
      </c>
      <c r="C1567" s="47" t="str">
        <f ca="1">IF($H1567="","",INDEX([1]NKC!$C$10:$C$5007,$H1567))</f>
        <v>Thuế GTGT được khấu trừ của hàng hóa, dịch vụ</v>
      </c>
      <c r="D1567" s="48" t="str">
        <f ca="1">IF(IF($H1567="","",INDEX([1]NKC!$D$10:$D$5007,$H1567))=$C$8,IF($H1567="","",INDEX([1]NKC!$E$10:$E$5007,$H1567)),IF($H1567="","",INDEX([1]NKC!$D$10:$D$5007,$H1567)))</f>
        <v>1331</v>
      </c>
      <c r="E1567" s="49" t="str">
        <f ca="1">IF(IF($H1567="","",INDEX([1]NKC!$E$10:$E$5007,$H1567))=$C$8,"",IF($H1567="","",INDEX([1]NKC!$F$10:$F$5007,$H1567)))</f>
        <v/>
      </c>
      <c r="F1567" s="49">
        <f ca="1">IF(IF($H1567="","",INDEX([1]NKC!$D$10:$D$5007,$H1567))=$C$8,"",IF($H1567="","",INDEX([1]NKC!$F$10:$F$5007,$H1567)))</f>
        <v>80000</v>
      </c>
      <c r="G1567" s="50">
        <f ca="1">IF(SUM(E1567:F1567)=0,0,$G$11+SUM(E$12:$E1567)-SUM(F$12:$F1567))</f>
        <v>2100708138</v>
      </c>
      <c r="H1567" s="51">
        <f ca="1">IF(IF(TYPE(MATCH($C$8,OFFSET([1]NKC!$D$10,H1566,0):'[1]NKC'!$D$5007,0)+H1566)=16,"",MATCH($C$8,OFFSET([1]NKC!$D$10,H1566,0):'[1]NKC'!$D$5007,0)+H1566)&lt;IF(TYPE(MATCH($C$8,OFFSET([1]NKC!$E$10,H1566,0):'[1]NKC'!$E$5007,0)+H1566)=16,"",MATCH($C$8,OFFSET([1]NKC!$E$10,H1566,0):'[1]NKC'!$E$5007,0)+H1566),IF(TYPE(MATCH($C$8,OFFSET([1]NKC!$D$10,H1566,0):'[1]NKC'!$D$5007,0)+H1566)=16,"",MATCH($C$8,OFFSET([1]NKC!$D$10,H1566,0):'[1]NKC'!$D$5007,0)+H1566),IF(TYPE(MATCH($C$8,OFFSET([1]NKC!$E$10,H1566,0):'[1]NKC'!$E$5007,0)+H1566)=16,"",MATCH($C$8,OFFSET([1]NKC!$E$10,H1566,0):'[1]NKC'!$E$5007,0)+H1566))</f>
        <v>2206</v>
      </c>
    </row>
    <row r="1568" spans="1:8" s="52" customFormat="1" ht="38.25">
      <c r="A1568" s="45">
        <f ca="1">IF($H1568="","",INDEX([1]NKC!$A$10:$A$5007,$H1568))</f>
        <v>43738</v>
      </c>
      <c r="B1568" s="46" t="str">
        <f ca="1">IF($H1568="","",INDEX([1]NKC!$B$10:$B$5007,$H1568))</f>
        <v>PC00172</v>
      </c>
      <c r="C1568" s="47" t="str">
        <f ca="1">IF($H1568="","",INDEX([1]NKC!$C$10:$C$5007,$H1568))</f>
        <v>Thanh toán mua 02 thẻ nhớ theo HĐ 0004647 (23/09/2019), 2000037 (21/09/2019) - Văn Ngọc Phương</v>
      </c>
      <c r="D1568" s="48" t="str">
        <f ca="1">IF(IF($H1568="","",INDEX([1]NKC!$D$10:$D$5007,$H1568))=$C$8,IF($H1568="","",INDEX([1]NKC!$E$10:$E$5007,$H1568)),IF($H1568="","",INDEX([1]NKC!$D$10:$D$5007,$H1568)))</f>
        <v>6423</v>
      </c>
      <c r="E1568" s="49" t="str">
        <f ca="1">IF(IF($H1568="","",INDEX([1]NKC!$E$10:$E$5007,$H1568))=$C$8,"",IF($H1568="","",INDEX([1]NKC!$F$10:$F$5007,$H1568)))</f>
        <v/>
      </c>
      <c r="F1568" s="49">
        <f ca="1">IF(IF($H1568="","",INDEX([1]NKC!$D$10:$D$5007,$H1568))=$C$8,"",IF($H1568="","",INDEX([1]NKC!$F$10:$F$5007,$H1568)))</f>
        <v>201820</v>
      </c>
      <c r="G1568" s="50">
        <f ca="1">IF(SUM(E1568:F1568)=0,0,$G$11+SUM(E$12:$E1568)-SUM(F$12:$F1568))</f>
        <v>2100506318</v>
      </c>
      <c r="H1568" s="51">
        <f ca="1">IF(IF(TYPE(MATCH($C$8,OFFSET([1]NKC!$D$10,H1567,0):'[1]NKC'!$D$5007,0)+H1567)=16,"",MATCH($C$8,OFFSET([1]NKC!$D$10,H1567,0):'[1]NKC'!$D$5007,0)+H1567)&lt;IF(TYPE(MATCH($C$8,OFFSET([1]NKC!$E$10,H1567,0):'[1]NKC'!$E$5007,0)+H1567)=16,"",MATCH($C$8,OFFSET([1]NKC!$E$10,H1567,0):'[1]NKC'!$E$5007,0)+H1567),IF(TYPE(MATCH($C$8,OFFSET([1]NKC!$D$10,H1567,0):'[1]NKC'!$D$5007,0)+H1567)=16,"",MATCH($C$8,OFFSET([1]NKC!$D$10,H1567,0):'[1]NKC'!$D$5007,0)+H1567),IF(TYPE(MATCH($C$8,OFFSET([1]NKC!$E$10,H1567,0):'[1]NKC'!$E$5007,0)+H1567)=16,"",MATCH($C$8,OFFSET([1]NKC!$E$10,H1567,0):'[1]NKC'!$E$5007,0)+H1567))</f>
        <v>2207</v>
      </c>
    </row>
    <row r="1569" spans="1:8" s="52" customFormat="1" ht="14.25">
      <c r="A1569" s="45">
        <f ca="1">IF($H1569="","",INDEX([1]NKC!$A$10:$A$5007,$H1569))</f>
        <v>43738</v>
      </c>
      <c r="B1569" s="46" t="str">
        <f ca="1">IF($H1569="","",INDEX([1]NKC!$B$10:$B$5007,$H1569))</f>
        <v>PC00172</v>
      </c>
      <c r="C1569" s="47" t="str">
        <f ca="1">IF($H1569="","",INDEX([1]NKC!$C$10:$C$5007,$H1569))</f>
        <v>Chi phí bằng tiền khác</v>
      </c>
      <c r="D1569" s="48" t="str">
        <f ca="1">IF(IF($H1569="","",INDEX([1]NKC!$D$10:$D$5007,$H1569))=$C$8,IF($H1569="","",INDEX([1]NKC!$E$10:$E$5007,$H1569)),IF($H1569="","",INDEX([1]NKC!$D$10:$D$5007,$H1569)))</f>
        <v>6428</v>
      </c>
      <c r="E1569" s="49" t="str">
        <f ca="1">IF(IF($H1569="","",INDEX([1]NKC!$E$10:$E$5007,$H1569))=$C$8,"",IF($H1569="","",INDEX([1]NKC!$F$10:$F$5007,$H1569)))</f>
        <v/>
      </c>
      <c r="F1569" s="49">
        <f ca="1">IF(IF($H1569="","",INDEX([1]NKC!$D$10:$D$5007,$H1569))=$C$8,"",IF($H1569="","",INDEX([1]NKC!$F$10:$F$5007,$H1569)))</f>
        <v>26364</v>
      </c>
      <c r="G1569" s="50">
        <f ca="1">IF(SUM(E1569:F1569)=0,0,$G$11+SUM(E$12:$E1569)-SUM(F$12:$F1569))</f>
        <v>2100479954</v>
      </c>
      <c r="H1569" s="51">
        <f ca="1">IF(IF(TYPE(MATCH($C$8,OFFSET([1]NKC!$D$10,H1568,0):'[1]NKC'!$D$5007,0)+H1568)=16,"",MATCH($C$8,OFFSET([1]NKC!$D$10,H1568,0):'[1]NKC'!$D$5007,0)+H1568)&lt;IF(TYPE(MATCH($C$8,OFFSET([1]NKC!$E$10,H1568,0):'[1]NKC'!$E$5007,0)+H1568)=16,"",MATCH($C$8,OFFSET([1]NKC!$E$10,H1568,0):'[1]NKC'!$E$5007,0)+H1568),IF(TYPE(MATCH($C$8,OFFSET([1]NKC!$D$10,H1568,0):'[1]NKC'!$D$5007,0)+H1568)=16,"",MATCH($C$8,OFFSET([1]NKC!$D$10,H1568,0):'[1]NKC'!$D$5007,0)+H1568),IF(TYPE(MATCH($C$8,OFFSET([1]NKC!$E$10,H1568,0):'[1]NKC'!$E$5007,0)+H1568)=16,"",MATCH($C$8,OFFSET([1]NKC!$E$10,H1568,0):'[1]NKC'!$E$5007,0)+H1568))</f>
        <v>2208</v>
      </c>
    </row>
    <row r="1570" spans="1:8" s="52" customFormat="1" ht="14.25">
      <c r="A1570" s="45">
        <f ca="1">IF($H1570="","",INDEX([1]NKC!$A$10:$A$5007,$H1570))</f>
        <v>43738</v>
      </c>
      <c r="B1570" s="46" t="str">
        <f ca="1">IF($H1570="","",INDEX([1]NKC!$B$10:$B$5007,$H1570))</f>
        <v>PC00172</v>
      </c>
      <c r="C1570" s="47" t="str">
        <f ca="1">IF($H1570="","",INDEX([1]NKC!$C$10:$C$5007,$H1570))</f>
        <v>Chi phí đồ dùng văn phòng</v>
      </c>
      <c r="D1570" s="48" t="str">
        <f ca="1">IF(IF($H1570="","",INDEX([1]NKC!$D$10:$D$5007,$H1570))=$C$8,IF($H1570="","",INDEX([1]NKC!$E$10:$E$5007,$H1570)),IF($H1570="","",INDEX([1]NKC!$D$10:$D$5007,$H1570)))</f>
        <v>6423</v>
      </c>
      <c r="E1570" s="49" t="str">
        <f ca="1">IF(IF($H1570="","",INDEX([1]NKC!$E$10:$E$5007,$H1570))=$C$8,"",IF($H1570="","",INDEX([1]NKC!$F$10:$F$5007,$H1570)))</f>
        <v/>
      </c>
      <c r="F1570" s="49">
        <f ca="1">IF(IF($H1570="","",INDEX([1]NKC!$D$10:$D$5007,$H1570))=$C$8,"",IF($H1570="","",INDEX([1]NKC!$F$10:$F$5007,$H1570)))</f>
        <v>100000</v>
      </c>
      <c r="G1570" s="50">
        <f ca="1">IF(SUM(E1570:F1570)=0,0,$G$11+SUM(E$12:$E1570)-SUM(F$12:$F1570))</f>
        <v>2100379954</v>
      </c>
      <c r="H1570" s="51">
        <f ca="1">IF(IF(TYPE(MATCH($C$8,OFFSET([1]NKC!$D$10,H1569,0):'[1]NKC'!$D$5007,0)+H1569)=16,"",MATCH($C$8,OFFSET([1]NKC!$D$10,H1569,0):'[1]NKC'!$D$5007,0)+H1569)&lt;IF(TYPE(MATCH($C$8,OFFSET([1]NKC!$E$10,H1569,0):'[1]NKC'!$E$5007,0)+H1569)=16,"",MATCH($C$8,OFFSET([1]NKC!$E$10,H1569,0):'[1]NKC'!$E$5007,0)+H1569),IF(TYPE(MATCH($C$8,OFFSET([1]NKC!$D$10,H1569,0):'[1]NKC'!$D$5007,0)+H1569)=16,"",MATCH($C$8,OFFSET([1]NKC!$D$10,H1569,0):'[1]NKC'!$D$5007,0)+H1569),IF(TYPE(MATCH($C$8,OFFSET([1]NKC!$E$10,H1569,0):'[1]NKC'!$E$5007,0)+H1569)=16,"",MATCH($C$8,OFFSET([1]NKC!$E$10,H1569,0):'[1]NKC'!$E$5007,0)+H1569))</f>
        <v>2209</v>
      </c>
    </row>
    <row r="1571" spans="1:8" s="52" customFormat="1" ht="14.25">
      <c r="A1571" s="45">
        <f ca="1">IF($H1571="","",INDEX([1]NKC!$A$10:$A$5007,$H1571))</f>
        <v>43738</v>
      </c>
      <c r="B1571" s="46" t="str">
        <f ca="1">IF($H1571="","",INDEX([1]NKC!$B$10:$B$5007,$H1571))</f>
        <v>PC00172</v>
      </c>
      <c r="C1571" s="47" t="str">
        <f ca="1">IF($H1571="","",INDEX([1]NKC!$C$10:$C$5007,$H1571))</f>
        <v>Thuế GTGT được khấu trừ của hàng hóa, dịch vụ</v>
      </c>
      <c r="D1571" s="48" t="str">
        <f ca="1">IF(IF($H1571="","",INDEX([1]NKC!$D$10:$D$5007,$H1571))=$C$8,IF($H1571="","",INDEX([1]NKC!$E$10:$E$5007,$H1571)),IF($H1571="","",INDEX([1]NKC!$D$10:$D$5007,$H1571)))</f>
        <v>1331</v>
      </c>
      <c r="E1571" s="49" t="str">
        <f ca="1">IF(IF($H1571="","",INDEX([1]NKC!$E$10:$E$5007,$H1571))=$C$8,"",IF($H1571="","",INDEX([1]NKC!$F$10:$F$5007,$H1571)))</f>
        <v/>
      </c>
      <c r="F1571" s="49">
        <f ca="1">IF(IF($H1571="","",INDEX([1]NKC!$D$10:$D$5007,$H1571))=$C$8,"",IF($H1571="","",INDEX([1]NKC!$F$10:$F$5007,$H1571)))</f>
        <v>22818</v>
      </c>
      <c r="G1571" s="50">
        <f ca="1">IF(SUM(E1571:F1571)=0,0,$G$11+SUM(E$12:$E1571)-SUM(F$12:$F1571))</f>
        <v>2100357136</v>
      </c>
      <c r="H1571" s="51">
        <f ca="1">IF(IF(TYPE(MATCH($C$8,OFFSET([1]NKC!$D$10,H1570,0):'[1]NKC'!$D$5007,0)+H1570)=16,"",MATCH($C$8,OFFSET([1]NKC!$D$10,H1570,0):'[1]NKC'!$D$5007,0)+H1570)&lt;IF(TYPE(MATCH($C$8,OFFSET([1]NKC!$E$10,H1570,0):'[1]NKC'!$E$5007,0)+H1570)=16,"",MATCH($C$8,OFFSET([1]NKC!$E$10,H1570,0):'[1]NKC'!$E$5007,0)+H1570),IF(TYPE(MATCH($C$8,OFFSET([1]NKC!$D$10,H1570,0):'[1]NKC'!$D$5007,0)+H1570)=16,"",MATCH($C$8,OFFSET([1]NKC!$D$10,H1570,0):'[1]NKC'!$D$5007,0)+H1570),IF(TYPE(MATCH($C$8,OFFSET([1]NKC!$E$10,H1570,0):'[1]NKC'!$E$5007,0)+H1570)=16,"",MATCH($C$8,OFFSET([1]NKC!$E$10,H1570,0):'[1]NKC'!$E$5007,0)+H1570))</f>
        <v>2210</v>
      </c>
    </row>
    <row r="1572" spans="1:8" s="52" customFormat="1" ht="38.25">
      <c r="A1572" s="45">
        <f ca="1">IF($H1572="","",INDEX([1]NKC!$A$10:$A$5007,$H1572))</f>
        <v>43738</v>
      </c>
      <c r="B1572" s="46" t="str">
        <f ca="1">IF($H1572="","",INDEX([1]NKC!$B$10:$B$5007,$H1572))</f>
        <v>PC00173</v>
      </c>
      <c r="C1572" s="47" t="str">
        <f ca="1">IF($H1572="","",INDEX([1]NKC!$C$10:$C$5007,$H1572))</f>
        <v>Thanh toán in thiệp mời hội thảo, in tem gạch, bút trình chiếu theo HĐ 000205 (06/09/2019), 00015 (20/08/2019) - Nguyễn Ngọc Thịnh</v>
      </c>
      <c r="D1572" s="48" t="str">
        <f ca="1">IF(IF($H1572="","",INDEX([1]NKC!$D$10:$D$5007,$H1572))=$C$8,IF($H1572="","",INDEX([1]NKC!$E$10:$E$5007,$H1572)),IF($H1572="","",INDEX([1]NKC!$D$10:$D$5007,$H1572)))</f>
        <v>6423</v>
      </c>
      <c r="E1572" s="49" t="str">
        <f ca="1">IF(IF($H1572="","",INDEX([1]NKC!$E$10:$E$5007,$H1572))=$C$8,"",IF($H1572="","",INDEX([1]NKC!$F$10:$F$5007,$H1572)))</f>
        <v/>
      </c>
      <c r="F1572" s="49">
        <f ca="1">IF(IF($H1572="","",INDEX([1]NKC!$D$10:$D$5007,$H1572))=$C$8,"",IF($H1572="","",INDEX([1]NKC!$F$10:$F$5007,$H1572)))</f>
        <v>600000</v>
      </c>
      <c r="G1572" s="50">
        <f ca="1">IF(SUM(E1572:F1572)=0,0,$G$11+SUM(E$12:$E1572)-SUM(F$12:$F1572))</f>
        <v>2099757136</v>
      </c>
      <c r="H1572" s="51">
        <f ca="1">IF(IF(TYPE(MATCH($C$8,OFFSET([1]NKC!$D$10,H1571,0):'[1]NKC'!$D$5007,0)+H1571)=16,"",MATCH($C$8,OFFSET([1]NKC!$D$10,H1571,0):'[1]NKC'!$D$5007,0)+H1571)&lt;IF(TYPE(MATCH($C$8,OFFSET([1]NKC!$E$10,H1571,0):'[1]NKC'!$E$5007,0)+H1571)=16,"",MATCH($C$8,OFFSET([1]NKC!$E$10,H1571,0):'[1]NKC'!$E$5007,0)+H1571),IF(TYPE(MATCH($C$8,OFFSET([1]NKC!$D$10,H1571,0):'[1]NKC'!$D$5007,0)+H1571)=16,"",MATCH($C$8,OFFSET([1]NKC!$D$10,H1571,0):'[1]NKC'!$D$5007,0)+H1571),IF(TYPE(MATCH($C$8,OFFSET([1]NKC!$E$10,H1571,0):'[1]NKC'!$E$5007,0)+H1571)=16,"",MATCH($C$8,OFFSET([1]NKC!$E$10,H1571,0):'[1]NKC'!$E$5007,0)+H1571))</f>
        <v>2211</v>
      </c>
    </row>
    <row r="1573" spans="1:8" s="52" customFormat="1" ht="38.25">
      <c r="A1573" s="45">
        <f ca="1">IF($H1573="","",INDEX([1]NKC!$A$10:$A$5007,$H1573))</f>
        <v>43738</v>
      </c>
      <c r="B1573" s="46" t="str">
        <f ca="1">IF($H1573="","",INDEX([1]NKC!$B$10:$B$5007,$H1573))</f>
        <v>PC00173</v>
      </c>
      <c r="C1573" s="47" t="str">
        <f ca="1">IF($H1573="","",INDEX([1]NKC!$C$10:$C$5007,$H1573))</f>
        <v>Thanh toán in thiệp mời hội thảo, in tem gạch, bút trình chiếu theo HĐ 000205 (06/09/2019), 00015 (20/08/2019) - Nguyễn Ngọc Thịnh</v>
      </c>
      <c r="D1573" s="48" t="str">
        <f ca="1">IF(IF($H1573="","",INDEX([1]NKC!$D$10:$D$5007,$H1573))=$C$8,IF($H1573="","",INDEX([1]NKC!$E$10:$E$5007,$H1573)),IF($H1573="","",INDEX([1]NKC!$D$10:$D$5007,$H1573)))</f>
        <v>6423</v>
      </c>
      <c r="E1573" s="49" t="str">
        <f ca="1">IF(IF($H1573="","",INDEX([1]NKC!$E$10:$E$5007,$H1573))=$C$8,"",IF($H1573="","",INDEX([1]NKC!$F$10:$F$5007,$H1573)))</f>
        <v/>
      </c>
      <c r="F1573" s="49">
        <f ca="1">IF(IF($H1573="","",INDEX([1]NKC!$D$10:$D$5007,$H1573))=$C$8,"",IF($H1573="","",INDEX([1]NKC!$F$10:$F$5007,$H1573)))</f>
        <v>499800</v>
      </c>
      <c r="G1573" s="50">
        <f ca="1">IF(SUM(E1573:F1573)=0,0,$G$11+SUM(E$12:$E1573)-SUM(F$12:$F1573))</f>
        <v>2099257336</v>
      </c>
      <c r="H1573" s="51">
        <f ca="1">IF(IF(TYPE(MATCH($C$8,OFFSET([1]NKC!$D$10,H1572,0):'[1]NKC'!$D$5007,0)+H1572)=16,"",MATCH($C$8,OFFSET([1]NKC!$D$10,H1572,0):'[1]NKC'!$D$5007,0)+H1572)&lt;IF(TYPE(MATCH($C$8,OFFSET([1]NKC!$E$10,H1572,0):'[1]NKC'!$E$5007,0)+H1572)=16,"",MATCH($C$8,OFFSET([1]NKC!$E$10,H1572,0):'[1]NKC'!$E$5007,0)+H1572),IF(TYPE(MATCH($C$8,OFFSET([1]NKC!$D$10,H1572,0):'[1]NKC'!$D$5007,0)+H1572)=16,"",MATCH($C$8,OFFSET([1]NKC!$D$10,H1572,0):'[1]NKC'!$D$5007,0)+H1572),IF(TYPE(MATCH($C$8,OFFSET([1]NKC!$E$10,H1572,0):'[1]NKC'!$E$5007,0)+H1572)=16,"",MATCH($C$8,OFFSET([1]NKC!$E$10,H1572,0):'[1]NKC'!$E$5007,0)+H1572))</f>
        <v>2212</v>
      </c>
    </row>
    <row r="1574" spans="1:8" s="52" customFormat="1" ht="38.25">
      <c r="A1574" s="45">
        <f ca="1">IF($H1574="","",INDEX([1]NKC!$A$10:$A$5007,$H1574))</f>
        <v>43738</v>
      </c>
      <c r="B1574" s="46" t="str">
        <f ca="1">IF($H1574="","",INDEX([1]NKC!$B$10:$B$5007,$H1574))</f>
        <v>PC00173</v>
      </c>
      <c r="C1574" s="47" t="str">
        <f ca="1">IF($H1574="","",INDEX([1]NKC!$C$10:$C$5007,$H1574))</f>
        <v>Thanh toán in thiệp mời hội thảo, in tem gạch, bút trình chiếu theo HĐ 000205 (06/09/2019), 00015 (20/08/2019) - Nguyễn Ngọc Thịnh</v>
      </c>
      <c r="D1574" s="48" t="str">
        <f ca="1">IF(IF($H1574="","",INDEX([1]NKC!$D$10:$D$5007,$H1574))=$C$8,IF($H1574="","",INDEX([1]NKC!$E$10:$E$5007,$H1574)),IF($H1574="","",INDEX([1]NKC!$D$10:$D$5007,$H1574)))</f>
        <v>6423</v>
      </c>
      <c r="E1574" s="49" t="str">
        <f ca="1">IF(IF($H1574="","",INDEX([1]NKC!$E$10:$E$5007,$H1574))=$C$8,"",IF($H1574="","",INDEX([1]NKC!$F$10:$F$5007,$H1574)))</f>
        <v/>
      </c>
      <c r="F1574" s="49">
        <f ca="1">IF(IF($H1574="","",INDEX([1]NKC!$D$10:$D$5007,$H1574))=$C$8,"",IF($H1574="","",INDEX([1]NKC!$F$10:$F$5007,$H1574)))</f>
        <v>627273</v>
      </c>
      <c r="G1574" s="50">
        <f ca="1">IF(SUM(E1574:F1574)=0,0,$G$11+SUM(E$12:$E1574)-SUM(F$12:$F1574))</f>
        <v>2098630063</v>
      </c>
      <c r="H1574" s="51">
        <f ca="1">IF(IF(TYPE(MATCH($C$8,OFFSET([1]NKC!$D$10,H1573,0):'[1]NKC'!$D$5007,0)+H1573)=16,"",MATCH($C$8,OFFSET([1]NKC!$D$10,H1573,0):'[1]NKC'!$D$5007,0)+H1573)&lt;IF(TYPE(MATCH($C$8,OFFSET([1]NKC!$E$10,H1573,0):'[1]NKC'!$E$5007,0)+H1573)=16,"",MATCH($C$8,OFFSET([1]NKC!$E$10,H1573,0):'[1]NKC'!$E$5007,0)+H1573),IF(TYPE(MATCH($C$8,OFFSET([1]NKC!$D$10,H1573,0):'[1]NKC'!$D$5007,0)+H1573)=16,"",MATCH($C$8,OFFSET([1]NKC!$D$10,H1573,0):'[1]NKC'!$D$5007,0)+H1573),IF(TYPE(MATCH($C$8,OFFSET([1]NKC!$E$10,H1573,0):'[1]NKC'!$E$5007,0)+H1573)=16,"",MATCH($C$8,OFFSET([1]NKC!$E$10,H1573,0):'[1]NKC'!$E$5007,0)+H1573))</f>
        <v>2213</v>
      </c>
    </row>
    <row r="1575" spans="1:8" s="52" customFormat="1" ht="38.25">
      <c r="A1575" s="45">
        <f ca="1">IF($H1575="","",INDEX([1]NKC!$A$10:$A$5007,$H1575))</f>
        <v>43738</v>
      </c>
      <c r="B1575" s="46" t="str">
        <f ca="1">IF($H1575="","",INDEX([1]NKC!$B$10:$B$5007,$H1575))</f>
        <v>PC00173</v>
      </c>
      <c r="C1575" s="47" t="str">
        <f ca="1">IF($H1575="","",INDEX([1]NKC!$C$10:$C$5007,$H1575))</f>
        <v>Thanh toán in thiệp mời hội thảo, in tem gạch, bút trình chiếu theo HĐ 000205 (06/09/2019), 00015 (20/08/2019) - Nguyễn Ngọc Thịnh</v>
      </c>
      <c r="D1575" s="48" t="str">
        <f ca="1">IF(IF($H1575="","",INDEX([1]NKC!$D$10:$D$5007,$H1575))=$C$8,IF($H1575="","",INDEX([1]NKC!$E$10:$E$5007,$H1575)),IF($H1575="","",INDEX([1]NKC!$D$10:$D$5007,$H1575)))</f>
        <v>6423</v>
      </c>
      <c r="E1575" s="49" t="str">
        <f ca="1">IF(IF($H1575="","",INDEX([1]NKC!$E$10:$E$5007,$H1575))=$C$8,"",IF($H1575="","",INDEX([1]NKC!$F$10:$F$5007,$H1575)))</f>
        <v/>
      </c>
      <c r="F1575" s="49">
        <f ca="1">IF(IF($H1575="","",INDEX([1]NKC!$D$10:$D$5007,$H1575))=$C$8,"",IF($H1575="","",INDEX([1]NKC!$F$10:$F$5007,$H1575)))</f>
        <v>650000</v>
      </c>
      <c r="G1575" s="50">
        <f ca="1">IF(SUM(E1575:F1575)=0,0,$G$11+SUM(E$12:$E1575)-SUM(F$12:$F1575))</f>
        <v>2097980063</v>
      </c>
      <c r="H1575" s="51">
        <f ca="1">IF(IF(TYPE(MATCH($C$8,OFFSET([1]NKC!$D$10,H1574,0):'[1]NKC'!$D$5007,0)+H1574)=16,"",MATCH($C$8,OFFSET([1]NKC!$D$10,H1574,0):'[1]NKC'!$D$5007,0)+H1574)&lt;IF(TYPE(MATCH($C$8,OFFSET([1]NKC!$E$10,H1574,0):'[1]NKC'!$E$5007,0)+H1574)=16,"",MATCH($C$8,OFFSET([1]NKC!$E$10,H1574,0):'[1]NKC'!$E$5007,0)+H1574),IF(TYPE(MATCH($C$8,OFFSET([1]NKC!$D$10,H1574,0):'[1]NKC'!$D$5007,0)+H1574)=16,"",MATCH($C$8,OFFSET([1]NKC!$D$10,H1574,0):'[1]NKC'!$D$5007,0)+H1574),IF(TYPE(MATCH($C$8,OFFSET([1]NKC!$E$10,H1574,0):'[1]NKC'!$E$5007,0)+H1574)=16,"",MATCH($C$8,OFFSET([1]NKC!$E$10,H1574,0):'[1]NKC'!$E$5007,0)+H1574))</f>
        <v>2214</v>
      </c>
    </row>
    <row r="1576" spans="1:8" s="52" customFormat="1" ht="38.25">
      <c r="A1576" s="45">
        <f ca="1">IF($H1576="","",INDEX([1]NKC!$A$10:$A$5007,$H1576))</f>
        <v>43738</v>
      </c>
      <c r="B1576" s="46" t="str">
        <f ca="1">IF($H1576="","",INDEX([1]NKC!$B$10:$B$5007,$H1576))</f>
        <v>PC00173</v>
      </c>
      <c r="C1576" s="47" t="str">
        <f ca="1">IF($H1576="","",INDEX([1]NKC!$C$10:$C$5007,$H1576))</f>
        <v>Thanh toán in thiệp mời hội thảo, in tem gạch, bút trình chiếu theo HĐ 000205 (06/09/2019), 00015 (20/08/2019) - Nguyễn Ngọc Thịnh</v>
      </c>
      <c r="D1576" s="48" t="str">
        <f ca="1">IF(IF($H1576="","",INDEX([1]NKC!$D$10:$D$5007,$H1576))=$C$8,IF($H1576="","",INDEX([1]NKC!$E$10:$E$5007,$H1576)),IF($H1576="","",INDEX([1]NKC!$D$10:$D$5007,$H1576)))</f>
        <v>6428</v>
      </c>
      <c r="E1576" s="49" t="str">
        <f ca="1">IF(IF($H1576="","",INDEX([1]NKC!$E$10:$E$5007,$H1576))=$C$8,"",IF($H1576="","",INDEX([1]NKC!$F$10:$F$5007,$H1576)))</f>
        <v/>
      </c>
      <c r="F1576" s="49">
        <f ca="1">IF(IF($H1576="","",INDEX([1]NKC!$D$10:$D$5007,$H1576))=$C$8,"",IF($H1576="","",INDEX([1]NKC!$F$10:$F$5007,$H1576)))</f>
        <v>300000</v>
      </c>
      <c r="G1576" s="50">
        <f ca="1">IF(SUM(E1576:F1576)=0,0,$G$11+SUM(E$12:$E1576)-SUM(F$12:$F1576))</f>
        <v>2097680063</v>
      </c>
      <c r="H1576" s="51">
        <f ca="1">IF(IF(TYPE(MATCH($C$8,OFFSET([1]NKC!$D$10,H1575,0):'[1]NKC'!$D$5007,0)+H1575)=16,"",MATCH($C$8,OFFSET([1]NKC!$D$10,H1575,0):'[1]NKC'!$D$5007,0)+H1575)&lt;IF(TYPE(MATCH($C$8,OFFSET([1]NKC!$E$10,H1575,0):'[1]NKC'!$E$5007,0)+H1575)=16,"",MATCH($C$8,OFFSET([1]NKC!$E$10,H1575,0):'[1]NKC'!$E$5007,0)+H1575),IF(TYPE(MATCH($C$8,OFFSET([1]NKC!$D$10,H1575,0):'[1]NKC'!$D$5007,0)+H1575)=16,"",MATCH($C$8,OFFSET([1]NKC!$D$10,H1575,0):'[1]NKC'!$D$5007,0)+H1575),IF(TYPE(MATCH($C$8,OFFSET([1]NKC!$E$10,H1575,0):'[1]NKC'!$E$5007,0)+H1575)=16,"",MATCH($C$8,OFFSET([1]NKC!$E$10,H1575,0):'[1]NKC'!$E$5007,0)+H1575))</f>
        <v>2215</v>
      </c>
    </row>
    <row r="1577" spans="1:8" s="52" customFormat="1" ht="14.25">
      <c r="A1577" s="45">
        <f ca="1">IF($H1577="","",INDEX([1]NKC!$A$10:$A$5007,$H1577))</f>
        <v>43738</v>
      </c>
      <c r="B1577" s="46" t="str">
        <f ca="1">IF($H1577="","",INDEX([1]NKC!$B$10:$B$5007,$H1577))</f>
        <v>PC00173</v>
      </c>
      <c r="C1577" s="47" t="str">
        <f ca="1">IF($H1577="","",INDEX([1]NKC!$C$10:$C$5007,$H1577))</f>
        <v>Thuế GTGT được khấu trừ của hàng hóa, dịch vụ</v>
      </c>
      <c r="D1577" s="48" t="str">
        <f ca="1">IF(IF($H1577="","",INDEX([1]NKC!$D$10:$D$5007,$H1577))=$C$8,IF($H1577="","",INDEX([1]NKC!$E$10:$E$5007,$H1577)),IF($H1577="","",INDEX([1]NKC!$D$10:$D$5007,$H1577)))</f>
        <v>1331</v>
      </c>
      <c r="E1577" s="49" t="str">
        <f ca="1">IF(IF($H1577="","",INDEX([1]NKC!$E$10:$E$5007,$H1577))=$C$8,"",IF($H1577="","",INDEX([1]NKC!$F$10:$F$5007,$H1577)))</f>
        <v/>
      </c>
      <c r="F1577" s="49">
        <f ca="1">IF(IF($H1577="","",INDEX([1]NKC!$D$10:$D$5007,$H1577))=$C$8,"",IF($H1577="","",INDEX([1]NKC!$F$10:$F$5007,$H1577)))</f>
        <v>237707</v>
      </c>
      <c r="G1577" s="50">
        <f ca="1">IF(SUM(E1577:F1577)=0,0,$G$11+SUM(E$12:$E1577)-SUM(F$12:$F1577))</f>
        <v>2097442356</v>
      </c>
      <c r="H1577" s="51">
        <f ca="1">IF(IF(TYPE(MATCH($C$8,OFFSET([1]NKC!$D$10,H1576,0):'[1]NKC'!$D$5007,0)+H1576)=16,"",MATCH($C$8,OFFSET([1]NKC!$D$10,H1576,0):'[1]NKC'!$D$5007,0)+H1576)&lt;IF(TYPE(MATCH($C$8,OFFSET([1]NKC!$E$10,H1576,0):'[1]NKC'!$E$5007,0)+H1576)=16,"",MATCH($C$8,OFFSET([1]NKC!$E$10,H1576,0):'[1]NKC'!$E$5007,0)+H1576),IF(TYPE(MATCH($C$8,OFFSET([1]NKC!$D$10,H1576,0):'[1]NKC'!$D$5007,0)+H1576)=16,"",MATCH($C$8,OFFSET([1]NKC!$D$10,H1576,0):'[1]NKC'!$D$5007,0)+H1576),IF(TYPE(MATCH($C$8,OFFSET([1]NKC!$E$10,H1576,0):'[1]NKC'!$E$5007,0)+H1576)=16,"",MATCH($C$8,OFFSET([1]NKC!$E$10,H1576,0):'[1]NKC'!$E$5007,0)+H1576))</f>
        <v>2216</v>
      </c>
    </row>
    <row r="1578" spans="1:8" s="52" customFormat="1" ht="25.5">
      <c r="A1578" s="45">
        <f ca="1">IF($H1578="","",INDEX([1]NKC!$A$10:$A$5007,$H1578))</f>
        <v>43738</v>
      </c>
      <c r="B1578" s="46" t="str">
        <f ca="1">IF($H1578="","",INDEX([1]NKC!$B$10:$B$5007,$H1578))</f>
        <v>PC00174</v>
      </c>
      <c r="C1578" s="47" t="str">
        <f ca="1">IF($H1578="","",INDEX([1]NKC!$C$10:$C$5007,$H1578))</f>
        <v>Thanh toán phí xăng dầu theo HĐ 0020333 (26/09/2019) - Hoàng Như Kiểm</v>
      </c>
      <c r="D1578" s="48" t="str">
        <f ca="1">IF(IF($H1578="","",INDEX([1]NKC!$D$10:$D$5007,$H1578))=$C$8,IF($H1578="","",INDEX([1]NKC!$E$10:$E$5007,$H1578)),IF($H1578="","",INDEX([1]NKC!$D$10:$D$5007,$H1578)))</f>
        <v>6428</v>
      </c>
      <c r="E1578" s="49" t="str">
        <f ca="1">IF(IF($H1578="","",INDEX([1]NKC!$E$10:$E$5007,$H1578))=$C$8,"",IF($H1578="","",INDEX([1]NKC!$F$10:$F$5007,$H1578)))</f>
        <v/>
      </c>
      <c r="F1578" s="49">
        <f ca="1">IF(IF($H1578="","",INDEX([1]NKC!$D$10:$D$5007,$H1578))=$C$8,"",IF($H1578="","",INDEX([1]NKC!$F$10:$F$5007,$H1578)))</f>
        <v>908691</v>
      </c>
      <c r="G1578" s="50">
        <f ca="1">IF(SUM(E1578:F1578)=0,0,$G$11+SUM(E$12:$E1578)-SUM(F$12:$F1578))</f>
        <v>2096533665</v>
      </c>
      <c r="H1578" s="51">
        <f ca="1">IF(IF(TYPE(MATCH($C$8,OFFSET([1]NKC!$D$10,H1577,0):'[1]NKC'!$D$5007,0)+H1577)=16,"",MATCH($C$8,OFFSET([1]NKC!$D$10,H1577,0):'[1]NKC'!$D$5007,0)+H1577)&lt;IF(TYPE(MATCH($C$8,OFFSET([1]NKC!$E$10,H1577,0):'[1]NKC'!$E$5007,0)+H1577)=16,"",MATCH($C$8,OFFSET([1]NKC!$E$10,H1577,0):'[1]NKC'!$E$5007,0)+H1577),IF(TYPE(MATCH($C$8,OFFSET([1]NKC!$D$10,H1577,0):'[1]NKC'!$D$5007,0)+H1577)=16,"",MATCH($C$8,OFFSET([1]NKC!$D$10,H1577,0):'[1]NKC'!$D$5007,0)+H1577),IF(TYPE(MATCH($C$8,OFFSET([1]NKC!$E$10,H1577,0):'[1]NKC'!$E$5007,0)+H1577)=16,"",MATCH($C$8,OFFSET([1]NKC!$E$10,H1577,0):'[1]NKC'!$E$5007,0)+H1577))</f>
        <v>2217</v>
      </c>
    </row>
    <row r="1579" spans="1:8" s="52" customFormat="1" ht="25.5">
      <c r="A1579" s="45">
        <f ca="1">IF($H1579="","",INDEX([1]NKC!$A$10:$A$5007,$H1579))</f>
        <v>43738</v>
      </c>
      <c r="B1579" s="46" t="str">
        <f ca="1">IF($H1579="","",INDEX([1]NKC!$B$10:$B$5007,$H1579))</f>
        <v>PC00174</v>
      </c>
      <c r="C1579" s="47" t="str">
        <f ca="1">IF($H1579="","",INDEX([1]NKC!$C$10:$C$5007,$H1579))</f>
        <v>Thanh toán phí xăng dầu theo HĐ 0020333 (26/09/2019) - Hoàng Như Kiểm</v>
      </c>
      <c r="D1579" s="48" t="str">
        <f ca="1">IF(IF($H1579="","",INDEX([1]NKC!$D$10:$D$5007,$H1579))=$C$8,IF($H1579="","",INDEX([1]NKC!$E$10:$E$5007,$H1579)),IF($H1579="","",INDEX([1]NKC!$D$10:$D$5007,$H1579)))</f>
        <v>6428</v>
      </c>
      <c r="E1579" s="49" t="str">
        <f ca="1">IF(IF($H1579="","",INDEX([1]NKC!$E$10:$E$5007,$H1579))=$C$8,"",IF($H1579="","",INDEX([1]NKC!$F$10:$F$5007,$H1579)))</f>
        <v/>
      </c>
      <c r="F1579" s="49">
        <f ca="1">IF(IF($H1579="","",INDEX([1]NKC!$D$10:$D$5007,$H1579))=$C$8,"",IF($H1579="","",INDEX([1]NKC!$F$10:$F$5007,$H1579)))</f>
        <v>50000</v>
      </c>
      <c r="G1579" s="50">
        <f ca="1">IF(SUM(E1579:F1579)=0,0,$G$11+SUM(E$12:$E1579)-SUM(F$12:$F1579))</f>
        <v>2096483665</v>
      </c>
      <c r="H1579" s="51">
        <f ca="1">IF(IF(TYPE(MATCH($C$8,OFFSET([1]NKC!$D$10,H1578,0):'[1]NKC'!$D$5007,0)+H1578)=16,"",MATCH($C$8,OFFSET([1]NKC!$D$10,H1578,0):'[1]NKC'!$D$5007,0)+H1578)&lt;IF(TYPE(MATCH($C$8,OFFSET([1]NKC!$E$10,H1578,0):'[1]NKC'!$E$5007,0)+H1578)=16,"",MATCH($C$8,OFFSET([1]NKC!$E$10,H1578,0):'[1]NKC'!$E$5007,0)+H1578),IF(TYPE(MATCH($C$8,OFFSET([1]NKC!$D$10,H1578,0):'[1]NKC'!$D$5007,0)+H1578)=16,"",MATCH($C$8,OFFSET([1]NKC!$D$10,H1578,0):'[1]NKC'!$D$5007,0)+H1578),IF(TYPE(MATCH($C$8,OFFSET([1]NKC!$E$10,H1578,0):'[1]NKC'!$E$5007,0)+H1578)=16,"",MATCH($C$8,OFFSET([1]NKC!$E$10,H1578,0):'[1]NKC'!$E$5007,0)+H1578))</f>
        <v>2218</v>
      </c>
    </row>
    <row r="1580" spans="1:8" s="52" customFormat="1" ht="14.25">
      <c r="A1580" s="45">
        <f ca="1">IF($H1580="","",INDEX([1]NKC!$A$10:$A$5007,$H1580))</f>
        <v>43738</v>
      </c>
      <c r="B1580" s="46" t="str">
        <f ca="1">IF($H1580="","",INDEX([1]NKC!$B$10:$B$5007,$H1580))</f>
        <v>PC00174</v>
      </c>
      <c r="C1580" s="47" t="str">
        <f ca="1">IF($H1580="","",INDEX([1]NKC!$C$10:$C$5007,$H1580))</f>
        <v>Thuế GTGT được khấu trừ của hàng hóa, dịch vụ</v>
      </c>
      <c r="D1580" s="48" t="str">
        <f ca="1">IF(IF($H1580="","",INDEX([1]NKC!$D$10:$D$5007,$H1580))=$C$8,IF($H1580="","",INDEX([1]NKC!$E$10:$E$5007,$H1580)),IF($H1580="","",INDEX([1]NKC!$D$10:$D$5007,$H1580)))</f>
        <v>1331</v>
      </c>
      <c r="E1580" s="49" t="str">
        <f ca="1">IF(IF($H1580="","",INDEX([1]NKC!$E$10:$E$5007,$H1580))=$C$8,"",IF($H1580="","",INDEX([1]NKC!$F$10:$F$5007,$H1580)))</f>
        <v/>
      </c>
      <c r="F1580" s="49">
        <f ca="1">IF(IF($H1580="","",INDEX([1]NKC!$D$10:$D$5007,$H1580))=$C$8,"",IF($H1580="","",INDEX([1]NKC!$F$10:$F$5007,$H1580)))</f>
        <v>91309</v>
      </c>
      <c r="G1580" s="50">
        <f ca="1">IF(SUM(E1580:F1580)=0,0,$G$11+SUM(E$12:$E1580)-SUM(F$12:$F1580))</f>
        <v>2096392356</v>
      </c>
      <c r="H1580" s="51">
        <f ca="1">IF(IF(TYPE(MATCH($C$8,OFFSET([1]NKC!$D$10,H1579,0):'[1]NKC'!$D$5007,0)+H1579)=16,"",MATCH($C$8,OFFSET([1]NKC!$D$10,H1579,0):'[1]NKC'!$D$5007,0)+H1579)&lt;IF(TYPE(MATCH($C$8,OFFSET([1]NKC!$E$10,H1579,0):'[1]NKC'!$E$5007,0)+H1579)=16,"",MATCH($C$8,OFFSET([1]NKC!$E$10,H1579,0):'[1]NKC'!$E$5007,0)+H1579),IF(TYPE(MATCH($C$8,OFFSET([1]NKC!$D$10,H1579,0):'[1]NKC'!$D$5007,0)+H1579)=16,"",MATCH($C$8,OFFSET([1]NKC!$D$10,H1579,0):'[1]NKC'!$D$5007,0)+H1579),IF(TYPE(MATCH($C$8,OFFSET([1]NKC!$E$10,H1579,0):'[1]NKC'!$E$5007,0)+H1579)=16,"",MATCH($C$8,OFFSET([1]NKC!$E$10,H1579,0):'[1]NKC'!$E$5007,0)+H1579))</f>
        <v>2219</v>
      </c>
    </row>
    <row r="1581" spans="1:8" s="52" customFormat="1" ht="25.5">
      <c r="A1581" s="45">
        <f ca="1">IF($H1581="","",INDEX([1]NKC!$A$10:$A$5007,$H1581))</f>
        <v>43741</v>
      </c>
      <c r="B1581" s="46" t="str">
        <f ca="1">IF($H1581="","",INDEX([1]NKC!$B$10:$B$5007,$H1581))</f>
        <v>PC00177</v>
      </c>
      <c r="C1581" s="47" t="str">
        <f ca="1">IF($H1581="","",INDEX([1]NKC!$C$10:$C$5007,$H1581))</f>
        <v>Hoàng Thị Luyến tạm ứng (đăng ký bảo hộ nhãn hiệu) - Văn Ngọc Phương</v>
      </c>
      <c r="D1581" s="48" t="str">
        <f ca="1">IF(IF($H1581="","",INDEX([1]NKC!$D$10:$D$5007,$H1581))=$C$8,IF($H1581="","",INDEX([1]NKC!$E$10:$E$5007,$H1581)),IF($H1581="","",INDEX([1]NKC!$D$10:$D$5007,$H1581)))</f>
        <v>141</v>
      </c>
      <c r="E1581" s="49" t="str">
        <f ca="1">IF(IF($H1581="","",INDEX([1]NKC!$E$10:$E$5007,$H1581))=$C$8,"",IF($H1581="","",INDEX([1]NKC!$F$10:$F$5007,$H1581)))</f>
        <v/>
      </c>
      <c r="F1581" s="49">
        <f ca="1">IF(IF($H1581="","",INDEX([1]NKC!$D$10:$D$5007,$H1581))=$C$8,"",IF($H1581="","",INDEX([1]NKC!$F$10:$F$5007,$H1581)))</f>
        <v>1000000</v>
      </c>
      <c r="G1581" s="50">
        <f ca="1">IF(SUM(E1581:F1581)=0,0,$G$11+SUM(E$12:$E1581)-SUM(F$12:$F1581))</f>
        <v>2095392356</v>
      </c>
      <c r="H1581" s="51">
        <f ca="1">IF(IF(TYPE(MATCH($C$8,OFFSET([1]NKC!$D$10,H1580,0):'[1]NKC'!$D$5007,0)+H1580)=16,"",MATCH($C$8,OFFSET([1]NKC!$D$10,H1580,0):'[1]NKC'!$D$5007,0)+H1580)&lt;IF(TYPE(MATCH($C$8,OFFSET([1]NKC!$E$10,H1580,0):'[1]NKC'!$E$5007,0)+H1580)=16,"",MATCH($C$8,OFFSET([1]NKC!$E$10,H1580,0):'[1]NKC'!$E$5007,0)+H1580),IF(TYPE(MATCH($C$8,OFFSET([1]NKC!$D$10,H1580,0):'[1]NKC'!$D$5007,0)+H1580)=16,"",MATCH($C$8,OFFSET([1]NKC!$D$10,H1580,0):'[1]NKC'!$D$5007,0)+H1580),IF(TYPE(MATCH($C$8,OFFSET([1]NKC!$E$10,H1580,0):'[1]NKC'!$E$5007,0)+H1580)=16,"",MATCH($C$8,OFFSET([1]NKC!$E$10,H1580,0):'[1]NKC'!$E$5007,0)+H1580))</f>
        <v>2315</v>
      </c>
    </row>
    <row r="1582" spans="1:8" s="52" customFormat="1" ht="25.5">
      <c r="A1582" s="45">
        <f ca="1">IF($H1582="","",INDEX([1]NKC!$A$10:$A$5007,$H1582))</f>
        <v>43742</v>
      </c>
      <c r="B1582" s="46" t="str">
        <f ca="1">IF($H1582="","",INDEX([1]NKC!$B$10:$B$5007,$H1582))</f>
        <v>PT00061</v>
      </c>
      <c r="C1582" s="47" t="str">
        <f ca="1">IF($H1582="","",INDEX([1]NKC!$C$10:$C$5007,$H1582))</f>
        <v>Rút TGNH nhập quỹ tiền mặt (Hoàng Như Kiểm) - Hoàng Như Kiểm</v>
      </c>
      <c r="D1582" s="48" t="str">
        <f ca="1">IF(IF($H1582="","",INDEX([1]NKC!$D$10:$D$5007,$H1582))=$C$8,IF($H1582="","",INDEX([1]NKC!$E$10:$E$5007,$H1582)),IF($H1582="","",INDEX([1]NKC!$D$10:$D$5007,$H1582)))</f>
        <v>1121BIDV</v>
      </c>
      <c r="E1582" s="49">
        <f ca="1">IF(IF($H1582="","",INDEX([1]NKC!$E$10:$E$5007,$H1582))=$C$8,"",IF($H1582="","",INDEX([1]NKC!$F$10:$F$5007,$H1582)))</f>
        <v>0</v>
      </c>
      <c r="F1582" s="49" t="str">
        <f ca="1">IF(IF($H1582="","",INDEX([1]NKC!$D$10:$D$5007,$H1582))=$C$8,"",IF($H1582="","",INDEX([1]NKC!$F$10:$F$5007,$H1582)))</f>
        <v/>
      </c>
      <c r="G1582" s="50">
        <f ca="1">IF(SUM(E1582:F1582)=0,0,$G$11+SUM(E$12:$E1582)-SUM(F$12:$F1582))</f>
        <v>0</v>
      </c>
      <c r="H1582" s="51">
        <f ca="1">IF(IF(TYPE(MATCH($C$8,OFFSET([1]NKC!$D$10,H1581,0):'[1]NKC'!$D$5007,0)+H1581)=16,"",MATCH($C$8,OFFSET([1]NKC!$D$10,H1581,0):'[1]NKC'!$D$5007,0)+H1581)&lt;IF(TYPE(MATCH($C$8,OFFSET([1]NKC!$E$10,H1581,0):'[1]NKC'!$E$5007,0)+H1581)=16,"",MATCH($C$8,OFFSET([1]NKC!$E$10,H1581,0):'[1]NKC'!$E$5007,0)+H1581),IF(TYPE(MATCH($C$8,OFFSET([1]NKC!$D$10,H1581,0):'[1]NKC'!$D$5007,0)+H1581)=16,"",MATCH($C$8,OFFSET([1]NKC!$D$10,H1581,0):'[1]NKC'!$D$5007,0)+H1581),IF(TYPE(MATCH($C$8,OFFSET([1]NKC!$E$10,H1581,0):'[1]NKC'!$E$5007,0)+H1581)=16,"",MATCH($C$8,OFFSET([1]NKC!$E$10,H1581,0):'[1]NKC'!$E$5007,0)+H1581))</f>
        <v>2318</v>
      </c>
    </row>
    <row r="1583" spans="1:8" s="52" customFormat="1" ht="14.25">
      <c r="A1583" s="45">
        <f ca="1">IF($H1583="","",INDEX([1]NKC!$A$10:$A$5007,$H1583))</f>
        <v>43742</v>
      </c>
      <c r="B1583" s="46">
        <f ca="1">IF($H1583="","",INDEX([1]NKC!$B$10:$B$5007,$H1583))</f>
        <v>0</v>
      </c>
      <c r="C1583" s="47" t="str">
        <f ca="1">IF($H1583="","",INDEX([1]NKC!$C$10:$C$5007,$H1583))</f>
        <v>Rút TGNH BIDV nhập quỹ TM (Hoàng Như Kiểm)</v>
      </c>
      <c r="D1583" s="48" t="str">
        <f ca="1">IF(IF($H1583="","",INDEX([1]NKC!$D$10:$D$5007,$H1583))=$C$8,IF($H1583="","",INDEX([1]NKC!$E$10:$E$5007,$H1583)),IF($H1583="","",INDEX([1]NKC!$D$10:$D$5007,$H1583)))</f>
        <v>1121BIDV</v>
      </c>
      <c r="E1583" s="49">
        <f ca="1">IF(IF($H1583="","",INDEX([1]NKC!$E$10:$E$5007,$H1583))=$C$8,"",IF($H1583="","",INDEX([1]NKC!$F$10:$F$5007,$H1583)))</f>
        <v>70000000</v>
      </c>
      <c r="F1583" s="49" t="str">
        <f ca="1">IF(IF($H1583="","",INDEX([1]NKC!$D$10:$D$5007,$H1583))=$C$8,"",IF($H1583="","",INDEX([1]NKC!$F$10:$F$5007,$H1583)))</f>
        <v/>
      </c>
      <c r="G1583" s="50">
        <f ca="1">IF(SUM(E1583:F1583)=0,0,$G$11+SUM(E$12:$E1583)-SUM(F$12:$F1583))</f>
        <v>2165392356</v>
      </c>
      <c r="H1583" s="51">
        <f ca="1">IF(IF(TYPE(MATCH($C$8,OFFSET([1]NKC!$D$10,H1582,0):'[1]NKC'!$D$5007,0)+H1582)=16,"",MATCH($C$8,OFFSET([1]NKC!$D$10,H1582,0):'[1]NKC'!$D$5007,0)+H1582)&lt;IF(TYPE(MATCH($C$8,OFFSET([1]NKC!$E$10,H1582,0):'[1]NKC'!$E$5007,0)+H1582)=16,"",MATCH($C$8,OFFSET([1]NKC!$E$10,H1582,0):'[1]NKC'!$E$5007,0)+H1582),IF(TYPE(MATCH($C$8,OFFSET([1]NKC!$D$10,H1582,0):'[1]NKC'!$D$5007,0)+H1582)=16,"",MATCH($C$8,OFFSET([1]NKC!$D$10,H1582,0):'[1]NKC'!$D$5007,0)+H1582),IF(TYPE(MATCH($C$8,OFFSET([1]NKC!$E$10,H1582,0):'[1]NKC'!$E$5007,0)+H1582)=16,"",MATCH($C$8,OFFSET([1]NKC!$E$10,H1582,0):'[1]NKC'!$E$5007,0)+H1582))</f>
        <v>2320</v>
      </c>
    </row>
    <row r="1584" spans="1:8" s="52" customFormat="1" ht="25.5">
      <c r="A1584" s="45">
        <f ca="1">IF($H1584="","",INDEX([1]NKC!$A$10:$A$5007,$H1584))</f>
        <v>43743</v>
      </c>
      <c r="B1584" s="46" t="str">
        <f ca="1">IF($H1584="","",INDEX([1]NKC!$B$10:$B$5007,$H1584))</f>
        <v>PC00178</v>
      </c>
      <c r="C1584" s="47" t="str">
        <f ca="1">IF($H1584="","",INDEX([1]NKC!$C$10:$C$5007,$H1584))</f>
        <v>Thanh toán cước điện thoại nhân viên sale - Võ Ngọc Châu</v>
      </c>
      <c r="D1584" s="48" t="str">
        <f ca="1">IF(IF($H1584="","",INDEX([1]NKC!$D$10:$D$5007,$H1584))=$C$8,IF($H1584="","",INDEX([1]NKC!$E$10:$E$5007,$H1584)),IF($H1584="","",INDEX([1]NKC!$D$10:$D$5007,$H1584)))</f>
        <v>6418</v>
      </c>
      <c r="E1584" s="49" t="str">
        <f ca="1">IF(IF($H1584="","",INDEX([1]NKC!$E$10:$E$5007,$H1584))=$C$8,"",IF($H1584="","",INDEX([1]NKC!$F$10:$F$5007,$H1584)))</f>
        <v/>
      </c>
      <c r="F1584" s="49">
        <f ca="1">IF(IF($H1584="","",INDEX([1]NKC!$D$10:$D$5007,$H1584))=$C$8,"",IF($H1584="","",INDEX([1]NKC!$F$10:$F$5007,$H1584)))</f>
        <v>2623296</v>
      </c>
      <c r="G1584" s="50">
        <f ca="1">IF(SUM(E1584:F1584)=0,0,$G$11+SUM(E$12:$E1584)-SUM(F$12:$F1584))</f>
        <v>2162769060</v>
      </c>
      <c r="H1584" s="51">
        <f ca="1">IF(IF(TYPE(MATCH($C$8,OFFSET([1]NKC!$D$10,H1583,0):'[1]NKC'!$D$5007,0)+H1583)=16,"",MATCH($C$8,OFFSET([1]NKC!$D$10,H1583,0):'[1]NKC'!$D$5007,0)+H1583)&lt;IF(TYPE(MATCH($C$8,OFFSET([1]NKC!$E$10,H1583,0):'[1]NKC'!$E$5007,0)+H1583)=16,"",MATCH($C$8,OFFSET([1]NKC!$E$10,H1583,0):'[1]NKC'!$E$5007,0)+H1583),IF(TYPE(MATCH($C$8,OFFSET([1]NKC!$D$10,H1583,0):'[1]NKC'!$D$5007,0)+H1583)=16,"",MATCH($C$8,OFFSET([1]NKC!$D$10,H1583,0):'[1]NKC'!$D$5007,0)+H1583),IF(TYPE(MATCH($C$8,OFFSET([1]NKC!$E$10,H1583,0):'[1]NKC'!$E$5007,0)+H1583)=16,"",MATCH($C$8,OFFSET([1]NKC!$E$10,H1583,0):'[1]NKC'!$E$5007,0)+H1583))</f>
        <v>2331</v>
      </c>
    </row>
    <row r="1585" spans="1:8" s="52" customFormat="1" ht="14.25">
      <c r="A1585" s="45">
        <f ca="1">IF($H1585="","",INDEX([1]NKC!$A$10:$A$5007,$H1585))</f>
        <v>43743</v>
      </c>
      <c r="B1585" s="46" t="str">
        <f ca="1">IF($H1585="","",INDEX([1]NKC!$B$10:$B$5007,$H1585))</f>
        <v>PC00178</v>
      </c>
      <c r="C1585" s="47" t="str">
        <f ca="1">IF($H1585="","",INDEX([1]NKC!$C$10:$C$5007,$H1585))</f>
        <v>Thuế GTGT được khấu trừ của hàng hóa, dịch vụ</v>
      </c>
      <c r="D1585" s="48" t="str">
        <f ca="1">IF(IF($H1585="","",INDEX([1]NKC!$D$10:$D$5007,$H1585))=$C$8,IF($H1585="","",INDEX([1]NKC!$E$10:$E$5007,$H1585)),IF($H1585="","",INDEX([1]NKC!$D$10:$D$5007,$H1585)))</f>
        <v>1331</v>
      </c>
      <c r="E1585" s="49" t="str">
        <f ca="1">IF(IF($H1585="","",INDEX([1]NKC!$E$10:$E$5007,$H1585))=$C$8,"",IF($H1585="","",INDEX([1]NKC!$F$10:$F$5007,$H1585)))</f>
        <v/>
      </c>
      <c r="F1585" s="49">
        <f ca="1">IF(IF($H1585="","",INDEX([1]NKC!$D$10:$D$5007,$H1585))=$C$8,"",IF($H1585="","",INDEX([1]NKC!$F$10:$F$5007,$H1585)))</f>
        <v>262330</v>
      </c>
      <c r="G1585" s="50">
        <f ca="1">IF(SUM(E1585:F1585)=0,0,$G$11+SUM(E$12:$E1585)-SUM(F$12:$F1585))</f>
        <v>2162506730</v>
      </c>
      <c r="H1585" s="51">
        <f ca="1">IF(IF(TYPE(MATCH($C$8,OFFSET([1]NKC!$D$10,H1584,0):'[1]NKC'!$D$5007,0)+H1584)=16,"",MATCH($C$8,OFFSET([1]NKC!$D$10,H1584,0):'[1]NKC'!$D$5007,0)+H1584)&lt;IF(TYPE(MATCH($C$8,OFFSET([1]NKC!$E$10,H1584,0):'[1]NKC'!$E$5007,0)+H1584)=16,"",MATCH($C$8,OFFSET([1]NKC!$E$10,H1584,0):'[1]NKC'!$E$5007,0)+H1584),IF(TYPE(MATCH($C$8,OFFSET([1]NKC!$D$10,H1584,0):'[1]NKC'!$D$5007,0)+H1584)=16,"",MATCH($C$8,OFFSET([1]NKC!$D$10,H1584,0):'[1]NKC'!$D$5007,0)+H1584),IF(TYPE(MATCH($C$8,OFFSET([1]NKC!$E$10,H1584,0):'[1]NKC'!$E$5007,0)+H1584)=16,"",MATCH($C$8,OFFSET([1]NKC!$E$10,H1584,0):'[1]NKC'!$E$5007,0)+H1584))</f>
        <v>2332</v>
      </c>
    </row>
    <row r="1586" spans="1:8" s="52" customFormat="1" ht="25.5">
      <c r="A1586" s="45">
        <f ca="1">IF($H1586="","",INDEX([1]NKC!$A$10:$A$5007,$H1586))</f>
        <v>43743</v>
      </c>
      <c r="B1586" s="46" t="str">
        <f ca="1">IF($H1586="","",INDEX([1]NKC!$B$10:$B$5007,$H1586))</f>
        <v>PC00179</v>
      </c>
      <c r="C1586" s="47" t="str">
        <f ca="1">IF($H1586="","",INDEX([1]NKC!$C$10:$C$5007,$H1586))</f>
        <v>Thanh toán phí đi họp từ Bến Tre đến TP.HCM - Lê Đặng Hoàng Duy</v>
      </c>
      <c r="D1586" s="48" t="str">
        <f ca="1">IF(IF($H1586="","",INDEX([1]NKC!$D$10:$D$5007,$H1586))=$C$8,IF($H1586="","",INDEX([1]NKC!$E$10:$E$5007,$H1586)),IF($H1586="","",INDEX([1]NKC!$D$10:$D$5007,$H1586)))</f>
        <v>6418</v>
      </c>
      <c r="E1586" s="49" t="str">
        <f ca="1">IF(IF($H1586="","",INDEX([1]NKC!$E$10:$E$5007,$H1586))=$C$8,"",IF($H1586="","",INDEX([1]NKC!$F$10:$F$5007,$H1586)))</f>
        <v/>
      </c>
      <c r="F1586" s="49">
        <f ca="1">IF(IF($H1586="","",INDEX([1]NKC!$D$10:$D$5007,$H1586))=$C$8,"",IF($H1586="","",INDEX([1]NKC!$F$10:$F$5007,$H1586)))</f>
        <v>260000</v>
      </c>
      <c r="G1586" s="50">
        <f ca="1">IF(SUM(E1586:F1586)=0,0,$G$11+SUM(E$12:$E1586)-SUM(F$12:$F1586))</f>
        <v>2162246730</v>
      </c>
      <c r="H1586" s="51">
        <f ca="1">IF(IF(TYPE(MATCH($C$8,OFFSET([1]NKC!$D$10,H1585,0):'[1]NKC'!$D$5007,0)+H1585)=16,"",MATCH($C$8,OFFSET([1]NKC!$D$10,H1585,0):'[1]NKC'!$D$5007,0)+H1585)&lt;IF(TYPE(MATCH($C$8,OFFSET([1]NKC!$E$10,H1585,0):'[1]NKC'!$E$5007,0)+H1585)=16,"",MATCH($C$8,OFFSET([1]NKC!$E$10,H1585,0):'[1]NKC'!$E$5007,0)+H1585),IF(TYPE(MATCH($C$8,OFFSET([1]NKC!$D$10,H1585,0):'[1]NKC'!$D$5007,0)+H1585)=16,"",MATCH($C$8,OFFSET([1]NKC!$D$10,H1585,0):'[1]NKC'!$D$5007,0)+H1585),IF(TYPE(MATCH($C$8,OFFSET([1]NKC!$E$10,H1585,0):'[1]NKC'!$E$5007,0)+H1585)=16,"",MATCH($C$8,OFFSET([1]NKC!$E$10,H1585,0):'[1]NKC'!$E$5007,0)+H1585))</f>
        <v>2333</v>
      </c>
    </row>
    <row r="1587" spans="1:8" s="52" customFormat="1" ht="25.5">
      <c r="A1587" s="45">
        <f ca="1">IF($H1587="","",INDEX([1]NKC!$A$10:$A$5007,$H1587))</f>
        <v>43745</v>
      </c>
      <c r="B1587" s="46" t="str">
        <f ca="1">IF($H1587="","",INDEX([1]NKC!$B$10:$B$5007,$H1587))</f>
        <v>PC00180</v>
      </c>
      <c r="C1587" s="47" t="str">
        <f ca="1">IF($H1587="","",INDEX([1]NKC!$C$10:$C$5007,$H1587))</f>
        <v>Thanh toán gửi chứng từ đi Vũng Tàu (bán hàng)-gửi 02 tấm lá lợp - Lê Ngọc Anh</v>
      </c>
      <c r="D1587" s="48" t="str">
        <f ca="1">IF(IF($H1587="","",INDEX([1]NKC!$D$10:$D$5007,$H1587))=$C$8,IF($H1587="","",INDEX([1]NKC!$E$10:$E$5007,$H1587)),IF($H1587="","",INDEX([1]NKC!$D$10:$D$5007,$H1587)))</f>
        <v>6418</v>
      </c>
      <c r="E1587" s="49" t="str">
        <f ca="1">IF(IF($H1587="","",INDEX([1]NKC!$E$10:$E$5007,$H1587))=$C$8,"",IF($H1587="","",INDEX([1]NKC!$F$10:$F$5007,$H1587)))</f>
        <v/>
      </c>
      <c r="F1587" s="49">
        <f ca="1">IF(IF($H1587="","",INDEX([1]NKC!$D$10:$D$5007,$H1587))=$C$8,"",IF($H1587="","",INDEX([1]NKC!$F$10:$F$5007,$H1587)))</f>
        <v>57000</v>
      </c>
      <c r="G1587" s="50">
        <f ca="1">IF(SUM(E1587:F1587)=0,0,$G$11+SUM(E$12:$E1587)-SUM(F$12:$F1587))</f>
        <v>2162189730</v>
      </c>
      <c r="H1587" s="51">
        <f ca="1">IF(IF(TYPE(MATCH($C$8,OFFSET([1]NKC!$D$10,H1586,0):'[1]NKC'!$D$5007,0)+H1586)=16,"",MATCH($C$8,OFFSET([1]NKC!$D$10,H1586,0):'[1]NKC'!$D$5007,0)+H1586)&lt;IF(TYPE(MATCH($C$8,OFFSET([1]NKC!$E$10,H1586,0):'[1]NKC'!$E$5007,0)+H1586)=16,"",MATCH($C$8,OFFSET([1]NKC!$E$10,H1586,0):'[1]NKC'!$E$5007,0)+H1586),IF(TYPE(MATCH($C$8,OFFSET([1]NKC!$D$10,H1586,0):'[1]NKC'!$D$5007,0)+H1586)=16,"",MATCH($C$8,OFFSET([1]NKC!$D$10,H1586,0):'[1]NKC'!$D$5007,0)+H1586),IF(TYPE(MATCH($C$8,OFFSET([1]NKC!$E$10,H1586,0):'[1]NKC'!$E$5007,0)+H1586)=16,"",MATCH($C$8,OFFSET([1]NKC!$E$10,H1586,0):'[1]NKC'!$E$5007,0)+H1586))</f>
        <v>2334</v>
      </c>
    </row>
    <row r="1588" spans="1:8" s="52" customFormat="1" ht="25.5">
      <c r="A1588" s="45">
        <f ca="1">IF($H1588="","",INDEX([1]NKC!$A$10:$A$5007,$H1588))</f>
        <v>43745</v>
      </c>
      <c r="B1588" s="46" t="str">
        <f ca="1">IF($H1588="","",INDEX([1]NKC!$B$10:$B$5007,$H1588))</f>
        <v>PC00181</v>
      </c>
      <c r="C1588" s="47" t="str">
        <f ca="1">IF($H1588="","",INDEX([1]NKC!$C$10:$C$5007,$H1588))</f>
        <v>Hoàng Thị Luyến tạm ứng (A.Kiểm nhận tiền mặt) - Hoàng Thị Luyến</v>
      </c>
      <c r="D1588" s="48" t="str">
        <f ca="1">IF(IF($H1588="","",INDEX([1]NKC!$D$10:$D$5007,$H1588))=$C$8,IF($H1588="","",INDEX([1]NKC!$E$10:$E$5007,$H1588)),IF($H1588="","",INDEX([1]NKC!$D$10:$D$5007,$H1588)))</f>
        <v>141</v>
      </c>
      <c r="E1588" s="49" t="str">
        <f ca="1">IF(IF($H1588="","",INDEX([1]NKC!$E$10:$E$5007,$H1588))=$C$8,"",IF($H1588="","",INDEX([1]NKC!$F$10:$F$5007,$H1588)))</f>
        <v/>
      </c>
      <c r="F1588" s="49">
        <f ca="1">IF(IF($H1588="","",INDEX([1]NKC!$D$10:$D$5007,$H1588))=$C$8,"",IF($H1588="","",INDEX([1]NKC!$F$10:$F$5007,$H1588)))</f>
        <v>70000000</v>
      </c>
      <c r="G1588" s="50">
        <f ca="1">IF(SUM(E1588:F1588)=0,0,$G$11+SUM(E$12:$E1588)-SUM(F$12:$F1588))</f>
        <v>2092189730</v>
      </c>
      <c r="H1588" s="51">
        <f ca="1">IF(IF(TYPE(MATCH($C$8,OFFSET([1]NKC!$D$10,H1587,0):'[1]NKC'!$D$5007,0)+H1587)=16,"",MATCH($C$8,OFFSET([1]NKC!$D$10,H1587,0):'[1]NKC'!$D$5007,0)+H1587)&lt;IF(TYPE(MATCH($C$8,OFFSET([1]NKC!$E$10,H1587,0):'[1]NKC'!$E$5007,0)+H1587)=16,"",MATCH($C$8,OFFSET([1]NKC!$E$10,H1587,0):'[1]NKC'!$E$5007,0)+H1587),IF(TYPE(MATCH($C$8,OFFSET([1]NKC!$D$10,H1587,0):'[1]NKC'!$D$5007,0)+H1587)=16,"",MATCH($C$8,OFFSET([1]NKC!$D$10,H1587,0):'[1]NKC'!$D$5007,0)+H1587),IF(TYPE(MATCH($C$8,OFFSET([1]NKC!$E$10,H1587,0):'[1]NKC'!$E$5007,0)+H1587)=16,"",MATCH($C$8,OFFSET([1]NKC!$E$10,H1587,0):'[1]NKC'!$E$5007,0)+H1587))</f>
        <v>2335</v>
      </c>
    </row>
    <row r="1589" spans="1:8" s="52" customFormat="1" ht="25.5">
      <c r="A1589" s="45">
        <f ca="1">IF($H1589="","",INDEX([1]NKC!$A$10:$A$5007,$H1589))</f>
        <v>43747</v>
      </c>
      <c r="B1589" s="46" t="str">
        <f ca="1">IF($H1589="","",INDEX([1]NKC!$B$10:$B$5007,$H1589))</f>
        <v>PC00182</v>
      </c>
      <c r="C1589" s="47" t="str">
        <f ca="1">IF($H1589="","",INDEX([1]NKC!$C$10:$C$5007,$H1589))</f>
        <v>Hoàng Thị Luyến tạm ứng (mua vợt muỗi đa năng, đèn diệt muỗi) - Dương Anh Đào</v>
      </c>
      <c r="D1589" s="48" t="str">
        <f ca="1">IF(IF($H1589="","",INDEX([1]NKC!$D$10:$D$5007,$H1589))=$C$8,IF($H1589="","",INDEX([1]NKC!$E$10:$E$5007,$H1589)),IF($H1589="","",INDEX([1]NKC!$D$10:$D$5007,$H1589)))</f>
        <v>141</v>
      </c>
      <c r="E1589" s="49" t="str">
        <f ca="1">IF(IF($H1589="","",INDEX([1]NKC!$E$10:$E$5007,$H1589))=$C$8,"",IF($H1589="","",INDEX([1]NKC!$F$10:$F$5007,$H1589)))</f>
        <v/>
      </c>
      <c r="F1589" s="49">
        <f ca="1">IF(IF($H1589="","",INDEX([1]NKC!$D$10:$D$5007,$H1589))=$C$8,"",IF($H1589="","",INDEX([1]NKC!$F$10:$F$5007,$H1589)))</f>
        <v>1026300</v>
      </c>
      <c r="G1589" s="50">
        <f ca="1">IF(SUM(E1589:F1589)=0,0,$G$11+SUM(E$12:$E1589)-SUM(F$12:$F1589))</f>
        <v>2091163430</v>
      </c>
      <c r="H1589" s="51">
        <f ca="1">IF(IF(TYPE(MATCH($C$8,OFFSET([1]NKC!$D$10,H1588,0):'[1]NKC'!$D$5007,0)+H1588)=16,"",MATCH($C$8,OFFSET([1]NKC!$D$10,H1588,0):'[1]NKC'!$D$5007,0)+H1588)&lt;IF(TYPE(MATCH($C$8,OFFSET([1]NKC!$E$10,H1588,0):'[1]NKC'!$E$5007,0)+H1588)=16,"",MATCH($C$8,OFFSET([1]NKC!$E$10,H1588,0):'[1]NKC'!$E$5007,0)+H1588),IF(TYPE(MATCH($C$8,OFFSET([1]NKC!$D$10,H1588,0):'[1]NKC'!$D$5007,0)+H1588)=16,"",MATCH($C$8,OFFSET([1]NKC!$D$10,H1588,0):'[1]NKC'!$D$5007,0)+H1588),IF(TYPE(MATCH($C$8,OFFSET([1]NKC!$E$10,H1588,0):'[1]NKC'!$E$5007,0)+H1588)=16,"",MATCH($C$8,OFFSET([1]NKC!$E$10,H1588,0):'[1]NKC'!$E$5007,0)+H1588))</f>
        <v>2336</v>
      </c>
    </row>
    <row r="1590" spans="1:8" s="52" customFormat="1" ht="25.5">
      <c r="A1590" s="45">
        <f ca="1">IF($H1590="","",INDEX([1]NKC!$A$10:$A$5007,$H1590))</f>
        <v>43747</v>
      </c>
      <c r="B1590" s="46" t="str">
        <f ca="1">IF($H1590="","",INDEX([1]NKC!$B$10:$B$5007,$H1590))</f>
        <v>PC00183</v>
      </c>
      <c r="C1590" s="47" t="str">
        <f ca="1">IF($H1590="","",INDEX([1]NKC!$C$10:$C$5007,$H1590))</f>
        <v>Hoàng Thị Luyến tạm ứng (Cty TNHH Della TTtiền nước Kỳ 10/2019: 340.860 vnd) - Võ Ngọc Châu</v>
      </c>
      <c r="D1590" s="48" t="str">
        <f ca="1">IF(IF($H1590="","",INDEX([1]NKC!$D$10:$D$5007,$H1590))=$C$8,IF($H1590="","",INDEX([1]NKC!$E$10:$E$5007,$H1590)),IF($H1590="","",INDEX([1]NKC!$D$10:$D$5007,$H1590)))</f>
        <v>141</v>
      </c>
      <c r="E1590" s="49" t="str">
        <f ca="1">IF(IF($H1590="","",INDEX([1]NKC!$E$10:$E$5007,$H1590))=$C$8,"",IF($H1590="","",INDEX([1]NKC!$F$10:$F$5007,$H1590)))</f>
        <v/>
      </c>
      <c r="F1590" s="49">
        <f ca="1">IF(IF($H1590="","",INDEX([1]NKC!$D$10:$D$5007,$H1590))=$C$8,"",IF($H1590="","",INDEX([1]NKC!$F$10:$F$5007,$H1590)))</f>
        <v>344000</v>
      </c>
      <c r="G1590" s="50">
        <f ca="1">IF(SUM(E1590:F1590)=0,0,$G$11+SUM(E$12:$E1590)-SUM(F$12:$F1590))</f>
        <v>2090819430</v>
      </c>
      <c r="H1590" s="51">
        <f ca="1">IF(IF(TYPE(MATCH($C$8,OFFSET([1]NKC!$D$10,H1589,0):'[1]NKC'!$D$5007,0)+H1589)=16,"",MATCH($C$8,OFFSET([1]NKC!$D$10,H1589,0):'[1]NKC'!$D$5007,0)+H1589)&lt;IF(TYPE(MATCH($C$8,OFFSET([1]NKC!$E$10,H1589,0):'[1]NKC'!$E$5007,0)+H1589)=16,"",MATCH($C$8,OFFSET([1]NKC!$E$10,H1589,0):'[1]NKC'!$E$5007,0)+H1589),IF(TYPE(MATCH($C$8,OFFSET([1]NKC!$D$10,H1589,0):'[1]NKC'!$D$5007,0)+H1589)=16,"",MATCH($C$8,OFFSET([1]NKC!$D$10,H1589,0):'[1]NKC'!$D$5007,0)+H1589),IF(TYPE(MATCH($C$8,OFFSET([1]NKC!$E$10,H1589,0):'[1]NKC'!$E$5007,0)+H1589)=16,"",MATCH($C$8,OFFSET([1]NKC!$E$10,H1589,0):'[1]NKC'!$E$5007,0)+H1589))</f>
        <v>2337</v>
      </c>
    </row>
    <row r="1591" spans="1:8" s="52" customFormat="1" ht="25.5">
      <c r="A1591" s="45">
        <f ca="1">IF($H1591="","",INDEX([1]NKC!$A$10:$A$5007,$H1591))</f>
        <v>43748</v>
      </c>
      <c r="B1591" s="46" t="str">
        <f ca="1">IF($H1591="","",INDEX([1]NKC!$B$10:$B$5007,$H1591))</f>
        <v>PT00062</v>
      </c>
      <c r="C1591" s="47" t="str">
        <f ca="1">IF($H1591="","",INDEX([1]NKC!$C$10:$C$5007,$H1591))</f>
        <v>Bán hàng theo DDH số: DELLA-HCM191001 (01/10/2019) - Nguyễn Phúc Sang</v>
      </c>
      <c r="D1591" s="48" t="str">
        <f ca="1">IF(IF($H1591="","",INDEX([1]NKC!$D$10:$D$5007,$H1591))=$C$8,IF($H1591="","",INDEX([1]NKC!$E$10:$E$5007,$H1591)),IF($H1591="","",INDEX([1]NKC!$D$10:$D$5007,$H1591)))</f>
        <v>131</v>
      </c>
      <c r="E1591" s="49">
        <f ca="1">IF(IF($H1591="","",INDEX([1]NKC!$E$10:$E$5007,$H1591))=$C$8,"",IF($H1591="","",INDEX([1]NKC!$F$10:$F$5007,$H1591)))</f>
        <v>387600</v>
      </c>
      <c r="F1591" s="49" t="str">
        <f ca="1">IF(IF($H1591="","",INDEX([1]NKC!$D$10:$D$5007,$H1591))=$C$8,"",IF($H1591="","",INDEX([1]NKC!$F$10:$F$5007,$H1591)))</f>
        <v/>
      </c>
      <c r="G1591" s="50">
        <f ca="1">IF(SUM(E1591:F1591)=0,0,$G$11+SUM(E$12:$E1591)-SUM(F$12:$F1591))</f>
        <v>2091207030</v>
      </c>
      <c r="H1591" s="51">
        <f ca="1">IF(IF(TYPE(MATCH($C$8,OFFSET([1]NKC!$D$10,H1590,0):'[1]NKC'!$D$5007,0)+H1590)=16,"",MATCH($C$8,OFFSET([1]NKC!$D$10,H1590,0):'[1]NKC'!$D$5007,0)+H1590)&lt;IF(TYPE(MATCH($C$8,OFFSET([1]NKC!$E$10,H1590,0):'[1]NKC'!$E$5007,0)+H1590)=16,"",MATCH($C$8,OFFSET([1]NKC!$E$10,H1590,0):'[1]NKC'!$E$5007,0)+H1590),IF(TYPE(MATCH($C$8,OFFSET([1]NKC!$D$10,H1590,0):'[1]NKC'!$D$5007,0)+H1590)=16,"",MATCH($C$8,OFFSET([1]NKC!$D$10,H1590,0):'[1]NKC'!$D$5007,0)+H1590),IF(TYPE(MATCH($C$8,OFFSET([1]NKC!$E$10,H1590,0):'[1]NKC'!$E$5007,0)+H1590)=16,"",MATCH($C$8,OFFSET([1]NKC!$E$10,H1590,0):'[1]NKC'!$E$5007,0)+H1590))</f>
        <v>2339</v>
      </c>
    </row>
    <row r="1592" spans="1:8" s="52" customFormat="1" ht="25.5">
      <c r="A1592" s="45">
        <f ca="1">IF($H1592="","",INDEX([1]NKC!$A$10:$A$5007,$H1592))</f>
        <v>43748</v>
      </c>
      <c r="B1592" s="46" t="str">
        <f ca="1">IF($H1592="","",INDEX([1]NKC!$B$10:$B$5007,$H1592))</f>
        <v>PT00064</v>
      </c>
      <c r="C1592" s="47" t="str">
        <f ca="1">IF($H1592="","",INDEX([1]NKC!$C$10:$C$5007,$H1592))</f>
        <v>Thu tiền bán hàng theo ĐĐH số: DELLA-HCM191003 (01/10/2019) - Nguyễn Phúc Sang</v>
      </c>
      <c r="D1592" s="48" t="str">
        <f ca="1">IF(IF($H1592="","",INDEX([1]NKC!$D$10:$D$5007,$H1592))=$C$8,IF($H1592="","",INDEX([1]NKC!$E$10:$E$5007,$H1592)),IF($H1592="","",INDEX([1]NKC!$D$10:$D$5007,$H1592)))</f>
        <v>131</v>
      </c>
      <c r="E1592" s="49">
        <f ca="1">IF(IF($H1592="","",INDEX([1]NKC!$E$10:$E$5007,$H1592))=$C$8,"",IF($H1592="","",INDEX([1]NKC!$F$10:$F$5007,$H1592)))</f>
        <v>129200</v>
      </c>
      <c r="F1592" s="49" t="str">
        <f ca="1">IF(IF($H1592="","",INDEX([1]NKC!$D$10:$D$5007,$H1592))=$C$8,"",IF($H1592="","",INDEX([1]NKC!$F$10:$F$5007,$H1592)))</f>
        <v/>
      </c>
      <c r="G1592" s="50">
        <f ca="1">IF(SUM(E1592:F1592)=0,0,$G$11+SUM(E$12:$E1592)-SUM(F$12:$F1592))</f>
        <v>2091336230</v>
      </c>
      <c r="H1592" s="51">
        <f ca="1">IF(IF(TYPE(MATCH($C$8,OFFSET([1]NKC!$D$10,H1591,0):'[1]NKC'!$D$5007,0)+H1591)=16,"",MATCH($C$8,OFFSET([1]NKC!$D$10,H1591,0):'[1]NKC'!$D$5007,0)+H1591)&lt;IF(TYPE(MATCH($C$8,OFFSET([1]NKC!$E$10,H1591,0):'[1]NKC'!$E$5007,0)+H1591)=16,"",MATCH($C$8,OFFSET([1]NKC!$E$10,H1591,0):'[1]NKC'!$E$5007,0)+H1591),IF(TYPE(MATCH($C$8,OFFSET([1]NKC!$D$10,H1591,0):'[1]NKC'!$D$5007,0)+H1591)=16,"",MATCH($C$8,OFFSET([1]NKC!$D$10,H1591,0):'[1]NKC'!$D$5007,0)+H1591),IF(TYPE(MATCH($C$8,OFFSET([1]NKC!$E$10,H1591,0):'[1]NKC'!$E$5007,0)+H1591)=16,"",MATCH($C$8,OFFSET([1]NKC!$E$10,H1591,0):'[1]NKC'!$E$5007,0)+H1591))</f>
        <v>2343</v>
      </c>
    </row>
    <row r="1593" spans="1:8" s="52" customFormat="1" ht="38.25">
      <c r="A1593" s="45">
        <f ca="1">IF($H1593="","",INDEX([1]NKC!$A$10:$A$5007,$H1593))</f>
        <v>43750</v>
      </c>
      <c r="B1593" s="46" t="str">
        <f ca="1">IF($H1593="","",INDEX([1]NKC!$B$10:$B$5007,$H1593))</f>
        <v>PC00184</v>
      </c>
      <c r="C1593" s="47" t="str">
        <f ca="1">IF($H1593="","",INDEX([1]NKC!$C$10:$C$5007,$H1593))</f>
        <v>Tạm ứng công tác- chào hàng cho dự án KN paradise Cam Ranh theo giới thiệu của anh Thuận - Lê Mạnh Tuấn</v>
      </c>
      <c r="D1593" s="48" t="str">
        <f ca="1">IF(IF($H1593="","",INDEX([1]NKC!$D$10:$D$5007,$H1593))=$C$8,IF($H1593="","",INDEX([1]NKC!$E$10:$E$5007,$H1593)),IF($H1593="","",INDEX([1]NKC!$D$10:$D$5007,$H1593)))</f>
        <v>141</v>
      </c>
      <c r="E1593" s="49" t="str">
        <f ca="1">IF(IF($H1593="","",INDEX([1]NKC!$E$10:$E$5007,$H1593))=$C$8,"",IF($H1593="","",INDEX([1]NKC!$F$10:$F$5007,$H1593)))</f>
        <v/>
      </c>
      <c r="F1593" s="49">
        <f ca="1">IF(IF($H1593="","",INDEX([1]NKC!$D$10:$D$5007,$H1593))=$C$8,"",IF($H1593="","",INDEX([1]NKC!$F$10:$F$5007,$H1593)))</f>
        <v>2000000</v>
      </c>
      <c r="G1593" s="50">
        <f ca="1">IF(SUM(E1593:F1593)=0,0,$G$11+SUM(E$12:$E1593)-SUM(F$12:$F1593))</f>
        <v>2089336230</v>
      </c>
      <c r="H1593" s="51">
        <f ca="1">IF(IF(TYPE(MATCH($C$8,OFFSET([1]NKC!$D$10,H1592,0):'[1]NKC'!$D$5007,0)+H1592)=16,"",MATCH($C$8,OFFSET([1]NKC!$D$10,H1592,0):'[1]NKC'!$D$5007,0)+H1592)&lt;IF(TYPE(MATCH($C$8,OFFSET([1]NKC!$E$10,H1592,0):'[1]NKC'!$E$5007,0)+H1592)=16,"",MATCH($C$8,OFFSET([1]NKC!$E$10,H1592,0):'[1]NKC'!$E$5007,0)+H1592),IF(TYPE(MATCH($C$8,OFFSET([1]NKC!$D$10,H1592,0):'[1]NKC'!$D$5007,0)+H1592)=16,"",MATCH($C$8,OFFSET([1]NKC!$D$10,H1592,0):'[1]NKC'!$D$5007,0)+H1592),IF(TYPE(MATCH($C$8,OFFSET([1]NKC!$E$10,H1592,0):'[1]NKC'!$E$5007,0)+H1592)=16,"",MATCH($C$8,OFFSET([1]NKC!$E$10,H1592,0):'[1]NKC'!$E$5007,0)+H1592))</f>
        <v>2356</v>
      </c>
    </row>
    <row r="1594" spans="1:8" s="52" customFormat="1" ht="25.5">
      <c r="A1594" s="45">
        <f ca="1">IF($H1594="","",INDEX([1]NKC!$A$10:$A$5007,$H1594))</f>
        <v>43752</v>
      </c>
      <c r="B1594" s="46" t="str">
        <f ca="1">IF($H1594="","",INDEX([1]NKC!$B$10:$B$5007,$H1594))</f>
        <v>PC00185</v>
      </c>
      <c r="C1594" s="47" t="str">
        <f ca="1">IF($H1594="","",INDEX([1]NKC!$C$10:$C$5007,$H1594))</f>
        <v>Thanh toán mua nước uống công ty (HDBL số 0058 14/10/2019) - Công ty TNHH Phương Xuân Thuỷ</v>
      </c>
      <c r="D1594" s="48" t="str">
        <f ca="1">IF(IF($H1594="","",INDEX([1]NKC!$D$10:$D$5007,$H1594))=$C$8,IF($H1594="","",INDEX([1]NKC!$E$10:$E$5007,$H1594)),IF($H1594="","",INDEX([1]NKC!$D$10:$D$5007,$H1594)))</f>
        <v>331</v>
      </c>
      <c r="E1594" s="49" t="str">
        <f ca="1">IF(IF($H1594="","",INDEX([1]NKC!$E$10:$E$5007,$H1594))=$C$8,"",IF($H1594="","",INDEX([1]NKC!$F$10:$F$5007,$H1594)))</f>
        <v/>
      </c>
      <c r="F1594" s="49">
        <f ca="1">IF(IF($H1594="","",INDEX([1]NKC!$D$10:$D$5007,$H1594))=$C$8,"",IF($H1594="","",INDEX([1]NKC!$F$10:$F$5007,$H1594)))</f>
        <v>965000</v>
      </c>
      <c r="G1594" s="50">
        <f ca="1">IF(SUM(E1594:F1594)=0,0,$G$11+SUM(E$12:$E1594)-SUM(F$12:$F1594))</f>
        <v>2088371230</v>
      </c>
      <c r="H1594" s="51">
        <f ca="1">IF(IF(TYPE(MATCH($C$8,OFFSET([1]NKC!$D$10,H1593,0):'[1]NKC'!$D$5007,0)+H1593)=16,"",MATCH($C$8,OFFSET([1]NKC!$D$10,H1593,0):'[1]NKC'!$D$5007,0)+H1593)&lt;IF(TYPE(MATCH($C$8,OFFSET([1]NKC!$E$10,H1593,0):'[1]NKC'!$E$5007,0)+H1593)=16,"",MATCH($C$8,OFFSET([1]NKC!$E$10,H1593,0):'[1]NKC'!$E$5007,0)+H1593),IF(TYPE(MATCH($C$8,OFFSET([1]NKC!$D$10,H1593,0):'[1]NKC'!$D$5007,0)+H1593)=16,"",MATCH($C$8,OFFSET([1]NKC!$D$10,H1593,0):'[1]NKC'!$D$5007,0)+H1593),IF(TYPE(MATCH($C$8,OFFSET([1]NKC!$E$10,H1593,0):'[1]NKC'!$E$5007,0)+H1593)=16,"",MATCH($C$8,OFFSET([1]NKC!$E$10,H1593,0):'[1]NKC'!$E$5007,0)+H1593))</f>
        <v>2357</v>
      </c>
    </row>
    <row r="1595" spans="1:8" s="52" customFormat="1" ht="25.5">
      <c r="A1595" s="45">
        <f ca="1">IF($H1595="","",INDEX([1]NKC!$A$10:$A$5007,$H1595))</f>
        <v>43752</v>
      </c>
      <c r="B1595" s="46" t="str">
        <f ca="1">IF($H1595="","",INDEX([1]NKC!$B$10:$B$5007,$H1595))</f>
        <v>PC00186</v>
      </c>
      <c r="C1595" s="47" t="str">
        <f ca="1">IF($H1595="","",INDEX([1]NKC!$C$10:$C$5007,$H1595))</f>
        <v>Thanh toán lương NVKD tháng 09/2019 - Phạm Minh Tiến</v>
      </c>
      <c r="D1595" s="48" t="str">
        <f ca="1">IF(IF($H1595="","",INDEX([1]NKC!$D$10:$D$5007,$H1595))=$C$8,IF($H1595="","",INDEX([1]NKC!$E$10:$E$5007,$H1595)),IF($H1595="","",INDEX([1]NKC!$D$10:$D$5007,$H1595)))</f>
        <v>3341</v>
      </c>
      <c r="E1595" s="49" t="str">
        <f ca="1">IF(IF($H1595="","",INDEX([1]NKC!$E$10:$E$5007,$H1595))=$C$8,"",IF($H1595="","",INDEX([1]NKC!$F$10:$F$5007,$H1595)))</f>
        <v/>
      </c>
      <c r="F1595" s="49">
        <f ca="1">IF(IF($H1595="","",INDEX([1]NKC!$D$10:$D$5007,$H1595))=$C$8,"",IF($H1595="","",INDEX([1]NKC!$F$10:$F$5007,$H1595)))</f>
        <v>11160000</v>
      </c>
      <c r="G1595" s="50">
        <f ca="1">IF(SUM(E1595:F1595)=0,0,$G$11+SUM(E$12:$E1595)-SUM(F$12:$F1595))</f>
        <v>2077211230</v>
      </c>
      <c r="H1595" s="51">
        <f ca="1">IF(IF(TYPE(MATCH($C$8,OFFSET([1]NKC!$D$10,H1594,0):'[1]NKC'!$D$5007,0)+H1594)=16,"",MATCH($C$8,OFFSET([1]NKC!$D$10,H1594,0):'[1]NKC'!$D$5007,0)+H1594)&lt;IF(TYPE(MATCH($C$8,OFFSET([1]NKC!$E$10,H1594,0):'[1]NKC'!$E$5007,0)+H1594)=16,"",MATCH($C$8,OFFSET([1]NKC!$E$10,H1594,0):'[1]NKC'!$E$5007,0)+H1594),IF(TYPE(MATCH($C$8,OFFSET([1]NKC!$D$10,H1594,0):'[1]NKC'!$D$5007,0)+H1594)=16,"",MATCH($C$8,OFFSET([1]NKC!$D$10,H1594,0):'[1]NKC'!$D$5007,0)+H1594),IF(TYPE(MATCH($C$8,OFFSET([1]NKC!$E$10,H1594,0):'[1]NKC'!$E$5007,0)+H1594)=16,"",MATCH($C$8,OFFSET([1]NKC!$E$10,H1594,0):'[1]NKC'!$E$5007,0)+H1594))</f>
        <v>2358</v>
      </c>
    </row>
    <row r="1596" spans="1:8" s="52" customFormat="1" ht="38.25">
      <c r="A1596" s="45">
        <f ca="1">IF($H1596="","",INDEX([1]NKC!$A$10:$A$5007,$H1596))</f>
        <v>43752</v>
      </c>
      <c r="B1596" s="46" t="str">
        <f ca="1">IF($H1596="","",INDEX([1]NKC!$B$10:$B$5007,$H1596))</f>
        <v>PC00187</v>
      </c>
      <c r="C1596" s="47" t="str">
        <f ca="1">IF($H1596="","",INDEX([1]NKC!$C$10:$C$5007,$H1596))</f>
        <v>Thanh toán mua văn phòng phẩm theo HĐ 0000221 (14/10/2019) - Công ty TNHH Thương Mại Dịch Vụ Văn Phòng Phẩm Phan Nguyễn</v>
      </c>
      <c r="D1596" s="48" t="str">
        <f ca="1">IF(IF($H1596="","",INDEX([1]NKC!$D$10:$D$5007,$H1596))=$C$8,IF($H1596="","",INDEX([1]NKC!$E$10:$E$5007,$H1596)),IF($H1596="","",INDEX([1]NKC!$D$10:$D$5007,$H1596)))</f>
        <v>6423</v>
      </c>
      <c r="E1596" s="49" t="str">
        <f ca="1">IF(IF($H1596="","",INDEX([1]NKC!$E$10:$E$5007,$H1596))=$C$8,"",IF($H1596="","",INDEX([1]NKC!$F$10:$F$5007,$H1596)))</f>
        <v/>
      </c>
      <c r="F1596" s="49">
        <f ca="1">IF(IF($H1596="","",INDEX([1]NKC!$D$10:$D$5007,$H1596))=$C$8,"",IF($H1596="","",INDEX([1]NKC!$F$10:$F$5007,$H1596)))</f>
        <v>1171000</v>
      </c>
      <c r="G1596" s="50">
        <f ca="1">IF(SUM(E1596:F1596)=0,0,$G$11+SUM(E$12:$E1596)-SUM(F$12:$F1596))</f>
        <v>2076040230</v>
      </c>
      <c r="H1596" s="51">
        <f ca="1">IF(IF(TYPE(MATCH($C$8,OFFSET([1]NKC!$D$10,H1595,0):'[1]NKC'!$D$5007,0)+H1595)=16,"",MATCH($C$8,OFFSET([1]NKC!$D$10,H1595,0):'[1]NKC'!$D$5007,0)+H1595)&lt;IF(TYPE(MATCH($C$8,OFFSET([1]NKC!$E$10,H1595,0):'[1]NKC'!$E$5007,0)+H1595)=16,"",MATCH($C$8,OFFSET([1]NKC!$E$10,H1595,0):'[1]NKC'!$E$5007,0)+H1595),IF(TYPE(MATCH($C$8,OFFSET([1]NKC!$D$10,H1595,0):'[1]NKC'!$D$5007,0)+H1595)=16,"",MATCH($C$8,OFFSET([1]NKC!$D$10,H1595,0):'[1]NKC'!$D$5007,0)+H1595),IF(TYPE(MATCH($C$8,OFFSET([1]NKC!$E$10,H1595,0):'[1]NKC'!$E$5007,0)+H1595)=16,"",MATCH($C$8,OFFSET([1]NKC!$E$10,H1595,0):'[1]NKC'!$E$5007,0)+H1595))</f>
        <v>2359</v>
      </c>
    </row>
    <row r="1597" spans="1:8" s="52" customFormat="1" ht="14.25">
      <c r="A1597" s="45">
        <f ca="1">IF($H1597="","",INDEX([1]NKC!$A$10:$A$5007,$H1597))</f>
        <v>43752</v>
      </c>
      <c r="B1597" s="46" t="str">
        <f ca="1">IF($H1597="","",INDEX([1]NKC!$B$10:$B$5007,$H1597))</f>
        <v>PC00187</v>
      </c>
      <c r="C1597" s="47" t="str">
        <f ca="1">IF($H1597="","",INDEX([1]NKC!$C$10:$C$5007,$H1597))</f>
        <v>Thuế GTGT được khấu trừ của hàng hóa, dịch vụ</v>
      </c>
      <c r="D1597" s="48" t="str">
        <f ca="1">IF(IF($H1597="","",INDEX([1]NKC!$D$10:$D$5007,$H1597))=$C$8,IF($H1597="","",INDEX([1]NKC!$E$10:$E$5007,$H1597)),IF($H1597="","",INDEX([1]NKC!$D$10:$D$5007,$H1597)))</f>
        <v>1331</v>
      </c>
      <c r="E1597" s="49" t="str">
        <f ca="1">IF(IF($H1597="","",INDEX([1]NKC!$E$10:$E$5007,$H1597))=$C$8,"",IF($H1597="","",INDEX([1]NKC!$F$10:$F$5007,$H1597)))</f>
        <v/>
      </c>
      <c r="F1597" s="49">
        <f ca="1">IF(IF($H1597="","",INDEX([1]NKC!$D$10:$D$5007,$H1597))=$C$8,"",IF($H1597="","",INDEX([1]NKC!$F$10:$F$5007,$H1597)))</f>
        <v>117100</v>
      </c>
      <c r="G1597" s="50">
        <f ca="1">IF(SUM(E1597:F1597)=0,0,$G$11+SUM(E$12:$E1597)-SUM(F$12:$F1597))</f>
        <v>2075923130</v>
      </c>
      <c r="H1597" s="51">
        <f ca="1">IF(IF(TYPE(MATCH($C$8,OFFSET([1]NKC!$D$10,H1596,0):'[1]NKC'!$D$5007,0)+H1596)=16,"",MATCH($C$8,OFFSET([1]NKC!$D$10,H1596,0):'[1]NKC'!$D$5007,0)+H1596)&lt;IF(TYPE(MATCH($C$8,OFFSET([1]NKC!$E$10,H1596,0):'[1]NKC'!$E$5007,0)+H1596)=16,"",MATCH($C$8,OFFSET([1]NKC!$E$10,H1596,0):'[1]NKC'!$E$5007,0)+H1596),IF(TYPE(MATCH($C$8,OFFSET([1]NKC!$D$10,H1596,0):'[1]NKC'!$D$5007,0)+H1596)=16,"",MATCH($C$8,OFFSET([1]NKC!$D$10,H1596,0):'[1]NKC'!$D$5007,0)+H1596),IF(TYPE(MATCH($C$8,OFFSET([1]NKC!$E$10,H1596,0):'[1]NKC'!$E$5007,0)+H1596)=16,"",MATCH($C$8,OFFSET([1]NKC!$E$10,H1596,0):'[1]NKC'!$E$5007,0)+H1596))</f>
        <v>2360</v>
      </c>
    </row>
    <row r="1598" spans="1:8" s="52" customFormat="1" ht="25.5">
      <c r="A1598" s="45">
        <f ca="1">IF($H1598="","",INDEX([1]NKC!$A$10:$A$5007,$H1598))</f>
        <v>43753</v>
      </c>
      <c r="B1598" s="46" t="str">
        <f ca="1">IF($H1598="","",INDEX([1]NKC!$B$10:$B$5007,$H1598))</f>
        <v>PT00065</v>
      </c>
      <c r="C1598" s="47" t="str">
        <f ca="1">IF($H1598="","",INDEX([1]NKC!$C$10:$C$5007,$H1598))</f>
        <v>Thu lại tạm ứng làm dù mẫu ngày 08/07/2019 - Nguyễn Ngọc Thịnh</v>
      </c>
      <c r="D1598" s="48" t="str">
        <f ca="1">IF(IF($H1598="","",INDEX([1]NKC!$D$10:$D$5007,$H1598))=$C$8,IF($H1598="","",INDEX([1]NKC!$E$10:$E$5007,$H1598)),IF($H1598="","",INDEX([1]NKC!$D$10:$D$5007,$H1598)))</f>
        <v>141</v>
      </c>
      <c r="E1598" s="49">
        <f ca="1">IF(IF($H1598="","",INDEX([1]NKC!$E$10:$E$5007,$H1598))=$C$8,"",IF($H1598="","",INDEX([1]NKC!$F$10:$F$5007,$H1598)))</f>
        <v>2500000</v>
      </c>
      <c r="F1598" s="49" t="str">
        <f ca="1">IF(IF($H1598="","",INDEX([1]NKC!$D$10:$D$5007,$H1598))=$C$8,"",IF($H1598="","",INDEX([1]NKC!$F$10:$F$5007,$H1598)))</f>
        <v/>
      </c>
      <c r="G1598" s="50">
        <f ca="1">IF(SUM(E1598:F1598)=0,0,$G$11+SUM(E$12:$E1598)-SUM(F$12:$F1598))</f>
        <v>2078423130</v>
      </c>
      <c r="H1598" s="51">
        <f ca="1">IF(IF(TYPE(MATCH($C$8,OFFSET([1]NKC!$D$10,H1597,0):'[1]NKC'!$D$5007,0)+H1597)=16,"",MATCH($C$8,OFFSET([1]NKC!$D$10,H1597,0):'[1]NKC'!$D$5007,0)+H1597)&lt;IF(TYPE(MATCH($C$8,OFFSET([1]NKC!$E$10,H1597,0):'[1]NKC'!$E$5007,0)+H1597)=16,"",MATCH($C$8,OFFSET([1]NKC!$E$10,H1597,0):'[1]NKC'!$E$5007,0)+H1597),IF(TYPE(MATCH($C$8,OFFSET([1]NKC!$D$10,H1597,0):'[1]NKC'!$D$5007,0)+H1597)=16,"",MATCH($C$8,OFFSET([1]NKC!$D$10,H1597,0):'[1]NKC'!$D$5007,0)+H1597),IF(TYPE(MATCH($C$8,OFFSET([1]NKC!$E$10,H1597,0):'[1]NKC'!$E$5007,0)+H1597)=16,"",MATCH($C$8,OFFSET([1]NKC!$E$10,H1597,0):'[1]NKC'!$E$5007,0)+H1597))</f>
        <v>2361</v>
      </c>
    </row>
    <row r="1599" spans="1:8" s="52" customFormat="1" ht="38.25">
      <c r="A1599" s="45">
        <f ca="1">IF($H1599="","",INDEX([1]NKC!$A$10:$A$5007,$H1599))</f>
        <v>43753</v>
      </c>
      <c r="B1599" s="46" t="str">
        <f ca="1">IF($H1599="","",INDEX([1]NKC!$B$10:$B$5007,$H1599))</f>
        <v>PC00188</v>
      </c>
      <c r="C1599" s="47" t="str">
        <f ca="1">IF($H1599="","",INDEX([1]NKC!$C$10:$C$5007,$H1599))</f>
        <v>TT phí khung dù sắt (mẫu Palmex), khung dù sắt bắt gỗ lợp lá Palmex (hội thảo) theo HĐ 007474 (29/08/2019) - Nguyễn Ngọc Thịnh</v>
      </c>
      <c r="D1599" s="48" t="str">
        <f ca="1">IF(IF($H1599="","",INDEX([1]NKC!$D$10:$D$5007,$H1599))=$C$8,IF($H1599="","",INDEX([1]NKC!$E$10:$E$5007,$H1599)),IF($H1599="","",INDEX([1]NKC!$D$10:$D$5007,$H1599)))</f>
        <v>6423</v>
      </c>
      <c r="E1599" s="49" t="str">
        <f ca="1">IF(IF($H1599="","",INDEX([1]NKC!$E$10:$E$5007,$H1599))=$C$8,"",IF($H1599="","",INDEX([1]NKC!$F$10:$F$5007,$H1599)))</f>
        <v/>
      </c>
      <c r="F1599" s="49">
        <f ca="1">IF(IF($H1599="","",INDEX([1]NKC!$D$10:$D$5007,$H1599))=$C$8,"",IF($H1599="","",INDEX([1]NKC!$F$10:$F$5007,$H1599)))</f>
        <v>3500000</v>
      </c>
      <c r="G1599" s="50">
        <f ca="1">IF(SUM(E1599:F1599)=0,0,$G$11+SUM(E$12:$E1599)-SUM(F$12:$F1599))</f>
        <v>2074923130</v>
      </c>
      <c r="H1599" s="51">
        <f ca="1">IF(IF(TYPE(MATCH($C$8,OFFSET([1]NKC!$D$10,H1598,0):'[1]NKC'!$D$5007,0)+H1598)=16,"",MATCH($C$8,OFFSET([1]NKC!$D$10,H1598,0):'[1]NKC'!$D$5007,0)+H1598)&lt;IF(TYPE(MATCH($C$8,OFFSET([1]NKC!$E$10,H1598,0):'[1]NKC'!$E$5007,0)+H1598)=16,"",MATCH($C$8,OFFSET([1]NKC!$E$10,H1598,0):'[1]NKC'!$E$5007,0)+H1598),IF(TYPE(MATCH($C$8,OFFSET([1]NKC!$D$10,H1598,0):'[1]NKC'!$D$5007,0)+H1598)=16,"",MATCH($C$8,OFFSET([1]NKC!$D$10,H1598,0):'[1]NKC'!$D$5007,0)+H1598),IF(TYPE(MATCH($C$8,OFFSET([1]NKC!$E$10,H1598,0):'[1]NKC'!$E$5007,0)+H1598)=16,"",MATCH($C$8,OFFSET([1]NKC!$E$10,H1598,0):'[1]NKC'!$E$5007,0)+H1598))</f>
        <v>2362</v>
      </c>
    </row>
    <row r="1600" spans="1:8" s="52" customFormat="1" ht="38.25">
      <c r="A1600" s="45">
        <f ca="1">IF($H1600="","",INDEX([1]NKC!$A$10:$A$5007,$H1600))</f>
        <v>43753</v>
      </c>
      <c r="B1600" s="46" t="str">
        <f ca="1">IF($H1600="","",INDEX([1]NKC!$B$10:$B$5007,$H1600))</f>
        <v>PC00189</v>
      </c>
      <c r="C1600" s="47" t="str">
        <f ca="1">IF($H1600="","",INDEX([1]NKC!$C$10:$C$5007,$H1600))</f>
        <v>Thanh toán phí đỗ dầu xe bán tải (61 lít)- 1/2 bình dùng cho công ty và 1/2 bình đi Miền Trung theo HĐ 0672120 (04/10/2019) - Nguyễn Ngọc Thịnh</v>
      </c>
      <c r="D1600" s="48" t="str">
        <f ca="1">IF(IF($H1600="","",INDEX([1]NKC!$D$10:$D$5007,$H1600))=$C$8,IF($H1600="","",INDEX([1]NKC!$E$10:$E$5007,$H1600)),IF($H1600="","",INDEX([1]NKC!$D$10:$D$5007,$H1600)))</f>
        <v>6418</v>
      </c>
      <c r="E1600" s="49" t="str">
        <f ca="1">IF(IF($H1600="","",INDEX([1]NKC!$E$10:$E$5007,$H1600))=$C$8,"",IF($H1600="","",INDEX([1]NKC!$F$10:$F$5007,$H1600)))</f>
        <v/>
      </c>
      <c r="F1600" s="49">
        <f ca="1">IF(IF($H1600="","",INDEX([1]NKC!$D$10:$D$5007,$H1600))=$C$8,"",IF($H1600="","",INDEX([1]NKC!$F$10:$F$5007,$H1600)))</f>
        <v>461104</v>
      </c>
      <c r="G1600" s="50">
        <f ca="1">IF(SUM(E1600:F1600)=0,0,$G$11+SUM(E$12:$E1600)-SUM(F$12:$F1600))</f>
        <v>2074462026</v>
      </c>
      <c r="H1600" s="51">
        <f ca="1">IF(IF(TYPE(MATCH($C$8,OFFSET([1]NKC!$D$10,H1599,0):'[1]NKC'!$D$5007,0)+H1599)=16,"",MATCH($C$8,OFFSET([1]NKC!$D$10,H1599,0):'[1]NKC'!$D$5007,0)+H1599)&lt;IF(TYPE(MATCH($C$8,OFFSET([1]NKC!$E$10,H1599,0):'[1]NKC'!$E$5007,0)+H1599)=16,"",MATCH($C$8,OFFSET([1]NKC!$E$10,H1599,0):'[1]NKC'!$E$5007,0)+H1599),IF(TYPE(MATCH($C$8,OFFSET([1]NKC!$D$10,H1599,0):'[1]NKC'!$D$5007,0)+H1599)=16,"",MATCH($C$8,OFFSET([1]NKC!$D$10,H1599,0):'[1]NKC'!$D$5007,0)+H1599),IF(TYPE(MATCH($C$8,OFFSET([1]NKC!$E$10,H1599,0):'[1]NKC'!$E$5007,0)+H1599)=16,"",MATCH($C$8,OFFSET([1]NKC!$E$10,H1599,0):'[1]NKC'!$E$5007,0)+H1599))</f>
        <v>2363</v>
      </c>
    </row>
    <row r="1601" spans="1:8" s="52" customFormat="1" ht="38.25">
      <c r="A1601" s="45">
        <f ca="1">IF($H1601="","",INDEX([1]NKC!$A$10:$A$5007,$H1601))</f>
        <v>43753</v>
      </c>
      <c r="B1601" s="46" t="str">
        <f ca="1">IF($H1601="","",INDEX([1]NKC!$B$10:$B$5007,$H1601))</f>
        <v>PC00189</v>
      </c>
      <c r="C1601" s="47" t="str">
        <f ca="1">IF($H1601="","",INDEX([1]NKC!$C$10:$C$5007,$H1601))</f>
        <v>Thanh toán phí đỗ dầu xe bán tải (61 lít)- 1/2 bình dùng cho công ty và 1/2 bình đi Miền Trung theo HĐ 0672120 (04/10/2019) - Nguyễn Ngọc Thịnh</v>
      </c>
      <c r="D1601" s="48" t="str">
        <f ca="1">IF(IF($H1601="","",INDEX([1]NKC!$D$10:$D$5007,$H1601))=$C$8,IF($H1601="","",INDEX([1]NKC!$E$10:$E$5007,$H1601)),IF($H1601="","",INDEX([1]NKC!$D$10:$D$5007,$H1601)))</f>
        <v>6428</v>
      </c>
      <c r="E1601" s="49" t="str">
        <f ca="1">IF(IF($H1601="","",INDEX([1]NKC!$E$10:$E$5007,$H1601))=$C$8,"",IF($H1601="","",INDEX([1]NKC!$F$10:$F$5007,$H1601)))</f>
        <v/>
      </c>
      <c r="F1601" s="49">
        <f ca="1">IF(IF($H1601="","",INDEX([1]NKC!$D$10:$D$5007,$H1601))=$C$8,"",IF($H1601="","",INDEX([1]NKC!$F$10:$F$5007,$H1601)))</f>
        <v>461105</v>
      </c>
      <c r="G1601" s="50">
        <f ca="1">IF(SUM(E1601:F1601)=0,0,$G$11+SUM(E$12:$E1601)-SUM(F$12:$F1601))</f>
        <v>2074000921</v>
      </c>
      <c r="H1601" s="51">
        <f ca="1">IF(IF(TYPE(MATCH($C$8,OFFSET([1]NKC!$D$10,H1600,0):'[1]NKC'!$D$5007,0)+H1600)=16,"",MATCH($C$8,OFFSET([1]NKC!$D$10,H1600,0):'[1]NKC'!$D$5007,0)+H1600)&lt;IF(TYPE(MATCH($C$8,OFFSET([1]NKC!$E$10,H1600,0):'[1]NKC'!$E$5007,0)+H1600)=16,"",MATCH($C$8,OFFSET([1]NKC!$E$10,H1600,0):'[1]NKC'!$E$5007,0)+H1600),IF(TYPE(MATCH($C$8,OFFSET([1]NKC!$D$10,H1600,0):'[1]NKC'!$D$5007,0)+H1600)=16,"",MATCH($C$8,OFFSET([1]NKC!$D$10,H1600,0):'[1]NKC'!$D$5007,0)+H1600),IF(TYPE(MATCH($C$8,OFFSET([1]NKC!$E$10,H1600,0):'[1]NKC'!$E$5007,0)+H1600)=16,"",MATCH($C$8,OFFSET([1]NKC!$E$10,H1600,0):'[1]NKC'!$E$5007,0)+H1600))</f>
        <v>2364</v>
      </c>
    </row>
    <row r="1602" spans="1:8" s="52" customFormat="1" ht="14.25">
      <c r="A1602" s="45">
        <f ca="1">IF($H1602="","",INDEX([1]NKC!$A$10:$A$5007,$H1602))</f>
        <v>43753</v>
      </c>
      <c r="B1602" s="46" t="str">
        <f ca="1">IF($H1602="","",INDEX([1]NKC!$B$10:$B$5007,$H1602))</f>
        <v>PC00189</v>
      </c>
      <c r="C1602" s="47" t="str">
        <f ca="1">IF($H1602="","",INDEX([1]NKC!$C$10:$C$5007,$H1602))</f>
        <v>Thuế GTGT được khấu trừ của hàng hóa, dịch vụ</v>
      </c>
      <c r="D1602" s="48" t="str">
        <f ca="1">IF(IF($H1602="","",INDEX([1]NKC!$D$10:$D$5007,$H1602))=$C$8,IF($H1602="","",INDEX([1]NKC!$E$10:$E$5007,$H1602)),IF($H1602="","",INDEX([1]NKC!$D$10:$D$5007,$H1602)))</f>
        <v>1331</v>
      </c>
      <c r="E1602" s="49" t="str">
        <f ca="1">IF(IF($H1602="","",INDEX([1]NKC!$E$10:$E$5007,$H1602))=$C$8,"",IF($H1602="","",INDEX([1]NKC!$F$10:$F$5007,$H1602)))</f>
        <v/>
      </c>
      <c r="F1602" s="49">
        <f ca="1">IF(IF($H1602="","",INDEX([1]NKC!$D$10:$D$5007,$H1602))=$C$8,"",IF($H1602="","",INDEX([1]NKC!$F$10:$F$5007,$H1602)))</f>
        <v>92221</v>
      </c>
      <c r="G1602" s="50">
        <f ca="1">IF(SUM(E1602:F1602)=0,0,$G$11+SUM(E$12:$E1602)-SUM(F$12:$F1602))</f>
        <v>2073908700</v>
      </c>
      <c r="H1602" s="51">
        <f ca="1">IF(IF(TYPE(MATCH($C$8,OFFSET([1]NKC!$D$10,H1601,0):'[1]NKC'!$D$5007,0)+H1601)=16,"",MATCH($C$8,OFFSET([1]NKC!$D$10,H1601,0):'[1]NKC'!$D$5007,0)+H1601)&lt;IF(TYPE(MATCH($C$8,OFFSET([1]NKC!$E$10,H1601,0):'[1]NKC'!$E$5007,0)+H1601)=16,"",MATCH($C$8,OFFSET([1]NKC!$E$10,H1601,0):'[1]NKC'!$E$5007,0)+H1601),IF(TYPE(MATCH($C$8,OFFSET([1]NKC!$D$10,H1601,0):'[1]NKC'!$D$5007,0)+H1601)=16,"",MATCH($C$8,OFFSET([1]NKC!$D$10,H1601,0):'[1]NKC'!$D$5007,0)+H1601),IF(TYPE(MATCH($C$8,OFFSET([1]NKC!$E$10,H1601,0):'[1]NKC'!$E$5007,0)+H1601)=16,"",MATCH($C$8,OFFSET([1]NKC!$E$10,H1601,0):'[1]NKC'!$E$5007,0)+H1601))</f>
        <v>2365</v>
      </c>
    </row>
    <row r="1603" spans="1:8" s="52" customFormat="1" ht="25.5">
      <c r="A1603" s="45">
        <f ca="1">IF($H1603="","",INDEX([1]NKC!$A$10:$A$5007,$H1603))</f>
        <v>43754</v>
      </c>
      <c r="B1603" s="46" t="str">
        <f ca="1">IF($H1603="","",INDEX([1]NKC!$B$10:$B$5007,$H1603))</f>
        <v>PT00066</v>
      </c>
      <c r="C1603" s="47" t="str">
        <f ca="1">IF($H1603="","",INDEX([1]NKC!$C$10:$C$5007,$H1603))</f>
        <v>Thu lại tạm ứng công tác cho DAKN Paradise ngày 12/10/2019 - Lê Mạnh Tuấn</v>
      </c>
      <c r="D1603" s="48" t="str">
        <f ca="1">IF(IF($H1603="","",INDEX([1]NKC!$D$10:$D$5007,$H1603))=$C$8,IF($H1603="","",INDEX([1]NKC!$E$10:$E$5007,$H1603)),IF($H1603="","",INDEX([1]NKC!$D$10:$D$5007,$H1603)))</f>
        <v>141</v>
      </c>
      <c r="E1603" s="49">
        <f ca="1">IF(IF($H1603="","",INDEX([1]NKC!$E$10:$E$5007,$H1603))=$C$8,"",IF($H1603="","",INDEX([1]NKC!$F$10:$F$5007,$H1603)))</f>
        <v>2000000</v>
      </c>
      <c r="F1603" s="49" t="str">
        <f ca="1">IF(IF($H1603="","",INDEX([1]NKC!$D$10:$D$5007,$H1603))=$C$8,"",IF($H1603="","",INDEX([1]NKC!$F$10:$F$5007,$H1603)))</f>
        <v/>
      </c>
      <c r="G1603" s="50">
        <f ca="1">IF(SUM(E1603:F1603)=0,0,$G$11+SUM(E$12:$E1603)-SUM(F$12:$F1603))</f>
        <v>2075908700</v>
      </c>
      <c r="H1603" s="51">
        <f ca="1">IF(IF(TYPE(MATCH($C$8,OFFSET([1]NKC!$D$10,H1602,0):'[1]NKC'!$D$5007,0)+H1602)=16,"",MATCH($C$8,OFFSET([1]NKC!$D$10,H1602,0):'[1]NKC'!$D$5007,0)+H1602)&lt;IF(TYPE(MATCH($C$8,OFFSET([1]NKC!$E$10,H1602,0):'[1]NKC'!$E$5007,0)+H1602)=16,"",MATCH($C$8,OFFSET([1]NKC!$E$10,H1602,0):'[1]NKC'!$E$5007,0)+H1602),IF(TYPE(MATCH($C$8,OFFSET([1]NKC!$D$10,H1602,0):'[1]NKC'!$D$5007,0)+H1602)=16,"",MATCH($C$8,OFFSET([1]NKC!$D$10,H1602,0):'[1]NKC'!$D$5007,0)+H1602),IF(TYPE(MATCH($C$8,OFFSET([1]NKC!$E$10,H1602,0):'[1]NKC'!$E$5007,0)+H1602)=16,"",MATCH($C$8,OFFSET([1]NKC!$E$10,H1602,0):'[1]NKC'!$E$5007,0)+H1602))</f>
        <v>2366</v>
      </c>
    </row>
    <row r="1604" spans="1:8" s="52" customFormat="1" ht="38.25">
      <c r="A1604" s="45">
        <f ca="1">IF($H1604="","",INDEX([1]NKC!$A$10:$A$5007,$H1604))</f>
        <v>43754</v>
      </c>
      <c r="B1604" s="46" t="str">
        <f ca="1">IF($H1604="","",INDEX([1]NKC!$B$10:$B$5007,$H1604))</f>
        <v>PC00190</v>
      </c>
      <c r="C1604" s="47" t="str">
        <f ca="1">IF($H1604="","",INDEX([1]NKC!$C$10:$C$5007,$H1604))</f>
        <v>Thanh toán phí công tác (giới thiệu SP tại DA Sơn Tiên, Đồng Nai, ADKN Paradise theo lệnh ĐĐ ngày 08 &amp; 10/10/2019 - Lê Mạnh Tuấn</v>
      </c>
      <c r="D1604" s="48" t="str">
        <f ca="1">IF(IF($H1604="","",INDEX([1]NKC!$D$10:$D$5007,$H1604))=$C$8,IF($H1604="","",INDEX([1]NKC!$E$10:$E$5007,$H1604)),IF($H1604="","",INDEX([1]NKC!$D$10:$D$5007,$H1604)))</f>
        <v>6418</v>
      </c>
      <c r="E1604" s="49" t="str">
        <f ca="1">IF(IF($H1604="","",INDEX([1]NKC!$E$10:$E$5007,$H1604))=$C$8,"",IF($H1604="","",INDEX([1]NKC!$F$10:$F$5007,$H1604)))</f>
        <v/>
      </c>
      <c r="F1604" s="49">
        <f ca="1">IF(IF($H1604="","",INDEX([1]NKC!$D$10:$D$5007,$H1604))=$C$8,"",IF($H1604="","",INDEX([1]NKC!$F$10:$F$5007,$H1604)))</f>
        <v>340000</v>
      </c>
      <c r="G1604" s="50">
        <f ca="1">IF(SUM(E1604:F1604)=0,0,$G$11+SUM(E$12:$E1604)-SUM(F$12:$F1604))</f>
        <v>2075568700</v>
      </c>
      <c r="H1604" s="51">
        <f ca="1">IF(IF(TYPE(MATCH($C$8,OFFSET([1]NKC!$D$10,H1603,0):'[1]NKC'!$D$5007,0)+H1603)=16,"",MATCH($C$8,OFFSET([1]NKC!$D$10,H1603,0):'[1]NKC'!$D$5007,0)+H1603)&lt;IF(TYPE(MATCH($C$8,OFFSET([1]NKC!$E$10,H1603,0):'[1]NKC'!$E$5007,0)+H1603)=16,"",MATCH($C$8,OFFSET([1]NKC!$E$10,H1603,0):'[1]NKC'!$E$5007,0)+H1603),IF(TYPE(MATCH($C$8,OFFSET([1]NKC!$D$10,H1603,0):'[1]NKC'!$D$5007,0)+H1603)=16,"",MATCH($C$8,OFFSET([1]NKC!$D$10,H1603,0):'[1]NKC'!$D$5007,0)+H1603),IF(TYPE(MATCH($C$8,OFFSET([1]NKC!$E$10,H1603,0):'[1]NKC'!$E$5007,0)+H1603)=16,"",MATCH($C$8,OFFSET([1]NKC!$E$10,H1603,0):'[1]NKC'!$E$5007,0)+H1603))</f>
        <v>2367</v>
      </c>
    </row>
    <row r="1605" spans="1:8" s="52" customFormat="1" ht="38.25">
      <c r="A1605" s="45">
        <f ca="1">IF($H1605="","",INDEX([1]NKC!$A$10:$A$5007,$H1605))</f>
        <v>43754</v>
      </c>
      <c r="B1605" s="46" t="str">
        <f ca="1">IF($H1605="","",INDEX([1]NKC!$B$10:$B$5007,$H1605))</f>
        <v>PC00190</v>
      </c>
      <c r="C1605" s="47" t="str">
        <f ca="1">IF($H1605="","",INDEX([1]NKC!$C$10:$C$5007,$H1605))</f>
        <v>Thanh toán phí công tác (giới thiệu SP tại DA Sơn Tiên, Đồng Nai, ADKN Paradise theo lệnh ĐĐ ngày 08 &amp; 10/10/2019 - Lê Mạnh Tuấn</v>
      </c>
      <c r="D1605" s="48" t="str">
        <f ca="1">IF(IF($H1605="","",INDEX([1]NKC!$D$10:$D$5007,$H1605))=$C$8,IF($H1605="","",INDEX([1]NKC!$E$10:$E$5007,$H1605)),IF($H1605="","",INDEX([1]NKC!$D$10:$D$5007,$H1605)))</f>
        <v>6418</v>
      </c>
      <c r="E1605" s="49" t="str">
        <f ca="1">IF(IF($H1605="","",INDEX([1]NKC!$E$10:$E$5007,$H1605))=$C$8,"",IF($H1605="","",INDEX([1]NKC!$F$10:$F$5007,$H1605)))</f>
        <v/>
      </c>
      <c r="F1605" s="49">
        <f ca="1">IF(IF($H1605="","",INDEX([1]NKC!$D$10:$D$5007,$H1605))=$C$8,"",IF($H1605="","",INDEX([1]NKC!$F$10:$F$5007,$H1605)))</f>
        <v>320000</v>
      </c>
      <c r="G1605" s="50">
        <f ca="1">IF(SUM(E1605:F1605)=0,0,$G$11+SUM(E$12:$E1605)-SUM(F$12:$F1605))</f>
        <v>2075248700</v>
      </c>
      <c r="H1605" s="51">
        <f ca="1">IF(IF(TYPE(MATCH($C$8,OFFSET([1]NKC!$D$10,H1604,0):'[1]NKC'!$D$5007,0)+H1604)=16,"",MATCH($C$8,OFFSET([1]NKC!$D$10,H1604,0):'[1]NKC'!$D$5007,0)+H1604)&lt;IF(TYPE(MATCH($C$8,OFFSET([1]NKC!$E$10,H1604,0):'[1]NKC'!$E$5007,0)+H1604)=16,"",MATCH($C$8,OFFSET([1]NKC!$E$10,H1604,0):'[1]NKC'!$E$5007,0)+H1604),IF(TYPE(MATCH($C$8,OFFSET([1]NKC!$D$10,H1604,0):'[1]NKC'!$D$5007,0)+H1604)=16,"",MATCH($C$8,OFFSET([1]NKC!$D$10,H1604,0):'[1]NKC'!$D$5007,0)+H1604),IF(TYPE(MATCH($C$8,OFFSET([1]NKC!$E$10,H1604,0):'[1]NKC'!$E$5007,0)+H1604)=16,"",MATCH($C$8,OFFSET([1]NKC!$E$10,H1604,0):'[1]NKC'!$E$5007,0)+H1604))</f>
        <v>2368</v>
      </c>
    </row>
    <row r="1606" spans="1:8" s="52" customFormat="1" ht="38.25">
      <c r="A1606" s="45">
        <f ca="1">IF($H1606="","",INDEX([1]NKC!$A$10:$A$5007,$H1606))</f>
        <v>43754</v>
      </c>
      <c r="B1606" s="46" t="str">
        <f ca="1">IF($H1606="","",INDEX([1]NKC!$B$10:$B$5007,$H1606))</f>
        <v>PC00190</v>
      </c>
      <c r="C1606" s="47" t="str">
        <f ca="1">IF($H1606="","",INDEX([1]NKC!$C$10:$C$5007,$H1606))</f>
        <v>Thanh toán phí công tác (giới thiệu SP tại DA Sơn Tiên, Đồng Nai, ADKN Paradise theo lệnh ĐĐ ngày 08 &amp; 10/10/2019 - Lê Mạnh Tuấn</v>
      </c>
      <c r="D1606" s="48" t="str">
        <f ca="1">IF(IF($H1606="","",INDEX([1]NKC!$D$10:$D$5007,$H1606))=$C$8,IF($H1606="","",INDEX([1]NKC!$E$10:$E$5007,$H1606)),IF($H1606="","",INDEX([1]NKC!$D$10:$D$5007,$H1606)))</f>
        <v>6418</v>
      </c>
      <c r="E1606" s="49" t="str">
        <f ca="1">IF(IF($H1606="","",INDEX([1]NKC!$E$10:$E$5007,$H1606))=$C$8,"",IF($H1606="","",INDEX([1]NKC!$F$10:$F$5007,$H1606)))</f>
        <v/>
      </c>
      <c r="F1606" s="49">
        <f ca="1">IF(IF($H1606="","",INDEX([1]NKC!$D$10:$D$5007,$H1606))=$C$8,"",IF($H1606="","",INDEX([1]NKC!$F$10:$F$5007,$H1606)))</f>
        <v>400000</v>
      </c>
      <c r="G1606" s="50">
        <f ca="1">IF(SUM(E1606:F1606)=0,0,$G$11+SUM(E$12:$E1606)-SUM(F$12:$F1606))</f>
        <v>2074848700</v>
      </c>
      <c r="H1606" s="51">
        <f ca="1">IF(IF(TYPE(MATCH($C$8,OFFSET([1]NKC!$D$10,H1605,0):'[1]NKC'!$D$5007,0)+H1605)=16,"",MATCH($C$8,OFFSET([1]NKC!$D$10,H1605,0):'[1]NKC'!$D$5007,0)+H1605)&lt;IF(TYPE(MATCH($C$8,OFFSET([1]NKC!$E$10,H1605,0):'[1]NKC'!$E$5007,0)+H1605)=16,"",MATCH($C$8,OFFSET([1]NKC!$E$10,H1605,0):'[1]NKC'!$E$5007,0)+H1605),IF(TYPE(MATCH($C$8,OFFSET([1]NKC!$D$10,H1605,0):'[1]NKC'!$D$5007,0)+H1605)=16,"",MATCH($C$8,OFFSET([1]NKC!$D$10,H1605,0):'[1]NKC'!$D$5007,0)+H1605),IF(TYPE(MATCH($C$8,OFFSET([1]NKC!$E$10,H1605,0):'[1]NKC'!$E$5007,0)+H1605)=16,"",MATCH($C$8,OFFSET([1]NKC!$E$10,H1605,0):'[1]NKC'!$E$5007,0)+H1605))</f>
        <v>2369</v>
      </c>
    </row>
    <row r="1607" spans="1:8" s="52" customFormat="1" ht="38.25">
      <c r="A1607" s="45">
        <f ca="1">IF($H1607="","",INDEX([1]NKC!$A$10:$A$5007,$H1607))</f>
        <v>43754</v>
      </c>
      <c r="B1607" s="46" t="str">
        <f ca="1">IF($H1607="","",INDEX([1]NKC!$B$10:$B$5007,$H1607))</f>
        <v>PC00190</v>
      </c>
      <c r="C1607" s="47" t="str">
        <f ca="1">IF($H1607="","",INDEX([1]NKC!$C$10:$C$5007,$H1607))</f>
        <v>Thanh toán phí công tác (giới thiệu SP tại DA Sơn Tiên, Đồng Nai, ADKN Paradise theo lệnh ĐĐ ngày 08 &amp; 10/10/2019 - Lê Mạnh Tuấn</v>
      </c>
      <c r="D1607" s="48" t="str">
        <f ca="1">IF(IF($H1607="","",INDEX([1]NKC!$D$10:$D$5007,$H1607))=$C$8,IF($H1607="","",INDEX([1]NKC!$E$10:$E$5007,$H1607)),IF($H1607="","",INDEX([1]NKC!$D$10:$D$5007,$H1607)))</f>
        <v>6418</v>
      </c>
      <c r="E1607" s="49" t="str">
        <f ca="1">IF(IF($H1607="","",INDEX([1]NKC!$E$10:$E$5007,$H1607))=$C$8,"",IF($H1607="","",INDEX([1]NKC!$F$10:$F$5007,$H1607)))</f>
        <v/>
      </c>
      <c r="F1607" s="49">
        <f ca="1">IF(IF($H1607="","",INDEX([1]NKC!$D$10:$D$5007,$H1607))=$C$8,"",IF($H1607="","",INDEX([1]NKC!$F$10:$F$5007,$H1607)))</f>
        <v>459491</v>
      </c>
      <c r="G1607" s="50">
        <f ca="1">IF(SUM(E1607:F1607)=0,0,$G$11+SUM(E$12:$E1607)-SUM(F$12:$F1607))</f>
        <v>2074389209</v>
      </c>
      <c r="H1607" s="51">
        <f ca="1">IF(IF(TYPE(MATCH($C$8,OFFSET([1]NKC!$D$10,H1606,0):'[1]NKC'!$D$5007,0)+H1606)=16,"",MATCH($C$8,OFFSET([1]NKC!$D$10,H1606,0):'[1]NKC'!$D$5007,0)+H1606)&lt;IF(TYPE(MATCH($C$8,OFFSET([1]NKC!$E$10,H1606,0):'[1]NKC'!$E$5007,0)+H1606)=16,"",MATCH($C$8,OFFSET([1]NKC!$E$10,H1606,0):'[1]NKC'!$E$5007,0)+H1606),IF(TYPE(MATCH($C$8,OFFSET([1]NKC!$D$10,H1606,0):'[1]NKC'!$D$5007,0)+H1606)=16,"",MATCH($C$8,OFFSET([1]NKC!$D$10,H1606,0):'[1]NKC'!$D$5007,0)+H1606),IF(TYPE(MATCH($C$8,OFFSET([1]NKC!$E$10,H1606,0):'[1]NKC'!$E$5007,0)+H1606)=16,"",MATCH($C$8,OFFSET([1]NKC!$E$10,H1606,0):'[1]NKC'!$E$5007,0)+H1606))</f>
        <v>2370</v>
      </c>
    </row>
    <row r="1608" spans="1:8" s="52" customFormat="1" ht="38.25">
      <c r="A1608" s="45">
        <f ca="1">IF($H1608="","",INDEX([1]NKC!$A$10:$A$5007,$H1608))</f>
        <v>43754</v>
      </c>
      <c r="B1608" s="46" t="str">
        <f ca="1">IF($H1608="","",INDEX([1]NKC!$B$10:$B$5007,$H1608))</f>
        <v>PC00190</v>
      </c>
      <c r="C1608" s="47" t="str">
        <f ca="1">IF($H1608="","",INDEX([1]NKC!$C$10:$C$5007,$H1608))</f>
        <v>Thanh toán phí công tác (giới thiệu SP tại DA Sơn Tiên, Đồng Nai, ADKN Paradise theo lệnh ĐĐ ngày 08 &amp; 10/10/2019 - Lê Mạnh Tuấn</v>
      </c>
      <c r="D1608" s="48" t="str">
        <f ca="1">IF(IF($H1608="","",INDEX([1]NKC!$D$10:$D$5007,$H1608))=$C$8,IF($H1608="","",INDEX([1]NKC!$E$10:$E$5007,$H1608)),IF($H1608="","",INDEX([1]NKC!$D$10:$D$5007,$H1608)))</f>
        <v>6418</v>
      </c>
      <c r="E1608" s="49" t="str">
        <f ca="1">IF(IF($H1608="","",INDEX([1]NKC!$E$10:$E$5007,$H1608))=$C$8,"",IF($H1608="","",INDEX([1]NKC!$F$10:$F$5007,$H1608)))</f>
        <v/>
      </c>
      <c r="F1608" s="49">
        <f ca="1">IF(IF($H1608="","",INDEX([1]NKC!$D$10:$D$5007,$H1608))=$C$8,"",IF($H1608="","",INDEX([1]NKC!$F$10:$F$5007,$H1608)))</f>
        <v>668000</v>
      </c>
      <c r="G1608" s="50">
        <f ca="1">IF(SUM(E1608:F1608)=0,0,$G$11+SUM(E$12:$E1608)-SUM(F$12:$F1608))</f>
        <v>2073721209</v>
      </c>
      <c r="H1608" s="51">
        <f ca="1">IF(IF(TYPE(MATCH($C$8,OFFSET([1]NKC!$D$10,H1607,0):'[1]NKC'!$D$5007,0)+H1607)=16,"",MATCH($C$8,OFFSET([1]NKC!$D$10,H1607,0):'[1]NKC'!$D$5007,0)+H1607)&lt;IF(TYPE(MATCH($C$8,OFFSET([1]NKC!$E$10,H1607,0):'[1]NKC'!$E$5007,0)+H1607)=16,"",MATCH($C$8,OFFSET([1]NKC!$E$10,H1607,0):'[1]NKC'!$E$5007,0)+H1607),IF(TYPE(MATCH($C$8,OFFSET([1]NKC!$D$10,H1607,0):'[1]NKC'!$D$5007,0)+H1607)=16,"",MATCH($C$8,OFFSET([1]NKC!$D$10,H1607,0):'[1]NKC'!$D$5007,0)+H1607),IF(TYPE(MATCH($C$8,OFFSET([1]NKC!$E$10,H1607,0):'[1]NKC'!$E$5007,0)+H1607)=16,"",MATCH($C$8,OFFSET([1]NKC!$E$10,H1607,0):'[1]NKC'!$E$5007,0)+H1607))</f>
        <v>2371</v>
      </c>
    </row>
    <row r="1609" spans="1:8" s="52" customFormat="1" ht="38.25">
      <c r="A1609" s="45">
        <f ca="1">IF($H1609="","",INDEX([1]NKC!$A$10:$A$5007,$H1609))</f>
        <v>43754</v>
      </c>
      <c r="B1609" s="46" t="str">
        <f ca="1">IF($H1609="","",INDEX([1]NKC!$B$10:$B$5007,$H1609))</f>
        <v>PC00190</v>
      </c>
      <c r="C1609" s="47" t="str">
        <f ca="1">IF($H1609="","",INDEX([1]NKC!$C$10:$C$5007,$H1609))</f>
        <v>Thanh toán phí công tác (giới thiệu SP tại DA Sơn Tiên, Đồng Nai, ADKN Paradise theo lệnh ĐĐ ngày 08 &amp; 10/10/2019 - Lê Mạnh Tuấn</v>
      </c>
      <c r="D1609" s="48" t="str">
        <f ca="1">IF(IF($H1609="","",INDEX([1]NKC!$D$10:$D$5007,$H1609))=$C$8,IF($H1609="","",INDEX([1]NKC!$E$10:$E$5007,$H1609)),IF($H1609="","",INDEX([1]NKC!$D$10:$D$5007,$H1609)))</f>
        <v>6418</v>
      </c>
      <c r="E1609" s="49" t="str">
        <f ca="1">IF(IF($H1609="","",INDEX([1]NKC!$E$10:$E$5007,$H1609))=$C$8,"",IF($H1609="","",INDEX([1]NKC!$F$10:$F$5007,$H1609)))</f>
        <v/>
      </c>
      <c r="F1609" s="49">
        <f ca="1">IF(IF($H1609="","",INDEX([1]NKC!$D$10:$D$5007,$H1609))=$C$8,"",IF($H1609="","",INDEX([1]NKC!$F$10:$F$5007,$H1609)))</f>
        <v>302000</v>
      </c>
      <c r="G1609" s="50">
        <f ca="1">IF(SUM(E1609:F1609)=0,0,$G$11+SUM(E$12:$E1609)-SUM(F$12:$F1609))</f>
        <v>2073419209</v>
      </c>
      <c r="H1609" s="51">
        <f ca="1">IF(IF(TYPE(MATCH($C$8,OFFSET([1]NKC!$D$10,H1608,0):'[1]NKC'!$D$5007,0)+H1608)=16,"",MATCH($C$8,OFFSET([1]NKC!$D$10,H1608,0):'[1]NKC'!$D$5007,0)+H1608)&lt;IF(TYPE(MATCH($C$8,OFFSET([1]NKC!$E$10,H1608,0):'[1]NKC'!$E$5007,0)+H1608)=16,"",MATCH($C$8,OFFSET([1]NKC!$E$10,H1608,0):'[1]NKC'!$E$5007,0)+H1608),IF(TYPE(MATCH($C$8,OFFSET([1]NKC!$D$10,H1608,0):'[1]NKC'!$D$5007,0)+H1608)=16,"",MATCH($C$8,OFFSET([1]NKC!$D$10,H1608,0):'[1]NKC'!$D$5007,0)+H1608),IF(TYPE(MATCH($C$8,OFFSET([1]NKC!$E$10,H1608,0):'[1]NKC'!$E$5007,0)+H1608)=16,"",MATCH($C$8,OFFSET([1]NKC!$E$10,H1608,0):'[1]NKC'!$E$5007,0)+H1608))</f>
        <v>2372</v>
      </c>
    </row>
    <row r="1610" spans="1:8" s="52" customFormat="1" ht="38.25">
      <c r="A1610" s="45">
        <f ca="1">IF($H1610="","",INDEX([1]NKC!$A$10:$A$5007,$H1610))</f>
        <v>43754</v>
      </c>
      <c r="B1610" s="46" t="str">
        <f ca="1">IF($H1610="","",INDEX([1]NKC!$B$10:$B$5007,$H1610))</f>
        <v>PC00190</v>
      </c>
      <c r="C1610" s="47" t="str">
        <f ca="1">IF($H1610="","",INDEX([1]NKC!$C$10:$C$5007,$H1610))</f>
        <v>Thanh toán phí công tác (giới thiệu SP tại DA Sơn Tiên, Đồng Nai, ADKN Paradise theo lệnh ĐĐ ngày 08 &amp; 10/10/2019 - Lê Mạnh Tuấn</v>
      </c>
      <c r="D1610" s="48" t="str">
        <f ca="1">IF(IF($H1610="","",INDEX([1]NKC!$D$10:$D$5007,$H1610))=$C$8,IF($H1610="","",INDEX([1]NKC!$E$10:$E$5007,$H1610)),IF($H1610="","",INDEX([1]NKC!$D$10:$D$5007,$H1610)))</f>
        <v>6418</v>
      </c>
      <c r="E1610" s="49" t="str">
        <f ca="1">IF(IF($H1610="","",INDEX([1]NKC!$E$10:$E$5007,$H1610))=$C$8,"",IF($H1610="","",INDEX([1]NKC!$F$10:$F$5007,$H1610)))</f>
        <v/>
      </c>
      <c r="F1610" s="49">
        <f ca="1">IF(IF($H1610="","",INDEX([1]NKC!$D$10:$D$5007,$H1610))=$C$8,"",IF($H1610="","",INDEX([1]NKC!$F$10:$F$5007,$H1610)))</f>
        <v>101000</v>
      </c>
      <c r="G1610" s="50">
        <f ca="1">IF(SUM(E1610:F1610)=0,0,$G$11+SUM(E$12:$E1610)-SUM(F$12:$F1610))</f>
        <v>2073318209</v>
      </c>
      <c r="H1610" s="51">
        <f ca="1">IF(IF(TYPE(MATCH($C$8,OFFSET([1]NKC!$D$10,H1609,0):'[1]NKC'!$D$5007,0)+H1609)=16,"",MATCH($C$8,OFFSET([1]NKC!$D$10,H1609,0):'[1]NKC'!$D$5007,0)+H1609)&lt;IF(TYPE(MATCH($C$8,OFFSET([1]NKC!$E$10,H1609,0):'[1]NKC'!$E$5007,0)+H1609)=16,"",MATCH($C$8,OFFSET([1]NKC!$E$10,H1609,0):'[1]NKC'!$E$5007,0)+H1609),IF(TYPE(MATCH($C$8,OFFSET([1]NKC!$D$10,H1609,0):'[1]NKC'!$D$5007,0)+H1609)=16,"",MATCH($C$8,OFFSET([1]NKC!$D$10,H1609,0):'[1]NKC'!$D$5007,0)+H1609),IF(TYPE(MATCH($C$8,OFFSET([1]NKC!$E$10,H1609,0):'[1]NKC'!$E$5007,0)+H1609)=16,"",MATCH($C$8,OFFSET([1]NKC!$E$10,H1609,0):'[1]NKC'!$E$5007,0)+H1609))</f>
        <v>2373</v>
      </c>
    </row>
    <row r="1611" spans="1:8" s="52" customFormat="1" ht="14.25">
      <c r="A1611" s="45">
        <f ca="1">IF($H1611="","",INDEX([1]NKC!$A$10:$A$5007,$H1611))</f>
        <v>43754</v>
      </c>
      <c r="B1611" s="46" t="str">
        <f ca="1">IF($H1611="","",INDEX([1]NKC!$B$10:$B$5007,$H1611))</f>
        <v>PC00190</v>
      </c>
      <c r="C1611" s="47" t="str">
        <f ca="1">IF($H1611="","",INDEX([1]NKC!$C$10:$C$5007,$H1611))</f>
        <v>Thuế GTGT được khấu trừ của hàng hóa, dịch vụ</v>
      </c>
      <c r="D1611" s="48" t="str">
        <f ca="1">IF(IF($H1611="","",INDEX([1]NKC!$D$10:$D$5007,$H1611))=$C$8,IF($H1611="","",INDEX([1]NKC!$E$10:$E$5007,$H1611)),IF($H1611="","",INDEX([1]NKC!$D$10:$D$5007,$H1611)))</f>
        <v>1331</v>
      </c>
      <c r="E1611" s="49" t="str">
        <f ca="1">IF(IF($H1611="","",INDEX([1]NKC!$E$10:$E$5007,$H1611))=$C$8,"",IF($H1611="","",INDEX([1]NKC!$F$10:$F$5007,$H1611)))</f>
        <v/>
      </c>
      <c r="F1611" s="49">
        <f ca="1">IF(IF($H1611="","",INDEX([1]NKC!$D$10:$D$5007,$H1611))=$C$8,"",IF($H1611="","",INDEX([1]NKC!$F$10:$F$5007,$H1611)))</f>
        <v>45949</v>
      </c>
      <c r="G1611" s="50">
        <f ca="1">IF(SUM(E1611:F1611)=0,0,$G$11+SUM(E$12:$E1611)-SUM(F$12:$F1611))</f>
        <v>2073272260</v>
      </c>
      <c r="H1611" s="51">
        <f ca="1">IF(IF(TYPE(MATCH($C$8,OFFSET([1]NKC!$D$10,H1610,0):'[1]NKC'!$D$5007,0)+H1610)=16,"",MATCH($C$8,OFFSET([1]NKC!$D$10,H1610,0):'[1]NKC'!$D$5007,0)+H1610)&lt;IF(TYPE(MATCH($C$8,OFFSET([1]NKC!$E$10,H1610,0):'[1]NKC'!$E$5007,0)+H1610)=16,"",MATCH($C$8,OFFSET([1]NKC!$E$10,H1610,0):'[1]NKC'!$E$5007,0)+H1610),IF(TYPE(MATCH($C$8,OFFSET([1]NKC!$D$10,H1610,0):'[1]NKC'!$D$5007,0)+H1610)=16,"",MATCH($C$8,OFFSET([1]NKC!$D$10,H1610,0):'[1]NKC'!$D$5007,0)+H1610),IF(TYPE(MATCH($C$8,OFFSET([1]NKC!$E$10,H1610,0):'[1]NKC'!$E$5007,0)+H1610)=16,"",MATCH($C$8,OFFSET([1]NKC!$E$10,H1610,0):'[1]NKC'!$E$5007,0)+H1610))</f>
        <v>2374</v>
      </c>
    </row>
    <row r="1612" spans="1:8" s="52" customFormat="1" ht="25.5">
      <c r="A1612" s="45">
        <f ca="1">IF($H1612="","",INDEX([1]NKC!$A$10:$A$5007,$H1612))</f>
        <v>43754</v>
      </c>
      <c r="B1612" s="46" t="str">
        <f ca="1">IF($H1612="","",INDEX([1]NKC!$B$10:$B$5007,$H1612))</f>
        <v>PC00191</v>
      </c>
      <c r="C1612" s="47" t="str">
        <f ca="1">IF($H1612="","",INDEX([1]NKC!$C$10:$C$5007,$H1612))</f>
        <v>Thanh toán phí grab từ 05/09 đến 10/10/2019 - Võ Ngọc Châu</v>
      </c>
      <c r="D1612" s="48" t="str">
        <f ca="1">IF(IF($H1612="","",INDEX([1]NKC!$D$10:$D$5007,$H1612))=$C$8,IF($H1612="","",INDEX([1]NKC!$E$10:$E$5007,$H1612)),IF($H1612="","",INDEX([1]NKC!$D$10:$D$5007,$H1612)))</f>
        <v>6428</v>
      </c>
      <c r="E1612" s="49" t="str">
        <f ca="1">IF(IF($H1612="","",INDEX([1]NKC!$E$10:$E$5007,$H1612))=$C$8,"",IF($H1612="","",INDEX([1]NKC!$F$10:$F$5007,$H1612)))</f>
        <v/>
      </c>
      <c r="F1612" s="49">
        <f ca="1">IF(IF($H1612="","",INDEX([1]NKC!$D$10:$D$5007,$H1612))=$C$8,"",IF($H1612="","",INDEX([1]NKC!$F$10:$F$5007,$H1612)))</f>
        <v>240000</v>
      </c>
      <c r="G1612" s="50">
        <f ca="1">IF(SUM(E1612:F1612)=0,0,$G$11+SUM(E$12:$E1612)-SUM(F$12:$F1612))</f>
        <v>2073032260</v>
      </c>
      <c r="H1612" s="51">
        <f ca="1">IF(IF(TYPE(MATCH($C$8,OFFSET([1]NKC!$D$10,H1611,0):'[1]NKC'!$D$5007,0)+H1611)=16,"",MATCH($C$8,OFFSET([1]NKC!$D$10,H1611,0):'[1]NKC'!$D$5007,0)+H1611)&lt;IF(TYPE(MATCH($C$8,OFFSET([1]NKC!$E$10,H1611,0):'[1]NKC'!$E$5007,0)+H1611)=16,"",MATCH($C$8,OFFSET([1]NKC!$E$10,H1611,0):'[1]NKC'!$E$5007,0)+H1611),IF(TYPE(MATCH($C$8,OFFSET([1]NKC!$D$10,H1611,0):'[1]NKC'!$D$5007,0)+H1611)=16,"",MATCH($C$8,OFFSET([1]NKC!$D$10,H1611,0):'[1]NKC'!$D$5007,0)+H1611),IF(TYPE(MATCH($C$8,OFFSET([1]NKC!$E$10,H1611,0):'[1]NKC'!$E$5007,0)+H1611)=16,"",MATCH($C$8,OFFSET([1]NKC!$E$10,H1611,0):'[1]NKC'!$E$5007,0)+H1611))</f>
        <v>2375</v>
      </c>
    </row>
    <row r="1613" spans="1:8" s="52" customFormat="1" ht="25.5">
      <c r="A1613" s="45">
        <f ca="1">IF($H1613="","",INDEX([1]NKC!$A$10:$A$5007,$H1613))</f>
        <v>43754</v>
      </c>
      <c r="B1613" s="46" t="str">
        <f ca="1">IF($H1613="","",INDEX([1]NKC!$B$10:$B$5007,$H1613))</f>
        <v>PC00192</v>
      </c>
      <c r="C1613" s="47" t="str">
        <f ca="1">IF($H1613="","",INDEX([1]NKC!$C$10:$C$5007,$H1613))</f>
        <v>Thanh toán phí giao ngói ốp rìa cho Bến Tre - Hoàng Như Kiểm</v>
      </c>
      <c r="D1613" s="48" t="str">
        <f ca="1">IF(IF($H1613="","",INDEX([1]NKC!$D$10:$D$5007,$H1613))=$C$8,IF($H1613="","",INDEX([1]NKC!$E$10:$E$5007,$H1613)),IF($H1613="","",INDEX([1]NKC!$D$10:$D$5007,$H1613)))</f>
        <v>6418</v>
      </c>
      <c r="E1613" s="49" t="str">
        <f ca="1">IF(IF($H1613="","",INDEX([1]NKC!$E$10:$E$5007,$H1613))=$C$8,"",IF($H1613="","",INDEX([1]NKC!$F$10:$F$5007,$H1613)))</f>
        <v/>
      </c>
      <c r="F1613" s="49">
        <f ca="1">IF(IF($H1613="","",INDEX([1]NKC!$D$10:$D$5007,$H1613))=$C$8,"",IF($H1613="","",INDEX([1]NKC!$F$10:$F$5007,$H1613)))</f>
        <v>100000</v>
      </c>
      <c r="G1613" s="50">
        <f ca="1">IF(SUM(E1613:F1613)=0,0,$G$11+SUM(E$12:$E1613)-SUM(F$12:$F1613))</f>
        <v>2072932260</v>
      </c>
      <c r="H1613" s="51">
        <f ca="1">IF(IF(TYPE(MATCH($C$8,OFFSET([1]NKC!$D$10,H1612,0):'[1]NKC'!$D$5007,0)+H1612)=16,"",MATCH($C$8,OFFSET([1]NKC!$D$10,H1612,0):'[1]NKC'!$D$5007,0)+H1612)&lt;IF(TYPE(MATCH($C$8,OFFSET([1]NKC!$E$10,H1612,0):'[1]NKC'!$E$5007,0)+H1612)=16,"",MATCH($C$8,OFFSET([1]NKC!$E$10,H1612,0):'[1]NKC'!$E$5007,0)+H1612),IF(TYPE(MATCH($C$8,OFFSET([1]NKC!$D$10,H1612,0):'[1]NKC'!$D$5007,0)+H1612)=16,"",MATCH($C$8,OFFSET([1]NKC!$D$10,H1612,0):'[1]NKC'!$D$5007,0)+H1612),IF(TYPE(MATCH($C$8,OFFSET([1]NKC!$E$10,H1612,0):'[1]NKC'!$E$5007,0)+H1612)=16,"",MATCH($C$8,OFFSET([1]NKC!$E$10,H1612,0):'[1]NKC'!$E$5007,0)+H1612))</f>
        <v>2376</v>
      </c>
    </row>
    <row r="1614" spans="1:8" s="52" customFormat="1" ht="25.5">
      <c r="A1614" s="45">
        <f ca="1">IF($H1614="","",INDEX([1]NKC!$A$10:$A$5007,$H1614))</f>
        <v>43754</v>
      </c>
      <c r="B1614" s="46" t="str">
        <f ca="1">IF($H1614="","",INDEX([1]NKC!$B$10:$B$5007,$H1614))</f>
        <v>PC00193</v>
      </c>
      <c r="C1614" s="47" t="str">
        <f ca="1">IF($H1614="","",INDEX([1]NKC!$C$10:$C$5007,$H1614))</f>
        <v>Thanh toán phí công tác và đi họp theo HĐ 0001016 (10/07/2019); 003185 (26/07/2019) - Bùi Văn Tâm</v>
      </c>
      <c r="D1614" s="48" t="str">
        <f ca="1">IF(IF($H1614="","",INDEX([1]NKC!$D$10:$D$5007,$H1614))=$C$8,IF($H1614="","",INDEX([1]NKC!$E$10:$E$5007,$H1614)),IF($H1614="","",INDEX([1]NKC!$D$10:$D$5007,$H1614)))</f>
        <v>6418</v>
      </c>
      <c r="E1614" s="49" t="str">
        <f ca="1">IF(IF($H1614="","",INDEX([1]NKC!$E$10:$E$5007,$H1614))=$C$8,"",IF($H1614="","",INDEX([1]NKC!$F$10:$F$5007,$H1614)))</f>
        <v/>
      </c>
      <c r="F1614" s="49">
        <f ca="1">IF(IF($H1614="","",INDEX([1]NKC!$D$10:$D$5007,$H1614))=$C$8,"",IF($H1614="","",INDEX([1]NKC!$F$10:$F$5007,$H1614)))</f>
        <v>430000</v>
      </c>
      <c r="G1614" s="50">
        <f ca="1">IF(SUM(E1614:F1614)=0,0,$G$11+SUM(E$12:$E1614)-SUM(F$12:$F1614))</f>
        <v>2072502260</v>
      </c>
      <c r="H1614" s="51">
        <f ca="1">IF(IF(TYPE(MATCH($C$8,OFFSET([1]NKC!$D$10,H1613,0):'[1]NKC'!$D$5007,0)+H1613)=16,"",MATCH($C$8,OFFSET([1]NKC!$D$10,H1613,0):'[1]NKC'!$D$5007,0)+H1613)&lt;IF(TYPE(MATCH($C$8,OFFSET([1]NKC!$E$10,H1613,0):'[1]NKC'!$E$5007,0)+H1613)=16,"",MATCH($C$8,OFFSET([1]NKC!$E$10,H1613,0):'[1]NKC'!$E$5007,0)+H1613),IF(TYPE(MATCH($C$8,OFFSET([1]NKC!$D$10,H1613,0):'[1]NKC'!$D$5007,0)+H1613)=16,"",MATCH($C$8,OFFSET([1]NKC!$D$10,H1613,0):'[1]NKC'!$D$5007,0)+H1613),IF(TYPE(MATCH($C$8,OFFSET([1]NKC!$E$10,H1613,0):'[1]NKC'!$E$5007,0)+H1613)=16,"",MATCH($C$8,OFFSET([1]NKC!$E$10,H1613,0):'[1]NKC'!$E$5007,0)+H1613))</f>
        <v>2377</v>
      </c>
    </row>
    <row r="1615" spans="1:8" s="52" customFormat="1" ht="25.5">
      <c r="A1615" s="45">
        <f ca="1">IF($H1615="","",INDEX([1]NKC!$A$10:$A$5007,$H1615))</f>
        <v>43754</v>
      </c>
      <c r="B1615" s="46" t="str">
        <f ca="1">IF($H1615="","",INDEX([1]NKC!$B$10:$B$5007,$H1615))</f>
        <v>PC00193</v>
      </c>
      <c r="C1615" s="47" t="str">
        <f ca="1">IF($H1615="","",INDEX([1]NKC!$C$10:$C$5007,$H1615))</f>
        <v>Thanh toán phí công tác và đi họp theo HĐ 0001016 (10/07/2019); 003185 (26/07/2019) - Bùi Văn Tâm</v>
      </c>
      <c r="D1615" s="48" t="str">
        <f ca="1">IF(IF($H1615="","",INDEX([1]NKC!$D$10:$D$5007,$H1615))=$C$8,IF($H1615="","",INDEX([1]NKC!$E$10:$E$5007,$H1615)),IF($H1615="","",INDEX([1]NKC!$D$10:$D$5007,$H1615)))</f>
        <v>6418</v>
      </c>
      <c r="E1615" s="49" t="str">
        <f ca="1">IF(IF($H1615="","",INDEX([1]NKC!$E$10:$E$5007,$H1615))=$C$8,"",IF($H1615="","",INDEX([1]NKC!$F$10:$F$5007,$H1615)))</f>
        <v/>
      </c>
      <c r="F1615" s="49">
        <f ca="1">IF(IF($H1615="","",INDEX([1]NKC!$D$10:$D$5007,$H1615))=$C$8,"",IF($H1615="","",INDEX([1]NKC!$F$10:$F$5007,$H1615)))</f>
        <v>150000</v>
      </c>
      <c r="G1615" s="50">
        <f ca="1">IF(SUM(E1615:F1615)=0,0,$G$11+SUM(E$12:$E1615)-SUM(F$12:$F1615))</f>
        <v>2072352260</v>
      </c>
      <c r="H1615" s="51">
        <f ca="1">IF(IF(TYPE(MATCH($C$8,OFFSET([1]NKC!$D$10,H1614,0):'[1]NKC'!$D$5007,0)+H1614)=16,"",MATCH($C$8,OFFSET([1]NKC!$D$10,H1614,0):'[1]NKC'!$D$5007,0)+H1614)&lt;IF(TYPE(MATCH($C$8,OFFSET([1]NKC!$E$10,H1614,0):'[1]NKC'!$E$5007,0)+H1614)=16,"",MATCH($C$8,OFFSET([1]NKC!$E$10,H1614,0):'[1]NKC'!$E$5007,0)+H1614),IF(TYPE(MATCH($C$8,OFFSET([1]NKC!$D$10,H1614,0):'[1]NKC'!$D$5007,0)+H1614)=16,"",MATCH($C$8,OFFSET([1]NKC!$D$10,H1614,0):'[1]NKC'!$D$5007,0)+H1614),IF(TYPE(MATCH($C$8,OFFSET([1]NKC!$E$10,H1614,0):'[1]NKC'!$E$5007,0)+H1614)=16,"",MATCH($C$8,OFFSET([1]NKC!$E$10,H1614,0):'[1]NKC'!$E$5007,0)+H1614))</f>
        <v>2378</v>
      </c>
    </row>
    <row r="1616" spans="1:8" s="52" customFormat="1" ht="25.5">
      <c r="A1616" s="45">
        <f ca="1">IF($H1616="","",INDEX([1]NKC!$A$10:$A$5007,$H1616))</f>
        <v>43754</v>
      </c>
      <c r="B1616" s="46" t="str">
        <f ca="1">IF($H1616="","",INDEX([1]NKC!$B$10:$B$5007,$H1616))</f>
        <v>PC00193</v>
      </c>
      <c r="C1616" s="47" t="str">
        <f ca="1">IF($H1616="","",INDEX([1]NKC!$C$10:$C$5007,$H1616))</f>
        <v>Thanh toán phí công tác và đi họp theo HĐ 0001016 (10/07/2019); 003185 (26/07/2019) - Bùi Văn Tâm</v>
      </c>
      <c r="D1616" s="48" t="str">
        <f ca="1">IF(IF($H1616="","",INDEX([1]NKC!$D$10:$D$5007,$H1616))=$C$8,IF($H1616="","",INDEX([1]NKC!$E$10:$E$5007,$H1616)),IF($H1616="","",INDEX([1]NKC!$D$10:$D$5007,$H1616)))</f>
        <v>6418</v>
      </c>
      <c r="E1616" s="49" t="str">
        <f ca="1">IF(IF($H1616="","",INDEX([1]NKC!$E$10:$E$5007,$H1616))=$C$8,"",IF($H1616="","",INDEX([1]NKC!$F$10:$F$5007,$H1616)))</f>
        <v/>
      </c>
      <c r="F1616" s="49">
        <f ca="1">IF(IF($H1616="","",INDEX([1]NKC!$D$10:$D$5007,$H1616))=$C$8,"",IF($H1616="","",INDEX([1]NKC!$F$10:$F$5007,$H1616)))</f>
        <v>272727</v>
      </c>
      <c r="G1616" s="50">
        <f ca="1">IF(SUM(E1616:F1616)=0,0,$G$11+SUM(E$12:$E1616)-SUM(F$12:$F1616))</f>
        <v>2072079533</v>
      </c>
      <c r="H1616" s="51">
        <f ca="1">IF(IF(TYPE(MATCH($C$8,OFFSET([1]NKC!$D$10,H1615,0):'[1]NKC'!$D$5007,0)+H1615)=16,"",MATCH($C$8,OFFSET([1]NKC!$D$10,H1615,0):'[1]NKC'!$D$5007,0)+H1615)&lt;IF(TYPE(MATCH($C$8,OFFSET([1]NKC!$E$10,H1615,0):'[1]NKC'!$E$5007,0)+H1615)=16,"",MATCH($C$8,OFFSET([1]NKC!$E$10,H1615,0):'[1]NKC'!$E$5007,0)+H1615),IF(TYPE(MATCH($C$8,OFFSET([1]NKC!$D$10,H1615,0):'[1]NKC'!$D$5007,0)+H1615)=16,"",MATCH($C$8,OFFSET([1]NKC!$D$10,H1615,0):'[1]NKC'!$D$5007,0)+H1615),IF(TYPE(MATCH($C$8,OFFSET([1]NKC!$E$10,H1615,0):'[1]NKC'!$E$5007,0)+H1615)=16,"",MATCH($C$8,OFFSET([1]NKC!$E$10,H1615,0):'[1]NKC'!$E$5007,0)+H1615))</f>
        <v>2379</v>
      </c>
    </row>
    <row r="1617" spans="1:8" s="52" customFormat="1" ht="25.5">
      <c r="A1617" s="45">
        <f ca="1">IF($H1617="","",INDEX([1]NKC!$A$10:$A$5007,$H1617))</f>
        <v>43754</v>
      </c>
      <c r="B1617" s="46" t="str">
        <f ca="1">IF($H1617="","",INDEX([1]NKC!$B$10:$B$5007,$H1617))</f>
        <v>PC00193</v>
      </c>
      <c r="C1617" s="47" t="str">
        <f ca="1">IF($H1617="","",INDEX([1]NKC!$C$10:$C$5007,$H1617))</f>
        <v>Thanh toán phí công tác và đi họp theo HĐ 0001016 (10/07/2019); 003185 (26/07/2019) - Bùi Văn Tâm</v>
      </c>
      <c r="D1617" s="48" t="str">
        <f ca="1">IF(IF($H1617="","",INDEX([1]NKC!$D$10:$D$5007,$H1617))=$C$8,IF($H1617="","",INDEX([1]NKC!$E$10:$E$5007,$H1617)),IF($H1617="","",INDEX([1]NKC!$D$10:$D$5007,$H1617)))</f>
        <v>6418</v>
      </c>
      <c r="E1617" s="49" t="str">
        <f ca="1">IF(IF($H1617="","",INDEX([1]NKC!$E$10:$E$5007,$H1617))=$C$8,"",IF($H1617="","",INDEX([1]NKC!$F$10:$F$5007,$H1617)))</f>
        <v/>
      </c>
      <c r="F1617" s="49">
        <f ca="1">IF(IF($H1617="","",INDEX([1]NKC!$D$10:$D$5007,$H1617))=$C$8,"",IF($H1617="","",INDEX([1]NKC!$F$10:$F$5007,$H1617)))</f>
        <v>272727</v>
      </c>
      <c r="G1617" s="50">
        <f ca="1">IF(SUM(E1617:F1617)=0,0,$G$11+SUM(E$12:$E1617)-SUM(F$12:$F1617))</f>
        <v>2071806806</v>
      </c>
      <c r="H1617" s="51">
        <f ca="1">IF(IF(TYPE(MATCH($C$8,OFFSET([1]NKC!$D$10,H1616,0):'[1]NKC'!$D$5007,0)+H1616)=16,"",MATCH($C$8,OFFSET([1]NKC!$D$10,H1616,0):'[1]NKC'!$D$5007,0)+H1616)&lt;IF(TYPE(MATCH($C$8,OFFSET([1]NKC!$E$10,H1616,0):'[1]NKC'!$E$5007,0)+H1616)=16,"",MATCH($C$8,OFFSET([1]NKC!$E$10,H1616,0):'[1]NKC'!$E$5007,0)+H1616),IF(TYPE(MATCH($C$8,OFFSET([1]NKC!$D$10,H1616,0):'[1]NKC'!$D$5007,0)+H1616)=16,"",MATCH($C$8,OFFSET([1]NKC!$D$10,H1616,0):'[1]NKC'!$D$5007,0)+H1616),IF(TYPE(MATCH($C$8,OFFSET([1]NKC!$E$10,H1616,0):'[1]NKC'!$E$5007,0)+H1616)=16,"",MATCH($C$8,OFFSET([1]NKC!$E$10,H1616,0):'[1]NKC'!$E$5007,0)+H1616))</f>
        <v>2380</v>
      </c>
    </row>
    <row r="1618" spans="1:8" s="52" customFormat="1" ht="25.5">
      <c r="A1618" s="45">
        <f ca="1">IF($H1618="","",INDEX([1]NKC!$A$10:$A$5007,$H1618))</f>
        <v>43754</v>
      </c>
      <c r="B1618" s="46" t="str">
        <f ca="1">IF($H1618="","",INDEX([1]NKC!$B$10:$B$5007,$H1618))</f>
        <v>PC00193</v>
      </c>
      <c r="C1618" s="47" t="str">
        <f ca="1">IF($H1618="","",INDEX([1]NKC!$C$10:$C$5007,$H1618))</f>
        <v>Thanh toán phí công tác và đi họp theo HĐ 0001016 (10/07/2019); 003185 (26/07/2019) - Bùi Văn Tâm</v>
      </c>
      <c r="D1618" s="48" t="str">
        <f ca="1">IF(IF($H1618="","",INDEX([1]NKC!$D$10:$D$5007,$H1618))=$C$8,IF($H1618="","",INDEX([1]NKC!$E$10:$E$5007,$H1618)),IF($H1618="","",INDEX([1]NKC!$D$10:$D$5007,$H1618)))</f>
        <v>1331</v>
      </c>
      <c r="E1618" s="49" t="str">
        <f ca="1">IF(IF($H1618="","",INDEX([1]NKC!$E$10:$E$5007,$H1618))=$C$8,"",IF($H1618="","",INDEX([1]NKC!$F$10:$F$5007,$H1618)))</f>
        <v/>
      </c>
      <c r="F1618" s="49">
        <f ca="1">IF(IF($H1618="","",INDEX([1]NKC!$D$10:$D$5007,$H1618))=$C$8,"",IF($H1618="","",INDEX([1]NKC!$F$10:$F$5007,$H1618)))</f>
        <v>54546</v>
      </c>
      <c r="G1618" s="50">
        <f ca="1">IF(SUM(E1618:F1618)=0,0,$G$11+SUM(E$12:$E1618)-SUM(F$12:$F1618))</f>
        <v>2071752260</v>
      </c>
      <c r="H1618" s="51">
        <f ca="1">IF(IF(TYPE(MATCH($C$8,OFFSET([1]NKC!$D$10,H1617,0):'[1]NKC'!$D$5007,0)+H1617)=16,"",MATCH($C$8,OFFSET([1]NKC!$D$10,H1617,0):'[1]NKC'!$D$5007,0)+H1617)&lt;IF(TYPE(MATCH($C$8,OFFSET([1]NKC!$E$10,H1617,0):'[1]NKC'!$E$5007,0)+H1617)=16,"",MATCH($C$8,OFFSET([1]NKC!$E$10,H1617,0):'[1]NKC'!$E$5007,0)+H1617),IF(TYPE(MATCH($C$8,OFFSET([1]NKC!$D$10,H1617,0):'[1]NKC'!$D$5007,0)+H1617)=16,"",MATCH($C$8,OFFSET([1]NKC!$D$10,H1617,0):'[1]NKC'!$D$5007,0)+H1617),IF(TYPE(MATCH($C$8,OFFSET([1]NKC!$E$10,H1617,0):'[1]NKC'!$E$5007,0)+H1617)=16,"",MATCH($C$8,OFFSET([1]NKC!$E$10,H1617,0):'[1]NKC'!$E$5007,0)+H1617))</f>
        <v>2381</v>
      </c>
    </row>
    <row r="1619" spans="1:8" s="52" customFormat="1" ht="38.25">
      <c r="A1619" s="45">
        <f ca="1">IF($H1619="","",INDEX([1]NKC!$A$10:$A$5007,$H1619))</f>
        <v>43754</v>
      </c>
      <c r="B1619" s="46" t="str">
        <f ca="1">IF($H1619="","",INDEX([1]NKC!$B$10:$B$5007,$H1619))</f>
        <v>PC00194</v>
      </c>
      <c r="C1619" s="47" t="str">
        <f ca="1">IF($H1619="","",INDEX([1]NKC!$C$10:$C$5007,$H1619))</f>
        <v>Thanh toán phí công tác tại BQL Tiền Giang theo HĐ 000189 (12/09/2019), 000995 (11/09), 000458 (19/09/2019) - Nguyễn Thành Trí</v>
      </c>
      <c r="D1619" s="48" t="str">
        <f ca="1">IF(IF($H1619="","",INDEX([1]NKC!$D$10:$D$5007,$H1619))=$C$8,IF($H1619="","",INDEX([1]NKC!$E$10:$E$5007,$H1619)),IF($H1619="","",INDEX([1]NKC!$D$10:$D$5007,$H1619)))</f>
        <v>6418</v>
      </c>
      <c r="E1619" s="49" t="str">
        <f ca="1">IF(IF($H1619="","",INDEX([1]NKC!$E$10:$E$5007,$H1619))=$C$8,"",IF($H1619="","",INDEX([1]NKC!$F$10:$F$5007,$H1619)))</f>
        <v/>
      </c>
      <c r="F1619" s="49">
        <f ca="1">IF(IF($H1619="","",INDEX([1]NKC!$D$10:$D$5007,$H1619))=$C$8,"",IF($H1619="","",INDEX([1]NKC!$F$10:$F$5007,$H1619)))</f>
        <v>409091</v>
      </c>
      <c r="G1619" s="50">
        <f ca="1">IF(SUM(E1619:F1619)=0,0,$G$11+SUM(E$12:$E1619)-SUM(F$12:$F1619))</f>
        <v>2071343169</v>
      </c>
      <c r="H1619" s="51">
        <f ca="1">IF(IF(TYPE(MATCH($C$8,OFFSET([1]NKC!$D$10,H1618,0):'[1]NKC'!$D$5007,0)+H1618)=16,"",MATCH($C$8,OFFSET([1]NKC!$D$10,H1618,0):'[1]NKC'!$D$5007,0)+H1618)&lt;IF(TYPE(MATCH($C$8,OFFSET([1]NKC!$E$10,H1618,0):'[1]NKC'!$E$5007,0)+H1618)=16,"",MATCH($C$8,OFFSET([1]NKC!$E$10,H1618,0):'[1]NKC'!$E$5007,0)+H1618),IF(TYPE(MATCH($C$8,OFFSET([1]NKC!$D$10,H1618,0):'[1]NKC'!$D$5007,0)+H1618)=16,"",MATCH($C$8,OFFSET([1]NKC!$D$10,H1618,0):'[1]NKC'!$D$5007,0)+H1618),IF(TYPE(MATCH($C$8,OFFSET([1]NKC!$E$10,H1618,0):'[1]NKC'!$E$5007,0)+H1618)=16,"",MATCH($C$8,OFFSET([1]NKC!$E$10,H1618,0):'[1]NKC'!$E$5007,0)+H1618))</f>
        <v>2382</v>
      </c>
    </row>
    <row r="1620" spans="1:8" s="52" customFormat="1" ht="38.25">
      <c r="A1620" s="45">
        <f ca="1">IF($H1620="","",INDEX([1]NKC!$A$10:$A$5007,$H1620))</f>
        <v>43754</v>
      </c>
      <c r="B1620" s="46" t="str">
        <f ca="1">IF($H1620="","",INDEX([1]NKC!$B$10:$B$5007,$H1620))</f>
        <v>PC00194</v>
      </c>
      <c r="C1620" s="47" t="str">
        <f ca="1">IF($H1620="","",INDEX([1]NKC!$C$10:$C$5007,$H1620))</f>
        <v>Thanh toán phí công tác tại BQL Tiền Giang theo HĐ 000189 (12/09/2019), 000995 (11/09), 000458 (19/09/2019) - Nguyễn Thành Trí</v>
      </c>
      <c r="D1620" s="48" t="str">
        <f ca="1">IF(IF($H1620="","",INDEX([1]NKC!$D$10:$D$5007,$H1620))=$C$8,IF($H1620="","",INDEX([1]NKC!$E$10:$E$5007,$H1620)),IF($H1620="","",INDEX([1]NKC!$D$10:$D$5007,$H1620)))</f>
        <v>6418</v>
      </c>
      <c r="E1620" s="49" t="str">
        <f ca="1">IF(IF($H1620="","",INDEX([1]NKC!$E$10:$E$5007,$H1620))=$C$8,"",IF($H1620="","",INDEX([1]NKC!$F$10:$F$5007,$H1620)))</f>
        <v/>
      </c>
      <c r="F1620" s="49">
        <f ca="1">IF(IF($H1620="","",INDEX([1]NKC!$D$10:$D$5007,$H1620))=$C$8,"",IF($H1620="","",INDEX([1]NKC!$F$10:$F$5007,$H1620)))</f>
        <v>318182</v>
      </c>
      <c r="G1620" s="50">
        <f ca="1">IF(SUM(E1620:F1620)=0,0,$G$11+SUM(E$12:$E1620)-SUM(F$12:$F1620))</f>
        <v>2071024987</v>
      </c>
      <c r="H1620" s="51">
        <f ca="1">IF(IF(TYPE(MATCH($C$8,OFFSET([1]NKC!$D$10,H1619,0):'[1]NKC'!$D$5007,0)+H1619)=16,"",MATCH($C$8,OFFSET([1]NKC!$D$10,H1619,0):'[1]NKC'!$D$5007,0)+H1619)&lt;IF(TYPE(MATCH($C$8,OFFSET([1]NKC!$E$10,H1619,0):'[1]NKC'!$E$5007,0)+H1619)=16,"",MATCH($C$8,OFFSET([1]NKC!$E$10,H1619,0):'[1]NKC'!$E$5007,0)+H1619),IF(TYPE(MATCH($C$8,OFFSET([1]NKC!$D$10,H1619,0):'[1]NKC'!$D$5007,0)+H1619)=16,"",MATCH($C$8,OFFSET([1]NKC!$D$10,H1619,0):'[1]NKC'!$D$5007,0)+H1619),IF(TYPE(MATCH($C$8,OFFSET([1]NKC!$E$10,H1619,0):'[1]NKC'!$E$5007,0)+H1619)=16,"",MATCH($C$8,OFFSET([1]NKC!$E$10,H1619,0):'[1]NKC'!$E$5007,0)+H1619))</f>
        <v>2383</v>
      </c>
    </row>
    <row r="1621" spans="1:8" s="52" customFormat="1" ht="38.25">
      <c r="A1621" s="45">
        <f ca="1">IF($H1621="","",INDEX([1]NKC!$A$10:$A$5007,$H1621))</f>
        <v>43754</v>
      </c>
      <c r="B1621" s="46" t="str">
        <f ca="1">IF($H1621="","",INDEX([1]NKC!$B$10:$B$5007,$H1621))</f>
        <v>PC00194</v>
      </c>
      <c r="C1621" s="47" t="str">
        <f ca="1">IF($H1621="","",INDEX([1]NKC!$C$10:$C$5007,$H1621))</f>
        <v>Thanh toán phí công tác tại BQL Tiền Giang theo HĐ 000189 (12/09/2019), 000995 (11/09), 000458 (19/09/2019) - Nguyễn Thành Trí</v>
      </c>
      <c r="D1621" s="48" t="str">
        <f ca="1">IF(IF($H1621="","",INDEX([1]NKC!$D$10:$D$5007,$H1621))=$C$8,IF($H1621="","",INDEX([1]NKC!$E$10:$E$5007,$H1621)),IF($H1621="","",INDEX([1]NKC!$D$10:$D$5007,$H1621)))</f>
        <v>6418</v>
      </c>
      <c r="E1621" s="49" t="str">
        <f ca="1">IF(IF($H1621="","",INDEX([1]NKC!$E$10:$E$5007,$H1621))=$C$8,"",IF($H1621="","",INDEX([1]NKC!$F$10:$F$5007,$H1621)))</f>
        <v/>
      </c>
      <c r="F1621" s="49">
        <f ca="1">IF(IF($H1621="","",INDEX([1]NKC!$D$10:$D$5007,$H1621))=$C$8,"",IF($H1621="","",INDEX([1]NKC!$F$10:$F$5007,$H1621)))</f>
        <v>318182</v>
      </c>
      <c r="G1621" s="50">
        <f ca="1">IF(SUM(E1621:F1621)=0,0,$G$11+SUM(E$12:$E1621)-SUM(F$12:$F1621))</f>
        <v>2070706805</v>
      </c>
      <c r="H1621" s="51">
        <f ca="1">IF(IF(TYPE(MATCH($C$8,OFFSET([1]NKC!$D$10,H1620,0):'[1]NKC'!$D$5007,0)+H1620)=16,"",MATCH($C$8,OFFSET([1]NKC!$D$10,H1620,0):'[1]NKC'!$D$5007,0)+H1620)&lt;IF(TYPE(MATCH($C$8,OFFSET([1]NKC!$E$10,H1620,0):'[1]NKC'!$E$5007,0)+H1620)=16,"",MATCH($C$8,OFFSET([1]NKC!$E$10,H1620,0):'[1]NKC'!$E$5007,0)+H1620),IF(TYPE(MATCH($C$8,OFFSET([1]NKC!$D$10,H1620,0):'[1]NKC'!$D$5007,0)+H1620)=16,"",MATCH($C$8,OFFSET([1]NKC!$D$10,H1620,0):'[1]NKC'!$D$5007,0)+H1620),IF(TYPE(MATCH($C$8,OFFSET([1]NKC!$E$10,H1620,0):'[1]NKC'!$E$5007,0)+H1620)=16,"",MATCH($C$8,OFFSET([1]NKC!$E$10,H1620,0):'[1]NKC'!$E$5007,0)+H1620))</f>
        <v>2384</v>
      </c>
    </row>
    <row r="1622" spans="1:8" s="52" customFormat="1" ht="14.25">
      <c r="A1622" s="45">
        <f ca="1">IF($H1622="","",INDEX([1]NKC!$A$10:$A$5007,$H1622))</f>
        <v>43754</v>
      </c>
      <c r="B1622" s="46" t="str">
        <f ca="1">IF($H1622="","",INDEX([1]NKC!$B$10:$B$5007,$H1622))</f>
        <v>PC00194</v>
      </c>
      <c r="C1622" s="47" t="str">
        <f ca="1">IF($H1622="","",INDEX([1]NKC!$C$10:$C$5007,$H1622))</f>
        <v>Thuế GTGT được khấu trừ của hàng hóa, dịch vụ</v>
      </c>
      <c r="D1622" s="48" t="str">
        <f ca="1">IF(IF($H1622="","",INDEX([1]NKC!$D$10:$D$5007,$H1622))=$C$8,IF($H1622="","",INDEX([1]NKC!$E$10:$E$5007,$H1622)),IF($H1622="","",INDEX([1]NKC!$D$10:$D$5007,$H1622)))</f>
        <v>1331</v>
      </c>
      <c r="E1622" s="49" t="str">
        <f ca="1">IF(IF($H1622="","",INDEX([1]NKC!$E$10:$E$5007,$H1622))=$C$8,"",IF($H1622="","",INDEX([1]NKC!$F$10:$F$5007,$H1622)))</f>
        <v/>
      </c>
      <c r="F1622" s="49">
        <f ca="1">IF(IF($H1622="","",INDEX([1]NKC!$D$10:$D$5007,$H1622))=$C$8,"",IF($H1622="","",INDEX([1]NKC!$F$10:$F$5007,$H1622)))</f>
        <v>104545</v>
      </c>
      <c r="G1622" s="50">
        <f ca="1">IF(SUM(E1622:F1622)=0,0,$G$11+SUM(E$12:$E1622)-SUM(F$12:$F1622))</f>
        <v>2070602260</v>
      </c>
      <c r="H1622" s="51">
        <f ca="1">IF(IF(TYPE(MATCH($C$8,OFFSET([1]NKC!$D$10,H1621,0):'[1]NKC'!$D$5007,0)+H1621)=16,"",MATCH($C$8,OFFSET([1]NKC!$D$10,H1621,0):'[1]NKC'!$D$5007,0)+H1621)&lt;IF(TYPE(MATCH($C$8,OFFSET([1]NKC!$E$10,H1621,0):'[1]NKC'!$E$5007,0)+H1621)=16,"",MATCH($C$8,OFFSET([1]NKC!$E$10,H1621,0):'[1]NKC'!$E$5007,0)+H1621),IF(TYPE(MATCH($C$8,OFFSET([1]NKC!$D$10,H1621,0):'[1]NKC'!$D$5007,0)+H1621)=16,"",MATCH($C$8,OFFSET([1]NKC!$D$10,H1621,0):'[1]NKC'!$D$5007,0)+H1621),IF(TYPE(MATCH($C$8,OFFSET([1]NKC!$E$10,H1621,0):'[1]NKC'!$E$5007,0)+H1621)=16,"",MATCH($C$8,OFFSET([1]NKC!$E$10,H1621,0):'[1]NKC'!$E$5007,0)+H1621))</f>
        <v>2385</v>
      </c>
    </row>
    <row r="1623" spans="1:8" s="52" customFormat="1" ht="25.5">
      <c r="A1623" s="45">
        <f ca="1">IF($H1623="","",INDEX([1]NKC!$A$10:$A$5007,$H1623))</f>
        <v>43754</v>
      </c>
      <c r="B1623" s="46" t="str">
        <f ca="1">IF($H1623="","",INDEX([1]NKC!$B$10:$B$5007,$H1623))</f>
        <v>PC00195</v>
      </c>
      <c r="C1623" s="47" t="str">
        <f ca="1">IF($H1623="","",INDEX([1]NKC!$C$10:$C$5007,$H1623))</f>
        <v>Thanh toán phí làm bảng hiệu cửa hàng Tâm Anh theo HĐ 0000103 (21/08/2019) - Nguyễn Ngọc Thịnh</v>
      </c>
      <c r="D1623" s="48" t="str">
        <f ca="1">IF(IF($H1623="","",INDEX([1]NKC!$D$10:$D$5007,$H1623))=$C$8,IF($H1623="","",INDEX([1]NKC!$E$10:$E$5007,$H1623)),IF($H1623="","",INDEX([1]NKC!$D$10:$D$5007,$H1623)))</f>
        <v>6418</v>
      </c>
      <c r="E1623" s="49" t="str">
        <f ca="1">IF(IF($H1623="","",INDEX([1]NKC!$E$10:$E$5007,$H1623))=$C$8,"",IF($H1623="","",INDEX([1]NKC!$F$10:$F$5007,$H1623)))</f>
        <v/>
      </c>
      <c r="F1623" s="49">
        <f ca="1">IF(IF($H1623="","",INDEX([1]NKC!$D$10:$D$5007,$H1623))=$C$8,"",IF($H1623="","",INDEX([1]NKC!$F$10:$F$5007,$H1623)))</f>
        <v>1090000</v>
      </c>
      <c r="G1623" s="50">
        <f ca="1">IF(SUM(E1623:F1623)=0,0,$G$11+SUM(E$12:$E1623)-SUM(F$12:$F1623))</f>
        <v>2069512260</v>
      </c>
      <c r="H1623" s="51">
        <f ca="1">IF(IF(TYPE(MATCH($C$8,OFFSET([1]NKC!$D$10,H1622,0):'[1]NKC'!$D$5007,0)+H1622)=16,"",MATCH($C$8,OFFSET([1]NKC!$D$10,H1622,0):'[1]NKC'!$D$5007,0)+H1622)&lt;IF(TYPE(MATCH($C$8,OFFSET([1]NKC!$E$10,H1622,0):'[1]NKC'!$E$5007,0)+H1622)=16,"",MATCH($C$8,OFFSET([1]NKC!$E$10,H1622,0):'[1]NKC'!$E$5007,0)+H1622),IF(TYPE(MATCH($C$8,OFFSET([1]NKC!$D$10,H1622,0):'[1]NKC'!$D$5007,0)+H1622)=16,"",MATCH($C$8,OFFSET([1]NKC!$D$10,H1622,0):'[1]NKC'!$D$5007,0)+H1622),IF(TYPE(MATCH($C$8,OFFSET([1]NKC!$E$10,H1622,0):'[1]NKC'!$E$5007,0)+H1622)=16,"",MATCH($C$8,OFFSET([1]NKC!$E$10,H1622,0):'[1]NKC'!$E$5007,0)+H1622))</f>
        <v>2386</v>
      </c>
    </row>
    <row r="1624" spans="1:8" s="52" customFormat="1" ht="14.25">
      <c r="A1624" s="45">
        <f ca="1">IF($H1624="","",INDEX([1]NKC!$A$10:$A$5007,$H1624))</f>
        <v>43754</v>
      </c>
      <c r="B1624" s="46" t="str">
        <f ca="1">IF($H1624="","",INDEX([1]NKC!$B$10:$B$5007,$H1624))</f>
        <v>PC00195</v>
      </c>
      <c r="C1624" s="47" t="str">
        <f ca="1">IF($H1624="","",INDEX([1]NKC!$C$10:$C$5007,$H1624))</f>
        <v>Thuế GTGT được khấu trừ của hàng hóa, dịch vụ</v>
      </c>
      <c r="D1624" s="48" t="str">
        <f ca="1">IF(IF($H1624="","",INDEX([1]NKC!$D$10:$D$5007,$H1624))=$C$8,IF($H1624="","",INDEX([1]NKC!$E$10:$E$5007,$H1624)),IF($H1624="","",INDEX([1]NKC!$D$10:$D$5007,$H1624)))</f>
        <v>1331</v>
      </c>
      <c r="E1624" s="49" t="str">
        <f ca="1">IF(IF($H1624="","",INDEX([1]NKC!$E$10:$E$5007,$H1624))=$C$8,"",IF($H1624="","",INDEX([1]NKC!$F$10:$F$5007,$H1624)))</f>
        <v/>
      </c>
      <c r="F1624" s="49">
        <f ca="1">IF(IF($H1624="","",INDEX([1]NKC!$D$10:$D$5007,$H1624))=$C$8,"",IF($H1624="","",INDEX([1]NKC!$F$10:$F$5007,$H1624)))</f>
        <v>109000</v>
      </c>
      <c r="G1624" s="50">
        <f ca="1">IF(SUM(E1624:F1624)=0,0,$G$11+SUM(E$12:$E1624)-SUM(F$12:$F1624))</f>
        <v>2069403260</v>
      </c>
      <c r="H1624" s="51">
        <f ca="1">IF(IF(TYPE(MATCH($C$8,OFFSET([1]NKC!$D$10,H1623,0):'[1]NKC'!$D$5007,0)+H1623)=16,"",MATCH($C$8,OFFSET([1]NKC!$D$10,H1623,0):'[1]NKC'!$D$5007,0)+H1623)&lt;IF(TYPE(MATCH($C$8,OFFSET([1]NKC!$E$10,H1623,0):'[1]NKC'!$E$5007,0)+H1623)=16,"",MATCH($C$8,OFFSET([1]NKC!$E$10,H1623,0):'[1]NKC'!$E$5007,0)+H1623),IF(TYPE(MATCH($C$8,OFFSET([1]NKC!$D$10,H1623,0):'[1]NKC'!$D$5007,0)+H1623)=16,"",MATCH($C$8,OFFSET([1]NKC!$D$10,H1623,0):'[1]NKC'!$D$5007,0)+H1623),IF(TYPE(MATCH($C$8,OFFSET([1]NKC!$E$10,H1623,0):'[1]NKC'!$E$5007,0)+H1623)=16,"",MATCH($C$8,OFFSET([1]NKC!$E$10,H1623,0):'[1]NKC'!$E$5007,0)+H1623))</f>
        <v>2387</v>
      </c>
    </row>
    <row r="1625" spans="1:8" s="52" customFormat="1" ht="25.5">
      <c r="A1625" s="45">
        <f ca="1">IF($H1625="","",INDEX([1]NKC!$A$10:$A$5007,$H1625))</f>
        <v>43754</v>
      </c>
      <c r="B1625" s="46" t="str">
        <f ca="1">IF($H1625="","",INDEX([1]NKC!$B$10:$B$5007,$H1625))</f>
        <v>PC00196</v>
      </c>
      <c r="C1625" s="47" t="str">
        <f ca="1">IF($H1625="","",INDEX([1]NKC!$C$10:$C$5007,$H1625))</f>
        <v>Thanh toán phí đỗ ô tô sân bay, gửi chành xe Bến Tre, Cần Thơ - Hoàng Như Kiểm</v>
      </c>
      <c r="D1625" s="48" t="str">
        <f ca="1">IF(IF($H1625="","",INDEX([1]NKC!$D$10:$D$5007,$H1625))=$C$8,IF($H1625="","",INDEX([1]NKC!$E$10:$E$5007,$H1625)),IF($H1625="","",INDEX([1]NKC!$D$10:$D$5007,$H1625)))</f>
        <v>6428</v>
      </c>
      <c r="E1625" s="49" t="str">
        <f ca="1">IF(IF($H1625="","",INDEX([1]NKC!$E$10:$E$5007,$H1625))=$C$8,"",IF($H1625="","",INDEX([1]NKC!$F$10:$F$5007,$H1625)))</f>
        <v/>
      </c>
      <c r="F1625" s="49">
        <f ca="1">IF(IF($H1625="","",INDEX([1]NKC!$D$10:$D$5007,$H1625))=$C$8,"",IF($H1625="","",INDEX([1]NKC!$F$10:$F$5007,$H1625)))</f>
        <v>360000</v>
      </c>
      <c r="G1625" s="50">
        <f ca="1">IF(SUM(E1625:F1625)=0,0,$G$11+SUM(E$12:$E1625)-SUM(F$12:$F1625))</f>
        <v>2069043260</v>
      </c>
      <c r="H1625" s="51">
        <f ca="1">IF(IF(TYPE(MATCH($C$8,OFFSET([1]NKC!$D$10,H1624,0):'[1]NKC'!$D$5007,0)+H1624)=16,"",MATCH($C$8,OFFSET([1]NKC!$D$10,H1624,0):'[1]NKC'!$D$5007,0)+H1624)&lt;IF(TYPE(MATCH($C$8,OFFSET([1]NKC!$E$10,H1624,0):'[1]NKC'!$E$5007,0)+H1624)=16,"",MATCH($C$8,OFFSET([1]NKC!$E$10,H1624,0):'[1]NKC'!$E$5007,0)+H1624),IF(TYPE(MATCH($C$8,OFFSET([1]NKC!$D$10,H1624,0):'[1]NKC'!$D$5007,0)+H1624)=16,"",MATCH($C$8,OFFSET([1]NKC!$D$10,H1624,0):'[1]NKC'!$D$5007,0)+H1624),IF(TYPE(MATCH($C$8,OFFSET([1]NKC!$E$10,H1624,0):'[1]NKC'!$E$5007,0)+H1624)=16,"",MATCH($C$8,OFFSET([1]NKC!$E$10,H1624,0):'[1]NKC'!$E$5007,0)+H1624))</f>
        <v>2388</v>
      </c>
    </row>
    <row r="1626" spans="1:8" s="52" customFormat="1" ht="25.5">
      <c r="A1626" s="45">
        <f ca="1">IF($H1626="","",INDEX([1]NKC!$A$10:$A$5007,$H1626))</f>
        <v>43754</v>
      </c>
      <c r="B1626" s="46" t="str">
        <f ca="1">IF($H1626="","",INDEX([1]NKC!$B$10:$B$5007,$H1626))</f>
        <v>PC00196</v>
      </c>
      <c r="C1626" s="47" t="str">
        <f ca="1">IF($H1626="","",INDEX([1]NKC!$C$10:$C$5007,$H1626))</f>
        <v>Thanh toán phí đỗ ô tô sân bay, gửi chành xe Bến Tre, Cần Thơ - Hoàng Như Kiểm</v>
      </c>
      <c r="D1626" s="48" t="str">
        <f ca="1">IF(IF($H1626="","",INDEX([1]NKC!$D$10:$D$5007,$H1626))=$C$8,IF($H1626="","",INDEX([1]NKC!$E$10:$E$5007,$H1626)),IF($H1626="","",INDEX([1]NKC!$D$10:$D$5007,$H1626)))</f>
        <v>6428</v>
      </c>
      <c r="E1626" s="49" t="str">
        <f ca="1">IF(IF($H1626="","",INDEX([1]NKC!$E$10:$E$5007,$H1626))=$C$8,"",IF($H1626="","",INDEX([1]NKC!$F$10:$F$5007,$H1626)))</f>
        <v/>
      </c>
      <c r="F1626" s="49">
        <f ca="1">IF(IF($H1626="","",INDEX([1]NKC!$D$10:$D$5007,$H1626))=$C$8,"",IF($H1626="","",INDEX([1]NKC!$F$10:$F$5007,$H1626)))</f>
        <v>68000</v>
      </c>
      <c r="G1626" s="50">
        <f ca="1">IF(SUM(E1626:F1626)=0,0,$G$11+SUM(E$12:$E1626)-SUM(F$12:$F1626))</f>
        <v>2068975260</v>
      </c>
      <c r="H1626" s="51">
        <f ca="1">IF(IF(TYPE(MATCH($C$8,OFFSET([1]NKC!$D$10,H1625,0):'[1]NKC'!$D$5007,0)+H1625)=16,"",MATCH($C$8,OFFSET([1]NKC!$D$10,H1625,0):'[1]NKC'!$D$5007,0)+H1625)&lt;IF(TYPE(MATCH($C$8,OFFSET([1]NKC!$E$10,H1625,0):'[1]NKC'!$E$5007,0)+H1625)=16,"",MATCH($C$8,OFFSET([1]NKC!$E$10,H1625,0):'[1]NKC'!$E$5007,0)+H1625),IF(TYPE(MATCH($C$8,OFFSET([1]NKC!$D$10,H1625,0):'[1]NKC'!$D$5007,0)+H1625)=16,"",MATCH($C$8,OFFSET([1]NKC!$D$10,H1625,0):'[1]NKC'!$D$5007,0)+H1625),IF(TYPE(MATCH($C$8,OFFSET([1]NKC!$E$10,H1625,0):'[1]NKC'!$E$5007,0)+H1625)=16,"",MATCH($C$8,OFFSET([1]NKC!$E$10,H1625,0):'[1]NKC'!$E$5007,0)+H1625))</f>
        <v>2389</v>
      </c>
    </row>
    <row r="1627" spans="1:8" s="52" customFormat="1" ht="14.25">
      <c r="A1627" s="45">
        <f ca="1">IF($H1627="","",INDEX([1]NKC!$A$10:$A$5007,$H1627))</f>
        <v>43755</v>
      </c>
      <c r="B1627" s="46" t="str">
        <f ca="1">IF($H1627="","",INDEX([1]NKC!$B$10:$B$5007,$H1627))</f>
        <v>PT00067</v>
      </c>
      <c r="C1627" s="47" t="str">
        <f ca="1">IF($H1627="","",INDEX([1]NKC!$C$10:$C$5007,$H1627))</f>
        <v>Hoàng Thị Luyến hoàn ứng - Hoàng Thị Luyến</v>
      </c>
      <c r="D1627" s="48" t="str">
        <f ca="1">IF(IF($H1627="","",INDEX([1]NKC!$D$10:$D$5007,$H1627))=$C$8,IF($H1627="","",INDEX([1]NKC!$E$10:$E$5007,$H1627)),IF($H1627="","",INDEX([1]NKC!$D$10:$D$5007,$H1627)))</f>
        <v>141</v>
      </c>
      <c r="E1627" s="49">
        <f ca="1">IF(IF($H1627="","",INDEX([1]NKC!$E$10:$E$5007,$H1627))=$C$8,"",IF($H1627="","",INDEX([1]NKC!$F$10:$F$5007,$H1627)))</f>
        <v>23800000</v>
      </c>
      <c r="F1627" s="49" t="str">
        <f ca="1">IF(IF($H1627="","",INDEX([1]NKC!$D$10:$D$5007,$H1627))=$C$8,"",IF($H1627="","",INDEX([1]NKC!$F$10:$F$5007,$H1627)))</f>
        <v/>
      </c>
      <c r="G1627" s="50">
        <f ca="1">IF(SUM(E1627:F1627)=0,0,$G$11+SUM(E$12:$E1627)-SUM(F$12:$F1627))</f>
        <v>2092775260</v>
      </c>
      <c r="H1627" s="51">
        <f ca="1">IF(IF(TYPE(MATCH($C$8,OFFSET([1]NKC!$D$10,H1626,0):'[1]NKC'!$D$5007,0)+H1626)=16,"",MATCH($C$8,OFFSET([1]NKC!$D$10,H1626,0):'[1]NKC'!$D$5007,0)+H1626)&lt;IF(TYPE(MATCH($C$8,OFFSET([1]NKC!$E$10,H1626,0):'[1]NKC'!$E$5007,0)+H1626)=16,"",MATCH($C$8,OFFSET([1]NKC!$E$10,H1626,0):'[1]NKC'!$E$5007,0)+H1626),IF(TYPE(MATCH($C$8,OFFSET([1]NKC!$D$10,H1626,0):'[1]NKC'!$D$5007,0)+H1626)=16,"",MATCH($C$8,OFFSET([1]NKC!$D$10,H1626,0):'[1]NKC'!$D$5007,0)+H1626),IF(TYPE(MATCH($C$8,OFFSET([1]NKC!$E$10,H1626,0):'[1]NKC'!$E$5007,0)+H1626)=16,"",MATCH($C$8,OFFSET([1]NKC!$E$10,H1626,0):'[1]NKC'!$E$5007,0)+H1626))</f>
        <v>2392</v>
      </c>
    </row>
    <row r="1628" spans="1:8" s="52" customFormat="1" ht="14.25">
      <c r="A1628" s="45">
        <f ca="1">IF($H1628="","",INDEX([1]NKC!$A$10:$A$5007,$H1628))</f>
        <v>43755</v>
      </c>
      <c r="B1628" s="46" t="str">
        <f ca="1">IF($H1628="","",INDEX([1]NKC!$B$10:$B$5007,$H1628))</f>
        <v>PT00068</v>
      </c>
      <c r="C1628" s="47" t="str">
        <f ca="1">IF($H1628="","",INDEX([1]NKC!$C$10:$C$5007,$H1628))</f>
        <v>Hoàng Thị Luyến hoàn ứng - Hoàng Thị Luyến</v>
      </c>
      <c r="D1628" s="48" t="str">
        <f ca="1">IF(IF($H1628="","",INDEX([1]NKC!$D$10:$D$5007,$H1628))=$C$8,IF($H1628="","",INDEX([1]NKC!$E$10:$E$5007,$H1628)),IF($H1628="","",INDEX([1]NKC!$D$10:$D$5007,$H1628)))</f>
        <v>141</v>
      </c>
      <c r="E1628" s="49">
        <f ca="1">IF(IF($H1628="","",INDEX([1]NKC!$E$10:$E$5007,$H1628))=$C$8,"",IF($H1628="","",INDEX([1]NKC!$F$10:$F$5007,$H1628)))</f>
        <v>17295000</v>
      </c>
      <c r="F1628" s="49" t="str">
        <f ca="1">IF(IF($H1628="","",INDEX([1]NKC!$D$10:$D$5007,$H1628))=$C$8,"",IF($H1628="","",INDEX([1]NKC!$F$10:$F$5007,$H1628)))</f>
        <v/>
      </c>
      <c r="G1628" s="50">
        <f ca="1">IF(SUM(E1628:F1628)=0,0,$G$11+SUM(E$12:$E1628)-SUM(F$12:$F1628))</f>
        <v>2110070260</v>
      </c>
      <c r="H1628" s="51">
        <f ca="1">IF(IF(TYPE(MATCH($C$8,OFFSET([1]NKC!$D$10,H1627,0):'[1]NKC'!$D$5007,0)+H1627)=16,"",MATCH($C$8,OFFSET([1]NKC!$D$10,H1627,0):'[1]NKC'!$D$5007,0)+H1627)&lt;IF(TYPE(MATCH($C$8,OFFSET([1]NKC!$E$10,H1627,0):'[1]NKC'!$E$5007,0)+H1627)=16,"",MATCH($C$8,OFFSET([1]NKC!$E$10,H1627,0):'[1]NKC'!$E$5007,0)+H1627),IF(TYPE(MATCH($C$8,OFFSET([1]NKC!$D$10,H1627,0):'[1]NKC'!$D$5007,0)+H1627)=16,"",MATCH($C$8,OFFSET([1]NKC!$D$10,H1627,0):'[1]NKC'!$D$5007,0)+H1627),IF(TYPE(MATCH($C$8,OFFSET([1]NKC!$E$10,H1627,0):'[1]NKC'!$E$5007,0)+H1627)=16,"",MATCH($C$8,OFFSET([1]NKC!$E$10,H1627,0):'[1]NKC'!$E$5007,0)+H1627))</f>
        <v>2393</v>
      </c>
    </row>
    <row r="1629" spans="1:8" s="52" customFormat="1" ht="25.5">
      <c r="A1629" s="45">
        <f ca="1">IF($H1629="","",INDEX([1]NKC!$A$10:$A$5007,$H1629))</f>
        <v>43755</v>
      </c>
      <c r="B1629" s="46" t="str">
        <f ca="1">IF($H1629="","",INDEX([1]NKC!$B$10:$B$5007,$H1629))</f>
        <v>PC00197</v>
      </c>
      <c r="C1629" s="47" t="str">
        <f ca="1">IF($H1629="","",INDEX([1]NKC!$C$10:$C$5007,$H1629))</f>
        <v>Thanh toán phí chênh lệch 03 tháng tiền thuê nhà (từ 02/10/2019 đến 01/01/2020) - Hoàng Thị Luyến</v>
      </c>
      <c r="D1629" s="48" t="str">
        <f ca="1">IF(IF($H1629="","",INDEX([1]NKC!$D$10:$D$5007,$H1629))=$C$8,IF($H1629="","",INDEX([1]NKC!$E$10:$E$5007,$H1629)),IF($H1629="","",INDEX([1]NKC!$D$10:$D$5007,$H1629)))</f>
        <v>6428</v>
      </c>
      <c r="E1629" s="49" t="str">
        <f ca="1">IF(IF($H1629="","",INDEX([1]NKC!$E$10:$E$5007,$H1629))=$C$8,"",IF($H1629="","",INDEX([1]NKC!$F$10:$F$5007,$H1629)))</f>
        <v/>
      </c>
      <c r="F1629" s="49">
        <f ca="1">IF(IF($H1629="","",INDEX([1]NKC!$D$10:$D$5007,$H1629))=$C$8,"",IF($H1629="","",INDEX([1]NKC!$F$10:$F$5007,$H1629)))</f>
        <v>23800000</v>
      </c>
      <c r="G1629" s="50">
        <f ca="1">IF(SUM(E1629:F1629)=0,0,$G$11+SUM(E$12:$E1629)-SUM(F$12:$F1629))</f>
        <v>2086270260</v>
      </c>
      <c r="H1629" s="51">
        <f ca="1">IF(IF(TYPE(MATCH($C$8,OFFSET([1]NKC!$D$10,H1628,0):'[1]NKC'!$D$5007,0)+H1628)=16,"",MATCH($C$8,OFFSET([1]NKC!$D$10,H1628,0):'[1]NKC'!$D$5007,0)+H1628)&lt;IF(TYPE(MATCH($C$8,OFFSET([1]NKC!$E$10,H1628,0):'[1]NKC'!$E$5007,0)+H1628)=16,"",MATCH($C$8,OFFSET([1]NKC!$E$10,H1628,0):'[1]NKC'!$E$5007,0)+H1628),IF(TYPE(MATCH($C$8,OFFSET([1]NKC!$D$10,H1628,0):'[1]NKC'!$D$5007,0)+H1628)=16,"",MATCH($C$8,OFFSET([1]NKC!$D$10,H1628,0):'[1]NKC'!$D$5007,0)+H1628),IF(TYPE(MATCH($C$8,OFFSET([1]NKC!$E$10,H1628,0):'[1]NKC'!$E$5007,0)+H1628)=16,"",MATCH($C$8,OFFSET([1]NKC!$E$10,H1628,0):'[1]NKC'!$E$5007,0)+H1628))</f>
        <v>2394</v>
      </c>
    </row>
    <row r="1630" spans="1:8" s="52" customFormat="1" ht="25.5">
      <c r="A1630" s="45">
        <f ca="1">IF($H1630="","",INDEX([1]NKC!$A$10:$A$5007,$H1630))</f>
        <v>43755</v>
      </c>
      <c r="B1630" s="46" t="str">
        <f ca="1">IF($H1630="","",INDEX([1]NKC!$B$10:$B$5007,$H1630))</f>
        <v>PC00198</v>
      </c>
      <c r="C1630" s="47" t="str">
        <f ca="1">IF($H1630="","",INDEX([1]NKC!$C$10:$C$5007,$H1630))</f>
        <v>TT phí công tác Đà Lạt và tiếp khách Nhật Quang - Dương Anh Thi</v>
      </c>
      <c r="D1630" s="48" t="str">
        <f ca="1">IF(IF($H1630="","",INDEX([1]NKC!$D$10:$D$5007,$H1630))=$C$8,IF($H1630="","",INDEX([1]NKC!$E$10:$E$5007,$H1630)),IF($H1630="","",INDEX([1]NKC!$D$10:$D$5007,$H1630)))</f>
        <v>6418</v>
      </c>
      <c r="E1630" s="49" t="str">
        <f ca="1">IF(IF($H1630="","",INDEX([1]NKC!$E$10:$E$5007,$H1630))=$C$8,"",IF($H1630="","",INDEX([1]NKC!$F$10:$F$5007,$H1630)))</f>
        <v/>
      </c>
      <c r="F1630" s="49">
        <f ca="1">IF(IF($H1630="","",INDEX([1]NKC!$D$10:$D$5007,$H1630))=$C$8,"",IF($H1630="","",INDEX([1]NKC!$F$10:$F$5007,$H1630)))</f>
        <v>163000</v>
      </c>
      <c r="G1630" s="50">
        <f ca="1">IF(SUM(E1630:F1630)=0,0,$G$11+SUM(E$12:$E1630)-SUM(F$12:$F1630))</f>
        <v>2086107260</v>
      </c>
      <c r="H1630" s="51">
        <f ca="1">IF(IF(TYPE(MATCH($C$8,OFFSET([1]NKC!$D$10,H1629,0):'[1]NKC'!$D$5007,0)+H1629)=16,"",MATCH($C$8,OFFSET([1]NKC!$D$10,H1629,0):'[1]NKC'!$D$5007,0)+H1629)&lt;IF(TYPE(MATCH($C$8,OFFSET([1]NKC!$E$10,H1629,0):'[1]NKC'!$E$5007,0)+H1629)=16,"",MATCH($C$8,OFFSET([1]NKC!$E$10,H1629,0):'[1]NKC'!$E$5007,0)+H1629),IF(TYPE(MATCH($C$8,OFFSET([1]NKC!$D$10,H1629,0):'[1]NKC'!$D$5007,0)+H1629)=16,"",MATCH($C$8,OFFSET([1]NKC!$D$10,H1629,0):'[1]NKC'!$D$5007,0)+H1629),IF(TYPE(MATCH($C$8,OFFSET([1]NKC!$E$10,H1629,0):'[1]NKC'!$E$5007,0)+H1629)=16,"",MATCH($C$8,OFFSET([1]NKC!$E$10,H1629,0):'[1]NKC'!$E$5007,0)+H1629))</f>
        <v>2395</v>
      </c>
    </row>
    <row r="1631" spans="1:8" s="52" customFormat="1" ht="25.5">
      <c r="A1631" s="45">
        <f ca="1">IF($H1631="","",INDEX([1]NKC!$A$10:$A$5007,$H1631))</f>
        <v>43755</v>
      </c>
      <c r="B1631" s="46" t="str">
        <f ca="1">IF($H1631="","",INDEX([1]NKC!$B$10:$B$5007,$H1631))</f>
        <v>PC00198</v>
      </c>
      <c r="C1631" s="47" t="str">
        <f ca="1">IF($H1631="","",INDEX([1]NKC!$C$10:$C$5007,$H1631))</f>
        <v>TT phí công tác Đà Lạt và tiếp khách Nhật Quang - Dương Anh Thi</v>
      </c>
      <c r="D1631" s="48" t="str">
        <f ca="1">IF(IF($H1631="","",INDEX([1]NKC!$D$10:$D$5007,$H1631))=$C$8,IF($H1631="","",INDEX([1]NKC!$E$10:$E$5007,$H1631)),IF($H1631="","",INDEX([1]NKC!$D$10:$D$5007,$H1631)))</f>
        <v>6418</v>
      </c>
      <c r="E1631" s="49" t="str">
        <f ca="1">IF(IF($H1631="","",INDEX([1]NKC!$E$10:$E$5007,$H1631))=$C$8,"",IF($H1631="","",INDEX([1]NKC!$F$10:$F$5007,$H1631)))</f>
        <v/>
      </c>
      <c r="F1631" s="49">
        <f ca="1">IF(IF($H1631="","",INDEX([1]NKC!$D$10:$D$5007,$H1631))=$C$8,"",IF($H1631="","",INDEX([1]NKC!$F$10:$F$5007,$H1631)))</f>
        <v>2930000</v>
      </c>
      <c r="G1631" s="50">
        <f ca="1">IF(SUM(E1631:F1631)=0,0,$G$11+SUM(E$12:$E1631)-SUM(F$12:$F1631))</f>
        <v>2083177260</v>
      </c>
      <c r="H1631" s="51">
        <f ca="1">IF(IF(TYPE(MATCH($C$8,OFFSET([1]NKC!$D$10,H1630,0):'[1]NKC'!$D$5007,0)+H1630)=16,"",MATCH($C$8,OFFSET([1]NKC!$D$10,H1630,0):'[1]NKC'!$D$5007,0)+H1630)&lt;IF(TYPE(MATCH($C$8,OFFSET([1]NKC!$E$10,H1630,0):'[1]NKC'!$E$5007,0)+H1630)=16,"",MATCH($C$8,OFFSET([1]NKC!$E$10,H1630,0):'[1]NKC'!$E$5007,0)+H1630),IF(TYPE(MATCH($C$8,OFFSET([1]NKC!$D$10,H1630,0):'[1]NKC'!$D$5007,0)+H1630)=16,"",MATCH($C$8,OFFSET([1]NKC!$D$10,H1630,0):'[1]NKC'!$D$5007,0)+H1630),IF(TYPE(MATCH($C$8,OFFSET([1]NKC!$E$10,H1630,0):'[1]NKC'!$E$5007,0)+H1630)=16,"",MATCH($C$8,OFFSET([1]NKC!$E$10,H1630,0):'[1]NKC'!$E$5007,0)+H1630))</f>
        <v>2396</v>
      </c>
    </row>
    <row r="1632" spans="1:8" s="52" customFormat="1" ht="25.5">
      <c r="A1632" s="45">
        <f ca="1">IF($H1632="","",INDEX([1]NKC!$A$10:$A$5007,$H1632))</f>
        <v>43755</v>
      </c>
      <c r="B1632" s="46" t="str">
        <f ca="1">IF($H1632="","",INDEX([1]NKC!$B$10:$B$5007,$H1632))</f>
        <v>PC00198</v>
      </c>
      <c r="C1632" s="47" t="str">
        <f ca="1">IF($H1632="","",INDEX([1]NKC!$C$10:$C$5007,$H1632))</f>
        <v>TT phí công tác Đà Lạt và tiếp khách Nhật Quang - Dương Anh Thi</v>
      </c>
      <c r="D1632" s="48" t="str">
        <f ca="1">IF(IF($H1632="","",INDEX([1]NKC!$D$10:$D$5007,$H1632))=$C$8,IF($H1632="","",INDEX([1]NKC!$E$10:$E$5007,$H1632)),IF($H1632="","",INDEX([1]NKC!$D$10:$D$5007,$H1632)))</f>
        <v>6418</v>
      </c>
      <c r="E1632" s="49" t="str">
        <f ca="1">IF(IF($H1632="","",INDEX([1]NKC!$E$10:$E$5007,$H1632))=$C$8,"",IF($H1632="","",INDEX([1]NKC!$F$10:$F$5007,$H1632)))</f>
        <v/>
      </c>
      <c r="F1632" s="49">
        <f ca="1">IF(IF($H1632="","",INDEX([1]NKC!$D$10:$D$5007,$H1632))=$C$8,"",IF($H1632="","",INDEX([1]NKC!$F$10:$F$5007,$H1632)))</f>
        <v>1546650</v>
      </c>
      <c r="G1632" s="50">
        <f ca="1">IF(SUM(E1632:F1632)=0,0,$G$11+SUM(E$12:$E1632)-SUM(F$12:$F1632))</f>
        <v>2081630610</v>
      </c>
      <c r="H1632" s="51">
        <f ca="1">IF(IF(TYPE(MATCH($C$8,OFFSET([1]NKC!$D$10,H1631,0):'[1]NKC'!$D$5007,0)+H1631)=16,"",MATCH($C$8,OFFSET([1]NKC!$D$10,H1631,0):'[1]NKC'!$D$5007,0)+H1631)&lt;IF(TYPE(MATCH($C$8,OFFSET([1]NKC!$E$10,H1631,0):'[1]NKC'!$E$5007,0)+H1631)=16,"",MATCH($C$8,OFFSET([1]NKC!$E$10,H1631,0):'[1]NKC'!$E$5007,0)+H1631),IF(TYPE(MATCH($C$8,OFFSET([1]NKC!$D$10,H1631,0):'[1]NKC'!$D$5007,0)+H1631)=16,"",MATCH($C$8,OFFSET([1]NKC!$D$10,H1631,0):'[1]NKC'!$D$5007,0)+H1631),IF(TYPE(MATCH($C$8,OFFSET([1]NKC!$E$10,H1631,0):'[1]NKC'!$E$5007,0)+H1631)=16,"",MATCH($C$8,OFFSET([1]NKC!$E$10,H1631,0):'[1]NKC'!$E$5007,0)+H1631))</f>
        <v>2397</v>
      </c>
    </row>
    <row r="1633" spans="1:8" s="52" customFormat="1" ht="14.25">
      <c r="A1633" s="45">
        <f ca="1">IF($H1633="","",INDEX([1]NKC!$A$10:$A$5007,$H1633))</f>
        <v>43755</v>
      </c>
      <c r="B1633" s="46" t="str">
        <f ca="1">IF($H1633="","",INDEX([1]NKC!$B$10:$B$5007,$H1633))</f>
        <v>PC00198</v>
      </c>
      <c r="C1633" s="47" t="str">
        <f ca="1">IF($H1633="","",INDEX([1]NKC!$C$10:$C$5007,$H1633))</f>
        <v>Thuế GTGT được khấu trừ của hàng hóa, dịch vụ</v>
      </c>
      <c r="D1633" s="48" t="str">
        <f ca="1">IF(IF($H1633="","",INDEX([1]NKC!$D$10:$D$5007,$H1633))=$C$8,IF($H1633="","",INDEX([1]NKC!$E$10:$E$5007,$H1633)),IF($H1633="","",INDEX([1]NKC!$D$10:$D$5007,$H1633)))</f>
        <v>1331</v>
      </c>
      <c r="E1633" s="49" t="str">
        <f ca="1">IF(IF($H1633="","",INDEX([1]NKC!$E$10:$E$5007,$H1633))=$C$8,"",IF($H1633="","",INDEX([1]NKC!$F$10:$F$5007,$H1633)))</f>
        <v/>
      </c>
      <c r="F1633" s="49">
        <f ca="1">IF(IF($H1633="","",INDEX([1]NKC!$D$10:$D$5007,$H1633))=$C$8,"",IF($H1633="","",INDEX([1]NKC!$F$10:$F$5007,$H1633)))</f>
        <v>154665</v>
      </c>
      <c r="G1633" s="50">
        <f ca="1">IF(SUM(E1633:F1633)=0,0,$G$11+SUM(E$12:$E1633)-SUM(F$12:$F1633))</f>
        <v>2081475945</v>
      </c>
      <c r="H1633" s="51">
        <f ca="1">IF(IF(TYPE(MATCH($C$8,OFFSET([1]NKC!$D$10,H1632,0):'[1]NKC'!$D$5007,0)+H1632)=16,"",MATCH($C$8,OFFSET([1]NKC!$D$10,H1632,0):'[1]NKC'!$D$5007,0)+H1632)&lt;IF(TYPE(MATCH($C$8,OFFSET([1]NKC!$E$10,H1632,0):'[1]NKC'!$E$5007,0)+H1632)=16,"",MATCH($C$8,OFFSET([1]NKC!$E$10,H1632,0):'[1]NKC'!$E$5007,0)+H1632),IF(TYPE(MATCH($C$8,OFFSET([1]NKC!$D$10,H1632,0):'[1]NKC'!$D$5007,0)+H1632)=16,"",MATCH($C$8,OFFSET([1]NKC!$D$10,H1632,0):'[1]NKC'!$D$5007,0)+H1632),IF(TYPE(MATCH($C$8,OFFSET([1]NKC!$E$10,H1632,0):'[1]NKC'!$E$5007,0)+H1632)=16,"",MATCH($C$8,OFFSET([1]NKC!$E$10,H1632,0):'[1]NKC'!$E$5007,0)+H1632))</f>
        <v>2398</v>
      </c>
    </row>
    <row r="1634" spans="1:8" s="52" customFormat="1" ht="25.5">
      <c r="A1634" s="45">
        <f ca="1">IF($H1634="","",INDEX([1]NKC!$A$10:$A$5007,$H1634))</f>
        <v>43755</v>
      </c>
      <c r="B1634" s="46" t="str">
        <f ca="1">IF($H1634="","",INDEX([1]NKC!$B$10:$B$5007,$H1634))</f>
        <v>PC00199</v>
      </c>
      <c r="C1634" s="47" t="str">
        <f ca="1">IF($H1634="","",INDEX([1]NKC!$C$10:$C$5007,$H1634))</f>
        <v>TT phí công tác Nha Trang và tiếp khách SOVICO theo HD 0001022 (23/05/2019) - Dương Anh Thi</v>
      </c>
      <c r="D1634" s="48" t="str">
        <f ca="1">IF(IF($H1634="","",INDEX([1]NKC!$D$10:$D$5007,$H1634))=$C$8,IF($H1634="","",INDEX([1]NKC!$E$10:$E$5007,$H1634)),IF($H1634="","",INDEX([1]NKC!$D$10:$D$5007,$H1634)))</f>
        <v>6418</v>
      </c>
      <c r="E1634" s="49" t="str">
        <f ca="1">IF(IF($H1634="","",INDEX([1]NKC!$E$10:$E$5007,$H1634))=$C$8,"",IF($H1634="","",INDEX([1]NKC!$F$10:$F$5007,$H1634)))</f>
        <v/>
      </c>
      <c r="F1634" s="49">
        <f ca="1">IF(IF($H1634="","",INDEX([1]NKC!$D$10:$D$5007,$H1634))=$C$8,"",IF($H1634="","",INDEX([1]NKC!$F$10:$F$5007,$H1634)))</f>
        <v>1979090</v>
      </c>
      <c r="G1634" s="50">
        <f ca="1">IF(SUM(E1634:F1634)=0,0,$G$11+SUM(E$12:$E1634)-SUM(F$12:$F1634))</f>
        <v>2079496855</v>
      </c>
      <c r="H1634" s="51">
        <f ca="1">IF(IF(TYPE(MATCH($C$8,OFFSET([1]NKC!$D$10,H1633,0):'[1]NKC'!$D$5007,0)+H1633)=16,"",MATCH($C$8,OFFSET([1]NKC!$D$10,H1633,0):'[1]NKC'!$D$5007,0)+H1633)&lt;IF(TYPE(MATCH($C$8,OFFSET([1]NKC!$E$10,H1633,0):'[1]NKC'!$E$5007,0)+H1633)=16,"",MATCH($C$8,OFFSET([1]NKC!$E$10,H1633,0):'[1]NKC'!$E$5007,0)+H1633),IF(TYPE(MATCH($C$8,OFFSET([1]NKC!$D$10,H1633,0):'[1]NKC'!$D$5007,0)+H1633)=16,"",MATCH($C$8,OFFSET([1]NKC!$D$10,H1633,0):'[1]NKC'!$D$5007,0)+H1633),IF(TYPE(MATCH($C$8,OFFSET([1]NKC!$E$10,H1633,0):'[1]NKC'!$E$5007,0)+H1633)=16,"",MATCH($C$8,OFFSET([1]NKC!$E$10,H1633,0):'[1]NKC'!$E$5007,0)+H1633))</f>
        <v>2399</v>
      </c>
    </row>
    <row r="1635" spans="1:8" s="52" customFormat="1" ht="25.5">
      <c r="A1635" s="45">
        <f ca="1">IF($H1635="","",INDEX([1]NKC!$A$10:$A$5007,$H1635))</f>
        <v>43755</v>
      </c>
      <c r="B1635" s="46" t="str">
        <f ca="1">IF($H1635="","",INDEX([1]NKC!$B$10:$B$5007,$H1635))</f>
        <v>PC00199</v>
      </c>
      <c r="C1635" s="47" t="str">
        <f ca="1">IF($H1635="","",INDEX([1]NKC!$C$10:$C$5007,$H1635))</f>
        <v>TT phí công tác Nha Trang và tiếp khách SOVICO theo HD 0001022 (23/05/2019) - Dương Anh Thi</v>
      </c>
      <c r="D1635" s="48" t="str">
        <f ca="1">IF(IF($H1635="","",INDEX([1]NKC!$D$10:$D$5007,$H1635))=$C$8,IF($H1635="","",INDEX([1]NKC!$E$10:$E$5007,$H1635)),IF($H1635="","",INDEX([1]NKC!$D$10:$D$5007,$H1635)))</f>
        <v>6418</v>
      </c>
      <c r="E1635" s="49" t="str">
        <f ca="1">IF(IF($H1635="","",INDEX([1]NKC!$E$10:$E$5007,$H1635))=$C$8,"",IF($H1635="","",INDEX([1]NKC!$F$10:$F$5007,$H1635)))</f>
        <v/>
      </c>
      <c r="F1635" s="49">
        <f ca="1">IF(IF($H1635="","",INDEX([1]NKC!$D$10:$D$5007,$H1635))=$C$8,"",IF($H1635="","",INDEX([1]NKC!$F$10:$F$5007,$H1635)))</f>
        <v>330000</v>
      </c>
      <c r="G1635" s="50">
        <f ca="1">IF(SUM(E1635:F1635)=0,0,$G$11+SUM(E$12:$E1635)-SUM(F$12:$F1635))</f>
        <v>2079166855</v>
      </c>
      <c r="H1635" s="51">
        <f ca="1">IF(IF(TYPE(MATCH($C$8,OFFSET([1]NKC!$D$10,H1634,0):'[1]NKC'!$D$5007,0)+H1634)=16,"",MATCH($C$8,OFFSET([1]NKC!$D$10,H1634,0):'[1]NKC'!$D$5007,0)+H1634)&lt;IF(TYPE(MATCH($C$8,OFFSET([1]NKC!$E$10,H1634,0):'[1]NKC'!$E$5007,0)+H1634)=16,"",MATCH($C$8,OFFSET([1]NKC!$E$10,H1634,0):'[1]NKC'!$E$5007,0)+H1634),IF(TYPE(MATCH($C$8,OFFSET([1]NKC!$D$10,H1634,0):'[1]NKC'!$D$5007,0)+H1634)=16,"",MATCH($C$8,OFFSET([1]NKC!$D$10,H1634,0):'[1]NKC'!$D$5007,0)+H1634),IF(TYPE(MATCH($C$8,OFFSET([1]NKC!$E$10,H1634,0):'[1]NKC'!$E$5007,0)+H1634)=16,"",MATCH($C$8,OFFSET([1]NKC!$E$10,H1634,0):'[1]NKC'!$E$5007,0)+H1634))</f>
        <v>2400</v>
      </c>
    </row>
    <row r="1636" spans="1:8" s="52" customFormat="1" ht="14.25">
      <c r="A1636" s="45">
        <f ca="1">IF($H1636="","",INDEX([1]NKC!$A$10:$A$5007,$H1636))</f>
        <v>43755</v>
      </c>
      <c r="B1636" s="46" t="str">
        <f ca="1">IF($H1636="","",INDEX([1]NKC!$B$10:$B$5007,$H1636))</f>
        <v>PC00199</v>
      </c>
      <c r="C1636" s="47" t="str">
        <f ca="1">IF($H1636="","",INDEX([1]NKC!$C$10:$C$5007,$H1636))</f>
        <v>Thuế GTGT được khấu trừ của hàng hóa, dịch vụ</v>
      </c>
      <c r="D1636" s="48" t="str">
        <f ca="1">IF(IF($H1636="","",INDEX([1]NKC!$D$10:$D$5007,$H1636))=$C$8,IF($H1636="","",INDEX([1]NKC!$E$10:$E$5007,$H1636)),IF($H1636="","",INDEX([1]NKC!$D$10:$D$5007,$H1636)))</f>
        <v>1331</v>
      </c>
      <c r="E1636" s="49" t="str">
        <f ca="1">IF(IF($H1636="","",INDEX([1]NKC!$E$10:$E$5007,$H1636))=$C$8,"",IF($H1636="","",INDEX([1]NKC!$F$10:$F$5007,$H1636)))</f>
        <v/>
      </c>
      <c r="F1636" s="49">
        <f ca="1">IF(IF($H1636="","",INDEX([1]NKC!$D$10:$D$5007,$H1636))=$C$8,"",IF($H1636="","",INDEX([1]NKC!$F$10:$F$5007,$H1636)))</f>
        <v>197910</v>
      </c>
      <c r="G1636" s="50">
        <f ca="1">IF(SUM(E1636:F1636)=0,0,$G$11+SUM(E$12:$E1636)-SUM(F$12:$F1636))</f>
        <v>2078968945</v>
      </c>
      <c r="H1636" s="51">
        <f ca="1">IF(IF(TYPE(MATCH($C$8,OFFSET([1]NKC!$D$10,H1635,0):'[1]NKC'!$D$5007,0)+H1635)=16,"",MATCH($C$8,OFFSET([1]NKC!$D$10,H1635,0):'[1]NKC'!$D$5007,0)+H1635)&lt;IF(TYPE(MATCH($C$8,OFFSET([1]NKC!$E$10,H1635,0):'[1]NKC'!$E$5007,0)+H1635)=16,"",MATCH($C$8,OFFSET([1]NKC!$E$10,H1635,0):'[1]NKC'!$E$5007,0)+H1635),IF(TYPE(MATCH($C$8,OFFSET([1]NKC!$D$10,H1635,0):'[1]NKC'!$D$5007,0)+H1635)=16,"",MATCH($C$8,OFFSET([1]NKC!$D$10,H1635,0):'[1]NKC'!$D$5007,0)+H1635),IF(TYPE(MATCH($C$8,OFFSET([1]NKC!$E$10,H1635,0):'[1]NKC'!$E$5007,0)+H1635)=16,"",MATCH($C$8,OFFSET([1]NKC!$E$10,H1635,0):'[1]NKC'!$E$5007,0)+H1635))</f>
        <v>2401</v>
      </c>
    </row>
    <row r="1637" spans="1:8" s="52" customFormat="1" ht="25.5">
      <c r="A1637" s="45">
        <f ca="1">IF($H1637="","",INDEX([1]NKC!$A$10:$A$5007,$H1637))</f>
        <v>43755</v>
      </c>
      <c r="B1637" s="46" t="str">
        <f ca="1">IF($H1637="","",INDEX([1]NKC!$B$10:$B$5007,$H1637))</f>
        <v>PC00200</v>
      </c>
      <c r="C1637" s="47" t="str">
        <f ca="1">IF($H1637="","",INDEX([1]NKC!$C$10:$C$5007,$H1637))</f>
        <v>TT phí công tác Hà Nội và tiếp khách Bộ xây dựng theo HĐ 000087 (15/06/2019) - Dương Anh Thi</v>
      </c>
      <c r="D1637" s="48" t="str">
        <f ca="1">IF(IF($H1637="","",INDEX([1]NKC!$D$10:$D$5007,$H1637))=$C$8,IF($H1637="","",INDEX([1]NKC!$E$10:$E$5007,$H1637)),IF($H1637="","",INDEX([1]NKC!$D$10:$D$5007,$H1637)))</f>
        <v>6428</v>
      </c>
      <c r="E1637" s="49" t="str">
        <f ca="1">IF(IF($H1637="","",INDEX([1]NKC!$E$10:$E$5007,$H1637))=$C$8,"",IF($H1637="","",INDEX([1]NKC!$F$10:$F$5007,$H1637)))</f>
        <v/>
      </c>
      <c r="F1637" s="49">
        <f ca="1">IF(IF($H1637="","",INDEX([1]NKC!$D$10:$D$5007,$H1637))=$C$8,"",IF($H1637="","",INDEX([1]NKC!$F$10:$F$5007,$H1637)))</f>
        <v>350000</v>
      </c>
      <c r="G1637" s="50">
        <f ca="1">IF(SUM(E1637:F1637)=0,0,$G$11+SUM(E$12:$E1637)-SUM(F$12:$F1637))</f>
        <v>2078618945</v>
      </c>
      <c r="H1637" s="51">
        <f ca="1">IF(IF(TYPE(MATCH($C$8,OFFSET([1]NKC!$D$10,H1636,0):'[1]NKC'!$D$5007,0)+H1636)=16,"",MATCH($C$8,OFFSET([1]NKC!$D$10,H1636,0):'[1]NKC'!$D$5007,0)+H1636)&lt;IF(TYPE(MATCH($C$8,OFFSET([1]NKC!$E$10,H1636,0):'[1]NKC'!$E$5007,0)+H1636)=16,"",MATCH($C$8,OFFSET([1]NKC!$E$10,H1636,0):'[1]NKC'!$E$5007,0)+H1636),IF(TYPE(MATCH($C$8,OFFSET([1]NKC!$D$10,H1636,0):'[1]NKC'!$D$5007,0)+H1636)=16,"",MATCH($C$8,OFFSET([1]NKC!$D$10,H1636,0):'[1]NKC'!$D$5007,0)+H1636),IF(TYPE(MATCH($C$8,OFFSET([1]NKC!$E$10,H1636,0):'[1]NKC'!$E$5007,0)+H1636)=16,"",MATCH($C$8,OFFSET([1]NKC!$E$10,H1636,0):'[1]NKC'!$E$5007,0)+H1636))</f>
        <v>2402</v>
      </c>
    </row>
    <row r="1638" spans="1:8" s="52" customFormat="1" ht="25.5">
      <c r="A1638" s="45">
        <f ca="1">IF($H1638="","",INDEX([1]NKC!$A$10:$A$5007,$H1638))</f>
        <v>43755</v>
      </c>
      <c r="B1638" s="46" t="str">
        <f ca="1">IF($H1638="","",INDEX([1]NKC!$B$10:$B$5007,$H1638))</f>
        <v>PC00200</v>
      </c>
      <c r="C1638" s="47" t="str">
        <f ca="1">IF($H1638="","",INDEX([1]NKC!$C$10:$C$5007,$H1638))</f>
        <v>TT phí công tác Hà Nội và tiếp khách Bộ xây dựng theo HĐ 000087 (15/06/2019) - Dương Anh Thi</v>
      </c>
      <c r="D1638" s="48" t="str">
        <f ca="1">IF(IF($H1638="","",INDEX([1]NKC!$D$10:$D$5007,$H1638))=$C$8,IF($H1638="","",INDEX([1]NKC!$E$10:$E$5007,$H1638)),IF($H1638="","",INDEX([1]NKC!$D$10:$D$5007,$H1638)))</f>
        <v>6428</v>
      </c>
      <c r="E1638" s="49" t="str">
        <f ca="1">IF(IF($H1638="","",INDEX([1]NKC!$E$10:$E$5007,$H1638))=$C$8,"",IF($H1638="","",INDEX([1]NKC!$F$10:$F$5007,$H1638)))</f>
        <v/>
      </c>
      <c r="F1638" s="49">
        <f ca="1">IF(IF($H1638="","",INDEX([1]NKC!$D$10:$D$5007,$H1638))=$C$8,"",IF($H1638="","",INDEX([1]NKC!$F$10:$F$5007,$H1638)))</f>
        <v>300000</v>
      </c>
      <c r="G1638" s="50">
        <f ca="1">IF(SUM(E1638:F1638)=0,0,$G$11+SUM(E$12:$E1638)-SUM(F$12:$F1638))</f>
        <v>2078318945</v>
      </c>
      <c r="H1638" s="51">
        <f ca="1">IF(IF(TYPE(MATCH($C$8,OFFSET([1]NKC!$D$10,H1637,0):'[1]NKC'!$D$5007,0)+H1637)=16,"",MATCH($C$8,OFFSET([1]NKC!$D$10,H1637,0):'[1]NKC'!$D$5007,0)+H1637)&lt;IF(TYPE(MATCH($C$8,OFFSET([1]NKC!$E$10,H1637,0):'[1]NKC'!$E$5007,0)+H1637)=16,"",MATCH($C$8,OFFSET([1]NKC!$E$10,H1637,0):'[1]NKC'!$E$5007,0)+H1637),IF(TYPE(MATCH($C$8,OFFSET([1]NKC!$D$10,H1637,0):'[1]NKC'!$D$5007,0)+H1637)=16,"",MATCH($C$8,OFFSET([1]NKC!$D$10,H1637,0):'[1]NKC'!$D$5007,0)+H1637),IF(TYPE(MATCH($C$8,OFFSET([1]NKC!$E$10,H1637,0):'[1]NKC'!$E$5007,0)+H1637)=16,"",MATCH($C$8,OFFSET([1]NKC!$E$10,H1637,0):'[1]NKC'!$E$5007,0)+H1637))</f>
        <v>2403</v>
      </c>
    </row>
    <row r="1639" spans="1:8" s="52" customFormat="1" ht="25.5">
      <c r="A1639" s="45">
        <f ca="1">IF($H1639="","",INDEX([1]NKC!$A$10:$A$5007,$H1639))</f>
        <v>43755</v>
      </c>
      <c r="B1639" s="46" t="str">
        <f ca="1">IF($H1639="","",INDEX([1]NKC!$B$10:$B$5007,$H1639))</f>
        <v>PC00200</v>
      </c>
      <c r="C1639" s="47" t="str">
        <f ca="1">IF($H1639="","",INDEX([1]NKC!$C$10:$C$5007,$H1639))</f>
        <v>TT phí công tác Hà Nội và tiếp khách Bộ xây dựng theo HĐ 000087 (15/06/2019) - Dương Anh Thi</v>
      </c>
      <c r="D1639" s="48" t="str">
        <f ca="1">IF(IF($H1639="","",INDEX([1]NKC!$D$10:$D$5007,$H1639))=$C$8,IF($H1639="","",INDEX([1]NKC!$E$10:$E$5007,$H1639)),IF($H1639="","",INDEX([1]NKC!$D$10:$D$5007,$H1639)))</f>
        <v>6428</v>
      </c>
      <c r="E1639" s="49" t="str">
        <f ca="1">IF(IF($H1639="","",INDEX([1]NKC!$E$10:$E$5007,$H1639))=$C$8,"",IF($H1639="","",INDEX([1]NKC!$F$10:$F$5007,$H1639)))</f>
        <v/>
      </c>
      <c r="F1639" s="49">
        <f ca="1">IF(IF($H1639="","",INDEX([1]NKC!$D$10:$D$5007,$H1639))=$C$8,"",IF($H1639="","",INDEX([1]NKC!$F$10:$F$5007,$H1639)))</f>
        <v>299000</v>
      </c>
      <c r="G1639" s="50">
        <f ca="1">IF(SUM(E1639:F1639)=0,0,$G$11+SUM(E$12:$E1639)-SUM(F$12:$F1639))</f>
        <v>2078019945</v>
      </c>
      <c r="H1639" s="51">
        <f ca="1">IF(IF(TYPE(MATCH($C$8,OFFSET([1]NKC!$D$10,H1638,0):'[1]NKC'!$D$5007,0)+H1638)=16,"",MATCH($C$8,OFFSET([1]NKC!$D$10,H1638,0):'[1]NKC'!$D$5007,0)+H1638)&lt;IF(TYPE(MATCH($C$8,OFFSET([1]NKC!$E$10,H1638,0):'[1]NKC'!$E$5007,0)+H1638)=16,"",MATCH($C$8,OFFSET([1]NKC!$E$10,H1638,0):'[1]NKC'!$E$5007,0)+H1638),IF(TYPE(MATCH($C$8,OFFSET([1]NKC!$D$10,H1638,0):'[1]NKC'!$D$5007,0)+H1638)=16,"",MATCH($C$8,OFFSET([1]NKC!$D$10,H1638,0):'[1]NKC'!$D$5007,0)+H1638),IF(TYPE(MATCH($C$8,OFFSET([1]NKC!$E$10,H1638,0):'[1]NKC'!$E$5007,0)+H1638)=16,"",MATCH($C$8,OFFSET([1]NKC!$E$10,H1638,0):'[1]NKC'!$E$5007,0)+H1638))</f>
        <v>2404</v>
      </c>
    </row>
    <row r="1640" spans="1:8" s="52" customFormat="1" ht="25.5">
      <c r="A1640" s="45">
        <f ca="1">IF($H1640="","",INDEX([1]NKC!$A$10:$A$5007,$H1640))</f>
        <v>43755</v>
      </c>
      <c r="B1640" s="46" t="str">
        <f ca="1">IF($H1640="","",INDEX([1]NKC!$B$10:$B$5007,$H1640))</f>
        <v>PC00200</v>
      </c>
      <c r="C1640" s="47" t="str">
        <f ca="1">IF($H1640="","",INDEX([1]NKC!$C$10:$C$5007,$H1640))</f>
        <v>TT phí công tác Hà Nội và tiếp khách Bộ xây dựng theo HĐ 000087 (15/06/2019) - Dương Anh Thi</v>
      </c>
      <c r="D1640" s="48" t="str">
        <f ca="1">IF(IF($H1640="","",INDEX([1]NKC!$D$10:$D$5007,$H1640))=$C$8,IF($H1640="","",INDEX([1]NKC!$E$10:$E$5007,$H1640)),IF($H1640="","",INDEX([1]NKC!$D$10:$D$5007,$H1640)))</f>
        <v>6428</v>
      </c>
      <c r="E1640" s="49" t="str">
        <f ca="1">IF(IF($H1640="","",INDEX([1]NKC!$E$10:$E$5007,$H1640))=$C$8,"",IF($H1640="","",INDEX([1]NKC!$F$10:$F$5007,$H1640)))</f>
        <v/>
      </c>
      <c r="F1640" s="49">
        <f ca="1">IF(IF($H1640="","",INDEX([1]NKC!$D$10:$D$5007,$H1640))=$C$8,"",IF($H1640="","",INDEX([1]NKC!$F$10:$F$5007,$H1640)))</f>
        <v>300000</v>
      </c>
      <c r="G1640" s="50">
        <f ca="1">IF(SUM(E1640:F1640)=0,0,$G$11+SUM(E$12:$E1640)-SUM(F$12:$F1640))</f>
        <v>2077719945</v>
      </c>
      <c r="H1640" s="51">
        <f ca="1">IF(IF(TYPE(MATCH($C$8,OFFSET([1]NKC!$D$10,H1639,0):'[1]NKC'!$D$5007,0)+H1639)=16,"",MATCH($C$8,OFFSET([1]NKC!$D$10,H1639,0):'[1]NKC'!$D$5007,0)+H1639)&lt;IF(TYPE(MATCH($C$8,OFFSET([1]NKC!$E$10,H1639,0):'[1]NKC'!$E$5007,0)+H1639)=16,"",MATCH($C$8,OFFSET([1]NKC!$E$10,H1639,0):'[1]NKC'!$E$5007,0)+H1639),IF(TYPE(MATCH($C$8,OFFSET([1]NKC!$D$10,H1639,0):'[1]NKC'!$D$5007,0)+H1639)=16,"",MATCH($C$8,OFFSET([1]NKC!$D$10,H1639,0):'[1]NKC'!$D$5007,0)+H1639),IF(TYPE(MATCH($C$8,OFFSET([1]NKC!$E$10,H1639,0):'[1]NKC'!$E$5007,0)+H1639)=16,"",MATCH($C$8,OFFSET([1]NKC!$E$10,H1639,0):'[1]NKC'!$E$5007,0)+H1639))</f>
        <v>2405</v>
      </c>
    </row>
    <row r="1641" spans="1:8" s="52" customFormat="1" ht="25.5">
      <c r="A1641" s="45">
        <f ca="1">IF($H1641="","",INDEX([1]NKC!$A$10:$A$5007,$H1641))</f>
        <v>43755</v>
      </c>
      <c r="B1641" s="46" t="str">
        <f ca="1">IF($H1641="","",INDEX([1]NKC!$B$10:$B$5007,$H1641))</f>
        <v>PC00200</v>
      </c>
      <c r="C1641" s="47" t="str">
        <f ca="1">IF($H1641="","",INDEX([1]NKC!$C$10:$C$5007,$H1641))</f>
        <v>TT phí công tác Hà Nội và tiếp khách Bộ xây dựng theo HĐ 000087 (15/06/2019) - Dương Anh Thi</v>
      </c>
      <c r="D1641" s="48" t="str">
        <f ca="1">IF(IF($H1641="","",INDEX([1]NKC!$D$10:$D$5007,$H1641))=$C$8,IF($H1641="","",INDEX([1]NKC!$E$10:$E$5007,$H1641)),IF($H1641="","",INDEX([1]NKC!$D$10:$D$5007,$H1641)))</f>
        <v>6428</v>
      </c>
      <c r="E1641" s="49" t="str">
        <f ca="1">IF(IF($H1641="","",INDEX([1]NKC!$E$10:$E$5007,$H1641))=$C$8,"",IF($H1641="","",INDEX([1]NKC!$F$10:$F$5007,$H1641)))</f>
        <v/>
      </c>
      <c r="F1641" s="49">
        <f ca="1">IF(IF($H1641="","",INDEX([1]NKC!$D$10:$D$5007,$H1641))=$C$8,"",IF($H1641="","",INDEX([1]NKC!$F$10:$F$5007,$H1641)))</f>
        <v>4500000</v>
      </c>
      <c r="G1641" s="50">
        <f ca="1">IF(SUM(E1641:F1641)=0,0,$G$11+SUM(E$12:$E1641)-SUM(F$12:$F1641))</f>
        <v>2073219945</v>
      </c>
      <c r="H1641" s="51">
        <f ca="1">IF(IF(TYPE(MATCH($C$8,OFFSET([1]NKC!$D$10,H1640,0):'[1]NKC'!$D$5007,0)+H1640)=16,"",MATCH($C$8,OFFSET([1]NKC!$D$10,H1640,0):'[1]NKC'!$D$5007,0)+H1640)&lt;IF(TYPE(MATCH($C$8,OFFSET([1]NKC!$E$10,H1640,0):'[1]NKC'!$E$5007,0)+H1640)=16,"",MATCH($C$8,OFFSET([1]NKC!$E$10,H1640,0):'[1]NKC'!$E$5007,0)+H1640),IF(TYPE(MATCH($C$8,OFFSET([1]NKC!$D$10,H1640,0):'[1]NKC'!$D$5007,0)+H1640)=16,"",MATCH($C$8,OFFSET([1]NKC!$D$10,H1640,0):'[1]NKC'!$D$5007,0)+H1640),IF(TYPE(MATCH($C$8,OFFSET([1]NKC!$E$10,H1640,0):'[1]NKC'!$E$5007,0)+H1640)=16,"",MATCH($C$8,OFFSET([1]NKC!$E$10,H1640,0):'[1]NKC'!$E$5007,0)+H1640))</f>
        <v>2406</v>
      </c>
    </row>
    <row r="1642" spans="1:8" s="52" customFormat="1" ht="14.25">
      <c r="A1642" s="45">
        <f ca="1">IF($H1642="","",INDEX([1]NKC!$A$10:$A$5007,$H1642))</f>
        <v>43755</v>
      </c>
      <c r="B1642" s="46" t="str">
        <f ca="1">IF($H1642="","",INDEX([1]NKC!$B$10:$B$5007,$H1642))</f>
        <v>PC00200</v>
      </c>
      <c r="C1642" s="47" t="str">
        <f ca="1">IF($H1642="","",INDEX([1]NKC!$C$10:$C$5007,$H1642))</f>
        <v>Thuế GTGT được khấu trừ của hàng hóa, dịch vụ</v>
      </c>
      <c r="D1642" s="48" t="str">
        <f ca="1">IF(IF($H1642="","",INDEX([1]NKC!$D$10:$D$5007,$H1642))=$C$8,IF($H1642="","",INDEX([1]NKC!$E$10:$E$5007,$H1642)),IF($H1642="","",INDEX([1]NKC!$D$10:$D$5007,$H1642)))</f>
        <v>1331</v>
      </c>
      <c r="E1642" s="49" t="str">
        <f ca="1">IF(IF($H1642="","",INDEX([1]NKC!$E$10:$E$5007,$H1642))=$C$8,"",IF($H1642="","",INDEX([1]NKC!$F$10:$F$5007,$H1642)))</f>
        <v/>
      </c>
      <c r="F1642" s="49">
        <f ca="1">IF(IF($H1642="","",INDEX([1]NKC!$D$10:$D$5007,$H1642))=$C$8,"",IF($H1642="","",INDEX([1]NKC!$F$10:$F$5007,$H1642)))</f>
        <v>515000</v>
      </c>
      <c r="G1642" s="50">
        <f ca="1">IF(SUM(E1642:F1642)=0,0,$G$11+SUM(E$12:$E1642)-SUM(F$12:$F1642))</f>
        <v>2072704945</v>
      </c>
      <c r="H1642" s="51">
        <f ca="1">IF(IF(TYPE(MATCH($C$8,OFFSET([1]NKC!$D$10,H1641,0):'[1]NKC'!$D$5007,0)+H1641)=16,"",MATCH($C$8,OFFSET([1]NKC!$D$10,H1641,0):'[1]NKC'!$D$5007,0)+H1641)&lt;IF(TYPE(MATCH($C$8,OFFSET([1]NKC!$E$10,H1641,0):'[1]NKC'!$E$5007,0)+H1641)=16,"",MATCH($C$8,OFFSET([1]NKC!$E$10,H1641,0):'[1]NKC'!$E$5007,0)+H1641),IF(TYPE(MATCH($C$8,OFFSET([1]NKC!$D$10,H1641,0):'[1]NKC'!$D$5007,0)+H1641)=16,"",MATCH($C$8,OFFSET([1]NKC!$D$10,H1641,0):'[1]NKC'!$D$5007,0)+H1641),IF(TYPE(MATCH($C$8,OFFSET([1]NKC!$E$10,H1641,0):'[1]NKC'!$E$5007,0)+H1641)=16,"",MATCH($C$8,OFFSET([1]NKC!$E$10,H1641,0):'[1]NKC'!$E$5007,0)+H1641))</f>
        <v>2407</v>
      </c>
    </row>
    <row r="1643" spans="1:8" s="52" customFormat="1" ht="38.25">
      <c r="A1643" s="45">
        <f ca="1">IF($H1643="","",INDEX([1]NKC!$A$10:$A$5007,$H1643))</f>
        <v>43755</v>
      </c>
      <c r="B1643" s="46" t="str">
        <f ca="1">IF($H1643="","",INDEX([1]NKC!$B$10:$B$5007,$H1643))</f>
        <v>PC00201</v>
      </c>
      <c r="C1643" s="47" t="str">
        <f ca="1">IF($H1643="","",INDEX([1]NKC!$C$10:$C$5007,$H1643))</f>
        <v>TT phí công tác Phú Quốc và tiếp khách CEO group và tổng ĐL Phú Quốc theo HD 0021147 (01/06/2019) - Dương Anh Thi</v>
      </c>
      <c r="D1643" s="48" t="str">
        <f ca="1">IF(IF($H1643="","",INDEX([1]NKC!$D$10:$D$5007,$H1643))=$C$8,IF($H1643="","",INDEX([1]NKC!$E$10:$E$5007,$H1643)),IF($H1643="","",INDEX([1]NKC!$D$10:$D$5007,$H1643)))</f>
        <v>6418</v>
      </c>
      <c r="E1643" s="49" t="str">
        <f ca="1">IF(IF($H1643="","",INDEX([1]NKC!$E$10:$E$5007,$H1643))=$C$8,"",IF($H1643="","",INDEX([1]NKC!$F$10:$F$5007,$H1643)))</f>
        <v/>
      </c>
      <c r="F1643" s="49">
        <f ca="1">IF(IF($H1643="","",INDEX([1]NKC!$D$10:$D$5007,$H1643))=$C$8,"",IF($H1643="","",INDEX([1]NKC!$F$10:$F$5007,$H1643)))</f>
        <v>700000</v>
      </c>
      <c r="G1643" s="50">
        <f ca="1">IF(SUM(E1643:F1643)=0,0,$G$11+SUM(E$12:$E1643)-SUM(F$12:$F1643))</f>
        <v>2072004945</v>
      </c>
      <c r="H1643" s="51">
        <f ca="1">IF(IF(TYPE(MATCH($C$8,OFFSET([1]NKC!$D$10,H1642,0):'[1]NKC'!$D$5007,0)+H1642)=16,"",MATCH($C$8,OFFSET([1]NKC!$D$10,H1642,0):'[1]NKC'!$D$5007,0)+H1642)&lt;IF(TYPE(MATCH($C$8,OFFSET([1]NKC!$E$10,H1642,0):'[1]NKC'!$E$5007,0)+H1642)=16,"",MATCH($C$8,OFFSET([1]NKC!$E$10,H1642,0):'[1]NKC'!$E$5007,0)+H1642),IF(TYPE(MATCH($C$8,OFFSET([1]NKC!$D$10,H1642,0):'[1]NKC'!$D$5007,0)+H1642)=16,"",MATCH($C$8,OFFSET([1]NKC!$D$10,H1642,0):'[1]NKC'!$D$5007,0)+H1642),IF(TYPE(MATCH($C$8,OFFSET([1]NKC!$E$10,H1642,0):'[1]NKC'!$E$5007,0)+H1642)=16,"",MATCH($C$8,OFFSET([1]NKC!$E$10,H1642,0):'[1]NKC'!$E$5007,0)+H1642))</f>
        <v>2408</v>
      </c>
    </row>
    <row r="1644" spans="1:8" s="52" customFormat="1" ht="38.25">
      <c r="A1644" s="45">
        <f ca="1">IF($H1644="","",INDEX([1]NKC!$A$10:$A$5007,$H1644))</f>
        <v>43755</v>
      </c>
      <c r="B1644" s="46" t="str">
        <f ca="1">IF($H1644="","",INDEX([1]NKC!$B$10:$B$5007,$H1644))</f>
        <v>PC00201</v>
      </c>
      <c r="C1644" s="47" t="str">
        <f ca="1">IF($H1644="","",INDEX([1]NKC!$C$10:$C$5007,$H1644))</f>
        <v>TT phí công tác Phú Quốc và tiếp khách CEO group và tổng ĐL Phú Quốc theo HD 0021147 (01/06/2019) - Dương Anh Thi</v>
      </c>
      <c r="D1644" s="48" t="str">
        <f ca="1">IF(IF($H1644="","",INDEX([1]NKC!$D$10:$D$5007,$H1644))=$C$8,IF($H1644="","",INDEX([1]NKC!$E$10:$E$5007,$H1644)),IF($H1644="","",INDEX([1]NKC!$D$10:$D$5007,$H1644)))</f>
        <v>6418</v>
      </c>
      <c r="E1644" s="49" t="str">
        <f ca="1">IF(IF($H1644="","",INDEX([1]NKC!$E$10:$E$5007,$H1644))=$C$8,"",IF($H1644="","",INDEX([1]NKC!$F$10:$F$5007,$H1644)))</f>
        <v/>
      </c>
      <c r="F1644" s="49">
        <f ca="1">IF(IF($H1644="","",INDEX([1]NKC!$D$10:$D$5007,$H1644))=$C$8,"",IF($H1644="","",INDEX([1]NKC!$F$10:$F$5007,$H1644)))</f>
        <v>724545</v>
      </c>
      <c r="G1644" s="50">
        <f ca="1">IF(SUM(E1644:F1644)=0,0,$G$11+SUM(E$12:$E1644)-SUM(F$12:$F1644))</f>
        <v>2071280400</v>
      </c>
      <c r="H1644" s="51">
        <f ca="1">IF(IF(TYPE(MATCH($C$8,OFFSET([1]NKC!$D$10,H1643,0):'[1]NKC'!$D$5007,0)+H1643)=16,"",MATCH($C$8,OFFSET([1]NKC!$D$10,H1643,0):'[1]NKC'!$D$5007,0)+H1643)&lt;IF(TYPE(MATCH($C$8,OFFSET([1]NKC!$E$10,H1643,0):'[1]NKC'!$E$5007,0)+H1643)=16,"",MATCH($C$8,OFFSET([1]NKC!$E$10,H1643,0):'[1]NKC'!$E$5007,0)+H1643),IF(TYPE(MATCH($C$8,OFFSET([1]NKC!$D$10,H1643,0):'[1]NKC'!$D$5007,0)+H1643)=16,"",MATCH($C$8,OFFSET([1]NKC!$D$10,H1643,0):'[1]NKC'!$D$5007,0)+H1643),IF(TYPE(MATCH($C$8,OFFSET([1]NKC!$E$10,H1643,0):'[1]NKC'!$E$5007,0)+H1643)=16,"",MATCH($C$8,OFFSET([1]NKC!$E$10,H1643,0):'[1]NKC'!$E$5007,0)+H1643))</f>
        <v>2409</v>
      </c>
    </row>
    <row r="1645" spans="1:8" s="52" customFormat="1" ht="38.25">
      <c r="A1645" s="45">
        <f ca="1">IF($H1645="","",INDEX([1]NKC!$A$10:$A$5007,$H1645))</f>
        <v>43755</v>
      </c>
      <c r="B1645" s="46" t="str">
        <f ca="1">IF($H1645="","",INDEX([1]NKC!$B$10:$B$5007,$H1645))</f>
        <v>PC00201</v>
      </c>
      <c r="C1645" s="47" t="str">
        <f ca="1">IF($H1645="","",INDEX([1]NKC!$C$10:$C$5007,$H1645))</f>
        <v>TT phí công tác Phú Quốc và tiếp khách CEO group và tổng ĐL Phú Quốc theo HD 0021147 (01/06/2019) - Dương Anh Thi</v>
      </c>
      <c r="D1645" s="48" t="str">
        <f ca="1">IF(IF($H1645="","",INDEX([1]NKC!$D$10:$D$5007,$H1645))=$C$8,IF($H1645="","",INDEX([1]NKC!$E$10:$E$5007,$H1645)),IF($H1645="","",INDEX([1]NKC!$D$10:$D$5007,$H1645)))</f>
        <v>6418</v>
      </c>
      <c r="E1645" s="49" t="str">
        <f ca="1">IF(IF($H1645="","",INDEX([1]NKC!$E$10:$E$5007,$H1645))=$C$8,"",IF($H1645="","",INDEX([1]NKC!$F$10:$F$5007,$H1645)))</f>
        <v/>
      </c>
      <c r="F1645" s="49">
        <f ca="1">IF(IF($H1645="","",INDEX([1]NKC!$D$10:$D$5007,$H1645))=$C$8,"",IF($H1645="","",INDEX([1]NKC!$F$10:$F$5007,$H1645)))</f>
        <v>1731557</v>
      </c>
      <c r="G1645" s="50">
        <f ca="1">IF(SUM(E1645:F1645)=0,0,$G$11+SUM(E$12:$E1645)-SUM(F$12:$F1645))</f>
        <v>2069548843</v>
      </c>
      <c r="H1645" s="51">
        <f ca="1">IF(IF(TYPE(MATCH($C$8,OFFSET([1]NKC!$D$10,H1644,0):'[1]NKC'!$D$5007,0)+H1644)=16,"",MATCH($C$8,OFFSET([1]NKC!$D$10,H1644,0):'[1]NKC'!$D$5007,0)+H1644)&lt;IF(TYPE(MATCH($C$8,OFFSET([1]NKC!$E$10,H1644,0):'[1]NKC'!$E$5007,0)+H1644)=16,"",MATCH($C$8,OFFSET([1]NKC!$E$10,H1644,0):'[1]NKC'!$E$5007,0)+H1644),IF(TYPE(MATCH($C$8,OFFSET([1]NKC!$D$10,H1644,0):'[1]NKC'!$D$5007,0)+H1644)=16,"",MATCH($C$8,OFFSET([1]NKC!$D$10,H1644,0):'[1]NKC'!$D$5007,0)+H1644),IF(TYPE(MATCH($C$8,OFFSET([1]NKC!$E$10,H1644,0):'[1]NKC'!$E$5007,0)+H1644)=16,"",MATCH($C$8,OFFSET([1]NKC!$E$10,H1644,0):'[1]NKC'!$E$5007,0)+H1644))</f>
        <v>2410</v>
      </c>
    </row>
    <row r="1646" spans="1:8" s="52" customFormat="1" ht="38.25">
      <c r="A1646" s="45">
        <f ca="1">IF($H1646="","",INDEX([1]NKC!$A$10:$A$5007,$H1646))</f>
        <v>43755</v>
      </c>
      <c r="B1646" s="46" t="str">
        <f ca="1">IF($H1646="","",INDEX([1]NKC!$B$10:$B$5007,$H1646))</f>
        <v>PC00201</v>
      </c>
      <c r="C1646" s="47" t="str">
        <f ca="1">IF($H1646="","",INDEX([1]NKC!$C$10:$C$5007,$H1646))</f>
        <v>TT phí công tác Phú Quốc và tiếp khách CEO group và tổng ĐL Phú Quốc theo HD 0021147 (01/06/2019) - Dương Anh Thi</v>
      </c>
      <c r="D1646" s="48" t="str">
        <f ca="1">IF(IF($H1646="","",INDEX([1]NKC!$D$10:$D$5007,$H1646))=$C$8,IF($H1646="","",INDEX([1]NKC!$E$10:$E$5007,$H1646)),IF($H1646="","",INDEX([1]NKC!$D$10:$D$5007,$H1646)))</f>
        <v>6418</v>
      </c>
      <c r="E1646" s="49" t="str">
        <f ca="1">IF(IF($H1646="","",INDEX([1]NKC!$E$10:$E$5007,$H1646))=$C$8,"",IF($H1646="","",INDEX([1]NKC!$F$10:$F$5007,$H1646)))</f>
        <v/>
      </c>
      <c r="F1646" s="49">
        <f ca="1">IF(IF($H1646="","",INDEX([1]NKC!$D$10:$D$5007,$H1646))=$C$8,"",IF($H1646="","",INDEX([1]NKC!$F$10:$F$5007,$H1646)))</f>
        <v>327000</v>
      </c>
      <c r="G1646" s="50">
        <f ca="1">IF(SUM(E1646:F1646)=0,0,$G$11+SUM(E$12:$E1646)-SUM(F$12:$F1646))</f>
        <v>2069221843</v>
      </c>
      <c r="H1646" s="51">
        <f ca="1">IF(IF(TYPE(MATCH($C$8,OFFSET([1]NKC!$D$10,H1645,0):'[1]NKC'!$D$5007,0)+H1645)=16,"",MATCH($C$8,OFFSET([1]NKC!$D$10,H1645,0):'[1]NKC'!$D$5007,0)+H1645)&lt;IF(TYPE(MATCH($C$8,OFFSET([1]NKC!$E$10,H1645,0):'[1]NKC'!$E$5007,0)+H1645)=16,"",MATCH($C$8,OFFSET([1]NKC!$E$10,H1645,0):'[1]NKC'!$E$5007,0)+H1645),IF(TYPE(MATCH($C$8,OFFSET([1]NKC!$D$10,H1645,0):'[1]NKC'!$D$5007,0)+H1645)=16,"",MATCH($C$8,OFFSET([1]NKC!$D$10,H1645,0):'[1]NKC'!$D$5007,0)+H1645),IF(TYPE(MATCH($C$8,OFFSET([1]NKC!$E$10,H1645,0):'[1]NKC'!$E$5007,0)+H1645)=16,"",MATCH($C$8,OFFSET([1]NKC!$E$10,H1645,0):'[1]NKC'!$E$5007,0)+H1645))</f>
        <v>2411</v>
      </c>
    </row>
    <row r="1647" spans="1:8" s="52" customFormat="1" ht="14.25">
      <c r="A1647" s="45">
        <f ca="1">IF($H1647="","",INDEX([1]NKC!$A$10:$A$5007,$H1647))</f>
        <v>43755</v>
      </c>
      <c r="B1647" s="46" t="str">
        <f ca="1">IF($H1647="","",INDEX([1]NKC!$B$10:$B$5007,$H1647))</f>
        <v>PC00201</v>
      </c>
      <c r="C1647" s="47" t="str">
        <f ca="1">IF($H1647="","",INDEX([1]NKC!$C$10:$C$5007,$H1647))</f>
        <v>Thuế GTGT được khấu trừ của hàng hóa, dịch vụ</v>
      </c>
      <c r="D1647" s="48" t="str">
        <f ca="1">IF(IF($H1647="","",INDEX([1]NKC!$D$10:$D$5007,$H1647))=$C$8,IF($H1647="","",INDEX([1]NKC!$E$10:$E$5007,$H1647)),IF($H1647="","",INDEX([1]NKC!$D$10:$D$5007,$H1647)))</f>
        <v>1331</v>
      </c>
      <c r="E1647" s="49" t="str">
        <f ca="1">IF(IF($H1647="","",INDEX([1]NKC!$E$10:$E$5007,$H1647))=$C$8,"",IF($H1647="","",INDEX([1]NKC!$F$10:$F$5007,$H1647)))</f>
        <v/>
      </c>
      <c r="F1647" s="49">
        <f ca="1">IF(IF($H1647="","",INDEX([1]NKC!$D$10:$D$5007,$H1647))=$C$8,"",IF($H1647="","",INDEX([1]NKC!$F$10:$F$5007,$H1647)))</f>
        <v>245610</v>
      </c>
      <c r="G1647" s="50">
        <f ca="1">IF(SUM(E1647:F1647)=0,0,$G$11+SUM(E$12:$E1647)-SUM(F$12:$F1647))</f>
        <v>2068976233</v>
      </c>
      <c r="H1647" s="51">
        <f ca="1">IF(IF(TYPE(MATCH($C$8,OFFSET([1]NKC!$D$10,H1646,0):'[1]NKC'!$D$5007,0)+H1646)=16,"",MATCH($C$8,OFFSET([1]NKC!$D$10,H1646,0):'[1]NKC'!$D$5007,0)+H1646)&lt;IF(TYPE(MATCH($C$8,OFFSET([1]NKC!$E$10,H1646,0):'[1]NKC'!$E$5007,0)+H1646)=16,"",MATCH($C$8,OFFSET([1]NKC!$E$10,H1646,0):'[1]NKC'!$E$5007,0)+H1646),IF(TYPE(MATCH($C$8,OFFSET([1]NKC!$D$10,H1646,0):'[1]NKC'!$D$5007,0)+H1646)=16,"",MATCH($C$8,OFFSET([1]NKC!$D$10,H1646,0):'[1]NKC'!$D$5007,0)+H1646),IF(TYPE(MATCH($C$8,OFFSET([1]NKC!$E$10,H1646,0):'[1]NKC'!$E$5007,0)+H1646)=16,"",MATCH($C$8,OFFSET([1]NKC!$E$10,H1646,0):'[1]NKC'!$E$5007,0)+H1646))</f>
        <v>2412</v>
      </c>
    </row>
    <row r="1648" spans="1:8" s="52" customFormat="1" ht="14.25">
      <c r="A1648" s="45">
        <f ca="1">IF($H1648="","",INDEX([1]NKC!$A$10:$A$5007,$H1648))</f>
        <v>43755</v>
      </c>
      <c r="B1648" s="46">
        <f ca="1">IF($H1648="","",INDEX([1]NKC!$B$10:$B$5007,$H1648))</f>
        <v>0</v>
      </c>
      <c r="C1648" s="47" t="str">
        <f ca="1">IF($H1648="","",INDEX([1]NKC!$C$10:$C$5007,$H1648))</f>
        <v>Rút TGNH BIDV nhập quỹ TM (Hoàng Như Kiểm)</v>
      </c>
      <c r="D1648" s="48" t="str">
        <f ca="1">IF(IF($H1648="","",INDEX([1]NKC!$D$10:$D$5007,$H1648))=$C$8,IF($H1648="","",INDEX([1]NKC!$E$10:$E$5007,$H1648)),IF($H1648="","",INDEX([1]NKC!$D$10:$D$5007,$H1648)))</f>
        <v>1121BIDV</v>
      </c>
      <c r="E1648" s="49">
        <f ca="1">IF(IF($H1648="","",INDEX([1]NKC!$E$10:$E$5007,$H1648))=$C$8,"",IF($H1648="","",INDEX([1]NKC!$F$10:$F$5007,$H1648)))</f>
        <v>15000000</v>
      </c>
      <c r="F1648" s="49" t="str">
        <f ca="1">IF(IF($H1648="","",INDEX([1]NKC!$D$10:$D$5007,$H1648))=$C$8,"",IF($H1648="","",INDEX([1]NKC!$F$10:$F$5007,$H1648)))</f>
        <v/>
      </c>
      <c r="G1648" s="50">
        <f ca="1">IF(SUM(E1648:F1648)=0,0,$G$11+SUM(E$12:$E1648)-SUM(F$12:$F1648))</f>
        <v>2083976233</v>
      </c>
      <c r="H1648" s="51">
        <f ca="1">IF(IF(TYPE(MATCH($C$8,OFFSET([1]NKC!$D$10,H1647,0):'[1]NKC'!$D$5007,0)+H1647)=16,"",MATCH($C$8,OFFSET([1]NKC!$D$10,H1647,0):'[1]NKC'!$D$5007,0)+H1647)&lt;IF(TYPE(MATCH($C$8,OFFSET([1]NKC!$E$10,H1647,0):'[1]NKC'!$E$5007,0)+H1647)=16,"",MATCH($C$8,OFFSET([1]NKC!$E$10,H1647,0):'[1]NKC'!$E$5007,0)+H1647),IF(TYPE(MATCH($C$8,OFFSET([1]NKC!$D$10,H1647,0):'[1]NKC'!$D$5007,0)+H1647)=16,"",MATCH($C$8,OFFSET([1]NKC!$D$10,H1647,0):'[1]NKC'!$D$5007,0)+H1647),IF(TYPE(MATCH($C$8,OFFSET([1]NKC!$E$10,H1647,0):'[1]NKC'!$E$5007,0)+H1647)=16,"",MATCH($C$8,OFFSET([1]NKC!$E$10,H1647,0):'[1]NKC'!$E$5007,0)+H1647))</f>
        <v>2416</v>
      </c>
    </row>
    <row r="1649" spans="1:8" s="52" customFormat="1" ht="25.5">
      <c r="A1649" s="45">
        <f ca="1">IF($H1649="","",INDEX([1]NKC!$A$10:$A$5007,$H1649))</f>
        <v>43756</v>
      </c>
      <c r="B1649" s="46" t="str">
        <f ca="1">IF($H1649="","",INDEX([1]NKC!$B$10:$B$5007,$H1649))</f>
        <v>PT00069</v>
      </c>
      <c r="C1649" s="47" t="str">
        <f ca="1">IF($H1649="","",INDEX([1]NKC!$C$10:$C$5007,$H1649))</f>
        <v>Thu tiền tạm ứng lương tháng 06/2019 (19/07/2019) - Nguyễn Thị Thùy Dương</v>
      </c>
      <c r="D1649" s="48" t="str">
        <f ca="1">IF(IF($H1649="","",INDEX([1]NKC!$D$10:$D$5007,$H1649))=$C$8,IF($H1649="","",INDEX([1]NKC!$E$10:$E$5007,$H1649)),IF($H1649="","",INDEX([1]NKC!$D$10:$D$5007,$H1649)))</f>
        <v>141</v>
      </c>
      <c r="E1649" s="49">
        <f ca="1">IF(IF($H1649="","",INDEX([1]NKC!$E$10:$E$5007,$H1649))=$C$8,"",IF($H1649="","",INDEX([1]NKC!$F$10:$F$5007,$H1649)))</f>
        <v>5000000</v>
      </c>
      <c r="F1649" s="49" t="str">
        <f ca="1">IF(IF($H1649="","",INDEX([1]NKC!$D$10:$D$5007,$H1649))=$C$8,"",IF($H1649="","",INDEX([1]NKC!$F$10:$F$5007,$H1649)))</f>
        <v/>
      </c>
      <c r="G1649" s="50">
        <f ca="1">IF(SUM(E1649:F1649)=0,0,$G$11+SUM(E$12:$E1649)-SUM(F$12:$F1649))</f>
        <v>2088976233</v>
      </c>
      <c r="H1649" s="51">
        <f ca="1">IF(IF(TYPE(MATCH($C$8,OFFSET([1]NKC!$D$10,H1648,0):'[1]NKC'!$D$5007,0)+H1648)=16,"",MATCH($C$8,OFFSET([1]NKC!$D$10,H1648,0):'[1]NKC'!$D$5007,0)+H1648)&lt;IF(TYPE(MATCH($C$8,OFFSET([1]NKC!$E$10,H1648,0):'[1]NKC'!$E$5007,0)+H1648)=16,"",MATCH($C$8,OFFSET([1]NKC!$E$10,H1648,0):'[1]NKC'!$E$5007,0)+H1648),IF(TYPE(MATCH($C$8,OFFSET([1]NKC!$D$10,H1648,0):'[1]NKC'!$D$5007,0)+H1648)=16,"",MATCH($C$8,OFFSET([1]NKC!$D$10,H1648,0):'[1]NKC'!$D$5007,0)+H1648),IF(TYPE(MATCH($C$8,OFFSET([1]NKC!$E$10,H1648,0):'[1]NKC'!$E$5007,0)+H1648)=16,"",MATCH($C$8,OFFSET([1]NKC!$E$10,H1648,0):'[1]NKC'!$E$5007,0)+H1648))</f>
        <v>2418</v>
      </c>
    </row>
    <row r="1650" spans="1:8" s="52" customFormat="1" ht="25.5">
      <c r="A1650" s="45">
        <f ca="1">IF($H1650="","",INDEX([1]NKC!$A$10:$A$5007,$H1650))</f>
        <v>43756</v>
      </c>
      <c r="B1650" s="46" t="str">
        <f ca="1">IF($H1650="","",INDEX([1]NKC!$B$10:$B$5007,$H1650))</f>
        <v>PC00196A</v>
      </c>
      <c r="C1650" s="47" t="str">
        <f ca="1">IF($H1650="","",INDEX([1]NKC!$C$10:$C$5007,$H1650))</f>
        <v>Hoàng Thị Luyến tạm ứng (Tiền Dương tạm ứng lương tháng 06/2019, Luyến chưa đưa)</v>
      </c>
      <c r="D1650" s="48" t="str">
        <f ca="1">IF(IF($H1650="","",INDEX([1]NKC!$D$10:$D$5007,$H1650))=$C$8,IF($H1650="","",INDEX([1]NKC!$E$10:$E$5007,$H1650)),IF($H1650="","",INDEX([1]NKC!$D$10:$D$5007,$H1650)))</f>
        <v>141</v>
      </c>
      <c r="E1650" s="49" t="str">
        <f ca="1">IF(IF($H1650="","",INDEX([1]NKC!$E$10:$E$5007,$H1650))=$C$8,"",IF($H1650="","",INDEX([1]NKC!$F$10:$F$5007,$H1650)))</f>
        <v/>
      </c>
      <c r="F1650" s="49">
        <f ca="1">IF(IF($H1650="","",INDEX([1]NKC!$D$10:$D$5007,$H1650))=$C$8,"",IF($H1650="","",INDEX([1]NKC!$F$10:$F$5007,$H1650)))</f>
        <v>5000000</v>
      </c>
      <c r="G1650" s="50">
        <f ca="1">IF(SUM(E1650:F1650)=0,0,$G$11+SUM(E$12:$E1650)-SUM(F$12:$F1650))</f>
        <v>2083976233</v>
      </c>
      <c r="H1650" s="51">
        <f ca="1">IF(IF(TYPE(MATCH($C$8,OFFSET([1]NKC!$D$10,H1649,0):'[1]NKC'!$D$5007,0)+H1649)=16,"",MATCH($C$8,OFFSET([1]NKC!$D$10,H1649,0):'[1]NKC'!$D$5007,0)+H1649)&lt;IF(TYPE(MATCH($C$8,OFFSET([1]NKC!$E$10,H1649,0):'[1]NKC'!$E$5007,0)+H1649)=16,"",MATCH($C$8,OFFSET([1]NKC!$E$10,H1649,0):'[1]NKC'!$E$5007,0)+H1649),IF(TYPE(MATCH($C$8,OFFSET([1]NKC!$D$10,H1649,0):'[1]NKC'!$D$5007,0)+H1649)=16,"",MATCH($C$8,OFFSET([1]NKC!$D$10,H1649,0):'[1]NKC'!$D$5007,0)+H1649),IF(TYPE(MATCH($C$8,OFFSET([1]NKC!$E$10,H1649,0):'[1]NKC'!$E$5007,0)+H1649)=16,"",MATCH($C$8,OFFSET([1]NKC!$E$10,H1649,0):'[1]NKC'!$E$5007,0)+H1649))</f>
        <v>2419</v>
      </c>
    </row>
    <row r="1651" spans="1:8" s="52" customFormat="1" ht="25.5">
      <c r="A1651" s="45">
        <f ca="1">IF($H1651="","",INDEX([1]NKC!$A$10:$A$5007,$H1651))</f>
        <v>43756</v>
      </c>
      <c r="B1651" s="46" t="str">
        <f ca="1">IF($H1651="","",INDEX([1]NKC!$B$10:$B$5007,$H1651))</f>
        <v>PT00070</v>
      </c>
      <c r="C1651" s="47" t="str">
        <f ca="1">IF($H1651="","",INDEX([1]NKC!$C$10:$C$5007,$H1651))</f>
        <v>Rút tiền gửi ngân hàng BIDV nhập quỹ tiền mặt - Hoàng Như Kiểm</v>
      </c>
      <c r="D1651" s="48" t="str">
        <f ca="1">IF(IF($H1651="","",INDEX([1]NKC!$D$10:$D$5007,$H1651))=$C$8,IF($H1651="","",INDEX([1]NKC!$E$10:$E$5007,$H1651)),IF($H1651="","",INDEX([1]NKC!$D$10:$D$5007,$H1651)))</f>
        <v>1121BIDV</v>
      </c>
      <c r="E1651" s="49">
        <f ca="1">IF(IF($H1651="","",INDEX([1]NKC!$E$10:$E$5007,$H1651))=$C$8,"",IF($H1651="","",INDEX([1]NKC!$F$10:$F$5007,$H1651)))</f>
        <v>0</v>
      </c>
      <c r="F1651" s="49" t="str">
        <f ca="1">IF(IF($H1651="","",INDEX([1]NKC!$D$10:$D$5007,$H1651))=$C$8,"",IF($H1651="","",INDEX([1]NKC!$F$10:$F$5007,$H1651)))</f>
        <v/>
      </c>
      <c r="G1651" s="50">
        <f ca="1">IF(SUM(E1651:F1651)=0,0,$G$11+SUM(E$12:$E1651)-SUM(F$12:$F1651))</f>
        <v>0</v>
      </c>
      <c r="H1651" s="51">
        <f ca="1">IF(IF(TYPE(MATCH($C$8,OFFSET([1]NKC!$D$10,H1650,0):'[1]NKC'!$D$5007,0)+H1650)=16,"",MATCH($C$8,OFFSET([1]NKC!$D$10,H1650,0):'[1]NKC'!$D$5007,0)+H1650)&lt;IF(TYPE(MATCH($C$8,OFFSET([1]NKC!$E$10,H1650,0):'[1]NKC'!$E$5007,0)+H1650)=16,"",MATCH($C$8,OFFSET([1]NKC!$E$10,H1650,0):'[1]NKC'!$E$5007,0)+H1650),IF(TYPE(MATCH($C$8,OFFSET([1]NKC!$D$10,H1650,0):'[1]NKC'!$D$5007,0)+H1650)=16,"",MATCH($C$8,OFFSET([1]NKC!$D$10,H1650,0):'[1]NKC'!$D$5007,0)+H1650),IF(TYPE(MATCH($C$8,OFFSET([1]NKC!$E$10,H1650,0):'[1]NKC'!$E$5007,0)+H1650)=16,"",MATCH($C$8,OFFSET([1]NKC!$E$10,H1650,0):'[1]NKC'!$E$5007,0)+H1650))</f>
        <v>2420</v>
      </c>
    </row>
    <row r="1652" spans="1:8" s="52" customFormat="1" ht="25.5">
      <c r="A1652" s="45">
        <f ca="1">IF($H1652="","",INDEX([1]NKC!$A$10:$A$5007,$H1652))</f>
        <v>43760</v>
      </c>
      <c r="B1652" s="46" t="str">
        <f ca="1">IF($H1652="","",INDEX([1]NKC!$B$10:$B$5007,$H1652))</f>
        <v>PT00071</v>
      </c>
      <c r="C1652" s="47" t="str">
        <f ca="1">IF($H1652="","",INDEX([1]NKC!$C$10:$C$5007,$H1652))</f>
        <v>Hoàng Thị Luyến hoàn ứng (tiền mặt) - Hoàng Thị Luyến</v>
      </c>
      <c r="D1652" s="48" t="str">
        <f ca="1">IF(IF($H1652="","",INDEX([1]NKC!$D$10:$D$5007,$H1652))=$C$8,IF($H1652="","",INDEX([1]NKC!$E$10:$E$5007,$H1652)),IF($H1652="","",INDEX([1]NKC!$D$10:$D$5007,$H1652)))</f>
        <v>141</v>
      </c>
      <c r="E1652" s="49">
        <f ca="1">IF(IF($H1652="","",INDEX([1]NKC!$E$10:$E$5007,$H1652))=$C$8,"",IF($H1652="","",INDEX([1]NKC!$F$10:$F$5007,$H1652)))</f>
        <v>20000000</v>
      </c>
      <c r="F1652" s="49" t="str">
        <f ca="1">IF(IF($H1652="","",INDEX([1]NKC!$D$10:$D$5007,$H1652))=$C$8,"",IF($H1652="","",INDEX([1]NKC!$F$10:$F$5007,$H1652)))</f>
        <v/>
      </c>
      <c r="G1652" s="50">
        <f ca="1">IF(SUM(E1652:F1652)=0,0,$G$11+SUM(E$12:$E1652)-SUM(F$12:$F1652))</f>
        <v>2103976233</v>
      </c>
      <c r="H1652" s="51">
        <f ca="1">IF(IF(TYPE(MATCH($C$8,OFFSET([1]NKC!$D$10,H1651,0):'[1]NKC'!$D$5007,0)+H1651)=16,"",MATCH($C$8,OFFSET([1]NKC!$D$10,H1651,0):'[1]NKC'!$D$5007,0)+H1651)&lt;IF(TYPE(MATCH($C$8,OFFSET([1]NKC!$E$10,H1651,0):'[1]NKC'!$E$5007,0)+H1651)=16,"",MATCH($C$8,OFFSET([1]NKC!$E$10,H1651,0):'[1]NKC'!$E$5007,0)+H1651),IF(TYPE(MATCH($C$8,OFFSET([1]NKC!$D$10,H1651,0):'[1]NKC'!$D$5007,0)+H1651)=16,"",MATCH($C$8,OFFSET([1]NKC!$D$10,H1651,0):'[1]NKC'!$D$5007,0)+H1651),IF(TYPE(MATCH($C$8,OFFSET([1]NKC!$E$10,H1651,0):'[1]NKC'!$E$5007,0)+H1651)=16,"",MATCH($C$8,OFFSET([1]NKC!$E$10,H1651,0):'[1]NKC'!$E$5007,0)+H1651))</f>
        <v>2441</v>
      </c>
    </row>
    <row r="1653" spans="1:8" s="52" customFormat="1" ht="25.5">
      <c r="A1653" s="45">
        <f ca="1">IF($H1653="","",INDEX([1]NKC!$A$10:$A$5007,$H1653))</f>
        <v>43760</v>
      </c>
      <c r="B1653" s="46" t="str">
        <f ca="1">IF($H1653="","",INDEX([1]NKC!$B$10:$B$5007,$H1653))</f>
        <v>PC00203</v>
      </c>
      <c r="C1653" s="47" t="str">
        <f ca="1">IF($H1653="","",INDEX([1]NKC!$C$10:$C$5007,$H1653))</f>
        <v>Thanh toán phí làm giá liên sở (Mái ngói thép hợp kim phủ đá) -không chứng từ - Dương Anh Đào</v>
      </c>
      <c r="D1653" s="48" t="str">
        <f ca="1">IF(IF($H1653="","",INDEX([1]NKC!$D$10:$D$5007,$H1653))=$C$8,IF($H1653="","",INDEX([1]NKC!$E$10:$E$5007,$H1653)),IF($H1653="","",INDEX([1]NKC!$D$10:$D$5007,$H1653)))</f>
        <v>6428</v>
      </c>
      <c r="E1653" s="49" t="str">
        <f ca="1">IF(IF($H1653="","",INDEX([1]NKC!$E$10:$E$5007,$H1653))=$C$8,"",IF($H1653="","",INDEX([1]NKC!$F$10:$F$5007,$H1653)))</f>
        <v/>
      </c>
      <c r="F1653" s="49">
        <f ca="1">IF(IF($H1653="","",INDEX([1]NKC!$D$10:$D$5007,$H1653))=$C$8,"",IF($H1653="","",INDEX([1]NKC!$F$10:$F$5007,$H1653)))</f>
        <v>20000000</v>
      </c>
      <c r="G1653" s="50">
        <f ca="1">IF(SUM(E1653:F1653)=0,0,$G$11+SUM(E$12:$E1653)-SUM(F$12:$F1653))</f>
        <v>2083976233</v>
      </c>
      <c r="H1653" s="51">
        <f ca="1">IF(IF(TYPE(MATCH($C$8,OFFSET([1]NKC!$D$10,H1652,0):'[1]NKC'!$D$5007,0)+H1652)=16,"",MATCH($C$8,OFFSET([1]NKC!$D$10,H1652,0):'[1]NKC'!$D$5007,0)+H1652)&lt;IF(TYPE(MATCH($C$8,OFFSET([1]NKC!$E$10,H1652,0):'[1]NKC'!$E$5007,0)+H1652)=16,"",MATCH($C$8,OFFSET([1]NKC!$E$10,H1652,0):'[1]NKC'!$E$5007,0)+H1652),IF(TYPE(MATCH($C$8,OFFSET([1]NKC!$D$10,H1652,0):'[1]NKC'!$D$5007,0)+H1652)=16,"",MATCH($C$8,OFFSET([1]NKC!$D$10,H1652,0):'[1]NKC'!$D$5007,0)+H1652),IF(TYPE(MATCH($C$8,OFFSET([1]NKC!$E$10,H1652,0):'[1]NKC'!$E$5007,0)+H1652)=16,"",MATCH($C$8,OFFSET([1]NKC!$E$10,H1652,0):'[1]NKC'!$E$5007,0)+H1652))</f>
        <v>2442</v>
      </c>
    </row>
    <row r="1654" spans="1:8" s="52" customFormat="1" ht="38.25">
      <c r="A1654" s="45">
        <f ca="1">IF($H1654="","",INDEX([1]NKC!$A$10:$A$5007,$H1654))</f>
        <v>43761</v>
      </c>
      <c r="B1654" s="46" t="str">
        <f ca="1">IF($H1654="","",INDEX([1]NKC!$B$10:$B$5007,$H1654))</f>
        <v>PC00204</v>
      </c>
      <c r="C1654" s="47" t="str">
        <f ca="1">IF($H1654="","",INDEX([1]NKC!$C$10:$C$5007,$H1654))</f>
        <v>Thanh toán phí thu tiền rác tháng 10/2019 theo HĐ 0000315 (20/10/2019) - Công ty TNHH Thương Mại Dịch Vụ và Bảo Vệ Môi Trường Phú Cường Hưng</v>
      </c>
      <c r="D1654" s="48" t="str">
        <f ca="1">IF(IF($H1654="","",INDEX([1]NKC!$D$10:$D$5007,$H1654))=$C$8,IF($H1654="","",INDEX([1]NKC!$E$10:$E$5007,$H1654)),IF($H1654="","",INDEX([1]NKC!$D$10:$D$5007,$H1654)))</f>
        <v>6428</v>
      </c>
      <c r="E1654" s="49" t="str">
        <f ca="1">IF(IF($H1654="","",INDEX([1]NKC!$E$10:$E$5007,$H1654))=$C$8,"",IF($H1654="","",INDEX([1]NKC!$F$10:$F$5007,$H1654)))</f>
        <v/>
      </c>
      <c r="F1654" s="49">
        <f ca="1">IF(IF($H1654="","",INDEX([1]NKC!$D$10:$D$5007,$H1654))=$C$8,"",IF($H1654="","",INDEX([1]NKC!$F$10:$F$5007,$H1654)))</f>
        <v>500000</v>
      </c>
      <c r="G1654" s="50">
        <f ca="1">IF(SUM(E1654:F1654)=0,0,$G$11+SUM(E$12:$E1654)-SUM(F$12:$F1654))</f>
        <v>2083476233</v>
      </c>
      <c r="H1654" s="51">
        <f ca="1">IF(IF(TYPE(MATCH($C$8,OFFSET([1]NKC!$D$10,H1653,0):'[1]NKC'!$D$5007,0)+H1653)=16,"",MATCH($C$8,OFFSET([1]NKC!$D$10,H1653,0):'[1]NKC'!$D$5007,0)+H1653)&lt;IF(TYPE(MATCH($C$8,OFFSET([1]NKC!$E$10,H1653,0):'[1]NKC'!$E$5007,0)+H1653)=16,"",MATCH($C$8,OFFSET([1]NKC!$E$10,H1653,0):'[1]NKC'!$E$5007,0)+H1653),IF(TYPE(MATCH($C$8,OFFSET([1]NKC!$D$10,H1653,0):'[1]NKC'!$D$5007,0)+H1653)=16,"",MATCH($C$8,OFFSET([1]NKC!$D$10,H1653,0):'[1]NKC'!$D$5007,0)+H1653),IF(TYPE(MATCH($C$8,OFFSET([1]NKC!$E$10,H1653,0):'[1]NKC'!$E$5007,0)+H1653)=16,"",MATCH($C$8,OFFSET([1]NKC!$E$10,H1653,0):'[1]NKC'!$E$5007,0)+H1653))</f>
        <v>2444</v>
      </c>
    </row>
    <row r="1655" spans="1:8" s="52" customFormat="1" ht="14.25">
      <c r="A1655" s="45">
        <f ca="1">IF($H1655="","",INDEX([1]NKC!$A$10:$A$5007,$H1655))</f>
        <v>43761</v>
      </c>
      <c r="B1655" s="46" t="str">
        <f ca="1">IF($H1655="","",INDEX([1]NKC!$B$10:$B$5007,$H1655))</f>
        <v>PC00204</v>
      </c>
      <c r="C1655" s="47" t="str">
        <f ca="1">IF($H1655="","",INDEX([1]NKC!$C$10:$C$5007,$H1655))</f>
        <v>Thuế GTGT được khấu trừ của hàng hóa, dịch vụ</v>
      </c>
      <c r="D1655" s="48" t="str">
        <f ca="1">IF(IF($H1655="","",INDEX([1]NKC!$D$10:$D$5007,$H1655))=$C$8,IF($H1655="","",INDEX([1]NKC!$E$10:$E$5007,$H1655)),IF($H1655="","",INDEX([1]NKC!$D$10:$D$5007,$H1655)))</f>
        <v>1331</v>
      </c>
      <c r="E1655" s="49" t="str">
        <f ca="1">IF(IF($H1655="","",INDEX([1]NKC!$E$10:$E$5007,$H1655))=$C$8,"",IF($H1655="","",INDEX([1]NKC!$F$10:$F$5007,$H1655)))</f>
        <v/>
      </c>
      <c r="F1655" s="49">
        <f ca="1">IF(IF($H1655="","",INDEX([1]NKC!$D$10:$D$5007,$H1655))=$C$8,"",IF($H1655="","",INDEX([1]NKC!$F$10:$F$5007,$H1655)))</f>
        <v>50000</v>
      </c>
      <c r="G1655" s="50">
        <f ca="1">IF(SUM(E1655:F1655)=0,0,$G$11+SUM(E$12:$E1655)-SUM(F$12:$F1655))</f>
        <v>2083426233</v>
      </c>
      <c r="H1655" s="51">
        <f ca="1">IF(IF(TYPE(MATCH($C$8,OFFSET([1]NKC!$D$10,H1654,0):'[1]NKC'!$D$5007,0)+H1654)=16,"",MATCH($C$8,OFFSET([1]NKC!$D$10,H1654,0):'[1]NKC'!$D$5007,0)+H1654)&lt;IF(TYPE(MATCH($C$8,OFFSET([1]NKC!$E$10,H1654,0):'[1]NKC'!$E$5007,0)+H1654)=16,"",MATCH($C$8,OFFSET([1]NKC!$E$10,H1654,0):'[1]NKC'!$E$5007,0)+H1654),IF(TYPE(MATCH($C$8,OFFSET([1]NKC!$D$10,H1654,0):'[1]NKC'!$D$5007,0)+H1654)=16,"",MATCH($C$8,OFFSET([1]NKC!$D$10,H1654,0):'[1]NKC'!$D$5007,0)+H1654),IF(TYPE(MATCH($C$8,OFFSET([1]NKC!$E$10,H1654,0):'[1]NKC'!$E$5007,0)+H1654)=16,"",MATCH($C$8,OFFSET([1]NKC!$E$10,H1654,0):'[1]NKC'!$E$5007,0)+H1654))</f>
        <v>2445</v>
      </c>
    </row>
    <row r="1656" spans="1:8" s="52" customFormat="1" ht="25.5">
      <c r="A1656" s="45">
        <f ca="1">IF($H1656="","",INDEX([1]NKC!$A$10:$A$5007,$H1656))</f>
        <v>43764</v>
      </c>
      <c r="B1656" s="46" t="str">
        <f ca="1">IF($H1656="","",INDEX([1]NKC!$B$10:$B$5007,$H1656))</f>
        <v>PT00072</v>
      </c>
      <c r="C1656" s="47" t="str">
        <f ca="1">IF($H1656="","",INDEX([1]NKC!$C$10:$C$5007,$H1656))</f>
        <v>Hoàng Thị Luyến hoàn ứng PC00183 (09/10/2019) - Hoàng Thị Luyến</v>
      </c>
      <c r="D1656" s="48" t="str">
        <f ca="1">IF(IF($H1656="","",INDEX([1]NKC!$D$10:$D$5007,$H1656))=$C$8,IF($H1656="","",INDEX([1]NKC!$E$10:$E$5007,$H1656)),IF($H1656="","",INDEX([1]NKC!$D$10:$D$5007,$H1656)))</f>
        <v>141</v>
      </c>
      <c r="E1656" s="49">
        <f ca="1">IF(IF($H1656="","",INDEX([1]NKC!$E$10:$E$5007,$H1656))=$C$8,"",IF($H1656="","",INDEX([1]NKC!$F$10:$F$5007,$H1656)))</f>
        <v>344000</v>
      </c>
      <c r="F1656" s="49" t="str">
        <f ca="1">IF(IF($H1656="","",INDEX([1]NKC!$D$10:$D$5007,$H1656))=$C$8,"",IF($H1656="","",INDEX([1]NKC!$F$10:$F$5007,$H1656)))</f>
        <v/>
      </c>
      <c r="G1656" s="50">
        <f ca="1">IF(SUM(E1656:F1656)=0,0,$G$11+SUM(E$12:$E1656)-SUM(F$12:$F1656))</f>
        <v>2083770233</v>
      </c>
      <c r="H1656" s="51">
        <f ca="1">IF(IF(TYPE(MATCH($C$8,OFFSET([1]NKC!$D$10,H1655,0):'[1]NKC'!$D$5007,0)+H1655)=16,"",MATCH($C$8,OFFSET([1]NKC!$D$10,H1655,0):'[1]NKC'!$D$5007,0)+H1655)&lt;IF(TYPE(MATCH($C$8,OFFSET([1]NKC!$E$10,H1655,0):'[1]NKC'!$E$5007,0)+H1655)=16,"",MATCH($C$8,OFFSET([1]NKC!$E$10,H1655,0):'[1]NKC'!$E$5007,0)+H1655),IF(TYPE(MATCH($C$8,OFFSET([1]NKC!$D$10,H1655,0):'[1]NKC'!$D$5007,0)+H1655)=16,"",MATCH($C$8,OFFSET([1]NKC!$D$10,H1655,0):'[1]NKC'!$D$5007,0)+H1655),IF(TYPE(MATCH($C$8,OFFSET([1]NKC!$E$10,H1655,0):'[1]NKC'!$E$5007,0)+H1655)=16,"",MATCH($C$8,OFFSET([1]NKC!$E$10,H1655,0):'[1]NKC'!$E$5007,0)+H1655))</f>
        <v>2455</v>
      </c>
    </row>
    <row r="1657" spans="1:8" s="52" customFormat="1" ht="25.5">
      <c r="A1657" s="45">
        <f ca="1">IF($H1657="","",INDEX([1]NKC!$A$10:$A$5007,$H1657))</f>
        <v>43764</v>
      </c>
      <c r="B1657" s="46" t="str">
        <f ca="1">IF($H1657="","",INDEX([1]NKC!$B$10:$B$5007,$H1657))</f>
        <v>PT00073</v>
      </c>
      <c r="C1657" s="47" t="str">
        <f ca="1">IF($H1657="","",INDEX([1]NKC!$C$10:$C$5007,$H1657))</f>
        <v>Hoàng Thị Luyến hoàn ứng theo PC00182 (09/10/2019) - Hoàng Thị Luyến</v>
      </c>
      <c r="D1657" s="48" t="str">
        <f ca="1">IF(IF($H1657="","",INDEX([1]NKC!$D$10:$D$5007,$H1657))=$C$8,IF($H1657="","",INDEX([1]NKC!$E$10:$E$5007,$H1657)),IF($H1657="","",INDEX([1]NKC!$D$10:$D$5007,$H1657)))</f>
        <v>141</v>
      </c>
      <c r="E1657" s="49">
        <f ca="1">IF(IF($H1657="","",INDEX([1]NKC!$E$10:$E$5007,$H1657))=$C$8,"",IF($H1657="","",INDEX([1]NKC!$F$10:$F$5007,$H1657)))</f>
        <v>1026300</v>
      </c>
      <c r="F1657" s="49" t="str">
        <f ca="1">IF(IF($H1657="","",INDEX([1]NKC!$D$10:$D$5007,$H1657))=$C$8,"",IF($H1657="","",INDEX([1]NKC!$F$10:$F$5007,$H1657)))</f>
        <v/>
      </c>
      <c r="G1657" s="50">
        <f ca="1">IF(SUM(E1657:F1657)=0,0,$G$11+SUM(E$12:$E1657)-SUM(F$12:$F1657))</f>
        <v>2084796533</v>
      </c>
      <c r="H1657" s="51">
        <f ca="1">IF(IF(TYPE(MATCH($C$8,OFFSET([1]NKC!$D$10,H1656,0):'[1]NKC'!$D$5007,0)+H1656)=16,"",MATCH($C$8,OFFSET([1]NKC!$D$10,H1656,0):'[1]NKC'!$D$5007,0)+H1656)&lt;IF(TYPE(MATCH($C$8,OFFSET([1]NKC!$E$10,H1656,0):'[1]NKC'!$E$5007,0)+H1656)=16,"",MATCH($C$8,OFFSET([1]NKC!$E$10,H1656,0):'[1]NKC'!$E$5007,0)+H1656),IF(TYPE(MATCH($C$8,OFFSET([1]NKC!$D$10,H1656,0):'[1]NKC'!$D$5007,0)+H1656)=16,"",MATCH($C$8,OFFSET([1]NKC!$D$10,H1656,0):'[1]NKC'!$D$5007,0)+H1656),IF(TYPE(MATCH($C$8,OFFSET([1]NKC!$E$10,H1656,0):'[1]NKC'!$E$5007,0)+H1656)=16,"",MATCH($C$8,OFFSET([1]NKC!$E$10,H1656,0):'[1]NKC'!$E$5007,0)+H1656))</f>
        <v>2456</v>
      </c>
    </row>
    <row r="1658" spans="1:8" s="52" customFormat="1" ht="25.5">
      <c r="A1658" s="45">
        <f ca="1">IF($H1658="","",INDEX([1]NKC!$A$10:$A$5007,$H1658))</f>
        <v>43764</v>
      </c>
      <c r="B1658" s="46" t="str">
        <f ca="1">IF($H1658="","",INDEX([1]NKC!$B$10:$B$5007,$H1658))</f>
        <v>PC00205</v>
      </c>
      <c r="C1658" s="47" t="str">
        <f ca="1">IF($H1658="","",INDEX([1]NKC!$C$10:$C$5007,$H1658))</f>
        <v>Thanh toán phí công tác tại ĐC: 189C1 NVH, P.TĐ, Q2, TPHCM (đi họp) - Nguyễn Hoàng Nghiêm</v>
      </c>
      <c r="D1658" s="48" t="str">
        <f ca="1">IF(IF($H1658="","",INDEX([1]NKC!$D$10:$D$5007,$H1658))=$C$8,IF($H1658="","",INDEX([1]NKC!$E$10:$E$5007,$H1658)),IF($H1658="","",INDEX([1]NKC!$D$10:$D$5007,$H1658)))</f>
        <v>6418</v>
      </c>
      <c r="E1658" s="49" t="str">
        <f ca="1">IF(IF($H1658="","",INDEX([1]NKC!$E$10:$E$5007,$H1658))=$C$8,"",IF($H1658="","",INDEX([1]NKC!$F$10:$F$5007,$H1658)))</f>
        <v/>
      </c>
      <c r="F1658" s="49">
        <f ca="1">IF(IF($H1658="","",INDEX([1]NKC!$D$10:$D$5007,$H1658))=$C$8,"",IF($H1658="","",INDEX([1]NKC!$F$10:$F$5007,$H1658)))</f>
        <v>476000</v>
      </c>
      <c r="G1658" s="50">
        <f ca="1">IF(SUM(E1658:F1658)=0,0,$G$11+SUM(E$12:$E1658)-SUM(F$12:$F1658))</f>
        <v>2084320533</v>
      </c>
      <c r="H1658" s="51">
        <f ca="1">IF(IF(TYPE(MATCH($C$8,OFFSET([1]NKC!$D$10,H1657,0):'[1]NKC'!$D$5007,0)+H1657)=16,"",MATCH($C$8,OFFSET([1]NKC!$D$10,H1657,0):'[1]NKC'!$D$5007,0)+H1657)&lt;IF(TYPE(MATCH($C$8,OFFSET([1]NKC!$E$10,H1657,0):'[1]NKC'!$E$5007,0)+H1657)=16,"",MATCH($C$8,OFFSET([1]NKC!$E$10,H1657,0):'[1]NKC'!$E$5007,0)+H1657),IF(TYPE(MATCH($C$8,OFFSET([1]NKC!$D$10,H1657,0):'[1]NKC'!$D$5007,0)+H1657)=16,"",MATCH($C$8,OFFSET([1]NKC!$D$10,H1657,0):'[1]NKC'!$D$5007,0)+H1657),IF(TYPE(MATCH($C$8,OFFSET([1]NKC!$E$10,H1657,0):'[1]NKC'!$E$5007,0)+H1657)=16,"",MATCH($C$8,OFFSET([1]NKC!$E$10,H1657,0):'[1]NKC'!$E$5007,0)+H1657))</f>
        <v>2457</v>
      </c>
    </row>
    <row r="1659" spans="1:8" s="52" customFormat="1" ht="25.5">
      <c r="A1659" s="45">
        <f ca="1">IF($H1659="","",INDEX([1]NKC!$A$10:$A$5007,$H1659))</f>
        <v>43764</v>
      </c>
      <c r="B1659" s="46" t="str">
        <f ca="1">IF($H1659="","",INDEX([1]NKC!$B$10:$B$5007,$H1659))</f>
        <v>PC00205</v>
      </c>
      <c r="C1659" s="47" t="str">
        <f ca="1">IF($H1659="","",INDEX([1]NKC!$C$10:$C$5007,$H1659))</f>
        <v>Thanh toán phí công tác tại ĐC: 189C1 NVH, P.TĐ, Q2, TPHCM (đi họp) - Nguyễn Hoàng Nghiêm</v>
      </c>
      <c r="D1659" s="48" t="str">
        <f ca="1">IF(IF($H1659="","",INDEX([1]NKC!$D$10:$D$5007,$H1659))=$C$8,IF($H1659="","",INDEX([1]NKC!$E$10:$E$5007,$H1659)),IF($H1659="","",INDEX([1]NKC!$D$10:$D$5007,$H1659)))</f>
        <v>6418</v>
      </c>
      <c r="E1659" s="49" t="str">
        <f ca="1">IF(IF($H1659="","",INDEX([1]NKC!$E$10:$E$5007,$H1659))=$C$8,"",IF($H1659="","",INDEX([1]NKC!$F$10:$F$5007,$H1659)))</f>
        <v/>
      </c>
      <c r="F1659" s="49">
        <f ca="1">IF(IF($H1659="","",INDEX([1]NKC!$D$10:$D$5007,$H1659))=$C$8,"",IF($H1659="","",INDEX([1]NKC!$F$10:$F$5007,$H1659)))</f>
        <v>59000</v>
      </c>
      <c r="G1659" s="50">
        <f ca="1">IF(SUM(E1659:F1659)=0,0,$G$11+SUM(E$12:$E1659)-SUM(F$12:$F1659))</f>
        <v>2084261533</v>
      </c>
      <c r="H1659" s="51">
        <f ca="1">IF(IF(TYPE(MATCH($C$8,OFFSET([1]NKC!$D$10,H1658,0):'[1]NKC'!$D$5007,0)+H1658)=16,"",MATCH($C$8,OFFSET([1]NKC!$D$10,H1658,0):'[1]NKC'!$D$5007,0)+H1658)&lt;IF(TYPE(MATCH($C$8,OFFSET([1]NKC!$E$10,H1658,0):'[1]NKC'!$E$5007,0)+H1658)=16,"",MATCH($C$8,OFFSET([1]NKC!$E$10,H1658,0):'[1]NKC'!$E$5007,0)+H1658),IF(TYPE(MATCH($C$8,OFFSET([1]NKC!$D$10,H1658,0):'[1]NKC'!$D$5007,0)+H1658)=16,"",MATCH($C$8,OFFSET([1]NKC!$D$10,H1658,0):'[1]NKC'!$D$5007,0)+H1658),IF(TYPE(MATCH($C$8,OFFSET([1]NKC!$E$10,H1658,0):'[1]NKC'!$E$5007,0)+H1658)=16,"",MATCH($C$8,OFFSET([1]NKC!$E$10,H1658,0):'[1]NKC'!$E$5007,0)+H1658))</f>
        <v>2458</v>
      </c>
    </row>
    <row r="1660" spans="1:8" s="52" customFormat="1" ht="25.5">
      <c r="A1660" s="45">
        <f ca="1">IF($H1660="","",INDEX([1]NKC!$A$10:$A$5007,$H1660))</f>
        <v>43764</v>
      </c>
      <c r="B1660" s="46" t="str">
        <f ca="1">IF($H1660="","",INDEX([1]NKC!$B$10:$B$5007,$H1660))</f>
        <v>PC00206</v>
      </c>
      <c r="C1660" s="47" t="str">
        <f ca="1">IF($H1660="","",INDEX([1]NKC!$C$10:$C$5007,$H1660))</f>
        <v>Thanh toán vé xe, grab từ Bến Tre lên TpHCM - Lê Đặng Hoàng Duy</v>
      </c>
      <c r="D1660" s="48" t="str">
        <f ca="1">IF(IF($H1660="","",INDEX([1]NKC!$D$10:$D$5007,$H1660))=$C$8,IF($H1660="","",INDEX([1]NKC!$E$10:$E$5007,$H1660)),IF($H1660="","",INDEX([1]NKC!$D$10:$D$5007,$H1660)))</f>
        <v>6418</v>
      </c>
      <c r="E1660" s="49" t="str">
        <f ca="1">IF(IF($H1660="","",INDEX([1]NKC!$E$10:$E$5007,$H1660))=$C$8,"",IF($H1660="","",INDEX([1]NKC!$F$10:$F$5007,$H1660)))</f>
        <v/>
      </c>
      <c r="F1660" s="49">
        <f ca="1">IF(IF($H1660="","",INDEX([1]NKC!$D$10:$D$5007,$H1660))=$C$8,"",IF($H1660="","",INDEX([1]NKC!$F$10:$F$5007,$H1660)))</f>
        <v>200000</v>
      </c>
      <c r="G1660" s="50">
        <f ca="1">IF(SUM(E1660:F1660)=0,0,$G$11+SUM(E$12:$E1660)-SUM(F$12:$F1660))</f>
        <v>2084061533</v>
      </c>
      <c r="H1660" s="51">
        <f ca="1">IF(IF(TYPE(MATCH($C$8,OFFSET([1]NKC!$D$10,H1659,0):'[1]NKC'!$D$5007,0)+H1659)=16,"",MATCH($C$8,OFFSET([1]NKC!$D$10,H1659,0):'[1]NKC'!$D$5007,0)+H1659)&lt;IF(TYPE(MATCH($C$8,OFFSET([1]NKC!$E$10,H1659,0):'[1]NKC'!$E$5007,0)+H1659)=16,"",MATCH($C$8,OFFSET([1]NKC!$E$10,H1659,0):'[1]NKC'!$E$5007,0)+H1659),IF(TYPE(MATCH($C$8,OFFSET([1]NKC!$D$10,H1659,0):'[1]NKC'!$D$5007,0)+H1659)=16,"",MATCH($C$8,OFFSET([1]NKC!$D$10,H1659,0):'[1]NKC'!$D$5007,0)+H1659),IF(TYPE(MATCH($C$8,OFFSET([1]NKC!$E$10,H1659,0):'[1]NKC'!$E$5007,0)+H1659)=16,"",MATCH($C$8,OFFSET([1]NKC!$E$10,H1659,0):'[1]NKC'!$E$5007,0)+H1659))</f>
        <v>2459</v>
      </c>
    </row>
    <row r="1661" spans="1:8" s="52" customFormat="1" ht="25.5">
      <c r="A1661" s="45">
        <f ca="1">IF($H1661="","",INDEX([1]NKC!$A$10:$A$5007,$H1661))</f>
        <v>43764</v>
      </c>
      <c r="B1661" s="46" t="str">
        <f ca="1">IF($H1661="","",INDEX([1]NKC!$B$10:$B$5007,$H1661))</f>
        <v>PC00206</v>
      </c>
      <c r="C1661" s="47" t="str">
        <f ca="1">IF($H1661="","",INDEX([1]NKC!$C$10:$C$5007,$H1661))</f>
        <v>Thanh toán vé xe, grab từ Bến Tre lên TpHCM - Lê Đặng Hoàng Duy</v>
      </c>
      <c r="D1661" s="48" t="str">
        <f ca="1">IF(IF($H1661="","",INDEX([1]NKC!$D$10:$D$5007,$H1661))=$C$8,IF($H1661="","",INDEX([1]NKC!$E$10:$E$5007,$H1661)),IF($H1661="","",INDEX([1]NKC!$D$10:$D$5007,$H1661)))</f>
        <v>6418</v>
      </c>
      <c r="E1661" s="49" t="str">
        <f ca="1">IF(IF($H1661="","",INDEX([1]NKC!$E$10:$E$5007,$H1661))=$C$8,"",IF($H1661="","",INDEX([1]NKC!$F$10:$F$5007,$H1661)))</f>
        <v/>
      </c>
      <c r="F1661" s="49">
        <f ca="1">IF(IF($H1661="","",INDEX([1]NKC!$D$10:$D$5007,$H1661))=$C$8,"",IF($H1661="","",INDEX([1]NKC!$F$10:$F$5007,$H1661)))</f>
        <v>60000</v>
      </c>
      <c r="G1661" s="50">
        <f ca="1">IF(SUM(E1661:F1661)=0,0,$G$11+SUM(E$12:$E1661)-SUM(F$12:$F1661))</f>
        <v>2084001533</v>
      </c>
      <c r="H1661" s="51">
        <f ca="1">IF(IF(TYPE(MATCH($C$8,OFFSET([1]NKC!$D$10,H1660,0):'[1]NKC'!$D$5007,0)+H1660)=16,"",MATCH($C$8,OFFSET([1]NKC!$D$10,H1660,0):'[1]NKC'!$D$5007,0)+H1660)&lt;IF(TYPE(MATCH($C$8,OFFSET([1]NKC!$E$10,H1660,0):'[1]NKC'!$E$5007,0)+H1660)=16,"",MATCH($C$8,OFFSET([1]NKC!$E$10,H1660,0):'[1]NKC'!$E$5007,0)+H1660),IF(TYPE(MATCH($C$8,OFFSET([1]NKC!$D$10,H1660,0):'[1]NKC'!$D$5007,0)+H1660)=16,"",MATCH($C$8,OFFSET([1]NKC!$D$10,H1660,0):'[1]NKC'!$D$5007,0)+H1660),IF(TYPE(MATCH($C$8,OFFSET([1]NKC!$E$10,H1660,0):'[1]NKC'!$E$5007,0)+H1660)=16,"",MATCH($C$8,OFFSET([1]NKC!$E$10,H1660,0):'[1]NKC'!$E$5007,0)+H1660))</f>
        <v>2460</v>
      </c>
    </row>
    <row r="1662" spans="1:8" s="52" customFormat="1" ht="25.5">
      <c r="A1662" s="45">
        <f ca="1">IF($H1662="","",INDEX([1]NKC!$A$10:$A$5007,$H1662))</f>
        <v>43767</v>
      </c>
      <c r="B1662" s="46" t="str">
        <f ca="1">IF($H1662="","",INDEX([1]NKC!$B$10:$B$5007,$H1662))</f>
        <v>PC00207</v>
      </c>
      <c r="C1662" s="47" t="str">
        <f ca="1">IF($H1662="","",INDEX([1]NKC!$C$10:$C$5007,$H1662))</f>
        <v>Thanh toán gửi chứng từ Catalog 04 sản phầm lên ĐăkLak - Lê Ngọc Anh</v>
      </c>
      <c r="D1662" s="48" t="str">
        <f ca="1">IF(IF($H1662="","",INDEX([1]NKC!$D$10:$D$5007,$H1662))=$C$8,IF($H1662="","",INDEX([1]NKC!$E$10:$E$5007,$H1662)),IF($H1662="","",INDEX([1]NKC!$D$10:$D$5007,$H1662)))</f>
        <v>6428</v>
      </c>
      <c r="E1662" s="49" t="str">
        <f ca="1">IF(IF($H1662="","",INDEX([1]NKC!$E$10:$E$5007,$H1662))=$C$8,"",IF($H1662="","",INDEX([1]NKC!$F$10:$F$5007,$H1662)))</f>
        <v/>
      </c>
      <c r="F1662" s="49">
        <f ca="1">IF(IF($H1662="","",INDEX([1]NKC!$D$10:$D$5007,$H1662))=$C$8,"",IF($H1662="","",INDEX([1]NKC!$F$10:$F$5007,$H1662)))</f>
        <v>69000</v>
      </c>
      <c r="G1662" s="50">
        <f ca="1">IF(SUM(E1662:F1662)=0,0,$G$11+SUM(E$12:$E1662)-SUM(F$12:$F1662))</f>
        <v>2083932533</v>
      </c>
      <c r="H1662" s="51">
        <f ca="1">IF(IF(TYPE(MATCH($C$8,OFFSET([1]NKC!$D$10,H1661,0):'[1]NKC'!$D$5007,0)+H1661)=16,"",MATCH($C$8,OFFSET([1]NKC!$D$10,H1661,0):'[1]NKC'!$D$5007,0)+H1661)&lt;IF(TYPE(MATCH($C$8,OFFSET([1]NKC!$E$10,H1661,0):'[1]NKC'!$E$5007,0)+H1661)=16,"",MATCH($C$8,OFFSET([1]NKC!$E$10,H1661,0):'[1]NKC'!$E$5007,0)+H1661),IF(TYPE(MATCH($C$8,OFFSET([1]NKC!$D$10,H1661,0):'[1]NKC'!$D$5007,0)+H1661)=16,"",MATCH($C$8,OFFSET([1]NKC!$D$10,H1661,0):'[1]NKC'!$D$5007,0)+H1661),IF(TYPE(MATCH($C$8,OFFSET([1]NKC!$E$10,H1661,0):'[1]NKC'!$E$5007,0)+H1661)=16,"",MATCH($C$8,OFFSET([1]NKC!$E$10,H1661,0):'[1]NKC'!$E$5007,0)+H1661))</f>
        <v>2468</v>
      </c>
    </row>
    <row r="1663" spans="1:8" s="52" customFormat="1" ht="38.25">
      <c r="A1663" s="45">
        <f ca="1">IF($H1663="","",INDEX([1]NKC!$A$10:$A$5007,$H1663))</f>
        <v>43768</v>
      </c>
      <c r="B1663" s="46" t="str">
        <f ca="1">IF($H1663="","",INDEX([1]NKC!$B$10:$B$5007,$H1663))</f>
        <v>PC00208</v>
      </c>
      <c r="C1663" s="47" t="str">
        <f ca="1">IF($H1663="","",INDEX([1]NKC!$C$10:$C$5007,$H1663))</f>
        <v>Thanh toán phí sửa máy lạnh, vệ sinh, bơm ga (tầng 1 cửa ra vào, phòng A.Thi)- không chứng từ - Văn Ngọc Phương</v>
      </c>
      <c r="D1663" s="48" t="str">
        <f ca="1">IF(IF($H1663="","",INDEX([1]NKC!$D$10:$D$5007,$H1663))=$C$8,IF($H1663="","",INDEX([1]NKC!$E$10:$E$5007,$H1663)),IF($H1663="","",INDEX([1]NKC!$D$10:$D$5007,$H1663)))</f>
        <v>6428</v>
      </c>
      <c r="E1663" s="49" t="str">
        <f ca="1">IF(IF($H1663="","",INDEX([1]NKC!$E$10:$E$5007,$H1663))=$C$8,"",IF($H1663="","",INDEX([1]NKC!$F$10:$F$5007,$H1663)))</f>
        <v/>
      </c>
      <c r="F1663" s="49">
        <f ca="1">IF(IF($H1663="","",INDEX([1]NKC!$D$10:$D$5007,$H1663))=$C$8,"",IF($H1663="","",INDEX([1]NKC!$F$10:$F$5007,$H1663)))</f>
        <v>1355000</v>
      </c>
      <c r="G1663" s="50">
        <f ca="1">IF(SUM(E1663:F1663)=0,0,$G$11+SUM(E$12:$E1663)-SUM(F$12:$F1663))</f>
        <v>2082577533</v>
      </c>
      <c r="H1663" s="51">
        <f ca="1">IF(IF(TYPE(MATCH($C$8,OFFSET([1]NKC!$D$10,H1662,0):'[1]NKC'!$D$5007,0)+H1662)=16,"",MATCH($C$8,OFFSET([1]NKC!$D$10,H1662,0):'[1]NKC'!$D$5007,0)+H1662)&lt;IF(TYPE(MATCH($C$8,OFFSET([1]NKC!$E$10,H1662,0):'[1]NKC'!$E$5007,0)+H1662)=16,"",MATCH($C$8,OFFSET([1]NKC!$E$10,H1662,0):'[1]NKC'!$E$5007,0)+H1662),IF(TYPE(MATCH($C$8,OFFSET([1]NKC!$D$10,H1662,0):'[1]NKC'!$D$5007,0)+H1662)=16,"",MATCH($C$8,OFFSET([1]NKC!$D$10,H1662,0):'[1]NKC'!$D$5007,0)+H1662),IF(TYPE(MATCH($C$8,OFFSET([1]NKC!$E$10,H1662,0):'[1]NKC'!$E$5007,0)+H1662)=16,"",MATCH($C$8,OFFSET([1]NKC!$E$10,H1662,0):'[1]NKC'!$E$5007,0)+H1662))</f>
        <v>2479</v>
      </c>
    </row>
    <row r="1664" spans="1:8" s="52" customFormat="1" ht="14.25">
      <c r="A1664" s="45">
        <f ca="1">IF($H1664="","",INDEX([1]NKC!$A$10:$A$5007,$H1664))</f>
        <v>43769</v>
      </c>
      <c r="B1664" s="46" t="str">
        <f ca="1">IF($H1664="","",INDEX([1]NKC!$B$10:$B$5007,$H1664))</f>
        <v>PT00074</v>
      </c>
      <c r="C1664" s="47" t="str">
        <f ca="1">IF($H1664="","",INDEX([1]NKC!$C$10:$C$5007,$H1664))</f>
        <v>Rút TGNH BIDV nhập quỹ tiền mặt - Hoàng Như Kiểm</v>
      </c>
      <c r="D1664" s="48" t="str">
        <f ca="1">IF(IF($H1664="","",INDEX([1]NKC!$D$10:$D$5007,$H1664))=$C$8,IF($H1664="","",INDEX([1]NKC!$E$10:$E$5007,$H1664)),IF($H1664="","",INDEX([1]NKC!$D$10:$D$5007,$H1664)))</f>
        <v>1121BIDV</v>
      </c>
      <c r="E1664" s="49">
        <f ca="1">IF(IF($H1664="","",INDEX([1]NKC!$E$10:$E$5007,$H1664))=$C$8,"",IF($H1664="","",INDEX([1]NKC!$F$10:$F$5007,$H1664)))</f>
        <v>0</v>
      </c>
      <c r="F1664" s="49" t="str">
        <f ca="1">IF(IF($H1664="","",INDEX([1]NKC!$D$10:$D$5007,$H1664))=$C$8,"",IF($H1664="","",INDEX([1]NKC!$F$10:$F$5007,$H1664)))</f>
        <v/>
      </c>
      <c r="G1664" s="50">
        <f ca="1">IF(SUM(E1664:F1664)=0,0,$G$11+SUM(E$12:$E1664)-SUM(F$12:$F1664))</f>
        <v>0</v>
      </c>
      <c r="H1664" s="51">
        <f ca="1">IF(IF(TYPE(MATCH($C$8,OFFSET([1]NKC!$D$10,H1663,0):'[1]NKC'!$D$5007,0)+H1663)=16,"",MATCH($C$8,OFFSET([1]NKC!$D$10,H1663,0):'[1]NKC'!$D$5007,0)+H1663)&lt;IF(TYPE(MATCH($C$8,OFFSET([1]NKC!$E$10,H1663,0):'[1]NKC'!$E$5007,0)+H1663)=16,"",MATCH($C$8,OFFSET([1]NKC!$E$10,H1663,0):'[1]NKC'!$E$5007,0)+H1663),IF(TYPE(MATCH($C$8,OFFSET([1]NKC!$D$10,H1663,0):'[1]NKC'!$D$5007,0)+H1663)=16,"",MATCH($C$8,OFFSET([1]NKC!$D$10,H1663,0):'[1]NKC'!$D$5007,0)+H1663),IF(TYPE(MATCH($C$8,OFFSET([1]NKC!$E$10,H1663,0):'[1]NKC'!$E$5007,0)+H1663)=16,"",MATCH($C$8,OFFSET([1]NKC!$E$10,H1663,0):'[1]NKC'!$E$5007,0)+H1663))</f>
        <v>2528</v>
      </c>
    </row>
    <row r="1665" spans="1:8" s="52" customFormat="1" ht="25.5">
      <c r="A1665" s="45">
        <f ca="1">IF($H1665="","",INDEX([1]NKC!$A$10:$A$5007,$H1665))</f>
        <v>43769</v>
      </c>
      <c r="B1665" s="46" t="str">
        <f ca="1">IF($H1665="","",INDEX([1]NKC!$B$10:$B$5007,$H1665))</f>
        <v>PC00209</v>
      </c>
      <c r="C1665" s="47" t="str">
        <f ca="1">IF($H1665="","",INDEX([1]NKC!$C$10:$C$5007,$H1665))</f>
        <v>Thanh toán phí công tác tại Hà Nội (KV07) - Nguyễn Việt Hùng</v>
      </c>
      <c r="D1665" s="48" t="str">
        <f ca="1">IF(IF($H1665="","",INDEX([1]NKC!$D$10:$D$5007,$H1665))=$C$8,IF($H1665="","",INDEX([1]NKC!$E$10:$E$5007,$H1665)),IF($H1665="","",INDEX([1]NKC!$D$10:$D$5007,$H1665)))</f>
        <v>6418</v>
      </c>
      <c r="E1665" s="49" t="str">
        <f ca="1">IF(IF($H1665="","",INDEX([1]NKC!$E$10:$E$5007,$H1665))=$C$8,"",IF($H1665="","",INDEX([1]NKC!$F$10:$F$5007,$H1665)))</f>
        <v/>
      </c>
      <c r="F1665" s="49">
        <f ca="1">IF(IF($H1665="","",INDEX([1]NKC!$D$10:$D$5007,$H1665))=$C$8,"",IF($H1665="","",INDEX([1]NKC!$F$10:$F$5007,$H1665)))</f>
        <v>1200000</v>
      </c>
      <c r="G1665" s="50">
        <f ca="1">IF(SUM(E1665:F1665)=0,0,$G$11+SUM(E$12:$E1665)-SUM(F$12:$F1665))</f>
        <v>2081377533</v>
      </c>
      <c r="H1665" s="51">
        <f ca="1">IF(IF(TYPE(MATCH($C$8,OFFSET([1]NKC!$D$10,H1664,0):'[1]NKC'!$D$5007,0)+H1664)=16,"",MATCH($C$8,OFFSET([1]NKC!$D$10,H1664,0):'[1]NKC'!$D$5007,0)+H1664)&lt;IF(TYPE(MATCH($C$8,OFFSET([1]NKC!$E$10,H1664,0):'[1]NKC'!$E$5007,0)+H1664)=16,"",MATCH($C$8,OFFSET([1]NKC!$E$10,H1664,0):'[1]NKC'!$E$5007,0)+H1664),IF(TYPE(MATCH($C$8,OFFSET([1]NKC!$D$10,H1664,0):'[1]NKC'!$D$5007,0)+H1664)=16,"",MATCH($C$8,OFFSET([1]NKC!$D$10,H1664,0):'[1]NKC'!$D$5007,0)+H1664),IF(TYPE(MATCH($C$8,OFFSET([1]NKC!$E$10,H1664,0):'[1]NKC'!$E$5007,0)+H1664)=16,"",MATCH($C$8,OFFSET([1]NKC!$E$10,H1664,0):'[1]NKC'!$E$5007,0)+H1664))</f>
        <v>2529</v>
      </c>
    </row>
    <row r="1666" spans="1:8" s="52" customFormat="1" ht="25.5">
      <c r="A1666" s="45">
        <f ca="1">IF($H1666="","",INDEX([1]NKC!$A$10:$A$5007,$H1666))</f>
        <v>43769</v>
      </c>
      <c r="B1666" s="46" t="str">
        <f ca="1">IF($H1666="","",INDEX([1]NKC!$B$10:$B$5007,$H1666))</f>
        <v>PC00209</v>
      </c>
      <c r="C1666" s="47" t="str">
        <f ca="1">IF($H1666="","",INDEX([1]NKC!$C$10:$C$5007,$H1666))</f>
        <v>Thanh toán phí công tác tại Hà Nội (KV07) - Nguyễn Việt Hùng</v>
      </c>
      <c r="D1666" s="48" t="str">
        <f ca="1">IF(IF($H1666="","",INDEX([1]NKC!$D$10:$D$5007,$H1666))=$C$8,IF($H1666="","",INDEX([1]NKC!$E$10:$E$5007,$H1666)),IF($H1666="","",INDEX([1]NKC!$D$10:$D$5007,$H1666)))</f>
        <v>6418</v>
      </c>
      <c r="E1666" s="49" t="str">
        <f ca="1">IF(IF($H1666="","",INDEX([1]NKC!$E$10:$E$5007,$H1666))=$C$8,"",IF($H1666="","",INDEX([1]NKC!$F$10:$F$5007,$H1666)))</f>
        <v/>
      </c>
      <c r="F1666" s="49">
        <f ca="1">IF(IF($H1666="","",INDEX([1]NKC!$D$10:$D$5007,$H1666))=$C$8,"",IF($H1666="","",INDEX([1]NKC!$F$10:$F$5007,$H1666)))</f>
        <v>1417000</v>
      </c>
      <c r="G1666" s="50">
        <f ca="1">IF(SUM(E1666:F1666)=0,0,$G$11+SUM(E$12:$E1666)-SUM(F$12:$F1666))</f>
        <v>2079960533</v>
      </c>
      <c r="H1666" s="51">
        <f ca="1">IF(IF(TYPE(MATCH($C$8,OFFSET([1]NKC!$D$10,H1665,0):'[1]NKC'!$D$5007,0)+H1665)=16,"",MATCH($C$8,OFFSET([1]NKC!$D$10,H1665,0):'[1]NKC'!$D$5007,0)+H1665)&lt;IF(TYPE(MATCH($C$8,OFFSET([1]NKC!$E$10,H1665,0):'[1]NKC'!$E$5007,0)+H1665)=16,"",MATCH($C$8,OFFSET([1]NKC!$E$10,H1665,0):'[1]NKC'!$E$5007,0)+H1665),IF(TYPE(MATCH($C$8,OFFSET([1]NKC!$D$10,H1665,0):'[1]NKC'!$D$5007,0)+H1665)=16,"",MATCH($C$8,OFFSET([1]NKC!$D$10,H1665,0):'[1]NKC'!$D$5007,0)+H1665),IF(TYPE(MATCH($C$8,OFFSET([1]NKC!$E$10,H1665,0):'[1]NKC'!$E$5007,0)+H1665)=16,"",MATCH($C$8,OFFSET([1]NKC!$E$10,H1665,0):'[1]NKC'!$E$5007,0)+H1665))</f>
        <v>2530</v>
      </c>
    </row>
    <row r="1667" spans="1:8" s="52" customFormat="1" ht="25.5">
      <c r="A1667" s="45">
        <f ca="1">IF($H1667="","",INDEX([1]NKC!$A$10:$A$5007,$H1667))</f>
        <v>43769</v>
      </c>
      <c r="B1667" s="46" t="str">
        <f ca="1">IF($H1667="","",INDEX([1]NKC!$B$10:$B$5007,$H1667))</f>
        <v>PC00209</v>
      </c>
      <c r="C1667" s="47" t="str">
        <f ca="1">IF($H1667="","",INDEX([1]NKC!$C$10:$C$5007,$H1667))</f>
        <v>Thanh toán phí công tác tại Hà Nội (KV07) - Nguyễn Việt Hùng</v>
      </c>
      <c r="D1667" s="48" t="str">
        <f ca="1">IF(IF($H1667="","",INDEX([1]NKC!$D$10:$D$5007,$H1667))=$C$8,IF($H1667="","",INDEX([1]NKC!$E$10:$E$5007,$H1667)),IF($H1667="","",INDEX([1]NKC!$D$10:$D$5007,$H1667)))</f>
        <v>6418</v>
      </c>
      <c r="E1667" s="49" t="str">
        <f ca="1">IF(IF($H1667="","",INDEX([1]NKC!$E$10:$E$5007,$H1667))=$C$8,"",IF($H1667="","",INDEX([1]NKC!$F$10:$F$5007,$H1667)))</f>
        <v/>
      </c>
      <c r="F1667" s="49">
        <f ca="1">IF(IF($H1667="","",INDEX([1]NKC!$D$10:$D$5007,$H1667))=$C$8,"",IF($H1667="","",INDEX([1]NKC!$F$10:$F$5007,$H1667)))</f>
        <v>2070000</v>
      </c>
      <c r="G1667" s="50">
        <f ca="1">IF(SUM(E1667:F1667)=0,0,$G$11+SUM(E$12:$E1667)-SUM(F$12:$F1667))</f>
        <v>2077890533</v>
      </c>
      <c r="H1667" s="51">
        <f ca="1">IF(IF(TYPE(MATCH($C$8,OFFSET([1]NKC!$D$10,H1666,0):'[1]NKC'!$D$5007,0)+H1666)=16,"",MATCH($C$8,OFFSET([1]NKC!$D$10,H1666,0):'[1]NKC'!$D$5007,0)+H1666)&lt;IF(TYPE(MATCH($C$8,OFFSET([1]NKC!$E$10,H1666,0):'[1]NKC'!$E$5007,0)+H1666)=16,"",MATCH($C$8,OFFSET([1]NKC!$E$10,H1666,0):'[1]NKC'!$E$5007,0)+H1666),IF(TYPE(MATCH($C$8,OFFSET([1]NKC!$D$10,H1666,0):'[1]NKC'!$D$5007,0)+H1666)=16,"",MATCH($C$8,OFFSET([1]NKC!$D$10,H1666,0):'[1]NKC'!$D$5007,0)+H1666),IF(TYPE(MATCH($C$8,OFFSET([1]NKC!$E$10,H1666,0):'[1]NKC'!$E$5007,0)+H1666)=16,"",MATCH($C$8,OFFSET([1]NKC!$E$10,H1666,0):'[1]NKC'!$E$5007,0)+H1666))</f>
        <v>2531</v>
      </c>
    </row>
    <row r="1668" spans="1:8" s="52" customFormat="1" ht="14.25">
      <c r="A1668" s="45">
        <f ca="1">IF($H1668="","",INDEX([1]NKC!$A$10:$A$5007,$H1668))</f>
        <v>43769</v>
      </c>
      <c r="B1668" s="46" t="str">
        <f ca="1">IF($H1668="","",INDEX([1]NKC!$B$10:$B$5007,$H1668))</f>
        <v>PC00209</v>
      </c>
      <c r="C1668" s="47" t="str">
        <f ca="1">IF($H1668="","",INDEX([1]NKC!$C$10:$C$5007,$H1668))</f>
        <v>Thuế GTGT được khấu trừ của hàng hóa, dịch vụ</v>
      </c>
      <c r="D1668" s="48" t="str">
        <f ca="1">IF(IF($H1668="","",INDEX([1]NKC!$D$10:$D$5007,$H1668))=$C$8,IF($H1668="","",INDEX([1]NKC!$E$10:$E$5007,$H1668)),IF($H1668="","",INDEX([1]NKC!$D$10:$D$5007,$H1668)))</f>
        <v>1331</v>
      </c>
      <c r="E1668" s="49" t="str">
        <f ca="1">IF(IF($H1668="","",INDEX([1]NKC!$E$10:$E$5007,$H1668))=$C$8,"",IF($H1668="","",INDEX([1]NKC!$F$10:$F$5007,$H1668)))</f>
        <v/>
      </c>
      <c r="F1668" s="49">
        <f ca="1">IF(IF($H1668="","",INDEX([1]NKC!$D$10:$D$5007,$H1668))=$C$8,"",IF($H1668="","",INDEX([1]NKC!$F$10:$F$5007,$H1668)))</f>
        <v>120000</v>
      </c>
      <c r="G1668" s="50">
        <f ca="1">IF(SUM(E1668:F1668)=0,0,$G$11+SUM(E$12:$E1668)-SUM(F$12:$F1668))</f>
        <v>2077770533</v>
      </c>
      <c r="H1668" s="51">
        <f ca="1">IF(IF(TYPE(MATCH($C$8,OFFSET([1]NKC!$D$10,H1667,0):'[1]NKC'!$D$5007,0)+H1667)=16,"",MATCH($C$8,OFFSET([1]NKC!$D$10,H1667,0):'[1]NKC'!$D$5007,0)+H1667)&lt;IF(TYPE(MATCH($C$8,OFFSET([1]NKC!$E$10,H1667,0):'[1]NKC'!$E$5007,0)+H1667)=16,"",MATCH($C$8,OFFSET([1]NKC!$E$10,H1667,0):'[1]NKC'!$E$5007,0)+H1667),IF(TYPE(MATCH($C$8,OFFSET([1]NKC!$D$10,H1667,0):'[1]NKC'!$D$5007,0)+H1667)=16,"",MATCH($C$8,OFFSET([1]NKC!$D$10,H1667,0):'[1]NKC'!$D$5007,0)+H1667),IF(TYPE(MATCH($C$8,OFFSET([1]NKC!$E$10,H1667,0):'[1]NKC'!$E$5007,0)+H1667)=16,"",MATCH($C$8,OFFSET([1]NKC!$E$10,H1667,0):'[1]NKC'!$E$5007,0)+H1667))</f>
        <v>2532</v>
      </c>
    </row>
    <row r="1669" spans="1:8" s="52" customFormat="1" ht="14.25">
      <c r="A1669" s="45">
        <f ca="1">IF($H1669="","",INDEX([1]NKC!$A$10:$A$5007,$H1669))</f>
        <v>43769</v>
      </c>
      <c r="B1669" s="46">
        <f ca="1">IF($H1669="","",INDEX([1]NKC!$B$10:$B$5007,$H1669))</f>
        <v>0</v>
      </c>
      <c r="C1669" s="47" t="str">
        <f ca="1">IF($H1669="","",INDEX([1]NKC!$C$10:$C$5007,$H1669))</f>
        <v>Rút TGNH BIDV nhập quỹ TM (Hoàng Như Kiểm)</v>
      </c>
      <c r="D1669" s="48" t="str">
        <f ca="1">IF(IF($H1669="","",INDEX([1]NKC!$D$10:$D$5007,$H1669))=$C$8,IF($H1669="","",INDEX([1]NKC!$E$10:$E$5007,$H1669)),IF($H1669="","",INDEX([1]NKC!$D$10:$D$5007,$H1669)))</f>
        <v>1121BIDV</v>
      </c>
      <c r="E1669" s="49">
        <f ca="1">IF(IF($H1669="","",INDEX([1]NKC!$E$10:$E$5007,$H1669))=$C$8,"",IF($H1669="","",INDEX([1]NKC!$F$10:$F$5007,$H1669)))</f>
        <v>70000000</v>
      </c>
      <c r="F1669" s="49" t="str">
        <f ca="1">IF(IF($H1669="","",INDEX([1]NKC!$D$10:$D$5007,$H1669))=$C$8,"",IF($H1669="","",INDEX([1]NKC!$F$10:$F$5007,$H1669)))</f>
        <v/>
      </c>
      <c r="G1669" s="50">
        <f ca="1">IF(SUM(E1669:F1669)=0,0,$G$11+SUM(E$12:$E1669)-SUM(F$12:$F1669))</f>
        <v>2147770533</v>
      </c>
      <c r="H1669" s="51">
        <f ca="1">IF(IF(TYPE(MATCH($C$8,OFFSET([1]NKC!$D$10,H1668,0):'[1]NKC'!$D$5007,0)+H1668)=16,"",MATCH($C$8,OFFSET([1]NKC!$D$10,H1668,0):'[1]NKC'!$D$5007,0)+H1668)&lt;IF(TYPE(MATCH($C$8,OFFSET([1]NKC!$E$10,H1668,0):'[1]NKC'!$E$5007,0)+H1668)=16,"",MATCH($C$8,OFFSET([1]NKC!$E$10,H1668,0):'[1]NKC'!$E$5007,0)+H1668),IF(TYPE(MATCH($C$8,OFFSET([1]NKC!$D$10,H1668,0):'[1]NKC'!$D$5007,0)+H1668)=16,"",MATCH($C$8,OFFSET([1]NKC!$D$10,H1668,0):'[1]NKC'!$D$5007,0)+H1668),IF(TYPE(MATCH($C$8,OFFSET([1]NKC!$E$10,H1668,0):'[1]NKC'!$E$5007,0)+H1668)=16,"",MATCH($C$8,OFFSET([1]NKC!$E$10,H1668,0):'[1]NKC'!$E$5007,0)+H1668))</f>
        <v>2536</v>
      </c>
    </row>
    <row r="1670" spans="1:8" s="52" customFormat="1" ht="25.5">
      <c r="A1670" s="45">
        <f ca="1">IF($H1670="","",INDEX([1]NKC!$A$10:$A$5007,$H1670))</f>
        <v>43770</v>
      </c>
      <c r="B1670" s="46" t="str">
        <f ca="1">IF($H1670="","",INDEX([1]NKC!$B$10:$B$5007,$H1670))</f>
        <v>PT00075</v>
      </c>
      <c r="C1670" s="47" t="str">
        <f ca="1">IF($H1670="","",INDEX([1]NKC!$C$10:$C$5007,$H1670))</f>
        <v>Thu tiền bán hàng theo ĐĐH: 281019-01 Della (28/10/2019) - Công ty TNHH Toadesign (Đợt 2)</v>
      </c>
      <c r="D1670" s="48" t="str">
        <f ca="1">IF(IF($H1670="","",INDEX([1]NKC!$D$10:$D$5007,$H1670))=$C$8,IF($H1670="","",INDEX([1]NKC!$E$10:$E$5007,$H1670)),IF($H1670="","",INDEX([1]NKC!$D$10:$D$5007,$H1670)))</f>
        <v>131</v>
      </c>
      <c r="E1670" s="49">
        <f ca="1">IF(IF($H1670="","",INDEX([1]NKC!$E$10:$E$5007,$H1670))=$C$8,"",IF($H1670="","",INDEX([1]NKC!$F$10:$F$5007,$H1670)))</f>
        <v>100000000</v>
      </c>
      <c r="F1670" s="49" t="str">
        <f ca="1">IF(IF($H1670="","",INDEX([1]NKC!$D$10:$D$5007,$H1670))=$C$8,"",IF($H1670="","",INDEX([1]NKC!$F$10:$F$5007,$H1670)))</f>
        <v/>
      </c>
      <c r="G1670" s="50">
        <f ca="1">IF(SUM(E1670:F1670)=0,0,$G$11+SUM(E$12:$E1670)-SUM(F$12:$F1670))</f>
        <v>2247770533</v>
      </c>
      <c r="H1670" s="51">
        <f ca="1">IF(IF(TYPE(MATCH($C$8,OFFSET([1]NKC!$D$10,H1669,0):'[1]NKC'!$D$5007,0)+H1669)=16,"",MATCH($C$8,OFFSET([1]NKC!$D$10,H1669,0):'[1]NKC'!$D$5007,0)+H1669)&lt;IF(TYPE(MATCH($C$8,OFFSET([1]NKC!$E$10,H1669,0):'[1]NKC'!$E$5007,0)+H1669)=16,"",MATCH($C$8,OFFSET([1]NKC!$E$10,H1669,0):'[1]NKC'!$E$5007,0)+H1669),IF(TYPE(MATCH($C$8,OFFSET([1]NKC!$D$10,H1669,0):'[1]NKC'!$D$5007,0)+H1669)=16,"",MATCH($C$8,OFFSET([1]NKC!$D$10,H1669,0):'[1]NKC'!$D$5007,0)+H1669),IF(TYPE(MATCH($C$8,OFFSET([1]NKC!$E$10,H1669,0):'[1]NKC'!$E$5007,0)+H1669)=16,"",MATCH($C$8,OFFSET([1]NKC!$E$10,H1669,0):'[1]NKC'!$E$5007,0)+H1669))</f>
        <v>2577</v>
      </c>
    </row>
    <row r="1671" spans="1:8" s="52" customFormat="1" ht="25.5">
      <c r="A1671" s="45">
        <f ca="1">IF($H1671="","",INDEX([1]NKC!$A$10:$A$5007,$H1671))</f>
        <v>43770</v>
      </c>
      <c r="B1671" s="46" t="str">
        <f ca="1">IF($H1671="","",INDEX([1]NKC!$B$10:$B$5007,$H1671))</f>
        <v>PT00076</v>
      </c>
      <c r="C1671" s="47" t="str">
        <f ca="1">IF($H1671="","",INDEX([1]NKC!$C$10:$C$5007,$H1671))</f>
        <v>Hoàng Thị Luyến hoàn ứng (A.Kiểm đưa tiền mặt) - Hoàng Như Kiểm</v>
      </c>
      <c r="D1671" s="48" t="str">
        <f ca="1">IF(IF($H1671="","",INDEX([1]NKC!$D$10:$D$5007,$H1671))=$C$8,IF($H1671="","",INDEX([1]NKC!$E$10:$E$5007,$H1671)),IF($H1671="","",INDEX([1]NKC!$D$10:$D$5007,$H1671)))</f>
        <v>141</v>
      </c>
      <c r="E1671" s="49">
        <f ca="1">IF(IF($H1671="","",INDEX([1]NKC!$E$10:$E$5007,$H1671))=$C$8,"",IF($H1671="","",INDEX([1]NKC!$F$10:$F$5007,$H1671)))</f>
        <v>25000000</v>
      </c>
      <c r="F1671" s="49" t="str">
        <f ca="1">IF(IF($H1671="","",INDEX([1]NKC!$D$10:$D$5007,$H1671))=$C$8,"",IF($H1671="","",INDEX([1]NKC!$F$10:$F$5007,$H1671)))</f>
        <v/>
      </c>
      <c r="G1671" s="50">
        <f ca="1">IF(SUM(E1671:F1671)=0,0,$G$11+SUM(E$12:$E1671)-SUM(F$12:$F1671))</f>
        <v>2272770533</v>
      </c>
      <c r="H1671" s="51">
        <f ca="1">IF(IF(TYPE(MATCH($C$8,OFFSET([1]NKC!$D$10,H1670,0):'[1]NKC'!$D$5007,0)+H1670)=16,"",MATCH($C$8,OFFSET([1]NKC!$D$10,H1670,0):'[1]NKC'!$D$5007,0)+H1670)&lt;IF(TYPE(MATCH($C$8,OFFSET([1]NKC!$E$10,H1670,0):'[1]NKC'!$E$5007,0)+H1670)=16,"",MATCH($C$8,OFFSET([1]NKC!$E$10,H1670,0):'[1]NKC'!$E$5007,0)+H1670),IF(TYPE(MATCH($C$8,OFFSET([1]NKC!$D$10,H1670,0):'[1]NKC'!$D$5007,0)+H1670)=16,"",MATCH($C$8,OFFSET([1]NKC!$D$10,H1670,0):'[1]NKC'!$D$5007,0)+H1670),IF(TYPE(MATCH($C$8,OFFSET([1]NKC!$E$10,H1670,0):'[1]NKC'!$E$5007,0)+H1670)=16,"",MATCH($C$8,OFFSET([1]NKC!$E$10,H1670,0):'[1]NKC'!$E$5007,0)+H1670))</f>
        <v>2578</v>
      </c>
    </row>
    <row r="1672" spans="1:8" s="52" customFormat="1" ht="25.5">
      <c r="A1672" s="45">
        <f ca="1">IF($H1672="","",INDEX([1]NKC!$A$10:$A$5007,$H1672))</f>
        <v>43770</v>
      </c>
      <c r="B1672" s="46" t="str">
        <f ca="1">IF($H1672="","",INDEX([1]NKC!$B$10:$B$5007,$H1672))</f>
        <v>PC00210</v>
      </c>
      <c r="C1672" s="47" t="str">
        <f ca="1">IF($H1672="","",INDEX([1]NKC!$C$10:$C$5007,$H1672))</f>
        <v>Tạm ứng phí công tác gửi mẫu, tư vấn kỹ thuật tại Tây Ninh (KV2) - Đỗ Trọng Khương</v>
      </c>
      <c r="D1672" s="48" t="str">
        <f ca="1">IF(IF($H1672="","",INDEX([1]NKC!$D$10:$D$5007,$H1672))=$C$8,IF($H1672="","",INDEX([1]NKC!$E$10:$E$5007,$H1672)),IF($H1672="","",INDEX([1]NKC!$D$10:$D$5007,$H1672)))</f>
        <v>141</v>
      </c>
      <c r="E1672" s="49" t="str">
        <f ca="1">IF(IF($H1672="","",INDEX([1]NKC!$E$10:$E$5007,$H1672))=$C$8,"",IF($H1672="","",INDEX([1]NKC!$F$10:$F$5007,$H1672)))</f>
        <v/>
      </c>
      <c r="F1672" s="49">
        <f ca="1">IF(IF($H1672="","",INDEX([1]NKC!$D$10:$D$5007,$H1672))=$C$8,"",IF($H1672="","",INDEX([1]NKC!$F$10:$F$5007,$H1672)))</f>
        <v>3000000</v>
      </c>
      <c r="G1672" s="50">
        <f ca="1">IF(SUM(E1672:F1672)=0,0,$G$11+SUM(E$12:$E1672)-SUM(F$12:$F1672))</f>
        <v>2269770533</v>
      </c>
      <c r="H1672" s="51">
        <f ca="1">IF(IF(TYPE(MATCH($C$8,OFFSET([1]NKC!$D$10,H1671,0):'[1]NKC'!$D$5007,0)+H1671)=16,"",MATCH($C$8,OFFSET([1]NKC!$D$10,H1671,0):'[1]NKC'!$D$5007,0)+H1671)&lt;IF(TYPE(MATCH($C$8,OFFSET([1]NKC!$E$10,H1671,0):'[1]NKC'!$E$5007,0)+H1671)=16,"",MATCH($C$8,OFFSET([1]NKC!$E$10,H1671,0):'[1]NKC'!$E$5007,0)+H1671),IF(TYPE(MATCH($C$8,OFFSET([1]NKC!$D$10,H1671,0):'[1]NKC'!$D$5007,0)+H1671)=16,"",MATCH($C$8,OFFSET([1]NKC!$D$10,H1671,0):'[1]NKC'!$D$5007,0)+H1671),IF(TYPE(MATCH($C$8,OFFSET([1]NKC!$E$10,H1671,0):'[1]NKC'!$E$5007,0)+H1671)=16,"",MATCH($C$8,OFFSET([1]NKC!$E$10,H1671,0):'[1]NKC'!$E$5007,0)+H1671))</f>
        <v>2579</v>
      </c>
    </row>
    <row r="1673" spans="1:8" s="52" customFormat="1" ht="25.5">
      <c r="A1673" s="45">
        <f ca="1">IF($H1673="","",INDEX([1]NKC!$A$10:$A$5007,$H1673))</f>
        <v>43770</v>
      </c>
      <c r="B1673" s="46" t="str">
        <f ca="1">IF($H1673="","",INDEX([1]NKC!$B$10:$B$5007,$H1673))</f>
        <v>PC00211</v>
      </c>
      <c r="C1673" s="47" t="str">
        <f ca="1">IF($H1673="","",INDEX([1]NKC!$C$10:$C$5007,$H1673))</f>
        <v>Hoàng Thị Luyến tạm ứng (chuyển lương cho Della) - Hoàng Thị Luyến</v>
      </c>
      <c r="D1673" s="48" t="str">
        <f ca="1">IF(IF($H1673="","",INDEX([1]NKC!$D$10:$D$5007,$H1673))=$C$8,IF($H1673="","",INDEX([1]NKC!$E$10:$E$5007,$H1673)),IF($H1673="","",INDEX([1]NKC!$D$10:$D$5007,$H1673)))</f>
        <v>141</v>
      </c>
      <c r="E1673" s="49" t="str">
        <f ca="1">IF(IF($H1673="","",INDEX([1]NKC!$E$10:$E$5007,$H1673))=$C$8,"",IF($H1673="","",INDEX([1]NKC!$F$10:$F$5007,$H1673)))</f>
        <v/>
      </c>
      <c r="F1673" s="49">
        <f ca="1">IF(IF($H1673="","",INDEX([1]NKC!$D$10:$D$5007,$H1673))=$C$8,"",IF($H1673="","",INDEX([1]NKC!$F$10:$F$5007,$H1673)))</f>
        <v>100000000</v>
      </c>
      <c r="G1673" s="50">
        <f ca="1">IF(SUM(E1673:F1673)=0,0,$G$11+SUM(E$12:$E1673)-SUM(F$12:$F1673))</f>
        <v>2169770533</v>
      </c>
      <c r="H1673" s="51">
        <f ca="1">IF(IF(TYPE(MATCH($C$8,OFFSET([1]NKC!$D$10,H1672,0):'[1]NKC'!$D$5007,0)+H1672)=16,"",MATCH($C$8,OFFSET([1]NKC!$D$10,H1672,0):'[1]NKC'!$D$5007,0)+H1672)&lt;IF(TYPE(MATCH($C$8,OFFSET([1]NKC!$E$10,H1672,0):'[1]NKC'!$E$5007,0)+H1672)=16,"",MATCH($C$8,OFFSET([1]NKC!$E$10,H1672,0):'[1]NKC'!$E$5007,0)+H1672),IF(TYPE(MATCH($C$8,OFFSET([1]NKC!$D$10,H1672,0):'[1]NKC'!$D$5007,0)+H1672)=16,"",MATCH($C$8,OFFSET([1]NKC!$D$10,H1672,0):'[1]NKC'!$D$5007,0)+H1672),IF(TYPE(MATCH($C$8,OFFSET([1]NKC!$E$10,H1672,0):'[1]NKC'!$E$5007,0)+H1672)=16,"",MATCH($C$8,OFFSET([1]NKC!$E$10,H1672,0):'[1]NKC'!$E$5007,0)+H1672))</f>
        <v>2580</v>
      </c>
    </row>
    <row r="1674" spans="1:8" s="52" customFormat="1" ht="25.5">
      <c r="A1674" s="45">
        <f ca="1">IF($H1674="","",INDEX([1]NKC!$A$10:$A$5007,$H1674))</f>
        <v>43770</v>
      </c>
      <c r="B1674" s="46" t="str">
        <f ca="1">IF($H1674="","",INDEX([1]NKC!$B$10:$B$5007,$H1674))</f>
        <v>PC00212</v>
      </c>
      <c r="C1674" s="47" t="str">
        <f ca="1">IF($H1674="","",INDEX([1]NKC!$C$10:$C$5007,$H1674))</f>
        <v>Thanh toán nước uống cho công ty (HDBL số: 0101 01/11/2019) - Công ty TNHH Phương Xuân Thuỷ</v>
      </c>
      <c r="D1674" s="48" t="str">
        <f ca="1">IF(IF($H1674="","",INDEX([1]NKC!$D$10:$D$5007,$H1674))=$C$8,IF($H1674="","",INDEX([1]NKC!$E$10:$E$5007,$H1674)),IF($H1674="","",INDEX([1]NKC!$D$10:$D$5007,$H1674)))</f>
        <v>331</v>
      </c>
      <c r="E1674" s="49" t="str">
        <f ca="1">IF(IF($H1674="","",INDEX([1]NKC!$E$10:$E$5007,$H1674))=$C$8,"",IF($H1674="","",INDEX([1]NKC!$F$10:$F$5007,$H1674)))</f>
        <v/>
      </c>
      <c r="F1674" s="49">
        <f ca="1">IF(IF($H1674="","",INDEX([1]NKC!$D$10:$D$5007,$H1674))=$C$8,"",IF($H1674="","",INDEX([1]NKC!$F$10:$F$5007,$H1674)))</f>
        <v>540000</v>
      </c>
      <c r="G1674" s="50">
        <f ca="1">IF(SUM(E1674:F1674)=0,0,$G$11+SUM(E$12:$E1674)-SUM(F$12:$F1674))</f>
        <v>2169230533</v>
      </c>
      <c r="H1674" s="51">
        <f ca="1">IF(IF(TYPE(MATCH($C$8,OFFSET([1]NKC!$D$10,H1673,0):'[1]NKC'!$D$5007,0)+H1673)=16,"",MATCH($C$8,OFFSET([1]NKC!$D$10,H1673,0):'[1]NKC'!$D$5007,0)+H1673)&lt;IF(TYPE(MATCH($C$8,OFFSET([1]NKC!$E$10,H1673,0):'[1]NKC'!$E$5007,0)+H1673)=16,"",MATCH($C$8,OFFSET([1]NKC!$E$10,H1673,0):'[1]NKC'!$E$5007,0)+H1673),IF(TYPE(MATCH($C$8,OFFSET([1]NKC!$D$10,H1673,0):'[1]NKC'!$D$5007,0)+H1673)=16,"",MATCH($C$8,OFFSET([1]NKC!$D$10,H1673,0):'[1]NKC'!$D$5007,0)+H1673),IF(TYPE(MATCH($C$8,OFFSET([1]NKC!$E$10,H1673,0):'[1]NKC'!$E$5007,0)+H1673)=16,"",MATCH($C$8,OFFSET([1]NKC!$E$10,H1673,0):'[1]NKC'!$E$5007,0)+H1673))</f>
        <v>2581</v>
      </c>
    </row>
    <row r="1675" spans="1:8" s="52" customFormat="1" ht="25.5">
      <c r="A1675" s="45">
        <f ca="1">IF($H1675="","",INDEX([1]NKC!$A$10:$A$5007,$H1675))</f>
        <v>43770</v>
      </c>
      <c r="B1675" s="46" t="str">
        <f ca="1">IF($H1675="","",INDEX([1]NKC!$B$10:$B$5007,$H1675))</f>
        <v>PC00213</v>
      </c>
      <c r="C1675" s="47" t="str">
        <f ca="1">IF($H1675="","",INDEX([1]NKC!$C$10:$C$5007,$H1675))</f>
        <v>Tạm ứng bảo dưỡng xe 50LD.12570 - Hoàng Như Kiểm</v>
      </c>
      <c r="D1675" s="48" t="str">
        <f ca="1">IF(IF($H1675="","",INDEX([1]NKC!$D$10:$D$5007,$H1675))=$C$8,IF($H1675="","",INDEX([1]NKC!$E$10:$E$5007,$H1675)),IF($H1675="","",INDEX([1]NKC!$D$10:$D$5007,$H1675)))</f>
        <v>141</v>
      </c>
      <c r="E1675" s="49" t="str">
        <f ca="1">IF(IF($H1675="","",INDEX([1]NKC!$E$10:$E$5007,$H1675))=$C$8,"",IF($H1675="","",INDEX([1]NKC!$F$10:$F$5007,$H1675)))</f>
        <v/>
      </c>
      <c r="F1675" s="49">
        <f ca="1">IF(IF($H1675="","",INDEX([1]NKC!$D$10:$D$5007,$H1675))=$C$8,"",IF($H1675="","",INDEX([1]NKC!$F$10:$F$5007,$H1675)))</f>
        <v>5000000</v>
      </c>
      <c r="G1675" s="50">
        <f ca="1">IF(SUM(E1675:F1675)=0,0,$G$11+SUM(E$12:$E1675)-SUM(F$12:$F1675))</f>
        <v>2164230533</v>
      </c>
      <c r="H1675" s="51">
        <f ca="1">IF(IF(TYPE(MATCH($C$8,OFFSET([1]NKC!$D$10,H1674,0):'[1]NKC'!$D$5007,0)+H1674)=16,"",MATCH($C$8,OFFSET([1]NKC!$D$10,H1674,0):'[1]NKC'!$D$5007,0)+H1674)&lt;IF(TYPE(MATCH($C$8,OFFSET([1]NKC!$E$10,H1674,0):'[1]NKC'!$E$5007,0)+H1674)=16,"",MATCH($C$8,OFFSET([1]NKC!$E$10,H1674,0):'[1]NKC'!$E$5007,0)+H1674),IF(TYPE(MATCH($C$8,OFFSET([1]NKC!$D$10,H1674,0):'[1]NKC'!$D$5007,0)+H1674)=16,"",MATCH($C$8,OFFSET([1]NKC!$D$10,H1674,0):'[1]NKC'!$D$5007,0)+H1674),IF(TYPE(MATCH($C$8,OFFSET([1]NKC!$E$10,H1674,0):'[1]NKC'!$E$5007,0)+H1674)=16,"",MATCH($C$8,OFFSET([1]NKC!$E$10,H1674,0):'[1]NKC'!$E$5007,0)+H1674))</f>
        <v>2582</v>
      </c>
    </row>
    <row r="1676" spans="1:8" s="52" customFormat="1" ht="25.5">
      <c r="A1676" s="45">
        <f ca="1">IF($H1676="","",INDEX([1]NKC!$A$10:$A$5007,$H1676))</f>
        <v>43770</v>
      </c>
      <c r="B1676" s="46" t="str">
        <f ca="1">IF($H1676="","",INDEX([1]NKC!$B$10:$B$5007,$H1676))</f>
        <v>PC00214</v>
      </c>
      <c r="C1676" s="47" t="str">
        <f ca="1">IF($H1676="","",INDEX([1]NKC!$C$10:$C$5007,$H1676))</f>
        <v>Thanh toán phí làm giá liên sở - Mái ngói thép hợp kim phủ đá (không chứng từ) - Dương Anh Đào</v>
      </c>
      <c r="D1676" s="48" t="str">
        <f ca="1">IF(IF($H1676="","",INDEX([1]NKC!$D$10:$D$5007,$H1676))=$C$8,IF($H1676="","",INDEX([1]NKC!$E$10:$E$5007,$H1676)),IF($H1676="","",INDEX([1]NKC!$D$10:$D$5007,$H1676)))</f>
        <v>6428</v>
      </c>
      <c r="E1676" s="49" t="str">
        <f ca="1">IF(IF($H1676="","",INDEX([1]NKC!$E$10:$E$5007,$H1676))=$C$8,"",IF($H1676="","",INDEX([1]NKC!$F$10:$F$5007,$H1676)))</f>
        <v/>
      </c>
      <c r="F1676" s="49">
        <f ca="1">IF(IF($H1676="","",INDEX([1]NKC!$D$10:$D$5007,$H1676))=$C$8,"",IF($H1676="","",INDEX([1]NKC!$F$10:$F$5007,$H1676)))</f>
        <v>20000000</v>
      </c>
      <c r="G1676" s="50">
        <f ca="1">IF(SUM(E1676:F1676)=0,0,$G$11+SUM(E$12:$E1676)-SUM(F$12:$F1676))</f>
        <v>2144230533</v>
      </c>
      <c r="H1676" s="51">
        <f ca="1">IF(IF(TYPE(MATCH($C$8,OFFSET([1]NKC!$D$10,H1675,0):'[1]NKC'!$D$5007,0)+H1675)=16,"",MATCH($C$8,OFFSET([1]NKC!$D$10,H1675,0):'[1]NKC'!$D$5007,0)+H1675)&lt;IF(TYPE(MATCH($C$8,OFFSET([1]NKC!$E$10,H1675,0):'[1]NKC'!$E$5007,0)+H1675)=16,"",MATCH($C$8,OFFSET([1]NKC!$E$10,H1675,0):'[1]NKC'!$E$5007,0)+H1675),IF(TYPE(MATCH($C$8,OFFSET([1]NKC!$D$10,H1675,0):'[1]NKC'!$D$5007,0)+H1675)=16,"",MATCH($C$8,OFFSET([1]NKC!$D$10,H1675,0):'[1]NKC'!$D$5007,0)+H1675),IF(TYPE(MATCH($C$8,OFFSET([1]NKC!$E$10,H1675,0):'[1]NKC'!$E$5007,0)+H1675)=16,"",MATCH($C$8,OFFSET([1]NKC!$E$10,H1675,0):'[1]NKC'!$E$5007,0)+H1675))</f>
        <v>2583</v>
      </c>
    </row>
    <row r="1677" spans="1:8" s="52" customFormat="1" ht="14.25">
      <c r="A1677" s="45">
        <f ca="1">IF($H1677="","",INDEX([1]NKC!$A$10:$A$5007,$H1677))</f>
        <v>43773</v>
      </c>
      <c r="B1677" s="46" t="str">
        <f ca="1">IF($H1677="","",INDEX([1]NKC!$B$10:$B$5007,$H1677))</f>
        <v>PC 00215</v>
      </c>
      <c r="C1677" s="47" t="str">
        <f ca="1">IF($H1677="","",INDEX([1]NKC!$C$10:$C$5007,$H1677))</f>
        <v>Nộp thuế TNCN quí 02+03/2019 - Võ Ngọc Châu</v>
      </c>
      <c r="D1677" s="48" t="str">
        <f ca="1">IF(IF($H1677="","",INDEX([1]NKC!$D$10:$D$5007,$H1677))=$C$8,IF($H1677="","",INDEX([1]NKC!$E$10:$E$5007,$H1677)),IF($H1677="","",INDEX([1]NKC!$D$10:$D$5007,$H1677)))</f>
        <v>3335</v>
      </c>
      <c r="E1677" s="49" t="str">
        <f ca="1">IF(IF($H1677="","",INDEX([1]NKC!$E$10:$E$5007,$H1677))=$C$8,"",IF($H1677="","",INDEX([1]NKC!$F$10:$F$5007,$H1677)))</f>
        <v/>
      </c>
      <c r="F1677" s="49">
        <f ca="1">IF(IF($H1677="","",INDEX([1]NKC!$D$10:$D$5007,$H1677))=$C$8,"",IF($H1677="","",INDEX([1]NKC!$F$10:$F$5007,$H1677)))</f>
        <v>50664625</v>
      </c>
      <c r="G1677" s="50">
        <f ca="1">IF(SUM(E1677:F1677)=0,0,$G$11+SUM(E$12:$E1677)-SUM(F$12:$F1677))</f>
        <v>2093565908</v>
      </c>
      <c r="H1677" s="51">
        <f ca="1">IF(IF(TYPE(MATCH($C$8,OFFSET([1]NKC!$D$10,H1676,0):'[1]NKC'!$D$5007,0)+H1676)=16,"",MATCH($C$8,OFFSET([1]NKC!$D$10,H1676,0):'[1]NKC'!$D$5007,0)+H1676)&lt;IF(TYPE(MATCH($C$8,OFFSET([1]NKC!$E$10,H1676,0):'[1]NKC'!$E$5007,0)+H1676)=16,"",MATCH($C$8,OFFSET([1]NKC!$E$10,H1676,0):'[1]NKC'!$E$5007,0)+H1676),IF(TYPE(MATCH($C$8,OFFSET([1]NKC!$D$10,H1676,0):'[1]NKC'!$D$5007,0)+H1676)=16,"",MATCH($C$8,OFFSET([1]NKC!$D$10,H1676,0):'[1]NKC'!$D$5007,0)+H1676),IF(TYPE(MATCH($C$8,OFFSET([1]NKC!$E$10,H1676,0):'[1]NKC'!$E$5007,0)+H1676)=16,"",MATCH($C$8,OFFSET([1]NKC!$E$10,H1676,0):'[1]NKC'!$E$5007,0)+H1676))</f>
        <v>2586</v>
      </c>
    </row>
    <row r="1678" spans="1:8" s="52" customFormat="1" ht="25.5">
      <c r="A1678" s="45">
        <f ca="1">IF($H1678="","",INDEX([1]NKC!$A$10:$A$5007,$H1678))</f>
        <v>43774</v>
      </c>
      <c r="B1678" s="46" t="str">
        <f ca="1">IF($H1678="","",INDEX([1]NKC!$B$10:$B$5007,$H1678))</f>
        <v>PT00077</v>
      </c>
      <c r="C1678" s="47" t="str">
        <f ca="1">IF($H1678="","",INDEX([1]NKC!$C$10:$C$5007,$H1678))</f>
        <v>Hoàng Thị Luyến hoàn ứng (nộp tiền mặt vào TK NH BIDV) - Văn Ngọc Phương</v>
      </c>
      <c r="D1678" s="48" t="str">
        <f ca="1">IF(IF($H1678="","",INDEX([1]NKC!$D$10:$D$5007,$H1678))=$C$8,IF($H1678="","",INDEX([1]NKC!$E$10:$E$5007,$H1678)),IF($H1678="","",INDEX([1]NKC!$D$10:$D$5007,$H1678)))</f>
        <v>141</v>
      </c>
      <c r="E1678" s="49">
        <f ca="1">IF(IF($H1678="","",INDEX([1]NKC!$E$10:$E$5007,$H1678))=$C$8,"",IF($H1678="","",INDEX([1]NKC!$F$10:$F$5007,$H1678)))</f>
        <v>38000000</v>
      </c>
      <c r="F1678" s="49" t="str">
        <f ca="1">IF(IF($H1678="","",INDEX([1]NKC!$D$10:$D$5007,$H1678))=$C$8,"",IF($H1678="","",INDEX([1]NKC!$F$10:$F$5007,$H1678)))</f>
        <v/>
      </c>
      <c r="G1678" s="50">
        <f ca="1">IF(SUM(E1678:F1678)=0,0,$G$11+SUM(E$12:$E1678)-SUM(F$12:$F1678))</f>
        <v>2131565908</v>
      </c>
      <c r="H1678" s="51">
        <f ca="1">IF(IF(TYPE(MATCH($C$8,OFFSET([1]NKC!$D$10,H1677,0):'[1]NKC'!$D$5007,0)+H1677)=16,"",MATCH($C$8,OFFSET([1]NKC!$D$10,H1677,0):'[1]NKC'!$D$5007,0)+H1677)&lt;IF(TYPE(MATCH($C$8,OFFSET([1]NKC!$E$10,H1677,0):'[1]NKC'!$E$5007,0)+H1677)=16,"",MATCH($C$8,OFFSET([1]NKC!$E$10,H1677,0):'[1]NKC'!$E$5007,0)+H1677),IF(TYPE(MATCH($C$8,OFFSET([1]NKC!$D$10,H1677,0):'[1]NKC'!$D$5007,0)+H1677)=16,"",MATCH($C$8,OFFSET([1]NKC!$D$10,H1677,0):'[1]NKC'!$D$5007,0)+H1677),IF(TYPE(MATCH($C$8,OFFSET([1]NKC!$E$10,H1677,0):'[1]NKC'!$E$5007,0)+H1677)=16,"",MATCH($C$8,OFFSET([1]NKC!$E$10,H1677,0):'[1]NKC'!$E$5007,0)+H1677))</f>
        <v>2591</v>
      </c>
    </row>
    <row r="1679" spans="1:8" s="52" customFormat="1" ht="25.5">
      <c r="A1679" s="45">
        <f ca="1">IF($H1679="","",INDEX([1]NKC!$A$10:$A$5007,$H1679))</f>
        <v>43774</v>
      </c>
      <c r="B1679" s="46" t="str">
        <f ca="1">IF($H1679="","",INDEX([1]NKC!$B$10:$B$5007,$H1679))</f>
        <v>PC00216</v>
      </c>
      <c r="C1679" s="47" t="str">
        <f ca="1">IF($H1679="","",INDEX([1]NKC!$C$10:$C$5007,$H1679))</f>
        <v>Nộp tiền mặt vào tài khoản NH BIDV - Văn Ngọc Phương</v>
      </c>
      <c r="D1679" s="48" t="str">
        <f ca="1">IF(IF($H1679="","",INDEX([1]NKC!$D$10:$D$5007,$H1679))=$C$8,IF($H1679="","",INDEX([1]NKC!$E$10:$E$5007,$H1679)),IF($H1679="","",INDEX([1]NKC!$D$10:$D$5007,$H1679)))</f>
        <v>1121BIDV</v>
      </c>
      <c r="E1679" s="49" t="str">
        <f ca="1">IF(IF($H1679="","",INDEX([1]NKC!$E$10:$E$5007,$H1679))=$C$8,"",IF($H1679="","",INDEX([1]NKC!$F$10:$F$5007,$H1679)))</f>
        <v/>
      </c>
      <c r="F1679" s="49">
        <f ca="1">IF(IF($H1679="","",INDEX([1]NKC!$D$10:$D$5007,$H1679))=$C$8,"",IF($H1679="","",INDEX([1]NKC!$F$10:$F$5007,$H1679)))</f>
        <v>0</v>
      </c>
      <c r="G1679" s="50">
        <f ca="1">IF(SUM(E1679:F1679)=0,0,$G$11+SUM(E$12:$E1679)-SUM(F$12:$F1679))</f>
        <v>0</v>
      </c>
      <c r="H1679" s="51">
        <f ca="1">IF(IF(TYPE(MATCH($C$8,OFFSET([1]NKC!$D$10,H1678,0):'[1]NKC'!$D$5007,0)+H1678)=16,"",MATCH($C$8,OFFSET([1]NKC!$D$10,H1678,0):'[1]NKC'!$D$5007,0)+H1678)&lt;IF(TYPE(MATCH($C$8,OFFSET([1]NKC!$E$10,H1678,0):'[1]NKC'!$E$5007,0)+H1678)=16,"",MATCH($C$8,OFFSET([1]NKC!$E$10,H1678,0):'[1]NKC'!$E$5007,0)+H1678),IF(TYPE(MATCH($C$8,OFFSET([1]NKC!$D$10,H1678,0):'[1]NKC'!$D$5007,0)+H1678)=16,"",MATCH($C$8,OFFSET([1]NKC!$D$10,H1678,0):'[1]NKC'!$D$5007,0)+H1678),IF(TYPE(MATCH($C$8,OFFSET([1]NKC!$E$10,H1678,0):'[1]NKC'!$E$5007,0)+H1678)=16,"",MATCH($C$8,OFFSET([1]NKC!$E$10,H1678,0):'[1]NKC'!$E$5007,0)+H1678))</f>
        <v>2592</v>
      </c>
    </row>
    <row r="1680" spans="1:8" s="52" customFormat="1" ht="14.25">
      <c r="A1680" s="45">
        <f ca="1">IF($H1680="","",INDEX([1]NKC!$A$10:$A$5007,$H1680))</f>
        <v>43774</v>
      </c>
      <c r="B1680" s="46" t="str">
        <f ca="1">IF($H1680="","",INDEX([1]NKC!$B$10:$B$5007,$H1680))</f>
        <v>PC00216</v>
      </c>
      <c r="C1680" s="47" t="str">
        <f ca="1">IF($H1680="","",INDEX([1]NKC!$C$10:$C$5007,$H1680))</f>
        <v>Thuế, phí và lệ phí</v>
      </c>
      <c r="D1680" s="48" t="str">
        <f ca="1">IF(IF($H1680="","",INDEX([1]NKC!$D$10:$D$5007,$H1680))=$C$8,IF($H1680="","",INDEX([1]NKC!$E$10:$E$5007,$H1680)),IF($H1680="","",INDEX([1]NKC!$D$10:$D$5007,$H1680)))</f>
        <v>6425</v>
      </c>
      <c r="E1680" s="49" t="str">
        <f ca="1">IF(IF($H1680="","",INDEX([1]NKC!$E$10:$E$5007,$H1680))=$C$8,"",IF($H1680="","",INDEX([1]NKC!$F$10:$F$5007,$H1680)))</f>
        <v/>
      </c>
      <c r="F1680" s="49">
        <f ca="1">IF(IF($H1680="","",INDEX([1]NKC!$D$10:$D$5007,$H1680))=$C$8,"",IF($H1680="","",INDEX([1]NKC!$F$10:$F$5007,$H1680)))</f>
        <v>11000</v>
      </c>
      <c r="G1680" s="50">
        <f ca="1">IF(SUM(E1680:F1680)=0,0,$G$11+SUM(E$12:$E1680)-SUM(F$12:$F1680))</f>
        <v>2131554908</v>
      </c>
      <c r="H1680" s="51">
        <f ca="1">IF(IF(TYPE(MATCH($C$8,OFFSET([1]NKC!$D$10,H1679,0):'[1]NKC'!$D$5007,0)+H1679)=16,"",MATCH($C$8,OFFSET([1]NKC!$D$10,H1679,0):'[1]NKC'!$D$5007,0)+H1679)&lt;IF(TYPE(MATCH($C$8,OFFSET([1]NKC!$E$10,H1679,0):'[1]NKC'!$E$5007,0)+H1679)=16,"",MATCH($C$8,OFFSET([1]NKC!$E$10,H1679,0):'[1]NKC'!$E$5007,0)+H1679),IF(TYPE(MATCH($C$8,OFFSET([1]NKC!$D$10,H1679,0):'[1]NKC'!$D$5007,0)+H1679)=16,"",MATCH($C$8,OFFSET([1]NKC!$D$10,H1679,0):'[1]NKC'!$D$5007,0)+H1679),IF(TYPE(MATCH($C$8,OFFSET([1]NKC!$E$10,H1679,0):'[1]NKC'!$E$5007,0)+H1679)=16,"",MATCH($C$8,OFFSET([1]NKC!$E$10,H1679,0):'[1]NKC'!$E$5007,0)+H1679))</f>
        <v>2593</v>
      </c>
    </row>
    <row r="1681" spans="1:8" s="52" customFormat="1" ht="25.5">
      <c r="A1681" s="45">
        <f ca="1">IF($H1681="","",INDEX([1]NKC!$A$10:$A$5007,$H1681))</f>
        <v>43774</v>
      </c>
      <c r="B1681" s="46" t="str">
        <f ca="1">IF($H1681="","",INDEX([1]NKC!$B$10:$B$5007,$H1681))</f>
        <v>NH</v>
      </c>
      <c r="C1681" s="47" t="str">
        <f ca="1">IF($H1681="","",INDEX([1]NKC!$C$10:$C$5007,$H1681))</f>
        <v>Nộp tiền mặt vào tài khoản NH BIDV (Hoàng Như Kiểm)</v>
      </c>
      <c r="D1681" s="48" t="str">
        <f ca="1">IF(IF($H1681="","",INDEX([1]NKC!$D$10:$D$5007,$H1681))=$C$8,IF($H1681="","",INDEX([1]NKC!$E$10:$E$5007,$H1681)),IF($H1681="","",INDEX([1]NKC!$D$10:$D$5007,$H1681)))</f>
        <v>1121BIDV</v>
      </c>
      <c r="E1681" s="49" t="str">
        <f ca="1">IF(IF($H1681="","",INDEX([1]NKC!$E$10:$E$5007,$H1681))=$C$8,"",IF($H1681="","",INDEX([1]NKC!$F$10:$F$5007,$H1681)))</f>
        <v/>
      </c>
      <c r="F1681" s="49">
        <f ca="1">IF(IF($H1681="","",INDEX([1]NKC!$D$10:$D$5007,$H1681))=$C$8,"",IF($H1681="","",INDEX([1]NKC!$F$10:$F$5007,$H1681)))</f>
        <v>73989000</v>
      </c>
      <c r="G1681" s="50">
        <f ca="1">IF(SUM(E1681:F1681)=0,0,$G$11+SUM(E$12:$E1681)-SUM(F$12:$F1681))</f>
        <v>2057565908</v>
      </c>
      <c r="H1681" s="51">
        <f ca="1">IF(IF(TYPE(MATCH($C$8,OFFSET([1]NKC!$D$10,H1680,0):'[1]NKC'!$D$5007,0)+H1680)=16,"",MATCH($C$8,OFFSET([1]NKC!$D$10,H1680,0):'[1]NKC'!$D$5007,0)+H1680)&lt;IF(TYPE(MATCH($C$8,OFFSET([1]NKC!$E$10,H1680,0):'[1]NKC'!$E$5007,0)+H1680)=16,"",MATCH($C$8,OFFSET([1]NKC!$E$10,H1680,0):'[1]NKC'!$E$5007,0)+H1680),IF(TYPE(MATCH($C$8,OFFSET([1]NKC!$D$10,H1680,0):'[1]NKC'!$D$5007,0)+H1680)=16,"",MATCH($C$8,OFFSET([1]NKC!$D$10,H1680,0):'[1]NKC'!$D$5007,0)+H1680),IF(TYPE(MATCH($C$8,OFFSET([1]NKC!$E$10,H1680,0):'[1]NKC'!$E$5007,0)+H1680)=16,"",MATCH($C$8,OFFSET([1]NKC!$E$10,H1680,0):'[1]NKC'!$E$5007,0)+H1680))</f>
        <v>2594</v>
      </c>
    </row>
    <row r="1682" spans="1:8" s="52" customFormat="1" ht="25.5">
      <c r="A1682" s="45">
        <f ca="1">IF($H1682="","",INDEX([1]NKC!$A$10:$A$5007,$H1682))</f>
        <v>43774</v>
      </c>
      <c r="B1682" s="46" t="str">
        <f ca="1">IF($H1682="","",INDEX([1]NKC!$B$10:$B$5007,$H1682))</f>
        <v>NH</v>
      </c>
      <c r="C1682" s="47" t="str">
        <f ca="1">IF($H1682="","",INDEX([1]NKC!$C$10:$C$5007,$H1682))</f>
        <v>Nộp tiền mặt vào tài khoản NH BIDV (Văn Ngọc Phương)</v>
      </c>
      <c r="D1682" s="48" t="str">
        <f ca="1">IF(IF($H1682="","",INDEX([1]NKC!$D$10:$D$5007,$H1682))=$C$8,IF($H1682="","",INDEX([1]NKC!$E$10:$E$5007,$H1682)),IF($H1682="","",INDEX([1]NKC!$D$10:$D$5007,$H1682)))</f>
        <v>1121BIDV</v>
      </c>
      <c r="E1682" s="49" t="str">
        <f ca="1">IF(IF($H1682="","",INDEX([1]NKC!$E$10:$E$5007,$H1682))=$C$8,"",IF($H1682="","",INDEX([1]NKC!$F$10:$F$5007,$H1682)))</f>
        <v/>
      </c>
      <c r="F1682" s="49">
        <f ca="1">IF(IF($H1682="","",INDEX([1]NKC!$D$10:$D$5007,$H1682))=$C$8,"",IF($H1682="","",INDEX([1]NKC!$F$10:$F$5007,$H1682)))</f>
        <v>37950000</v>
      </c>
      <c r="G1682" s="50">
        <f ca="1">IF(SUM(E1682:F1682)=0,0,$G$11+SUM(E$12:$E1682)-SUM(F$12:$F1682))</f>
        <v>2019615908</v>
      </c>
      <c r="H1682" s="51">
        <f ca="1">IF(IF(TYPE(MATCH($C$8,OFFSET([1]NKC!$D$10,H1681,0):'[1]NKC'!$D$5007,0)+H1681)=16,"",MATCH($C$8,OFFSET([1]NKC!$D$10,H1681,0):'[1]NKC'!$D$5007,0)+H1681)&lt;IF(TYPE(MATCH($C$8,OFFSET([1]NKC!$E$10,H1681,0):'[1]NKC'!$E$5007,0)+H1681)=16,"",MATCH($C$8,OFFSET([1]NKC!$E$10,H1681,0):'[1]NKC'!$E$5007,0)+H1681),IF(TYPE(MATCH($C$8,OFFSET([1]NKC!$D$10,H1681,0):'[1]NKC'!$D$5007,0)+H1681)=16,"",MATCH($C$8,OFFSET([1]NKC!$D$10,H1681,0):'[1]NKC'!$D$5007,0)+H1681),IF(TYPE(MATCH($C$8,OFFSET([1]NKC!$E$10,H1681,0):'[1]NKC'!$E$5007,0)+H1681)=16,"",MATCH($C$8,OFFSET([1]NKC!$E$10,H1681,0):'[1]NKC'!$E$5007,0)+H1681))</f>
        <v>2597</v>
      </c>
    </row>
    <row r="1683" spans="1:8" s="52" customFormat="1" ht="25.5">
      <c r="A1683" s="45">
        <f ca="1">IF($H1683="","",INDEX([1]NKC!$A$10:$A$5007,$H1683))</f>
        <v>43776</v>
      </c>
      <c r="B1683" s="46" t="str">
        <f ca="1">IF($H1683="","",INDEX([1]NKC!$B$10:$B$5007,$H1683))</f>
        <v>PT00078</v>
      </c>
      <c r="C1683" s="47" t="str">
        <f ca="1">IF($H1683="","",INDEX([1]NKC!$C$10:$C$5007,$H1683))</f>
        <v>Thu lại tiền tạm ứng ngày 01/11/2019  - Đỗ Trọng Khương</v>
      </c>
      <c r="D1683" s="48" t="str">
        <f ca="1">IF(IF($H1683="","",INDEX([1]NKC!$D$10:$D$5007,$H1683))=$C$8,IF($H1683="","",INDEX([1]NKC!$E$10:$E$5007,$H1683)),IF($H1683="","",INDEX([1]NKC!$D$10:$D$5007,$H1683)))</f>
        <v>141</v>
      </c>
      <c r="E1683" s="49">
        <f ca="1">IF(IF($H1683="","",INDEX([1]NKC!$E$10:$E$5007,$H1683))=$C$8,"",IF($H1683="","",INDEX([1]NKC!$F$10:$F$5007,$H1683)))</f>
        <v>3000000</v>
      </c>
      <c r="F1683" s="49" t="str">
        <f ca="1">IF(IF($H1683="","",INDEX([1]NKC!$D$10:$D$5007,$H1683))=$C$8,"",IF($H1683="","",INDEX([1]NKC!$F$10:$F$5007,$H1683)))</f>
        <v/>
      </c>
      <c r="G1683" s="50">
        <f ca="1">IF(SUM(E1683:F1683)=0,0,$G$11+SUM(E$12:$E1683)-SUM(F$12:$F1683))</f>
        <v>2022615908</v>
      </c>
      <c r="H1683" s="51">
        <f ca="1">IF(IF(TYPE(MATCH($C$8,OFFSET([1]NKC!$D$10,H1682,0):'[1]NKC'!$D$5007,0)+H1682)=16,"",MATCH($C$8,OFFSET([1]NKC!$D$10,H1682,0):'[1]NKC'!$D$5007,0)+H1682)&lt;IF(TYPE(MATCH($C$8,OFFSET([1]NKC!$E$10,H1682,0):'[1]NKC'!$E$5007,0)+H1682)=16,"",MATCH($C$8,OFFSET([1]NKC!$E$10,H1682,0):'[1]NKC'!$E$5007,0)+H1682),IF(TYPE(MATCH($C$8,OFFSET([1]NKC!$D$10,H1682,0):'[1]NKC'!$D$5007,0)+H1682)=16,"",MATCH($C$8,OFFSET([1]NKC!$D$10,H1682,0):'[1]NKC'!$D$5007,0)+H1682),IF(TYPE(MATCH($C$8,OFFSET([1]NKC!$E$10,H1682,0):'[1]NKC'!$E$5007,0)+H1682)=16,"",MATCH($C$8,OFFSET([1]NKC!$E$10,H1682,0):'[1]NKC'!$E$5007,0)+H1682))</f>
        <v>2604</v>
      </c>
    </row>
    <row r="1684" spans="1:8" s="52" customFormat="1" ht="38.25">
      <c r="A1684" s="45">
        <f ca="1">IF($H1684="","",INDEX([1]NKC!$A$10:$A$5007,$H1684))</f>
        <v>43776</v>
      </c>
      <c r="B1684" s="46" t="str">
        <f ca="1">IF($H1684="","",INDEX([1]NKC!$B$10:$B$5007,$H1684))</f>
        <v>PC00217</v>
      </c>
      <c r="C1684" s="47" t="str">
        <f ca="1">IF($H1684="","",INDEX([1]NKC!$C$10:$C$5007,$H1684))</f>
        <v>Thanh toán phí đỗ xăng, tiếp khách theo HĐ 0093001 (02/11/2019); 0049267 (02/11/2019) - Đỗ Trọng Khương</v>
      </c>
      <c r="D1684" s="48" t="str">
        <f ca="1">IF(IF($H1684="","",INDEX([1]NKC!$D$10:$D$5007,$H1684))=$C$8,IF($H1684="","",INDEX([1]NKC!$E$10:$E$5007,$H1684)),IF($H1684="","",INDEX([1]NKC!$D$10:$D$5007,$H1684)))</f>
        <v>6418</v>
      </c>
      <c r="E1684" s="49" t="str">
        <f ca="1">IF(IF($H1684="","",INDEX([1]NKC!$E$10:$E$5007,$H1684))=$C$8,"",IF($H1684="","",INDEX([1]NKC!$F$10:$F$5007,$H1684)))</f>
        <v/>
      </c>
      <c r="F1684" s="49">
        <f ca="1">IF(IF($H1684="","",INDEX([1]NKC!$D$10:$D$5007,$H1684))=$C$8,"",IF($H1684="","",INDEX([1]NKC!$F$10:$F$5007,$H1684)))</f>
        <v>454545</v>
      </c>
      <c r="G1684" s="50">
        <f ca="1">IF(SUM(E1684:F1684)=0,0,$G$11+SUM(E$12:$E1684)-SUM(F$12:$F1684))</f>
        <v>2022161363</v>
      </c>
      <c r="H1684" s="51">
        <f ca="1">IF(IF(TYPE(MATCH($C$8,OFFSET([1]NKC!$D$10,H1683,0):'[1]NKC'!$D$5007,0)+H1683)=16,"",MATCH($C$8,OFFSET([1]NKC!$D$10,H1683,0):'[1]NKC'!$D$5007,0)+H1683)&lt;IF(TYPE(MATCH($C$8,OFFSET([1]NKC!$E$10,H1683,0):'[1]NKC'!$E$5007,0)+H1683)=16,"",MATCH($C$8,OFFSET([1]NKC!$E$10,H1683,0):'[1]NKC'!$E$5007,0)+H1683),IF(TYPE(MATCH($C$8,OFFSET([1]NKC!$D$10,H1683,0):'[1]NKC'!$D$5007,0)+H1683)=16,"",MATCH($C$8,OFFSET([1]NKC!$D$10,H1683,0):'[1]NKC'!$D$5007,0)+H1683),IF(TYPE(MATCH($C$8,OFFSET([1]NKC!$E$10,H1683,0):'[1]NKC'!$E$5007,0)+H1683)=16,"",MATCH($C$8,OFFSET([1]NKC!$E$10,H1683,0):'[1]NKC'!$E$5007,0)+H1683))</f>
        <v>2605</v>
      </c>
    </row>
    <row r="1685" spans="1:8" s="52" customFormat="1" ht="38.25">
      <c r="A1685" s="45">
        <f ca="1">IF($H1685="","",INDEX([1]NKC!$A$10:$A$5007,$H1685))</f>
        <v>43776</v>
      </c>
      <c r="B1685" s="46" t="str">
        <f ca="1">IF($H1685="","",INDEX([1]NKC!$B$10:$B$5007,$H1685))</f>
        <v>PC00217</v>
      </c>
      <c r="C1685" s="47" t="str">
        <f ca="1">IF($H1685="","",INDEX([1]NKC!$C$10:$C$5007,$H1685))</f>
        <v>Thanh toán phí đỗ xăng, tiếp khách theo HĐ 0093001 (02/11/2019); 0049267 (02/11/2019) - Đỗ Trọng Khương</v>
      </c>
      <c r="D1685" s="48" t="str">
        <f ca="1">IF(IF($H1685="","",INDEX([1]NKC!$D$10:$D$5007,$H1685))=$C$8,IF($H1685="","",INDEX([1]NKC!$E$10:$E$5007,$H1685)),IF($H1685="","",INDEX([1]NKC!$D$10:$D$5007,$H1685)))</f>
        <v>6418</v>
      </c>
      <c r="E1685" s="49" t="str">
        <f ca="1">IF(IF($H1685="","",INDEX([1]NKC!$E$10:$E$5007,$H1685))=$C$8,"",IF($H1685="","",INDEX([1]NKC!$F$10:$F$5007,$H1685)))</f>
        <v/>
      </c>
      <c r="F1685" s="49">
        <f ca="1">IF(IF($H1685="","",INDEX([1]NKC!$D$10:$D$5007,$H1685))=$C$8,"",IF($H1685="","",INDEX([1]NKC!$F$10:$F$5007,$H1685)))</f>
        <v>1000000</v>
      </c>
      <c r="G1685" s="50">
        <f ca="1">IF(SUM(E1685:F1685)=0,0,$G$11+SUM(E$12:$E1685)-SUM(F$12:$F1685))</f>
        <v>2021161363</v>
      </c>
      <c r="H1685" s="51">
        <f ca="1">IF(IF(TYPE(MATCH($C$8,OFFSET([1]NKC!$D$10,H1684,0):'[1]NKC'!$D$5007,0)+H1684)=16,"",MATCH($C$8,OFFSET([1]NKC!$D$10,H1684,0):'[1]NKC'!$D$5007,0)+H1684)&lt;IF(TYPE(MATCH($C$8,OFFSET([1]NKC!$E$10,H1684,0):'[1]NKC'!$E$5007,0)+H1684)=16,"",MATCH($C$8,OFFSET([1]NKC!$E$10,H1684,0):'[1]NKC'!$E$5007,0)+H1684),IF(TYPE(MATCH($C$8,OFFSET([1]NKC!$D$10,H1684,0):'[1]NKC'!$D$5007,0)+H1684)=16,"",MATCH($C$8,OFFSET([1]NKC!$D$10,H1684,0):'[1]NKC'!$D$5007,0)+H1684),IF(TYPE(MATCH($C$8,OFFSET([1]NKC!$E$10,H1684,0):'[1]NKC'!$E$5007,0)+H1684)=16,"",MATCH($C$8,OFFSET([1]NKC!$E$10,H1684,0):'[1]NKC'!$E$5007,0)+H1684))</f>
        <v>2606</v>
      </c>
    </row>
    <row r="1686" spans="1:8" s="52" customFormat="1" ht="38.25">
      <c r="A1686" s="45">
        <f ca="1">IF($H1686="","",INDEX([1]NKC!$A$10:$A$5007,$H1686))</f>
        <v>43776</v>
      </c>
      <c r="B1686" s="46" t="str">
        <f ca="1">IF($H1686="","",INDEX([1]NKC!$B$10:$B$5007,$H1686))</f>
        <v>PC00217</v>
      </c>
      <c r="C1686" s="47" t="str">
        <f ca="1">IF($H1686="","",INDEX([1]NKC!$C$10:$C$5007,$H1686))</f>
        <v>Thanh toán phí đỗ xăng, tiếp khách theo HĐ 0093001 (02/11/2019); 0049267 (02/11/2019) - Đỗ Trọng Khương</v>
      </c>
      <c r="D1686" s="48" t="str">
        <f ca="1">IF(IF($H1686="","",INDEX([1]NKC!$D$10:$D$5007,$H1686))=$C$8,IF($H1686="","",INDEX([1]NKC!$E$10:$E$5007,$H1686)),IF($H1686="","",INDEX([1]NKC!$D$10:$D$5007,$H1686)))</f>
        <v>1331</v>
      </c>
      <c r="E1686" s="49" t="str">
        <f ca="1">IF(IF($H1686="","",INDEX([1]NKC!$E$10:$E$5007,$H1686))=$C$8,"",IF($H1686="","",INDEX([1]NKC!$F$10:$F$5007,$H1686)))</f>
        <v/>
      </c>
      <c r="F1686" s="49">
        <f ca="1">IF(IF($H1686="","",INDEX([1]NKC!$D$10:$D$5007,$H1686))=$C$8,"",IF($H1686="","",INDEX([1]NKC!$F$10:$F$5007,$H1686)))</f>
        <v>45455</v>
      </c>
      <c r="G1686" s="50">
        <f ca="1">IF(SUM(E1686:F1686)=0,0,$G$11+SUM(E$12:$E1686)-SUM(F$12:$F1686))</f>
        <v>2021115908</v>
      </c>
      <c r="H1686" s="51">
        <f ca="1">IF(IF(TYPE(MATCH($C$8,OFFSET([1]NKC!$D$10,H1685,0):'[1]NKC'!$D$5007,0)+H1685)=16,"",MATCH($C$8,OFFSET([1]NKC!$D$10,H1685,0):'[1]NKC'!$D$5007,0)+H1685)&lt;IF(TYPE(MATCH($C$8,OFFSET([1]NKC!$E$10,H1685,0):'[1]NKC'!$E$5007,0)+H1685)=16,"",MATCH($C$8,OFFSET([1]NKC!$E$10,H1685,0):'[1]NKC'!$E$5007,0)+H1685),IF(TYPE(MATCH($C$8,OFFSET([1]NKC!$D$10,H1685,0):'[1]NKC'!$D$5007,0)+H1685)=16,"",MATCH($C$8,OFFSET([1]NKC!$D$10,H1685,0):'[1]NKC'!$D$5007,0)+H1685),IF(TYPE(MATCH($C$8,OFFSET([1]NKC!$E$10,H1685,0):'[1]NKC'!$E$5007,0)+H1685)=16,"",MATCH($C$8,OFFSET([1]NKC!$E$10,H1685,0):'[1]NKC'!$E$5007,0)+H1685))</f>
        <v>2607</v>
      </c>
    </row>
    <row r="1687" spans="1:8" s="52" customFormat="1" ht="25.5">
      <c r="A1687" s="45">
        <f ca="1">IF($H1687="","",INDEX([1]NKC!$A$10:$A$5007,$H1687))</f>
        <v>43776</v>
      </c>
      <c r="B1687" s="46" t="str">
        <f ca="1">IF($H1687="","",INDEX([1]NKC!$B$10:$B$5007,$H1687))</f>
        <v>PC00218</v>
      </c>
      <c r="C1687" s="47" t="str">
        <f ca="1">IF($H1687="","",INDEX([1]NKC!$C$10:$C$5007,$H1687))</f>
        <v>Tạm ứng phí đi Đức Trọng- Lâm Đồng - Nguyễn Ngọc Thịnh</v>
      </c>
      <c r="D1687" s="48" t="str">
        <f ca="1">IF(IF($H1687="","",INDEX([1]NKC!$D$10:$D$5007,$H1687))=$C$8,IF($H1687="","",INDEX([1]NKC!$E$10:$E$5007,$H1687)),IF($H1687="","",INDEX([1]NKC!$D$10:$D$5007,$H1687)))</f>
        <v>141</v>
      </c>
      <c r="E1687" s="49" t="str">
        <f ca="1">IF(IF($H1687="","",INDEX([1]NKC!$E$10:$E$5007,$H1687))=$C$8,"",IF($H1687="","",INDEX([1]NKC!$F$10:$F$5007,$H1687)))</f>
        <v/>
      </c>
      <c r="F1687" s="49">
        <f ca="1">IF(IF($H1687="","",INDEX([1]NKC!$D$10:$D$5007,$H1687))=$C$8,"",IF($H1687="","",INDEX([1]NKC!$F$10:$F$5007,$H1687)))</f>
        <v>3000000</v>
      </c>
      <c r="G1687" s="50">
        <f ca="1">IF(SUM(E1687:F1687)=0,0,$G$11+SUM(E$12:$E1687)-SUM(F$12:$F1687))</f>
        <v>2018115908</v>
      </c>
      <c r="H1687" s="51">
        <f ca="1">IF(IF(TYPE(MATCH($C$8,OFFSET([1]NKC!$D$10,H1686,0):'[1]NKC'!$D$5007,0)+H1686)=16,"",MATCH($C$8,OFFSET([1]NKC!$D$10,H1686,0):'[1]NKC'!$D$5007,0)+H1686)&lt;IF(TYPE(MATCH($C$8,OFFSET([1]NKC!$E$10,H1686,0):'[1]NKC'!$E$5007,0)+H1686)=16,"",MATCH($C$8,OFFSET([1]NKC!$E$10,H1686,0):'[1]NKC'!$E$5007,0)+H1686),IF(TYPE(MATCH($C$8,OFFSET([1]NKC!$D$10,H1686,0):'[1]NKC'!$D$5007,0)+H1686)=16,"",MATCH($C$8,OFFSET([1]NKC!$D$10,H1686,0):'[1]NKC'!$D$5007,0)+H1686),IF(TYPE(MATCH($C$8,OFFSET([1]NKC!$E$10,H1686,0):'[1]NKC'!$E$5007,0)+H1686)=16,"",MATCH($C$8,OFFSET([1]NKC!$E$10,H1686,0):'[1]NKC'!$E$5007,0)+H1686))</f>
        <v>2608</v>
      </c>
    </row>
    <row r="1688" spans="1:8" s="52" customFormat="1" ht="14.25">
      <c r="A1688" s="45">
        <f ca="1">IF($H1688="","",INDEX([1]NKC!$A$10:$A$5007,$H1688))</f>
        <v>43777</v>
      </c>
      <c r="B1688" s="46" t="str">
        <f ca="1">IF($H1688="","",INDEX([1]NKC!$B$10:$B$5007,$H1688))</f>
        <v>PC00219</v>
      </c>
      <c r="C1688" s="47" t="str">
        <f ca="1">IF($H1688="","",INDEX([1]NKC!$C$10:$C$5007,$H1688))</f>
        <v>Tạm ứng mua đồ dùng công ty - Nguyễn Thị Hải</v>
      </c>
      <c r="D1688" s="48" t="str">
        <f ca="1">IF(IF($H1688="","",INDEX([1]NKC!$D$10:$D$5007,$H1688))=$C$8,IF($H1688="","",INDEX([1]NKC!$E$10:$E$5007,$H1688)),IF($H1688="","",INDEX([1]NKC!$D$10:$D$5007,$H1688)))</f>
        <v>141</v>
      </c>
      <c r="E1688" s="49" t="str">
        <f ca="1">IF(IF($H1688="","",INDEX([1]NKC!$E$10:$E$5007,$H1688))=$C$8,"",IF($H1688="","",INDEX([1]NKC!$F$10:$F$5007,$H1688)))</f>
        <v/>
      </c>
      <c r="F1688" s="49">
        <f ca="1">IF(IF($H1688="","",INDEX([1]NKC!$D$10:$D$5007,$H1688))=$C$8,"",IF($H1688="","",INDEX([1]NKC!$F$10:$F$5007,$H1688)))</f>
        <v>2000000</v>
      </c>
      <c r="G1688" s="50">
        <f ca="1">IF(SUM(E1688:F1688)=0,0,$G$11+SUM(E$12:$E1688)-SUM(F$12:$F1688))</f>
        <v>2016115908</v>
      </c>
      <c r="H1688" s="51">
        <f ca="1">IF(IF(TYPE(MATCH($C$8,OFFSET([1]NKC!$D$10,H1687,0):'[1]NKC'!$D$5007,0)+H1687)=16,"",MATCH($C$8,OFFSET([1]NKC!$D$10,H1687,0):'[1]NKC'!$D$5007,0)+H1687)&lt;IF(TYPE(MATCH($C$8,OFFSET([1]NKC!$E$10,H1687,0):'[1]NKC'!$E$5007,0)+H1687)=16,"",MATCH($C$8,OFFSET([1]NKC!$E$10,H1687,0):'[1]NKC'!$E$5007,0)+H1687),IF(TYPE(MATCH($C$8,OFFSET([1]NKC!$D$10,H1687,0):'[1]NKC'!$D$5007,0)+H1687)=16,"",MATCH($C$8,OFFSET([1]NKC!$D$10,H1687,0):'[1]NKC'!$D$5007,0)+H1687),IF(TYPE(MATCH($C$8,OFFSET([1]NKC!$E$10,H1687,0):'[1]NKC'!$E$5007,0)+H1687)=16,"",MATCH($C$8,OFFSET([1]NKC!$E$10,H1687,0):'[1]NKC'!$E$5007,0)+H1687))</f>
        <v>2609</v>
      </c>
    </row>
    <row r="1689" spans="1:8" s="52" customFormat="1" ht="25.5">
      <c r="A1689" s="45">
        <f ca="1">IF($H1689="","",INDEX([1]NKC!$A$10:$A$5007,$H1689))</f>
        <v>43780</v>
      </c>
      <c r="B1689" s="46" t="str">
        <f ca="1">IF($H1689="","",INDEX([1]NKC!$B$10:$B$5007,$H1689))</f>
        <v>PT00079</v>
      </c>
      <c r="C1689" s="47" t="str">
        <f ca="1">IF($H1689="","",INDEX([1]NKC!$C$10:$C$5007,$H1689))</f>
        <v>Hoàng Thị Luyến tạm ứng (CK cho Phan Công Hoàng Nam) - Hoàng Thị Luyến</v>
      </c>
      <c r="D1689" s="48" t="str">
        <f ca="1">IF(IF($H1689="","",INDEX([1]NKC!$D$10:$D$5007,$H1689))=$C$8,IF($H1689="","",INDEX([1]NKC!$E$10:$E$5007,$H1689)),IF($H1689="","",INDEX([1]NKC!$D$10:$D$5007,$H1689)))</f>
        <v>141</v>
      </c>
      <c r="E1689" s="49">
        <f ca="1">IF(IF($H1689="","",INDEX([1]NKC!$E$10:$E$5007,$H1689))=$C$8,"",IF($H1689="","",INDEX([1]NKC!$F$10:$F$5007,$H1689)))</f>
        <v>7000000</v>
      </c>
      <c r="F1689" s="49" t="str">
        <f ca="1">IF(IF($H1689="","",INDEX([1]NKC!$D$10:$D$5007,$H1689))=$C$8,"",IF($H1689="","",INDEX([1]NKC!$F$10:$F$5007,$H1689)))</f>
        <v/>
      </c>
      <c r="G1689" s="50">
        <f ca="1">IF(SUM(E1689:F1689)=0,0,$G$11+SUM(E$12:$E1689)-SUM(F$12:$F1689))</f>
        <v>2023115908</v>
      </c>
      <c r="H1689" s="51">
        <f ca="1">IF(IF(TYPE(MATCH($C$8,OFFSET([1]NKC!$D$10,H1688,0):'[1]NKC'!$D$5007,0)+H1688)=16,"",MATCH($C$8,OFFSET([1]NKC!$D$10,H1688,0):'[1]NKC'!$D$5007,0)+H1688)&lt;IF(TYPE(MATCH($C$8,OFFSET([1]NKC!$E$10,H1688,0):'[1]NKC'!$E$5007,0)+H1688)=16,"",MATCH($C$8,OFFSET([1]NKC!$E$10,H1688,0):'[1]NKC'!$E$5007,0)+H1688),IF(TYPE(MATCH($C$8,OFFSET([1]NKC!$D$10,H1688,0):'[1]NKC'!$D$5007,0)+H1688)=16,"",MATCH($C$8,OFFSET([1]NKC!$D$10,H1688,0):'[1]NKC'!$D$5007,0)+H1688),IF(TYPE(MATCH($C$8,OFFSET([1]NKC!$E$10,H1688,0):'[1]NKC'!$E$5007,0)+H1688)=16,"",MATCH($C$8,OFFSET([1]NKC!$E$10,H1688,0):'[1]NKC'!$E$5007,0)+H1688))</f>
        <v>2613</v>
      </c>
    </row>
    <row r="1690" spans="1:8" s="52" customFormat="1" ht="25.5">
      <c r="A1690" s="45">
        <f ca="1">IF($H1690="","",INDEX([1]NKC!$A$10:$A$5007,$H1690))</f>
        <v>43780</v>
      </c>
      <c r="B1690" s="46" t="str">
        <f ca="1">IF($H1690="","",INDEX([1]NKC!$B$10:$B$5007,$H1690))</f>
        <v>PC00220</v>
      </c>
      <c r="C1690" s="47" t="str">
        <f ca="1">IF($H1690="","",INDEX([1]NKC!$C$10:$C$5007,$H1690))</f>
        <v>Tạm ứng chi phí đi lại, tiếp khách dự án Resort &amp; Đại Lý tại Ninh Thuận - Phan Công Hoàng Nam</v>
      </c>
      <c r="D1690" s="48" t="str">
        <f ca="1">IF(IF($H1690="","",INDEX([1]NKC!$D$10:$D$5007,$H1690))=$C$8,IF($H1690="","",INDEX([1]NKC!$E$10:$E$5007,$H1690)),IF($H1690="","",INDEX([1]NKC!$D$10:$D$5007,$H1690)))</f>
        <v>141</v>
      </c>
      <c r="E1690" s="49" t="str">
        <f ca="1">IF(IF($H1690="","",INDEX([1]NKC!$E$10:$E$5007,$H1690))=$C$8,"",IF($H1690="","",INDEX([1]NKC!$F$10:$F$5007,$H1690)))</f>
        <v/>
      </c>
      <c r="F1690" s="49">
        <f ca="1">IF(IF($H1690="","",INDEX([1]NKC!$D$10:$D$5007,$H1690))=$C$8,"",IF($H1690="","",INDEX([1]NKC!$F$10:$F$5007,$H1690)))</f>
        <v>7000000</v>
      </c>
      <c r="G1690" s="50">
        <f ca="1">IF(SUM(E1690:F1690)=0,0,$G$11+SUM(E$12:$E1690)-SUM(F$12:$F1690))</f>
        <v>2016115908</v>
      </c>
      <c r="H1690" s="51">
        <f ca="1">IF(IF(TYPE(MATCH($C$8,OFFSET([1]NKC!$D$10,H1689,0):'[1]NKC'!$D$5007,0)+H1689)=16,"",MATCH($C$8,OFFSET([1]NKC!$D$10,H1689,0):'[1]NKC'!$D$5007,0)+H1689)&lt;IF(TYPE(MATCH($C$8,OFFSET([1]NKC!$E$10,H1689,0):'[1]NKC'!$E$5007,0)+H1689)=16,"",MATCH($C$8,OFFSET([1]NKC!$E$10,H1689,0):'[1]NKC'!$E$5007,0)+H1689),IF(TYPE(MATCH($C$8,OFFSET([1]NKC!$D$10,H1689,0):'[1]NKC'!$D$5007,0)+H1689)=16,"",MATCH($C$8,OFFSET([1]NKC!$D$10,H1689,0):'[1]NKC'!$D$5007,0)+H1689),IF(TYPE(MATCH($C$8,OFFSET([1]NKC!$E$10,H1689,0):'[1]NKC'!$E$5007,0)+H1689)=16,"",MATCH($C$8,OFFSET([1]NKC!$E$10,H1689,0):'[1]NKC'!$E$5007,0)+H1689))</f>
        <v>2614</v>
      </c>
    </row>
    <row r="1691" spans="1:8" s="52" customFormat="1" ht="25.5">
      <c r="A1691" s="45">
        <f ca="1">IF($H1691="","",INDEX([1]NKC!$A$10:$A$5007,$H1691))</f>
        <v>43782</v>
      </c>
      <c r="B1691" s="46" t="str">
        <f ca="1">IF($H1691="","",INDEX([1]NKC!$B$10:$B$5007,$H1691))</f>
        <v>PT00080</v>
      </c>
      <c r="C1691" s="47" t="str">
        <f ca="1">IF($H1691="","",INDEX([1]NKC!$C$10:$C$5007,$H1691))</f>
        <v>Hoàng Thị Luyến hoàn ứng (Dương Anh Đào nhận tiền) - Hoàng Thị Luyến</v>
      </c>
      <c r="D1691" s="48" t="str">
        <f ca="1">IF(IF($H1691="","",INDEX([1]NKC!$D$10:$D$5007,$H1691))=$C$8,IF($H1691="","",INDEX([1]NKC!$E$10:$E$5007,$H1691)),IF($H1691="","",INDEX([1]NKC!$D$10:$D$5007,$H1691)))</f>
        <v>141</v>
      </c>
      <c r="E1691" s="49">
        <f ca="1">IF(IF($H1691="","",INDEX([1]NKC!$E$10:$E$5007,$H1691))=$C$8,"",IF($H1691="","",INDEX([1]NKC!$F$10:$F$5007,$H1691)))</f>
        <v>10000000</v>
      </c>
      <c r="F1691" s="49" t="str">
        <f ca="1">IF(IF($H1691="","",INDEX([1]NKC!$D$10:$D$5007,$H1691))=$C$8,"",IF($H1691="","",INDEX([1]NKC!$F$10:$F$5007,$H1691)))</f>
        <v/>
      </c>
      <c r="G1691" s="50">
        <f ca="1">IF(SUM(E1691:F1691)=0,0,$G$11+SUM(E$12:$E1691)-SUM(F$12:$F1691))</f>
        <v>2026115908</v>
      </c>
      <c r="H1691" s="51">
        <f ca="1">IF(IF(TYPE(MATCH($C$8,OFFSET([1]NKC!$D$10,H1690,0):'[1]NKC'!$D$5007,0)+H1690)=16,"",MATCH($C$8,OFFSET([1]NKC!$D$10,H1690,0):'[1]NKC'!$D$5007,0)+H1690)&lt;IF(TYPE(MATCH($C$8,OFFSET([1]NKC!$E$10,H1690,0):'[1]NKC'!$E$5007,0)+H1690)=16,"",MATCH($C$8,OFFSET([1]NKC!$E$10,H1690,0):'[1]NKC'!$E$5007,0)+H1690),IF(TYPE(MATCH($C$8,OFFSET([1]NKC!$D$10,H1690,0):'[1]NKC'!$D$5007,0)+H1690)=16,"",MATCH($C$8,OFFSET([1]NKC!$D$10,H1690,0):'[1]NKC'!$D$5007,0)+H1690),IF(TYPE(MATCH($C$8,OFFSET([1]NKC!$E$10,H1690,0):'[1]NKC'!$E$5007,0)+H1690)=16,"",MATCH($C$8,OFFSET([1]NKC!$E$10,H1690,0):'[1]NKC'!$E$5007,0)+H1690))</f>
        <v>2615</v>
      </c>
    </row>
    <row r="1692" spans="1:8" s="52" customFormat="1" ht="25.5">
      <c r="A1692" s="45">
        <f ca="1">IF($H1692="","",INDEX([1]NKC!$A$10:$A$5007,$H1692))</f>
        <v>43783</v>
      </c>
      <c r="B1692" s="46" t="str">
        <f ca="1">IF($H1692="","",INDEX([1]NKC!$B$10:$B$5007,$H1692))</f>
        <v>PT00081</v>
      </c>
      <c r="C1692" s="47" t="str">
        <f ca="1">IF($H1692="","",INDEX([1]NKC!$C$10:$C$5007,$H1692))</f>
        <v>Thu lại tạm ứng đi chợ ngày 08/11/2019 - Nguyễn Thị Hải</v>
      </c>
      <c r="D1692" s="48" t="str">
        <f ca="1">IF(IF($H1692="","",INDEX([1]NKC!$D$10:$D$5007,$H1692))=$C$8,IF($H1692="","",INDEX([1]NKC!$E$10:$E$5007,$H1692)),IF($H1692="","",INDEX([1]NKC!$D$10:$D$5007,$H1692)))</f>
        <v>141</v>
      </c>
      <c r="E1692" s="49">
        <f ca="1">IF(IF($H1692="","",INDEX([1]NKC!$E$10:$E$5007,$H1692))=$C$8,"",IF($H1692="","",INDEX([1]NKC!$F$10:$F$5007,$H1692)))</f>
        <v>2000000</v>
      </c>
      <c r="F1692" s="49" t="str">
        <f ca="1">IF(IF($H1692="","",INDEX([1]NKC!$D$10:$D$5007,$H1692))=$C$8,"",IF($H1692="","",INDEX([1]NKC!$F$10:$F$5007,$H1692)))</f>
        <v/>
      </c>
      <c r="G1692" s="50">
        <f ca="1">IF(SUM(E1692:F1692)=0,0,$G$11+SUM(E$12:$E1692)-SUM(F$12:$F1692))</f>
        <v>2028115908</v>
      </c>
      <c r="H1692" s="51">
        <f ca="1">IF(IF(TYPE(MATCH($C$8,OFFSET([1]NKC!$D$10,H1691,0):'[1]NKC'!$D$5007,0)+H1691)=16,"",MATCH($C$8,OFFSET([1]NKC!$D$10,H1691,0):'[1]NKC'!$D$5007,0)+H1691)&lt;IF(TYPE(MATCH($C$8,OFFSET([1]NKC!$E$10,H1691,0):'[1]NKC'!$E$5007,0)+H1691)=16,"",MATCH($C$8,OFFSET([1]NKC!$E$10,H1691,0):'[1]NKC'!$E$5007,0)+H1691),IF(TYPE(MATCH($C$8,OFFSET([1]NKC!$D$10,H1691,0):'[1]NKC'!$D$5007,0)+H1691)=16,"",MATCH($C$8,OFFSET([1]NKC!$D$10,H1691,0):'[1]NKC'!$D$5007,0)+H1691),IF(TYPE(MATCH($C$8,OFFSET([1]NKC!$E$10,H1691,0):'[1]NKC'!$E$5007,0)+H1691)=16,"",MATCH($C$8,OFFSET([1]NKC!$E$10,H1691,0):'[1]NKC'!$E$5007,0)+H1691))</f>
        <v>2620</v>
      </c>
    </row>
    <row r="1693" spans="1:8" s="52" customFormat="1" ht="25.5">
      <c r="A1693" s="45">
        <f ca="1">IF($H1693="","",INDEX([1]NKC!$A$10:$A$5007,$H1693))</f>
        <v>43783</v>
      </c>
      <c r="B1693" s="46" t="str">
        <f ca="1">IF($H1693="","",INDEX([1]NKC!$B$10:$B$5007,$H1693))</f>
        <v>PC00221</v>
      </c>
      <c r="C1693" s="47" t="str">
        <f ca="1">IF($H1693="","",INDEX([1]NKC!$C$10:$C$5007,$H1693))</f>
        <v>Thanh toán phí mua đồ công ty (BK kèm)  - Nguyễn Thị Hải</v>
      </c>
      <c r="D1693" s="48" t="str">
        <f ca="1">IF(IF($H1693="","",INDEX([1]NKC!$D$10:$D$5007,$H1693))=$C$8,IF($H1693="","",INDEX([1]NKC!$E$10:$E$5007,$H1693)),IF($H1693="","",INDEX([1]NKC!$D$10:$D$5007,$H1693)))</f>
        <v>6428</v>
      </c>
      <c r="E1693" s="49" t="str">
        <f ca="1">IF(IF($H1693="","",INDEX([1]NKC!$E$10:$E$5007,$H1693))=$C$8,"",IF($H1693="","",INDEX([1]NKC!$F$10:$F$5007,$H1693)))</f>
        <v/>
      </c>
      <c r="F1693" s="49">
        <f ca="1">IF(IF($H1693="","",INDEX([1]NKC!$D$10:$D$5007,$H1693))=$C$8,"",IF($H1693="","",INDEX([1]NKC!$F$10:$F$5007,$H1693)))</f>
        <v>935997</v>
      </c>
      <c r="G1693" s="50">
        <f ca="1">IF(SUM(E1693:F1693)=0,0,$G$11+SUM(E$12:$E1693)-SUM(F$12:$F1693))</f>
        <v>2027179911</v>
      </c>
      <c r="H1693" s="51">
        <f ca="1">IF(IF(TYPE(MATCH($C$8,OFFSET([1]NKC!$D$10,H1692,0):'[1]NKC'!$D$5007,0)+H1692)=16,"",MATCH($C$8,OFFSET([1]NKC!$D$10,H1692,0):'[1]NKC'!$D$5007,0)+H1692)&lt;IF(TYPE(MATCH($C$8,OFFSET([1]NKC!$E$10,H1692,0):'[1]NKC'!$E$5007,0)+H1692)=16,"",MATCH($C$8,OFFSET([1]NKC!$E$10,H1692,0):'[1]NKC'!$E$5007,0)+H1692),IF(TYPE(MATCH($C$8,OFFSET([1]NKC!$D$10,H1692,0):'[1]NKC'!$D$5007,0)+H1692)=16,"",MATCH($C$8,OFFSET([1]NKC!$D$10,H1692,0):'[1]NKC'!$D$5007,0)+H1692),IF(TYPE(MATCH($C$8,OFFSET([1]NKC!$E$10,H1692,0):'[1]NKC'!$E$5007,0)+H1692)=16,"",MATCH($C$8,OFFSET([1]NKC!$E$10,H1692,0):'[1]NKC'!$E$5007,0)+H1692))</f>
        <v>2621</v>
      </c>
    </row>
    <row r="1694" spans="1:8" s="52" customFormat="1" ht="25.5">
      <c r="A1694" s="45">
        <f ca="1">IF($H1694="","",INDEX([1]NKC!$A$10:$A$5007,$H1694))</f>
        <v>43783</v>
      </c>
      <c r="B1694" s="46" t="str">
        <f ca="1">IF($H1694="","",INDEX([1]NKC!$B$10:$B$5007,$H1694))</f>
        <v>PC00221</v>
      </c>
      <c r="C1694" s="47" t="str">
        <f ca="1">IF($H1694="","",INDEX([1]NKC!$C$10:$C$5007,$H1694))</f>
        <v>Thanh toán phí mua đồ công ty (BK kèm)  - Nguyễn Thị Hải</v>
      </c>
      <c r="D1694" s="48" t="str">
        <f ca="1">IF(IF($H1694="","",INDEX([1]NKC!$D$10:$D$5007,$H1694))=$C$8,IF($H1694="","",INDEX([1]NKC!$E$10:$E$5007,$H1694)),IF($H1694="","",INDEX([1]NKC!$D$10:$D$5007,$H1694)))</f>
        <v>6428</v>
      </c>
      <c r="E1694" s="49" t="str">
        <f ca="1">IF(IF($H1694="","",INDEX([1]NKC!$E$10:$E$5007,$H1694))=$C$8,"",IF($H1694="","",INDEX([1]NKC!$F$10:$F$5007,$H1694)))</f>
        <v/>
      </c>
      <c r="F1694" s="49">
        <f ca="1">IF(IF($H1694="","",INDEX([1]NKC!$D$10:$D$5007,$H1694))=$C$8,"",IF($H1694="","",INDEX([1]NKC!$F$10:$F$5007,$H1694)))</f>
        <v>257727</v>
      </c>
      <c r="G1694" s="50">
        <f ca="1">IF(SUM(E1694:F1694)=0,0,$G$11+SUM(E$12:$E1694)-SUM(F$12:$F1694))</f>
        <v>2026922184</v>
      </c>
      <c r="H1694" s="51">
        <f ca="1">IF(IF(TYPE(MATCH($C$8,OFFSET([1]NKC!$D$10,H1693,0):'[1]NKC'!$D$5007,0)+H1693)=16,"",MATCH($C$8,OFFSET([1]NKC!$D$10,H1693,0):'[1]NKC'!$D$5007,0)+H1693)&lt;IF(TYPE(MATCH($C$8,OFFSET([1]NKC!$E$10,H1693,0):'[1]NKC'!$E$5007,0)+H1693)=16,"",MATCH($C$8,OFFSET([1]NKC!$E$10,H1693,0):'[1]NKC'!$E$5007,0)+H1693),IF(TYPE(MATCH($C$8,OFFSET([1]NKC!$D$10,H1693,0):'[1]NKC'!$D$5007,0)+H1693)=16,"",MATCH($C$8,OFFSET([1]NKC!$D$10,H1693,0):'[1]NKC'!$D$5007,0)+H1693),IF(TYPE(MATCH($C$8,OFFSET([1]NKC!$E$10,H1693,0):'[1]NKC'!$E$5007,0)+H1693)=16,"",MATCH($C$8,OFFSET([1]NKC!$E$10,H1693,0):'[1]NKC'!$E$5007,0)+H1693))</f>
        <v>2622</v>
      </c>
    </row>
    <row r="1695" spans="1:8" s="52" customFormat="1" ht="25.5">
      <c r="A1695" s="45">
        <f ca="1">IF($H1695="","",INDEX([1]NKC!$A$10:$A$5007,$H1695))</f>
        <v>43783</v>
      </c>
      <c r="B1695" s="46" t="str">
        <f ca="1">IF($H1695="","",INDEX([1]NKC!$B$10:$B$5007,$H1695))</f>
        <v>PC00221</v>
      </c>
      <c r="C1695" s="47" t="str">
        <f ca="1">IF($H1695="","",INDEX([1]NKC!$C$10:$C$5007,$H1695))</f>
        <v>Thanh toán phí mua đồ công ty (BK kèm)  - Nguyễn Thị Hải</v>
      </c>
      <c r="D1695" s="48" t="str">
        <f ca="1">IF(IF($H1695="","",INDEX([1]NKC!$D$10:$D$5007,$H1695))=$C$8,IF($H1695="","",INDEX([1]NKC!$E$10:$E$5007,$H1695)),IF($H1695="","",INDEX([1]NKC!$D$10:$D$5007,$H1695)))</f>
        <v>6428</v>
      </c>
      <c r="E1695" s="49" t="str">
        <f ca="1">IF(IF($H1695="","",INDEX([1]NKC!$E$10:$E$5007,$H1695))=$C$8,"",IF($H1695="","",INDEX([1]NKC!$F$10:$F$5007,$H1695)))</f>
        <v/>
      </c>
      <c r="F1695" s="49">
        <f ca="1">IF(IF($H1695="","",INDEX([1]NKC!$D$10:$D$5007,$H1695))=$C$8,"",IF($H1695="","",INDEX([1]NKC!$F$10:$F$5007,$H1695)))</f>
        <v>633000</v>
      </c>
      <c r="G1695" s="50">
        <f ca="1">IF(SUM(E1695:F1695)=0,0,$G$11+SUM(E$12:$E1695)-SUM(F$12:$F1695))</f>
        <v>2026289184</v>
      </c>
      <c r="H1695" s="51">
        <f ca="1">IF(IF(TYPE(MATCH($C$8,OFFSET([1]NKC!$D$10,H1694,0):'[1]NKC'!$D$5007,0)+H1694)=16,"",MATCH($C$8,OFFSET([1]NKC!$D$10,H1694,0):'[1]NKC'!$D$5007,0)+H1694)&lt;IF(TYPE(MATCH($C$8,OFFSET([1]NKC!$E$10,H1694,0):'[1]NKC'!$E$5007,0)+H1694)=16,"",MATCH($C$8,OFFSET([1]NKC!$E$10,H1694,0):'[1]NKC'!$E$5007,0)+H1694),IF(TYPE(MATCH($C$8,OFFSET([1]NKC!$D$10,H1694,0):'[1]NKC'!$D$5007,0)+H1694)=16,"",MATCH($C$8,OFFSET([1]NKC!$D$10,H1694,0):'[1]NKC'!$D$5007,0)+H1694),IF(TYPE(MATCH($C$8,OFFSET([1]NKC!$E$10,H1694,0):'[1]NKC'!$E$5007,0)+H1694)=16,"",MATCH($C$8,OFFSET([1]NKC!$E$10,H1694,0):'[1]NKC'!$E$5007,0)+H1694))</f>
        <v>2623</v>
      </c>
    </row>
    <row r="1696" spans="1:8" s="52" customFormat="1" ht="14.25">
      <c r="A1696" s="45">
        <f ca="1">IF($H1696="","",INDEX([1]NKC!$A$10:$A$5007,$H1696))</f>
        <v>43783</v>
      </c>
      <c r="B1696" s="46" t="str">
        <f ca="1">IF($H1696="","",INDEX([1]NKC!$B$10:$B$5007,$H1696))</f>
        <v>PC00221</v>
      </c>
      <c r="C1696" s="47" t="str">
        <f ca="1">IF($H1696="","",INDEX([1]NKC!$C$10:$C$5007,$H1696))</f>
        <v>Thuế GTGT được khấu trừ của hàng hóa, dịch vụ</v>
      </c>
      <c r="D1696" s="48" t="str">
        <f ca="1">IF(IF($H1696="","",INDEX([1]NKC!$D$10:$D$5007,$H1696))=$C$8,IF($H1696="","",INDEX([1]NKC!$E$10:$E$5007,$H1696)),IF($H1696="","",INDEX([1]NKC!$D$10:$D$5007,$H1696)))</f>
        <v>1331</v>
      </c>
      <c r="E1696" s="49" t="str">
        <f ca="1">IF(IF($H1696="","",INDEX([1]NKC!$E$10:$E$5007,$H1696))=$C$8,"",IF($H1696="","",INDEX([1]NKC!$F$10:$F$5007,$H1696)))</f>
        <v/>
      </c>
      <c r="F1696" s="49">
        <f ca="1">IF(IF($H1696="","",INDEX([1]NKC!$D$10:$D$5007,$H1696))=$C$8,"",IF($H1696="","",INDEX([1]NKC!$F$10:$F$5007,$H1696)))</f>
        <v>119376</v>
      </c>
      <c r="G1696" s="50">
        <f ca="1">IF(SUM(E1696:F1696)=0,0,$G$11+SUM(E$12:$E1696)-SUM(F$12:$F1696))</f>
        <v>2026169808</v>
      </c>
      <c r="H1696" s="51">
        <f ca="1">IF(IF(TYPE(MATCH($C$8,OFFSET([1]NKC!$D$10,H1695,0):'[1]NKC'!$D$5007,0)+H1695)=16,"",MATCH($C$8,OFFSET([1]NKC!$D$10,H1695,0):'[1]NKC'!$D$5007,0)+H1695)&lt;IF(TYPE(MATCH($C$8,OFFSET([1]NKC!$E$10,H1695,0):'[1]NKC'!$E$5007,0)+H1695)=16,"",MATCH($C$8,OFFSET([1]NKC!$E$10,H1695,0):'[1]NKC'!$E$5007,0)+H1695),IF(TYPE(MATCH($C$8,OFFSET([1]NKC!$D$10,H1695,0):'[1]NKC'!$D$5007,0)+H1695)=16,"",MATCH($C$8,OFFSET([1]NKC!$D$10,H1695,0):'[1]NKC'!$D$5007,0)+H1695),IF(TYPE(MATCH($C$8,OFFSET([1]NKC!$E$10,H1695,0):'[1]NKC'!$E$5007,0)+H1695)=16,"",MATCH($C$8,OFFSET([1]NKC!$E$10,H1695,0):'[1]NKC'!$E$5007,0)+H1695))</f>
        <v>2624</v>
      </c>
    </row>
    <row r="1697" spans="1:8" s="52" customFormat="1" ht="25.5">
      <c r="A1697" s="45">
        <f ca="1">IF($H1697="","",INDEX([1]NKC!$A$10:$A$5007,$H1697))</f>
        <v>43783</v>
      </c>
      <c r="B1697" s="46" t="str">
        <f ca="1">IF($H1697="","",INDEX([1]NKC!$B$10:$B$5007,$H1697))</f>
        <v>PC00222</v>
      </c>
      <c r="C1697" s="47" t="str">
        <f ca="1">IF($H1697="","",INDEX([1]NKC!$C$10:$C$5007,$H1697))</f>
        <v>Tạm ứng thay đồ điều khiển cửa cuốn kho Thủ Đức - Lê Ngọc Anh</v>
      </c>
      <c r="D1697" s="48" t="str">
        <f ca="1">IF(IF($H1697="","",INDEX([1]NKC!$D$10:$D$5007,$H1697))=$C$8,IF($H1697="","",INDEX([1]NKC!$E$10:$E$5007,$H1697)),IF($H1697="","",INDEX([1]NKC!$D$10:$D$5007,$H1697)))</f>
        <v>141</v>
      </c>
      <c r="E1697" s="49" t="str">
        <f ca="1">IF(IF($H1697="","",INDEX([1]NKC!$E$10:$E$5007,$H1697))=$C$8,"",IF($H1697="","",INDEX([1]NKC!$F$10:$F$5007,$H1697)))</f>
        <v/>
      </c>
      <c r="F1697" s="49">
        <f ca="1">IF(IF($H1697="","",INDEX([1]NKC!$D$10:$D$5007,$H1697))=$C$8,"",IF($H1697="","",INDEX([1]NKC!$F$10:$F$5007,$H1697)))</f>
        <v>2000000</v>
      </c>
      <c r="G1697" s="50">
        <f ca="1">IF(SUM(E1697:F1697)=0,0,$G$11+SUM(E$12:$E1697)-SUM(F$12:$F1697))</f>
        <v>2024169808</v>
      </c>
      <c r="H1697" s="51">
        <f ca="1">IF(IF(TYPE(MATCH($C$8,OFFSET([1]NKC!$D$10,H1696,0):'[1]NKC'!$D$5007,0)+H1696)=16,"",MATCH($C$8,OFFSET([1]NKC!$D$10,H1696,0):'[1]NKC'!$D$5007,0)+H1696)&lt;IF(TYPE(MATCH($C$8,OFFSET([1]NKC!$E$10,H1696,0):'[1]NKC'!$E$5007,0)+H1696)=16,"",MATCH($C$8,OFFSET([1]NKC!$E$10,H1696,0):'[1]NKC'!$E$5007,0)+H1696),IF(TYPE(MATCH($C$8,OFFSET([1]NKC!$D$10,H1696,0):'[1]NKC'!$D$5007,0)+H1696)=16,"",MATCH($C$8,OFFSET([1]NKC!$D$10,H1696,0):'[1]NKC'!$D$5007,0)+H1696),IF(TYPE(MATCH($C$8,OFFSET([1]NKC!$E$10,H1696,0):'[1]NKC'!$E$5007,0)+H1696)=16,"",MATCH($C$8,OFFSET([1]NKC!$E$10,H1696,0):'[1]NKC'!$E$5007,0)+H1696))</f>
        <v>2625</v>
      </c>
    </row>
    <row r="1698" spans="1:8" s="52" customFormat="1" ht="14.25">
      <c r="A1698" s="45">
        <f ca="1">IF($H1698="","",INDEX([1]NKC!$A$10:$A$5007,$H1698))</f>
        <v>43783</v>
      </c>
      <c r="B1698" s="46" t="str">
        <f ca="1">IF($H1698="","",INDEX([1]NKC!$B$10:$B$5007,$H1698))</f>
        <v>NH</v>
      </c>
      <c r="C1698" s="47" t="str">
        <f ca="1">IF($H1698="","",INDEX([1]NKC!$C$10:$C$5007,$H1698))</f>
        <v>Nộp tiền vào TK ngân hàng BIDV (Hoàng Thị Luyến)</v>
      </c>
      <c r="D1698" s="48" t="str">
        <f ca="1">IF(IF($H1698="","",INDEX([1]NKC!$D$10:$D$5007,$H1698))=$C$8,IF($H1698="","",INDEX([1]NKC!$E$10:$E$5007,$H1698)),IF($H1698="","",INDEX([1]NKC!$D$10:$D$5007,$H1698)))</f>
        <v>1121BIDV</v>
      </c>
      <c r="E1698" s="49" t="str">
        <f ca="1">IF(IF($H1698="","",INDEX([1]NKC!$E$10:$E$5007,$H1698))=$C$8,"",IF($H1698="","",INDEX([1]NKC!$F$10:$F$5007,$H1698)))</f>
        <v/>
      </c>
      <c r="F1698" s="49">
        <f ca="1">IF(IF($H1698="","",INDEX([1]NKC!$D$10:$D$5007,$H1698))=$C$8,"",IF($H1698="","",INDEX([1]NKC!$F$10:$F$5007,$H1698)))</f>
        <v>40000000</v>
      </c>
      <c r="G1698" s="50">
        <f ca="1">IF(SUM(E1698:F1698)=0,0,$G$11+SUM(E$12:$E1698)-SUM(F$12:$F1698))</f>
        <v>1984169808</v>
      </c>
      <c r="H1698" s="51">
        <f ca="1">IF(IF(TYPE(MATCH($C$8,OFFSET([1]NKC!$D$10,H1697,0):'[1]NKC'!$D$5007,0)+H1697)=16,"",MATCH($C$8,OFFSET([1]NKC!$D$10,H1697,0):'[1]NKC'!$D$5007,0)+H1697)&lt;IF(TYPE(MATCH($C$8,OFFSET([1]NKC!$E$10,H1697,0):'[1]NKC'!$E$5007,0)+H1697)=16,"",MATCH($C$8,OFFSET([1]NKC!$E$10,H1697,0):'[1]NKC'!$E$5007,0)+H1697),IF(TYPE(MATCH($C$8,OFFSET([1]NKC!$D$10,H1697,0):'[1]NKC'!$D$5007,0)+H1697)=16,"",MATCH($C$8,OFFSET([1]NKC!$D$10,H1697,0):'[1]NKC'!$D$5007,0)+H1697),IF(TYPE(MATCH($C$8,OFFSET([1]NKC!$E$10,H1697,0):'[1]NKC'!$E$5007,0)+H1697)=16,"",MATCH($C$8,OFFSET([1]NKC!$E$10,H1697,0):'[1]NKC'!$E$5007,0)+H1697))</f>
        <v>2626</v>
      </c>
    </row>
    <row r="1699" spans="1:8" s="52" customFormat="1" ht="25.5">
      <c r="A1699" s="45">
        <f ca="1">IF($H1699="","",INDEX([1]NKC!$A$10:$A$5007,$H1699))</f>
        <v>43784</v>
      </c>
      <c r="B1699" s="46" t="str">
        <f ca="1">IF($H1699="","",INDEX([1]NKC!$B$10:$B$5007,$H1699))</f>
        <v>NH</v>
      </c>
      <c r="C1699" s="47" t="str">
        <f ca="1">IF($H1699="","",INDEX([1]NKC!$C$10:$C$5007,$H1699))</f>
        <v>Rút TGNH nhập quỹ tiền mặt (Hoàng Như Kiểm) - Hoàng Như Kiểm</v>
      </c>
      <c r="D1699" s="48" t="str">
        <f ca="1">IF(IF($H1699="","",INDEX([1]NKC!$D$10:$D$5007,$H1699))=$C$8,IF($H1699="","",INDEX([1]NKC!$E$10:$E$5007,$H1699)),IF($H1699="","",INDEX([1]NKC!$D$10:$D$5007,$H1699)))</f>
        <v>1121BIDV</v>
      </c>
      <c r="E1699" s="49">
        <f ca="1">IF(IF($H1699="","",INDEX([1]NKC!$E$10:$E$5007,$H1699))=$C$8,"",IF($H1699="","",INDEX([1]NKC!$F$10:$F$5007,$H1699)))</f>
        <v>30000000</v>
      </c>
      <c r="F1699" s="49" t="str">
        <f ca="1">IF(IF($H1699="","",INDEX([1]NKC!$D$10:$D$5007,$H1699))=$C$8,"",IF($H1699="","",INDEX([1]NKC!$F$10:$F$5007,$H1699)))</f>
        <v/>
      </c>
      <c r="G1699" s="50">
        <f ca="1">IF(SUM(E1699:F1699)=0,0,$G$11+SUM(E$12:$E1699)-SUM(F$12:$F1699))</f>
        <v>2014169808</v>
      </c>
      <c r="H1699" s="51">
        <f ca="1">IF(IF(TYPE(MATCH($C$8,OFFSET([1]NKC!$D$10,H1698,0):'[1]NKC'!$D$5007,0)+H1698)=16,"",MATCH($C$8,OFFSET([1]NKC!$D$10,H1698,0):'[1]NKC'!$D$5007,0)+H1698)&lt;IF(TYPE(MATCH($C$8,OFFSET([1]NKC!$E$10,H1698,0):'[1]NKC'!$E$5007,0)+H1698)=16,"",MATCH($C$8,OFFSET([1]NKC!$E$10,H1698,0):'[1]NKC'!$E$5007,0)+H1698),IF(TYPE(MATCH($C$8,OFFSET([1]NKC!$D$10,H1698,0):'[1]NKC'!$D$5007,0)+H1698)=16,"",MATCH($C$8,OFFSET([1]NKC!$D$10,H1698,0):'[1]NKC'!$D$5007,0)+H1698),IF(TYPE(MATCH($C$8,OFFSET([1]NKC!$E$10,H1698,0):'[1]NKC'!$E$5007,0)+H1698)=16,"",MATCH($C$8,OFFSET([1]NKC!$E$10,H1698,0):'[1]NKC'!$E$5007,0)+H1698))</f>
        <v>2631</v>
      </c>
    </row>
    <row r="1700" spans="1:8" s="52" customFormat="1" ht="14.25">
      <c r="A1700" s="45">
        <f ca="1">IF($H1700="","",INDEX([1]NKC!$A$10:$A$5007,$H1700))</f>
        <v>43787</v>
      </c>
      <c r="B1700" s="46" t="str">
        <f ca="1">IF($H1700="","",INDEX([1]NKC!$B$10:$B$5007,$H1700))</f>
        <v>PT00082</v>
      </c>
      <c r="C1700" s="47" t="str">
        <f ca="1">IF($H1700="","",INDEX([1]NKC!$C$10:$C$5007,$H1700))</f>
        <v>Thu lại tạm ứng ngày 01/11/2019 - Hoàng Như Kiểm</v>
      </c>
      <c r="D1700" s="48" t="str">
        <f ca="1">IF(IF($H1700="","",INDEX([1]NKC!$D$10:$D$5007,$H1700))=$C$8,IF($H1700="","",INDEX([1]NKC!$E$10:$E$5007,$H1700)),IF($H1700="","",INDEX([1]NKC!$D$10:$D$5007,$H1700)))</f>
        <v>141</v>
      </c>
      <c r="E1700" s="49">
        <f ca="1">IF(IF($H1700="","",INDEX([1]NKC!$E$10:$E$5007,$H1700))=$C$8,"",IF($H1700="","",INDEX([1]NKC!$F$10:$F$5007,$H1700)))</f>
        <v>5000000</v>
      </c>
      <c r="F1700" s="49" t="str">
        <f ca="1">IF(IF($H1700="","",INDEX([1]NKC!$D$10:$D$5007,$H1700))=$C$8,"",IF($H1700="","",INDEX([1]NKC!$F$10:$F$5007,$H1700)))</f>
        <v/>
      </c>
      <c r="G1700" s="50">
        <f ca="1">IF(SUM(E1700:F1700)=0,0,$G$11+SUM(E$12:$E1700)-SUM(F$12:$F1700))</f>
        <v>2019169808</v>
      </c>
      <c r="H1700" s="51">
        <f ca="1">IF(IF(TYPE(MATCH($C$8,OFFSET([1]NKC!$D$10,H1699,0):'[1]NKC'!$D$5007,0)+H1699)=16,"",MATCH($C$8,OFFSET([1]NKC!$D$10,H1699,0):'[1]NKC'!$D$5007,0)+H1699)&lt;IF(TYPE(MATCH($C$8,OFFSET([1]NKC!$E$10,H1699,0):'[1]NKC'!$E$5007,0)+H1699)=16,"",MATCH($C$8,OFFSET([1]NKC!$E$10,H1699,0):'[1]NKC'!$E$5007,0)+H1699),IF(TYPE(MATCH($C$8,OFFSET([1]NKC!$D$10,H1699,0):'[1]NKC'!$D$5007,0)+H1699)=16,"",MATCH($C$8,OFFSET([1]NKC!$D$10,H1699,0):'[1]NKC'!$D$5007,0)+H1699),IF(TYPE(MATCH($C$8,OFFSET([1]NKC!$E$10,H1699,0):'[1]NKC'!$E$5007,0)+H1699)=16,"",MATCH($C$8,OFFSET([1]NKC!$E$10,H1699,0):'[1]NKC'!$E$5007,0)+H1699))</f>
        <v>2633</v>
      </c>
    </row>
    <row r="1701" spans="1:8" s="52" customFormat="1" ht="25.5">
      <c r="A1701" s="45">
        <f ca="1">IF($H1701="","",INDEX([1]NKC!$A$10:$A$5007,$H1701))</f>
        <v>43787</v>
      </c>
      <c r="B1701" s="46" t="str">
        <f ca="1">IF($H1701="","",INDEX([1]NKC!$B$10:$B$5007,$H1701))</f>
        <v>PC00223</v>
      </c>
      <c r="C1701" s="47" t="str">
        <f ca="1">IF($H1701="","",INDEX([1]NKC!$C$10:$C$5007,$H1701))</f>
        <v>Thanh toán nước uống công ty (HDBL số: 0076 18/11/2019) - Công ty TNHH Phương Xuân Thuỷ</v>
      </c>
      <c r="D1701" s="48" t="str">
        <f ca="1">IF(IF($H1701="","",INDEX([1]NKC!$D$10:$D$5007,$H1701))=$C$8,IF($H1701="","",INDEX([1]NKC!$E$10:$E$5007,$H1701)),IF($H1701="","",INDEX([1]NKC!$D$10:$D$5007,$H1701)))</f>
        <v>331</v>
      </c>
      <c r="E1701" s="49" t="str">
        <f ca="1">IF(IF($H1701="","",INDEX([1]NKC!$E$10:$E$5007,$H1701))=$C$8,"",IF($H1701="","",INDEX([1]NKC!$F$10:$F$5007,$H1701)))</f>
        <v/>
      </c>
      <c r="F1701" s="49">
        <f ca="1">IF(IF($H1701="","",INDEX([1]NKC!$D$10:$D$5007,$H1701))=$C$8,"",IF($H1701="","",INDEX([1]NKC!$F$10:$F$5007,$H1701)))</f>
        <v>795000</v>
      </c>
      <c r="G1701" s="50">
        <f ca="1">IF(SUM(E1701:F1701)=0,0,$G$11+SUM(E$12:$E1701)-SUM(F$12:$F1701))</f>
        <v>2018374808</v>
      </c>
      <c r="H1701" s="51">
        <f ca="1">IF(IF(TYPE(MATCH($C$8,OFFSET([1]NKC!$D$10,H1700,0):'[1]NKC'!$D$5007,0)+H1700)=16,"",MATCH($C$8,OFFSET([1]NKC!$D$10,H1700,0):'[1]NKC'!$D$5007,0)+H1700)&lt;IF(TYPE(MATCH($C$8,OFFSET([1]NKC!$E$10,H1700,0):'[1]NKC'!$E$5007,0)+H1700)=16,"",MATCH($C$8,OFFSET([1]NKC!$E$10,H1700,0):'[1]NKC'!$E$5007,0)+H1700),IF(TYPE(MATCH($C$8,OFFSET([1]NKC!$D$10,H1700,0):'[1]NKC'!$D$5007,0)+H1700)=16,"",MATCH($C$8,OFFSET([1]NKC!$D$10,H1700,0):'[1]NKC'!$D$5007,0)+H1700),IF(TYPE(MATCH($C$8,OFFSET([1]NKC!$E$10,H1700,0):'[1]NKC'!$E$5007,0)+H1700)=16,"",MATCH($C$8,OFFSET([1]NKC!$E$10,H1700,0):'[1]NKC'!$E$5007,0)+H1700))</f>
        <v>2634</v>
      </c>
    </row>
    <row r="1702" spans="1:8" s="52" customFormat="1" ht="38.25">
      <c r="A1702" s="45">
        <f ca="1">IF($H1702="","",INDEX([1]NKC!$A$10:$A$5007,$H1702))</f>
        <v>43787</v>
      </c>
      <c r="B1702" s="46" t="str">
        <f ca="1">IF($H1702="","",INDEX([1]NKC!$B$10:$B$5007,$H1702))</f>
        <v>PC00224</v>
      </c>
      <c r="C1702" s="47" t="str">
        <f ca="1">IF($H1702="","",INDEX([1]NKC!$C$10:$C$5007,$H1702))</f>
        <v>Tạm ứng CTP giám sát, tho công công trình sàn gỗ (nhà chị Thuỷ)- Lệnh điều động 18/11/2019 - Nguyễn Ngọc Thịnh</v>
      </c>
      <c r="D1702" s="48" t="str">
        <f ca="1">IF(IF($H1702="","",INDEX([1]NKC!$D$10:$D$5007,$H1702))=$C$8,IF($H1702="","",INDEX([1]NKC!$E$10:$E$5007,$H1702)),IF($H1702="","",INDEX([1]NKC!$D$10:$D$5007,$H1702)))</f>
        <v>141</v>
      </c>
      <c r="E1702" s="49" t="str">
        <f ca="1">IF(IF($H1702="","",INDEX([1]NKC!$E$10:$E$5007,$H1702))=$C$8,"",IF($H1702="","",INDEX([1]NKC!$F$10:$F$5007,$H1702)))</f>
        <v/>
      </c>
      <c r="F1702" s="49">
        <f ca="1">IF(IF($H1702="","",INDEX([1]NKC!$D$10:$D$5007,$H1702))=$C$8,"",IF($H1702="","",INDEX([1]NKC!$F$10:$F$5007,$H1702)))</f>
        <v>3500000</v>
      </c>
      <c r="G1702" s="50">
        <f ca="1">IF(SUM(E1702:F1702)=0,0,$G$11+SUM(E$12:$E1702)-SUM(F$12:$F1702))</f>
        <v>2014874808</v>
      </c>
      <c r="H1702" s="51">
        <f ca="1">IF(IF(TYPE(MATCH($C$8,OFFSET([1]NKC!$D$10,H1701,0):'[1]NKC'!$D$5007,0)+H1701)=16,"",MATCH($C$8,OFFSET([1]NKC!$D$10,H1701,0):'[1]NKC'!$D$5007,0)+H1701)&lt;IF(TYPE(MATCH($C$8,OFFSET([1]NKC!$E$10,H1701,0):'[1]NKC'!$E$5007,0)+H1701)=16,"",MATCH($C$8,OFFSET([1]NKC!$E$10,H1701,0):'[1]NKC'!$E$5007,0)+H1701),IF(TYPE(MATCH($C$8,OFFSET([1]NKC!$D$10,H1701,0):'[1]NKC'!$D$5007,0)+H1701)=16,"",MATCH($C$8,OFFSET([1]NKC!$D$10,H1701,0):'[1]NKC'!$D$5007,0)+H1701),IF(TYPE(MATCH($C$8,OFFSET([1]NKC!$E$10,H1701,0):'[1]NKC'!$E$5007,0)+H1701)=16,"",MATCH($C$8,OFFSET([1]NKC!$E$10,H1701,0):'[1]NKC'!$E$5007,0)+H1701))</f>
        <v>2635</v>
      </c>
    </row>
    <row r="1703" spans="1:8" s="52" customFormat="1" ht="38.25">
      <c r="A1703" s="45">
        <f ca="1">IF($H1703="","",INDEX([1]NKC!$A$10:$A$5007,$H1703))</f>
        <v>43787</v>
      </c>
      <c r="B1703" s="46" t="str">
        <f ca="1">IF($H1703="","",INDEX([1]NKC!$B$10:$B$5007,$H1703))</f>
        <v>PC00225</v>
      </c>
      <c r="C1703" s="47" t="str">
        <f ca="1">IF($H1703="","",INDEX([1]NKC!$C$10:$C$5007,$H1703))</f>
        <v>Thanh toán CTP tại khu vực Cần Thơ theo HĐ 00069643 (30/10/2019), 0028932 (30/10/2019), 008679 (01/11/2019) - Lê Mạnh Tuấn</v>
      </c>
      <c r="D1703" s="48" t="str">
        <f ca="1">IF(IF($H1703="","",INDEX([1]NKC!$D$10:$D$5007,$H1703))=$C$8,IF($H1703="","",INDEX([1]NKC!$E$10:$E$5007,$H1703)),IF($H1703="","",INDEX([1]NKC!$D$10:$D$5007,$H1703)))</f>
        <v>6418</v>
      </c>
      <c r="E1703" s="49" t="str">
        <f ca="1">IF(IF($H1703="","",INDEX([1]NKC!$E$10:$E$5007,$H1703))=$C$8,"",IF($H1703="","",INDEX([1]NKC!$F$10:$F$5007,$H1703)))</f>
        <v/>
      </c>
      <c r="F1703" s="49">
        <f ca="1">IF(IF($H1703="","",INDEX([1]NKC!$D$10:$D$5007,$H1703))=$C$8,"",IF($H1703="","",INDEX([1]NKC!$F$10:$F$5007,$H1703)))</f>
        <v>1000000</v>
      </c>
      <c r="G1703" s="50">
        <f ca="1">IF(SUM(E1703:F1703)=0,0,$G$11+SUM(E$12:$E1703)-SUM(F$12:$F1703))</f>
        <v>2013874808</v>
      </c>
      <c r="H1703" s="51">
        <f ca="1">IF(IF(TYPE(MATCH($C$8,OFFSET([1]NKC!$D$10,H1702,0):'[1]NKC'!$D$5007,0)+H1702)=16,"",MATCH($C$8,OFFSET([1]NKC!$D$10,H1702,0):'[1]NKC'!$D$5007,0)+H1702)&lt;IF(TYPE(MATCH($C$8,OFFSET([1]NKC!$E$10,H1702,0):'[1]NKC'!$E$5007,0)+H1702)=16,"",MATCH($C$8,OFFSET([1]NKC!$E$10,H1702,0):'[1]NKC'!$E$5007,0)+H1702),IF(TYPE(MATCH($C$8,OFFSET([1]NKC!$D$10,H1702,0):'[1]NKC'!$D$5007,0)+H1702)=16,"",MATCH($C$8,OFFSET([1]NKC!$D$10,H1702,0):'[1]NKC'!$D$5007,0)+H1702),IF(TYPE(MATCH($C$8,OFFSET([1]NKC!$E$10,H1702,0):'[1]NKC'!$E$5007,0)+H1702)=16,"",MATCH($C$8,OFFSET([1]NKC!$E$10,H1702,0):'[1]NKC'!$E$5007,0)+H1702))</f>
        <v>2636</v>
      </c>
    </row>
    <row r="1704" spans="1:8" s="52" customFormat="1" ht="38.25">
      <c r="A1704" s="45">
        <f ca="1">IF($H1704="","",INDEX([1]NKC!$A$10:$A$5007,$H1704))</f>
        <v>43787</v>
      </c>
      <c r="B1704" s="46" t="str">
        <f ca="1">IF($H1704="","",INDEX([1]NKC!$B$10:$B$5007,$H1704))</f>
        <v>PC00225</v>
      </c>
      <c r="C1704" s="47" t="str">
        <f ca="1">IF($H1704="","",INDEX([1]NKC!$C$10:$C$5007,$H1704))</f>
        <v>Thanh toán CTP tại khu vực Cần Thơ theo HĐ 00069643 (30/10/2019), 0028932 (30/10/2019), 008679 (01/11/2019) - Lê Mạnh Tuấn</v>
      </c>
      <c r="D1704" s="48" t="str">
        <f ca="1">IF(IF($H1704="","",INDEX([1]NKC!$D$10:$D$5007,$H1704))=$C$8,IF($H1704="","",INDEX([1]NKC!$E$10:$E$5007,$H1704)),IF($H1704="","",INDEX([1]NKC!$D$10:$D$5007,$H1704)))</f>
        <v>6418</v>
      </c>
      <c r="E1704" s="49" t="str">
        <f ca="1">IF(IF($H1704="","",INDEX([1]NKC!$E$10:$E$5007,$H1704))=$C$8,"",IF($H1704="","",INDEX([1]NKC!$F$10:$F$5007,$H1704)))</f>
        <v/>
      </c>
      <c r="F1704" s="49">
        <f ca="1">IF(IF($H1704="","",INDEX([1]NKC!$D$10:$D$5007,$H1704))=$C$8,"",IF($H1704="","",INDEX([1]NKC!$F$10:$F$5007,$H1704)))</f>
        <v>1440273</v>
      </c>
      <c r="G1704" s="50">
        <f ca="1">IF(SUM(E1704:F1704)=0,0,$G$11+SUM(E$12:$E1704)-SUM(F$12:$F1704))</f>
        <v>2012434535</v>
      </c>
      <c r="H1704" s="51">
        <f ca="1">IF(IF(TYPE(MATCH($C$8,OFFSET([1]NKC!$D$10,H1703,0):'[1]NKC'!$D$5007,0)+H1703)=16,"",MATCH($C$8,OFFSET([1]NKC!$D$10,H1703,0):'[1]NKC'!$D$5007,0)+H1703)&lt;IF(TYPE(MATCH($C$8,OFFSET([1]NKC!$E$10,H1703,0):'[1]NKC'!$E$5007,0)+H1703)=16,"",MATCH($C$8,OFFSET([1]NKC!$E$10,H1703,0):'[1]NKC'!$E$5007,0)+H1703),IF(TYPE(MATCH($C$8,OFFSET([1]NKC!$D$10,H1703,0):'[1]NKC'!$D$5007,0)+H1703)=16,"",MATCH($C$8,OFFSET([1]NKC!$D$10,H1703,0):'[1]NKC'!$D$5007,0)+H1703),IF(TYPE(MATCH($C$8,OFFSET([1]NKC!$E$10,H1703,0):'[1]NKC'!$E$5007,0)+H1703)=16,"",MATCH($C$8,OFFSET([1]NKC!$E$10,H1703,0):'[1]NKC'!$E$5007,0)+H1703))</f>
        <v>2637</v>
      </c>
    </row>
    <row r="1705" spans="1:8" s="52" customFormat="1" ht="38.25">
      <c r="A1705" s="45">
        <f ca="1">IF($H1705="","",INDEX([1]NKC!$A$10:$A$5007,$H1705))</f>
        <v>43787</v>
      </c>
      <c r="B1705" s="46" t="str">
        <f ca="1">IF($H1705="","",INDEX([1]NKC!$B$10:$B$5007,$H1705))</f>
        <v>PC00225</v>
      </c>
      <c r="C1705" s="47" t="str">
        <f ca="1">IF($H1705="","",INDEX([1]NKC!$C$10:$C$5007,$H1705))</f>
        <v>Thanh toán CTP tại khu vực Cần Thơ theo HĐ 00069643 (30/10/2019), 0028932 (30/10/2019), 008679 (01/11/2019) - Lê Mạnh Tuấn</v>
      </c>
      <c r="D1705" s="48" t="str">
        <f ca="1">IF(IF($H1705="","",INDEX([1]NKC!$D$10:$D$5007,$H1705))=$C$8,IF($H1705="","",INDEX([1]NKC!$E$10:$E$5007,$H1705)),IF($H1705="","",INDEX([1]NKC!$D$10:$D$5007,$H1705)))</f>
        <v>6418</v>
      </c>
      <c r="E1705" s="49" t="str">
        <f ca="1">IF(IF($H1705="","",INDEX([1]NKC!$E$10:$E$5007,$H1705))=$C$8,"",IF($H1705="","",INDEX([1]NKC!$F$10:$F$5007,$H1705)))</f>
        <v/>
      </c>
      <c r="F1705" s="49">
        <f ca="1">IF(IF($H1705="","",INDEX([1]NKC!$D$10:$D$5007,$H1705))=$C$8,"",IF($H1705="","",INDEX([1]NKC!$F$10:$F$5007,$H1705)))</f>
        <v>2000000</v>
      </c>
      <c r="G1705" s="50">
        <f ca="1">IF(SUM(E1705:F1705)=0,0,$G$11+SUM(E$12:$E1705)-SUM(F$12:$F1705))</f>
        <v>2010434535</v>
      </c>
      <c r="H1705" s="51">
        <f ca="1">IF(IF(TYPE(MATCH($C$8,OFFSET([1]NKC!$D$10,H1704,0):'[1]NKC'!$D$5007,0)+H1704)=16,"",MATCH($C$8,OFFSET([1]NKC!$D$10,H1704,0):'[1]NKC'!$D$5007,0)+H1704)&lt;IF(TYPE(MATCH($C$8,OFFSET([1]NKC!$E$10,H1704,0):'[1]NKC'!$E$5007,0)+H1704)=16,"",MATCH($C$8,OFFSET([1]NKC!$E$10,H1704,0):'[1]NKC'!$E$5007,0)+H1704),IF(TYPE(MATCH($C$8,OFFSET([1]NKC!$D$10,H1704,0):'[1]NKC'!$D$5007,0)+H1704)=16,"",MATCH($C$8,OFFSET([1]NKC!$D$10,H1704,0):'[1]NKC'!$D$5007,0)+H1704),IF(TYPE(MATCH($C$8,OFFSET([1]NKC!$E$10,H1704,0):'[1]NKC'!$E$5007,0)+H1704)=16,"",MATCH($C$8,OFFSET([1]NKC!$E$10,H1704,0):'[1]NKC'!$E$5007,0)+H1704))</f>
        <v>2638</v>
      </c>
    </row>
    <row r="1706" spans="1:8" s="52" customFormat="1" ht="14.25">
      <c r="A1706" s="45">
        <f ca="1">IF($H1706="","",INDEX([1]NKC!$A$10:$A$5007,$H1706))</f>
        <v>43787</v>
      </c>
      <c r="B1706" s="46" t="str">
        <f ca="1">IF($H1706="","",INDEX([1]NKC!$B$10:$B$5007,$H1706))</f>
        <v>PC00225</v>
      </c>
      <c r="C1706" s="47" t="str">
        <f ca="1">IF($H1706="","",INDEX([1]NKC!$C$10:$C$5007,$H1706))</f>
        <v>Thuế GTGT được khấu trừ của hàng hóa, dịch vụ</v>
      </c>
      <c r="D1706" s="48" t="str">
        <f ca="1">IF(IF($H1706="","",INDEX([1]NKC!$D$10:$D$5007,$H1706))=$C$8,IF($H1706="","",INDEX([1]NKC!$E$10:$E$5007,$H1706)),IF($H1706="","",INDEX([1]NKC!$D$10:$D$5007,$H1706)))</f>
        <v>1331</v>
      </c>
      <c r="E1706" s="49" t="str">
        <f ca="1">IF(IF($H1706="","",INDEX([1]NKC!$E$10:$E$5007,$H1706))=$C$8,"",IF($H1706="","",INDEX([1]NKC!$F$10:$F$5007,$H1706)))</f>
        <v/>
      </c>
      <c r="F1706" s="49">
        <f ca="1">IF(IF($H1706="","",INDEX([1]NKC!$D$10:$D$5007,$H1706))=$C$8,"",IF($H1706="","",INDEX([1]NKC!$F$10:$F$5007,$H1706)))</f>
        <v>244027</v>
      </c>
      <c r="G1706" s="50">
        <f ca="1">IF(SUM(E1706:F1706)=0,0,$G$11+SUM(E$12:$E1706)-SUM(F$12:$F1706))</f>
        <v>2010190508</v>
      </c>
      <c r="H1706" s="51">
        <f ca="1">IF(IF(TYPE(MATCH($C$8,OFFSET([1]NKC!$D$10,H1705,0):'[1]NKC'!$D$5007,0)+H1705)=16,"",MATCH($C$8,OFFSET([1]NKC!$D$10,H1705,0):'[1]NKC'!$D$5007,0)+H1705)&lt;IF(TYPE(MATCH($C$8,OFFSET([1]NKC!$E$10,H1705,0):'[1]NKC'!$E$5007,0)+H1705)=16,"",MATCH($C$8,OFFSET([1]NKC!$E$10,H1705,0):'[1]NKC'!$E$5007,0)+H1705),IF(TYPE(MATCH($C$8,OFFSET([1]NKC!$D$10,H1705,0):'[1]NKC'!$D$5007,0)+H1705)=16,"",MATCH($C$8,OFFSET([1]NKC!$D$10,H1705,0):'[1]NKC'!$D$5007,0)+H1705),IF(TYPE(MATCH($C$8,OFFSET([1]NKC!$E$10,H1705,0):'[1]NKC'!$E$5007,0)+H1705)=16,"",MATCH($C$8,OFFSET([1]NKC!$E$10,H1705,0):'[1]NKC'!$E$5007,0)+H1705))</f>
        <v>2639</v>
      </c>
    </row>
    <row r="1707" spans="1:8" s="52" customFormat="1" ht="25.5">
      <c r="A1707" s="45">
        <f ca="1">IF($H1707="","",INDEX([1]NKC!$A$10:$A$5007,$H1707))</f>
        <v>43787</v>
      </c>
      <c r="B1707" s="46" t="str">
        <f ca="1">IF($H1707="","",INDEX([1]NKC!$B$10:$B$5007,$H1707))</f>
        <v>PC00226</v>
      </c>
      <c r="C1707" s="47" t="str">
        <f ca="1">IF($H1707="","",INDEX([1]NKC!$C$10:$C$5007,$H1707))</f>
        <v>Thanh toán phí rửa xe, phí xăng dầu theo HĐ 0022038 (21/10/2019) - Hoàng Như Kiểm</v>
      </c>
      <c r="D1707" s="48" t="str">
        <f ca="1">IF(IF($H1707="","",INDEX([1]NKC!$D$10:$D$5007,$H1707))=$C$8,IF($H1707="","",INDEX([1]NKC!$E$10:$E$5007,$H1707)),IF($H1707="","",INDEX([1]NKC!$D$10:$D$5007,$H1707)))</f>
        <v>6428</v>
      </c>
      <c r="E1707" s="49" t="str">
        <f ca="1">IF(IF($H1707="","",INDEX([1]NKC!$E$10:$E$5007,$H1707))=$C$8,"",IF($H1707="","",INDEX([1]NKC!$F$10:$F$5007,$H1707)))</f>
        <v/>
      </c>
      <c r="F1707" s="49">
        <f ca="1">IF(IF($H1707="","",INDEX([1]NKC!$D$10:$D$5007,$H1707))=$C$8,"",IF($H1707="","",INDEX([1]NKC!$F$10:$F$5007,$H1707)))</f>
        <v>914218</v>
      </c>
      <c r="G1707" s="50">
        <f ca="1">IF(SUM(E1707:F1707)=0,0,$G$11+SUM(E$12:$E1707)-SUM(F$12:$F1707))</f>
        <v>2009276290</v>
      </c>
      <c r="H1707" s="51">
        <f ca="1">IF(IF(TYPE(MATCH($C$8,OFFSET([1]NKC!$D$10,H1706,0):'[1]NKC'!$D$5007,0)+H1706)=16,"",MATCH($C$8,OFFSET([1]NKC!$D$10,H1706,0):'[1]NKC'!$D$5007,0)+H1706)&lt;IF(TYPE(MATCH($C$8,OFFSET([1]NKC!$E$10,H1706,0):'[1]NKC'!$E$5007,0)+H1706)=16,"",MATCH($C$8,OFFSET([1]NKC!$E$10,H1706,0):'[1]NKC'!$E$5007,0)+H1706),IF(TYPE(MATCH($C$8,OFFSET([1]NKC!$D$10,H1706,0):'[1]NKC'!$D$5007,0)+H1706)=16,"",MATCH($C$8,OFFSET([1]NKC!$D$10,H1706,0):'[1]NKC'!$D$5007,0)+H1706),IF(TYPE(MATCH($C$8,OFFSET([1]NKC!$E$10,H1706,0):'[1]NKC'!$E$5007,0)+H1706)=16,"",MATCH($C$8,OFFSET([1]NKC!$E$10,H1706,0):'[1]NKC'!$E$5007,0)+H1706))</f>
        <v>2640</v>
      </c>
    </row>
    <row r="1708" spans="1:8" s="52" customFormat="1" ht="25.5">
      <c r="A1708" s="45">
        <f ca="1">IF($H1708="","",INDEX([1]NKC!$A$10:$A$5007,$H1708))</f>
        <v>43787</v>
      </c>
      <c r="B1708" s="46" t="str">
        <f ca="1">IF($H1708="","",INDEX([1]NKC!$B$10:$B$5007,$H1708))</f>
        <v>PC00226</v>
      </c>
      <c r="C1708" s="47" t="str">
        <f ca="1">IF($H1708="","",INDEX([1]NKC!$C$10:$C$5007,$H1708))</f>
        <v>Thanh toán phí rửa xe, phí xăng dầu theo HĐ 0022038 (21/10/2019) - Hoàng Như Kiểm</v>
      </c>
      <c r="D1708" s="48" t="str">
        <f ca="1">IF(IF($H1708="","",INDEX([1]NKC!$D$10:$D$5007,$H1708))=$C$8,IF($H1708="","",INDEX([1]NKC!$E$10:$E$5007,$H1708)),IF($H1708="","",INDEX([1]NKC!$D$10:$D$5007,$H1708)))</f>
        <v>6428</v>
      </c>
      <c r="E1708" s="49" t="str">
        <f ca="1">IF(IF($H1708="","",INDEX([1]NKC!$E$10:$E$5007,$H1708))=$C$8,"",IF($H1708="","",INDEX([1]NKC!$F$10:$F$5007,$H1708)))</f>
        <v/>
      </c>
      <c r="F1708" s="49">
        <f ca="1">IF(IF($H1708="","",INDEX([1]NKC!$D$10:$D$5007,$H1708))=$C$8,"",IF($H1708="","",INDEX([1]NKC!$F$10:$F$5007,$H1708)))</f>
        <v>150000</v>
      </c>
      <c r="G1708" s="50">
        <f ca="1">IF(SUM(E1708:F1708)=0,0,$G$11+SUM(E$12:$E1708)-SUM(F$12:$F1708))</f>
        <v>2009126290</v>
      </c>
      <c r="H1708" s="51">
        <f ca="1">IF(IF(TYPE(MATCH($C$8,OFFSET([1]NKC!$D$10,H1707,0):'[1]NKC'!$D$5007,0)+H1707)=16,"",MATCH($C$8,OFFSET([1]NKC!$D$10,H1707,0):'[1]NKC'!$D$5007,0)+H1707)&lt;IF(TYPE(MATCH($C$8,OFFSET([1]NKC!$E$10,H1707,0):'[1]NKC'!$E$5007,0)+H1707)=16,"",MATCH($C$8,OFFSET([1]NKC!$E$10,H1707,0):'[1]NKC'!$E$5007,0)+H1707),IF(TYPE(MATCH($C$8,OFFSET([1]NKC!$D$10,H1707,0):'[1]NKC'!$D$5007,0)+H1707)=16,"",MATCH($C$8,OFFSET([1]NKC!$D$10,H1707,0):'[1]NKC'!$D$5007,0)+H1707),IF(TYPE(MATCH($C$8,OFFSET([1]NKC!$E$10,H1707,0):'[1]NKC'!$E$5007,0)+H1707)=16,"",MATCH($C$8,OFFSET([1]NKC!$E$10,H1707,0):'[1]NKC'!$E$5007,0)+H1707))</f>
        <v>2641</v>
      </c>
    </row>
    <row r="1709" spans="1:8" s="52" customFormat="1" ht="25.5">
      <c r="A1709" s="45">
        <f ca="1">IF($H1709="","",INDEX([1]NKC!$A$10:$A$5007,$H1709))</f>
        <v>43787</v>
      </c>
      <c r="B1709" s="46" t="str">
        <f ca="1">IF($H1709="","",INDEX([1]NKC!$B$10:$B$5007,$H1709))</f>
        <v>PC00226</v>
      </c>
      <c r="C1709" s="47" t="str">
        <f ca="1">IF($H1709="","",INDEX([1]NKC!$C$10:$C$5007,$H1709))</f>
        <v>Thanh toán phí rửa xe, phí xăng dầu theo HĐ 0022038 (21/10/2019) - Hoàng Như Kiểm</v>
      </c>
      <c r="D1709" s="48" t="str">
        <f ca="1">IF(IF($H1709="","",INDEX([1]NKC!$D$10:$D$5007,$H1709))=$C$8,IF($H1709="","",INDEX([1]NKC!$E$10:$E$5007,$H1709)),IF($H1709="","",INDEX([1]NKC!$D$10:$D$5007,$H1709)))</f>
        <v>1331</v>
      </c>
      <c r="E1709" s="49" t="str">
        <f ca="1">IF(IF($H1709="","",INDEX([1]NKC!$E$10:$E$5007,$H1709))=$C$8,"",IF($H1709="","",INDEX([1]NKC!$F$10:$F$5007,$H1709)))</f>
        <v/>
      </c>
      <c r="F1709" s="49">
        <f ca="1">IF(IF($H1709="","",INDEX([1]NKC!$D$10:$D$5007,$H1709))=$C$8,"",IF($H1709="","",INDEX([1]NKC!$F$10:$F$5007,$H1709)))</f>
        <v>91422</v>
      </c>
      <c r="G1709" s="50">
        <f ca="1">IF(SUM(E1709:F1709)=0,0,$G$11+SUM(E$12:$E1709)-SUM(F$12:$F1709))</f>
        <v>2009034868</v>
      </c>
      <c r="H1709" s="51">
        <f ca="1">IF(IF(TYPE(MATCH($C$8,OFFSET([1]NKC!$D$10,H1708,0):'[1]NKC'!$D$5007,0)+H1708)=16,"",MATCH($C$8,OFFSET([1]NKC!$D$10,H1708,0):'[1]NKC'!$D$5007,0)+H1708)&lt;IF(TYPE(MATCH($C$8,OFFSET([1]NKC!$E$10,H1708,0):'[1]NKC'!$E$5007,0)+H1708)=16,"",MATCH($C$8,OFFSET([1]NKC!$E$10,H1708,0):'[1]NKC'!$E$5007,0)+H1708),IF(TYPE(MATCH($C$8,OFFSET([1]NKC!$D$10,H1708,0):'[1]NKC'!$D$5007,0)+H1708)=16,"",MATCH($C$8,OFFSET([1]NKC!$D$10,H1708,0):'[1]NKC'!$D$5007,0)+H1708),IF(TYPE(MATCH($C$8,OFFSET([1]NKC!$E$10,H1708,0):'[1]NKC'!$E$5007,0)+H1708)=16,"",MATCH($C$8,OFFSET([1]NKC!$E$10,H1708,0):'[1]NKC'!$E$5007,0)+H1708))</f>
        <v>2642</v>
      </c>
    </row>
    <row r="1710" spans="1:8" s="52" customFormat="1" ht="25.5">
      <c r="A1710" s="45">
        <f ca="1">IF($H1710="","",INDEX([1]NKC!$A$10:$A$5007,$H1710))</f>
        <v>43787</v>
      </c>
      <c r="B1710" s="46" t="str">
        <f ca="1">IF($H1710="","",INDEX([1]NKC!$B$10:$B$5007,$H1710))</f>
        <v>PC00227</v>
      </c>
      <c r="C1710" s="47" t="str">
        <f ca="1">IF($H1710="","",INDEX([1]NKC!$C$10:$C$5007,$H1710))</f>
        <v>Thanh toán phí bảo dưỡng xe theo HĐ 0001956 (01/11/2019) - Hoàng Như Kiểm</v>
      </c>
      <c r="D1710" s="48" t="str">
        <f ca="1">IF(IF($H1710="","",INDEX([1]NKC!$D$10:$D$5007,$H1710))=$C$8,IF($H1710="","",INDEX([1]NKC!$E$10:$E$5007,$H1710)),IF($H1710="","",INDEX([1]NKC!$D$10:$D$5007,$H1710)))</f>
        <v>6428</v>
      </c>
      <c r="E1710" s="49" t="str">
        <f ca="1">IF(IF($H1710="","",INDEX([1]NKC!$E$10:$E$5007,$H1710))=$C$8,"",IF($H1710="","",INDEX([1]NKC!$F$10:$F$5007,$H1710)))</f>
        <v/>
      </c>
      <c r="F1710" s="49">
        <f ca="1">IF(IF($H1710="","",INDEX([1]NKC!$D$10:$D$5007,$H1710))=$C$8,"",IF($H1710="","",INDEX([1]NKC!$F$10:$F$5007,$H1710)))</f>
        <v>4159000</v>
      </c>
      <c r="G1710" s="50">
        <f ca="1">IF(SUM(E1710:F1710)=0,0,$G$11+SUM(E$12:$E1710)-SUM(F$12:$F1710))</f>
        <v>2004875868</v>
      </c>
      <c r="H1710" s="51">
        <f ca="1">IF(IF(TYPE(MATCH($C$8,OFFSET([1]NKC!$D$10,H1709,0):'[1]NKC'!$D$5007,0)+H1709)=16,"",MATCH($C$8,OFFSET([1]NKC!$D$10,H1709,0):'[1]NKC'!$D$5007,0)+H1709)&lt;IF(TYPE(MATCH($C$8,OFFSET([1]NKC!$E$10,H1709,0):'[1]NKC'!$E$5007,0)+H1709)=16,"",MATCH($C$8,OFFSET([1]NKC!$E$10,H1709,0):'[1]NKC'!$E$5007,0)+H1709),IF(TYPE(MATCH($C$8,OFFSET([1]NKC!$D$10,H1709,0):'[1]NKC'!$D$5007,0)+H1709)=16,"",MATCH($C$8,OFFSET([1]NKC!$D$10,H1709,0):'[1]NKC'!$D$5007,0)+H1709),IF(TYPE(MATCH($C$8,OFFSET([1]NKC!$E$10,H1709,0):'[1]NKC'!$E$5007,0)+H1709)=16,"",MATCH($C$8,OFFSET([1]NKC!$E$10,H1709,0):'[1]NKC'!$E$5007,0)+H1709))</f>
        <v>2643</v>
      </c>
    </row>
    <row r="1711" spans="1:8" s="52" customFormat="1" ht="14.25">
      <c r="A1711" s="45">
        <f ca="1">IF($H1711="","",INDEX([1]NKC!$A$10:$A$5007,$H1711))</f>
        <v>43787</v>
      </c>
      <c r="B1711" s="46" t="str">
        <f ca="1">IF($H1711="","",INDEX([1]NKC!$B$10:$B$5007,$H1711))</f>
        <v>PC00227</v>
      </c>
      <c r="C1711" s="47" t="str">
        <f ca="1">IF($H1711="","",INDEX([1]NKC!$C$10:$C$5007,$H1711))</f>
        <v>Thuế GTGT được khấu trừ của hàng hóa, dịch vụ</v>
      </c>
      <c r="D1711" s="48" t="str">
        <f ca="1">IF(IF($H1711="","",INDEX([1]NKC!$D$10:$D$5007,$H1711))=$C$8,IF($H1711="","",INDEX([1]NKC!$E$10:$E$5007,$H1711)),IF($H1711="","",INDEX([1]NKC!$D$10:$D$5007,$H1711)))</f>
        <v>1331</v>
      </c>
      <c r="E1711" s="49" t="str">
        <f ca="1">IF(IF($H1711="","",INDEX([1]NKC!$E$10:$E$5007,$H1711))=$C$8,"",IF($H1711="","",INDEX([1]NKC!$F$10:$F$5007,$H1711)))</f>
        <v/>
      </c>
      <c r="F1711" s="49">
        <f ca="1">IF(IF($H1711="","",INDEX([1]NKC!$D$10:$D$5007,$H1711))=$C$8,"",IF($H1711="","",INDEX([1]NKC!$F$10:$F$5007,$H1711)))</f>
        <v>415900</v>
      </c>
      <c r="G1711" s="50">
        <f ca="1">IF(SUM(E1711:F1711)=0,0,$G$11+SUM(E$12:$E1711)-SUM(F$12:$F1711))</f>
        <v>2004459968</v>
      </c>
      <c r="H1711" s="51">
        <f ca="1">IF(IF(TYPE(MATCH($C$8,OFFSET([1]NKC!$D$10,H1710,0):'[1]NKC'!$D$5007,0)+H1710)=16,"",MATCH($C$8,OFFSET([1]NKC!$D$10,H1710,0):'[1]NKC'!$D$5007,0)+H1710)&lt;IF(TYPE(MATCH($C$8,OFFSET([1]NKC!$E$10,H1710,0):'[1]NKC'!$E$5007,0)+H1710)=16,"",MATCH($C$8,OFFSET([1]NKC!$E$10,H1710,0):'[1]NKC'!$E$5007,0)+H1710),IF(TYPE(MATCH($C$8,OFFSET([1]NKC!$D$10,H1710,0):'[1]NKC'!$D$5007,0)+H1710)=16,"",MATCH($C$8,OFFSET([1]NKC!$D$10,H1710,0):'[1]NKC'!$D$5007,0)+H1710),IF(TYPE(MATCH($C$8,OFFSET([1]NKC!$E$10,H1710,0):'[1]NKC'!$E$5007,0)+H1710)=16,"",MATCH($C$8,OFFSET([1]NKC!$E$10,H1710,0):'[1]NKC'!$E$5007,0)+H1710))</f>
        <v>2644</v>
      </c>
    </row>
    <row r="1712" spans="1:8" s="52" customFormat="1" ht="25.5">
      <c r="A1712" s="45">
        <f ca="1">IF($H1712="","",INDEX([1]NKC!$A$10:$A$5007,$H1712))</f>
        <v>43787</v>
      </c>
      <c r="B1712" s="46" t="str">
        <f ca="1">IF($H1712="","",INDEX([1]NKC!$B$10:$B$5007,$H1712))</f>
        <v>PC00228</v>
      </c>
      <c r="C1712" s="47" t="str">
        <f ca="1">IF($H1712="","",INDEX([1]NKC!$C$10:$C$5007,$H1712))</f>
        <v>Thanh toán phí rửa xe, hút bụi (không hoá đơn) - Hoàng Như Kiểm</v>
      </c>
      <c r="D1712" s="48" t="str">
        <f ca="1">IF(IF($H1712="","",INDEX([1]NKC!$D$10:$D$5007,$H1712))=$C$8,IF($H1712="","",INDEX([1]NKC!$E$10:$E$5007,$H1712)),IF($H1712="","",INDEX([1]NKC!$D$10:$D$5007,$H1712)))</f>
        <v>6428</v>
      </c>
      <c r="E1712" s="49" t="str">
        <f ca="1">IF(IF($H1712="","",INDEX([1]NKC!$E$10:$E$5007,$H1712))=$C$8,"",IF($H1712="","",INDEX([1]NKC!$F$10:$F$5007,$H1712)))</f>
        <v/>
      </c>
      <c r="F1712" s="49">
        <f ca="1">IF(IF($H1712="","",INDEX([1]NKC!$D$10:$D$5007,$H1712))=$C$8,"",IF($H1712="","",INDEX([1]NKC!$F$10:$F$5007,$H1712)))</f>
        <v>110000</v>
      </c>
      <c r="G1712" s="50">
        <f ca="1">IF(SUM(E1712:F1712)=0,0,$G$11+SUM(E$12:$E1712)-SUM(F$12:$F1712))</f>
        <v>2004349968</v>
      </c>
      <c r="H1712" s="51">
        <f ca="1">IF(IF(TYPE(MATCH($C$8,OFFSET([1]NKC!$D$10,H1711,0):'[1]NKC'!$D$5007,0)+H1711)=16,"",MATCH($C$8,OFFSET([1]NKC!$D$10,H1711,0):'[1]NKC'!$D$5007,0)+H1711)&lt;IF(TYPE(MATCH($C$8,OFFSET([1]NKC!$E$10,H1711,0):'[1]NKC'!$E$5007,0)+H1711)=16,"",MATCH($C$8,OFFSET([1]NKC!$E$10,H1711,0):'[1]NKC'!$E$5007,0)+H1711),IF(TYPE(MATCH($C$8,OFFSET([1]NKC!$D$10,H1711,0):'[1]NKC'!$D$5007,0)+H1711)=16,"",MATCH($C$8,OFFSET([1]NKC!$D$10,H1711,0):'[1]NKC'!$D$5007,0)+H1711),IF(TYPE(MATCH($C$8,OFFSET([1]NKC!$E$10,H1711,0):'[1]NKC'!$E$5007,0)+H1711)=16,"",MATCH($C$8,OFFSET([1]NKC!$E$10,H1711,0):'[1]NKC'!$E$5007,0)+H1711))</f>
        <v>2645</v>
      </c>
    </row>
    <row r="1713" spans="1:8" s="52" customFormat="1" ht="25.5">
      <c r="A1713" s="45">
        <f ca="1">IF($H1713="","",INDEX([1]NKC!$A$10:$A$5007,$H1713))</f>
        <v>43787</v>
      </c>
      <c r="B1713" s="46" t="str">
        <f ca="1">IF($H1713="","",INDEX([1]NKC!$B$10:$B$5007,$H1713))</f>
        <v>PC00229</v>
      </c>
      <c r="C1713" s="47" t="str">
        <f ca="1">IF($H1713="","",INDEX([1]NKC!$C$10:$C$5007,$H1713))</f>
        <v>Thanh toán phí cước gửi hàng đi Cần Thơ (không hoá đơn) - Văn Ngọc Phương</v>
      </c>
      <c r="D1713" s="48" t="str">
        <f ca="1">IF(IF($H1713="","",INDEX([1]NKC!$D$10:$D$5007,$H1713))=$C$8,IF($H1713="","",INDEX([1]NKC!$E$10:$E$5007,$H1713)),IF($H1713="","",INDEX([1]NKC!$D$10:$D$5007,$H1713)))</f>
        <v>6418</v>
      </c>
      <c r="E1713" s="49" t="str">
        <f ca="1">IF(IF($H1713="","",INDEX([1]NKC!$E$10:$E$5007,$H1713))=$C$8,"",IF($H1713="","",INDEX([1]NKC!$F$10:$F$5007,$H1713)))</f>
        <v/>
      </c>
      <c r="F1713" s="49">
        <f ca="1">IF(IF($H1713="","",INDEX([1]NKC!$D$10:$D$5007,$H1713))=$C$8,"",IF($H1713="","",INDEX([1]NKC!$F$10:$F$5007,$H1713)))</f>
        <v>280000</v>
      </c>
      <c r="G1713" s="50">
        <f ca="1">IF(SUM(E1713:F1713)=0,0,$G$11+SUM(E$12:$E1713)-SUM(F$12:$F1713))</f>
        <v>2004069968</v>
      </c>
      <c r="H1713" s="51">
        <f ca="1">IF(IF(TYPE(MATCH($C$8,OFFSET([1]NKC!$D$10,H1712,0):'[1]NKC'!$D$5007,0)+H1712)=16,"",MATCH($C$8,OFFSET([1]NKC!$D$10,H1712,0):'[1]NKC'!$D$5007,0)+H1712)&lt;IF(TYPE(MATCH($C$8,OFFSET([1]NKC!$E$10,H1712,0):'[1]NKC'!$E$5007,0)+H1712)=16,"",MATCH($C$8,OFFSET([1]NKC!$E$10,H1712,0):'[1]NKC'!$E$5007,0)+H1712),IF(TYPE(MATCH($C$8,OFFSET([1]NKC!$D$10,H1712,0):'[1]NKC'!$D$5007,0)+H1712)=16,"",MATCH($C$8,OFFSET([1]NKC!$D$10,H1712,0):'[1]NKC'!$D$5007,0)+H1712),IF(TYPE(MATCH($C$8,OFFSET([1]NKC!$E$10,H1712,0):'[1]NKC'!$E$5007,0)+H1712)=16,"",MATCH($C$8,OFFSET([1]NKC!$E$10,H1712,0):'[1]NKC'!$E$5007,0)+H1712))</f>
        <v>2646</v>
      </c>
    </row>
    <row r="1714" spans="1:8" s="52" customFormat="1" ht="38.25">
      <c r="A1714" s="45">
        <f ca="1">IF($H1714="","",INDEX([1]NKC!$A$10:$A$5007,$H1714))</f>
        <v>43787</v>
      </c>
      <c r="B1714" s="46" t="str">
        <f ca="1">IF($H1714="","",INDEX([1]NKC!$B$10:$B$5007,$H1714))</f>
        <v>PC00230</v>
      </c>
      <c r="C1714" s="47" t="str">
        <f ca="1">IF($H1714="","",INDEX([1]NKC!$C$10:$C$5007,$H1714))</f>
        <v>Thanh toán phí gửi chứng từ TỪ 30/10 đến 18/11/2019 (NH UOB, Bản Việt, làm visa) - Võ Ngọc Châu</v>
      </c>
      <c r="D1714" s="48" t="str">
        <f ca="1">IF(IF($H1714="","",INDEX([1]NKC!$D$10:$D$5007,$H1714))=$C$8,IF($H1714="","",INDEX([1]NKC!$E$10:$E$5007,$H1714)),IF($H1714="","",INDEX([1]NKC!$D$10:$D$5007,$H1714)))</f>
        <v>6428</v>
      </c>
      <c r="E1714" s="49" t="str">
        <f ca="1">IF(IF($H1714="","",INDEX([1]NKC!$E$10:$E$5007,$H1714))=$C$8,"",IF($H1714="","",INDEX([1]NKC!$F$10:$F$5007,$H1714)))</f>
        <v/>
      </c>
      <c r="F1714" s="49">
        <f ca="1">IF(IF($H1714="","",INDEX([1]NKC!$D$10:$D$5007,$H1714))=$C$8,"",IF($H1714="","",INDEX([1]NKC!$F$10:$F$5007,$H1714)))</f>
        <v>218000</v>
      </c>
      <c r="G1714" s="50">
        <f ca="1">IF(SUM(E1714:F1714)=0,0,$G$11+SUM(E$12:$E1714)-SUM(F$12:$F1714))</f>
        <v>2003851968</v>
      </c>
      <c r="H1714" s="51">
        <f ca="1">IF(IF(TYPE(MATCH($C$8,OFFSET([1]NKC!$D$10,H1713,0):'[1]NKC'!$D$5007,0)+H1713)=16,"",MATCH($C$8,OFFSET([1]NKC!$D$10,H1713,0):'[1]NKC'!$D$5007,0)+H1713)&lt;IF(TYPE(MATCH($C$8,OFFSET([1]NKC!$E$10,H1713,0):'[1]NKC'!$E$5007,0)+H1713)=16,"",MATCH($C$8,OFFSET([1]NKC!$E$10,H1713,0):'[1]NKC'!$E$5007,0)+H1713),IF(TYPE(MATCH($C$8,OFFSET([1]NKC!$D$10,H1713,0):'[1]NKC'!$D$5007,0)+H1713)=16,"",MATCH($C$8,OFFSET([1]NKC!$D$10,H1713,0):'[1]NKC'!$D$5007,0)+H1713),IF(TYPE(MATCH($C$8,OFFSET([1]NKC!$E$10,H1713,0):'[1]NKC'!$E$5007,0)+H1713)=16,"",MATCH($C$8,OFFSET([1]NKC!$E$10,H1713,0):'[1]NKC'!$E$5007,0)+H1713))</f>
        <v>2647</v>
      </c>
    </row>
    <row r="1715" spans="1:8" s="52" customFormat="1" ht="25.5">
      <c r="A1715" s="45">
        <f ca="1">IF($H1715="","",INDEX([1]NKC!$A$10:$A$5007,$H1715))</f>
        <v>43787</v>
      </c>
      <c r="B1715" s="46" t="str">
        <f ca="1">IF($H1715="","",INDEX([1]NKC!$B$10:$B$5007,$H1715))</f>
        <v>PC00231</v>
      </c>
      <c r="C1715" s="47" t="str">
        <f ca="1">IF($H1715="","",INDEX([1]NKC!$C$10:$C$5007,$H1715))</f>
        <v>Thanh toán PCT đi Buôn Mê Thuột (khai trương cty đối tác Nhật Quang) - Dương Anh Thi</v>
      </c>
      <c r="D1715" s="48" t="str">
        <f ca="1">IF(IF($H1715="","",INDEX([1]NKC!$D$10:$D$5007,$H1715))=$C$8,IF($H1715="","",INDEX([1]NKC!$E$10:$E$5007,$H1715)),IF($H1715="","",INDEX([1]NKC!$D$10:$D$5007,$H1715)))</f>
        <v>6418</v>
      </c>
      <c r="E1715" s="49" t="str">
        <f ca="1">IF(IF($H1715="","",INDEX([1]NKC!$E$10:$E$5007,$H1715))=$C$8,"",IF($H1715="","",INDEX([1]NKC!$F$10:$F$5007,$H1715)))</f>
        <v/>
      </c>
      <c r="F1715" s="49">
        <f ca="1">IF(IF($H1715="","",INDEX([1]NKC!$D$10:$D$5007,$H1715))=$C$8,"",IF($H1715="","",INDEX([1]NKC!$F$10:$F$5007,$H1715)))</f>
        <v>1000000</v>
      </c>
      <c r="G1715" s="50">
        <f ca="1">IF(SUM(E1715:F1715)=0,0,$G$11+SUM(E$12:$E1715)-SUM(F$12:$F1715))</f>
        <v>2002851968</v>
      </c>
      <c r="H1715" s="51">
        <f ca="1">IF(IF(TYPE(MATCH($C$8,OFFSET([1]NKC!$D$10,H1714,0):'[1]NKC'!$D$5007,0)+H1714)=16,"",MATCH($C$8,OFFSET([1]NKC!$D$10,H1714,0):'[1]NKC'!$D$5007,0)+H1714)&lt;IF(TYPE(MATCH($C$8,OFFSET([1]NKC!$E$10,H1714,0):'[1]NKC'!$E$5007,0)+H1714)=16,"",MATCH($C$8,OFFSET([1]NKC!$E$10,H1714,0):'[1]NKC'!$E$5007,0)+H1714),IF(TYPE(MATCH($C$8,OFFSET([1]NKC!$D$10,H1714,0):'[1]NKC'!$D$5007,0)+H1714)=16,"",MATCH($C$8,OFFSET([1]NKC!$D$10,H1714,0):'[1]NKC'!$D$5007,0)+H1714),IF(TYPE(MATCH($C$8,OFFSET([1]NKC!$E$10,H1714,0):'[1]NKC'!$E$5007,0)+H1714)=16,"",MATCH($C$8,OFFSET([1]NKC!$E$10,H1714,0):'[1]NKC'!$E$5007,0)+H1714))</f>
        <v>2648</v>
      </c>
    </row>
    <row r="1716" spans="1:8" s="52" customFormat="1" ht="25.5">
      <c r="A1716" s="45">
        <f ca="1">IF($H1716="","",INDEX([1]NKC!$A$10:$A$5007,$H1716))</f>
        <v>43787</v>
      </c>
      <c r="B1716" s="46" t="str">
        <f ca="1">IF($H1716="","",INDEX([1]NKC!$B$10:$B$5007,$H1716))</f>
        <v>PC00231</v>
      </c>
      <c r="C1716" s="47" t="str">
        <f ca="1">IF($H1716="","",INDEX([1]NKC!$C$10:$C$5007,$H1716))</f>
        <v>Thanh toán PCT đi Buôn Mê Thuột (khai trương cty đối tác Nhật Quang) - Dương Anh Thi</v>
      </c>
      <c r="D1716" s="48" t="str">
        <f ca="1">IF(IF($H1716="","",INDEX([1]NKC!$D$10:$D$5007,$H1716))=$C$8,IF($H1716="","",INDEX([1]NKC!$E$10:$E$5007,$H1716)),IF($H1716="","",INDEX([1]NKC!$D$10:$D$5007,$H1716)))</f>
        <v>6418</v>
      </c>
      <c r="E1716" s="49" t="str">
        <f ca="1">IF(IF($H1716="","",INDEX([1]NKC!$E$10:$E$5007,$H1716))=$C$8,"",IF($H1716="","",INDEX([1]NKC!$F$10:$F$5007,$H1716)))</f>
        <v/>
      </c>
      <c r="F1716" s="49">
        <f ca="1">IF(IF($H1716="","",INDEX([1]NKC!$D$10:$D$5007,$H1716))=$C$8,"",IF($H1716="","",INDEX([1]NKC!$F$10:$F$5007,$H1716)))</f>
        <v>205000</v>
      </c>
      <c r="G1716" s="50">
        <f ca="1">IF(SUM(E1716:F1716)=0,0,$G$11+SUM(E$12:$E1716)-SUM(F$12:$F1716))</f>
        <v>2002646968</v>
      </c>
      <c r="H1716" s="51">
        <f ca="1">IF(IF(TYPE(MATCH($C$8,OFFSET([1]NKC!$D$10,H1715,0):'[1]NKC'!$D$5007,0)+H1715)=16,"",MATCH($C$8,OFFSET([1]NKC!$D$10,H1715,0):'[1]NKC'!$D$5007,0)+H1715)&lt;IF(TYPE(MATCH($C$8,OFFSET([1]NKC!$E$10,H1715,0):'[1]NKC'!$E$5007,0)+H1715)=16,"",MATCH($C$8,OFFSET([1]NKC!$E$10,H1715,0):'[1]NKC'!$E$5007,0)+H1715),IF(TYPE(MATCH($C$8,OFFSET([1]NKC!$D$10,H1715,0):'[1]NKC'!$D$5007,0)+H1715)=16,"",MATCH($C$8,OFFSET([1]NKC!$D$10,H1715,0):'[1]NKC'!$D$5007,0)+H1715),IF(TYPE(MATCH($C$8,OFFSET([1]NKC!$E$10,H1715,0):'[1]NKC'!$E$5007,0)+H1715)=16,"",MATCH($C$8,OFFSET([1]NKC!$E$10,H1715,0):'[1]NKC'!$E$5007,0)+H1715))</f>
        <v>2649</v>
      </c>
    </row>
    <row r="1717" spans="1:8" s="52" customFormat="1" ht="25.5">
      <c r="A1717" s="45">
        <f ca="1">IF($H1717="","",INDEX([1]NKC!$A$10:$A$5007,$H1717))</f>
        <v>43790</v>
      </c>
      <c r="B1717" s="46" t="str">
        <f ca="1">IF($H1717="","",INDEX([1]NKC!$B$10:$B$5007,$H1717))</f>
        <v>PC00232</v>
      </c>
      <c r="C1717" s="47" t="str">
        <f ca="1">IF($H1717="","",INDEX([1]NKC!$C$10:$C$5007,$H1717))</f>
        <v>Thanh toán phí đổi visa 01 năm đi Ấn Độ (Ms.Luyến)- không hoá đơn - Nguyễn Thị Nga</v>
      </c>
      <c r="D1717" s="48" t="str">
        <f ca="1">IF(IF($H1717="","",INDEX([1]NKC!$D$10:$D$5007,$H1717))=$C$8,IF($H1717="","",INDEX([1]NKC!$E$10:$E$5007,$H1717)),IF($H1717="","",INDEX([1]NKC!$D$10:$D$5007,$H1717)))</f>
        <v>6428</v>
      </c>
      <c r="E1717" s="49" t="str">
        <f ca="1">IF(IF($H1717="","",INDEX([1]NKC!$E$10:$E$5007,$H1717))=$C$8,"",IF($H1717="","",INDEX([1]NKC!$F$10:$F$5007,$H1717)))</f>
        <v/>
      </c>
      <c r="F1717" s="49">
        <f ca="1">IF(IF($H1717="","",INDEX([1]NKC!$D$10:$D$5007,$H1717))=$C$8,"",IF($H1717="","",INDEX([1]NKC!$F$10:$F$5007,$H1717)))</f>
        <v>2369000</v>
      </c>
      <c r="G1717" s="50">
        <f ca="1">IF(SUM(E1717:F1717)=0,0,$G$11+SUM(E$12:$E1717)-SUM(F$12:$F1717))</f>
        <v>2000277968</v>
      </c>
      <c r="H1717" s="51">
        <f ca="1">IF(IF(TYPE(MATCH($C$8,OFFSET([1]NKC!$D$10,H1716,0):'[1]NKC'!$D$5007,0)+H1716)=16,"",MATCH($C$8,OFFSET([1]NKC!$D$10,H1716,0):'[1]NKC'!$D$5007,0)+H1716)&lt;IF(TYPE(MATCH($C$8,OFFSET([1]NKC!$E$10,H1716,0):'[1]NKC'!$E$5007,0)+H1716)=16,"",MATCH($C$8,OFFSET([1]NKC!$E$10,H1716,0):'[1]NKC'!$E$5007,0)+H1716),IF(TYPE(MATCH($C$8,OFFSET([1]NKC!$D$10,H1716,0):'[1]NKC'!$D$5007,0)+H1716)=16,"",MATCH($C$8,OFFSET([1]NKC!$D$10,H1716,0):'[1]NKC'!$D$5007,0)+H1716),IF(TYPE(MATCH($C$8,OFFSET([1]NKC!$E$10,H1716,0):'[1]NKC'!$E$5007,0)+H1716)=16,"",MATCH($C$8,OFFSET([1]NKC!$E$10,H1716,0):'[1]NKC'!$E$5007,0)+H1716))</f>
        <v>2652</v>
      </c>
    </row>
    <row r="1718" spans="1:8" s="52" customFormat="1" ht="25.5">
      <c r="A1718" s="45">
        <f ca="1">IF($H1718="","",INDEX([1]NKC!$A$10:$A$5007,$H1718))</f>
        <v>43791</v>
      </c>
      <c r="B1718" s="46" t="str">
        <f ca="1">IF($H1718="","",INDEX([1]NKC!$B$10:$B$5007,$H1718))</f>
        <v>PT00083</v>
      </c>
      <c r="C1718" s="47" t="str">
        <f ca="1">IF($H1718="","",INDEX([1]NKC!$C$10:$C$5007,$H1718))</f>
        <v>Thu tiền bán úp nóc tròn theo ĐĐH số: DELLA-SA0008-1102 (22/11/2019) - Lê Đặng Hoàng Duy</v>
      </c>
      <c r="D1718" s="48" t="str">
        <f ca="1">IF(IF($H1718="","",INDEX([1]NKC!$D$10:$D$5007,$H1718))=$C$8,IF($H1718="","",INDEX([1]NKC!$E$10:$E$5007,$H1718)),IF($H1718="","",INDEX([1]NKC!$D$10:$D$5007,$H1718)))</f>
        <v>131</v>
      </c>
      <c r="E1718" s="49">
        <f ca="1">IF(IF($H1718="","",INDEX([1]NKC!$E$10:$E$5007,$H1718))=$C$8,"",IF($H1718="","",INDEX([1]NKC!$F$10:$F$5007,$H1718)))</f>
        <v>91000</v>
      </c>
      <c r="F1718" s="49" t="str">
        <f ca="1">IF(IF($H1718="","",INDEX([1]NKC!$D$10:$D$5007,$H1718))=$C$8,"",IF($H1718="","",INDEX([1]NKC!$F$10:$F$5007,$H1718)))</f>
        <v/>
      </c>
      <c r="G1718" s="50">
        <f ca="1">IF(SUM(E1718:F1718)=0,0,$G$11+SUM(E$12:$E1718)-SUM(F$12:$F1718))</f>
        <v>2000368968</v>
      </c>
      <c r="H1718" s="51">
        <f ca="1">IF(IF(TYPE(MATCH($C$8,OFFSET([1]NKC!$D$10,H1717,0):'[1]NKC'!$D$5007,0)+H1717)=16,"",MATCH($C$8,OFFSET([1]NKC!$D$10,H1717,0):'[1]NKC'!$D$5007,0)+H1717)&lt;IF(TYPE(MATCH($C$8,OFFSET([1]NKC!$E$10,H1717,0):'[1]NKC'!$E$5007,0)+H1717)=16,"",MATCH($C$8,OFFSET([1]NKC!$E$10,H1717,0):'[1]NKC'!$E$5007,0)+H1717),IF(TYPE(MATCH($C$8,OFFSET([1]NKC!$D$10,H1717,0):'[1]NKC'!$D$5007,0)+H1717)=16,"",MATCH($C$8,OFFSET([1]NKC!$D$10,H1717,0):'[1]NKC'!$D$5007,0)+H1717),IF(TYPE(MATCH($C$8,OFFSET([1]NKC!$E$10,H1717,0):'[1]NKC'!$E$5007,0)+H1717)=16,"",MATCH($C$8,OFFSET([1]NKC!$E$10,H1717,0):'[1]NKC'!$E$5007,0)+H1717))</f>
        <v>2653</v>
      </c>
    </row>
    <row r="1719" spans="1:8" s="52" customFormat="1" ht="25.5">
      <c r="A1719" s="45">
        <f ca="1">IF($H1719="","",INDEX([1]NKC!$A$10:$A$5007,$H1719))</f>
        <v>43795</v>
      </c>
      <c r="B1719" s="46" t="str">
        <f ca="1">IF($H1719="","",INDEX([1]NKC!$B$10:$B$5007,$H1719))</f>
        <v>PT00084</v>
      </c>
      <c r="C1719" s="47" t="str">
        <f ca="1">IF($H1719="","",INDEX([1]NKC!$C$10:$C$5007,$H1719))</f>
        <v>Thu tiền bán hàng theo ĐĐH số: 281019-01DELLA (28/10/2019) - Công ty TNHH Toadesign (Đợt cuối)</v>
      </c>
      <c r="D1719" s="48" t="str">
        <f ca="1">IF(IF($H1719="","",INDEX([1]NKC!$D$10:$D$5007,$H1719))=$C$8,IF($H1719="","",INDEX([1]NKC!$E$10:$E$5007,$H1719)),IF($H1719="","",INDEX([1]NKC!$D$10:$D$5007,$H1719)))</f>
        <v>131</v>
      </c>
      <c r="E1719" s="49">
        <f ca="1">IF(IF($H1719="","",INDEX([1]NKC!$E$10:$E$5007,$H1719))=$C$8,"",IF($H1719="","",INDEX([1]NKC!$F$10:$F$5007,$H1719)))</f>
        <v>100000000</v>
      </c>
      <c r="F1719" s="49" t="str">
        <f ca="1">IF(IF($H1719="","",INDEX([1]NKC!$D$10:$D$5007,$H1719))=$C$8,"",IF($H1719="","",INDEX([1]NKC!$F$10:$F$5007,$H1719)))</f>
        <v/>
      </c>
      <c r="G1719" s="50">
        <f ca="1">IF(SUM(E1719:F1719)=0,0,$G$11+SUM(E$12:$E1719)-SUM(F$12:$F1719))</f>
        <v>2100368968</v>
      </c>
      <c r="H1719" s="51">
        <f ca="1">IF(IF(TYPE(MATCH($C$8,OFFSET([1]NKC!$D$10,H1718,0):'[1]NKC'!$D$5007,0)+H1718)=16,"",MATCH($C$8,OFFSET([1]NKC!$D$10,H1718,0):'[1]NKC'!$D$5007,0)+H1718)&lt;IF(TYPE(MATCH($C$8,OFFSET([1]NKC!$E$10,H1718,0):'[1]NKC'!$E$5007,0)+H1718)=16,"",MATCH($C$8,OFFSET([1]NKC!$E$10,H1718,0):'[1]NKC'!$E$5007,0)+H1718),IF(TYPE(MATCH($C$8,OFFSET([1]NKC!$D$10,H1718,0):'[1]NKC'!$D$5007,0)+H1718)=16,"",MATCH($C$8,OFFSET([1]NKC!$D$10,H1718,0):'[1]NKC'!$D$5007,0)+H1718),IF(TYPE(MATCH($C$8,OFFSET([1]NKC!$E$10,H1718,0):'[1]NKC'!$E$5007,0)+H1718)=16,"",MATCH($C$8,OFFSET([1]NKC!$E$10,H1718,0):'[1]NKC'!$E$5007,0)+H1718))</f>
        <v>2660</v>
      </c>
    </row>
    <row r="1720" spans="1:8" s="52" customFormat="1" ht="14.25">
      <c r="A1720" s="45">
        <f ca="1">IF($H1720="","",INDEX([1]NKC!$A$10:$A$5007,$H1720))</f>
        <v>43795</v>
      </c>
      <c r="B1720" s="46" t="str">
        <f ca="1">IF($H1720="","",INDEX([1]NKC!$B$10:$B$5007,$H1720))</f>
        <v>PC00233B</v>
      </c>
      <c r="C1720" s="47" t="str">
        <f ca="1">IF($H1720="","",INDEX([1]NKC!$C$10:$C$5007,$H1720))</f>
        <v>Hoàng Thị Luyến tạm ứng (tiền bán hàng)</v>
      </c>
      <c r="D1720" s="48" t="str">
        <f ca="1">IF(IF($H1720="","",INDEX([1]NKC!$D$10:$D$5007,$H1720))=$C$8,IF($H1720="","",INDEX([1]NKC!$E$10:$E$5007,$H1720)),IF($H1720="","",INDEX([1]NKC!$D$10:$D$5007,$H1720)))</f>
        <v>141</v>
      </c>
      <c r="E1720" s="49" t="str">
        <f ca="1">IF(IF($H1720="","",INDEX([1]NKC!$E$10:$E$5007,$H1720))=$C$8,"",IF($H1720="","",INDEX([1]NKC!$F$10:$F$5007,$H1720)))</f>
        <v/>
      </c>
      <c r="F1720" s="49">
        <f ca="1">IF(IF($H1720="","",INDEX([1]NKC!$D$10:$D$5007,$H1720))=$C$8,"",IF($H1720="","",INDEX([1]NKC!$F$10:$F$5007,$H1720)))</f>
        <v>100000000</v>
      </c>
      <c r="G1720" s="50">
        <f ca="1">IF(SUM(E1720:F1720)=0,0,$G$11+SUM(E$12:$E1720)-SUM(F$12:$F1720))</f>
        <v>2000368968</v>
      </c>
      <c r="H1720" s="51">
        <f ca="1">IF(IF(TYPE(MATCH($C$8,OFFSET([1]NKC!$D$10,H1719,0):'[1]NKC'!$D$5007,0)+H1719)=16,"",MATCH($C$8,OFFSET([1]NKC!$D$10,H1719,0):'[1]NKC'!$D$5007,0)+H1719)&lt;IF(TYPE(MATCH($C$8,OFFSET([1]NKC!$E$10,H1719,0):'[1]NKC'!$E$5007,0)+H1719)=16,"",MATCH($C$8,OFFSET([1]NKC!$E$10,H1719,0):'[1]NKC'!$E$5007,0)+H1719),IF(TYPE(MATCH($C$8,OFFSET([1]NKC!$D$10,H1719,0):'[1]NKC'!$D$5007,0)+H1719)=16,"",MATCH($C$8,OFFSET([1]NKC!$D$10,H1719,0):'[1]NKC'!$D$5007,0)+H1719),IF(TYPE(MATCH($C$8,OFFSET([1]NKC!$E$10,H1719,0):'[1]NKC'!$E$5007,0)+H1719)=16,"",MATCH($C$8,OFFSET([1]NKC!$E$10,H1719,0):'[1]NKC'!$E$5007,0)+H1719))</f>
        <v>2661</v>
      </c>
    </row>
    <row r="1721" spans="1:8" s="52" customFormat="1" ht="38.25">
      <c r="A1721" s="45">
        <f ca="1">IF($H1721="","",INDEX([1]NKC!$A$10:$A$5007,$H1721))</f>
        <v>43795</v>
      </c>
      <c r="B1721" s="46" t="str">
        <f ca="1">IF($H1721="","",INDEX([1]NKC!$B$10:$B$5007,$H1721))</f>
        <v>PC00233</v>
      </c>
      <c r="C1721" s="47" t="str">
        <f ca="1">IF($H1721="","",INDEX([1]NKC!$C$10:$C$5007,$H1721))</f>
        <v>Thanh toán phí rác tháng 11/2019 theo HĐ 0000397 (20/11/2019) - Công ty TNHH Thương Mại Dịch Vụ và Bảo Vệ Môi Trường Phú Cường Hưng</v>
      </c>
      <c r="D1721" s="48" t="str">
        <f ca="1">IF(IF($H1721="","",INDEX([1]NKC!$D$10:$D$5007,$H1721))=$C$8,IF($H1721="","",INDEX([1]NKC!$E$10:$E$5007,$H1721)),IF($H1721="","",INDEX([1]NKC!$D$10:$D$5007,$H1721)))</f>
        <v>6428</v>
      </c>
      <c r="E1721" s="49" t="str">
        <f ca="1">IF(IF($H1721="","",INDEX([1]NKC!$E$10:$E$5007,$H1721))=$C$8,"",IF($H1721="","",INDEX([1]NKC!$F$10:$F$5007,$H1721)))</f>
        <v/>
      </c>
      <c r="F1721" s="49">
        <f ca="1">IF(IF($H1721="","",INDEX([1]NKC!$D$10:$D$5007,$H1721))=$C$8,"",IF($H1721="","",INDEX([1]NKC!$F$10:$F$5007,$H1721)))</f>
        <v>500000</v>
      </c>
      <c r="G1721" s="50">
        <f ca="1">IF(SUM(E1721:F1721)=0,0,$G$11+SUM(E$12:$E1721)-SUM(F$12:$F1721))</f>
        <v>1999868968</v>
      </c>
      <c r="H1721" s="51">
        <f ca="1">IF(IF(TYPE(MATCH($C$8,OFFSET([1]NKC!$D$10,H1720,0):'[1]NKC'!$D$5007,0)+H1720)=16,"",MATCH($C$8,OFFSET([1]NKC!$D$10,H1720,0):'[1]NKC'!$D$5007,0)+H1720)&lt;IF(TYPE(MATCH($C$8,OFFSET([1]NKC!$E$10,H1720,0):'[1]NKC'!$E$5007,0)+H1720)=16,"",MATCH($C$8,OFFSET([1]NKC!$E$10,H1720,0):'[1]NKC'!$E$5007,0)+H1720),IF(TYPE(MATCH($C$8,OFFSET([1]NKC!$D$10,H1720,0):'[1]NKC'!$D$5007,0)+H1720)=16,"",MATCH($C$8,OFFSET([1]NKC!$D$10,H1720,0):'[1]NKC'!$D$5007,0)+H1720),IF(TYPE(MATCH($C$8,OFFSET([1]NKC!$E$10,H1720,0):'[1]NKC'!$E$5007,0)+H1720)=16,"",MATCH($C$8,OFFSET([1]NKC!$E$10,H1720,0):'[1]NKC'!$E$5007,0)+H1720))</f>
        <v>2662</v>
      </c>
    </row>
    <row r="1722" spans="1:8" s="52" customFormat="1" ht="14.25">
      <c r="A1722" s="45">
        <f ca="1">IF($H1722="","",INDEX([1]NKC!$A$10:$A$5007,$H1722))</f>
        <v>43795</v>
      </c>
      <c r="B1722" s="46" t="str">
        <f ca="1">IF($H1722="","",INDEX([1]NKC!$B$10:$B$5007,$H1722))</f>
        <v>PC00233</v>
      </c>
      <c r="C1722" s="47" t="str">
        <f ca="1">IF($H1722="","",INDEX([1]NKC!$C$10:$C$5007,$H1722))</f>
        <v>Thuế GTGT được khấu trừ của hàng hóa, dịch vụ</v>
      </c>
      <c r="D1722" s="48" t="str">
        <f ca="1">IF(IF($H1722="","",INDEX([1]NKC!$D$10:$D$5007,$H1722))=$C$8,IF($H1722="","",INDEX([1]NKC!$E$10:$E$5007,$H1722)),IF($H1722="","",INDEX([1]NKC!$D$10:$D$5007,$H1722)))</f>
        <v>1331</v>
      </c>
      <c r="E1722" s="49" t="str">
        <f ca="1">IF(IF($H1722="","",INDEX([1]NKC!$E$10:$E$5007,$H1722))=$C$8,"",IF($H1722="","",INDEX([1]NKC!$F$10:$F$5007,$H1722)))</f>
        <v/>
      </c>
      <c r="F1722" s="49">
        <f ca="1">IF(IF($H1722="","",INDEX([1]NKC!$D$10:$D$5007,$H1722))=$C$8,"",IF($H1722="","",INDEX([1]NKC!$F$10:$F$5007,$H1722)))</f>
        <v>50000</v>
      </c>
      <c r="G1722" s="50">
        <f ca="1">IF(SUM(E1722:F1722)=0,0,$G$11+SUM(E$12:$E1722)-SUM(F$12:$F1722))</f>
        <v>1999818968</v>
      </c>
      <c r="H1722" s="51">
        <f ca="1">IF(IF(TYPE(MATCH($C$8,OFFSET([1]NKC!$D$10,H1721,0):'[1]NKC'!$D$5007,0)+H1721)=16,"",MATCH($C$8,OFFSET([1]NKC!$D$10,H1721,0):'[1]NKC'!$D$5007,0)+H1721)&lt;IF(TYPE(MATCH($C$8,OFFSET([1]NKC!$E$10,H1721,0):'[1]NKC'!$E$5007,0)+H1721)=16,"",MATCH($C$8,OFFSET([1]NKC!$E$10,H1721,0):'[1]NKC'!$E$5007,0)+H1721),IF(TYPE(MATCH($C$8,OFFSET([1]NKC!$D$10,H1721,0):'[1]NKC'!$D$5007,0)+H1721)=16,"",MATCH($C$8,OFFSET([1]NKC!$D$10,H1721,0):'[1]NKC'!$D$5007,0)+H1721),IF(TYPE(MATCH($C$8,OFFSET([1]NKC!$E$10,H1721,0):'[1]NKC'!$E$5007,0)+H1721)=16,"",MATCH($C$8,OFFSET([1]NKC!$E$10,H1721,0):'[1]NKC'!$E$5007,0)+H1721))</f>
        <v>2663</v>
      </c>
    </row>
    <row r="1723" spans="1:8" s="52" customFormat="1" ht="25.5">
      <c r="A1723" s="45">
        <f ca="1">IF($H1723="","",INDEX([1]NKC!$A$10:$A$5007,$H1723))</f>
        <v>43796</v>
      </c>
      <c r="B1723" s="46" t="str">
        <f ca="1">IF($H1723="","",INDEX([1]NKC!$B$10:$B$5007,$H1723))</f>
        <v>PT00085</v>
      </c>
      <c r="C1723" s="47" t="str">
        <f ca="1">IF($H1723="","",INDEX([1]NKC!$C$10:$C$5007,$H1723))</f>
        <v>Hoàng Thị Luyến hoàn ứng (Hoàng Như Kiểm đưa) - Hoàng Như Kiểm</v>
      </c>
      <c r="D1723" s="48" t="str">
        <f ca="1">IF(IF($H1723="","",INDEX([1]NKC!$D$10:$D$5007,$H1723))=$C$8,IF($H1723="","",INDEX([1]NKC!$E$10:$E$5007,$H1723)),IF($H1723="","",INDEX([1]NKC!$D$10:$D$5007,$H1723)))</f>
        <v>141</v>
      </c>
      <c r="E1723" s="49">
        <f ca="1">IF(IF($H1723="","",INDEX([1]NKC!$E$10:$E$5007,$H1723))=$C$8,"",IF($H1723="","",INDEX([1]NKC!$F$10:$F$5007,$H1723)))</f>
        <v>30000000</v>
      </c>
      <c r="F1723" s="49" t="str">
        <f ca="1">IF(IF($H1723="","",INDEX([1]NKC!$D$10:$D$5007,$H1723))=$C$8,"",IF($H1723="","",INDEX([1]NKC!$F$10:$F$5007,$H1723)))</f>
        <v/>
      </c>
      <c r="G1723" s="50">
        <f ca="1">IF(SUM(E1723:F1723)=0,0,$G$11+SUM(E$12:$E1723)-SUM(F$12:$F1723))</f>
        <v>2029818968</v>
      </c>
      <c r="H1723" s="51">
        <f ca="1">IF(IF(TYPE(MATCH($C$8,OFFSET([1]NKC!$D$10,H1722,0):'[1]NKC'!$D$5007,0)+H1722)=16,"",MATCH($C$8,OFFSET([1]NKC!$D$10,H1722,0):'[1]NKC'!$D$5007,0)+H1722)&lt;IF(TYPE(MATCH($C$8,OFFSET([1]NKC!$E$10,H1722,0):'[1]NKC'!$E$5007,0)+H1722)=16,"",MATCH($C$8,OFFSET([1]NKC!$E$10,H1722,0):'[1]NKC'!$E$5007,0)+H1722),IF(TYPE(MATCH($C$8,OFFSET([1]NKC!$D$10,H1722,0):'[1]NKC'!$D$5007,0)+H1722)=16,"",MATCH($C$8,OFFSET([1]NKC!$D$10,H1722,0):'[1]NKC'!$D$5007,0)+H1722),IF(TYPE(MATCH($C$8,OFFSET([1]NKC!$E$10,H1722,0):'[1]NKC'!$E$5007,0)+H1722)=16,"",MATCH($C$8,OFFSET([1]NKC!$E$10,H1722,0):'[1]NKC'!$E$5007,0)+H1722))</f>
        <v>2667</v>
      </c>
    </row>
    <row r="1724" spans="1:8" s="52" customFormat="1" ht="25.5">
      <c r="A1724" s="45">
        <f ca="1">IF($H1724="","",INDEX([1]NKC!$A$10:$A$5007,$H1724))</f>
        <v>43796</v>
      </c>
      <c r="B1724" s="46" t="str">
        <f ca="1">IF($H1724="","",INDEX([1]NKC!$B$10:$B$5007,$H1724))</f>
        <v>PT00086</v>
      </c>
      <c r="C1724" s="47" t="str">
        <f ca="1">IF($H1724="","",INDEX([1]NKC!$C$10:$C$5007,$H1724))</f>
        <v>Hoàng Thị Luyến hoàn ứng (A.Kiểm CK cho bên mua hàng HĐ số: PO: TO-DL/281019 - Hoàng Như Kiểm</v>
      </c>
      <c r="D1724" s="48" t="str">
        <f ca="1">IF(IF($H1724="","",INDEX([1]NKC!$D$10:$D$5007,$H1724))=$C$8,IF($H1724="","",INDEX([1]NKC!$E$10:$E$5007,$H1724)),IF($H1724="","",INDEX([1]NKC!$D$10:$D$5007,$H1724)))</f>
        <v>141</v>
      </c>
      <c r="E1724" s="49">
        <f ca="1">IF(IF($H1724="","",INDEX([1]NKC!$E$10:$E$5007,$H1724))=$C$8,"",IF($H1724="","",INDEX([1]NKC!$F$10:$F$5007,$H1724)))</f>
        <v>166100000</v>
      </c>
      <c r="F1724" s="49" t="str">
        <f ca="1">IF(IF($H1724="","",INDEX([1]NKC!$D$10:$D$5007,$H1724))=$C$8,"",IF($H1724="","",INDEX([1]NKC!$F$10:$F$5007,$H1724)))</f>
        <v/>
      </c>
      <c r="G1724" s="50">
        <f ca="1">IF(SUM(E1724:F1724)=0,0,$G$11+SUM(E$12:$E1724)-SUM(F$12:$F1724))</f>
        <v>2195918968</v>
      </c>
      <c r="H1724" s="51">
        <f ca="1">IF(IF(TYPE(MATCH($C$8,OFFSET([1]NKC!$D$10,H1723,0):'[1]NKC'!$D$5007,0)+H1723)=16,"",MATCH($C$8,OFFSET([1]NKC!$D$10,H1723,0):'[1]NKC'!$D$5007,0)+H1723)&lt;IF(TYPE(MATCH($C$8,OFFSET([1]NKC!$E$10,H1723,0):'[1]NKC'!$E$5007,0)+H1723)=16,"",MATCH($C$8,OFFSET([1]NKC!$E$10,H1723,0):'[1]NKC'!$E$5007,0)+H1723),IF(TYPE(MATCH($C$8,OFFSET([1]NKC!$D$10,H1723,0):'[1]NKC'!$D$5007,0)+H1723)=16,"",MATCH($C$8,OFFSET([1]NKC!$D$10,H1723,0):'[1]NKC'!$D$5007,0)+H1723),IF(TYPE(MATCH($C$8,OFFSET([1]NKC!$E$10,H1723,0):'[1]NKC'!$E$5007,0)+H1723)=16,"",MATCH($C$8,OFFSET([1]NKC!$E$10,H1723,0):'[1]NKC'!$E$5007,0)+H1723))</f>
        <v>2668</v>
      </c>
    </row>
    <row r="1725" spans="1:8" s="52" customFormat="1" ht="25.5">
      <c r="A1725" s="45">
        <f ca="1">IF($H1725="","",INDEX([1]NKC!$A$10:$A$5007,$H1725))</f>
        <v>43796</v>
      </c>
      <c r="B1725" s="46" t="str">
        <f ca="1">IF($H1725="","",INDEX([1]NKC!$B$10:$B$5007,$H1725))</f>
        <v>PC00234</v>
      </c>
      <c r="C1725" s="47" t="str">
        <f ca="1">IF($H1725="","",INDEX([1]NKC!$C$10:$C$5007,$H1725))</f>
        <v>Thanh toán tiền mua hàng theo HĐ số: PO: TO-DL/281019) - Hoàng Như Kiểm</v>
      </c>
      <c r="D1725" s="48" t="str">
        <f ca="1">IF(IF($H1725="","",INDEX([1]NKC!$D$10:$D$5007,$H1725))=$C$8,IF($H1725="","",INDEX([1]NKC!$E$10:$E$5007,$H1725)),IF($H1725="","",INDEX([1]NKC!$D$10:$D$5007,$H1725)))</f>
        <v>1561</v>
      </c>
      <c r="E1725" s="49" t="str">
        <f ca="1">IF(IF($H1725="","",INDEX([1]NKC!$E$10:$E$5007,$H1725))=$C$8,"",IF($H1725="","",INDEX([1]NKC!$F$10:$F$5007,$H1725)))</f>
        <v/>
      </c>
      <c r="F1725" s="49">
        <f ca="1">IF(IF($H1725="","",INDEX([1]NKC!$D$10:$D$5007,$H1725))=$C$8,"",IF($H1725="","",INDEX([1]NKC!$F$10:$F$5007,$H1725)))</f>
        <v>166100000</v>
      </c>
      <c r="G1725" s="50">
        <f ca="1">IF(SUM(E1725:F1725)=0,0,$G$11+SUM(E$12:$E1725)-SUM(F$12:$F1725))</f>
        <v>2029818968</v>
      </c>
      <c r="H1725" s="51">
        <f ca="1">IF(IF(TYPE(MATCH($C$8,OFFSET([1]NKC!$D$10,H1724,0):'[1]NKC'!$D$5007,0)+H1724)=16,"",MATCH($C$8,OFFSET([1]NKC!$D$10,H1724,0):'[1]NKC'!$D$5007,0)+H1724)&lt;IF(TYPE(MATCH($C$8,OFFSET([1]NKC!$E$10,H1724,0):'[1]NKC'!$E$5007,0)+H1724)=16,"",MATCH($C$8,OFFSET([1]NKC!$E$10,H1724,0):'[1]NKC'!$E$5007,0)+H1724),IF(TYPE(MATCH($C$8,OFFSET([1]NKC!$D$10,H1724,0):'[1]NKC'!$D$5007,0)+H1724)=16,"",MATCH($C$8,OFFSET([1]NKC!$D$10,H1724,0):'[1]NKC'!$D$5007,0)+H1724),IF(TYPE(MATCH($C$8,OFFSET([1]NKC!$E$10,H1724,0):'[1]NKC'!$E$5007,0)+H1724)=16,"",MATCH($C$8,OFFSET([1]NKC!$E$10,H1724,0):'[1]NKC'!$E$5007,0)+H1724))</f>
        <v>2669</v>
      </c>
    </row>
    <row r="1726" spans="1:8" s="52" customFormat="1" ht="25.5">
      <c r="A1726" s="45">
        <f ca="1">IF($H1726="","",INDEX([1]NKC!$A$10:$A$5007,$H1726))</f>
        <v>43796</v>
      </c>
      <c r="B1726" s="46" t="str">
        <f ca="1">IF($H1726="","",INDEX([1]NKC!$B$10:$B$5007,$H1726))</f>
        <v>PC00235</v>
      </c>
      <c r="C1726" s="47" t="str">
        <f ca="1">IF($H1726="","",INDEX([1]NKC!$C$10:$C$5007,$H1726))</f>
        <v>Thanh toán phí tiếp khách tư vấn bán gỗ  - Nguyễn Ngọc Thịnh</v>
      </c>
      <c r="D1726" s="48" t="str">
        <f ca="1">IF(IF($H1726="","",INDEX([1]NKC!$D$10:$D$5007,$H1726))=$C$8,IF($H1726="","",INDEX([1]NKC!$E$10:$E$5007,$H1726)),IF($H1726="","",INDEX([1]NKC!$D$10:$D$5007,$H1726)))</f>
        <v>6418</v>
      </c>
      <c r="E1726" s="49" t="str">
        <f ca="1">IF(IF($H1726="","",INDEX([1]NKC!$E$10:$E$5007,$H1726))=$C$8,"",IF($H1726="","",INDEX([1]NKC!$F$10:$F$5007,$H1726)))</f>
        <v/>
      </c>
      <c r="F1726" s="49">
        <f ca="1">IF(IF($H1726="","",INDEX([1]NKC!$D$10:$D$5007,$H1726))=$C$8,"",IF($H1726="","",INDEX([1]NKC!$F$10:$F$5007,$H1726)))</f>
        <v>3538500</v>
      </c>
      <c r="G1726" s="50">
        <f ca="1">IF(SUM(E1726:F1726)=0,0,$G$11+SUM(E$12:$E1726)-SUM(F$12:$F1726))</f>
        <v>2026280468</v>
      </c>
      <c r="H1726" s="51">
        <f ca="1">IF(IF(TYPE(MATCH($C$8,OFFSET([1]NKC!$D$10,H1725,0):'[1]NKC'!$D$5007,0)+H1725)=16,"",MATCH($C$8,OFFSET([1]NKC!$D$10,H1725,0):'[1]NKC'!$D$5007,0)+H1725)&lt;IF(TYPE(MATCH($C$8,OFFSET([1]NKC!$E$10,H1725,0):'[1]NKC'!$E$5007,0)+H1725)=16,"",MATCH($C$8,OFFSET([1]NKC!$E$10,H1725,0):'[1]NKC'!$E$5007,0)+H1725),IF(TYPE(MATCH($C$8,OFFSET([1]NKC!$D$10,H1725,0):'[1]NKC'!$D$5007,0)+H1725)=16,"",MATCH($C$8,OFFSET([1]NKC!$D$10,H1725,0):'[1]NKC'!$D$5007,0)+H1725),IF(TYPE(MATCH($C$8,OFFSET([1]NKC!$E$10,H1725,0):'[1]NKC'!$E$5007,0)+H1725)=16,"",MATCH($C$8,OFFSET([1]NKC!$E$10,H1725,0):'[1]NKC'!$E$5007,0)+H1725))</f>
        <v>2670</v>
      </c>
    </row>
    <row r="1727" spans="1:8" s="52" customFormat="1" ht="14.25">
      <c r="A1727" s="45">
        <f ca="1">IF($H1727="","",INDEX([1]NKC!$A$10:$A$5007,$H1727))</f>
        <v>43796</v>
      </c>
      <c r="B1727" s="46" t="str">
        <f ca="1">IF($H1727="","",INDEX([1]NKC!$B$10:$B$5007,$H1727))</f>
        <v>PC00235</v>
      </c>
      <c r="C1727" s="47" t="str">
        <f ca="1">IF($H1727="","",INDEX([1]NKC!$C$10:$C$5007,$H1727))</f>
        <v>Thuế GTGT được khấu trừ của hàng hóa, dịch vụ</v>
      </c>
      <c r="D1727" s="48" t="str">
        <f ca="1">IF(IF($H1727="","",INDEX([1]NKC!$D$10:$D$5007,$H1727))=$C$8,IF($H1727="","",INDEX([1]NKC!$E$10:$E$5007,$H1727)),IF($H1727="","",INDEX([1]NKC!$D$10:$D$5007,$H1727)))</f>
        <v>1331</v>
      </c>
      <c r="E1727" s="49" t="str">
        <f ca="1">IF(IF($H1727="","",INDEX([1]NKC!$E$10:$E$5007,$H1727))=$C$8,"",IF($H1727="","",INDEX([1]NKC!$F$10:$F$5007,$H1727)))</f>
        <v/>
      </c>
      <c r="F1727" s="49">
        <f ca="1">IF(IF($H1727="","",INDEX([1]NKC!$D$10:$D$5007,$H1727))=$C$8,"",IF($H1727="","",INDEX([1]NKC!$F$10:$F$5007,$H1727)))</f>
        <v>353850</v>
      </c>
      <c r="G1727" s="50">
        <f ca="1">IF(SUM(E1727:F1727)=0,0,$G$11+SUM(E$12:$E1727)-SUM(F$12:$F1727))</f>
        <v>2025926618</v>
      </c>
      <c r="H1727" s="51">
        <f ca="1">IF(IF(TYPE(MATCH($C$8,OFFSET([1]NKC!$D$10,H1726,0):'[1]NKC'!$D$5007,0)+H1726)=16,"",MATCH($C$8,OFFSET([1]NKC!$D$10,H1726,0):'[1]NKC'!$D$5007,0)+H1726)&lt;IF(TYPE(MATCH($C$8,OFFSET([1]NKC!$E$10,H1726,0):'[1]NKC'!$E$5007,0)+H1726)=16,"",MATCH($C$8,OFFSET([1]NKC!$E$10,H1726,0):'[1]NKC'!$E$5007,0)+H1726),IF(TYPE(MATCH($C$8,OFFSET([1]NKC!$D$10,H1726,0):'[1]NKC'!$D$5007,0)+H1726)=16,"",MATCH($C$8,OFFSET([1]NKC!$D$10,H1726,0):'[1]NKC'!$D$5007,0)+H1726),IF(TYPE(MATCH($C$8,OFFSET([1]NKC!$E$10,H1726,0):'[1]NKC'!$E$5007,0)+H1726)=16,"",MATCH($C$8,OFFSET([1]NKC!$E$10,H1726,0):'[1]NKC'!$E$5007,0)+H1726))</f>
        <v>2671</v>
      </c>
    </row>
    <row r="1728" spans="1:8" s="52" customFormat="1" ht="25.5">
      <c r="A1728" s="45">
        <f ca="1">IF($H1728="","",INDEX([1]NKC!$A$10:$A$5007,$H1728))</f>
        <v>43796</v>
      </c>
      <c r="B1728" s="46" t="str">
        <f ca="1">IF($H1728="","",INDEX([1]NKC!$B$10:$B$5007,$H1728))</f>
        <v>PC00236</v>
      </c>
      <c r="C1728" s="47" t="str">
        <f ca="1">IF($H1728="","",INDEX([1]NKC!$C$10:$C$5007,$H1728))</f>
        <v>Thanh toán phí xăng dầu xe 50LD-12570 theo HĐ 0024393 (19/11/2019) - Hoàng Như Kiểm</v>
      </c>
      <c r="D1728" s="48" t="str">
        <f ca="1">IF(IF($H1728="","",INDEX([1]NKC!$D$10:$D$5007,$H1728))=$C$8,IF($H1728="","",INDEX([1]NKC!$E$10:$E$5007,$H1728)),IF($H1728="","",INDEX([1]NKC!$D$10:$D$5007,$H1728)))</f>
        <v>6428</v>
      </c>
      <c r="E1728" s="49" t="str">
        <f ca="1">IF(IF($H1728="","",INDEX([1]NKC!$E$10:$E$5007,$H1728))=$C$8,"",IF($H1728="","",INDEX([1]NKC!$F$10:$F$5007,$H1728)))</f>
        <v/>
      </c>
      <c r="F1728" s="49">
        <f ca="1">IF(IF($H1728="","",INDEX([1]NKC!$D$10:$D$5007,$H1728))=$C$8,"",IF($H1728="","",INDEX([1]NKC!$F$10:$F$5007,$H1728)))</f>
        <v>909140</v>
      </c>
      <c r="G1728" s="50">
        <f ca="1">IF(SUM(E1728:F1728)=0,0,$G$11+SUM(E$12:$E1728)-SUM(F$12:$F1728))</f>
        <v>2025017478</v>
      </c>
      <c r="H1728" s="51">
        <f ca="1">IF(IF(TYPE(MATCH($C$8,OFFSET([1]NKC!$D$10,H1727,0):'[1]NKC'!$D$5007,0)+H1727)=16,"",MATCH($C$8,OFFSET([1]NKC!$D$10,H1727,0):'[1]NKC'!$D$5007,0)+H1727)&lt;IF(TYPE(MATCH($C$8,OFFSET([1]NKC!$E$10,H1727,0):'[1]NKC'!$E$5007,0)+H1727)=16,"",MATCH($C$8,OFFSET([1]NKC!$E$10,H1727,0):'[1]NKC'!$E$5007,0)+H1727),IF(TYPE(MATCH($C$8,OFFSET([1]NKC!$D$10,H1727,0):'[1]NKC'!$D$5007,0)+H1727)=16,"",MATCH($C$8,OFFSET([1]NKC!$D$10,H1727,0):'[1]NKC'!$D$5007,0)+H1727),IF(TYPE(MATCH($C$8,OFFSET([1]NKC!$E$10,H1727,0):'[1]NKC'!$E$5007,0)+H1727)=16,"",MATCH($C$8,OFFSET([1]NKC!$E$10,H1727,0):'[1]NKC'!$E$5007,0)+H1727))</f>
        <v>2672</v>
      </c>
    </row>
    <row r="1729" spans="1:8" s="52" customFormat="1" ht="14.25">
      <c r="A1729" s="45">
        <f ca="1">IF($H1729="","",INDEX([1]NKC!$A$10:$A$5007,$H1729))</f>
        <v>43796</v>
      </c>
      <c r="B1729" s="46" t="str">
        <f ca="1">IF($H1729="","",INDEX([1]NKC!$B$10:$B$5007,$H1729))</f>
        <v>PC00236</v>
      </c>
      <c r="C1729" s="47" t="str">
        <f ca="1">IF($H1729="","",INDEX([1]NKC!$C$10:$C$5007,$H1729))</f>
        <v>Thuế GTGT được khấu trừ của hàng hóa, dịch vụ</v>
      </c>
      <c r="D1729" s="48" t="str">
        <f ca="1">IF(IF($H1729="","",INDEX([1]NKC!$D$10:$D$5007,$H1729))=$C$8,IF($H1729="","",INDEX([1]NKC!$E$10:$E$5007,$H1729)),IF($H1729="","",INDEX([1]NKC!$D$10:$D$5007,$H1729)))</f>
        <v>1331</v>
      </c>
      <c r="E1729" s="49" t="str">
        <f ca="1">IF(IF($H1729="","",INDEX([1]NKC!$E$10:$E$5007,$H1729))=$C$8,"",IF($H1729="","",INDEX([1]NKC!$F$10:$F$5007,$H1729)))</f>
        <v/>
      </c>
      <c r="F1729" s="49">
        <f ca="1">IF(IF($H1729="","",INDEX([1]NKC!$D$10:$D$5007,$H1729))=$C$8,"",IF($H1729="","",INDEX([1]NKC!$F$10:$F$5007,$H1729)))</f>
        <v>90914</v>
      </c>
      <c r="G1729" s="50">
        <f ca="1">IF(SUM(E1729:F1729)=0,0,$G$11+SUM(E$12:$E1729)-SUM(F$12:$F1729))</f>
        <v>2024926564</v>
      </c>
      <c r="H1729" s="51">
        <f ca="1">IF(IF(TYPE(MATCH($C$8,OFFSET([1]NKC!$D$10,H1728,0):'[1]NKC'!$D$5007,0)+H1728)=16,"",MATCH($C$8,OFFSET([1]NKC!$D$10,H1728,0):'[1]NKC'!$D$5007,0)+H1728)&lt;IF(TYPE(MATCH($C$8,OFFSET([1]NKC!$E$10,H1728,0):'[1]NKC'!$E$5007,0)+H1728)=16,"",MATCH($C$8,OFFSET([1]NKC!$E$10,H1728,0):'[1]NKC'!$E$5007,0)+H1728),IF(TYPE(MATCH($C$8,OFFSET([1]NKC!$D$10,H1728,0):'[1]NKC'!$D$5007,0)+H1728)=16,"",MATCH($C$8,OFFSET([1]NKC!$D$10,H1728,0):'[1]NKC'!$D$5007,0)+H1728),IF(TYPE(MATCH($C$8,OFFSET([1]NKC!$E$10,H1728,0):'[1]NKC'!$E$5007,0)+H1728)=16,"",MATCH($C$8,OFFSET([1]NKC!$E$10,H1728,0):'[1]NKC'!$E$5007,0)+H1728))</f>
        <v>2673</v>
      </c>
    </row>
    <row r="1730" spans="1:8" s="52" customFormat="1" ht="38.25">
      <c r="A1730" s="45">
        <f ca="1">IF($H1730="","",INDEX([1]NKC!$A$10:$A$5007,$H1730))</f>
        <v>43796</v>
      </c>
      <c r="B1730" s="46" t="str">
        <f ca="1">IF($H1730="","",INDEX([1]NKC!$B$10:$B$5007,$H1730))</f>
        <v>PC00237</v>
      </c>
      <c r="C1730" s="47" t="str">
        <f ca="1">IF($H1730="","",INDEX([1]NKC!$C$10:$C$5007,$H1730))</f>
        <v>Thanh toán 5% phí hoa hồng cho ĐH : Della-190903, Della-BT191003; Della-BT191004: 31.596.724 vnđ - Văn Ngọc Phương</v>
      </c>
      <c r="D1730" s="48" t="str">
        <f ca="1">IF(IF($H1730="","",INDEX([1]NKC!$D$10:$D$5007,$H1730))=$C$8,IF($H1730="","",INDEX([1]NKC!$E$10:$E$5007,$H1730)),IF($H1730="","",INDEX([1]NKC!$D$10:$D$5007,$H1730)))</f>
        <v>6418</v>
      </c>
      <c r="E1730" s="49" t="str">
        <f ca="1">IF(IF($H1730="","",INDEX([1]NKC!$E$10:$E$5007,$H1730))=$C$8,"",IF($H1730="","",INDEX([1]NKC!$F$10:$F$5007,$H1730)))</f>
        <v/>
      </c>
      <c r="F1730" s="49">
        <f ca="1">IF(IF($H1730="","",INDEX([1]NKC!$D$10:$D$5007,$H1730))=$C$8,"",IF($H1730="","",INDEX([1]NKC!$F$10:$F$5007,$H1730)))</f>
        <v>1579836</v>
      </c>
      <c r="G1730" s="50">
        <f ca="1">IF(SUM(E1730:F1730)=0,0,$G$11+SUM(E$12:$E1730)-SUM(F$12:$F1730))</f>
        <v>2023346728</v>
      </c>
      <c r="H1730" s="51">
        <f ca="1">IF(IF(TYPE(MATCH($C$8,OFFSET([1]NKC!$D$10,H1729,0):'[1]NKC'!$D$5007,0)+H1729)=16,"",MATCH($C$8,OFFSET([1]NKC!$D$10,H1729,0):'[1]NKC'!$D$5007,0)+H1729)&lt;IF(TYPE(MATCH($C$8,OFFSET([1]NKC!$E$10,H1729,0):'[1]NKC'!$E$5007,0)+H1729)=16,"",MATCH($C$8,OFFSET([1]NKC!$E$10,H1729,0):'[1]NKC'!$E$5007,0)+H1729),IF(TYPE(MATCH($C$8,OFFSET([1]NKC!$D$10,H1729,0):'[1]NKC'!$D$5007,0)+H1729)=16,"",MATCH($C$8,OFFSET([1]NKC!$D$10,H1729,0):'[1]NKC'!$D$5007,0)+H1729),IF(TYPE(MATCH($C$8,OFFSET([1]NKC!$E$10,H1729,0):'[1]NKC'!$E$5007,0)+H1729)=16,"",MATCH($C$8,OFFSET([1]NKC!$E$10,H1729,0):'[1]NKC'!$E$5007,0)+H1729))</f>
        <v>2674</v>
      </c>
    </row>
    <row r="1731" spans="1:8" s="52" customFormat="1" ht="38.25">
      <c r="A1731" s="45">
        <f ca="1">IF($H1731="","",INDEX([1]NKC!$A$10:$A$5007,$H1731))</f>
        <v>43797</v>
      </c>
      <c r="B1731" s="46" t="str">
        <f ca="1">IF($H1731="","",INDEX([1]NKC!$B$10:$B$5007,$H1731))</f>
        <v>PC00238</v>
      </c>
      <c r="C1731" s="47" t="str">
        <f ca="1">IF($H1731="","",INDEX([1]NKC!$C$10:$C$5007,$H1731))</f>
        <v>Thanh toán cước điện thoại tháng 09+10/2019 (kèm danh sách) - Tập Đoàn Công Nghiệp-Viễn Thông Quân Đội</v>
      </c>
      <c r="D1731" s="48" t="str">
        <f ca="1">IF(IF($H1731="","",INDEX([1]NKC!$D$10:$D$5007,$H1731))=$C$8,IF($H1731="","",INDEX([1]NKC!$E$10:$E$5007,$H1731)),IF($H1731="","",INDEX([1]NKC!$D$10:$D$5007,$H1731)))</f>
        <v>6418</v>
      </c>
      <c r="E1731" s="49" t="str">
        <f ca="1">IF(IF($H1731="","",INDEX([1]NKC!$E$10:$E$5007,$H1731))=$C$8,"",IF($H1731="","",INDEX([1]NKC!$F$10:$F$5007,$H1731)))</f>
        <v/>
      </c>
      <c r="F1731" s="49">
        <f ca="1">IF(IF($H1731="","",INDEX([1]NKC!$D$10:$D$5007,$H1731))=$C$8,"",IF($H1731="","",INDEX([1]NKC!$F$10:$F$5007,$H1731)))</f>
        <v>4945899</v>
      </c>
      <c r="G1731" s="50">
        <f ca="1">IF(SUM(E1731:F1731)=0,0,$G$11+SUM(E$12:$E1731)-SUM(F$12:$F1731))</f>
        <v>2018400829</v>
      </c>
      <c r="H1731" s="51">
        <f ca="1">IF(IF(TYPE(MATCH($C$8,OFFSET([1]NKC!$D$10,H1730,0):'[1]NKC'!$D$5007,0)+H1730)=16,"",MATCH($C$8,OFFSET([1]NKC!$D$10,H1730,0):'[1]NKC'!$D$5007,0)+H1730)&lt;IF(TYPE(MATCH($C$8,OFFSET([1]NKC!$E$10,H1730,0):'[1]NKC'!$E$5007,0)+H1730)=16,"",MATCH($C$8,OFFSET([1]NKC!$E$10,H1730,0):'[1]NKC'!$E$5007,0)+H1730),IF(TYPE(MATCH($C$8,OFFSET([1]NKC!$D$10,H1730,0):'[1]NKC'!$D$5007,0)+H1730)=16,"",MATCH($C$8,OFFSET([1]NKC!$D$10,H1730,0):'[1]NKC'!$D$5007,0)+H1730),IF(TYPE(MATCH($C$8,OFFSET([1]NKC!$E$10,H1730,0):'[1]NKC'!$E$5007,0)+H1730)=16,"",MATCH($C$8,OFFSET([1]NKC!$E$10,H1730,0):'[1]NKC'!$E$5007,0)+H1730))</f>
        <v>2677</v>
      </c>
    </row>
    <row r="1732" spans="1:8" s="52" customFormat="1" ht="14.25">
      <c r="A1732" s="45">
        <f ca="1">IF($H1732="","",INDEX([1]NKC!$A$10:$A$5007,$H1732))</f>
        <v>43797</v>
      </c>
      <c r="B1732" s="46" t="str">
        <f ca="1">IF($H1732="","",INDEX([1]NKC!$B$10:$B$5007,$H1732))</f>
        <v>PC00238</v>
      </c>
      <c r="C1732" s="47" t="str">
        <f ca="1">IF($H1732="","",INDEX([1]NKC!$C$10:$C$5007,$H1732))</f>
        <v>Thuế GTGT được khấu trừ của hàng hóa, dịch vụ</v>
      </c>
      <c r="D1732" s="48" t="str">
        <f ca="1">IF(IF($H1732="","",INDEX([1]NKC!$D$10:$D$5007,$H1732))=$C$8,IF($H1732="","",INDEX([1]NKC!$E$10:$E$5007,$H1732)),IF($H1732="","",INDEX([1]NKC!$D$10:$D$5007,$H1732)))</f>
        <v>1331</v>
      </c>
      <c r="E1732" s="49" t="str">
        <f ca="1">IF(IF($H1732="","",INDEX([1]NKC!$E$10:$E$5007,$H1732))=$C$8,"",IF($H1732="","",INDEX([1]NKC!$F$10:$F$5007,$H1732)))</f>
        <v/>
      </c>
      <c r="F1732" s="49">
        <f ca="1">IF(IF($H1732="","",INDEX([1]NKC!$D$10:$D$5007,$H1732))=$C$8,"",IF($H1732="","",INDEX([1]NKC!$F$10:$F$5007,$H1732)))</f>
        <v>494590</v>
      </c>
      <c r="G1732" s="50">
        <f ca="1">IF(SUM(E1732:F1732)=0,0,$G$11+SUM(E$12:$E1732)-SUM(F$12:$F1732))</f>
        <v>2017906239</v>
      </c>
      <c r="H1732" s="51">
        <f ca="1">IF(IF(TYPE(MATCH($C$8,OFFSET([1]NKC!$D$10,H1731,0):'[1]NKC'!$D$5007,0)+H1731)=16,"",MATCH($C$8,OFFSET([1]NKC!$D$10,H1731,0):'[1]NKC'!$D$5007,0)+H1731)&lt;IF(TYPE(MATCH($C$8,OFFSET([1]NKC!$E$10,H1731,0):'[1]NKC'!$E$5007,0)+H1731)=16,"",MATCH($C$8,OFFSET([1]NKC!$E$10,H1731,0):'[1]NKC'!$E$5007,0)+H1731),IF(TYPE(MATCH($C$8,OFFSET([1]NKC!$D$10,H1731,0):'[1]NKC'!$D$5007,0)+H1731)=16,"",MATCH($C$8,OFFSET([1]NKC!$D$10,H1731,0):'[1]NKC'!$D$5007,0)+H1731),IF(TYPE(MATCH($C$8,OFFSET([1]NKC!$E$10,H1731,0):'[1]NKC'!$E$5007,0)+H1731)=16,"",MATCH($C$8,OFFSET([1]NKC!$E$10,H1731,0):'[1]NKC'!$E$5007,0)+H1731))</f>
        <v>2678</v>
      </c>
    </row>
    <row r="1733" spans="1:8" s="52" customFormat="1" ht="14.25">
      <c r="A1733" s="45">
        <f ca="1">IF($H1733="","",INDEX([1]NKC!$A$10:$A$5007,$H1733))</f>
        <v>43797</v>
      </c>
      <c r="B1733" s="46" t="str">
        <f ca="1">IF($H1733="","",INDEX([1]NKC!$B$10:$B$5007,$H1733))</f>
        <v>PC00239</v>
      </c>
      <c r="C1733" s="47" t="str">
        <f ca="1">IF($H1733="","",INDEX([1]NKC!$C$10:$C$5007,$H1733))</f>
        <v>Thanh toán cước điện thoại - Dương Anh Đào</v>
      </c>
      <c r="D1733" s="48" t="str">
        <f ca="1">IF(IF($H1733="","",INDEX([1]NKC!$D$10:$D$5007,$H1733))=$C$8,IF($H1733="","",INDEX([1]NKC!$E$10:$E$5007,$H1733)),IF($H1733="","",INDEX([1]NKC!$D$10:$D$5007,$H1733)))</f>
        <v>6428</v>
      </c>
      <c r="E1733" s="49" t="str">
        <f ca="1">IF(IF($H1733="","",INDEX([1]NKC!$E$10:$E$5007,$H1733))=$C$8,"",IF($H1733="","",INDEX([1]NKC!$F$10:$F$5007,$H1733)))</f>
        <v/>
      </c>
      <c r="F1733" s="49">
        <f ca="1">IF(IF($H1733="","",INDEX([1]NKC!$D$10:$D$5007,$H1733))=$C$8,"",IF($H1733="","",INDEX([1]NKC!$F$10:$F$5007,$H1733)))</f>
        <v>45455</v>
      </c>
      <c r="G1733" s="50">
        <f ca="1">IF(SUM(E1733:F1733)=0,0,$G$11+SUM(E$12:$E1733)-SUM(F$12:$F1733))</f>
        <v>2017860784</v>
      </c>
      <c r="H1733" s="51">
        <f ca="1">IF(IF(TYPE(MATCH($C$8,OFFSET([1]NKC!$D$10,H1732,0):'[1]NKC'!$D$5007,0)+H1732)=16,"",MATCH($C$8,OFFSET([1]NKC!$D$10,H1732,0):'[1]NKC'!$D$5007,0)+H1732)&lt;IF(TYPE(MATCH($C$8,OFFSET([1]NKC!$E$10,H1732,0):'[1]NKC'!$E$5007,0)+H1732)=16,"",MATCH($C$8,OFFSET([1]NKC!$E$10,H1732,0):'[1]NKC'!$E$5007,0)+H1732),IF(TYPE(MATCH($C$8,OFFSET([1]NKC!$D$10,H1732,0):'[1]NKC'!$D$5007,0)+H1732)=16,"",MATCH($C$8,OFFSET([1]NKC!$D$10,H1732,0):'[1]NKC'!$D$5007,0)+H1732),IF(TYPE(MATCH($C$8,OFFSET([1]NKC!$E$10,H1732,0):'[1]NKC'!$E$5007,0)+H1732)=16,"",MATCH($C$8,OFFSET([1]NKC!$E$10,H1732,0):'[1]NKC'!$E$5007,0)+H1732))</f>
        <v>2679</v>
      </c>
    </row>
    <row r="1734" spans="1:8" s="52" customFormat="1" ht="14.25">
      <c r="A1734" s="45">
        <f ca="1">IF($H1734="","",INDEX([1]NKC!$A$10:$A$5007,$H1734))</f>
        <v>43797</v>
      </c>
      <c r="B1734" s="46" t="str">
        <f ca="1">IF($H1734="","",INDEX([1]NKC!$B$10:$B$5007,$H1734))</f>
        <v>PC00239</v>
      </c>
      <c r="C1734" s="47" t="str">
        <f ca="1">IF($H1734="","",INDEX([1]NKC!$C$10:$C$5007,$H1734))</f>
        <v>Thuế GTGT được khấu trừ của hàng hóa, dịch vụ</v>
      </c>
      <c r="D1734" s="48" t="str">
        <f ca="1">IF(IF($H1734="","",INDEX([1]NKC!$D$10:$D$5007,$H1734))=$C$8,IF($H1734="","",INDEX([1]NKC!$E$10:$E$5007,$H1734)),IF($H1734="","",INDEX([1]NKC!$D$10:$D$5007,$H1734)))</f>
        <v>1331</v>
      </c>
      <c r="E1734" s="49" t="str">
        <f ca="1">IF(IF($H1734="","",INDEX([1]NKC!$E$10:$E$5007,$H1734))=$C$8,"",IF($H1734="","",INDEX([1]NKC!$F$10:$F$5007,$H1734)))</f>
        <v/>
      </c>
      <c r="F1734" s="49">
        <f ca="1">IF(IF($H1734="","",INDEX([1]NKC!$D$10:$D$5007,$H1734))=$C$8,"",IF($H1734="","",INDEX([1]NKC!$F$10:$F$5007,$H1734)))</f>
        <v>4545</v>
      </c>
      <c r="G1734" s="50">
        <f ca="1">IF(SUM(E1734:F1734)=0,0,$G$11+SUM(E$12:$E1734)-SUM(F$12:$F1734))</f>
        <v>2017856239</v>
      </c>
      <c r="H1734" s="51">
        <f ca="1">IF(IF(TYPE(MATCH($C$8,OFFSET([1]NKC!$D$10,H1733,0):'[1]NKC'!$D$5007,0)+H1733)=16,"",MATCH($C$8,OFFSET([1]NKC!$D$10,H1733,0):'[1]NKC'!$D$5007,0)+H1733)&lt;IF(TYPE(MATCH($C$8,OFFSET([1]NKC!$E$10,H1733,0):'[1]NKC'!$E$5007,0)+H1733)=16,"",MATCH($C$8,OFFSET([1]NKC!$E$10,H1733,0):'[1]NKC'!$E$5007,0)+H1733),IF(TYPE(MATCH($C$8,OFFSET([1]NKC!$D$10,H1733,0):'[1]NKC'!$D$5007,0)+H1733)=16,"",MATCH($C$8,OFFSET([1]NKC!$D$10,H1733,0):'[1]NKC'!$D$5007,0)+H1733),IF(TYPE(MATCH($C$8,OFFSET([1]NKC!$E$10,H1733,0):'[1]NKC'!$E$5007,0)+H1733)=16,"",MATCH($C$8,OFFSET([1]NKC!$E$10,H1733,0):'[1]NKC'!$E$5007,0)+H1733))</f>
        <v>2680</v>
      </c>
    </row>
    <row r="1735" spans="1:8" s="52" customFormat="1" ht="38.25">
      <c r="A1735" s="45">
        <f ca="1">IF($H1735="","",INDEX([1]NKC!$A$10:$A$5007,$H1735))</f>
        <v>43798</v>
      </c>
      <c r="B1735" s="46" t="str">
        <f ca="1">IF($H1735="","",INDEX([1]NKC!$B$10:$B$5007,$H1735))</f>
        <v>PC00240</v>
      </c>
      <c r="C1735" s="47" t="str">
        <f ca="1">IF($H1735="","",INDEX([1]NKC!$C$10:$C$5007,$H1735))</f>
        <v>Thanh toán phí công tác TP.HCm, Hà Nội theo HĐ 0008344 (13/07), 0000326 (22/01), 000318 (17/07/2019) - Dương Anh Thi</v>
      </c>
      <c r="D1735" s="48" t="str">
        <f ca="1">IF(IF($H1735="","",INDEX([1]NKC!$D$10:$D$5007,$H1735))=$C$8,IF($H1735="","",INDEX([1]NKC!$E$10:$E$5007,$H1735)),IF($H1735="","",INDEX([1]NKC!$D$10:$D$5007,$H1735)))</f>
        <v>6418</v>
      </c>
      <c r="E1735" s="49" t="str">
        <f ca="1">IF(IF($H1735="","",INDEX([1]NKC!$E$10:$E$5007,$H1735))=$C$8,"",IF($H1735="","",INDEX([1]NKC!$F$10:$F$5007,$H1735)))</f>
        <v/>
      </c>
      <c r="F1735" s="49">
        <f ca="1">IF(IF($H1735="","",INDEX([1]NKC!$D$10:$D$5007,$H1735))=$C$8,"",IF($H1735="","",INDEX([1]NKC!$F$10:$F$5007,$H1735)))</f>
        <v>4442550</v>
      </c>
      <c r="G1735" s="50">
        <f ca="1">IF(SUM(E1735:F1735)=0,0,$G$11+SUM(E$12:$E1735)-SUM(F$12:$F1735))</f>
        <v>2013413689</v>
      </c>
      <c r="H1735" s="51">
        <f ca="1">IF(IF(TYPE(MATCH($C$8,OFFSET([1]NKC!$D$10,H1734,0):'[1]NKC'!$D$5007,0)+H1734)=16,"",MATCH($C$8,OFFSET([1]NKC!$D$10,H1734,0):'[1]NKC'!$D$5007,0)+H1734)&lt;IF(TYPE(MATCH($C$8,OFFSET([1]NKC!$E$10,H1734,0):'[1]NKC'!$E$5007,0)+H1734)=16,"",MATCH($C$8,OFFSET([1]NKC!$E$10,H1734,0):'[1]NKC'!$E$5007,0)+H1734),IF(TYPE(MATCH($C$8,OFFSET([1]NKC!$D$10,H1734,0):'[1]NKC'!$D$5007,0)+H1734)=16,"",MATCH($C$8,OFFSET([1]NKC!$D$10,H1734,0):'[1]NKC'!$D$5007,0)+H1734),IF(TYPE(MATCH($C$8,OFFSET([1]NKC!$E$10,H1734,0):'[1]NKC'!$E$5007,0)+H1734)=16,"",MATCH($C$8,OFFSET([1]NKC!$E$10,H1734,0):'[1]NKC'!$E$5007,0)+H1734))</f>
        <v>2701</v>
      </c>
    </row>
    <row r="1736" spans="1:8" s="52" customFormat="1" ht="38.25">
      <c r="A1736" s="45">
        <f ca="1">IF($H1736="","",INDEX([1]NKC!$A$10:$A$5007,$H1736))</f>
        <v>43798</v>
      </c>
      <c r="B1736" s="46" t="str">
        <f ca="1">IF($H1736="","",INDEX([1]NKC!$B$10:$B$5007,$H1736))</f>
        <v>PC00240</v>
      </c>
      <c r="C1736" s="47" t="str">
        <f ca="1">IF($H1736="","",INDEX([1]NKC!$C$10:$C$5007,$H1736))</f>
        <v>Thanh toán phí công tác TP.HCm, Hà Nội theo HĐ 0008344 (13/07), 0000326 (22/01), 000318 (17/07/2019) - Dương Anh Thi</v>
      </c>
      <c r="D1736" s="48" t="str">
        <f ca="1">IF(IF($H1736="","",INDEX([1]NKC!$D$10:$D$5007,$H1736))=$C$8,IF($H1736="","",INDEX([1]NKC!$E$10:$E$5007,$H1736)),IF($H1736="","",INDEX([1]NKC!$D$10:$D$5007,$H1736)))</f>
        <v>6418</v>
      </c>
      <c r="E1736" s="49" t="str">
        <f ca="1">IF(IF($H1736="","",INDEX([1]NKC!$E$10:$E$5007,$H1736))=$C$8,"",IF($H1736="","",INDEX([1]NKC!$F$10:$F$5007,$H1736)))</f>
        <v/>
      </c>
      <c r="F1736" s="49">
        <f ca="1">IF(IF($H1736="","",INDEX([1]NKC!$D$10:$D$5007,$H1736))=$C$8,"",IF($H1736="","",INDEX([1]NKC!$F$10:$F$5007,$H1736)))</f>
        <v>1272726</v>
      </c>
      <c r="G1736" s="50">
        <f ca="1">IF(SUM(E1736:F1736)=0,0,$G$11+SUM(E$12:$E1736)-SUM(F$12:$F1736))</f>
        <v>2012140963</v>
      </c>
      <c r="H1736" s="51">
        <f ca="1">IF(IF(TYPE(MATCH($C$8,OFFSET([1]NKC!$D$10,H1735,0):'[1]NKC'!$D$5007,0)+H1735)=16,"",MATCH($C$8,OFFSET([1]NKC!$D$10,H1735,0):'[1]NKC'!$D$5007,0)+H1735)&lt;IF(TYPE(MATCH($C$8,OFFSET([1]NKC!$E$10,H1735,0):'[1]NKC'!$E$5007,0)+H1735)=16,"",MATCH($C$8,OFFSET([1]NKC!$E$10,H1735,0):'[1]NKC'!$E$5007,0)+H1735),IF(TYPE(MATCH($C$8,OFFSET([1]NKC!$D$10,H1735,0):'[1]NKC'!$D$5007,0)+H1735)=16,"",MATCH($C$8,OFFSET([1]NKC!$D$10,H1735,0):'[1]NKC'!$D$5007,0)+H1735),IF(TYPE(MATCH($C$8,OFFSET([1]NKC!$E$10,H1735,0):'[1]NKC'!$E$5007,0)+H1735)=16,"",MATCH($C$8,OFFSET([1]NKC!$E$10,H1735,0):'[1]NKC'!$E$5007,0)+H1735))</f>
        <v>2702</v>
      </c>
    </row>
    <row r="1737" spans="1:8" s="52" customFormat="1" ht="38.25">
      <c r="A1737" s="45">
        <f ca="1">IF($H1737="","",INDEX([1]NKC!$A$10:$A$5007,$H1737))</f>
        <v>43798</v>
      </c>
      <c r="B1737" s="46" t="str">
        <f ca="1">IF($H1737="","",INDEX([1]NKC!$B$10:$B$5007,$H1737))</f>
        <v>PC00240</v>
      </c>
      <c r="C1737" s="47" t="str">
        <f ca="1">IF($H1737="","",INDEX([1]NKC!$C$10:$C$5007,$H1737))</f>
        <v>Thanh toán phí công tác TP.HCm, Hà Nội theo HĐ 0008344 (13/07), 0000326 (22/01), 000318 (17/07/2019) - Dương Anh Thi</v>
      </c>
      <c r="D1737" s="48" t="str">
        <f ca="1">IF(IF($H1737="","",INDEX([1]NKC!$D$10:$D$5007,$H1737))=$C$8,IF($H1737="","",INDEX([1]NKC!$E$10:$E$5007,$H1737)),IF($H1737="","",INDEX([1]NKC!$D$10:$D$5007,$H1737)))</f>
        <v>6418</v>
      </c>
      <c r="E1737" s="49" t="str">
        <f ca="1">IF(IF($H1737="","",INDEX([1]NKC!$E$10:$E$5007,$H1737))=$C$8,"",IF($H1737="","",INDEX([1]NKC!$F$10:$F$5007,$H1737)))</f>
        <v/>
      </c>
      <c r="F1737" s="49">
        <f ca="1">IF(IF($H1737="","",INDEX([1]NKC!$D$10:$D$5007,$H1737))=$C$8,"",IF($H1737="","",INDEX([1]NKC!$F$10:$F$5007,$H1737)))</f>
        <v>1909090</v>
      </c>
      <c r="G1737" s="50">
        <f ca="1">IF(SUM(E1737:F1737)=0,0,$G$11+SUM(E$12:$E1737)-SUM(F$12:$F1737))</f>
        <v>2010231873</v>
      </c>
      <c r="H1737" s="51">
        <f ca="1">IF(IF(TYPE(MATCH($C$8,OFFSET([1]NKC!$D$10,H1736,0):'[1]NKC'!$D$5007,0)+H1736)=16,"",MATCH($C$8,OFFSET([1]NKC!$D$10,H1736,0):'[1]NKC'!$D$5007,0)+H1736)&lt;IF(TYPE(MATCH($C$8,OFFSET([1]NKC!$E$10,H1736,0):'[1]NKC'!$E$5007,0)+H1736)=16,"",MATCH($C$8,OFFSET([1]NKC!$E$10,H1736,0):'[1]NKC'!$E$5007,0)+H1736),IF(TYPE(MATCH($C$8,OFFSET([1]NKC!$D$10,H1736,0):'[1]NKC'!$D$5007,0)+H1736)=16,"",MATCH($C$8,OFFSET([1]NKC!$D$10,H1736,0):'[1]NKC'!$D$5007,0)+H1736),IF(TYPE(MATCH($C$8,OFFSET([1]NKC!$E$10,H1736,0):'[1]NKC'!$E$5007,0)+H1736)=16,"",MATCH($C$8,OFFSET([1]NKC!$E$10,H1736,0):'[1]NKC'!$E$5007,0)+H1736))</f>
        <v>2703</v>
      </c>
    </row>
    <row r="1738" spans="1:8" s="52" customFormat="1" ht="38.25">
      <c r="A1738" s="45">
        <f ca="1">IF($H1738="","",INDEX([1]NKC!$A$10:$A$5007,$H1738))</f>
        <v>43798</v>
      </c>
      <c r="B1738" s="46" t="str">
        <f ca="1">IF($H1738="","",INDEX([1]NKC!$B$10:$B$5007,$H1738))</f>
        <v>PC00240</v>
      </c>
      <c r="C1738" s="47" t="str">
        <f ca="1">IF($H1738="","",INDEX([1]NKC!$C$10:$C$5007,$H1738))</f>
        <v>Thanh toán phí công tác TP.HCm, Hà Nội theo HĐ 0008344 (13/07), 0000326 (22/01), 000318 (17/07/2019) - Dương Anh Thi</v>
      </c>
      <c r="D1738" s="48" t="str">
        <f ca="1">IF(IF($H1738="","",INDEX([1]NKC!$D$10:$D$5007,$H1738))=$C$8,IF($H1738="","",INDEX([1]NKC!$E$10:$E$5007,$H1738)),IF($H1738="","",INDEX([1]NKC!$D$10:$D$5007,$H1738)))</f>
        <v>6418</v>
      </c>
      <c r="E1738" s="49" t="str">
        <f ca="1">IF(IF($H1738="","",INDEX([1]NKC!$E$10:$E$5007,$H1738))=$C$8,"",IF($H1738="","",INDEX([1]NKC!$F$10:$F$5007,$H1738)))</f>
        <v/>
      </c>
      <c r="F1738" s="49">
        <f ca="1">IF(IF($H1738="","",INDEX([1]NKC!$D$10:$D$5007,$H1738))=$C$8,"",IF($H1738="","",INDEX([1]NKC!$F$10:$F$5007,$H1738)))</f>
        <v>1441000</v>
      </c>
      <c r="G1738" s="50">
        <f ca="1">IF(SUM(E1738:F1738)=0,0,$G$11+SUM(E$12:$E1738)-SUM(F$12:$F1738))</f>
        <v>2008790873</v>
      </c>
      <c r="H1738" s="51">
        <f ca="1">IF(IF(TYPE(MATCH($C$8,OFFSET([1]NKC!$D$10,H1737,0):'[1]NKC'!$D$5007,0)+H1737)=16,"",MATCH($C$8,OFFSET([1]NKC!$D$10,H1737,0):'[1]NKC'!$D$5007,0)+H1737)&lt;IF(TYPE(MATCH($C$8,OFFSET([1]NKC!$E$10,H1737,0):'[1]NKC'!$E$5007,0)+H1737)=16,"",MATCH($C$8,OFFSET([1]NKC!$E$10,H1737,0):'[1]NKC'!$E$5007,0)+H1737),IF(TYPE(MATCH($C$8,OFFSET([1]NKC!$D$10,H1737,0):'[1]NKC'!$D$5007,0)+H1737)=16,"",MATCH($C$8,OFFSET([1]NKC!$D$10,H1737,0):'[1]NKC'!$D$5007,0)+H1737),IF(TYPE(MATCH($C$8,OFFSET([1]NKC!$E$10,H1737,0):'[1]NKC'!$E$5007,0)+H1737)=16,"",MATCH($C$8,OFFSET([1]NKC!$E$10,H1737,0):'[1]NKC'!$E$5007,0)+H1737))</f>
        <v>2704</v>
      </c>
    </row>
    <row r="1739" spans="1:8" s="52" customFormat="1" ht="38.25">
      <c r="A1739" s="45">
        <f ca="1">IF($H1739="","",INDEX([1]NKC!$A$10:$A$5007,$H1739))</f>
        <v>43798</v>
      </c>
      <c r="B1739" s="46" t="str">
        <f ca="1">IF($H1739="","",INDEX([1]NKC!$B$10:$B$5007,$H1739))</f>
        <v>PC00240</v>
      </c>
      <c r="C1739" s="47" t="str">
        <f ca="1">IF($H1739="","",INDEX([1]NKC!$C$10:$C$5007,$H1739))</f>
        <v>Thanh toán phí công tác TP.HCm, Hà Nội theo HĐ 0008344 (13/07), 0000326 (22/01), 000318 (17/07/2019) - Dương Anh Thi</v>
      </c>
      <c r="D1739" s="48" t="str">
        <f ca="1">IF(IF($H1739="","",INDEX([1]NKC!$D$10:$D$5007,$H1739))=$C$8,IF($H1739="","",INDEX([1]NKC!$E$10:$E$5007,$H1739)),IF($H1739="","",INDEX([1]NKC!$D$10:$D$5007,$H1739)))</f>
        <v>6418</v>
      </c>
      <c r="E1739" s="49" t="str">
        <f ca="1">IF(IF($H1739="","",INDEX([1]NKC!$E$10:$E$5007,$H1739))=$C$8,"",IF($H1739="","",INDEX([1]NKC!$F$10:$F$5007,$H1739)))</f>
        <v/>
      </c>
      <c r="F1739" s="49">
        <f ca="1">IF(IF($H1739="","",INDEX([1]NKC!$D$10:$D$5007,$H1739))=$C$8,"",IF($H1739="","",INDEX([1]NKC!$F$10:$F$5007,$H1739)))</f>
        <v>-1425998</v>
      </c>
      <c r="G1739" s="50">
        <f ca="1">IF(SUM(E1739:F1739)=0,0,$G$11+SUM(E$12:$E1739)-SUM(F$12:$F1739))</f>
        <v>2010216871</v>
      </c>
      <c r="H1739" s="51">
        <f ca="1">IF(IF(TYPE(MATCH($C$8,OFFSET([1]NKC!$D$10,H1738,0):'[1]NKC'!$D$5007,0)+H1738)=16,"",MATCH($C$8,OFFSET([1]NKC!$D$10,H1738,0):'[1]NKC'!$D$5007,0)+H1738)&lt;IF(TYPE(MATCH($C$8,OFFSET([1]NKC!$E$10,H1738,0):'[1]NKC'!$E$5007,0)+H1738)=16,"",MATCH($C$8,OFFSET([1]NKC!$E$10,H1738,0):'[1]NKC'!$E$5007,0)+H1738),IF(TYPE(MATCH($C$8,OFFSET([1]NKC!$D$10,H1738,0):'[1]NKC'!$D$5007,0)+H1738)=16,"",MATCH($C$8,OFFSET([1]NKC!$D$10,H1738,0):'[1]NKC'!$D$5007,0)+H1738),IF(TYPE(MATCH($C$8,OFFSET([1]NKC!$E$10,H1738,0):'[1]NKC'!$E$5007,0)+H1738)=16,"",MATCH($C$8,OFFSET([1]NKC!$E$10,H1738,0):'[1]NKC'!$E$5007,0)+H1738))</f>
        <v>2705</v>
      </c>
    </row>
    <row r="1740" spans="1:8" s="52" customFormat="1" ht="14.25">
      <c r="A1740" s="45">
        <f ca="1">IF($H1740="","",INDEX([1]NKC!$A$10:$A$5007,$H1740))</f>
        <v>43798</v>
      </c>
      <c r="B1740" s="46" t="str">
        <f ca="1">IF($H1740="","",INDEX([1]NKC!$B$10:$B$5007,$H1740))</f>
        <v>PC00240</v>
      </c>
      <c r="C1740" s="47" t="str">
        <f ca="1">IF($H1740="","",INDEX([1]NKC!$C$10:$C$5007,$H1740))</f>
        <v>Thuế GTGT được khấu trừ của hàng hóa, dịch vụ</v>
      </c>
      <c r="D1740" s="48" t="str">
        <f ca="1">IF(IF($H1740="","",INDEX([1]NKC!$D$10:$D$5007,$H1740))=$C$8,IF($H1740="","",INDEX([1]NKC!$E$10:$E$5007,$H1740)),IF($H1740="","",INDEX([1]NKC!$D$10:$D$5007,$H1740)))</f>
        <v>1331</v>
      </c>
      <c r="E1740" s="49" t="str">
        <f ca="1">IF(IF($H1740="","",INDEX([1]NKC!$E$10:$E$5007,$H1740))=$C$8,"",IF($H1740="","",INDEX([1]NKC!$F$10:$F$5007,$H1740)))</f>
        <v/>
      </c>
      <c r="F1740" s="49">
        <f ca="1">IF(IF($H1740="","",INDEX([1]NKC!$D$10:$D$5007,$H1740))=$C$8,"",IF($H1740="","",INDEX([1]NKC!$F$10:$F$5007,$H1740)))</f>
        <v>762437</v>
      </c>
      <c r="G1740" s="50">
        <f ca="1">IF(SUM(E1740:F1740)=0,0,$G$11+SUM(E$12:$E1740)-SUM(F$12:$F1740))</f>
        <v>2009454434</v>
      </c>
      <c r="H1740" s="51">
        <f ca="1">IF(IF(TYPE(MATCH($C$8,OFFSET([1]NKC!$D$10,H1739,0):'[1]NKC'!$D$5007,0)+H1739)=16,"",MATCH($C$8,OFFSET([1]NKC!$D$10,H1739,0):'[1]NKC'!$D$5007,0)+H1739)&lt;IF(TYPE(MATCH($C$8,OFFSET([1]NKC!$E$10,H1739,0):'[1]NKC'!$E$5007,0)+H1739)=16,"",MATCH($C$8,OFFSET([1]NKC!$E$10,H1739,0):'[1]NKC'!$E$5007,0)+H1739),IF(TYPE(MATCH($C$8,OFFSET([1]NKC!$D$10,H1739,0):'[1]NKC'!$D$5007,0)+H1739)=16,"",MATCH($C$8,OFFSET([1]NKC!$D$10,H1739,0):'[1]NKC'!$D$5007,0)+H1739),IF(TYPE(MATCH($C$8,OFFSET([1]NKC!$E$10,H1739,0):'[1]NKC'!$E$5007,0)+H1739)=16,"",MATCH($C$8,OFFSET([1]NKC!$E$10,H1739,0):'[1]NKC'!$E$5007,0)+H1739))</f>
        <v>2706</v>
      </c>
    </row>
    <row r="1741" spans="1:8" s="52" customFormat="1" ht="38.25">
      <c r="A1741" s="45">
        <f ca="1">IF($H1741="","",INDEX([1]NKC!$A$10:$A$5007,$H1741))</f>
        <v>43798</v>
      </c>
      <c r="B1741" s="46" t="str">
        <f ca="1">IF($H1741="","",INDEX([1]NKC!$B$10:$B$5007,$H1741))</f>
        <v>PC00241</v>
      </c>
      <c r="C1741" s="47" t="str">
        <f ca="1">IF($H1741="","",INDEX([1]NKC!$C$10:$C$5007,$H1741))</f>
        <v>Thanh toán phí công tác DA: Tháp không lưu tại Buôn mê Thuôc theo HĐ 0000137 (01/11/2019) - Nguyễn Việt Hùng</v>
      </c>
      <c r="D1741" s="48" t="str">
        <f ca="1">IF(IF($H1741="","",INDEX([1]NKC!$D$10:$D$5007,$H1741))=$C$8,IF($H1741="","",INDEX([1]NKC!$E$10:$E$5007,$H1741)),IF($H1741="","",INDEX([1]NKC!$D$10:$D$5007,$H1741)))</f>
        <v>6418</v>
      </c>
      <c r="E1741" s="49" t="str">
        <f ca="1">IF(IF($H1741="","",INDEX([1]NKC!$E$10:$E$5007,$H1741))=$C$8,"",IF($H1741="","",INDEX([1]NKC!$F$10:$F$5007,$H1741)))</f>
        <v/>
      </c>
      <c r="F1741" s="49">
        <f ca="1">IF(IF($H1741="","",INDEX([1]NKC!$D$10:$D$5007,$H1741))=$C$8,"",IF($H1741="","",INDEX([1]NKC!$F$10:$F$5007,$H1741)))</f>
        <v>1418182</v>
      </c>
      <c r="G1741" s="50">
        <f ca="1">IF(SUM(E1741:F1741)=0,0,$G$11+SUM(E$12:$E1741)-SUM(F$12:$F1741))</f>
        <v>2008036252</v>
      </c>
      <c r="H1741" s="51">
        <f ca="1">IF(IF(TYPE(MATCH($C$8,OFFSET([1]NKC!$D$10,H1740,0):'[1]NKC'!$D$5007,0)+H1740)=16,"",MATCH($C$8,OFFSET([1]NKC!$D$10,H1740,0):'[1]NKC'!$D$5007,0)+H1740)&lt;IF(TYPE(MATCH($C$8,OFFSET([1]NKC!$E$10,H1740,0):'[1]NKC'!$E$5007,0)+H1740)=16,"",MATCH($C$8,OFFSET([1]NKC!$E$10,H1740,0):'[1]NKC'!$E$5007,0)+H1740),IF(TYPE(MATCH($C$8,OFFSET([1]NKC!$D$10,H1740,0):'[1]NKC'!$D$5007,0)+H1740)=16,"",MATCH($C$8,OFFSET([1]NKC!$D$10,H1740,0):'[1]NKC'!$D$5007,0)+H1740),IF(TYPE(MATCH($C$8,OFFSET([1]NKC!$E$10,H1740,0):'[1]NKC'!$E$5007,0)+H1740)=16,"",MATCH($C$8,OFFSET([1]NKC!$E$10,H1740,0):'[1]NKC'!$E$5007,0)+H1740))</f>
        <v>2707</v>
      </c>
    </row>
    <row r="1742" spans="1:8" s="52" customFormat="1" ht="14.25">
      <c r="A1742" s="45">
        <f ca="1">IF($H1742="","",INDEX([1]NKC!$A$10:$A$5007,$H1742))</f>
        <v>43798</v>
      </c>
      <c r="B1742" s="46" t="str">
        <f ca="1">IF($H1742="","",INDEX([1]NKC!$B$10:$B$5007,$H1742))</f>
        <v>PC00241</v>
      </c>
      <c r="C1742" s="47" t="str">
        <f ca="1">IF($H1742="","",INDEX([1]NKC!$C$10:$C$5007,$H1742))</f>
        <v>Thuế GTGT được khấu trừ của hàng hóa, dịch vụ</v>
      </c>
      <c r="D1742" s="48" t="str">
        <f ca="1">IF(IF($H1742="","",INDEX([1]NKC!$D$10:$D$5007,$H1742))=$C$8,IF($H1742="","",INDEX([1]NKC!$E$10:$E$5007,$H1742)),IF($H1742="","",INDEX([1]NKC!$D$10:$D$5007,$H1742)))</f>
        <v>1331</v>
      </c>
      <c r="E1742" s="49" t="str">
        <f ca="1">IF(IF($H1742="","",INDEX([1]NKC!$E$10:$E$5007,$H1742))=$C$8,"",IF($H1742="","",INDEX([1]NKC!$F$10:$F$5007,$H1742)))</f>
        <v/>
      </c>
      <c r="F1742" s="49">
        <f ca="1">IF(IF($H1742="","",INDEX([1]NKC!$D$10:$D$5007,$H1742))=$C$8,"",IF($H1742="","",INDEX([1]NKC!$F$10:$F$5007,$H1742)))</f>
        <v>141818</v>
      </c>
      <c r="G1742" s="50">
        <f ca="1">IF(SUM(E1742:F1742)=0,0,$G$11+SUM(E$12:$E1742)-SUM(F$12:$F1742))</f>
        <v>2007894434</v>
      </c>
      <c r="H1742" s="51">
        <f ca="1">IF(IF(TYPE(MATCH($C$8,OFFSET([1]NKC!$D$10,H1741,0):'[1]NKC'!$D$5007,0)+H1741)=16,"",MATCH($C$8,OFFSET([1]NKC!$D$10,H1741,0):'[1]NKC'!$D$5007,0)+H1741)&lt;IF(TYPE(MATCH($C$8,OFFSET([1]NKC!$E$10,H1741,0):'[1]NKC'!$E$5007,0)+H1741)=16,"",MATCH($C$8,OFFSET([1]NKC!$E$10,H1741,0):'[1]NKC'!$E$5007,0)+H1741),IF(TYPE(MATCH($C$8,OFFSET([1]NKC!$D$10,H1741,0):'[1]NKC'!$D$5007,0)+H1741)=16,"",MATCH($C$8,OFFSET([1]NKC!$D$10,H1741,0):'[1]NKC'!$D$5007,0)+H1741),IF(TYPE(MATCH($C$8,OFFSET([1]NKC!$E$10,H1741,0):'[1]NKC'!$E$5007,0)+H1741)=16,"",MATCH($C$8,OFFSET([1]NKC!$E$10,H1741,0):'[1]NKC'!$E$5007,0)+H1741))</f>
        <v>2708</v>
      </c>
    </row>
    <row r="1743" spans="1:8" s="52" customFormat="1" ht="25.5">
      <c r="A1743" s="45">
        <f ca="1">IF($H1743="","",INDEX([1]NKC!$A$10:$A$5007,$H1743))</f>
        <v>43798</v>
      </c>
      <c r="B1743" s="46" t="str">
        <f ca="1">IF($H1743="","",INDEX([1]NKC!$B$10:$B$5007,$H1743))</f>
        <v>PC00242</v>
      </c>
      <c r="C1743" s="47" t="str">
        <f ca="1">IF($H1743="","",INDEX([1]NKC!$C$10:$C$5007,$H1743))</f>
        <v>Thanh toán mua hàng Mặt bậc cầu thang và bệ ngồi (Đợt 1) - Văn Ngọc Phương</v>
      </c>
      <c r="D1743" s="48" t="str">
        <f ca="1">IF(IF($H1743="","",INDEX([1]NKC!$D$10:$D$5007,$H1743))=$C$8,IF($H1743="","",INDEX([1]NKC!$E$10:$E$5007,$H1743)),IF($H1743="","",INDEX([1]NKC!$D$10:$D$5007,$H1743)))</f>
        <v>331</v>
      </c>
      <c r="E1743" s="49" t="str">
        <f ca="1">IF(IF($H1743="","",INDEX([1]NKC!$E$10:$E$5007,$H1743))=$C$8,"",IF($H1743="","",INDEX([1]NKC!$F$10:$F$5007,$H1743)))</f>
        <v/>
      </c>
      <c r="F1743" s="49">
        <f ca="1">IF(IF($H1743="","",INDEX([1]NKC!$D$10:$D$5007,$H1743))=$C$8,"",IF($H1743="","",INDEX([1]NKC!$F$10:$F$5007,$H1743)))</f>
        <v>8910000</v>
      </c>
      <c r="G1743" s="50">
        <f ca="1">IF(SUM(E1743:F1743)=0,0,$G$11+SUM(E$12:$E1743)-SUM(F$12:$F1743))</f>
        <v>1998984434</v>
      </c>
      <c r="H1743" s="51">
        <f ca="1">IF(IF(TYPE(MATCH($C$8,OFFSET([1]NKC!$D$10,H1742,0):'[1]NKC'!$D$5007,0)+H1742)=16,"",MATCH($C$8,OFFSET([1]NKC!$D$10,H1742,0):'[1]NKC'!$D$5007,0)+H1742)&lt;IF(TYPE(MATCH($C$8,OFFSET([1]NKC!$E$10,H1742,0):'[1]NKC'!$E$5007,0)+H1742)=16,"",MATCH($C$8,OFFSET([1]NKC!$E$10,H1742,0):'[1]NKC'!$E$5007,0)+H1742),IF(TYPE(MATCH($C$8,OFFSET([1]NKC!$D$10,H1742,0):'[1]NKC'!$D$5007,0)+H1742)=16,"",MATCH($C$8,OFFSET([1]NKC!$D$10,H1742,0):'[1]NKC'!$D$5007,0)+H1742),IF(TYPE(MATCH($C$8,OFFSET([1]NKC!$E$10,H1742,0):'[1]NKC'!$E$5007,0)+H1742)=16,"",MATCH($C$8,OFFSET([1]NKC!$E$10,H1742,0):'[1]NKC'!$E$5007,0)+H1742))</f>
        <v>2709</v>
      </c>
    </row>
    <row r="1744" spans="1:8" s="52" customFormat="1" ht="38.25">
      <c r="A1744" s="45">
        <f ca="1">IF($H1744="","",INDEX([1]NKC!$A$10:$A$5007,$H1744))</f>
        <v>43798</v>
      </c>
      <c r="B1744" s="46" t="str">
        <f ca="1">IF($H1744="","",INDEX([1]NKC!$B$10:$B$5007,$H1744))</f>
        <v>PC00243</v>
      </c>
      <c r="C1744" s="47" t="str">
        <f ca="1">IF($H1744="","",INDEX([1]NKC!$C$10:$C$5007,$H1744))</f>
        <v>Thanh toán phí chứng nhận hợp quy theo HĐ 0000965 (31/10/2019) - Công ty Cổ Phần Giám Định Đại Minh Việt</v>
      </c>
      <c r="D1744" s="48" t="str">
        <f ca="1">IF(IF($H1744="","",INDEX([1]NKC!$D$10:$D$5007,$H1744))=$C$8,IF($H1744="","",INDEX([1]NKC!$E$10:$E$5007,$H1744)),IF($H1744="","",INDEX([1]NKC!$D$10:$D$5007,$H1744)))</f>
        <v>6425</v>
      </c>
      <c r="E1744" s="49" t="str">
        <f ca="1">IF(IF($H1744="","",INDEX([1]NKC!$E$10:$E$5007,$H1744))=$C$8,"",IF($H1744="","",INDEX([1]NKC!$F$10:$F$5007,$H1744)))</f>
        <v/>
      </c>
      <c r="F1744" s="49">
        <f ca="1">IF(IF($H1744="","",INDEX([1]NKC!$D$10:$D$5007,$H1744))=$C$8,"",IF($H1744="","",INDEX([1]NKC!$F$10:$F$5007,$H1744)))</f>
        <v>3000000</v>
      </c>
      <c r="G1744" s="50">
        <f ca="1">IF(SUM(E1744:F1744)=0,0,$G$11+SUM(E$12:$E1744)-SUM(F$12:$F1744))</f>
        <v>1995984434</v>
      </c>
      <c r="H1744" s="51">
        <f ca="1">IF(IF(TYPE(MATCH($C$8,OFFSET([1]NKC!$D$10,H1743,0):'[1]NKC'!$D$5007,0)+H1743)=16,"",MATCH($C$8,OFFSET([1]NKC!$D$10,H1743,0):'[1]NKC'!$D$5007,0)+H1743)&lt;IF(TYPE(MATCH($C$8,OFFSET([1]NKC!$E$10,H1743,0):'[1]NKC'!$E$5007,0)+H1743)=16,"",MATCH($C$8,OFFSET([1]NKC!$E$10,H1743,0):'[1]NKC'!$E$5007,0)+H1743),IF(TYPE(MATCH($C$8,OFFSET([1]NKC!$D$10,H1743,0):'[1]NKC'!$D$5007,0)+H1743)=16,"",MATCH($C$8,OFFSET([1]NKC!$D$10,H1743,0):'[1]NKC'!$D$5007,0)+H1743),IF(TYPE(MATCH($C$8,OFFSET([1]NKC!$E$10,H1743,0):'[1]NKC'!$E$5007,0)+H1743)=16,"",MATCH($C$8,OFFSET([1]NKC!$E$10,H1743,0):'[1]NKC'!$E$5007,0)+H1743))</f>
        <v>2710</v>
      </c>
    </row>
    <row r="1745" spans="1:8" s="52" customFormat="1" ht="14.25">
      <c r="A1745" s="45">
        <f ca="1">IF($H1745="","",INDEX([1]NKC!$A$10:$A$5007,$H1745))</f>
        <v>43798</v>
      </c>
      <c r="B1745" s="46" t="str">
        <f ca="1">IF($H1745="","",INDEX([1]NKC!$B$10:$B$5007,$H1745))</f>
        <v>PC00243</v>
      </c>
      <c r="C1745" s="47" t="str">
        <f ca="1">IF($H1745="","",INDEX([1]NKC!$C$10:$C$5007,$H1745))</f>
        <v>Thuế GTGT được khấu trừ của hàng hóa, dịch vụ</v>
      </c>
      <c r="D1745" s="48" t="str">
        <f ca="1">IF(IF($H1745="","",INDEX([1]NKC!$D$10:$D$5007,$H1745))=$C$8,IF($H1745="","",INDEX([1]NKC!$E$10:$E$5007,$H1745)),IF($H1745="","",INDEX([1]NKC!$D$10:$D$5007,$H1745)))</f>
        <v>1331</v>
      </c>
      <c r="E1745" s="49" t="str">
        <f ca="1">IF(IF($H1745="","",INDEX([1]NKC!$E$10:$E$5007,$H1745))=$C$8,"",IF($H1745="","",INDEX([1]NKC!$F$10:$F$5007,$H1745)))</f>
        <v/>
      </c>
      <c r="F1745" s="49">
        <f ca="1">IF(IF($H1745="","",INDEX([1]NKC!$D$10:$D$5007,$H1745))=$C$8,"",IF($H1745="","",INDEX([1]NKC!$F$10:$F$5007,$H1745)))</f>
        <v>300000</v>
      </c>
      <c r="G1745" s="50">
        <f ca="1">IF(SUM(E1745:F1745)=0,0,$G$11+SUM(E$12:$E1745)-SUM(F$12:$F1745))</f>
        <v>1995684434</v>
      </c>
      <c r="H1745" s="51">
        <f ca="1">IF(IF(TYPE(MATCH($C$8,OFFSET([1]NKC!$D$10,H1744,0):'[1]NKC'!$D$5007,0)+H1744)=16,"",MATCH($C$8,OFFSET([1]NKC!$D$10,H1744,0):'[1]NKC'!$D$5007,0)+H1744)&lt;IF(TYPE(MATCH($C$8,OFFSET([1]NKC!$E$10,H1744,0):'[1]NKC'!$E$5007,0)+H1744)=16,"",MATCH($C$8,OFFSET([1]NKC!$E$10,H1744,0):'[1]NKC'!$E$5007,0)+H1744),IF(TYPE(MATCH($C$8,OFFSET([1]NKC!$D$10,H1744,0):'[1]NKC'!$D$5007,0)+H1744)=16,"",MATCH($C$8,OFFSET([1]NKC!$D$10,H1744,0):'[1]NKC'!$D$5007,0)+H1744),IF(TYPE(MATCH($C$8,OFFSET([1]NKC!$E$10,H1744,0):'[1]NKC'!$E$5007,0)+H1744)=16,"",MATCH($C$8,OFFSET([1]NKC!$E$10,H1744,0):'[1]NKC'!$E$5007,0)+H1744))</f>
        <v>2711</v>
      </c>
    </row>
    <row r="1746" spans="1:8" s="52" customFormat="1" ht="25.5">
      <c r="A1746" s="45">
        <f ca="1">IF($H1746="","",INDEX([1]NKC!$A$10:$A$5007,$H1746))</f>
        <v>43798</v>
      </c>
      <c r="B1746" s="46" t="str">
        <f ca="1">IF($H1746="","",INDEX([1]NKC!$B$10:$B$5007,$H1746))</f>
        <v>NH</v>
      </c>
      <c r="C1746" s="47" t="str">
        <f ca="1">IF($H1746="","",INDEX([1]NKC!$C$10:$C$5007,$H1746))</f>
        <v>Rút TGNH nhập quỹ tiền mặt (Hoàng Như Kiểm) - Hoàng Như Kiểm</v>
      </c>
      <c r="D1746" s="48" t="str">
        <f ca="1">IF(IF($H1746="","",INDEX([1]NKC!$D$10:$D$5007,$H1746))=$C$8,IF($H1746="","",INDEX([1]NKC!$E$10:$E$5007,$H1746)),IF($H1746="","",INDEX([1]NKC!$D$10:$D$5007,$H1746)))</f>
        <v>1121BIDV</v>
      </c>
      <c r="E1746" s="49">
        <f ca="1">IF(IF($H1746="","",INDEX([1]NKC!$E$10:$E$5007,$H1746))=$C$8,"",IF($H1746="","",INDEX([1]NKC!$F$10:$F$5007,$H1746)))</f>
        <v>157950000</v>
      </c>
      <c r="F1746" s="49" t="str">
        <f ca="1">IF(IF($H1746="","",INDEX([1]NKC!$D$10:$D$5007,$H1746))=$C$8,"",IF($H1746="","",INDEX([1]NKC!$F$10:$F$5007,$H1746)))</f>
        <v/>
      </c>
      <c r="G1746" s="50">
        <f ca="1">IF(SUM(E1746:F1746)=0,0,$G$11+SUM(E$12:$E1746)-SUM(F$12:$F1746))</f>
        <v>2153634434</v>
      </c>
      <c r="H1746" s="51">
        <f ca="1">IF(IF(TYPE(MATCH($C$8,OFFSET([1]NKC!$D$10,H1745,0):'[1]NKC'!$D$5007,0)+H1745)=16,"",MATCH($C$8,OFFSET([1]NKC!$D$10,H1745,0):'[1]NKC'!$D$5007,0)+H1745)&lt;IF(TYPE(MATCH($C$8,OFFSET([1]NKC!$E$10,H1745,0):'[1]NKC'!$E$5007,0)+H1745)=16,"",MATCH($C$8,OFFSET([1]NKC!$E$10,H1745,0):'[1]NKC'!$E$5007,0)+H1745),IF(TYPE(MATCH($C$8,OFFSET([1]NKC!$D$10,H1745,0):'[1]NKC'!$D$5007,0)+H1745)=16,"",MATCH($C$8,OFFSET([1]NKC!$D$10,H1745,0):'[1]NKC'!$D$5007,0)+H1745),IF(TYPE(MATCH($C$8,OFFSET([1]NKC!$E$10,H1745,0):'[1]NKC'!$E$5007,0)+H1745)=16,"",MATCH($C$8,OFFSET([1]NKC!$E$10,H1745,0):'[1]NKC'!$E$5007,0)+H1745))</f>
        <v>2713</v>
      </c>
    </row>
    <row r="1747" spans="1:8" s="52" customFormat="1" ht="25.5">
      <c r="A1747" s="45">
        <f ca="1">IF($H1747="","",INDEX([1]NKC!$A$10:$A$5007,$H1747))</f>
        <v>43799</v>
      </c>
      <c r="B1747" s="46" t="str">
        <f ca="1">IF($H1747="","",INDEX([1]NKC!$B$10:$B$5007,$H1747))</f>
        <v>PT00087</v>
      </c>
      <c r="C1747" s="47" t="str">
        <f ca="1">IF($H1747="","",INDEX([1]NKC!$C$10:$C$5007,$H1747))</f>
        <v>Rút TGNH nhập quỹ tiền mặt (Hoàng Như Kiểm) - Hoàng Như Kiểm</v>
      </c>
      <c r="D1747" s="48" t="str">
        <f ca="1">IF(IF($H1747="","",INDEX([1]NKC!$D$10:$D$5007,$H1747))=$C$8,IF($H1747="","",INDEX([1]NKC!$E$10:$E$5007,$H1747)),IF($H1747="","",INDEX([1]NKC!$D$10:$D$5007,$H1747)))</f>
        <v>1121BIDV</v>
      </c>
      <c r="E1747" s="49">
        <f ca="1">IF(IF($H1747="","",INDEX([1]NKC!$E$10:$E$5007,$H1747))=$C$8,"",IF($H1747="","",INDEX([1]NKC!$F$10:$F$5007,$H1747)))</f>
        <v>0</v>
      </c>
      <c r="F1747" s="49" t="str">
        <f ca="1">IF(IF($H1747="","",INDEX([1]NKC!$D$10:$D$5007,$H1747))=$C$8,"",IF($H1747="","",INDEX([1]NKC!$F$10:$F$5007,$H1747)))</f>
        <v/>
      </c>
      <c r="G1747" s="50">
        <f ca="1">IF(SUM(E1747:F1747)=0,0,$G$11+SUM(E$12:$E1747)-SUM(F$12:$F1747))</f>
        <v>0</v>
      </c>
      <c r="H1747" s="51">
        <f ca="1">IF(IF(TYPE(MATCH($C$8,OFFSET([1]NKC!$D$10,H1746,0):'[1]NKC'!$D$5007,0)+H1746)=16,"",MATCH($C$8,OFFSET([1]NKC!$D$10,H1746,0):'[1]NKC'!$D$5007,0)+H1746)&lt;IF(TYPE(MATCH($C$8,OFFSET([1]NKC!$E$10,H1746,0):'[1]NKC'!$E$5007,0)+H1746)=16,"",MATCH($C$8,OFFSET([1]NKC!$E$10,H1746,0):'[1]NKC'!$E$5007,0)+H1746),IF(TYPE(MATCH($C$8,OFFSET([1]NKC!$D$10,H1746,0):'[1]NKC'!$D$5007,0)+H1746)=16,"",MATCH($C$8,OFFSET([1]NKC!$D$10,H1746,0):'[1]NKC'!$D$5007,0)+H1746),IF(TYPE(MATCH($C$8,OFFSET([1]NKC!$E$10,H1746,0):'[1]NKC'!$E$5007,0)+H1746)=16,"",MATCH($C$8,OFFSET([1]NKC!$E$10,H1746,0):'[1]NKC'!$E$5007,0)+H1746))</f>
        <v>2715</v>
      </c>
    </row>
    <row r="1748" spans="1:8" s="52" customFormat="1" ht="25.5">
      <c r="A1748" s="45">
        <f ca="1">IF($H1748="","",INDEX([1]NKC!$A$10:$A$5007,$H1748))</f>
        <v>43799</v>
      </c>
      <c r="B1748" s="46" t="str">
        <f ca="1">IF($H1748="","",INDEX([1]NKC!$B$10:$B$5007,$H1748))</f>
        <v>PC00244</v>
      </c>
      <c r="C1748" s="47" t="str">
        <f ca="1">IF($H1748="","",INDEX([1]NKC!$C$10:$C$5007,$H1748))</f>
        <v>Thanh toán mua sàn gỗ theo HD Poto DL281019 - Hoàng Như Kiểm</v>
      </c>
      <c r="D1748" s="48" t="str">
        <f ca="1">IF(IF($H1748="","",INDEX([1]NKC!$D$10:$D$5007,$H1748))=$C$8,IF($H1748="","",INDEX([1]NKC!$E$10:$E$5007,$H1748)),IF($H1748="","",INDEX([1]NKC!$D$10:$D$5007,$H1748)))</f>
        <v>1561</v>
      </c>
      <c r="E1748" s="49" t="str">
        <f ca="1">IF(IF($H1748="","",INDEX([1]NKC!$E$10:$E$5007,$H1748))=$C$8,"",IF($H1748="","",INDEX([1]NKC!$F$10:$F$5007,$H1748)))</f>
        <v/>
      </c>
      <c r="F1748" s="49">
        <f ca="1">IF(IF($H1748="","",INDEX([1]NKC!$D$10:$D$5007,$H1748))=$C$8,"",IF($H1748="","",INDEX([1]NKC!$F$10:$F$5007,$H1748)))</f>
        <v>157950000</v>
      </c>
      <c r="G1748" s="50">
        <f ca="1">IF(SUM(E1748:F1748)=0,0,$G$11+SUM(E$12:$E1748)-SUM(F$12:$F1748))</f>
        <v>1995684434</v>
      </c>
      <c r="H1748" s="51">
        <f ca="1">IF(IF(TYPE(MATCH($C$8,OFFSET([1]NKC!$D$10,H1747,0):'[1]NKC'!$D$5007,0)+H1747)=16,"",MATCH($C$8,OFFSET([1]NKC!$D$10,H1747,0):'[1]NKC'!$D$5007,0)+H1747)&lt;IF(TYPE(MATCH($C$8,OFFSET([1]NKC!$E$10,H1747,0):'[1]NKC'!$E$5007,0)+H1747)=16,"",MATCH($C$8,OFFSET([1]NKC!$E$10,H1747,0):'[1]NKC'!$E$5007,0)+H1747),IF(TYPE(MATCH($C$8,OFFSET([1]NKC!$D$10,H1747,0):'[1]NKC'!$D$5007,0)+H1747)=16,"",MATCH($C$8,OFFSET([1]NKC!$D$10,H1747,0):'[1]NKC'!$D$5007,0)+H1747),IF(TYPE(MATCH($C$8,OFFSET([1]NKC!$E$10,H1747,0):'[1]NKC'!$E$5007,0)+H1747)=16,"",MATCH($C$8,OFFSET([1]NKC!$E$10,H1747,0):'[1]NKC'!$E$5007,0)+H1747))</f>
        <v>2716</v>
      </c>
    </row>
    <row r="1749" spans="1:8" s="52" customFormat="1" ht="14.25">
      <c r="A1749" s="45">
        <f ca="1">IF($H1749="","",INDEX([1]NKC!$A$10:$A$5007,$H1749))</f>
        <v>43799</v>
      </c>
      <c r="B1749" s="46" t="str">
        <f ca="1">IF($H1749="","",INDEX([1]NKC!$B$10:$B$5007,$H1749))</f>
        <v>PC00244</v>
      </c>
      <c r="C1749" s="47" t="str">
        <f ca="1">IF($H1749="","",INDEX([1]NKC!$C$10:$C$5007,$H1749))</f>
        <v>Thuế, phí và lệ phí</v>
      </c>
      <c r="D1749" s="48" t="str">
        <f ca="1">IF(IF($H1749="","",INDEX([1]NKC!$D$10:$D$5007,$H1749))=$C$8,IF($H1749="","",INDEX([1]NKC!$E$10:$E$5007,$H1749)),IF($H1749="","",INDEX([1]NKC!$D$10:$D$5007,$H1749)))</f>
        <v>6425</v>
      </c>
      <c r="E1749" s="49" t="str">
        <f ca="1">IF(IF($H1749="","",INDEX([1]NKC!$E$10:$E$5007,$H1749))=$C$8,"",IF($H1749="","",INDEX([1]NKC!$F$10:$F$5007,$H1749)))</f>
        <v/>
      </c>
      <c r="F1749" s="49">
        <f ca="1">IF(IF($H1749="","",INDEX([1]NKC!$D$10:$D$5007,$H1749))=$C$8,"",IF($H1749="","",INDEX([1]NKC!$F$10:$F$5007,$H1749)))</f>
        <v>86876</v>
      </c>
      <c r="G1749" s="50">
        <f ca="1">IF(SUM(E1749:F1749)=0,0,$G$11+SUM(E$12:$E1749)-SUM(F$12:$F1749))</f>
        <v>1995597558</v>
      </c>
      <c r="H1749" s="51">
        <f ca="1">IF(IF(TYPE(MATCH($C$8,OFFSET([1]NKC!$D$10,H1748,0):'[1]NKC'!$D$5007,0)+H1748)=16,"",MATCH($C$8,OFFSET([1]NKC!$D$10,H1748,0):'[1]NKC'!$D$5007,0)+H1748)&lt;IF(TYPE(MATCH($C$8,OFFSET([1]NKC!$E$10,H1748,0):'[1]NKC'!$E$5007,0)+H1748)=16,"",MATCH($C$8,OFFSET([1]NKC!$E$10,H1748,0):'[1]NKC'!$E$5007,0)+H1748),IF(TYPE(MATCH($C$8,OFFSET([1]NKC!$D$10,H1748,0):'[1]NKC'!$D$5007,0)+H1748)=16,"",MATCH($C$8,OFFSET([1]NKC!$D$10,H1748,0):'[1]NKC'!$D$5007,0)+H1748),IF(TYPE(MATCH($C$8,OFFSET([1]NKC!$E$10,H1748,0):'[1]NKC'!$E$5007,0)+H1748)=16,"",MATCH($C$8,OFFSET([1]NKC!$E$10,H1748,0):'[1]NKC'!$E$5007,0)+H1748))</f>
        <v>2717</v>
      </c>
    </row>
    <row r="1750" spans="1:8" s="52" customFormat="1" ht="25.5">
      <c r="A1750" s="45">
        <f ca="1">IF($H1750="","",INDEX([1]NKC!$A$10:$A$5007,$H1750))</f>
        <v>43801</v>
      </c>
      <c r="B1750" s="46" t="str">
        <f ca="1">IF($H1750="","",INDEX([1]NKC!$B$10:$B$5007,$H1750))</f>
        <v>PT00088</v>
      </c>
      <c r="C1750" s="47" t="str">
        <f ca="1">IF($H1750="","",INDEX([1]NKC!$C$10:$C$5007,$H1750))</f>
        <v>Rút TGNH nhập quỹ TM (Hoàng Như Kiểm) - Hoàng Như Kiểm</v>
      </c>
      <c r="D1750" s="48" t="str">
        <f ca="1">IF(IF($H1750="","",INDEX([1]NKC!$D$10:$D$5007,$H1750))=$C$8,IF($H1750="","",INDEX([1]NKC!$E$10:$E$5007,$H1750)),IF($H1750="","",INDEX([1]NKC!$D$10:$D$5007,$H1750)))</f>
        <v>1121BIDV</v>
      </c>
      <c r="E1750" s="49">
        <f ca="1">IF(IF($H1750="","",INDEX([1]NKC!$E$10:$E$5007,$H1750))=$C$8,"",IF($H1750="","",INDEX([1]NKC!$F$10:$F$5007,$H1750)))</f>
        <v>8000000</v>
      </c>
      <c r="F1750" s="49" t="str">
        <f ca="1">IF(IF($H1750="","",INDEX([1]NKC!$D$10:$D$5007,$H1750))=$C$8,"",IF($H1750="","",INDEX([1]NKC!$F$10:$F$5007,$H1750)))</f>
        <v/>
      </c>
      <c r="G1750" s="50">
        <f ca="1">IF(SUM(E1750:F1750)=0,0,$G$11+SUM(E$12:$E1750)-SUM(F$12:$F1750))</f>
        <v>2003597558</v>
      </c>
      <c r="H1750" s="51">
        <f ca="1">IF(IF(TYPE(MATCH($C$8,OFFSET([1]NKC!$D$10,H1749,0):'[1]NKC'!$D$5007,0)+H1749)=16,"",MATCH($C$8,OFFSET([1]NKC!$D$10,H1749,0):'[1]NKC'!$D$5007,0)+H1749)&lt;IF(TYPE(MATCH($C$8,OFFSET([1]NKC!$E$10,H1749,0):'[1]NKC'!$E$5007,0)+H1749)=16,"",MATCH($C$8,OFFSET([1]NKC!$E$10,H1749,0):'[1]NKC'!$E$5007,0)+H1749),IF(TYPE(MATCH($C$8,OFFSET([1]NKC!$D$10,H1749,0):'[1]NKC'!$D$5007,0)+H1749)=16,"",MATCH($C$8,OFFSET([1]NKC!$D$10,H1749,0):'[1]NKC'!$D$5007,0)+H1749),IF(TYPE(MATCH($C$8,OFFSET([1]NKC!$E$10,H1749,0):'[1]NKC'!$E$5007,0)+H1749)=16,"",MATCH($C$8,OFFSET([1]NKC!$E$10,H1749,0):'[1]NKC'!$E$5007,0)+H1749))</f>
        <v>2756</v>
      </c>
    </row>
    <row r="1751" spans="1:8" s="52" customFormat="1" ht="25.5">
      <c r="A1751" s="45">
        <f ca="1">IF($H1751="","",INDEX([1]NKC!$A$10:$A$5007,$H1751))</f>
        <v>43801</v>
      </c>
      <c r="B1751" s="46" t="str">
        <f ca="1">IF($H1751="","",INDEX([1]NKC!$B$10:$B$5007,$H1751))</f>
        <v>PC00245</v>
      </c>
      <c r="C1751" s="47" t="str">
        <f ca="1">IF($H1751="","",INDEX([1]NKC!$C$10:$C$5007,$H1751))</f>
        <v>Tạm ứng thay bộ điều khiển và bộ nhận cửa cuốn nhà kho Thủ Đức - Lê Ngọc Anh</v>
      </c>
      <c r="D1751" s="48" t="str">
        <f ca="1">IF(IF($H1751="","",INDEX([1]NKC!$D$10:$D$5007,$H1751))=$C$8,IF($H1751="","",INDEX([1]NKC!$E$10:$E$5007,$H1751)),IF($H1751="","",INDEX([1]NKC!$D$10:$D$5007,$H1751)))</f>
        <v>141</v>
      </c>
      <c r="E1751" s="49" t="str">
        <f ca="1">IF(IF($H1751="","",INDEX([1]NKC!$E$10:$E$5007,$H1751))=$C$8,"",IF($H1751="","",INDEX([1]NKC!$F$10:$F$5007,$H1751)))</f>
        <v/>
      </c>
      <c r="F1751" s="49">
        <f ca="1">IF(IF($H1751="","",INDEX([1]NKC!$D$10:$D$5007,$H1751))=$C$8,"",IF($H1751="","",INDEX([1]NKC!$F$10:$F$5007,$H1751)))</f>
        <v>2040000</v>
      </c>
      <c r="G1751" s="50">
        <f ca="1">IF(SUM(E1751:F1751)=0,0,$G$11+SUM(E$12:$E1751)-SUM(F$12:$F1751))</f>
        <v>2001557558</v>
      </c>
      <c r="H1751" s="51">
        <f ca="1">IF(IF(TYPE(MATCH($C$8,OFFSET([1]NKC!$D$10,H1750,0):'[1]NKC'!$D$5007,0)+H1750)=16,"",MATCH($C$8,OFFSET([1]NKC!$D$10,H1750,0):'[1]NKC'!$D$5007,0)+H1750)&lt;IF(TYPE(MATCH($C$8,OFFSET([1]NKC!$E$10,H1750,0):'[1]NKC'!$E$5007,0)+H1750)=16,"",MATCH($C$8,OFFSET([1]NKC!$E$10,H1750,0):'[1]NKC'!$E$5007,0)+H1750),IF(TYPE(MATCH($C$8,OFFSET([1]NKC!$D$10,H1750,0):'[1]NKC'!$D$5007,0)+H1750)=16,"",MATCH($C$8,OFFSET([1]NKC!$D$10,H1750,0):'[1]NKC'!$D$5007,0)+H1750),IF(TYPE(MATCH($C$8,OFFSET([1]NKC!$E$10,H1750,0):'[1]NKC'!$E$5007,0)+H1750)=16,"",MATCH($C$8,OFFSET([1]NKC!$E$10,H1750,0):'[1]NKC'!$E$5007,0)+H1750))</f>
        <v>2757</v>
      </c>
    </row>
    <row r="1752" spans="1:8" s="52" customFormat="1" ht="25.5">
      <c r="A1752" s="45">
        <f ca="1">IF($H1752="","",INDEX([1]NKC!$A$10:$A$5007,$H1752))</f>
        <v>43801</v>
      </c>
      <c r="B1752" s="46" t="str">
        <f ca="1">IF($H1752="","",INDEX([1]NKC!$B$10:$B$5007,$H1752))</f>
        <v>PC00246</v>
      </c>
      <c r="C1752" s="47" t="str">
        <f ca="1">IF($H1752="","",INDEX([1]NKC!$C$10:$C$5007,$H1752))</f>
        <v>Thanh toán mua nước uống công ty (HĐBL sô: 0096) - Công ty TNHH Phương Xuân Thuỷ</v>
      </c>
      <c r="D1752" s="48" t="str">
        <f ca="1">IF(IF($H1752="","",INDEX([1]NKC!$D$10:$D$5007,$H1752))=$C$8,IF($H1752="","",INDEX([1]NKC!$E$10:$E$5007,$H1752)),IF($H1752="","",INDEX([1]NKC!$D$10:$D$5007,$H1752)))</f>
        <v>6428</v>
      </c>
      <c r="E1752" s="49" t="str">
        <f ca="1">IF(IF($H1752="","",INDEX([1]NKC!$E$10:$E$5007,$H1752))=$C$8,"",IF($H1752="","",INDEX([1]NKC!$F$10:$F$5007,$H1752)))</f>
        <v/>
      </c>
      <c r="F1752" s="49">
        <f ca="1">IF(IF($H1752="","",INDEX([1]NKC!$D$10:$D$5007,$H1752))=$C$8,"",IF($H1752="","",INDEX([1]NKC!$F$10:$F$5007,$H1752)))</f>
        <v>316000</v>
      </c>
      <c r="G1752" s="50">
        <f ca="1">IF(SUM(E1752:F1752)=0,0,$G$11+SUM(E$12:$E1752)-SUM(F$12:$F1752))</f>
        <v>2001241558</v>
      </c>
      <c r="H1752" s="51">
        <f ca="1">IF(IF(TYPE(MATCH($C$8,OFFSET([1]NKC!$D$10,H1751,0):'[1]NKC'!$D$5007,0)+H1751)=16,"",MATCH($C$8,OFFSET([1]NKC!$D$10,H1751,0):'[1]NKC'!$D$5007,0)+H1751)&lt;IF(TYPE(MATCH($C$8,OFFSET([1]NKC!$E$10,H1751,0):'[1]NKC'!$E$5007,0)+H1751)=16,"",MATCH($C$8,OFFSET([1]NKC!$E$10,H1751,0):'[1]NKC'!$E$5007,0)+H1751),IF(TYPE(MATCH($C$8,OFFSET([1]NKC!$D$10,H1751,0):'[1]NKC'!$D$5007,0)+H1751)=16,"",MATCH($C$8,OFFSET([1]NKC!$D$10,H1751,0):'[1]NKC'!$D$5007,0)+H1751),IF(TYPE(MATCH($C$8,OFFSET([1]NKC!$E$10,H1751,0):'[1]NKC'!$E$5007,0)+H1751)=16,"",MATCH($C$8,OFFSET([1]NKC!$E$10,H1751,0):'[1]NKC'!$E$5007,0)+H1751))</f>
        <v>2758</v>
      </c>
    </row>
    <row r="1753" spans="1:8" s="52" customFormat="1" ht="25.5">
      <c r="A1753" s="45">
        <f ca="1">IF($H1753="","",INDEX([1]NKC!$A$10:$A$5007,$H1753))</f>
        <v>43801</v>
      </c>
      <c r="B1753" s="46">
        <f ca="1">IF($H1753="","",INDEX([1]NKC!$B$10:$B$5007,$H1753))</f>
        <v>0</v>
      </c>
      <c r="C1753" s="47" t="str">
        <f ca="1">IF($H1753="","",INDEX([1]NKC!$C$10:$C$5007,$H1753))</f>
        <v>Rút TGNH nhập quỹ tiền mặt (Hoàng Như Khiểm) - Hoàng Như Kiểm</v>
      </c>
      <c r="D1753" s="48" t="str">
        <f ca="1">IF(IF($H1753="","",INDEX([1]NKC!$D$10:$D$5007,$H1753))=$C$8,IF($H1753="","",INDEX([1]NKC!$E$10:$E$5007,$H1753)),IF($H1753="","",INDEX([1]NKC!$D$10:$D$5007,$H1753)))</f>
        <v>1121BIDV</v>
      </c>
      <c r="E1753" s="49">
        <f ca="1">IF(IF($H1753="","",INDEX([1]NKC!$E$10:$E$5007,$H1753))=$C$8,"",IF($H1753="","",INDEX([1]NKC!$F$10:$F$5007,$H1753)))</f>
        <v>0</v>
      </c>
      <c r="F1753" s="49" t="str">
        <f ca="1">IF(IF($H1753="","",INDEX([1]NKC!$D$10:$D$5007,$H1753))=$C$8,"",IF($H1753="","",INDEX([1]NKC!$F$10:$F$5007,$H1753)))</f>
        <v/>
      </c>
      <c r="G1753" s="50">
        <f ca="1">IF(SUM(E1753:F1753)=0,0,$G$11+SUM(E$12:$E1753)-SUM(F$12:$F1753))</f>
        <v>0</v>
      </c>
      <c r="H1753" s="51">
        <f ca="1">IF(IF(TYPE(MATCH($C$8,OFFSET([1]NKC!$D$10,H1752,0):'[1]NKC'!$D$5007,0)+H1752)=16,"",MATCH($C$8,OFFSET([1]NKC!$D$10,H1752,0):'[1]NKC'!$D$5007,0)+H1752)&lt;IF(TYPE(MATCH($C$8,OFFSET([1]NKC!$E$10,H1752,0):'[1]NKC'!$E$5007,0)+H1752)=16,"",MATCH($C$8,OFFSET([1]NKC!$E$10,H1752,0):'[1]NKC'!$E$5007,0)+H1752),IF(TYPE(MATCH($C$8,OFFSET([1]NKC!$D$10,H1752,0):'[1]NKC'!$D$5007,0)+H1752)=16,"",MATCH($C$8,OFFSET([1]NKC!$D$10,H1752,0):'[1]NKC'!$D$5007,0)+H1752),IF(TYPE(MATCH($C$8,OFFSET([1]NKC!$E$10,H1752,0):'[1]NKC'!$E$5007,0)+H1752)=16,"",MATCH($C$8,OFFSET([1]NKC!$E$10,H1752,0):'[1]NKC'!$E$5007,0)+H1752))</f>
        <v>2769</v>
      </c>
    </row>
    <row r="1754" spans="1:8" s="52" customFormat="1" ht="25.5">
      <c r="A1754" s="45">
        <f ca="1">IF($H1754="","",INDEX([1]NKC!$A$10:$A$5007,$H1754))</f>
        <v>43802</v>
      </c>
      <c r="B1754" s="46" t="str">
        <f ca="1">IF($H1754="","",INDEX([1]NKC!$B$10:$B$5007,$H1754))</f>
        <v>PT00089</v>
      </c>
      <c r="C1754" s="47" t="str">
        <f ca="1">IF($H1754="","",INDEX([1]NKC!$C$10:$C$5007,$H1754))</f>
        <v>Thu tạm ứng mua ổ khoá kho Thủ Đức (14/11/2019) - Lê Ngọc Anh</v>
      </c>
      <c r="D1754" s="48" t="str">
        <f ca="1">IF(IF($H1754="","",INDEX([1]NKC!$D$10:$D$5007,$H1754))=$C$8,IF($H1754="","",INDEX([1]NKC!$E$10:$E$5007,$H1754)),IF($H1754="","",INDEX([1]NKC!$D$10:$D$5007,$H1754)))</f>
        <v>141</v>
      </c>
      <c r="E1754" s="49">
        <f ca="1">IF(IF($H1754="","",INDEX([1]NKC!$E$10:$E$5007,$H1754))=$C$8,"",IF($H1754="","",INDEX([1]NKC!$F$10:$F$5007,$H1754)))</f>
        <v>2000000</v>
      </c>
      <c r="F1754" s="49" t="str">
        <f ca="1">IF(IF($H1754="","",INDEX([1]NKC!$D$10:$D$5007,$H1754))=$C$8,"",IF($H1754="","",INDEX([1]NKC!$F$10:$F$5007,$H1754)))</f>
        <v/>
      </c>
      <c r="G1754" s="50">
        <f ca="1">IF(SUM(E1754:F1754)=0,0,$G$11+SUM(E$12:$E1754)-SUM(F$12:$F1754))</f>
        <v>2003241558</v>
      </c>
      <c r="H1754" s="51">
        <f ca="1">IF(IF(TYPE(MATCH($C$8,OFFSET([1]NKC!$D$10,H1753,0):'[1]NKC'!$D$5007,0)+H1753)=16,"",MATCH($C$8,OFFSET([1]NKC!$D$10,H1753,0):'[1]NKC'!$D$5007,0)+H1753)&lt;IF(TYPE(MATCH($C$8,OFFSET([1]NKC!$E$10,H1753,0):'[1]NKC'!$E$5007,0)+H1753)=16,"",MATCH($C$8,OFFSET([1]NKC!$E$10,H1753,0):'[1]NKC'!$E$5007,0)+H1753),IF(TYPE(MATCH($C$8,OFFSET([1]NKC!$D$10,H1753,0):'[1]NKC'!$D$5007,0)+H1753)=16,"",MATCH($C$8,OFFSET([1]NKC!$D$10,H1753,0):'[1]NKC'!$D$5007,0)+H1753),IF(TYPE(MATCH($C$8,OFFSET([1]NKC!$E$10,H1753,0):'[1]NKC'!$E$5007,0)+H1753)=16,"",MATCH($C$8,OFFSET([1]NKC!$E$10,H1753,0):'[1]NKC'!$E$5007,0)+H1753))</f>
        <v>2771</v>
      </c>
    </row>
    <row r="1755" spans="1:8" s="52" customFormat="1" ht="25.5">
      <c r="A1755" s="45">
        <f ca="1">IF($H1755="","",INDEX([1]NKC!$A$10:$A$5007,$H1755))</f>
        <v>43802</v>
      </c>
      <c r="B1755" s="46" t="str">
        <f ca="1">IF($H1755="","",INDEX([1]NKC!$B$10:$B$5007,$H1755))</f>
        <v>PT00090</v>
      </c>
      <c r="C1755" s="47" t="str">
        <f ca="1">IF($H1755="","",INDEX([1]NKC!$C$10:$C$5007,$H1755))</f>
        <v>Thu lại tạm ứng ngày 07/11 và 18/11/2019 - Nguyễn Ngọc Thịnh</v>
      </c>
      <c r="D1755" s="48" t="str">
        <f ca="1">IF(IF($H1755="","",INDEX([1]NKC!$D$10:$D$5007,$H1755))=$C$8,IF($H1755="","",INDEX([1]NKC!$E$10:$E$5007,$H1755)),IF($H1755="","",INDEX([1]NKC!$D$10:$D$5007,$H1755)))</f>
        <v>141</v>
      </c>
      <c r="E1755" s="49">
        <f ca="1">IF(IF($H1755="","",INDEX([1]NKC!$E$10:$E$5007,$H1755))=$C$8,"",IF($H1755="","",INDEX([1]NKC!$F$10:$F$5007,$H1755)))</f>
        <v>6500000</v>
      </c>
      <c r="F1755" s="49" t="str">
        <f ca="1">IF(IF($H1755="","",INDEX([1]NKC!$D$10:$D$5007,$H1755))=$C$8,"",IF($H1755="","",INDEX([1]NKC!$F$10:$F$5007,$H1755)))</f>
        <v/>
      </c>
      <c r="G1755" s="50">
        <f ca="1">IF(SUM(E1755:F1755)=0,0,$G$11+SUM(E$12:$E1755)-SUM(F$12:$F1755))</f>
        <v>2009741558</v>
      </c>
      <c r="H1755" s="51">
        <f ca="1">IF(IF(TYPE(MATCH($C$8,OFFSET([1]NKC!$D$10,H1754,0):'[1]NKC'!$D$5007,0)+H1754)=16,"",MATCH($C$8,OFFSET([1]NKC!$D$10,H1754,0):'[1]NKC'!$D$5007,0)+H1754)&lt;IF(TYPE(MATCH($C$8,OFFSET([1]NKC!$E$10,H1754,0):'[1]NKC'!$E$5007,0)+H1754)=16,"",MATCH($C$8,OFFSET([1]NKC!$E$10,H1754,0):'[1]NKC'!$E$5007,0)+H1754),IF(TYPE(MATCH($C$8,OFFSET([1]NKC!$D$10,H1754,0):'[1]NKC'!$D$5007,0)+H1754)=16,"",MATCH($C$8,OFFSET([1]NKC!$D$10,H1754,0):'[1]NKC'!$D$5007,0)+H1754),IF(TYPE(MATCH($C$8,OFFSET([1]NKC!$E$10,H1754,0):'[1]NKC'!$E$5007,0)+H1754)=16,"",MATCH($C$8,OFFSET([1]NKC!$E$10,H1754,0):'[1]NKC'!$E$5007,0)+H1754))</f>
        <v>2772</v>
      </c>
    </row>
    <row r="1756" spans="1:8" s="52" customFormat="1" ht="25.5">
      <c r="A1756" s="45">
        <f ca="1">IF($H1756="","",INDEX([1]NKC!$A$10:$A$5007,$H1756))</f>
        <v>43802</v>
      </c>
      <c r="B1756" s="46" t="str">
        <f ca="1">IF($H1756="","",INDEX([1]NKC!$B$10:$B$5007,$H1756))</f>
        <v>PC00247</v>
      </c>
      <c r="C1756" s="47" t="str">
        <f ca="1">IF($H1756="","",INDEX([1]NKC!$C$10:$C$5007,$H1756))</f>
        <v>Thanh toán mua máy cưa gỗ GKS7000 làm mẫu Palmex - Lê Ngọc Anh</v>
      </c>
      <c r="D1756" s="48" t="str">
        <f ca="1">IF(IF($H1756="","",INDEX([1]NKC!$D$10:$D$5007,$H1756))=$C$8,IF($H1756="","",INDEX([1]NKC!$E$10:$E$5007,$H1756)),IF($H1756="","",INDEX([1]NKC!$D$10:$D$5007,$H1756)))</f>
        <v>24201</v>
      </c>
      <c r="E1756" s="49" t="str">
        <f ca="1">IF(IF($H1756="","",INDEX([1]NKC!$E$10:$E$5007,$H1756))=$C$8,"",IF($H1756="","",INDEX([1]NKC!$F$10:$F$5007,$H1756)))</f>
        <v/>
      </c>
      <c r="F1756" s="49">
        <f ca="1">IF(IF($H1756="","",INDEX([1]NKC!$D$10:$D$5007,$H1756))=$C$8,"",IF($H1756="","",INDEX([1]NKC!$F$10:$F$5007,$H1756)))</f>
        <v>1665455</v>
      </c>
      <c r="G1756" s="50">
        <f ca="1">IF(SUM(E1756:F1756)=0,0,$G$11+SUM(E$12:$E1756)-SUM(F$12:$F1756))</f>
        <v>2008076103</v>
      </c>
      <c r="H1756" s="51">
        <f ca="1">IF(IF(TYPE(MATCH($C$8,OFFSET([1]NKC!$D$10,H1755,0):'[1]NKC'!$D$5007,0)+H1755)=16,"",MATCH($C$8,OFFSET([1]NKC!$D$10,H1755,0):'[1]NKC'!$D$5007,0)+H1755)&lt;IF(TYPE(MATCH($C$8,OFFSET([1]NKC!$E$10,H1755,0):'[1]NKC'!$E$5007,0)+H1755)=16,"",MATCH($C$8,OFFSET([1]NKC!$E$10,H1755,0):'[1]NKC'!$E$5007,0)+H1755),IF(TYPE(MATCH($C$8,OFFSET([1]NKC!$D$10,H1755,0):'[1]NKC'!$D$5007,0)+H1755)=16,"",MATCH($C$8,OFFSET([1]NKC!$D$10,H1755,0):'[1]NKC'!$D$5007,0)+H1755),IF(TYPE(MATCH($C$8,OFFSET([1]NKC!$E$10,H1755,0):'[1]NKC'!$E$5007,0)+H1755)=16,"",MATCH($C$8,OFFSET([1]NKC!$E$10,H1755,0):'[1]NKC'!$E$5007,0)+H1755))</f>
        <v>2773</v>
      </c>
    </row>
    <row r="1757" spans="1:8" s="52" customFormat="1" ht="14.25">
      <c r="A1757" s="45">
        <f ca="1">IF($H1757="","",INDEX([1]NKC!$A$10:$A$5007,$H1757))</f>
        <v>43802</v>
      </c>
      <c r="B1757" s="46" t="str">
        <f ca="1">IF($H1757="","",INDEX([1]NKC!$B$10:$B$5007,$H1757))</f>
        <v>PC00247</v>
      </c>
      <c r="C1757" s="47" t="str">
        <f ca="1">IF($H1757="","",INDEX([1]NKC!$C$10:$C$5007,$H1757))</f>
        <v>Thuế GTGT được khấu trừ của hàng hóa, dịch vụ</v>
      </c>
      <c r="D1757" s="48" t="str">
        <f ca="1">IF(IF($H1757="","",INDEX([1]NKC!$D$10:$D$5007,$H1757))=$C$8,IF($H1757="","",INDEX([1]NKC!$E$10:$E$5007,$H1757)),IF($H1757="","",INDEX([1]NKC!$D$10:$D$5007,$H1757)))</f>
        <v>1331</v>
      </c>
      <c r="E1757" s="49" t="str">
        <f ca="1">IF(IF($H1757="","",INDEX([1]NKC!$E$10:$E$5007,$H1757))=$C$8,"",IF($H1757="","",INDEX([1]NKC!$F$10:$F$5007,$H1757)))</f>
        <v/>
      </c>
      <c r="F1757" s="49">
        <f ca="1">IF(IF($H1757="","",INDEX([1]NKC!$D$10:$D$5007,$H1757))=$C$8,"",IF($H1757="","",INDEX([1]NKC!$F$10:$F$5007,$H1757)))</f>
        <v>166546</v>
      </c>
      <c r="G1757" s="50">
        <f ca="1">IF(SUM(E1757:F1757)=0,0,$G$11+SUM(E$12:$E1757)-SUM(F$12:$F1757))</f>
        <v>2007909557</v>
      </c>
      <c r="H1757" s="51">
        <f ca="1">IF(IF(TYPE(MATCH($C$8,OFFSET([1]NKC!$D$10,H1756,0):'[1]NKC'!$D$5007,0)+H1756)=16,"",MATCH($C$8,OFFSET([1]NKC!$D$10,H1756,0):'[1]NKC'!$D$5007,0)+H1756)&lt;IF(TYPE(MATCH($C$8,OFFSET([1]NKC!$E$10,H1756,0):'[1]NKC'!$E$5007,0)+H1756)=16,"",MATCH($C$8,OFFSET([1]NKC!$E$10,H1756,0):'[1]NKC'!$E$5007,0)+H1756),IF(TYPE(MATCH($C$8,OFFSET([1]NKC!$D$10,H1756,0):'[1]NKC'!$D$5007,0)+H1756)=16,"",MATCH($C$8,OFFSET([1]NKC!$D$10,H1756,0):'[1]NKC'!$D$5007,0)+H1756),IF(TYPE(MATCH($C$8,OFFSET([1]NKC!$E$10,H1756,0):'[1]NKC'!$E$5007,0)+H1756)=16,"",MATCH($C$8,OFFSET([1]NKC!$E$10,H1756,0):'[1]NKC'!$E$5007,0)+H1756))</f>
        <v>2774</v>
      </c>
    </row>
    <row r="1758" spans="1:8" s="52" customFormat="1" ht="25.5">
      <c r="A1758" s="45">
        <f ca="1">IF($H1758="","",INDEX([1]NKC!$A$10:$A$5007,$H1758))</f>
        <v>43802</v>
      </c>
      <c r="B1758" s="46" t="str">
        <f ca="1">IF($H1758="","",INDEX([1]NKC!$B$10:$B$5007,$H1758))</f>
        <v>PC00248</v>
      </c>
      <c r="C1758" s="47" t="str">
        <f ca="1">IF($H1758="","",INDEX([1]NKC!$C$10:$C$5007,$H1758))</f>
        <v>Thanh toán mua mẫu gạch, gửi mẫu gạch (ISOTEC, Palmex)- không chứng từ - Lê Ngọc Anh</v>
      </c>
      <c r="D1758" s="48" t="str">
        <f ca="1">IF(IF($H1758="","",INDEX([1]NKC!$D$10:$D$5007,$H1758))=$C$8,IF($H1758="","",INDEX([1]NKC!$E$10:$E$5007,$H1758)),IF($H1758="","",INDEX([1]NKC!$D$10:$D$5007,$H1758)))</f>
        <v>6423</v>
      </c>
      <c r="E1758" s="49" t="str">
        <f ca="1">IF(IF($H1758="","",INDEX([1]NKC!$E$10:$E$5007,$H1758))=$C$8,"",IF($H1758="","",INDEX([1]NKC!$F$10:$F$5007,$H1758)))</f>
        <v/>
      </c>
      <c r="F1758" s="49">
        <f ca="1">IF(IF($H1758="","",INDEX([1]NKC!$D$10:$D$5007,$H1758))=$C$8,"",IF($H1758="","",INDEX([1]NKC!$F$10:$F$5007,$H1758)))</f>
        <v>778000</v>
      </c>
      <c r="G1758" s="50">
        <f ca="1">IF(SUM(E1758:F1758)=0,0,$G$11+SUM(E$12:$E1758)-SUM(F$12:$F1758))</f>
        <v>2007131557</v>
      </c>
      <c r="H1758" s="51">
        <f ca="1">IF(IF(TYPE(MATCH($C$8,OFFSET([1]NKC!$D$10,H1757,0):'[1]NKC'!$D$5007,0)+H1757)=16,"",MATCH($C$8,OFFSET([1]NKC!$D$10,H1757,0):'[1]NKC'!$D$5007,0)+H1757)&lt;IF(TYPE(MATCH($C$8,OFFSET([1]NKC!$E$10,H1757,0):'[1]NKC'!$E$5007,0)+H1757)=16,"",MATCH($C$8,OFFSET([1]NKC!$E$10,H1757,0):'[1]NKC'!$E$5007,0)+H1757),IF(TYPE(MATCH($C$8,OFFSET([1]NKC!$D$10,H1757,0):'[1]NKC'!$D$5007,0)+H1757)=16,"",MATCH($C$8,OFFSET([1]NKC!$D$10,H1757,0):'[1]NKC'!$D$5007,0)+H1757),IF(TYPE(MATCH($C$8,OFFSET([1]NKC!$E$10,H1757,0):'[1]NKC'!$E$5007,0)+H1757)=16,"",MATCH($C$8,OFFSET([1]NKC!$E$10,H1757,0):'[1]NKC'!$E$5007,0)+H1757))</f>
        <v>2775</v>
      </c>
    </row>
    <row r="1759" spans="1:8" s="52" customFormat="1" ht="25.5">
      <c r="A1759" s="45">
        <f ca="1">IF($H1759="","",INDEX([1]NKC!$A$10:$A$5007,$H1759))</f>
        <v>43802</v>
      </c>
      <c r="B1759" s="46" t="str">
        <f ca="1">IF($H1759="","",INDEX([1]NKC!$B$10:$B$5007,$H1759))</f>
        <v>PC00249</v>
      </c>
      <c r="C1759" s="47" t="str">
        <f ca="1">IF($H1759="","",INDEX([1]NKC!$C$10:$C$5007,$H1759))</f>
        <v>Thanh toán phí công tác (ĐH: Chí Tuý- Đức Trọng) theo 0013667 (09/11/2019) -phòng nghỉ</v>
      </c>
      <c r="D1759" s="48" t="str">
        <f ca="1">IF(IF($H1759="","",INDEX([1]NKC!$D$10:$D$5007,$H1759))=$C$8,IF($H1759="","",INDEX([1]NKC!$E$10:$E$5007,$H1759)),IF($H1759="","",INDEX([1]NKC!$D$10:$D$5007,$H1759)))</f>
        <v>6418</v>
      </c>
      <c r="E1759" s="49" t="str">
        <f ca="1">IF(IF($H1759="","",INDEX([1]NKC!$E$10:$E$5007,$H1759))=$C$8,"",IF($H1759="","",INDEX([1]NKC!$F$10:$F$5007,$H1759)))</f>
        <v/>
      </c>
      <c r="F1759" s="49">
        <f ca="1">IF(IF($H1759="","",INDEX([1]NKC!$D$10:$D$5007,$H1759))=$C$8,"",IF($H1759="","",INDEX([1]NKC!$F$10:$F$5007,$H1759)))</f>
        <v>454545</v>
      </c>
      <c r="G1759" s="50">
        <f ca="1">IF(SUM(E1759:F1759)=0,0,$G$11+SUM(E$12:$E1759)-SUM(F$12:$F1759))</f>
        <v>2006677012</v>
      </c>
      <c r="H1759" s="51">
        <f ca="1">IF(IF(TYPE(MATCH($C$8,OFFSET([1]NKC!$D$10,H1758,0):'[1]NKC'!$D$5007,0)+H1758)=16,"",MATCH($C$8,OFFSET([1]NKC!$D$10,H1758,0):'[1]NKC'!$D$5007,0)+H1758)&lt;IF(TYPE(MATCH($C$8,OFFSET([1]NKC!$E$10,H1758,0):'[1]NKC'!$E$5007,0)+H1758)=16,"",MATCH($C$8,OFFSET([1]NKC!$E$10,H1758,0):'[1]NKC'!$E$5007,0)+H1758),IF(TYPE(MATCH($C$8,OFFSET([1]NKC!$D$10,H1758,0):'[1]NKC'!$D$5007,0)+H1758)=16,"",MATCH($C$8,OFFSET([1]NKC!$D$10,H1758,0):'[1]NKC'!$D$5007,0)+H1758),IF(TYPE(MATCH($C$8,OFFSET([1]NKC!$E$10,H1758,0):'[1]NKC'!$E$5007,0)+H1758)=16,"",MATCH($C$8,OFFSET([1]NKC!$E$10,H1758,0):'[1]NKC'!$E$5007,0)+H1758))</f>
        <v>2776</v>
      </c>
    </row>
    <row r="1760" spans="1:8" s="52" customFormat="1" ht="25.5">
      <c r="A1760" s="45">
        <f ca="1">IF($H1760="","",INDEX([1]NKC!$A$10:$A$5007,$H1760))</f>
        <v>43802</v>
      </c>
      <c r="B1760" s="46" t="str">
        <f ca="1">IF($H1760="","",INDEX([1]NKC!$B$10:$B$5007,$H1760))</f>
        <v>PC00249</v>
      </c>
      <c r="C1760" s="47" t="str">
        <f ca="1">IF($H1760="","",INDEX([1]NKC!$C$10:$C$5007,$H1760))</f>
        <v>Thanh toán phí công tác (ĐH: Chí Tuý- Đức Trọng) theo HĐ 017234 (24/11/2019) - dầu DO</v>
      </c>
      <c r="D1760" s="48" t="str">
        <f ca="1">IF(IF($H1760="","",INDEX([1]NKC!$D$10:$D$5007,$H1760))=$C$8,IF($H1760="","",INDEX([1]NKC!$E$10:$E$5007,$H1760)),IF($H1760="","",INDEX([1]NKC!$D$10:$D$5007,$H1760)))</f>
        <v>6418</v>
      </c>
      <c r="E1760" s="49" t="str">
        <f ca="1">IF(IF($H1760="","",INDEX([1]NKC!$E$10:$E$5007,$H1760))=$C$8,"",IF($H1760="","",INDEX([1]NKC!$F$10:$F$5007,$H1760)))</f>
        <v/>
      </c>
      <c r="F1760" s="49">
        <f ca="1">IF(IF($H1760="","",INDEX([1]NKC!$D$10:$D$5007,$H1760))=$C$8,"",IF($H1760="","",INDEX([1]NKC!$F$10:$F$5007,$H1760)))</f>
        <v>464291</v>
      </c>
      <c r="G1760" s="50">
        <f ca="1">IF(SUM(E1760:F1760)=0,0,$G$11+SUM(E$12:$E1760)-SUM(F$12:$F1760))</f>
        <v>2006212721</v>
      </c>
      <c r="H1760" s="51">
        <f ca="1">IF(IF(TYPE(MATCH($C$8,OFFSET([1]NKC!$D$10,H1759,0):'[1]NKC'!$D$5007,0)+H1759)=16,"",MATCH($C$8,OFFSET([1]NKC!$D$10,H1759,0):'[1]NKC'!$D$5007,0)+H1759)&lt;IF(TYPE(MATCH($C$8,OFFSET([1]NKC!$E$10,H1759,0):'[1]NKC'!$E$5007,0)+H1759)=16,"",MATCH($C$8,OFFSET([1]NKC!$E$10,H1759,0):'[1]NKC'!$E$5007,0)+H1759),IF(TYPE(MATCH($C$8,OFFSET([1]NKC!$D$10,H1759,0):'[1]NKC'!$D$5007,0)+H1759)=16,"",MATCH($C$8,OFFSET([1]NKC!$D$10,H1759,0):'[1]NKC'!$D$5007,0)+H1759),IF(TYPE(MATCH($C$8,OFFSET([1]NKC!$E$10,H1759,0):'[1]NKC'!$E$5007,0)+H1759)=16,"",MATCH($C$8,OFFSET([1]NKC!$E$10,H1759,0):'[1]NKC'!$E$5007,0)+H1759))</f>
        <v>2777</v>
      </c>
    </row>
    <row r="1761" spans="1:8" s="52" customFormat="1" ht="25.5">
      <c r="A1761" s="45">
        <f ca="1">IF($H1761="","",INDEX([1]NKC!$A$10:$A$5007,$H1761))</f>
        <v>43802</v>
      </c>
      <c r="B1761" s="46" t="str">
        <f ca="1">IF($H1761="","",INDEX([1]NKC!$B$10:$B$5007,$H1761))</f>
        <v>PC00249</v>
      </c>
      <c r="C1761" s="47" t="str">
        <f ca="1">IF($H1761="","",INDEX([1]NKC!$C$10:$C$5007,$H1761))</f>
        <v>Thanh toán phí công tác (ĐH: Chí Tuý- Đức Trọng) theo HĐ 00212264 (19/11/2019) - xăng</v>
      </c>
      <c r="D1761" s="48" t="str">
        <f ca="1">IF(IF($H1761="","",INDEX([1]NKC!$D$10:$D$5007,$H1761))=$C$8,IF($H1761="","",INDEX([1]NKC!$E$10:$E$5007,$H1761)),IF($H1761="","",INDEX([1]NKC!$D$10:$D$5007,$H1761)))</f>
        <v>6418</v>
      </c>
      <c r="E1761" s="49" t="str">
        <f ca="1">IF(IF($H1761="","",INDEX([1]NKC!$E$10:$E$5007,$H1761))=$C$8,"",IF($H1761="","",INDEX([1]NKC!$F$10:$F$5007,$H1761)))</f>
        <v/>
      </c>
      <c r="F1761" s="49">
        <f ca="1">IF(IF($H1761="","",INDEX([1]NKC!$D$10:$D$5007,$H1761))=$C$8,"",IF($H1761="","",INDEX([1]NKC!$F$10:$F$5007,$H1761)))</f>
        <v>909091</v>
      </c>
      <c r="G1761" s="50">
        <f ca="1">IF(SUM(E1761:F1761)=0,0,$G$11+SUM(E$12:$E1761)-SUM(F$12:$F1761))</f>
        <v>2005303630</v>
      </c>
      <c r="H1761" s="51">
        <f ca="1">IF(IF(TYPE(MATCH($C$8,OFFSET([1]NKC!$D$10,H1760,0):'[1]NKC'!$D$5007,0)+H1760)=16,"",MATCH($C$8,OFFSET([1]NKC!$D$10,H1760,0):'[1]NKC'!$D$5007,0)+H1760)&lt;IF(TYPE(MATCH($C$8,OFFSET([1]NKC!$E$10,H1760,0):'[1]NKC'!$E$5007,0)+H1760)=16,"",MATCH($C$8,OFFSET([1]NKC!$E$10,H1760,0):'[1]NKC'!$E$5007,0)+H1760),IF(TYPE(MATCH($C$8,OFFSET([1]NKC!$D$10,H1760,0):'[1]NKC'!$D$5007,0)+H1760)=16,"",MATCH($C$8,OFFSET([1]NKC!$D$10,H1760,0):'[1]NKC'!$D$5007,0)+H1760),IF(TYPE(MATCH($C$8,OFFSET([1]NKC!$E$10,H1760,0):'[1]NKC'!$E$5007,0)+H1760)=16,"",MATCH($C$8,OFFSET([1]NKC!$E$10,H1760,0):'[1]NKC'!$E$5007,0)+H1760))</f>
        <v>2778</v>
      </c>
    </row>
    <row r="1762" spans="1:8" s="52" customFormat="1" ht="25.5">
      <c r="A1762" s="45">
        <f ca="1">IF($H1762="","",INDEX([1]NKC!$A$10:$A$5007,$H1762))</f>
        <v>43802</v>
      </c>
      <c r="B1762" s="46" t="str">
        <f ca="1">IF($H1762="","",INDEX([1]NKC!$B$10:$B$5007,$H1762))</f>
        <v>PC00249</v>
      </c>
      <c r="C1762" s="47" t="str">
        <f ca="1">IF($H1762="","",INDEX([1]NKC!$C$10:$C$5007,$H1762))</f>
        <v>Thanh toán phí công tác (ĐH: Chí Tuý- Đức Trọng) theo HĐ 0017233 (24/11/2019) - xăng</v>
      </c>
      <c r="D1762" s="48" t="str">
        <f ca="1">IF(IF($H1762="","",INDEX([1]NKC!$D$10:$D$5007,$H1762))=$C$8,IF($H1762="","",INDEX([1]NKC!$E$10:$E$5007,$H1762)),IF($H1762="","",INDEX([1]NKC!$D$10:$D$5007,$H1762)))</f>
        <v>6418</v>
      </c>
      <c r="E1762" s="49" t="str">
        <f ca="1">IF(IF($H1762="","",INDEX([1]NKC!$E$10:$E$5007,$H1762))=$C$8,"",IF($H1762="","",INDEX([1]NKC!$F$10:$F$5007,$H1762)))</f>
        <v/>
      </c>
      <c r="F1762" s="49">
        <f ca="1">IF(IF($H1762="","",INDEX([1]NKC!$D$10:$D$5007,$H1762))=$C$8,"",IF($H1762="","",INDEX([1]NKC!$F$10:$F$5007,$H1762)))</f>
        <v>472500</v>
      </c>
      <c r="G1762" s="50">
        <f ca="1">IF(SUM(E1762:F1762)=0,0,$G$11+SUM(E$12:$E1762)-SUM(F$12:$F1762))</f>
        <v>2004831130</v>
      </c>
      <c r="H1762" s="51">
        <f ca="1">IF(IF(TYPE(MATCH($C$8,OFFSET([1]NKC!$D$10,H1761,0):'[1]NKC'!$D$5007,0)+H1761)=16,"",MATCH($C$8,OFFSET([1]NKC!$D$10,H1761,0):'[1]NKC'!$D$5007,0)+H1761)&lt;IF(TYPE(MATCH($C$8,OFFSET([1]NKC!$E$10,H1761,0):'[1]NKC'!$E$5007,0)+H1761)=16,"",MATCH($C$8,OFFSET([1]NKC!$E$10,H1761,0):'[1]NKC'!$E$5007,0)+H1761),IF(TYPE(MATCH($C$8,OFFSET([1]NKC!$D$10,H1761,0):'[1]NKC'!$D$5007,0)+H1761)=16,"",MATCH($C$8,OFFSET([1]NKC!$D$10,H1761,0):'[1]NKC'!$D$5007,0)+H1761),IF(TYPE(MATCH($C$8,OFFSET([1]NKC!$E$10,H1761,0):'[1]NKC'!$E$5007,0)+H1761)=16,"",MATCH($C$8,OFFSET([1]NKC!$E$10,H1761,0):'[1]NKC'!$E$5007,0)+H1761))</f>
        <v>2779</v>
      </c>
    </row>
    <row r="1763" spans="1:8" s="52" customFormat="1" ht="25.5">
      <c r="A1763" s="45">
        <f ca="1">IF($H1763="","",INDEX([1]NKC!$A$10:$A$5007,$H1763))</f>
        <v>43802</v>
      </c>
      <c r="B1763" s="46" t="str">
        <f ca="1">IF($H1763="","",INDEX([1]NKC!$B$10:$B$5007,$H1763))</f>
        <v>PC00249</v>
      </c>
      <c r="C1763" s="47" t="str">
        <f ca="1">IF($H1763="","",INDEX([1]NKC!$C$10:$C$5007,$H1763))</f>
        <v>Thanh toán phí công tác (ĐH: Chí Tuý- Đức Trọng) - phí rửa, sửa xe (không hoá đơn)</v>
      </c>
      <c r="D1763" s="48" t="str">
        <f ca="1">IF(IF($H1763="","",INDEX([1]NKC!$D$10:$D$5007,$H1763))=$C$8,IF($H1763="","",INDEX([1]NKC!$E$10:$E$5007,$H1763)),IF($H1763="","",INDEX([1]NKC!$D$10:$D$5007,$H1763)))</f>
        <v>6418</v>
      </c>
      <c r="E1763" s="49" t="str">
        <f ca="1">IF(IF($H1763="","",INDEX([1]NKC!$E$10:$E$5007,$H1763))=$C$8,"",IF($H1763="","",INDEX([1]NKC!$F$10:$F$5007,$H1763)))</f>
        <v/>
      </c>
      <c r="F1763" s="49">
        <f ca="1">IF(IF($H1763="","",INDEX([1]NKC!$D$10:$D$5007,$H1763))=$C$8,"",IF($H1763="","",INDEX([1]NKC!$F$10:$F$5007,$H1763)))</f>
        <v>130000</v>
      </c>
      <c r="G1763" s="50">
        <f ca="1">IF(SUM(E1763:F1763)=0,0,$G$11+SUM(E$12:$E1763)-SUM(F$12:$F1763))</f>
        <v>2004701130</v>
      </c>
      <c r="H1763" s="51">
        <f ca="1">IF(IF(TYPE(MATCH($C$8,OFFSET([1]NKC!$D$10,H1762,0):'[1]NKC'!$D$5007,0)+H1762)=16,"",MATCH($C$8,OFFSET([1]NKC!$D$10,H1762,0):'[1]NKC'!$D$5007,0)+H1762)&lt;IF(TYPE(MATCH($C$8,OFFSET([1]NKC!$E$10,H1762,0):'[1]NKC'!$E$5007,0)+H1762)=16,"",MATCH($C$8,OFFSET([1]NKC!$E$10,H1762,0):'[1]NKC'!$E$5007,0)+H1762),IF(TYPE(MATCH($C$8,OFFSET([1]NKC!$D$10,H1762,0):'[1]NKC'!$D$5007,0)+H1762)=16,"",MATCH($C$8,OFFSET([1]NKC!$D$10,H1762,0):'[1]NKC'!$D$5007,0)+H1762),IF(TYPE(MATCH($C$8,OFFSET([1]NKC!$E$10,H1762,0):'[1]NKC'!$E$5007,0)+H1762)=16,"",MATCH($C$8,OFFSET([1]NKC!$E$10,H1762,0):'[1]NKC'!$E$5007,0)+H1762))</f>
        <v>2780</v>
      </c>
    </row>
    <row r="1764" spans="1:8" s="52" customFormat="1" ht="25.5">
      <c r="A1764" s="45">
        <f ca="1">IF($H1764="","",INDEX([1]NKC!$A$10:$A$5007,$H1764))</f>
        <v>43802</v>
      </c>
      <c r="B1764" s="46" t="str">
        <f ca="1">IF($H1764="","",INDEX([1]NKC!$B$10:$B$5007,$H1764))</f>
        <v>PC00249</v>
      </c>
      <c r="C1764" s="47" t="str">
        <f ca="1">IF($H1764="","",INDEX([1]NKC!$C$10:$C$5007,$H1764))</f>
        <v>Thanh toán phí công tác (ĐH: Chí Tuý- Đức Trọng) - phí cầu đường</v>
      </c>
      <c r="D1764" s="48" t="str">
        <f ca="1">IF(IF($H1764="","",INDEX([1]NKC!$D$10:$D$5007,$H1764))=$C$8,IF($H1764="","",INDEX([1]NKC!$E$10:$E$5007,$H1764)),IF($H1764="","",INDEX([1]NKC!$D$10:$D$5007,$H1764)))</f>
        <v>6418</v>
      </c>
      <c r="E1764" s="49" t="str">
        <f ca="1">IF(IF($H1764="","",INDEX([1]NKC!$E$10:$E$5007,$H1764))=$C$8,"",IF($H1764="","",INDEX([1]NKC!$F$10:$F$5007,$H1764)))</f>
        <v/>
      </c>
      <c r="F1764" s="49">
        <f ca="1">IF(IF($H1764="","",INDEX([1]NKC!$D$10:$D$5007,$H1764))=$C$8,"",IF($H1764="","",INDEX([1]NKC!$F$10:$F$5007,$H1764)))</f>
        <v>685000</v>
      </c>
      <c r="G1764" s="50">
        <f ca="1">IF(SUM(E1764:F1764)=0,0,$G$11+SUM(E$12:$E1764)-SUM(F$12:$F1764))</f>
        <v>2004016130</v>
      </c>
      <c r="H1764" s="51">
        <f ca="1">IF(IF(TYPE(MATCH($C$8,OFFSET([1]NKC!$D$10,H1763,0):'[1]NKC'!$D$5007,0)+H1763)=16,"",MATCH($C$8,OFFSET([1]NKC!$D$10,H1763,0):'[1]NKC'!$D$5007,0)+H1763)&lt;IF(TYPE(MATCH($C$8,OFFSET([1]NKC!$E$10,H1763,0):'[1]NKC'!$E$5007,0)+H1763)=16,"",MATCH($C$8,OFFSET([1]NKC!$E$10,H1763,0):'[1]NKC'!$E$5007,0)+H1763),IF(TYPE(MATCH($C$8,OFFSET([1]NKC!$D$10,H1763,0):'[1]NKC'!$D$5007,0)+H1763)=16,"",MATCH($C$8,OFFSET([1]NKC!$D$10,H1763,0):'[1]NKC'!$D$5007,0)+H1763),IF(TYPE(MATCH($C$8,OFFSET([1]NKC!$E$10,H1763,0):'[1]NKC'!$E$5007,0)+H1763)=16,"",MATCH($C$8,OFFSET([1]NKC!$E$10,H1763,0):'[1]NKC'!$E$5007,0)+H1763))</f>
        <v>2781</v>
      </c>
    </row>
    <row r="1765" spans="1:8" s="52" customFormat="1" ht="14.25">
      <c r="A1765" s="45">
        <f ca="1">IF($H1765="","",INDEX([1]NKC!$A$10:$A$5007,$H1765))</f>
        <v>43802</v>
      </c>
      <c r="B1765" s="46" t="str">
        <f ca="1">IF($H1765="","",INDEX([1]NKC!$B$10:$B$5007,$H1765))</f>
        <v>PC00249</v>
      </c>
      <c r="C1765" s="47" t="str">
        <f ca="1">IF($H1765="","",INDEX([1]NKC!$C$10:$C$5007,$H1765))</f>
        <v>Thuế GTGT được khấu trừ của hàng hóa, dịch vụ</v>
      </c>
      <c r="D1765" s="48" t="str">
        <f ca="1">IF(IF($H1765="","",INDEX([1]NKC!$D$10:$D$5007,$H1765))=$C$8,IF($H1765="","",INDEX([1]NKC!$E$10:$E$5007,$H1765)),IF($H1765="","",INDEX([1]NKC!$D$10:$D$5007,$H1765)))</f>
        <v>1331</v>
      </c>
      <c r="E1765" s="49" t="str">
        <f ca="1">IF(IF($H1765="","",INDEX([1]NKC!$E$10:$E$5007,$H1765))=$C$8,"",IF($H1765="","",INDEX([1]NKC!$F$10:$F$5007,$H1765)))</f>
        <v/>
      </c>
      <c r="F1765" s="49">
        <f ca="1">IF(IF($H1765="","",INDEX([1]NKC!$D$10:$D$5007,$H1765))=$C$8,"",IF($H1765="","",INDEX([1]NKC!$F$10:$F$5007,$H1765)))</f>
        <v>230043</v>
      </c>
      <c r="G1765" s="50">
        <f ca="1">IF(SUM(E1765:F1765)=0,0,$G$11+SUM(E$12:$E1765)-SUM(F$12:$F1765))</f>
        <v>2003786087</v>
      </c>
      <c r="H1765" s="51">
        <f ca="1">IF(IF(TYPE(MATCH($C$8,OFFSET([1]NKC!$D$10,H1764,0):'[1]NKC'!$D$5007,0)+H1764)=16,"",MATCH($C$8,OFFSET([1]NKC!$D$10,H1764,0):'[1]NKC'!$D$5007,0)+H1764)&lt;IF(TYPE(MATCH($C$8,OFFSET([1]NKC!$E$10,H1764,0):'[1]NKC'!$E$5007,0)+H1764)=16,"",MATCH($C$8,OFFSET([1]NKC!$E$10,H1764,0):'[1]NKC'!$E$5007,0)+H1764),IF(TYPE(MATCH($C$8,OFFSET([1]NKC!$D$10,H1764,0):'[1]NKC'!$D$5007,0)+H1764)=16,"",MATCH($C$8,OFFSET([1]NKC!$D$10,H1764,0):'[1]NKC'!$D$5007,0)+H1764),IF(TYPE(MATCH($C$8,OFFSET([1]NKC!$E$10,H1764,0):'[1]NKC'!$E$5007,0)+H1764)=16,"",MATCH($C$8,OFFSET([1]NKC!$E$10,H1764,0):'[1]NKC'!$E$5007,0)+H1764))</f>
        <v>2782</v>
      </c>
    </row>
    <row r="1766" spans="1:8" s="52" customFormat="1" ht="38.25">
      <c r="A1766" s="45">
        <f ca="1">IF($H1766="","",INDEX([1]NKC!$A$10:$A$5007,$H1766))</f>
        <v>43803</v>
      </c>
      <c r="B1766" s="46" t="str">
        <f ca="1">IF($H1766="","",INDEX([1]NKC!$B$10:$B$5007,$H1766))</f>
        <v>PC00250</v>
      </c>
      <c r="C1766" s="47" t="str">
        <f ca="1">IF($H1766="","",INDEX([1]NKC!$C$10:$C$5007,$H1766))</f>
        <v>Thanh toán mua hoa khai trương CH Wine và Beer (Công ty New Life Paint- Tây Nguyên) - Nguyễn Thị Nga</v>
      </c>
      <c r="D1766" s="48" t="str">
        <f ca="1">IF(IF($H1766="","",INDEX([1]NKC!$D$10:$D$5007,$H1766))=$C$8,IF($H1766="","",INDEX([1]NKC!$E$10:$E$5007,$H1766)),IF($H1766="","",INDEX([1]NKC!$D$10:$D$5007,$H1766)))</f>
        <v>6418</v>
      </c>
      <c r="E1766" s="49" t="str">
        <f ca="1">IF(IF($H1766="","",INDEX([1]NKC!$E$10:$E$5007,$H1766))=$C$8,"",IF($H1766="","",INDEX([1]NKC!$F$10:$F$5007,$H1766)))</f>
        <v/>
      </c>
      <c r="F1766" s="49">
        <f ca="1">IF(IF($H1766="","",INDEX([1]NKC!$D$10:$D$5007,$H1766))=$C$8,"",IF($H1766="","",INDEX([1]NKC!$F$10:$F$5007,$H1766)))</f>
        <v>865000</v>
      </c>
      <c r="G1766" s="50">
        <f ca="1">IF(SUM(E1766:F1766)=0,0,$G$11+SUM(E$12:$E1766)-SUM(F$12:$F1766))</f>
        <v>2002921087</v>
      </c>
      <c r="H1766" s="51">
        <f ca="1">IF(IF(TYPE(MATCH($C$8,OFFSET([1]NKC!$D$10,H1765,0):'[1]NKC'!$D$5007,0)+H1765)=16,"",MATCH($C$8,OFFSET([1]NKC!$D$10,H1765,0):'[1]NKC'!$D$5007,0)+H1765)&lt;IF(TYPE(MATCH($C$8,OFFSET([1]NKC!$E$10,H1765,0):'[1]NKC'!$E$5007,0)+H1765)=16,"",MATCH($C$8,OFFSET([1]NKC!$E$10,H1765,0):'[1]NKC'!$E$5007,0)+H1765),IF(TYPE(MATCH($C$8,OFFSET([1]NKC!$D$10,H1765,0):'[1]NKC'!$D$5007,0)+H1765)=16,"",MATCH($C$8,OFFSET([1]NKC!$D$10,H1765,0):'[1]NKC'!$D$5007,0)+H1765),IF(TYPE(MATCH($C$8,OFFSET([1]NKC!$E$10,H1765,0):'[1]NKC'!$E$5007,0)+H1765)=16,"",MATCH($C$8,OFFSET([1]NKC!$E$10,H1765,0):'[1]NKC'!$E$5007,0)+H1765))</f>
        <v>2783</v>
      </c>
    </row>
    <row r="1767" spans="1:8" s="52" customFormat="1" ht="25.5">
      <c r="A1767" s="45">
        <f ca="1">IF($H1767="","",INDEX([1]NKC!$A$10:$A$5007,$H1767))</f>
        <v>43804</v>
      </c>
      <c r="B1767" s="46" t="str">
        <f ca="1">IF($H1767="","",INDEX([1]NKC!$B$10:$B$5007,$H1767))</f>
        <v>PT00100</v>
      </c>
      <c r="C1767" s="47" t="str">
        <f ca="1">IF($H1767="","",INDEX([1]NKC!$C$10:$C$5007,$H1767))</f>
        <v>Thu lại tạm ứng ngày 02/12/2019 (thay ổ khoá kho Thủ Đức) - Lê Ngọc Anh</v>
      </c>
      <c r="D1767" s="48" t="str">
        <f ca="1">IF(IF($H1767="","",INDEX([1]NKC!$D$10:$D$5007,$H1767))=$C$8,IF($H1767="","",INDEX([1]NKC!$E$10:$E$5007,$H1767)),IF($H1767="","",INDEX([1]NKC!$D$10:$D$5007,$H1767)))</f>
        <v>141</v>
      </c>
      <c r="E1767" s="49">
        <f ca="1">IF(IF($H1767="","",INDEX([1]NKC!$E$10:$E$5007,$H1767))=$C$8,"",IF($H1767="","",INDEX([1]NKC!$F$10:$F$5007,$H1767)))</f>
        <v>2040000</v>
      </c>
      <c r="F1767" s="49" t="str">
        <f ca="1">IF(IF($H1767="","",INDEX([1]NKC!$D$10:$D$5007,$H1767))=$C$8,"",IF($H1767="","",INDEX([1]NKC!$F$10:$F$5007,$H1767)))</f>
        <v/>
      </c>
      <c r="G1767" s="50">
        <f ca="1">IF(SUM(E1767:F1767)=0,0,$G$11+SUM(E$12:$E1767)-SUM(F$12:$F1767))</f>
        <v>2004961087</v>
      </c>
      <c r="H1767" s="51">
        <f ca="1">IF(IF(TYPE(MATCH($C$8,OFFSET([1]NKC!$D$10,H1766,0):'[1]NKC'!$D$5007,0)+H1766)=16,"",MATCH($C$8,OFFSET([1]NKC!$D$10,H1766,0):'[1]NKC'!$D$5007,0)+H1766)&lt;IF(TYPE(MATCH($C$8,OFFSET([1]NKC!$E$10,H1766,0):'[1]NKC'!$E$5007,0)+H1766)=16,"",MATCH($C$8,OFFSET([1]NKC!$E$10,H1766,0):'[1]NKC'!$E$5007,0)+H1766),IF(TYPE(MATCH($C$8,OFFSET([1]NKC!$D$10,H1766,0):'[1]NKC'!$D$5007,0)+H1766)=16,"",MATCH($C$8,OFFSET([1]NKC!$D$10,H1766,0):'[1]NKC'!$D$5007,0)+H1766),IF(TYPE(MATCH($C$8,OFFSET([1]NKC!$E$10,H1766,0):'[1]NKC'!$E$5007,0)+H1766)=16,"",MATCH($C$8,OFFSET([1]NKC!$E$10,H1766,0):'[1]NKC'!$E$5007,0)+H1766))</f>
        <v>2784</v>
      </c>
    </row>
    <row r="1768" spans="1:8" s="52" customFormat="1" ht="25.5">
      <c r="A1768" s="45">
        <f ca="1">IF($H1768="","",INDEX([1]NKC!$A$10:$A$5007,$H1768))</f>
        <v>43804</v>
      </c>
      <c r="B1768" s="46" t="str">
        <f ca="1">IF($H1768="","",INDEX([1]NKC!$B$10:$B$5007,$H1768))</f>
        <v>PC00251</v>
      </c>
      <c r="C1768" s="47" t="str">
        <f ca="1">IF($H1768="","",INDEX([1]NKC!$C$10:$C$5007,$H1768))</f>
        <v>Thanh toán thay mới hộp điều khiển cửa cuốn theo HĐ 0000232 (04/12/2019) - Lê Ngọc Anh</v>
      </c>
      <c r="D1768" s="48" t="str">
        <f ca="1">IF(IF($H1768="","",INDEX([1]NKC!$D$10:$D$5007,$H1768))=$C$8,IF($H1768="","",INDEX([1]NKC!$E$10:$E$5007,$H1768)),IF($H1768="","",INDEX([1]NKC!$D$10:$D$5007,$H1768)))</f>
        <v>6423</v>
      </c>
      <c r="E1768" s="49" t="str">
        <f ca="1">IF(IF($H1768="","",INDEX([1]NKC!$E$10:$E$5007,$H1768))=$C$8,"",IF($H1768="","",INDEX([1]NKC!$F$10:$F$5007,$H1768)))</f>
        <v/>
      </c>
      <c r="F1768" s="49">
        <f ca="1">IF(IF($H1768="","",INDEX([1]NKC!$D$10:$D$5007,$H1768))=$C$8,"",IF($H1768="","",INDEX([1]NKC!$F$10:$F$5007,$H1768)))</f>
        <v>1850000</v>
      </c>
      <c r="G1768" s="50">
        <f ca="1">IF(SUM(E1768:F1768)=0,0,$G$11+SUM(E$12:$E1768)-SUM(F$12:$F1768))</f>
        <v>2003111087</v>
      </c>
      <c r="H1768" s="51">
        <f ca="1">IF(IF(TYPE(MATCH($C$8,OFFSET([1]NKC!$D$10,H1767,0):'[1]NKC'!$D$5007,0)+H1767)=16,"",MATCH($C$8,OFFSET([1]NKC!$D$10,H1767,0):'[1]NKC'!$D$5007,0)+H1767)&lt;IF(TYPE(MATCH($C$8,OFFSET([1]NKC!$E$10,H1767,0):'[1]NKC'!$E$5007,0)+H1767)=16,"",MATCH($C$8,OFFSET([1]NKC!$E$10,H1767,0):'[1]NKC'!$E$5007,0)+H1767),IF(TYPE(MATCH($C$8,OFFSET([1]NKC!$D$10,H1767,0):'[1]NKC'!$D$5007,0)+H1767)=16,"",MATCH($C$8,OFFSET([1]NKC!$D$10,H1767,0):'[1]NKC'!$D$5007,0)+H1767),IF(TYPE(MATCH($C$8,OFFSET([1]NKC!$E$10,H1767,0):'[1]NKC'!$E$5007,0)+H1767)=16,"",MATCH($C$8,OFFSET([1]NKC!$E$10,H1767,0):'[1]NKC'!$E$5007,0)+H1767))</f>
        <v>2785</v>
      </c>
    </row>
    <row r="1769" spans="1:8" s="52" customFormat="1" ht="14.25">
      <c r="A1769" s="45">
        <f ca="1">IF($H1769="","",INDEX([1]NKC!$A$10:$A$5007,$H1769))</f>
        <v>43804</v>
      </c>
      <c r="B1769" s="46" t="str">
        <f ca="1">IF($H1769="","",INDEX([1]NKC!$B$10:$B$5007,$H1769))</f>
        <v>PC00251</v>
      </c>
      <c r="C1769" s="47" t="str">
        <f ca="1">IF($H1769="","",INDEX([1]NKC!$C$10:$C$5007,$H1769))</f>
        <v>Thuế GTGT được khấu trừ của hàng hóa, dịch vụ</v>
      </c>
      <c r="D1769" s="48" t="str">
        <f ca="1">IF(IF($H1769="","",INDEX([1]NKC!$D$10:$D$5007,$H1769))=$C$8,IF($H1769="","",INDEX([1]NKC!$E$10:$E$5007,$H1769)),IF($H1769="","",INDEX([1]NKC!$D$10:$D$5007,$H1769)))</f>
        <v>1331</v>
      </c>
      <c r="E1769" s="49" t="str">
        <f ca="1">IF(IF($H1769="","",INDEX([1]NKC!$E$10:$E$5007,$H1769))=$C$8,"",IF($H1769="","",INDEX([1]NKC!$F$10:$F$5007,$H1769)))</f>
        <v/>
      </c>
      <c r="F1769" s="49">
        <f ca="1">IF(IF($H1769="","",INDEX([1]NKC!$D$10:$D$5007,$H1769))=$C$8,"",IF($H1769="","",INDEX([1]NKC!$F$10:$F$5007,$H1769)))</f>
        <v>185000</v>
      </c>
      <c r="G1769" s="50">
        <f ca="1">IF(SUM(E1769:F1769)=0,0,$G$11+SUM(E$12:$E1769)-SUM(F$12:$F1769))</f>
        <v>2002926087</v>
      </c>
      <c r="H1769" s="51">
        <f ca="1">IF(IF(TYPE(MATCH($C$8,OFFSET([1]NKC!$D$10,H1768,0):'[1]NKC'!$D$5007,0)+H1768)=16,"",MATCH($C$8,OFFSET([1]NKC!$D$10,H1768,0):'[1]NKC'!$D$5007,0)+H1768)&lt;IF(TYPE(MATCH($C$8,OFFSET([1]NKC!$E$10,H1768,0):'[1]NKC'!$E$5007,0)+H1768)=16,"",MATCH($C$8,OFFSET([1]NKC!$E$10,H1768,0):'[1]NKC'!$E$5007,0)+H1768),IF(TYPE(MATCH($C$8,OFFSET([1]NKC!$D$10,H1768,0):'[1]NKC'!$D$5007,0)+H1768)=16,"",MATCH($C$8,OFFSET([1]NKC!$D$10,H1768,0):'[1]NKC'!$D$5007,0)+H1768),IF(TYPE(MATCH($C$8,OFFSET([1]NKC!$E$10,H1768,0):'[1]NKC'!$E$5007,0)+H1768)=16,"",MATCH($C$8,OFFSET([1]NKC!$E$10,H1768,0):'[1]NKC'!$E$5007,0)+H1768))</f>
        <v>2786</v>
      </c>
    </row>
    <row r="1770" spans="1:8" s="52" customFormat="1" ht="25.5">
      <c r="A1770" s="45">
        <f ca="1">IF($H1770="","",INDEX([1]NKC!$A$10:$A$5007,$H1770))</f>
        <v>43809</v>
      </c>
      <c r="B1770" s="46" t="str">
        <f ca="1">IF($H1770="","",INDEX([1]NKC!$B$10:$B$5007,$H1770))</f>
        <v>PT00101</v>
      </c>
      <c r="C1770" s="47" t="str">
        <f ca="1">IF($H1770="","",INDEX([1]NKC!$C$10:$C$5007,$H1770))</f>
        <v>Hoàng Thị Luyến hoàn ứng (Tiền mặt) - Hoàng Thị Luyến</v>
      </c>
      <c r="D1770" s="48" t="str">
        <f ca="1">IF(IF($H1770="","",INDEX([1]NKC!$D$10:$D$5007,$H1770))=$C$8,IF($H1770="","",INDEX([1]NKC!$E$10:$E$5007,$H1770)),IF($H1770="","",INDEX([1]NKC!$D$10:$D$5007,$H1770)))</f>
        <v>141</v>
      </c>
      <c r="E1770" s="49">
        <f ca="1">IF(IF($H1770="","",INDEX([1]NKC!$E$10:$E$5007,$H1770))=$C$8,"",IF($H1770="","",INDEX([1]NKC!$F$10:$F$5007,$H1770)))</f>
        <v>5000000</v>
      </c>
      <c r="F1770" s="49" t="str">
        <f ca="1">IF(IF($H1770="","",INDEX([1]NKC!$D$10:$D$5007,$H1770))=$C$8,"",IF($H1770="","",INDEX([1]NKC!$F$10:$F$5007,$H1770)))</f>
        <v/>
      </c>
      <c r="G1770" s="50">
        <f ca="1">IF(SUM(E1770:F1770)=0,0,$G$11+SUM(E$12:$E1770)-SUM(F$12:$F1770))</f>
        <v>2007926087</v>
      </c>
      <c r="H1770" s="51">
        <f ca="1">IF(IF(TYPE(MATCH($C$8,OFFSET([1]NKC!$D$10,H1769,0):'[1]NKC'!$D$5007,0)+H1769)=16,"",MATCH($C$8,OFFSET([1]NKC!$D$10,H1769,0):'[1]NKC'!$D$5007,0)+H1769)&lt;IF(TYPE(MATCH($C$8,OFFSET([1]NKC!$E$10,H1769,0):'[1]NKC'!$E$5007,0)+H1769)=16,"",MATCH($C$8,OFFSET([1]NKC!$E$10,H1769,0):'[1]NKC'!$E$5007,0)+H1769),IF(TYPE(MATCH($C$8,OFFSET([1]NKC!$D$10,H1769,0):'[1]NKC'!$D$5007,0)+H1769)=16,"",MATCH($C$8,OFFSET([1]NKC!$D$10,H1769,0):'[1]NKC'!$D$5007,0)+H1769),IF(TYPE(MATCH($C$8,OFFSET([1]NKC!$E$10,H1769,0):'[1]NKC'!$E$5007,0)+H1769)=16,"",MATCH($C$8,OFFSET([1]NKC!$E$10,H1769,0):'[1]NKC'!$E$5007,0)+H1769))</f>
        <v>2792</v>
      </c>
    </row>
    <row r="1771" spans="1:8" s="52" customFormat="1" ht="25.5">
      <c r="A1771" s="45">
        <f ca="1">IF($H1771="","",INDEX([1]NKC!$A$10:$A$5007,$H1771))</f>
        <v>43809</v>
      </c>
      <c r="B1771" s="46" t="str">
        <f ca="1">IF($H1771="","",INDEX([1]NKC!$B$10:$B$5007,$H1771))</f>
        <v>PC00252</v>
      </c>
      <c r="C1771" s="47" t="str">
        <f ca="1">IF($H1771="","",INDEX([1]NKC!$C$10:$C$5007,$H1771))</f>
        <v>Tạm ứng công tác phí hỗ trợ kỹ thuật (Tại Đak Lak) - Lê Ngọc Anh</v>
      </c>
      <c r="D1771" s="48" t="str">
        <f ca="1">IF(IF($H1771="","",INDEX([1]NKC!$D$10:$D$5007,$H1771))=$C$8,IF($H1771="","",INDEX([1]NKC!$E$10:$E$5007,$H1771)),IF($H1771="","",INDEX([1]NKC!$D$10:$D$5007,$H1771)))</f>
        <v>141</v>
      </c>
      <c r="E1771" s="49" t="str">
        <f ca="1">IF(IF($H1771="","",INDEX([1]NKC!$E$10:$E$5007,$H1771))=$C$8,"",IF($H1771="","",INDEX([1]NKC!$F$10:$F$5007,$H1771)))</f>
        <v/>
      </c>
      <c r="F1771" s="49">
        <f ca="1">IF(IF($H1771="","",INDEX([1]NKC!$D$10:$D$5007,$H1771))=$C$8,"",IF($H1771="","",INDEX([1]NKC!$F$10:$F$5007,$H1771)))</f>
        <v>1500000</v>
      </c>
      <c r="G1771" s="50">
        <f ca="1">IF(SUM(E1771:F1771)=0,0,$G$11+SUM(E$12:$E1771)-SUM(F$12:$F1771))</f>
        <v>2006426087</v>
      </c>
      <c r="H1771" s="51">
        <f ca="1">IF(IF(TYPE(MATCH($C$8,OFFSET([1]NKC!$D$10,H1770,0):'[1]NKC'!$D$5007,0)+H1770)=16,"",MATCH($C$8,OFFSET([1]NKC!$D$10,H1770,0):'[1]NKC'!$D$5007,0)+H1770)&lt;IF(TYPE(MATCH($C$8,OFFSET([1]NKC!$E$10,H1770,0):'[1]NKC'!$E$5007,0)+H1770)=16,"",MATCH($C$8,OFFSET([1]NKC!$E$10,H1770,0):'[1]NKC'!$E$5007,0)+H1770),IF(TYPE(MATCH($C$8,OFFSET([1]NKC!$D$10,H1770,0):'[1]NKC'!$D$5007,0)+H1770)=16,"",MATCH($C$8,OFFSET([1]NKC!$D$10,H1770,0):'[1]NKC'!$D$5007,0)+H1770),IF(TYPE(MATCH($C$8,OFFSET([1]NKC!$E$10,H1770,0):'[1]NKC'!$E$5007,0)+H1770)=16,"",MATCH($C$8,OFFSET([1]NKC!$E$10,H1770,0):'[1]NKC'!$E$5007,0)+H1770))</f>
        <v>2793</v>
      </c>
    </row>
    <row r="1772" spans="1:8" s="52" customFormat="1" ht="25.5">
      <c r="A1772" s="45">
        <f ca="1">IF($H1772="","",INDEX([1]NKC!$A$10:$A$5007,$H1772))</f>
        <v>43810</v>
      </c>
      <c r="B1772" s="46" t="str">
        <f ca="1">IF($H1772="","",INDEX([1]NKC!$B$10:$B$5007,$H1772))</f>
        <v>PC00253</v>
      </c>
      <c r="C1772" s="47" t="str">
        <f ca="1">IF($H1772="","",INDEX([1]NKC!$C$10:$C$5007,$H1772))</f>
        <v>Thanh toán mua nước uống công ty (HDBL số: 0070-11/12/2019) - Công ty TNHH Phương Xuân Thuỷ</v>
      </c>
      <c r="D1772" s="48" t="str">
        <f ca="1">IF(IF($H1772="","",INDEX([1]NKC!$D$10:$D$5007,$H1772))=$C$8,IF($H1772="","",INDEX([1]NKC!$E$10:$E$5007,$H1772)),IF($H1772="","",INDEX([1]NKC!$D$10:$D$5007,$H1772)))</f>
        <v>331</v>
      </c>
      <c r="E1772" s="49" t="str">
        <f ca="1">IF(IF($H1772="","",INDEX([1]NKC!$E$10:$E$5007,$H1772))=$C$8,"",IF($H1772="","",INDEX([1]NKC!$F$10:$F$5007,$H1772)))</f>
        <v/>
      </c>
      <c r="F1772" s="49">
        <f ca="1">IF(IF($H1772="","",INDEX([1]NKC!$D$10:$D$5007,$H1772))=$C$8,"",IF($H1772="","",INDEX([1]NKC!$F$10:$F$5007,$H1772)))</f>
        <v>602000</v>
      </c>
      <c r="G1772" s="50">
        <f ca="1">IF(SUM(E1772:F1772)=0,0,$G$11+SUM(E$12:$E1772)-SUM(F$12:$F1772))</f>
        <v>2005824087</v>
      </c>
      <c r="H1772" s="51">
        <f ca="1">IF(IF(TYPE(MATCH($C$8,OFFSET([1]NKC!$D$10,H1771,0):'[1]NKC'!$D$5007,0)+H1771)=16,"",MATCH($C$8,OFFSET([1]NKC!$D$10,H1771,0):'[1]NKC'!$D$5007,0)+H1771)&lt;IF(TYPE(MATCH($C$8,OFFSET([1]NKC!$E$10,H1771,0):'[1]NKC'!$E$5007,0)+H1771)=16,"",MATCH($C$8,OFFSET([1]NKC!$E$10,H1771,0):'[1]NKC'!$E$5007,0)+H1771),IF(TYPE(MATCH($C$8,OFFSET([1]NKC!$D$10,H1771,0):'[1]NKC'!$D$5007,0)+H1771)=16,"",MATCH($C$8,OFFSET([1]NKC!$D$10,H1771,0):'[1]NKC'!$D$5007,0)+H1771),IF(TYPE(MATCH($C$8,OFFSET([1]NKC!$E$10,H1771,0):'[1]NKC'!$E$5007,0)+H1771)=16,"",MATCH($C$8,OFFSET([1]NKC!$E$10,H1771,0):'[1]NKC'!$E$5007,0)+H1771))</f>
        <v>2801</v>
      </c>
    </row>
    <row r="1773" spans="1:8" s="52" customFormat="1" ht="25.5">
      <c r="A1773" s="45">
        <f ca="1">IF($H1773="","",INDEX([1]NKC!$A$10:$A$5007,$H1773))</f>
        <v>43812</v>
      </c>
      <c r="B1773" s="46" t="str">
        <f ca="1">IF($H1773="","",INDEX([1]NKC!$B$10:$B$5007,$H1773))</f>
        <v>PC00254</v>
      </c>
      <c r="C1773" s="47" t="str">
        <f ca="1">IF($H1773="","",INDEX([1]NKC!$C$10:$C$5007,$H1773))</f>
        <v>Thanh toán mua đồ cúng trong tháng 12/2019 - Nguyễn Thị Hải</v>
      </c>
      <c r="D1773" s="48" t="str">
        <f ca="1">IF(IF($H1773="","",INDEX([1]NKC!$D$10:$D$5007,$H1773))=$C$8,IF($H1773="","",INDEX([1]NKC!$E$10:$E$5007,$H1773)),IF($H1773="","",INDEX([1]NKC!$D$10:$D$5007,$H1773)))</f>
        <v>6428</v>
      </c>
      <c r="E1773" s="49" t="str">
        <f ca="1">IF(IF($H1773="","",INDEX([1]NKC!$E$10:$E$5007,$H1773))=$C$8,"",IF($H1773="","",INDEX([1]NKC!$F$10:$F$5007,$H1773)))</f>
        <v/>
      </c>
      <c r="F1773" s="49">
        <f ca="1">IF(IF($H1773="","",INDEX([1]NKC!$D$10:$D$5007,$H1773))=$C$8,"",IF($H1773="","",INDEX([1]NKC!$F$10:$F$5007,$H1773)))</f>
        <v>368000</v>
      </c>
      <c r="G1773" s="50">
        <f ca="1">IF(SUM(E1773:F1773)=0,0,$G$11+SUM(E$12:$E1773)-SUM(F$12:$F1773))</f>
        <v>2005456087</v>
      </c>
      <c r="H1773" s="51">
        <f ca="1">IF(IF(TYPE(MATCH($C$8,OFFSET([1]NKC!$D$10,H1772,0):'[1]NKC'!$D$5007,0)+H1772)=16,"",MATCH($C$8,OFFSET([1]NKC!$D$10,H1772,0):'[1]NKC'!$D$5007,0)+H1772)&lt;IF(TYPE(MATCH($C$8,OFFSET([1]NKC!$E$10,H1772,0):'[1]NKC'!$E$5007,0)+H1772)=16,"",MATCH($C$8,OFFSET([1]NKC!$E$10,H1772,0):'[1]NKC'!$E$5007,0)+H1772),IF(TYPE(MATCH($C$8,OFFSET([1]NKC!$D$10,H1772,0):'[1]NKC'!$D$5007,0)+H1772)=16,"",MATCH($C$8,OFFSET([1]NKC!$D$10,H1772,0):'[1]NKC'!$D$5007,0)+H1772),IF(TYPE(MATCH($C$8,OFFSET([1]NKC!$E$10,H1772,0):'[1]NKC'!$E$5007,0)+H1772)=16,"",MATCH($C$8,OFFSET([1]NKC!$E$10,H1772,0):'[1]NKC'!$E$5007,0)+H1772))</f>
        <v>2812</v>
      </c>
    </row>
    <row r="1774" spans="1:8" s="52" customFormat="1" ht="14.25">
      <c r="A1774" s="45">
        <f ca="1">IF($H1774="","",INDEX([1]NKC!$A$10:$A$5007,$H1774))</f>
        <v>43813</v>
      </c>
      <c r="B1774" s="46" t="str">
        <f ca="1">IF($H1774="","",INDEX([1]NKC!$B$10:$B$5007,$H1774))</f>
        <v>PT00102</v>
      </c>
      <c r="C1774" s="47" t="str">
        <f ca="1">IF($H1774="","",INDEX([1]NKC!$C$10:$C$5007,$H1774))</f>
        <v>Thu lại tạm ứng ngày 10/12/2019 - Lê Ngọc Anh</v>
      </c>
      <c r="D1774" s="48" t="str">
        <f ca="1">IF(IF($H1774="","",INDEX([1]NKC!$D$10:$D$5007,$H1774))=$C$8,IF($H1774="","",INDEX([1]NKC!$E$10:$E$5007,$H1774)),IF($H1774="","",INDEX([1]NKC!$D$10:$D$5007,$H1774)))</f>
        <v>141</v>
      </c>
      <c r="E1774" s="49">
        <f ca="1">IF(IF($H1774="","",INDEX([1]NKC!$E$10:$E$5007,$H1774))=$C$8,"",IF($H1774="","",INDEX([1]NKC!$F$10:$F$5007,$H1774)))</f>
        <v>1500000</v>
      </c>
      <c r="F1774" s="49" t="str">
        <f ca="1">IF(IF($H1774="","",INDEX([1]NKC!$D$10:$D$5007,$H1774))=$C$8,"",IF($H1774="","",INDEX([1]NKC!$F$10:$F$5007,$H1774)))</f>
        <v/>
      </c>
      <c r="G1774" s="50">
        <f ca="1">IF(SUM(E1774:F1774)=0,0,$G$11+SUM(E$12:$E1774)-SUM(F$12:$F1774))</f>
        <v>2006956087</v>
      </c>
      <c r="H1774" s="51">
        <f ca="1">IF(IF(TYPE(MATCH($C$8,OFFSET([1]NKC!$D$10,H1773,0):'[1]NKC'!$D$5007,0)+H1773)=16,"",MATCH($C$8,OFFSET([1]NKC!$D$10,H1773,0):'[1]NKC'!$D$5007,0)+H1773)&lt;IF(TYPE(MATCH($C$8,OFFSET([1]NKC!$E$10,H1773,0):'[1]NKC'!$E$5007,0)+H1773)=16,"",MATCH($C$8,OFFSET([1]NKC!$E$10,H1773,0):'[1]NKC'!$E$5007,0)+H1773),IF(TYPE(MATCH($C$8,OFFSET([1]NKC!$D$10,H1773,0):'[1]NKC'!$D$5007,0)+H1773)=16,"",MATCH($C$8,OFFSET([1]NKC!$D$10,H1773,0):'[1]NKC'!$D$5007,0)+H1773),IF(TYPE(MATCH($C$8,OFFSET([1]NKC!$E$10,H1773,0):'[1]NKC'!$E$5007,0)+H1773)=16,"",MATCH($C$8,OFFSET([1]NKC!$E$10,H1773,0):'[1]NKC'!$E$5007,0)+H1773))</f>
        <v>2814</v>
      </c>
    </row>
    <row r="1775" spans="1:8" s="52" customFormat="1" ht="25.5">
      <c r="A1775" s="45">
        <f ca="1">IF($H1775="","",INDEX([1]NKC!$A$10:$A$5007,$H1775))</f>
        <v>43813</v>
      </c>
      <c r="B1775" s="46" t="str">
        <f ca="1">IF($H1775="","",INDEX([1]NKC!$B$10:$B$5007,$H1775))</f>
        <v>PT00103</v>
      </c>
      <c r="C1775" s="47" t="str">
        <f ca="1">IF($H1775="","",INDEX([1]NKC!$C$10:$C$5007,$H1775))</f>
        <v>Thu tiền bán hàng theo ĐĐH số: Della-SA0003-1201 - Nguyễn Phúc Sang</v>
      </c>
      <c r="D1775" s="48" t="str">
        <f ca="1">IF(IF($H1775="","",INDEX([1]NKC!$D$10:$D$5007,$H1775))=$C$8,IF($H1775="","",INDEX([1]NKC!$E$10:$E$5007,$H1775)),IF($H1775="","",INDEX([1]NKC!$D$10:$D$5007,$H1775)))</f>
        <v>131</v>
      </c>
      <c r="E1775" s="49">
        <f ca="1">IF(IF($H1775="","",INDEX([1]NKC!$E$10:$E$5007,$H1775))=$C$8,"",IF($H1775="","",INDEX([1]NKC!$F$10:$F$5007,$H1775)))</f>
        <v>1162800</v>
      </c>
      <c r="F1775" s="49" t="str">
        <f ca="1">IF(IF($H1775="","",INDEX([1]NKC!$D$10:$D$5007,$H1775))=$C$8,"",IF($H1775="","",INDEX([1]NKC!$F$10:$F$5007,$H1775)))</f>
        <v/>
      </c>
      <c r="G1775" s="50">
        <f ca="1">IF(SUM(E1775:F1775)=0,0,$G$11+SUM(E$12:$E1775)-SUM(F$12:$F1775))</f>
        <v>2008118887</v>
      </c>
      <c r="H1775" s="51">
        <f ca="1">IF(IF(TYPE(MATCH($C$8,OFFSET([1]NKC!$D$10,H1774,0):'[1]NKC'!$D$5007,0)+H1774)=16,"",MATCH($C$8,OFFSET([1]NKC!$D$10,H1774,0):'[1]NKC'!$D$5007,0)+H1774)&lt;IF(TYPE(MATCH($C$8,OFFSET([1]NKC!$E$10,H1774,0):'[1]NKC'!$E$5007,0)+H1774)=16,"",MATCH($C$8,OFFSET([1]NKC!$E$10,H1774,0):'[1]NKC'!$E$5007,0)+H1774),IF(TYPE(MATCH($C$8,OFFSET([1]NKC!$D$10,H1774,0):'[1]NKC'!$D$5007,0)+H1774)=16,"",MATCH($C$8,OFFSET([1]NKC!$D$10,H1774,0):'[1]NKC'!$D$5007,0)+H1774),IF(TYPE(MATCH($C$8,OFFSET([1]NKC!$E$10,H1774,0):'[1]NKC'!$E$5007,0)+H1774)=16,"",MATCH($C$8,OFFSET([1]NKC!$E$10,H1774,0):'[1]NKC'!$E$5007,0)+H1774))</f>
        <v>2815</v>
      </c>
    </row>
    <row r="1776" spans="1:8" s="52" customFormat="1" ht="25.5">
      <c r="A1776" s="45">
        <f ca="1">IF($H1776="","",INDEX([1]NKC!$A$10:$A$5007,$H1776))</f>
        <v>43813</v>
      </c>
      <c r="B1776" s="46" t="str">
        <f ca="1">IF($H1776="","",INDEX([1]NKC!$B$10:$B$5007,$H1776))</f>
        <v>PC00255</v>
      </c>
      <c r="C1776" s="47" t="str">
        <f ca="1">IF($H1776="","",INDEX([1]NKC!$C$10:$C$5007,$H1776))</f>
        <v>Thanh toán phí công tác ĐakLak (vé xe đi, về, thuê phòng, vít bắn mái lợp) - Lê Ngọc Anh</v>
      </c>
      <c r="D1776" s="48" t="str">
        <f ca="1">IF(IF($H1776="","",INDEX([1]NKC!$D$10:$D$5007,$H1776))=$C$8,IF($H1776="","",INDEX([1]NKC!$E$10:$E$5007,$H1776)),IF($H1776="","",INDEX([1]NKC!$D$10:$D$5007,$H1776)))</f>
        <v>6418</v>
      </c>
      <c r="E1776" s="49" t="str">
        <f ca="1">IF(IF($H1776="","",INDEX([1]NKC!$E$10:$E$5007,$H1776))=$C$8,"",IF($H1776="","",INDEX([1]NKC!$F$10:$F$5007,$H1776)))</f>
        <v/>
      </c>
      <c r="F1776" s="49">
        <f ca="1">IF(IF($H1776="","",INDEX([1]NKC!$D$10:$D$5007,$H1776))=$C$8,"",IF($H1776="","",INDEX([1]NKC!$F$10:$F$5007,$H1776)))</f>
        <v>490000</v>
      </c>
      <c r="G1776" s="50">
        <f ca="1">IF(SUM(E1776:F1776)=0,0,$G$11+SUM(E$12:$E1776)-SUM(F$12:$F1776))</f>
        <v>2007628887</v>
      </c>
      <c r="H1776" s="51">
        <f ca="1">IF(IF(TYPE(MATCH($C$8,OFFSET([1]NKC!$D$10,H1775,0):'[1]NKC'!$D$5007,0)+H1775)=16,"",MATCH($C$8,OFFSET([1]NKC!$D$10,H1775,0):'[1]NKC'!$D$5007,0)+H1775)&lt;IF(TYPE(MATCH($C$8,OFFSET([1]NKC!$E$10,H1775,0):'[1]NKC'!$E$5007,0)+H1775)=16,"",MATCH($C$8,OFFSET([1]NKC!$E$10,H1775,0):'[1]NKC'!$E$5007,0)+H1775),IF(TYPE(MATCH($C$8,OFFSET([1]NKC!$D$10,H1775,0):'[1]NKC'!$D$5007,0)+H1775)=16,"",MATCH($C$8,OFFSET([1]NKC!$D$10,H1775,0):'[1]NKC'!$D$5007,0)+H1775),IF(TYPE(MATCH($C$8,OFFSET([1]NKC!$E$10,H1775,0):'[1]NKC'!$E$5007,0)+H1775)=16,"",MATCH($C$8,OFFSET([1]NKC!$E$10,H1775,0):'[1]NKC'!$E$5007,0)+H1775))</f>
        <v>2819</v>
      </c>
    </row>
    <row r="1777" spans="1:8" s="52" customFormat="1" ht="25.5">
      <c r="A1777" s="45">
        <f ca="1">IF($H1777="","",INDEX([1]NKC!$A$10:$A$5007,$H1777))</f>
        <v>43813</v>
      </c>
      <c r="B1777" s="46" t="str">
        <f ca="1">IF($H1777="","",INDEX([1]NKC!$B$10:$B$5007,$H1777))</f>
        <v>PC00255</v>
      </c>
      <c r="C1777" s="47" t="str">
        <f ca="1">IF($H1777="","",INDEX([1]NKC!$C$10:$C$5007,$H1777))</f>
        <v>Thanh toán phí công tác ĐakLak (vé xe đi, về, thuê phòng, vít bắn mái lợp) - Lê Ngọc Anh</v>
      </c>
      <c r="D1777" s="48" t="str">
        <f ca="1">IF(IF($H1777="","",INDEX([1]NKC!$D$10:$D$5007,$H1777))=$C$8,IF($H1777="","",INDEX([1]NKC!$E$10:$E$5007,$H1777)),IF($H1777="","",INDEX([1]NKC!$D$10:$D$5007,$H1777)))</f>
        <v>6418</v>
      </c>
      <c r="E1777" s="49" t="str">
        <f ca="1">IF(IF($H1777="","",INDEX([1]NKC!$E$10:$E$5007,$H1777))=$C$8,"",IF($H1777="","",INDEX([1]NKC!$F$10:$F$5007,$H1777)))</f>
        <v/>
      </c>
      <c r="F1777" s="49">
        <f ca="1">IF(IF($H1777="","",INDEX([1]NKC!$D$10:$D$5007,$H1777))=$C$8,"",IF($H1777="","",INDEX([1]NKC!$F$10:$F$5007,$H1777)))</f>
        <v>190000</v>
      </c>
      <c r="G1777" s="50">
        <f ca="1">IF(SUM(E1777:F1777)=0,0,$G$11+SUM(E$12:$E1777)-SUM(F$12:$F1777))</f>
        <v>2007438887</v>
      </c>
      <c r="H1777" s="51">
        <f ca="1">IF(IF(TYPE(MATCH($C$8,OFFSET([1]NKC!$D$10,H1776,0):'[1]NKC'!$D$5007,0)+H1776)=16,"",MATCH($C$8,OFFSET([1]NKC!$D$10,H1776,0):'[1]NKC'!$D$5007,0)+H1776)&lt;IF(TYPE(MATCH($C$8,OFFSET([1]NKC!$E$10,H1776,0):'[1]NKC'!$E$5007,0)+H1776)=16,"",MATCH($C$8,OFFSET([1]NKC!$E$10,H1776,0):'[1]NKC'!$E$5007,0)+H1776),IF(TYPE(MATCH($C$8,OFFSET([1]NKC!$D$10,H1776,0):'[1]NKC'!$D$5007,0)+H1776)=16,"",MATCH($C$8,OFFSET([1]NKC!$D$10,H1776,0):'[1]NKC'!$D$5007,0)+H1776),IF(TYPE(MATCH($C$8,OFFSET([1]NKC!$E$10,H1776,0):'[1]NKC'!$E$5007,0)+H1776)=16,"",MATCH($C$8,OFFSET([1]NKC!$E$10,H1776,0):'[1]NKC'!$E$5007,0)+H1776))</f>
        <v>2820</v>
      </c>
    </row>
    <row r="1778" spans="1:8" s="52" customFormat="1" ht="25.5">
      <c r="A1778" s="45">
        <f ca="1">IF($H1778="","",INDEX([1]NKC!$A$10:$A$5007,$H1778))</f>
        <v>43813</v>
      </c>
      <c r="B1778" s="46" t="str">
        <f ca="1">IF($H1778="","",INDEX([1]NKC!$B$10:$B$5007,$H1778))</f>
        <v>PC00256</v>
      </c>
      <c r="C1778" s="47" t="str">
        <f ca="1">IF($H1778="","",INDEX([1]NKC!$C$10:$C$5007,$H1778))</f>
        <v>Thanh toán phí gửi mẫu lá cọ Palmex đi miền Tây, Lâm Đồng - Lê Ngọc Anh</v>
      </c>
      <c r="D1778" s="48" t="str">
        <f ca="1">IF(IF($H1778="","",INDEX([1]NKC!$D$10:$D$5007,$H1778))=$C$8,IF($H1778="","",INDEX([1]NKC!$E$10:$E$5007,$H1778)),IF($H1778="","",INDEX([1]NKC!$D$10:$D$5007,$H1778)))</f>
        <v>6418</v>
      </c>
      <c r="E1778" s="49" t="str">
        <f ca="1">IF(IF($H1778="","",INDEX([1]NKC!$E$10:$E$5007,$H1778))=$C$8,"",IF($H1778="","",INDEX([1]NKC!$F$10:$F$5007,$H1778)))</f>
        <v/>
      </c>
      <c r="F1778" s="49">
        <f ca="1">IF(IF($H1778="","",INDEX([1]NKC!$D$10:$D$5007,$H1778))=$C$8,"",IF($H1778="","",INDEX([1]NKC!$F$10:$F$5007,$H1778)))</f>
        <v>27000</v>
      </c>
      <c r="G1778" s="50">
        <f ca="1">IF(SUM(E1778:F1778)=0,0,$G$11+SUM(E$12:$E1778)-SUM(F$12:$F1778))</f>
        <v>2007411887</v>
      </c>
      <c r="H1778" s="51">
        <f ca="1">IF(IF(TYPE(MATCH($C$8,OFFSET([1]NKC!$D$10,H1777,0):'[1]NKC'!$D$5007,0)+H1777)=16,"",MATCH($C$8,OFFSET([1]NKC!$D$10,H1777,0):'[1]NKC'!$D$5007,0)+H1777)&lt;IF(TYPE(MATCH($C$8,OFFSET([1]NKC!$E$10,H1777,0):'[1]NKC'!$E$5007,0)+H1777)=16,"",MATCH($C$8,OFFSET([1]NKC!$E$10,H1777,0):'[1]NKC'!$E$5007,0)+H1777),IF(TYPE(MATCH($C$8,OFFSET([1]NKC!$D$10,H1777,0):'[1]NKC'!$D$5007,0)+H1777)=16,"",MATCH($C$8,OFFSET([1]NKC!$D$10,H1777,0):'[1]NKC'!$D$5007,0)+H1777),IF(TYPE(MATCH($C$8,OFFSET([1]NKC!$E$10,H1777,0):'[1]NKC'!$E$5007,0)+H1777)=16,"",MATCH($C$8,OFFSET([1]NKC!$E$10,H1777,0):'[1]NKC'!$E$5007,0)+H1777))</f>
        <v>2821</v>
      </c>
    </row>
    <row r="1779" spans="1:8" s="52" customFormat="1" ht="25.5">
      <c r="A1779" s="45">
        <f ca="1">IF($H1779="","",INDEX([1]NKC!$A$10:$A$5007,$H1779))</f>
        <v>43813</v>
      </c>
      <c r="B1779" s="46" t="str">
        <f ca="1">IF($H1779="","",INDEX([1]NKC!$B$10:$B$5007,$H1779))</f>
        <v>PC00256</v>
      </c>
      <c r="C1779" s="47" t="str">
        <f ca="1">IF($H1779="","",INDEX([1]NKC!$C$10:$C$5007,$H1779))</f>
        <v>Thanh toán phí gửi mẫu lá cọ Palmex đi miền Tây, Lâm Đồng - Lê Ngọc Anh</v>
      </c>
      <c r="D1779" s="48" t="str">
        <f ca="1">IF(IF($H1779="","",INDEX([1]NKC!$D$10:$D$5007,$H1779))=$C$8,IF($H1779="","",INDEX([1]NKC!$E$10:$E$5007,$H1779)),IF($H1779="","",INDEX([1]NKC!$D$10:$D$5007,$H1779)))</f>
        <v>6418</v>
      </c>
      <c r="E1779" s="49" t="str">
        <f ca="1">IF(IF($H1779="","",INDEX([1]NKC!$E$10:$E$5007,$H1779))=$C$8,"",IF($H1779="","",INDEX([1]NKC!$F$10:$F$5007,$H1779)))</f>
        <v/>
      </c>
      <c r="F1779" s="49">
        <f ca="1">IF(IF($H1779="","",INDEX([1]NKC!$D$10:$D$5007,$H1779))=$C$8,"",IF($H1779="","",INDEX([1]NKC!$F$10:$F$5007,$H1779)))</f>
        <v>100000</v>
      </c>
      <c r="G1779" s="50">
        <f ca="1">IF(SUM(E1779:F1779)=0,0,$G$11+SUM(E$12:$E1779)-SUM(F$12:$F1779))</f>
        <v>2007311887</v>
      </c>
      <c r="H1779" s="51">
        <f ca="1">IF(IF(TYPE(MATCH($C$8,OFFSET([1]NKC!$D$10,H1778,0):'[1]NKC'!$D$5007,0)+H1778)=16,"",MATCH($C$8,OFFSET([1]NKC!$D$10,H1778,0):'[1]NKC'!$D$5007,0)+H1778)&lt;IF(TYPE(MATCH($C$8,OFFSET([1]NKC!$E$10,H1778,0):'[1]NKC'!$E$5007,0)+H1778)=16,"",MATCH($C$8,OFFSET([1]NKC!$E$10,H1778,0):'[1]NKC'!$E$5007,0)+H1778),IF(TYPE(MATCH($C$8,OFFSET([1]NKC!$D$10,H1778,0):'[1]NKC'!$D$5007,0)+H1778)=16,"",MATCH($C$8,OFFSET([1]NKC!$D$10,H1778,0):'[1]NKC'!$D$5007,0)+H1778),IF(TYPE(MATCH($C$8,OFFSET([1]NKC!$E$10,H1778,0):'[1]NKC'!$E$5007,0)+H1778)=16,"",MATCH($C$8,OFFSET([1]NKC!$E$10,H1778,0):'[1]NKC'!$E$5007,0)+H1778))</f>
        <v>2822</v>
      </c>
    </row>
    <row r="1780" spans="1:8" s="52" customFormat="1" ht="25.5">
      <c r="A1780" s="45">
        <f ca="1">IF($H1780="","",INDEX([1]NKC!$A$10:$A$5007,$H1780))</f>
        <v>43813</v>
      </c>
      <c r="B1780" s="46" t="str">
        <f ca="1">IF($H1780="","",INDEX([1]NKC!$B$10:$B$5007,$H1780))</f>
        <v>PC00257</v>
      </c>
      <c r="C1780" s="47" t="str">
        <f ca="1">IF($H1780="","",INDEX([1]NKC!$C$10:$C$5007,$H1780))</f>
        <v>Thanh toán phí in profile theo HĐBL (không hoá đơn) - Lê Mạnh Tuấn</v>
      </c>
      <c r="D1780" s="48" t="str">
        <f ca="1">IF(IF($H1780="","",INDEX([1]NKC!$D$10:$D$5007,$H1780))=$C$8,IF($H1780="","",INDEX([1]NKC!$E$10:$E$5007,$H1780)),IF($H1780="","",INDEX([1]NKC!$D$10:$D$5007,$H1780)))</f>
        <v>6428</v>
      </c>
      <c r="E1780" s="49" t="str">
        <f ca="1">IF(IF($H1780="","",INDEX([1]NKC!$E$10:$E$5007,$H1780))=$C$8,"",IF($H1780="","",INDEX([1]NKC!$F$10:$F$5007,$H1780)))</f>
        <v/>
      </c>
      <c r="F1780" s="49">
        <f ca="1">IF(IF($H1780="","",INDEX([1]NKC!$D$10:$D$5007,$H1780))=$C$8,"",IF($H1780="","",INDEX([1]NKC!$F$10:$F$5007,$H1780)))</f>
        <v>120000</v>
      </c>
      <c r="G1780" s="50">
        <f ca="1">IF(SUM(E1780:F1780)=0,0,$G$11+SUM(E$12:$E1780)-SUM(F$12:$F1780))</f>
        <v>2007191887</v>
      </c>
      <c r="H1780" s="51">
        <f ca="1">IF(IF(TYPE(MATCH($C$8,OFFSET([1]NKC!$D$10,H1779,0):'[1]NKC'!$D$5007,0)+H1779)=16,"",MATCH($C$8,OFFSET([1]NKC!$D$10,H1779,0):'[1]NKC'!$D$5007,0)+H1779)&lt;IF(TYPE(MATCH($C$8,OFFSET([1]NKC!$E$10,H1779,0):'[1]NKC'!$E$5007,0)+H1779)=16,"",MATCH($C$8,OFFSET([1]NKC!$E$10,H1779,0):'[1]NKC'!$E$5007,0)+H1779),IF(TYPE(MATCH($C$8,OFFSET([1]NKC!$D$10,H1779,0):'[1]NKC'!$D$5007,0)+H1779)=16,"",MATCH($C$8,OFFSET([1]NKC!$D$10,H1779,0):'[1]NKC'!$D$5007,0)+H1779),IF(TYPE(MATCH($C$8,OFFSET([1]NKC!$E$10,H1779,0):'[1]NKC'!$E$5007,0)+H1779)=16,"",MATCH($C$8,OFFSET([1]NKC!$E$10,H1779,0):'[1]NKC'!$E$5007,0)+H1779))</f>
        <v>2823</v>
      </c>
    </row>
    <row r="1781" spans="1:8" s="52" customFormat="1" ht="25.5">
      <c r="A1781" s="45">
        <f ca="1">IF($H1781="","",INDEX([1]NKC!$A$10:$A$5007,$H1781))</f>
        <v>43817</v>
      </c>
      <c r="B1781" s="46" t="str">
        <f ca="1">IF($H1781="","",INDEX([1]NKC!$B$10:$B$5007,$H1781))</f>
        <v>PT00104</v>
      </c>
      <c r="C1781" s="47" t="str">
        <f ca="1">IF($H1781="","",INDEX([1]NKC!$C$10:$C$5007,$H1781))</f>
        <v>Rút TGNH nhập quỹ tiền mặt (Hoàng Như Khiểm) - Hoàng Như Kiểm</v>
      </c>
      <c r="D1781" s="48" t="str">
        <f ca="1">IF(IF($H1781="","",INDEX([1]NKC!$D$10:$D$5007,$H1781))=$C$8,IF($H1781="","",INDEX([1]NKC!$E$10:$E$5007,$H1781)),IF($H1781="","",INDEX([1]NKC!$D$10:$D$5007,$H1781)))</f>
        <v>1121BIDV</v>
      </c>
      <c r="E1781" s="49">
        <f ca="1">IF(IF($H1781="","",INDEX([1]NKC!$E$10:$E$5007,$H1781))=$C$8,"",IF($H1781="","",INDEX([1]NKC!$F$10:$F$5007,$H1781)))</f>
        <v>40000000</v>
      </c>
      <c r="F1781" s="49" t="str">
        <f ca="1">IF(IF($H1781="","",INDEX([1]NKC!$D$10:$D$5007,$H1781))=$C$8,"",IF($H1781="","",INDEX([1]NKC!$F$10:$F$5007,$H1781)))</f>
        <v/>
      </c>
      <c r="G1781" s="50">
        <f ca="1">IF(SUM(E1781:F1781)=0,0,$G$11+SUM(E$12:$E1781)-SUM(F$12:$F1781))</f>
        <v>2047191887</v>
      </c>
      <c r="H1781" s="51">
        <f ca="1">IF(IF(TYPE(MATCH($C$8,OFFSET([1]NKC!$D$10,H1780,0):'[1]NKC'!$D$5007,0)+H1780)=16,"",MATCH($C$8,OFFSET([1]NKC!$D$10,H1780,0):'[1]NKC'!$D$5007,0)+H1780)&lt;IF(TYPE(MATCH($C$8,OFFSET([1]NKC!$E$10,H1780,0):'[1]NKC'!$E$5007,0)+H1780)=16,"",MATCH($C$8,OFFSET([1]NKC!$E$10,H1780,0):'[1]NKC'!$E$5007,0)+H1780),IF(TYPE(MATCH($C$8,OFFSET([1]NKC!$D$10,H1780,0):'[1]NKC'!$D$5007,0)+H1780)=16,"",MATCH($C$8,OFFSET([1]NKC!$D$10,H1780,0):'[1]NKC'!$D$5007,0)+H1780),IF(TYPE(MATCH($C$8,OFFSET([1]NKC!$E$10,H1780,0):'[1]NKC'!$E$5007,0)+H1780)=16,"",MATCH($C$8,OFFSET([1]NKC!$E$10,H1780,0):'[1]NKC'!$E$5007,0)+H1780))</f>
        <v>2828</v>
      </c>
    </row>
    <row r="1782" spans="1:8" s="52" customFormat="1" ht="25.5">
      <c r="A1782" s="45">
        <f ca="1">IF($H1782="","",INDEX([1]NKC!$A$10:$A$5007,$H1782))</f>
        <v>43817</v>
      </c>
      <c r="B1782" s="46" t="str">
        <f ca="1">IF($H1782="","",INDEX([1]NKC!$B$10:$B$5007,$H1782))</f>
        <v>PT00105</v>
      </c>
      <c r="C1782" s="47" t="str">
        <f ca="1">IF($H1782="","",INDEX([1]NKC!$C$10:$C$5007,$H1782))</f>
        <v>Thu lại tạm ứng tiếp khách ngày 11/11/2019 - Phan Công Hoàng Nam</v>
      </c>
      <c r="D1782" s="48" t="str">
        <f ca="1">IF(IF($H1782="","",INDEX([1]NKC!$D$10:$D$5007,$H1782))=$C$8,IF($H1782="","",INDEX([1]NKC!$E$10:$E$5007,$H1782)),IF($H1782="","",INDEX([1]NKC!$D$10:$D$5007,$H1782)))</f>
        <v>141</v>
      </c>
      <c r="E1782" s="49">
        <f ca="1">IF(IF($H1782="","",INDEX([1]NKC!$E$10:$E$5007,$H1782))=$C$8,"",IF($H1782="","",INDEX([1]NKC!$F$10:$F$5007,$H1782)))</f>
        <v>7000000</v>
      </c>
      <c r="F1782" s="49" t="str">
        <f ca="1">IF(IF($H1782="","",INDEX([1]NKC!$D$10:$D$5007,$H1782))=$C$8,"",IF($H1782="","",INDEX([1]NKC!$F$10:$F$5007,$H1782)))</f>
        <v/>
      </c>
      <c r="G1782" s="50">
        <f ca="1">IF(SUM(E1782:F1782)=0,0,$G$11+SUM(E$12:$E1782)-SUM(F$12:$F1782))</f>
        <v>2054191887</v>
      </c>
      <c r="H1782" s="51">
        <f ca="1">IF(IF(TYPE(MATCH($C$8,OFFSET([1]NKC!$D$10,H1781,0):'[1]NKC'!$D$5007,0)+H1781)=16,"",MATCH($C$8,OFFSET([1]NKC!$D$10,H1781,0):'[1]NKC'!$D$5007,0)+H1781)&lt;IF(TYPE(MATCH($C$8,OFFSET([1]NKC!$E$10,H1781,0):'[1]NKC'!$E$5007,0)+H1781)=16,"",MATCH($C$8,OFFSET([1]NKC!$E$10,H1781,0):'[1]NKC'!$E$5007,0)+H1781),IF(TYPE(MATCH($C$8,OFFSET([1]NKC!$D$10,H1781,0):'[1]NKC'!$D$5007,0)+H1781)=16,"",MATCH($C$8,OFFSET([1]NKC!$D$10,H1781,0):'[1]NKC'!$D$5007,0)+H1781),IF(TYPE(MATCH($C$8,OFFSET([1]NKC!$E$10,H1781,0):'[1]NKC'!$E$5007,0)+H1781)=16,"",MATCH($C$8,OFFSET([1]NKC!$E$10,H1781,0):'[1]NKC'!$E$5007,0)+H1781))</f>
        <v>2829</v>
      </c>
    </row>
    <row r="1783" spans="1:8" s="52" customFormat="1" ht="25.5">
      <c r="A1783" s="45">
        <f ca="1">IF($H1783="","",INDEX([1]NKC!$A$10:$A$5007,$H1783))</f>
        <v>43817</v>
      </c>
      <c r="B1783" s="46" t="str">
        <f ca="1">IF($H1783="","",INDEX([1]NKC!$B$10:$B$5007,$H1783))</f>
        <v>PC00258</v>
      </c>
      <c r="C1783" s="47" t="str">
        <f ca="1">IF($H1783="","",INDEX([1]NKC!$C$10:$C$5007,$H1783))</f>
        <v>Thanh toán phí tiếp khách, xăng, đường bộ theo HĐ 0155031 (13/11) - dầu DO</v>
      </c>
      <c r="D1783" s="48" t="str">
        <f ca="1">IF(IF($H1783="","",INDEX([1]NKC!$D$10:$D$5007,$H1783))=$C$8,IF($H1783="","",INDEX([1]NKC!$E$10:$E$5007,$H1783)),IF($H1783="","",INDEX([1]NKC!$D$10:$D$5007,$H1783)))</f>
        <v>6418</v>
      </c>
      <c r="E1783" s="49" t="str">
        <f ca="1">IF(IF($H1783="","",INDEX([1]NKC!$E$10:$E$5007,$H1783))=$C$8,"",IF($H1783="","",INDEX([1]NKC!$F$10:$F$5007,$H1783)))</f>
        <v/>
      </c>
      <c r="F1783" s="49">
        <f ca="1">IF(IF($H1783="","",INDEX([1]NKC!$D$10:$D$5007,$H1783))=$C$8,"",IF($H1783="","",INDEX([1]NKC!$F$10:$F$5007,$H1783)))</f>
        <v>727273</v>
      </c>
      <c r="G1783" s="50">
        <f ca="1">IF(SUM(E1783:F1783)=0,0,$G$11+SUM(E$12:$E1783)-SUM(F$12:$F1783))</f>
        <v>2053464614</v>
      </c>
      <c r="H1783" s="51">
        <f ca="1">IF(IF(TYPE(MATCH($C$8,OFFSET([1]NKC!$D$10,H1782,0):'[1]NKC'!$D$5007,0)+H1782)=16,"",MATCH($C$8,OFFSET([1]NKC!$D$10,H1782,0):'[1]NKC'!$D$5007,0)+H1782)&lt;IF(TYPE(MATCH($C$8,OFFSET([1]NKC!$E$10,H1782,0):'[1]NKC'!$E$5007,0)+H1782)=16,"",MATCH($C$8,OFFSET([1]NKC!$E$10,H1782,0):'[1]NKC'!$E$5007,0)+H1782),IF(TYPE(MATCH($C$8,OFFSET([1]NKC!$D$10,H1782,0):'[1]NKC'!$D$5007,0)+H1782)=16,"",MATCH($C$8,OFFSET([1]NKC!$D$10,H1782,0):'[1]NKC'!$D$5007,0)+H1782),IF(TYPE(MATCH($C$8,OFFSET([1]NKC!$E$10,H1782,0):'[1]NKC'!$E$5007,0)+H1782)=16,"",MATCH($C$8,OFFSET([1]NKC!$E$10,H1782,0):'[1]NKC'!$E$5007,0)+H1782))</f>
        <v>2830</v>
      </c>
    </row>
    <row r="1784" spans="1:8" s="52" customFormat="1" ht="25.5">
      <c r="A1784" s="45">
        <f ca="1">IF($H1784="","",INDEX([1]NKC!$A$10:$A$5007,$H1784))</f>
        <v>43817</v>
      </c>
      <c r="B1784" s="46" t="str">
        <f ca="1">IF($H1784="","",INDEX([1]NKC!$B$10:$B$5007,$H1784))</f>
        <v>PC00258</v>
      </c>
      <c r="C1784" s="47" t="str">
        <f ca="1">IF($H1784="","",INDEX([1]NKC!$C$10:$C$5007,$H1784))</f>
        <v>Thanh toán phí tiếp khách, xăng, đường bộ theo HĐ 0001101 (13/11) - tiếp khách</v>
      </c>
      <c r="D1784" s="48" t="str">
        <f ca="1">IF(IF($H1784="","",INDEX([1]NKC!$D$10:$D$5007,$H1784))=$C$8,IF($H1784="","",INDEX([1]NKC!$E$10:$E$5007,$H1784)),IF($H1784="","",INDEX([1]NKC!$D$10:$D$5007,$H1784)))</f>
        <v>6418</v>
      </c>
      <c r="E1784" s="49" t="str">
        <f ca="1">IF(IF($H1784="","",INDEX([1]NKC!$E$10:$E$5007,$H1784))=$C$8,"",IF($H1784="","",INDEX([1]NKC!$F$10:$F$5007,$H1784)))</f>
        <v/>
      </c>
      <c r="F1784" s="49">
        <f ca="1">IF(IF($H1784="","",INDEX([1]NKC!$D$10:$D$5007,$H1784))=$C$8,"",IF($H1784="","",INDEX([1]NKC!$F$10:$F$5007,$H1784)))</f>
        <v>2280000</v>
      </c>
      <c r="G1784" s="50">
        <f ca="1">IF(SUM(E1784:F1784)=0,0,$G$11+SUM(E$12:$E1784)-SUM(F$12:$F1784))</f>
        <v>2051184614</v>
      </c>
      <c r="H1784" s="51">
        <f ca="1">IF(IF(TYPE(MATCH($C$8,OFFSET([1]NKC!$D$10,H1783,0):'[1]NKC'!$D$5007,0)+H1783)=16,"",MATCH($C$8,OFFSET([1]NKC!$D$10,H1783,0):'[1]NKC'!$D$5007,0)+H1783)&lt;IF(TYPE(MATCH($C$8,OFFSET([1]NKC!$E$10,H1783,0):'[1]NKC'!$E$5007,0)+H1783)=16,"",MATCH($C$8,OFFSET([1]NKC!$E$10,H1783,0):'[1]NKC'!$E$5007,0)+H1783),IF(TYPE(MATCH($C$8,OFFSET([1]NKC!$D$10,H1783,0):'[1]NKC'!$D$5007,0)+H1783)=16,"",MATCH($C$8,OFFSET([1]NKC!$D$10,H1783,0):'[1]NKC'!$D$5007,0)+H1783),IF(TYPE(MATCH($C$8,OFFSET([1]NKC!$E$10,H1783,0):'[1]NKC'!$E$5007,0)+H1783)=16,"",MATCH($C$8,OFFSET([1]NKC!$E$10,H1783,0):'[1]NKC'!$E$5007,0)+H1783))</f>
        <v>2831</v>
      </c>
    </row>
    <row r="1785" spans="1:8" s="52" customFormat="1" ht="25.5">
      <c r="A1785" s="45">
        <f ca="1">IF($H1785="","",INDEX([1]NKC!$A$10:$A$5007,$H1785))</f>
        <v>43817</v>
      </c>
      <c r="B1785" s="46" t="str">
        <f ca="1">IF($H1785="","",INDEX([1]NKC!$B$10:$B$5007,$H1785))</f>
        <v>PC00258</v>
      </c>
      <c r="C1785" s="47" t="str">
        <f ca="1">IF($H1785="","",INDEX([1]NKC!$C$10:$C$5007,$H1785))</f>
        <v>Thanh toán phí tiếp khách, xăng, đường bộ theo HĐ 0000225 (11/11) - tiếp khách</v>
      </c>
      <c r="D1785" s="48" t="str">
        <f ca="1">IF(IF($H1785="","",INDEX([1]NKC!$D$10:$D$5007,$H1785))=$C$8,IF($H1785="","",INDEX([1]NKC!$E$10:$E$5007,$H1785)),IF($H1785="","",INDEX([1]NKC!$D$10:$D$5007,$H1785)))</f>
        <v>6418</v>
      </c>
      <c r="E1785" s="49" t="str">
        <f ca="1">IF(IF($H1785="","",INDEX([1]NKC!$E$10:$E$5007,$H1785))=$C$8,"",IF($H1785="","",INDEX([1]NKC!$F$10:$F$5007,$H1785)))</f>
        <v/>
      </c>
      <c r="F1785" s="49">
        <f ca="1">IF(IF($H1785="","",INDEX([1]NKC!$D$10:$D$5007,$H1785))=$C$8,"",IF($H1785="","",INDEX([1]NKC!$F$10:$F$5007,$H1785)))</f>
        <v>1028182</v>
      </c>
      <c r="G1785" s="50">
        <f ca="1">IF(SUM(E1785:F1785)=0,0,$G$11+SUM(E$12:$E1785)-SUM(F$12:$F1785))</f>
        <v>2050156432</v>
      </c>
      <c r="H1785" s="51">
        <f ca="1">IF(IF(TYPE(MATCH($C$8,OFFSET([1]NKC!$D$10,H1784,0):'[1]NKC'!$D$5007,0)+H1784)=16,"",MATCH($C$8,OFFSET([1]NKC!$D$10,H1784,0):'[1]NKC'!$D$5007,0)+H1784)&lt;IF(TYPE(MATCH($C$8,OFFSET([1]NKC!$E$10,H1784,0):'[1]NKC'!$E$5007,0)+H1784)=16,"",MATCH($C$8,OFFSET([1]NKC!$E$10,H1784,0):'[1]NKC'!$E$5007,0)+H1784),IF(TYPE(MATCH($C$8,OFFSET([1]NKC!$D$10,H1784,0):'[1]NKC'!$D$5007,0)+H1784)=16,"",MATCH($C$8,OFFSET([1]NKC!$D$10,H1784,0):'[1]NKC'!$D$5007,0)+H1784),IF(TYPE(MATCH($C$8,OFFSET([1]NKC!$E$10,H1784,0):'[1]NKC'!$E$5007,0)+H1784)=16,"",MATCH($C$8,OFFSET([1]NKC!$E$10,H1784,0):'[1]NKC'!$E$5007,0)+H1784))</f>
        <v>2832</v>
      </c>
    </row>
    <row r="1786" spans="1:8" s="52" customFormat="1" ht="25.5">
      <c r="A1786" s="45">
        <f ca="1">IF($H1786="","",INDEX([1]NKC!$A$10:$A$5007,$H1786))</f>
        <v>43817</v>
      </c>
      <c r="B1786" s="46" t="str">
        <f ca="1">IF($H1786="","",INDEX([1]NKC!$B$10:$B$5007,$H1786))</f>
        <v>PC00258</v>
      </c>
      <c r="C1786" s="47" t="str">
        <f ca="1">IF($H1786="","",INDEX([1]NKC!$C$10:$C$5007,$H1786))</f>
        <v>Thanh toán phí tiếp khách, xăng, đường bộ theo HĐ 0004921 (13/11/2019) - phòng ngủ</v>
      </c>
      <c r="D1786" s="48" t="str">
        <f ca="1">IF(IF($H1786="","",INDEX([1]NKC!$D$10:$D$5007,$H1786))=$C$8,IF($H1786="","",INDEX([1]NKC!$E$10:$E$5007,$H1786)),IF($H1786="","",INDEX([1]NKC!$D$10:$D$5007,$H1786)))</f>
        <v>6418</v>
      </c>
      <c r="E1786" s="49" t="str">
        <f ca="1">IF(IF($H1786="","",INDEX([1]NKC!$E$10:$E$5007,$H1786))=$C$8,"",IF($H1786="","",INDEX([1]NKC!$F$10:$F$5007,$H1786)))</f>
        <v/>
      </c>
      <c r="F1786" s="49">
        <f ca="1">IF(IF($H1786="","",INDEX([1]NKC!$D$10:$D$5007,$H1786))=$C$8,"",IF($H1786="","",INDEX([1]NKC!$F$10:$F$5007,$H1786)))</f>
        <v>818182</v>
      </c>
      <c r="G1786" s="50">
        <f ca="1">IF(SUM(E1786:F1786)=0,0,$G$11+SUM(E$12:$E1786)-SUM(F$12:$F1786))</f>
        <v>2049338250</v>
      </c>
      <c r="H1786" s="51">
        <f ca="1">IF(IF(TYPE(MATCH($C$8,OFFSET([1]NKC!$D$10,H1785,0):'[1]NKC'!$D$5007,0)+H1785)=16,"",MATCH($C$8,OFFSET([1]NKC!$D$10,H1785,0):'[1]NKC'!$D$5007,0)+H1785)&lt;IF(TYPE(MATCH($C$8,OFFSET([1]NKC!$E$10,H1785,0):'[1]NKC'!$E$5007,0)+H1785)=16,"",MATCH($C$8,OFFSET([1]NKC!$E$10,H1785,0):'[1]NKC'!$E$5007,0)+H1785),IF(TYPE(MATCH($C$8,OFFSET([1]NKC!$D$10,H1785,0):'[1]NKC'!$D$5007,0)+H1785)=16,"",MATCH($C$8,OFFSET([1]NKC!$D$10,H1785,0):'[1]NKC'!$D$5007,0)+H1785),IF(TYPE(MATCH($C$8,OFFSET([1]NKC!$E$10,H1785,0):'[1]NKC'!$E$5007,0)+H1785)=16,"",MATCH($C$8,OFFSET([1]NKC!$E$10,H1785,0):'[1]NKC'!$E$5007,0)+H1785))</f>
        <v>2833</v>
      </c>
    </row>
    <row r="1787" spans="1:8" s="52" customFormat="1" ht="25.5">
      <c r="A1787" s="45">
        <f ca="1">IF($H1787="","",INDEX([1]NKC!$A$10:$A$5007,$H1787))</f>
        <v>43817</v>
      </c>
      <c r="B1787" s="46" t="str">
        <f ca="1">IF($H1787="","",INDEX([1]NKC!$B$10:$B$5007,$H1787))</f>
        <v>PC00258</v>
      </c>
      <c r="C1787" s="47" t="str">
        <f ca="1">IF($H1787="","",INDEX([1]NKC!$C$10:$C$5007,$H1787))</f>
        <v>Thanh toán phí tiếp khách, xăng, đường bộ theo HĐ cầu đường</v>
      </c>
      <c r="D1787" s="48" t="str">
        <f ca="1">IF(IF($H1787="","",INDEX([1]NKC!$D$10:$D$5007,$H1787))=$C$8,IF($H1787="","",INDEX([1]NKC!$E$10:$E$5007,$H1787)),IF($H1787="","",INDEX([1]NKC!$D$10:$D$5007,$H1787)))</f>
        <v>6418</v>
      </c>
      <c r="E1787" s="49" t="str">
        <f ca="1">IF(IF($H1787="","",INDEX([1]NKC!$E$10:$E$5007,$H1787))=$C$8,"",IF($H1787="","",INDEX([1]NKC!$F$10:$F$5007,$H1787)))</f>
        <v/>
      </c>
      <c r="F1787" s="49">
        <f ca="1">IF(IF($H1787="","",INDEX([1]NKC!$D$10:$D$5007,$H1787))=$C$8,"",IF($H1787="","",INDEX([1]NKC!$F$10:$F$5007,$H1787)))</f>
        <v>445000</v>
      </c>
      <c r="G1787" s="50">
        <f ca="1">IF(SUM(E1787:F1787)=0,0,$G$11+SUM(E$12:$E1787)-SUM(F$12:$F1787))</f>
        <v>2048893250</v>
      </c>
      <c r="H1787" s="51">
        <f ca="1">IF(IF(TYPE(MATCH($C$8,OFFSET([1]NKC!$D$10,H1786,0):'[1]NKC'!$D$5007,0)+H1786)=16,"",MATCH($C$8,OFFSET([1]NKC!$D$10,H1786,0):'[1]NKC'!$D$5007,0)+H1786)&lt;IF(TYPE(MATCH($C$8,OFFSET([1]NKC!$E$10,H1786,0):'[1]NKC'!$E$5007,0)+H1786)=16,"",MATCH($C$8,OFFSET([1]NKC!$E$10,H1786,0):'[1]NKC'!$E$5007,0)+H1786),IF(TYPE(MATCH($C$8,OFFSET([1]NKC!$D$10,H1786,0):'[1]NKC'!$D$5007,0)+H1786)=16,"",MATCH($C$8,OFFSET([1]NKC!$D$10,H1786,0):'[1]NKC'!$D$5007,0)+H1786),IF(TYPE(MATCH($C$8,OFFSET([1]NKC!$E$10,H1786,0):'[1]NKC'!$E$5007,0)+H1786)=16,"",MATCH($C$8,OFFSET([1]NKC!$E$10,H1786,0):'[1]NKC'!$E$5007,0)+H1786))</f>
        <v>2834</v>
      </c>
    </row>
    <row r="1788" spans="1:8" s="52" customFormat="1" ht="14.25">
      <c r="A1788" s="45">
        <f ca="1">IF($H1788="","",INDEX([1]NKC!$A$10:$A$5007,$H1788))</f>
        <v>43817</v>
      </c>
      <c r="B1788" s="46" t="str">
        <f ca="1">IF($H1788="","",INDEX([1]NKC!$B$10:$B$5007,$H1788))</f>
        <v>PC00258</v>
      </c>
      <c r="C1788" s="47" t="str">
        <f ca="1">IF($H1788="","",INDEX([1]NKC!$C$10:$C$5007,$H1788))</f>
        <v>Thuế GTGT được khấu trừ của hàng hóa, dịch vụ</v>
      </c>
      <c r="D1788" s="48" t="str">
        <f ca="1">IF(IF($H1788="","",INDEX([1]NKC!$D$10:$D$5007,$H1788))=$C$8,IF($H1788="","",INDEX([1]NKC!$E$10:$E$5007,$H1788)),IF($H1788="","",INDEX([1]NKC!$D$10:$D$5007,$H1788)))</f>
        <v>1331</v>
      </c>
      <c r="E1788" s="49" t="str">
        <f ca="1">IF(IF($H1788="","",INDEX([1]NKC!$E$10:$E$5007,$H1788))=$C$8,"",IF($H1788="","",INDEX([1]NKC!$F$10:$F$5007,$H1788)))</f>
        <v/>
      </c>
      <c r="F1788" s="49">
        <f ca="1">IF(IF($H1788="","",INDEX([1]NKC!$D$10:$D$5007,$H1788))=$C$8,"",IF($H1788="","",INDEX([1]NKC!$F$10:$F$5007,$H1788)))</f>
        <v>485363</v>
      </c>
      <c r="G1788" s="50">
        <f ca="1">IF(SUM(E1788:F1788)=0,0,$G$11+SUM(E$12:$E1788)-SUM(F$12:$F1788))</f>
        <v>2048407887</v>
      </c>
      <c r="H1788" s="51">
        <f ca="1">IF(IF(TYPE(MATCH($C$8,OFFSET([1]NKC!$D$10,H1787,0):'[1]NKC'!$D$5007,0)+H1787)=16,"",MATCH($C$8,OFFSET([1]NKC!$D$10,H1787,0):'[1]NKC'!$D$5007,0)+H1787)&lt;IF(TYPE(MATCH($C$8,OFFSET([1]NKC!$E$10,H1787,0):'[1]NKC'!$E$5007,0)+H1787)=16,"",MATCH($C$8,OFFSET([1]NKC!$E$10,H1787,0):'[1]NKC'!$E$5007,0)+H1787),IF(TYPE(MATCH($C$8,OFFSET([1]NKC!$D$10,H1787,0):'[1]NKC'!$D$5007,0)+H1787)=16,"",MATCH($C$8,OFFSET([1]NKC!$D$10,H1787,0):'[1]NKC'!$D$5007,0)+H1787),IF(TYPE(MATCH($C$8,OFFSET([1]NKC!$E$10,H1787,0):'[1]NKC'!$E$5007,0)+H1787)=16,"",MATCH($C$8,OFFSET([1]NKC!$E$10,H1787,0):'[1]NKC'!$E$5007,0)+H1787))</f>
        <v>2835</v>
      </c>
    </row>
    <row r="1789" spans="1:8" s="52" customFormat="1" ht="25.5">
      <c r="A1789" s="45">
        <f ca="1">IF($H1789="","",INDEX([1]NKC!$A$10:$A$5007,$H1789))</f>
        <v>43817</v>
      </c>
      <c r="B1789" s="46" t="str">
        <f ca="1">IF($H1789="","",INDEX([1]NKC!$B$10:$B$5007,$H1789))</f>
        <v>PC00259</v>
      </c>
      <c r="C1789" s="47" t="str">
        <f ca="1">IF($H1789="","",INDEX([1]NKC!$C$10:$C$5007,$H1789))</f>
        <v>Thanh toán in name cars, decal stick logo + bảng sơ đồ cty theo HĐ 000044 (27/11)- Văn Ngọc Phương</v>
      </c>
      <c r="D1789" s="48" t="str">
        <f ca="1">IF(IF($H1789="","",INDEX([1]NKC!$D$10:$D$5007,$H1789))=$C$8,IF($H1789="","",INDEX([1]NKC!$E$10:$E$5007,$H1789)),IF($H1789="","",INDEX([1]NKC!$D$10:$D$5007,$H1789)))</f>
        <v>6428</v>
      </c>
      <c r="E1789" s="49" t="str">
        <f ca="1">IF(IF($H1789="","",INDEX([1]NKC!$E$10:$E$5007,$H1789))=$C$8,"",IF($H1789="","",INDEX([1]NKC!$F$10:$F$5007,$H1789)))</f>
        <v/>
      </c>
      <c r="F1789" s="49">
        <f ca="1">IF(IF($H1789="","",INDEX([1]NKC!$D$10:$D$5007,$H1789))=$C$8,"",IF($H1789="","",INDEX([1]NKC!$F$10:$F$5007,$H1789)))</f>
        <v>1100000</v>
      </c>
      <c r="G1789" s="50">
        <f ca="1">IF(SUM(E1789:F1789)=0,0,$G$11+SUM(E$12:$E1789)-SUM(F$12:$F1789))</f>
        <v>2047307887</v>
      </c>
      <c r="H1789" s="51">
        <f ca="1">IF(IF(TYPE(MATCH($C$8,OFFSET([1]NKC!$D$10,H1788,0):'[1]NKC'!$D$5007,0)+H1788)=16,"",MATCH($C$8,OFFSET([1]NKC!$D$10,H1788,0):'[1]NKC'!$D$5007,0)+H1788)&lt;IF(TYPE(MATCH($C$8,OFFSET([1]NKC!$E$10,H1788,0):'[1]NKC'!$E$5007,0)+H1788)=16,"",MATCH($C$8,OFFSET([1]NKC!$E$10,H1788,0):'[1]NKC'!$E$5007,0)+H1788),IF(TYPE(MATCH($C$8,OFFSET([1]NKC!$D$10,H1788,0):'[1]NKC'!$D$5007,0)+H1788)=16,"",MATCH($C$8,OFFSET([1]NKC!$D$10,H1788,0):'[1]NKC'!$D$5007,0)+H1788),IF(TYPE(MATCH($C$8,OFFSET([1]NKC!$E$10,H1788,0):'[1]NKC'!$E$5007,0)+H1788)=16,"",MATCH($C$8,OFFSET([1]NKC!$E$10,H1788,0):'[1]NKC'!$E$5007,0)+H1788))</f>
        <v>2836</v>
      </c>
    </row>
    <row r="1790" spans="1:8" s="52" customFormat="1" ht="38.25">
      <c r="A1790" s="45">
        <f ca="1">IF($H1790="","",INDEX([1]NKC!$A$10:$A$5007,$H1790))</f>
        <v>43817</v>
      </c>
      <c r="B1790" s="46" t="str">
        <f ca="1">IF($H1790="","",INDEX([1]NKC!$B$10:$B$5007,$H1790))</f>
        <v>PC00259</v>
      </c>
      <c r="C1790" s="47" t="str">
        <f ca="1">IF($H1790="","",INDEX([1]NKC!$C$10:$C$5007,$H1790))</f>
        <v>Thanh toán in name cars, decal stick logo + bảng sơ đồ cty theo HĐ 00026 (10/11/2019) - Văn Ngọc Phương</v>
      </c>
      <c r="D1790" s="48" t="str">
        <f ca="1">IF(IF($H1790="","",INDEX([1]NKC!$D$10:$D$5007,$H1790))=$C$8,IF($H1790="","",INDEX([1]NKC!$E$10:$E$5007,$H1790)),IF($H1790="","",INDEX([1]NKC!$D$10:$D$5007,$H1790)))</f>
        <v>6428</v>
      </c>
      <c r="E1790" s="49" t="str">
        <f ca="1">IF(IF($H1790="","",INDEX([1]NKC!$E$10:$E$5007,$H1790))=$C$8,"",IF($H1790="","",INDEX([1]NKC!$F$10:$F$5007,$H1790)))</f>
        <v/>
      </c>
      <c r="F1790" s="49">
        <f ca="1">IF(IF($H1790="","",INDEX([1]NKC!$D$10:$D$5007,$H1790))=$C$8,"",IF($H1790="","",INDEX([1]NKC!$F$10:$F$5007,$H1790)))</f>
        <v>648000</v>
      </c>
      <c r="G1790" s="50">
        <f ca="1">IF(SUM(E1790:F1790)=0,0,$G$11+SUM(E$12:$E1790)-SUM(F$12:$F1790))</f>
        <v>2046659887</v>
      </c>
      <c r="H1790" s="51">
        <f ca="1">IF(IF(TYPE(MATCH($C$8,OFFSET([1]NKC!$D$10,H1789,0):'[1]NKC'!$D$5007,0)+H1789)=16,"",MATCH($C$8,OFFSET([1]NKC!$D$10,H1789,0):'[1]NKC'!$D$5007,0)+H1789)&lt;IF(TYPE(MATCH($C$8,OFFSET([1]NKC!$E$10,H1789,0):'[1]NKC'!$E$5007,0)+H1789)=16,"",MATCH($C$8,OFFSET([1]NKC!$E$10,H1789,0):'[1]NKC'!$E$5007,0)+H1789),IF(TYPE(MATCH($C$8,OFFSET([1]NKC!$D$10,H1789,0):'[1]NKC'!$D$5007,0)+H1789)=16,"",MATCH($C$8,OFFSET([1]NKC!$D$10,H1789,0):'[1]NKC'!$D$5007,0)+H1789),IF(TYPE(MATCH($C$8,OFFSET([1]NKC!$E$10,H1789,0):'[1]NKC'!$E$5007,0)+H1789)=16,"",MATCH($C$8,OFFSET([1]NKC!$E$10,H1789,0):'[1]NKC'!$E$5007,0)+H1789))</f>
        <v>2837</v>
      </c>
    </row>
    <row r="1791" spans="1:8" s="52" customFormat="1" ht="25.5">
      <c r="A1791" s="45">
        <f ca="1">IF($H1791="","",INDEX([1]NKC!$A$10:$A$5007,$H1791))</f>
        <v>43817</v>
      </c>
      <c r="B1791" s="46" t="str">
        <f ca="1">IF($H1791="","",INDEX([1]NKC!$B$10:$B$5007,$H1791))</f>
        <v>PC00259</v>
      </c>
      <c r="C1791" s="47" t="str">
        <f ca="1">IF($H1791="","",INDEX([1]NKC!$C$10:$C$5007,$H1791))</f>
        <v>Thanh toán in name cars, decal stick logo + bảng sơ đồ cty theo HĐ 0000131 (25/11) - Văn Ngọc Phương</v>
      </c>
      <c r="D1791" s="48" t="str">
        <f ca="1">IF(IF($H1791="","",INDEX([1]NKC!$D$10:$D$5007,$H1791))=$C$8,IF($H1791="","",INDEX([1]NKC!$E$10:$E$5007,$H1791)),IF($H1791="","",INDEX([1]NKC!$D$10:$D$5007,$H1791)))</f>
        <v>6428</v>
      </c>
      <c r="E1791" s="49" t="str">
        <f ca="1">IF(IF($H1791="","",INDEX([1]NKC!$E$10:$E$5007,$H1791))=$C$8,"",IF($H1791="","",INDEX([1]NKC!$F$10:$F$5007,$H1791)))</f>
        <v/>
      </c>
      <c r="F1791" s="49">
        <f ca="1">IF(IF($H1791="","",INDEX([1]NKC!$D$10:$D$5007,$H1791))=$C$8,"",IF($H1791="","",INDEX([1]NKC!$F$10:$F$5007,$H1791)))</f>
        <v>7025000</v>
      </c>
      <c r="G1791" s="50">
        <f ca="1">IF(SUM(E1791:F1791)=0,0,$G$11+SUM(E$12:$E1791)-SUM(F$12:$F1791))</f>
        <v>2039634887</v>
      </c>
      <c r="H1791" s="51">
        <f ca="1">IF(IF(TYPE(MATCH($C$8,OFFSET([1]NKC!$D$10,H1790,0):'[1]NKC'!$D$5007,0)+H1790)=16,"",MATCH($C$8,OFFSET([1]NKC!$D$10,H1790,0):'[1]NKC'!$D$5007,0)+H1790)&lt;IF(TYPE(MATCH($C$8,OFFSET([1]NKC!$E$10,H1790,0):'[1]NKC'!$E$5007,0)+H1790)=16,"",MATCH($C$8,OFFSET([1]NKC!$E$10,H1790,0):'[1]NKC'!$E$5007,0)+H1790),IF(TYPE(MATCH($C$8,OFFSET([1]NKC!$D$10,H1790,0):'[1]NKC'!$D$5007,0)+H1790)=16,"",MATCH($C$8,OFFSET([1]NKC!$D$10,H1790,0):'[1]NKC'!$D$5007,0)+H1790),IF(TYPE(MATCH($C$8,OFFSET([1]NKC!$E$10,H1790,0):'[1]NKC'!$E$5007,0)+H1790)=16,"",MATCH($C$8,OFFSET([1]NKC!$E$10,H1790,0):'[1]NKC'!$E$5007,0)+H1790))</f>
        <v>2838</v>
      </c>
    </row>
    <row r="1792" spans="1:8" s="52" customFormat="1" ht="14.25">
      <c r="A1792" s="45">
        <f ca="1">IF($H1792="","",INDEX([1]NKC!$A$10:$A$5007,$H1792))</f>
        <v>43817</v>
      </c>
      <c r="B1792" s="46" t="str">
        <f ca="1">IF($H1792="","",INDEX([1]NKC!$B$10:$B$5007,$H1792))</f>
        <v>PC00259</v>
      </c>
      <c r="C1792" s="47" t="str">
        <f ca="1">IF($H1792="","",INDEX([1]NKC!$C$10:$C$5007,$H1792))</f>
        <v>Thuế GTGT được khấu trừ của hàng hóa, dịch vụ</v>
      </c>
      <c r="D1792" s="48" t="str">
        <f ca="1">IF(IF($H1792="","",INDEX([1]NKC!$D$10:$D$5007,$H1792))=$C$8,IF($H1792="","",INDEX([1]NKC!$E$10:$E$5007,$H1792)),IF($H1792="","",INDEX([1]NKC!$D$10:$D$5007,$H1792)))</f>
        <v>1331</v>
      </c>
      <c r="E1792" s="49" t="str">
        <f ca="1">IF(IF($H1792="","",INDEX([1]NKC!$E$10:$E$5007,$H1792))=$C$8,"",IF($H1792="","",INDEX([1]NKC!$F$10:$F$5007,$H1792)))</f>
        <v/>
      </c>
      <c r="F1792" s="49">
        <f ca="1">IF(IF($H1792="","",INDEX([1]NKC!$D$10:$D$5007,$H1792))=$C$8,"",IF($H1792="","",INDEX([1]NKC!$F$10:$F$5007,$H1792)))</f>
        <v>877300</v>
      </c>
      <c r="G1792" s="50">
        <f ca="1">IF(SUM(E1792:F1792)=0,0,$G$11+SUM(E$12:$E1792)-SUM(F$12:$F1792))</f>
        <v>2038757587</v>
      </c>
      <c r="H1792" s="51">
        <f ca="1">IF(IF(TYPE(MATCH($C$8,OFFSET([1]NKC!$D$10,H1791,0):'[1]NKC'!$D$5007,0)+H1791)=16,"",MATCH($C$8,OFFSET([1]NKC!$D$10,H1791,0):'[1]NKC'!$D$5007,0)+H1791)&lt;IF(TYPE(MATCH($C$8,OFFSET([1]NKC!$E$10,H1791,0):'[1]NKC'!$E$5007,0)+H1791)=16,"",MATCH($C$8,OFFSET([1]NKC!$E$10,H1791,0):'[1]NKC'!$E$5007,0)+H1791),IF(TYPE(MATCH($C$8,OFFSET([1]NKC!$D$10,H1791,0):'[1]NKC'!$D$5007,0)+H1791)=16,"",MATCH($C$8,OFFSET([1]NKC!$D$10,H1791,0):'[1]NKC'!$D$5007,0)+H1791),IF(TYPE(MATCH($C$8,OFFSET([1]NKC!$E$10,H1791,0):'[1]NKC'!$E$5007,0)+H1791)=16,"",MATCH($C$8,OFFSET([1]NKC!$E$10,H1791,0):'[1]NKC'!$E$5007,0)+H1791))</f>
        <v>2839</v>
      </c>
    </row>
    <row r="1793" spans="1:8" s="52" customFormat="1" ht="25.5">
      <c r="A1793" s="45">
        <f ca="1">IF($H1793="","",INDEX([1]NKC!$A$10:$A$5007,$H1793))</f>
        <v>43817</v>
      </c>
      <c r="B1793" s="46" t="str">
        <f ca="1">IF($H1793="","",INDEX([1]NKC!$B$10:$B$5007,$H1793))</f>
        <v>PC00260</v>
      </c>
      <c r="C1793" s="47" t="str">
        <f ca="1">IF($H1793="","",INDEX([1]NKC!$C$10:$C$5007,$H1793))</f>
        <v>Thanh toán mua hoá chất sd cho hồ bơi theo HĐ 0000014 (16/12/2019) - Hoàng Như Kiểm</v>
      </c>
      <c r="D1793" s="48" t="str">
        <f ca="1">IF(IF($H1793="","",INDEX([1]NKC!$D$10:$D$5007,$H1793))=$C$8,IF($H1793="","",INDEX([1]NKC!$E$10:$E$5007,$H1793)),IF($H1793="","",INDEX([1]NKC!$D$10:$D$5007,$H1793)))</f>
        <v>6428</v>
      </c>
      <c r="E1793" s="49" t="str">
        <f ca="1">IF(IF($H1793="","",INDEX([1]NKC!$E$10:$E$5007,$H1793))=$C$8,"",IF($H1793="","",INDEX([1]NKC!$F$10:$F$5007,$H1793)))</f>
        <v/>
      </c>
      <c r="F1793" s="49">
        <f ca="1">IF(IF($H1793="","",INDEX([1]NKC!$D$10:$D$5007,$H1793))=$C$8,"",IF($H1793="","",INDEX([1]NKC!$F$10:$F$5007,$H1793)))</f>
        <v>3999999</v>
      </c>
      <c r="G1793" s="50">
        <f ca="1">IF(SUM(E1793:F1793)=0,0,$G$11+SUM(E$12:$E1793)-SUM(F$12:$F1793))</f>
        <v>2034757588</v>
      </c>
      <c r="H1793" s="51">
        <f ca="1">IF(IF(TYPE(MATCH($C$8,OFFSET([1]NKC!$D$10,H1792,0):'[1]NKC'!$D$5007,0)+H1792)=16,"",MATCH($C$8,OFFSET([1]NKC!$D$10,H1792,0):'[1]NKC'!$D$5007,0)+H1792)&lt;IF(TYPE(MATCH($C$8,OFFSET([1]NKC!$E$10,H1792,0):'[1]NKC'!$E$5007,0)+H1792)=16,"",MATCH($C$8,OFFSET([1]NKC!$E$10,H1792,0):'[1]NKC'!$E$5007,0)+H1792),IF(TYPE(MATCH($C$8,OFFSET([1]NKC!$D$10,H1792,0):'[1]NKC'!$D$5007,0)+H1792)=16,"",MATCH($C$8,OFFSET([1]NKC!$D$10,H1792,0):'[1]NKC'!$D$5007,0)+H1792),IF(TYPE(MATCH($C$8,OFFSET([1]NKC!$E$10,H1792,0):'[1]NKC'!$E$5007,0)+H1792)=16,"",MATCH($C$8,OFFSET([1]NKC!$E$10,H1792,0):'[1]NKC'!$E$5007,0)+H1792))</f>
        <v>2840</v>
      </c>
    </row>
    <row r="1794" spans="1:8" s="52" customFormat="1" ht="14.25">
      <c r="A1794" s="45">
        <f ca="1">IF($H1794="","",INDEX([1]NKC!$A$10:$A$5007,$H1794))</f>
        <v>43817</v>
      </c>
      <c r="B1794" s="46" t="str">
        <f ca="1">IF($H1794="","",INDEX([1]NKC!$B$10:$B$5007,$H1794))</f>
        <v>PC00260</v>
      </c>
      <c r="C1794" s="47" t="str">
        <f ca="1">IF($H1794="","",INDEX([1]NKC!$C$10:$C$5007,$H1794))</f>
        <v>Thuế GTGT được khấu trừ của hàng hóa, dịch vụ</v>
      </c>
      <c r="D1794" s="48" t="str">
        <f ca="1">IF(IF($H1794="","",INDEX([1]NKC!$D$10:$D$5007,$H1794))=$C$8,IF($H1794="","",INDEX([1]NKC!$E$10:$E$5007,$H1794)),IF($H1794="","",INDEX([1]NKC!$D$10:$D$5007,$H1794)))</f>
        <v>1331</v>
      </c>
      <c r="E1794" s="49" t="str">
        <f ca="1">IF(IF($H1794="","",INDEX([1]NKC!$E$10:$E$5007,$H1794))=$C$8,"",IF($H1794="","",INDEX([1]NKC!$F$10:$F$5007,$H1794)))</f>
        <v/>
      </c>
      <c r="F1794" s="49">
        <f ca="1">IF(IF($H1794="","",INDEX([1]NKC!$D$10:$D$5007,$H1794))=$C$8,"",IF($H1794="","",INDEX([1]NKC!$F$10:$F$5007,$H1794)))</f>
        <v>400001</v>
      </c>
      <c r="G1794" s="50">
        <f ca="1">IF(SUM(E1794:F1794)=0,0,$G$11+SUM(E$12:$E1794)-SUM(F$12:$F1794))</f>
        <v>2034357587</v>
      </c>
      <c r="H1794" s="51">
        <f ca="1">IF(IF(TYPE(MATCH($C$8,OFFSET([1]NKC!$D$10,H1793,0):'[1]NKC'!$D$5007,0)+H1793)=16,"",MATCH($C$8,OFFSET([1]NKC!$D$10,H1793,0):'[1]NKC'!$D$5007,0)+H1793)&lt;IF(TYPE(MATCH($C$8,OFFSET([1]NKC!$E$10,H1793,0):'[1]NKC'!$E$5007,0)+H1793)=16,"",MATCH($C$8,OFFSET([1]NKC!$E$10,H1793,0):'[1]NKC'!$E$5007,0)+H1793),IF(TYPE(MATCH($C$8,OFFSET([1]NKC!$D$10,H1793,0):'[1]NKC'!$D$5007,0)+H1793)=16,"",MATCH($C$8,OFFSET([1]NKC!$D$10,H1793,0):'[1]NKC'!$D$5007,0)+H1793),IF(TYPE(MATCH($C$8,OFFSET([1]NKC!$E$10,H1793,0):'[1]NKC'!$E$5007,0)+H1793)=16,"",MATCH($C$8,OFFSET([1]NKC!$E$10,H1793,0):'[1]NKC'!$E$5007,0)+H1793))</f>
        <v>2841</v>
      </c>
    </row>
    <row r="1795" spans="1:8" s="52" customFormat="1" ht="38.25">
      <c r="A1795" s="45">
        <f ca="1">IF($H1795="","",INDEX([1]NKC!$A$10:$A$5007,$H1795))</f>
        <v>43817</v>
      </c>
      <c r="B1795" s="46" t="str">
        <f ca="1">IF($H1795="","",INDEX([1]NKC!$B$10:$B$5007,$H1795))</f>
        <v>PC00261</v>
      </c>
      <c r="C1795" s="47" t="str">
        <f ca="1">IF($H1795="","",INDEX([1]NKC!$C$10:$C$5007,$H1795))</f>
        <v>Thanh toán phí đỗ bê tôngđường cho xe nâng ra vào cửa xe, lắp bể nước, xây viền nền kho (không hoá đơn) - Nguyễn Ngọc Thịnh</v>
      </c>
      <c r="D1795" s="48" t="str">
        <f ca="1">IF(IF($H1795="","",INDEX([1]NKC!$D$10:$D$5007,$H1795))=$C$8,IF($H1795="","",INDEX([1]NKC!$E$10:$E$5007,$H1795)),IF($H1795="","",INDEX([1]NKC!$D$10:$D$5007,$H1795)))</f>
        <v>6428</v>
      </c>
      <c r="E1795" s="49" t="str">
        <f ca="1">IF(IF($H1795="","",INDEX([1]NKC!$E$10:$E$5007,$H1795))=$C$8,"",IF($H1795="","",INDEX([1]NKC!$F$10:$F$5007,$H1795)))</f>
        <v/>
      </c>
      <c r="F1795" s="49">
        <f ca="1">IF(IF($H1795="","",INDEX([1]NKC!$D$10:$D$5007,$H1795))=$C$8,"",IF($H1795="","",INDEX([1]NKC!$F$10:$F$5007,$H1795)))</f>
        <v>7000000</v>
      </c>
      <c r="G1795" s="50">
        <f ca="1">IF(SUM(E1795:F1795)=0,0,$G$11+SUM(E$12:$E1795)-SUM(F$12:$F1795))</f>
        <v>2027357587</v>
      </c>
      <c r="H1795" s="51">
        <f ca="1">IF(IF(TYPE(MATCH($C$8,OFFSET([1]NKC!$D$10,H1794,0):'[1]NKC'!$D$5007,0)+H1794)=16,"",MATCH($C$8,OFFSET([1]NKC!$D$10,H1794,0):'[1]NKC'!$D$5007,0)+H1794)&lt;IF(TYPE(MATCH($C$8,OFFSET([1]NKC!$E$10,H1794,0):'[1]NKC'!$E$5007,0)+H1794)=16,"",MATCH($C$8,OFFSET([1]NKC!$E$10,H1794,0):'[1]NKC'!$E$5007,0)+H1794),IF(TYPE(MATCH($C$8,OFFSET([1]NKC!$D$10,H1794,0):'[1]NKC'!$D$5007,0)+H1794)=16,"",MATCH($C$8,OFFSET([1]NKC!$D$10,H1794,0):'[1]NKC'!$D$5007,0)+H1794),IF(TYPE(MATCH($C$8,OFFSET([1]NKC!$E$10,H1794,0):'[1]NKC'!$E$5007,0)+H1794)=16,"",MATCH($C$8,OFFSET([1]NKC!$E$10,H1794,0):'[1]NKC'!$E$5007,0)+H1794))</f>
        <v>2842</v>
      </c>
    </row>
    <row r="1796" spans="1:8" s="52" customFormat="1" ht="25.5">
      <c r="A1796" s="45">
        <f ca="1">IF($H1796="","",INDEX([1]NKC!$A$10:$A$5007,$H1796))</f>
        <v>43817</v>
      </c>
      <c r="B1796" s="46" t="str">
        <f ca="1">IF($H1796="","",INDEX([1]NKC!$B$10:$B$5007,$H1796))</f>
        <v>PC00262</v>
      </c>
      <c r="C1796" s="47" t="str">
        <f ca="1">IF($H1796="","",INDEX([1]NKC!$C$10:$C$5007,$H1796))</f>
        <v>Thanh toán phí tiếp khách DA Hồ Tuyến lâm (Đà Lạt) - Nguyễn Thị Nga</v>
      </c>
      <c r="D1796" s="48" t="str">
        <f ca="1">IF(IF($H1796="","",INDEX([1]NKC!$D$10:$D$5007,$H1796))=$C$8,IF($H1796="","",INDEX([1]NKC!$E$10:$E$5007,$H1796)),IF($H1796="","",INDEX([1]NKC!$D$10:$D$5007,$H1796)))</f>
        <v>6418</v>
      </c>
      <c r="E1796" s="49" t="str">
        <f ca="1">IF(IF($H1796="","",INDEX([1]NKC!$E$10:$E$5007,$H1796))=$C$8,"",IF($H1796="","",INDEX([1]NKC!$F$10:$F$5007,$H1796)))</f>
        <v/>
      </c>
      <c r="F1796" s="49">
        <f ca="1">IF(IF($H1796="","",INDEX([1]NKC!$D$10:$D$5007,$H1796))=$C$8,"",IF($H1796="","",INDEX([1]NKC!$F$10:$F$5007,$H1796)))</f>
        <v>5423250</v>
      </c>
      <c r="G1796" s="50">
        <f ca="1">IF(SUM(E1796:F1796)=0,0,$G$11+SUM(E$12:$E1796)-SUM(F$12:$F1796))</f>
        <v>2021934337</v>
      </c>
      <c r="H1796" s="51">
        <f ca="1">IF(IF(TYPE(MATCH($C$8,OFFSET([1]NKC!$D$10,H1795,0):'[1]NKC'!$D$5007,0)+H1795)=16,"",MATCH($C$8,OFFSET([1]NKC!$D$10,H1795,0):'[1]NKC'!$D$5007,0)+H1795)&lt;IF(TYPE(MATCH($C$8,OFFSET([1]NKC!$E$10,H1795,0):'[1]NKC'!$E$5007,0)+H1795)=16,"",MATCH($C$8,OFFSET([1]NKC!$E$10,H1795,0):'[1]NKC'!$E$5007,0)+H1795),IF(TYPE(MATCH($C$8,OFFSET([1]NKC!$D$10,H1795,0):'[1]NKC'!$D$5007,0)+H1795)=16,"",MATCH($C$8,OFFSET([1]NKC!$D$10,H1795,0):'[1]NKC'!$D$5007,0)+H1795),IF(TYPE(MATCH($C$8,OFFSET([1]NKC!$E$10,H1795,0):'[1]NKC'!$E$5007,0)+H1795)=16,"",MATCH($C$8,OFFSET([1]NKC!$E$10,H1795,0):'[1]NKC'!$E$5007,0)+H1795))</f>
        <v>2843</v>
      </c>
    </row>
    <row r="1797" spans="1:8" s="52" customFormat="1" ht="25.5">
      <c r="A1797" s="45">
        <f ca="1">IF($H1797="","",INDEX([1]NKC!$A$10:$A$5007,$H1797))</f>
        <v>43817</v>
      </c>
      <c r="B1797" s="46" t="str">
        <f ca="1">IF($H1797="","",INDEX([1]NKC!$B$10:$B$5007,$H1797))</f>
        <v>PC00262</v>
      </c>
      <c r="C1797" s="47" t="str">
        <f ca="1">IF($H1797="","",INDEX([1]NKC!$C$10:$C$5007,$H1797))</f>
        <v>Thanh toán phí tiếp khách DA Hồ Tuyến lâm (Đà Lạt) - Nguyễn Thị Nga</v>
      </c>
      <c r="D1797" s="48" t="str">
        <f ca="1">IF(IF($H1797="","",INDEX([1]NKC!$D$10:$D$5007,$H1797))=$C$8,IF($H1797="","",INDEX([1]NKC!$E$10:$E$5007,$H1797)),IF($H1797="","",INDEX([1]NKC!$D$10:$D$5007,$H1797)))</f>
        <v>6418</v>
      </c>
      <c r="E1797" s="49" t="str">
        <f ca="1">IF(IF($H1797="","",INDEX([1]NKC!$E$10:$E$5007,$H1797))=$C$8,"",IF($H1797="","",INDEX([1]NKC!$F$10:$F$5007,$H1797)))</f>
        <v/>
      </c>
      <c r="F1797" s="49">
        <f ca="1">IF(IF($H1797="","",INDEX([1]NKC!$D$10:$D$5007,$H1797))=$C$8,"",IF($H1797="","",INDEX([1]NKC!$F$10:$F$5007,$H1797)))</f>
        <v>2955750</v>
      </c>
      <c r="G1797" s="50">
        <f ca="1">IF(SUM(E1797:F1797)=0,0,$G$11+SUM(E$12:$E1797)-SUM(F$12:$F1797))</f>
        <v>2018978587</v>
      </c>
      <c r="H1797" s="51">
        <f ca="1">IF(IF(TYPE(MATCH($C$8,OFFSET([1]NKC!$D$10,H1796,0):'[1]NKC'!$D$5007,0)+H1796)=16,"",MATCH($C$8,OFFSET([1]NKC!$D$10,H1796,0):'[1]NKC'!$D$5007,0)+H1796)&lt;IF(TYPE(MATCH($C$8,OFFSET([1]NKC!$E$10,H1796,0):'[1]NKC'!$E$5007,0)+H1796)=16,"",MATCH($C$8,OFFSET([1]NKC!$E$10,H1796,0):'[1]NKC'!$E$5007,0)+H1796),IF(TYPE(MATCH($C$8,OFFSET([1]NKC!$D$10,H1796,0):'[1]NKC'!$D$5007,0)+H1796)=16,"",MATCH($C$8,OFFSET([1]NKC!$D$10,H1796,0):'[1]NKC'!$D$5007,0)+H1796),IF(TYPE(MATCH($C$8,OFFSET([1]NKC!$E$10,H1796,0):'[1]NKC'!$E$5007,0)+H1796)=16,"",MATCH($C$8,OFFSET([1]NKC!$E$10,H1796,0):'[1]NKC'!$E$5007,0)+H1796))</f>
        <v>2844</v>
      </c>
    </row>
    <row r="1798" spans="1:8" s="52" customFormat="1" ht="14.25">
      <c r="A1798" s="45">
        <f ca="1">IF($H1798="","",INDEX([1]NKC!$A$10:$A$5007,$H1798))</f>
        <v>43817</v>
      </c>
      <c r="B1798" s="46" t="str">
        <f ca="1">IF($H1798="","",INDEX([1]NKC!$B$10:$B$5007,$H1798))</f>
        <v>PC00262</v>
      </c>
      <c r="C1798" s="47" t="str">
        <f ca="1">IF($H1798="","",INDEX([1]NKC!$C$10:$C$5007,$H1798))</f>
        <v>Thuế GTGT được khấu trừ của hàng hóa, dịch vụ</v>
      </c>
      <c r="D1798" s="48" t="str">
        <f ca="1">IF(IF($H1798="","",INDEX([1]NKC!$D$10:$D$5007,$H1798))=$C$8,IF($H1798="","",INDEX([1]NKC!$E$10:$E$5007,$H1798)),IF($H1798="","",INDEX([1]NKC!$D$10:$D$5007,$H1798)))</f>
        <v>1331</v>
      </c>
      <c r="E1798" s="49" t="str">
        <f ca="1">IF(IF($H1798="","",INDEX([1]NKC!$E$10:$E$5007,$H1798))=$C$8,"",IF($H1798="","",INDEX([1]NKC!$F$10:$F$5007,$H1798)))</f>
        <v/>
      </c>
      <c r="F1798" s="49">
        <f ca="1">IF(IF($H1798="","",INDEX([1]NKC!$D$10:$D$5007,$H1798))=$C$8,"",IF($H1798="","",INDEX([1]NKC!$F$10:$F$5007,$H1798)))</f>
        <v>837900</v>
      </c>
      <c r="G1798" s="50">
        <f ca="1">IF(SUM(E1798:F1798)=0,0,$G$11+SUM(E$12:$E1798)-SUM(F$12:$F1798))</f>
        <v>2018140687</v>
      </c>
      <c r="H1798" s="51">
        <f ca="1">IF(IF(TYPE(MATCH($C$8,OFFSET([1]NKC!$D$10,H1797,0):'[1]NKC'!$D$5007,0)+H1797)=16,"",MATCH($C$8,OFFSET([1]NKC!$D$10,H1797,0):'[1]NKC'!$D$5007,0)+H1797)&lt;IF(TYPE(MATCH($C$8,OFFSET([1]NKC!$E$10,H1797,0):'[1]NKC'!$E$5007,0)+H1797)=16,"",MATCH($C$8,OFFSET([1]NKC!$E$10,H1797,0):'[1]NKC'!$E$5007,0)+H1797),IF(TYPE(MATCH($C$8,OFFSET([1]NKC!$D$10,H1797,0):'[1]NKC'!$D$5007,0)+H1797)=16,"",MATCH($C$8,OFFSET([1]NKC!$D$10,H1797,0):'[1]NKC'!$D$5007,0)+H1797),IF(TYPE(MATCH($C$8,OFFSET([1]NKC!$E$10,H1797,0):'[1]NKC'!$E$5007,0)+H1797)=16,"",MATCH($C$8,OFFSET([1]NKC!$E$10,H1797,0):'[1]NKC'!$E$5007,0)+H1797))</f>
        <v>2845</v>
      </c>
    </row>
    <row r="1799" spans="1:8" s="52" customFormat="1" ht="38.25">
      <c r="A1799" s="45">
        <f ca="1">IF($H1799="","",INDEX([1]NKC!$A$10:$A$5007,$H1799))</f>
        <v>43817</v>
      </c>
      <c r="B1799" s="46" t="str">
        <f ca="1">IF($H1799="","",INDEX([1]NKC!$B$10:$B$5007,$H1799))</f>
        <v>PC00263</v>
      </c>
      <c r="C1799" s="47" t="str">
        <f ca="1">IF($H1799="","",INDEX([1]NKC!$C$10:$C$5007,$H1799))</f>
        <v>Thanh toán phí xăng dầu xe 50LD 12570, rửa xe xịt gầm hút bụi theo HĐ 0025984 (09/12/2019) - Hoàng Như Kiểm</v>
      </c>
      <c r="D1799" s="48" t="str">
        <f ca="1">IF(IF($H1799="","",INDEX([1]NKC!$D$10:$D$5007,$H1799))=$C$8,IF($H1799="","",INDEX([1]NKC!$E$10:$E$5007,$H1799)),IF($H1799="","",INDEX([1]NKC!$D$10:$D$5007,$H1799)))</f>
        <v>6428</v>
      </c>
      <c r="E1799" s="49" t="str">
        <f ca="1">IF(IF($H1799="","",INDEX([1]NKC!$E$10:$E$5007,$H1799))=$C$8,"",IF($H1799="","",INDEX([1]NKC!$F$10:$F$5007,$H1799)))</f>
        <v/>
      </c>
      <c r="F1799" s="49">
        <f ca="1">IF(IF($H1799="","",INDEX([1]NKC!$D$10:$D$5007,$H1799))=$C$8,"",IF($H1799="","",INDEX([1]NKC!$F$10:$F$5007,$H1799)))</f>
        <v>909988</v>
      </c>
      <c r="G1799" s="50">
        <f ca="1">IF(SUM(E1799:F1799)=0,0,$G$11+SUM(E$12:$E1799)-SUM(F$12:$F1799))</f>
        <v>2017230699</v>
      </c>
      <c r="H1799" s="51">
        <f ca="1">IF(IF(TYPE(MATCH($C$8,OFFSET([1]NKC!$D$10,H1798,0):'[1]NKC'!$D$5007,0)+H1798)=16,"",MATCH($C$8,OFFSET([1]NKC!$D$10,H1798,0):'[1]NKC'!$D$5007,0)+H1798)&lt;IF(TYPE(MATCH($C$8,OFFSET([1]NKC!$E$10,H1798,0):'[1]NKC'!$E$5007,0)+H1798)=16,"",MATCH($C$8,OFFSET([1]NKC!$E$10,H1798,0):'[1]NKC'!$E$5007,0)+H1798),IF(TYPE(MATCH($C$8,OFFSET([1]NKC!$D$10,H1798,0):'[1]NKC'!$D$5007,0)+H1798)=16,"",MATCH($C$8,OFFSET([1]NKC!$D$10,H1798,0):'[1]NKC'!$D$5007,0)+H1798),IF(TYPE(MATCH($C$8,OFFSET([1]NKC!$E$10,H1798,0):'[1]NKC'!$E$5007,0)+H1798)=16,"",MATCH($C$8,OFFSET([1]NKC!$E$10,H1798,0):'[1]NKC'!$E$5007,0)+H1798))</f>
        <v>2846</v>
      </c>
    </row>
    <row r="1800" spans="1:8" s="52" customFormat="1" ht="25.5">
      <c r="A1800" s="45">
        <f ca="1">IF($H1800="","",INDEX([1]NKC!$A$10:$A$5007,$H1800))</f>
        <v>43817</v>
      </c>
      <c r="B1800" s="46" t="str">
        <f ca="1">IF($H1800="","",INDEX([1]NKC!$B$10:$B$5007,$H1800))</f>
        <v>PC00263</v>
      </c>
      <c r="C1800" s="47" t="str">
        <f ca="1">IF($H1800="","",INDEX([1]NKC!$C$10:$C$5007,$H1800))</f>
        <v>Thanh toán phí rửa xe xịt gầm hút bụi - Hoàng Như Kiểm</v>
      </c>
      <c r="D1800" s="48" t="str">
        <f ca="1">IF(IF($H1800="","",INDEX([1]NKC!$D$10:$D$5007,$H1800))=$C$8,IF($H1800="","",INDEX([1]NKC!$E$10:$E$5007,$H1800)),IF($H1800="","",INDEX([1]NKC!$D$10:$D$5007,$H1800)))</f>
        <v>6428</v>
      </c>
      <c r="E1800" s="49" t="str">
        <f ca="1">IF(IF($H1800="","",INDEX([1]NKC!$E$10:$E$5007,$H1800))=$C$8,"",IF($H1800="","",INDEX([1]NKC!$F$10:$F$5007,$H1800)))</f>
        <v/>
      </c>
      <c r="F1800" s="49">
        <f ca="1">IF(IF($H1800="","",INDEX([1]NKC!$D$10:$D$5007,$H1800))=$C$8,"",IF($H1800="","",INDEX([1]NKC!$F$10:$F$5007,$H1800)))</f>
        <v>149013</v>
      </c>
      <c r="G1800" s="50">
        <f ca="1">IF(SUM(E1800:F1800)=0,0,$G$11+SUM(E$12:$E1800)-SUM(F$12:$F1800))</f>
        <v>2017081686</v>
      </c>
      <c r="H1800" s="51">
        <f ca="1">IF(IF(TYPE(MATCH($C$8,OFFSET([1]NKC!$D$10,H1799,0):'[1]NKC'!$D$5007,0)+H1799)=16,"",MATCH($C$8,OFFSET([1]NKC!$D$10,H1799,0):'[1]NKC'!$D$5007,0)+H1799)&lt;IF(TYPE(MATCH($C$8,OFFSET([1]NKC!$E$10,H1799,0):'[1]NKC'!$E$5007,0)+H1799)=16,"",MATCH($C$8,OFFSET([1]NKC!$E$10,H1799,0):'[1]NKC'!$E$5007,0)+H1799),IF(TYPE(MATCH($C$8,OFFSET([1]NKC!$D$10,H1799,0):'[1]NKC'!$D$5007,0)+H1799)=16,"",MATCH($C$8,OFFSET([1]NKC!$D$10,H1799,0):'[1]NKC'!$D$5007,0)+H1799),IF(TYPE(MATCH($C$8,OFFSET([1]NKC!$E$10,H1799,0):'[1]NKC'!$E$5007,0)+H1799)=16,"",MATCH($C$8,OFFSET([1]NKC!$E$10,H1799,0):'[1]NKC'!$E$5007,0)+H1799))</f>
        <v>2847</v>
      </c>
    </row>
    <row r="1801" spans="1:8" s="52" customFormat="1" ht="14.25">
      <c r="A1801" s="45">
        <f ca="1">IF($H1801="","",INDEX([1]NKC!$A$10:$A$5007,$H1801))</f>
        <v>43817</v>
      </c>
      <c r="B1801" s="46" t="str">
        <f ca="1">IF($H1801="","",INDEX([1]NKC!$B$10:$B$5007,$H1801))</f>
        <v>PC00263</v>
      </c>
      <c r="C1801" s="47" t="str">
        <f ca="1">IF($H1801="","",INDEX([1]NKC!$C$10:$C$5007,$H1801))</f>
        <v>Thuế GTGT được khấu trừ của hàng hóa, dịch vụ</v>
      </c>
      <c r="D1801" s="48" t="str">
        <f ca="1">IF(IF($H1801="","",INDEX([1]NKC!$D$10:$D$5007,$H1801))=$C$8,IF($H1801="","",INDEX([1]NKC!$E$10:$E$5007,$H1801)),IF($H1801="","",INDEX([1]NKC!$D$10:$D$5007,$H1801)))</f>
        <v>1331</v>
      </c>
      <c r="E1801" s="49" t="str">
        <f ca="1">IF(IF($H1801="","",INDEX([1]NKC!$E$10:$E$5007,$H1801))=$C$8,"",IF($H1801="","",INDEX([1]NKC!$F$10:$F$5007,$H1801)))</f>
        <v/>
      </c>
      <c r="F1801" s="49">
        <f ca="1">IF(IF($H1801="","",INDEX([1]NKC!$D$10:$D$5007,$H1801))=$C$8,"",IF($H1801="","",INDEX([1]NKC!$F$10:$F$5007,$H1801)))</f>
        <v>90999</v>
      </c>
      <c r="G1801" s="50">
        <f ca="1">IF(SUM(E1801:F1801)=0,0,$G$11+SUM(E$12:$E1801)-SUM(F$12:$F1801))</f>
        <v>2016990687</v>
      </c>
      <c r="H1801" s="51">
        <f ca="1">IF(IF(TYPE(MATCH($C$8,OFFSET([1]NKC!$D$10,H1800,0):'[1]NKC'!$D$5007,0)+H1800)=16,"",MATCH($C$8,OFFSET([1]NKC!$D$10,H1800,0):'[1]NKC'!$D$5007,0)+H1800)&lt;IF(TYPE(MATCH($C$8,OFFSET([1]NKC!$E$10,H1800,0):'[1]NKC'!$E$5007,0)+H1800)=16,"",MATCH($C$8,OFFSET([1]NKC!$E$10,H1800,0):'[1]NKC'!$E$5007,0)+H1800),IF(TYPE(MATCH($C$8,OFFSET([1]NKC!$D$10,H1800,0):'[1]NKC'!$D$5007,0)+H1800)=16,"",MATCH($C$8,OFFSET([1]NKC!$D$10,H1800,0):'[1]NKC'!$D$5007,0)+H1800),IF(TYPE(MATCH($C$8,OFFSET([1]NKC!$E$10,H1800,0):'[1]NKC'!$E$5007,0)+H1800)=16,"",MATCH($C$8,OFFSET([1]NKC!$E$10,H1800,0):'[1]NKC'!$E$5007,0)+H1800))</f>
        <v>2848</v>
      </c>
    </row>
    <row r="1802" spans="1:8" s="52" customFormat="1" ht="25.5">
      <c r="A1802" s="45">
        <f ca="1">IF($H1802="","",INDEX([1]NKC!$A$10:$A$5007,$H1802))</f>
        <v>43817</v>
      </c>
      <c r="B1802" s="46">
        <f ca="1">IF($H1802="","",INDEX([1]NKC!$B$10:$B$5007,$H1802))</f>
        <v>0</v>
      </c>
      <c r="C1802" s="47" t="str">
        <f ca="1">IF($H1802="","",INDEX([1]NKC!$C$10:$C$5007,$H1802))</f>
        <v>Rút TGNH nhập quỹ tiền mặt (Hoàng Như Khiểm) - Hoàng Như Kiểm</v>
      </c>
      <c r="D1802" s="48" t="str">
        <f ca="1">IF(IF($H1802="","",INDEX([1]NKC!$D$10:$D$5007,$H1802))=$C$8,IF($H1802="","",INDEX([1]NKC!$E$10:$E$5007,$H1802)),IF($H1802="","",INDEX([1]NKC!$D$10:$D$5007,$H1802)))</f>
        <v>1121BIDV</v>
      </c>
      <c r="E1802" s="49">
        <f ca="1">IF(IF($H1802="","",INDEX([1]NKC!$E$10:$E$5007,$H1802))=$C$8,"",IF($H1802="","",INDEX([1]NKC!$F$10:$F$5007,$H1802)))</f>
        <v>0</v>
      </c>
      <c r="F1802" s="49" t="str">
        <f ca="1">IF(IF($H1802="","",INDEX([1]NKC!$D$10:$D$5007,$H1802))=$C$8,"",IF($H1802="","",INDEX([1]NKC!$F$10:$F$5007,$H1802)))</f>
        <v/>
      </c>
      <c r="G1802" s="50">
        <f ca="1">IF(SUM(E1802:F1802)=0,0,$G$11+SUM(E$12:$E1802)-SUM(F$12:$F1802))</f>
        <v>0</v>
      </c>
      <c r="H1802" s="51">
        <f ca="1">IF(IF(TYPE(MATCH($C$8,OFFSET([1]NKC!$D$10,H1801,0):'[1]NKC'!$D$5007,0)+H1801)=16,"",MATCH($C$8,OFFSET([1]NKC!$D$10,H1801,0):'[1]NKC'!$D$5007,0)+H1801)&lt;IF(TYPE(MATCH($C$8,OFFSET([1]NKC!$E$10,H1801,0):'[1]NKC'!$E$5007,0)+H1801)=16,"",MATCH($C$8,OFFSET([1]NKC!$E$10,H1801,0):'[1]NKC'!$E$5007,0)+H1801),IF(TYPE(MATCH($C$8,OFFSET([1]NKC!$D$10,H1801,0):'[1]NKC'!$D$5007,0)+H1801)=16,"",MATCH($C$8,OFFSET([1]NKC!$D$10,H1801,0):'[1]NKC'!$D$5007,0)+H1801),IF(TYPE(MATCH($C$8,OFFSET([1]NKC!$E$10,H1801,0):'[1]NKC'!$E$5007,0)+H1801)=16,"",MATCH($C$8,OFFSET([1]NKC!$E$10,H1801,0):'[1]NKC'!$E$5007,0)+H1801))</f>
        <v>2849</v>
      </c>
    </row>
    <row r="1803" spans="1:8" s="52" customFormat="1" ht="38.25">
      <c r="A1803" s="45">
        <f ca="1">IF($H1803="","",INDEX([1]NKC!$A$10:$A$5007,$H1803))</f>
        <v>43823</v>
      </c>
      <c r="B1803" s="46" t="str">
        <f ca="1">IF($H1803="","",INDEX([1]NKC!$B$10:$B$5007,$H1803))</f>
        <v>PC00264</v>
      </c>
      <c r="C1803" s="47" t="str">
        <f ca="1">IF($H1803="","",INDEX([1]NKC!$C$10:$C$5007,$H1803))</f>
        <v>Thanh toán phí gom rác tháng 12/2019 theo HĐ 0000483 (20/12/2019) - Công ty TNHH Thương Mại Dịch Vụ và Bảo Vệ Môi Trường Phú Cường Hưng</v>
      </c>
      <c r="D1803" s="48" t="str">
        <f ca="1">IF(IF($H1803="","",INDEX([1]NKC!$D$10:$D$5007,$H1803))=$C$8,IF($H1803="","",INDEX([1]NKC!$E$10:$E$5007,$H1803)),IF($H1803="","",INDEX([1]NKC!$D$10:$D$5007,$H1803)))</f>
        <v>6428</v>
      </c>
      <c r="E1803" s="49" t="str">
        <f ca="1">IF(IF($H1803="","",INDEX([1]NKC!$E$10:$E$5007,$H1803))=$C$8,"",IF($H1803="","",INDEX([1]NKC!$F$10:$F$5007,$H1803)))</f>
        <v/>
      </c>
      <c r="F1803" s="49">
        <f ca="1">IF(IF($H1803="","",INDEX([1]NKC!$D$10:$D$5007,$H1803))=$C$8,"",IF($H1803="","",INDEX([1]NKC!$F$10:$F$5007,$H1803)))</f>
        <v>500000</v>
      </c>
      <c r="G1803" s="50">
        <f ca="1">IF(SUM(E1803:F1803)=0,0,$G$11+SUM(E$12:$E1803)-SUM(F$12:$F1803))</f>
        <v>2016490687</v>
      </c>
      <c r="H1803" s="51">
        <f ca="1">IF(IF(TYPE(MATCH($C$8,OFFSET([1]NKC!$D$10,H1802,0):'[1]NKC'!$D$5007,0)+H1802)=16,"",MATCH($C$8,OFFSET([1]NKC!$D$10,H1802,0):'[1]NKC'!$D$5007,0)+H1802)&lt;IF(TYPE(MATCH($C$8,OFFSET([1]NKC!$E$10,H1802,0):'[1]NKC'!$E$5007,0)+H1802)=16,"",MATCH($C$8,OFFSET([1]NKC!$E$10,H1802,0):'[1]NKC'!$E$5007,0)+H1802),IF(TYPE(MATCH($C$8,OFFSET([1]NKC!$D$10,H1802,0):'[1]NKC'!$D$5007,0)+H1802)=16,"",MATCH($C$8,OFFSET([1]NKC!$D$10,H1802,0):'[1]NKC'!$D$5007,0)+H1802),IF(TYPE(MATCH($C$8,OFFSET([1]NKC!$E$10,H1802,0):'[1]NKC'!$E$5007,0)+H1802)=16,"",MATCH($C$8,OFFSET([1]NKC!$E$10,H1802,0):'[1]NKC'!$E$5007,0)+H1802))</f>
        <v>2871</v>
      </c>
    </row>
    <row r="1804" spans="1:8" s="52" customFormat="1" ht="14.25">
      <c r="A1804" s="45">
        <f ca="1">IF($H1804="","",INDEX([1]NKC!$A$10:$A$5007,$H1804))</f>
        <v>43823</v>
      </c>
      <c r="B1804" s="46" t="str">
        <f ca="1">IF($H1804="","",INDEX([1]NKC!$B$10:$B$5007,$H1804))</f>
        <v>PC00264</v>
      </c>
      <c r="C1804" s="47" t="str">
        <f ca="1">IF($H1804="","",INDEX([1]NKC!$C$10:$C$5007,$H1804))</f>
        <v>Thuế GTGT được khấu trừ của hàng hóa, dịch vụ</v>
      </c>
      <c r="D1804" s="48" t="str">
        <f ca="1">IF(IF($H1804="","",INDEX([1]NKC!$D$10:$D$5007,$H1804))=$C$8,IF($H1804="","",INDEX([1]NKC!$E$10:$E$5007,$H1804)),IF($H1804="","",INDEX([1]NKC!$D$10:$D$5007,$H1804)))</f>
        <v>1331</v>
      </c>
      <c r="E1804" s="49" t="str">
        <f ca="1">IF(IF($H1804="","",INDEX([1]NKC!$E$10:$E$5007,$H1804))=$C$8,"",IF($H1804="","",INDEX([1]NKC!$F$10:$F$5007,$H1804)))</f>
        <v/>
      </c>
      <c r="F1804" s="49">
        <f ca="1">IF(IF($H1804="","",INDEX([1]NKC!$D$10:$D$5007,$H1804))=$C$8,"",IF($H1804="","",INDEX([1]NKC!$F$10:$F$5007,$H1804)))</f>
        <v>50000</v>
      </c>
      <c r="G1804" s="50">
        <f ca="1">IF(SUM(E1804:F1804)=0,0,$G$11+SUM(E$12:$E1804)-SUM(F$12:$F1804))</f>
        <v>2016440687</v>
      </c>
      <c r="H1804" s="51">
        <f ca="1">IF(IF(TYPE(MATCH($C$8,OFFSET([1]NKC!$D$10,H1803,0):'[1]NKC'!$D$5007,0)+H1803)=16,"",MATCH($C$8,OFFSET([1]NKC!$D$10,H1803,0):'[1]NKC'!$D$5007,0)+H1803)&lt;IF(TYPE(MATCH($C$8,OFFSET([1]NKC!$E$10,H1803,0):'[1]NKC'!$E$5007,0)+H1803)=16,"",MATCH($C$8,OFFSET([1]NKC!$E$10,H1803,0):'[1]NKC'!$E$5007,0)+H1803),IF(TYPE(MATCH($C$8,OFFSET([1]NKC!$D$10,H1803,0):'[1]NKC'!$D$5007,0)+H1803)=16,"",MATCH($C$8,OFFSET([1]NKC!$D$10,H1803,0):'[1]NKC'!$D$5007,0)+H1803),IF(TYPE(MATCH($C$8,OFFSET([1]NKC!$E$10,H1803,0):'[1]NKC'!$E$5007,0)+H1803)=16,"",MATCH($C$8,OFFSET([1]NKC!$E$10,H1803,0):'[1]NKC'!$E$5007,0)+H1803))</f>
        <v>2872</v>
      </c>
    </row>
    <row r="1805" spans="1:8" s="52" customFormat="1" ht="25.5">
      <c r="A1805" s="45">
        <f ca="1">IF($H1805="","",INDEX([1]NKC!$A$10:$A$5007,$H1805))</f>
        <v>43824</v>
      </c>
      <c r="B1805" s="46" t="str">
        <f ca="1">IF($H1805="","",INDEX([1]NKC!$B$10:$B$5007,$H1805))</f>
        <v>PT00106</v>
      </c>
      <c r="C1805" s="47" t="str">
        <f ca="1">IF($H1805="","",INDEX([1]NKC!$C$10:$C$5007,$H1805))</f>
        <v>Thu tiền bán hàng theo ĐĐH số: Della-SA0004-1201 (25/12/2019) - Đỗ Trọng Khương</v>
      </c>
      <c r="D1805" s="48" t="str">
        <f ca="1">IF(IF($H1805="","",INDEX([1]NKC!$D$10:$D$5007,$H1805))=$C$8,IF($H1805="","",INDEX([1]NKC!$E$10:$E$5007,$H1805)),IF($H1805="","",INDEX([1]NKC!$D$10:$D$5007,$H1805)))</f>
        <v>131</v>
      </c>
      <c r="E1805" s="49">
        <f ca="1">IF(IF($H1805="","",INDEX([1]NKC!$E$10:$E$5007,$H1805))=$C$8,"",IF($H1805="","",INDEX([1]NKC!$F$10:$F$5007,$H1805)))</f>
        <v>3306000</v>
      </c>
      <c r="F1805" s="49" t="str">
        <f ca="1">IF(IF($H1805="","",INDEX([1]NKC!$D$10:$D$5007,$H1805))=$C$8,"",IF($H1805="","",INDEX([1]NKC!$F$10:$F$5007,$H1805)))</f>
        <v/>
      </c>
      <c r="G1805" s="50">
        <f ca="1">IF(SUM(E1805:F1805)=0,0,$G$11+SUM(E$12:$E1805)-SUM(F$12:$F1805))</f>
        <v>2019746687</v>
      </c>
      <c r="H1805" s="51">
        <f ca="1">IF(IF(TYPE(MATCH($C$8,OFFSET([1]NKC!$D$10,H1804,0):'[1]NKC'!$D$5007,0)+H1804)=16,"",MATCH($C$8,OFFSET([1]NKC!$D$10,H1804,0):'[1]NKC'!$D$5007,0)+H1804)&lt;IF(TYPE(MATCH($C$8,OFFSET([1]NKC!$E$10,H1804,0):'[1]NKC'!$E$5007,0)+H1804)=16,"",MATCH($C$8,OFFSET([1]NKC!$E$10,H1804,0):'[1]NKC'!$E$5007,0)+H1804),IF(TYPE(MATCH($C$8,OFFSET([1]NKC!$D$10,H1804,0):'[1]NKC'!$D$5007,0)+H1804)=16,"",MATCH($C$8,OFFSET([1]NKC!$D$10,H1804,0):'[1]NKC'!$D$5007,0)+H1804),IF(TYPE(MATCH($C$8,OFFSET([1]NKC!$E$10,H1804,0):'[1]NKC'!$E$5007,0)+H1804)=16,"",MATCH($C$8,OFFSET([1]NKC!$E$10,H1804,0):'[1]NKC'!$E$5007,0)+H1804))</f>
        <v>2874</v>
      </c>
    </row>
    <row r="1806" spans="1:8" s="52" customFormat="1" ht="25.5">
      <c r="A1806" s="45">
        <f ca="1">IF($H1806="","",INDEX([1]NKC!$A$10:$A$5007,$H1806))</f>
        <v>43824</v>
      </c>
      <c r="B1806" s="46" t="str">
        <f ca="1">IF($H1806="","",INDEX([1]NKC!$B$10:$B$5007,$H1806))</f>
        <v>PC00265</v>
      </c>
      <c r="C1806" s="47" t="str">
        <f ca="1">IF($H1806="","",INDEX([1]NKC!$C$10:$C$5007,$H1806))</f>
        <v>Thanh toán mua đồ cúng cho công ty - Nguyễn Thị Hải</v>
      </c>
      <c r="D1806" s="48" t="str">
        <f ca="1">IF(IF($H1806="","",INDEX([1]NKC!$D$10:$D$5007,$H1806))=$C$8,IF($H1806="","",INDEX([1]NKC!$E$10:$E$5007,$H1806)),IF($H1806="","",INDEX([1]NKC!$D$10:$D$5007,$H1806)))</f>
        <v>6428</v>
      </c>
      <c r="E1806" s="49" t="str">
        <f ca="1">IF(IF($H1806="","",INDEX([1]NKC!$E$10:$E$5007,$H1806))=$C$8,"",IF($H1806="","",INDEX([1]NKC!$F$10:$F$5007,$H1806)))</f>
        <v/>
      </c>
      <c r="F1806" s="49">
        <f ca="1">IF(IF($H1806="","",INDEX([1]NKC!$D$10:$D$5007,$H1806))=$C$8,"",IF($H1806="","",INDEX([1]NKC!$F$10:$F$5007,$H1806)))</f>
        <v>1813628</v>
      </c>
      <c r="G1806" s="50">
        <f ca="1">IF(SUM(E1806:F1806)=0,0,$G$11+SUM(E$12:$E1806)-SUM(F$12:$F1806))</f>
        <v>2017933059</v>
      </c>
      <c r="H1806" s="51">
        <f ca="1">IF(IF(TYPE(MATCH($C$8,OFFSET([1]NKC!$D$10,H1805,0):'[1]NKC'!$D$5007,0)+H1805)=16,"",MATCH($C$8,OFFSET([1]NKC!$D$10,H1805,0):'[1]NKC'!$D$5007,0)+H1805)&lt;IF(TYPE(MATCH($C$8,OFFSET([1]NKC!$E$10,H1805,0):'[1]NKC'!$E$5007,0)+H1805)=16,"",MATCH($C$8,OFFSET([1]NKC!$E$10,H1805,0):'[1]NKC'!$E$5007,0)+H1805),IF(TYPE(MATCH($C$8,OFFSET([1]NKC!$D$10,H1805,0):'[1]NKC'!$D$5007,0)+H1805)=16,"",MATCH($C$8,OFFSET([1]NKC!$D$10,H1805,0):'[1]NKC'!$D$5007,0)+H1805),IF(TYPE(MATCH($C$8,OFFSET([1]NKC!$E$10,H1805,0):'[1]NKC'!$E$5007,0)+H1805)=16,"",MATCH($C$8,OFFSET([1]NKC!$E$10,H1805,0):'[1]NKC'!$E$5007,0)+H1805))</f>
        <v>2878</v>
      </c>
    </row>
    <row r="1807" spans="1:8" s="52" customFormat="1" ht="14.25">
      <c r="A1807" s="45">
        <f ca="1">IF($H1807="","",INDEX([1]NKC!$A$10:$A$5007,$H1807))</f>
        <v>43824</v>
      </c>
      <c r="B1807" s="46" t="str">
        <f ca="1">IF($H1807="","",INDEX([1]NKC!$B$10:$B$5007,$H1807))</f>
        <v>PC00265</v>
      </c>
      <c r="C1807" s="47" t="str">
        <f ca="1">IF($H1807="","",INDEX([1]NKC!$C$10:$C$5007,$H1807))</f>
        <v>Thuế GTGT được khấu trừ của hàng hóa, dịch vụ</v>
      </c>
      <c r="D1807" s="48" t="str">
        <f ca="1">IF(IF($H1807="","",INDEX([1]NKC!$D$10:$D$5007,$H1807))=$C$8,IF($H1807="","",INDEX([1]NKC!$E$10:$E$5007,$H1807)),IF($H1807="","",INDEX([1]NKC!$D$10:$D$5007,$H1807)))</f>
        <v>1331</v>
      </c>
      <c r="E1807" s="49" t="str">
        <f ca="1">IF(IF($H1807="","",INDEX([1]NKC!$E$10:$E$5007,$H1807))=$C$8,"",IF($H1807="","",INDEX([1]NKC!$F$10:$F$5007,$H1807)))</f>
        <v/>
      </c>
      <c r="F1807" s="49">
        <f ca="1">IF(IF($H1807="","",INDEX([1]NKC!$D$10:$D$5007,$H1807))=$C$8,"",IF($H1807="","",INDEX([1]NKC!$F$10:$F$5007,$H1807)))</f>
        <v>175173</v>
      </c>
      <c r="G1807" s="50">
        <f ca="1">IF(SUM(E1807:F1807)=0,0,$G$11+SUM(E$12:$E1807)-SUM(F$12:$F1807))</f>
        <v>2017757886</v>
      </c>
      <c r="H1807" s="51">
        <f ca="1">IF(IF(TYPE(MATCH($C$8,OFFSET([1]NKC!$D$10,H1806,0):'[1]NKC'!$D$5007,0)+H1806)=16,"",MATCH($C$8,OFFSET([1]NKC!$D$10,H1806,0):'[1]NKC'!$D$5007,0)+H1806)&lt;IF(TYPE(MATCH($C$8,OFFSET([1]NKC!$E$10,H1806,0):'[1]NKC'!$E$5007,0)+H1806)=16,"",MATCH($C$8,OFFSET([1]NKC!$E$10,H1806,0):'[1]NKC'!$E$5007,0)+H1806),IF(TYPE(MATCH($C$8,OFFSET([1]NKC!$D$10,H1806,0):'[1]NKC'!$D$5007,0)+H1806)=16,"",MATCH($C$8,OFFSET([1]NKC!$D$10,H1806,0):'[1]NKC'!$D$5007,0)+H1806),IF(TYPE(MATCH($C$8,OFFSET([1]NKC!$E$10,H1806,0):'[1]NKC'!$E$5007,0)+H1806)=16,"",MATCH($C$8,OFFSET([1]NKC!$E$10,H1806,0):'[1]NKC'!$E$5007,0)+H1806))</f>
        <v>2879</v>
      </c>
    </row>
    <row r="1808" spans="1:8" s="52" customFormat="1" ht="25.5">
      <c r="A1808" s="45">
        <f ca="1">IF($H1808="","",INDEX([1]NKC!$A$10:$A$5007,$H1808))</f>
        <v>43824</v>
      </c>
      <c r="B1808" s="46">
        <f ca="1">IF($H1808="","",INDEX([1]NKC!$B$10:$B$5007,$H1808))</f>
        <v>0</v>
      </c>
      <c r="C1808" s="47" t="str">
        <f ca="1">IF($H1808="","",INDEX([1]NKC!$C$10:$C$5007,$H1808))</f>
        <v>Rút TGNH nhập quỹ TM (Hoàng Như Kiểm) - Hoàng Như Kiểm</v>
      </c>
      <c r="D1808" s="48" t="str">
        <f ca="1">IF(IF($H1808="","",INDEX([1]NKC!$D$10:$D$5007,$H1808))=$C$8,IF($H1808="","",INDEX([1]NKC!$E$10:$E$5007,$H1808)),IF($H1808="","",INDEX([1]NKC!$D$10:$D$5007,$H1808)))</f>
        <v>1121BIDV</v>
      </c>
      <c r="E1808" s="49">
        <f ca="1">IF(IF($H1808="","",INDEX([1]NKC!$E$10:$E$5007,$H1808))=$C$8,"",IF($H1808="","",INDEX([1]NKC!$F$10:$F$5007,$H1808)))</f>
        <v>150000000</v>
      </c>
      <c r="F1808" s="49" t="str">
        <f ca="1">IF(IF($H1808="","",INDEX([1]NKC!$D$10:$D$5007,$H1808))=$C$8,"",IF($H1808="","",INDEX([1]NKC!$F$10:$F$5007,$H1808)))</f>
        <v/>
      </c>
      <c r="G1808" s="50">
        <f ca="1">IF(SUM(E1808:F1808)=0,0,$G$11+SUM(E$12:$E1808)-SUM(F$12:$F1808))</f>
        <v>2167757886</v>
      </c>
      <c r="H1808" s="51">
        <f ca="1">IF(IF(TYPE(MATCH($C$8,OFFSET([1]NKC!$D$10,H1807,0):'[1]NKC'!$D$5007,0)+H1807)=16,"",MATCH($C$8,OFFSET([1]NKC!$D$10,H1807,0):'[1]NKC'!$D$5007,0)+H1807)&lt;IF(TYPE(MATCH($C$8,OFFSET([1]NKC!$E$10,H1807,0):'[1]NKC'!$E$5007,0)+H1807)=16,"",MATCH($C$8,OFFSET([1]NKC!$E$10,H1807,0):'[1]NKC'!$E$5007,0)+H1807),IF(TYPE(MATCH($C$8,OFFSET([1]NKC!$D$10,H1807,0):'[1]NKC'!$D$5007,0)+H1807)=16,"",MATCH($C$8,OFFSET([1]NKC!$D$10,H1807,0):'[1]NKC'!$D$5007,0)+H1807),IF(TYPE(MATCH($C$8,OFFSET([1]NKC!$E$10,H1807,0):'[1]NKC'!$E$5007,0)+H1807)=16,"",MATCH($C$8,OFFSET([1]NKC!$E$10,H1807,0):'[1]NKC'!$E$5007,0)+H1807))</f>
        <v>2880</v>
      </c>
    </row>
    <row r="1809" spans="1:8" s="52" customFormat="1" ht="25.5">
      <c r="A1809" s="45">
        <f ca="1">IF($H1809="","",INDEX([1]NKC!$A$10:$A$5007,$H1809))</f>
        <v>43826</v>
      </c>
      <c r="B1809" s="46" t="str">
        <f ca="1">IF($H1809="","",INDEX([1]NKC!$B$10:$B$5007,$H1809))</f>
        <v>PC00258</v>
      </c>
      <c r="C1809" s="47" t="str">
        <f ca="1">IF($H1809="","",INDEX([1]NKC!$C$10:$C$5007,$H1809))</f>
        <v>Thanh toán phí tiếp khách (A.Nghĩa chủ đầu tư Sala Quận 2.TPHCM) - Lê Mạnh Tuấn</v>
      </c>
      <c r="D1809" s="48" t="str">
        <f ca="1">IF(IF($H1809="","",INDEX([1]NKC!$D$10:$D$5007,$H1809))=$C$8,IF($H1809="","",INDEX([1]NKC!$E$10:$E$5007,$H1809)),IF($H1809="","",INDEX([1]NKC!$D$10:$D$5007,$H1809)))</f>
        <v>6418</v>
      </c>
      <c r="E1809" s="49" t="str">
        <f ca="1">IF(IF($H1809="","",INDEX([1]NKC!$E$10:$E$5007,$H1809))=$C$8,"",IF($H1809="","",INDEX([1]NKC!$F$10:$F$5007,$H1809)))</f>
        <v/>
      </c>
      <c r="F1809" s="49">
        <f ca="1">IF(IF($H1809="","",INDEX([1]NKC!$D$10:$D$5007,$H1809))=$C$8,"",IF($H1809="","",INDEX([1]NKC!$F$10:$F$5007,$H1809)))</f>
        <v>1880000</v>
      </c>
      <c r="G1809" s="50">
        <f ca="1">IF(SUM(E1809:F1809)=0,0,$G$11+SUM(E$12:$E1809)-SUM(F$12:$F1809))</f>
        <v>2165877886</v>
      </c>
      <c r="H1809" s="51">
        <f ca="1">IF(IF(TYPE(MATCH($C$8,OFFSET([1]NKC!$D$10,H1808,0):'[1]NKC'!$D$5007,0)+H1808)=16,"",MATCH($C$8,OFFSET([1]NKC!$D$10,H1808,0):'[1]NKC'!$D$5007,0)+H1808)&lt;IF(TYPE(MATCH($C$8,OFFSET([1]NKC!$E$10,H1808,0):'[1]NKC'!$E$5007,0)+H1808)=16,"",MATCH($C$8,OFFSET([1]NKC!$E$10,H1808,0):'[1]NKC'!$E$5007,0)+H1808),IF(TYPE(MATCH($C$8,OFFSET([1]NKC!$D$10,H1808,0):'[1]NKC'!$D$5007,0)+H1808)=16,"",MATCH($C$8,OFFSET([1]NKC!$D$10,H1808,0):'[1]NKC'!$D$5007,0)+H1808),IF(TYPE(MATCH($C$8,OFFSET([1]NKC!$E$10,H1808,0):'[1]NKC'!$E$5007,0)+H1808)=16,"",MATCH($C$8,OFFSET([1]NKC!$E$10,H1808,0):'[1]NKC'!$E$5007,0)+H1808))</f>
        <v>2887</v>
      </c>
    </row>
    <row r="1810" spans="1:8" s="52" customFormat="1" ht="25.5">
      <c r="A1810" s="45">
        <f ca="1">IF($H1810="","",INDEX([1]NKC!$A$10:$A$5007,$H1810))</f>
        <v>43826</v>
      </c>
      <c r="B1810" s="46" t="str">
        <f ca="1">IF($H1810="","",INDEX([1]NKC!$B$10:$B$5007,$H1810))</f>
        <v>PC00258</v>
      </c>
      <c r="C1810" s="47" t="str">
        <f ca="1">IF($H1810="","",INDEX([1]NKC!$C$10:$C$5007,$H1810))</f>
        <v>Thanh toán phí tiếp khách (A.Nghĩa chủ đầu tư Sala Quận 2.TPHCM) - Lê Mạnh Tuấn</v>
      </c>
      <c r="D1810" s="48" t="str">
        <f ca="1">IF(IF($H1810="","",INDEX([1]NKC!$D$10:$D$5007,$H1810))=$C$8,IF($H1810="","",INDEX([1]NKC!$E$10:$E$5007,$H1810)),IF($H1810="","",INDEX([1]NKC!$D$10:$D$5007,$H1810)))</f>
        <v>6418</v>
      </c>
      <c r="E1810" s="49" t="str">
        <f ca="1">IF(IF($H1810="","",INDEX([1]NKC!$E$10:$E$5007,$H1810))=$C$8,"",IF($H1810="","",INDEX([1]NKC!$F$10:$F$5007,$H1810)))</f>
        <v/>
      </c>
      <c r="F1810" s="49">
        <f ca="1">IF(IF($H1810="","",INDEX([1]NKC!$D$10:$D$5007,$H1810))=$C$8,"",IF($H1810="","",INDEX([1]NKC!$F$10:$F$5007,$H1810)))</f>
        <v>411000</v>
      </c>
      <c r="G1810" s="50">
        <f ca="1">IF(SUM(E1810:F1810)=0,0,$G$11+SUM(E$12:$E1810)-SUM(F$12:$F1810))</f>
        <v>2165466886</v>
      </c>
      <c r="H1810" s="51">
        <f ca="1">IF(IF(TYPE(MATCH($C$8,OFFSET([1]NKC!$D$10,H1809,0):'[1]NKC'!$D$5007,0)+H1809)=16,"",MATCH($C$8,OFFSET([1]NKC!$D$10,H1809,0):'[1]NKC'!$D$5007,0)+H1809)&lt;IF(TYPE(MATCH($C$8,OFFSET([1]NKC!$E$10,H1809,0):'[1]NKC'!$E$5007,0)+H1809)=16,"",MATCH($C$8,OFFSET([1]NKC!$E$10,H1809,0):'[1]NKC'!$E$5007,0)+H1809),IF(TYPE(MATCH($C$8,OFFSET([1]NKC!$D$10,H1809,0):'[1]NKC'!$D$5007,0)+H1809)=16,"",MATCH($C$8,OFFSET([1]NKC!$D$10,H1809,0):'[1]NKC'!$D$5007,0)+H1809),IF(TYPE(MATCH($C$8,OFFSET([1]NKC!$E$10,H1809,0):'[1]NKC'!$E$5007,0)+H1809)=16,"",MATCH($C$8,OFFSET([1]NKC!$E$10,H1809,0):'[1]NKC'!$E$5007,0)+H1809))</f>
        <v>2888</v>
      </c>
    </row>
    <row r="1811" spans="1:8" s="52" customFormat="1" ht="14.25">
      <c r="A1811" s="45">
        <f ca="1">IF($H1811="","",INDEX([1]NKC!$A$10:$A$5007,$H1811))</f>
        <v>43826</v>
      </c>
      <c r="B1811" s="46" t="str">
        <f ca="1">IF($H1811="","",INDEX([1]NKC!$B$10:$B$5007,$H1811))</f>
        <v>PC00258</v>
      </c>
      <c r="C1811" s="47" t="str">
        <f ca="1">IF($H1811="","",INDEX([1]NKC!$C$10:$C$5007,$H1811))</f>
        <v>Thuế GTGT được khấu trừ của hàng hóa, dịch vụ</v>
      </c>
      <c r="D1811" s="48" t="str">
        <f ca="1">IF(IF($H1811="","",INDEX([1]NKC!$D$10:$D$5007,$H1811))=$C$8,IF($H1811="","",INDEX([1]NKC!$E$10:$E$5007,$H1811)),IF($H1811="","",INDEX([1]NKC!$D$10:$D$5007,$H1811)))</f>
        <v>1331</v>
      </c>
      <c r="E1811" s="49" t="str">
        <f ca="1">IF(IF($H1811="","",INDEX([1]NKC!$E$10:$E$5007,$H1811))=$C$8,"",IF($H1811="","",INDEX([1]NKC!$F$10:$F$5007,$H1811)))</f>
        <v/>
      </c>
      <c r="F1811" s="49">
        <f ca="1">IF(IF($H1811="","",INDEX([1]NKC!$D$10:$D$5007,$H1811))=$C$8,"",IF($H1811="","",INDEX([1]NKC!$F$10:$F$5007,$H1811)))</f>
        <v>188000</v>
      </c>
      <c r="G1811" s="50">
        <f ca="1">IF(SUM(E1811:F1811)=0,0,$G$11+SUM(E$12:$E1811)-SUM(F$12:$F1811))</f>
        <v>2165278886</v>
      </c>
      <c r="H1811" s="51">
        <f ca="1">IF(IF(TYPE(MATCH($C$8,OFFSET([1]NKC!$D$10,H1810,0):'[1]NKC'!$D$5007,0)+H1810)=16,"",MATCH($C$8,OFFSET([1]NKC!$D$10,H1810,0):'[1]NKC'!$D$5007,0)+H1810)&lt;IF(TYPE(MATCH($C$8,OFFSET([1]NKC!$E$10,H1810,0):'[1]NKC'!$E$5007,0)+H1810)=16,"",MATCH($C$8,OFFSET([1]NKC!$E$10,H1810,0):'[1]NKC'!$E$5007,0)+H1810),IF(TYPE(MATCH($C$8,OFFSET([1]NKC!$D$10,H1810,0):'[1]NKC'!$D$5007,0)+H1810)=16,"",MATCH($C$8,OFFSET([1]NKC!$D$10,H1810,0):'[1]NKC'!$D$5007,0)+H1810),IF(TYPE(MATCH($C$8,OFFSET([1]NKC!$E$10,H1810,0):'[1]NKC'!$E$5007,0)+H1810)=16,"",MATCH($C$8,OFFSET([1]NKC!$E$10,H1810,0):'[1]NKC'!$E$5007,0)+H1810))</f>
        <v>2889</v>
      </c>
    </row>
    <row r="1812" spans="1:8" s="52" customFormat="1" ht="25.5">
      <c r="A1812" s="45">
        <f ca="1">IF($H1812="","",INDEX([1]NKC!$A$10:$A$5007,$H1812))</f>
        <v>43826</v>
      </c>
      <c r="B1812" s="46" t="str">
        <f ca="1">IF($H1812="","",INDEX([1]NKC!$B$10:$B$5007,$H1812))</f>
        <v>PC00259</v>
      </c>
      <c r="C1812" s="47" t="str">
        <f ca="1">IF($H1812="","",INDEX([1]NKC!$C$10:$C$5007,$H1812))</f>
        <v>Thanh toán phí gửi (báo giá, catalogue, hàng) đi ĐaLat - Lê Ngọc Anh</v>
      </c>
      <c r="D1812" s="48" t="str">
        <f ca="1">IF(IF($H1812="","",INDEX([1]NKC!$D$10:$D$5007,$H1812))=$C$8,IF($H1812="","",INDEX([1]NKC!$E$10:$E$5007,$H1812)),IF($H1812="","",INDEX([1]NKC!$D$10:$D$5007,$H1812)))</f>
        <v>6428</v>
      </c>
      <c r="E1812" s="49" t="str">
        <f ca="1">IF(IF($H1812="","",INDEX([1]NKC!$E$10:$E$5007,$H1812))=$C$8,"",IF($H1812="","",INDEX([1]NKC!$F$10:$F$5007,$H1812)))</f>
        <v/>
      </c>
      <c r="F1812" s="49">
        <f ca="1">IF(IF($H1812="","",INDEX([1]NKC!$D$10:$D$5007,$H1812))=$C$8,"",IF($H1812="","",INDEX([1]NKC!$F$10:$F$5007,$H1812)))</f>
        <v>94000</v>
      </c>
      <c r="G1812" s="50">
        <f ca="1">IF(SUM(E1812:F1812)=0,0,$G$11+SUM(E$12:$E1812)-SUM(F$12:$F1812))</f>
        <v>2165184886</v>
      </c>
      <c r="H1812" s="51">
        <f ca="1">IF(IF(TYPE(MATCH($C$8,OFFSET([1]NKC!$D$10,H1811,0):'[1]NKC'!$D$5007,0)+H1811)=16,"",MATCH($C$8,OFFSET([1]NKC!$D$10,H1811,0):'[1]NKC'!$D$5007,0)+H1811)&lt;IF(TYPE(MATCH($C$8,OFFSET([1]NKC!$E$10,H1811,0):'[1]NKC'!$E$5007,0)+H1811)=16,"",MATCH($C$8,OFFSET([1]NKC!$E$10,H1811,0):'[1]NKC'!$E$5007,0)+H1811),IF(TYPE(MATCH($C$8,OFFSET([1]NKC!$D$10,H1811,0):'[1]NKC'!$D$5007,0)+H1811)=16,"",MATCH($C$8,OFFSET([1]NKC!$D$10,H1811,0):'[1]NKC'!$D$5007,0)+H1811),IF(TYPE(MATCH($C$8,OFFSET([1]NKC!$E$10,H1811,0):'[1]NKC'!$E$5007,0)+H1811)=16,"",MATCH($C$8,OFFSET([1]NKC!$E$10,H1811,0):'[1]NKC'!$E$5007,0)+H1811))</f>
        <v>2890</v>
      </c>
    </row>
    <row r="1813" spans="1:8" s="52" customFormat="1" ht="25.5">
      <c r="A1813" s="45">
        <f ca="1">IF($H1813="","",INDEX([1]NKC!$A$10:$A$5007,$H1813))</f>
        <v>43826</v>
      </c>
      <c r="B1813" s="46" t="str">
        <f ca="1">IF($H1813="","",INDEX([1]NKC!$B$10:$B$5007,$H1813))</f>
        <v>PC00266</v>
      </c>
      <c r="C1813" s="47" t="str">
        <f ca="1">IF($H1813="","",INDEX([1]NKC!$C$10:$C$5007,$H1813))</f>
        <v>Thanh toán cước điện thoại tháng 11/2019 - Tập Đoàn Công Nghiệp-Viễn Thông Quân Đội</v>
      </c>
      <c r="D1813" s="48" t="str">
        <f ca="1">IF(IF($H1813="","",INDEX([1]NKC!$D$10:$D$5007,$H1813))=$C$8,IF($H1813="","",INDEX([1]NKC!$E$10:$E$5007,$H1813)),IF($H1813="","",INDEX([1]NKC!$D$10:$D$5007,$H1813)))</f>
        <v>6418</v>
      </c>
      <c r="E1813" s="49" t="str">
        <f ca="1">IF(IF($H1813="","",INDEX([1]NKC!$E$10:$E$5007,$H1813))=$C$8,"",IF($H1813="","",INDEX([1]NKC!$F$10:$F$5007,$H1813)))</f>
        <v/>
      </c>
      <c r="F1813" s="49">
        <f ca="1">IF(IF($H1813="","",INDEX([1]NKC!$D$10:$D$5007,$H1813))=$C$8,"",IF($H1813="","",INDEX([1]NKC!$F$10:$F$5007,$H1813)))</f>
        <v>2578807</v>
      </c>
      <c r="G1813" s="50">
        <f ca="1">IF(SUM(E1813:F1813)=0,0,$G$11+SUM(E$12:$E1813)-SUM(F$12:$F1813))</f>
        <v>2162606079</v>
      </c>
      <c r="H1813" s="51">
        <f ca="1">IF(IF(TYPE(MATCH($C$8,OFFSET([1]NKC!$D$10,H1812,0):'[1]NKC'!$D$5007,0)+H1812)=16,"",MATCH($C$8,OFFSET([1]NKC!$D$10,H1812,0):'[1]NKC'!$D$5007,0)+H1812)&lt;IF(TYPE(MATCH($C$8,OFFSET([1]NKC!$E$10,H1812,0):'[1]NKC'!$E$5007,0)+H1812)=16,"",MATCH($C$8,OFFSET([1]NKC!$E$10,H1812,0):'[1]NKC'!$E$5007,0)+H1812),IF(TYPE(MATCH($C$8,OFFSET([1]NKC!$D$10,H1812,0):'[1]NKC'!$D$5007,0)+H1812)=16,"",MATCH($C$8,OFFSET([1]NKC!$D$10,H1812,0):'[1]NKC'!$D$5007,0)+H1812),IF(TYPE(MATCH($C$8,OFFSET([1]NKC!$E$10,H1812,0):'[1]NKC'!$E$5007,0)+H1812)=16,"",MATCH($C$8,OFFSET([1]NKC!$E$10,H1812,0):'[1]NKC'!$E$5007,0)+H1812))</f>
        <v>2891</v>
      </c>
    </row>
    <row r="1814" spans="1:8" s="52" customFormat="1" ht="14.25">
      <c r="A1814" s="45">
        <f ca="1">IF($H1814="","",INDEX([1]NKC!$A$10:$A$5007,$H1814))</f>
        <v>43826</v>
      </c>
      <c r="B1814" s="46" t="str">
        <f ca="1">IF($H1814="","",INDEX([1]NKC!$B$10:$B$5007,$H1814))</f>
        <v>PC00266</v>
      </c>
      <c r="C1814" s="47" t="str">
        <f ca="1">IF($H1814="","",INDEX([1]NKC!$C$10:$C$5007,$H1814))</f>
        <v>Thuế GTGT được khấu trừ của hàng hóa, dịch vụ</v>
      </c>
      <c r="D1814" s="48" t="str">
        <f ca="1">IF(IF($H1814="","",INDEX([1]NKC!$D$10:$D$5007,$H1814))=$C$8,IF($H1814="","",INDEX([1]NKC!$E$10:$E$5007,$H1814)),IF($H1814="","",INDEX([1]NKC!$D$10:$D$5007,$H1814)))</f>
        <v>1331</v>
      </c>
      <c r="E1814" s="49" t="str">
        <f ca="1">IF(IF($H1814="","",INDEX([1]NKC!$E$10:$E$5007,$H1814))=$C$8,"",IF($H1814="","",INDEX([1]NKC!$F$10:$F$5007,$H1814)))</f>
        <v/>
      </c>
      <c r="F1814" s="49">
        <f ca="1">IF(IF($H1814="","",INDEX([1]NKC!$D$10:$D$5007,$H1814))=$C$8,"",IF($H1814="","",INDEX([1]NKC!$F$10:$F$5007,$H1814)))</f>
        <v>257881</v>
      </c>
      <c r="G1814" s="50">
        <f ca="1">IF(SUM(E1814:F1814)=0,0,$G$11+SUM(E$12:$E1814)-SUM(F$12:$F1814))</f>
        <v>2162348198</v>
      </c>
      <c r="H1814" s="51">
        <f ca="1">IF(IF(TYPE(MATCH($C$8,OFFSET([1]NKC!$D$10,H1813,0):'[1]NKC'!$D$5007,0)+H1813)=16,"",MATCH($C$8,OFFSET([1]NKC!$D$10,H1813,0):'[1]NKC'!$D$5007,0)+H1813)&lt;IF(TYPE(MATCH($C$8,OFFSET([1]NKC!$E$10,H1813,0):'[1]NKC'!$E$5007,0)+H1813)=16,"",MATCH($C$8,OFFSET([1]NKC!$E$10,H1813,0):'[1]NKC'!$E$5007,0)+H1813),IF(TYPE(MATCH($C$8,OFFSET([1]NKC!$D$10,H1813,0):'[1]NKC'!$D$5007,0)+H1813)=16,"",MATCH($C$8,OFFSET([1]NKC!$D$10,H1813,0):'[1]NKC'!$D$5007,0)+H1813),IF(TYPE(MATCH($C$8,OFFSET([1]NKC!$E$10,H1813,0):'[1]NKC'!$E$5007,0)+H1813)=16,"",MATCH($C$8,OFFSET([1]NKC!$E$10,H1813,0):'[1]NKC'!$E$5007,0)+H1813))</f>
        <v>2892</v>
      </c>
    </row>
    <row r="1815" spans="1:8" s="52" customFormat="1" ht="25.5">
      <c r="A1815" s="45">
        <f ca="1">IF($H1815="","",INDEX([1]NKC!$A$10:$A$5007,$H1815))</f>
        <v>43827</v>
      </c>
      <c r="B1815" s="46" t="str">
        <f ca="1">IF($H1815="","",INDEX([1]NKC!$B$10:$B$5007,$H1815))</f>
        <v>PT00107</v>
      </c>
      <c r="C1815" s="47" t="str">
        <f ca="1">IF($H1815="","",INDEX([1]NKC!$C$10:$C$5007,$H1815))</f>
        <v>Thu tiền bán hàng theo ĐĐH số: DELLA-SA0008-1201 (28/12/2019) - Lê Đặng Hoàng Duy</v>
      </c>
      <c r="D1815" s="48" t="str">
        <f ca="1">IF(IF($H1815="","",INDEX([1]NKC!$D$10:$D$5007,$H1815))=$C$8,IF($H1815="","",INDEX([1]NKC!$E$10:$E$5007,$H1815)),IF($H1815="","",INDEX([1]NKC!$D$10:$D$5007,$H1815)))</f>
        <v>131</v>
      </c>
      <c r="E1815" s="49">
        <f ca="1">IF(IF($H1815="","",INDEX([1]NKC!$E$10:$E$5007,$H1815))=$C$8,"",IF($H1815="","",INDEX([1]NKC!$F$10:$F$5007,$H1815)))</f>
        <v>646000</v>
      </c>
      <c r="F1815" s="49" t="str">
        <f ca="1">IF(IF($H1815="","",INDEX([1]NKC!$D$10:$D$5007,$H1815))=$C$8,"",IF($H1815="","",INDEX([1]NKC!$F$10:$F$5007,$H1815)))</f>
        <v/>
      </c>
      <c r="G1815" s="50">
        <f ca="1">IF(SUM(E1815:F1815)=0,0,$G$11+SUM(E$12:$E1815)-SUM(F$12:$F1815))</f>
        <v>2162994198</v>
      </c>
      <c r="H1815" s="51">
        <f ca="1">IF(IF(TYPE(MATCH($C$8,OFFSET([1]NKC!$D$10,H1814,0):'[1]NKC'!$D$5007,0)+H1814)=16,"",MATCH($C$8,OFFSET([1]NKC!$D$10,H1814,0):'[1]NKC'!$D$5007,0)+H1814)&lt;IF(TYPE(MATCH($C$8,OFFSET([1]NKC!$E$10,H1814,0):'[1]NKC'!$E$5007,0)+H1814)=16,"",MATCH($C$8,OFFSET([1]NKC!$E$10,H1814,0):'[1]NKC'!$E$5007,0)+H1814),IF(TYPE(MATCH($C$8,OFFSET([1]NKC!$D$10,H1814,0):'[1]NKC'!$D$5007,0)+H1814)=16,"",MATCH($C$8,OFFSET([1]NKC!$D$10,H1814,0):'[1]NKC'!$D$5007,0)+H1814),IF(TYPE(MATCH($C$8,OFFSET([1]NKC!$E$10,H1814,0):'[1]NKC'!$E$5007,0)+H1814)=16,"",MATCH($C$8,OFFSET([1]NKC!$E$10,H1814,0):'[1]NKC'!$E$5007,0)+H1814))</f>
        <v>2898</v>
      </c>
    </row>
    <row r="1816" spans="1:8" s="52" customFormat="1" ht="25.5">
      <c r="A1816" s="45">
        <f ca="1">IF($H1816="","",INDEX([1]NKC!$A$10:$A$5007,$H1816))</f>
        <v>43827</v>
      </c>
      <c r="B1816" s="46" t="str">
        <f ca="1">IF($H1816="","",INDEX([1]NKC!$B$10:$B$5007,$H1816))</f>
        <v>PT00108</v>
      </c>
      <c r="C1816" s="47" t="str">
        <f ca="1">IF($H1816="","",INDEX([1]NKC!$C$10:$C$5007,$H1816))</f>
        <v>Thu tiền bán hàng theo ĐĐH số: DELLA-SA0004-1202 (28/12/2019) - Đỗ Trọng Khương</v>
      </c>
      <c r="D1816" s="48" t="str">
        <f ca="1">IF(IF($H1816="","",INDEX([1]NKC!$D$10:$D$5007,$H1816))=$C$8,IF($H1816="","",INDEX([1]NKC!$E$10:$E$5007,$H1816)),IF($H1816="","",INDEX([1]NKC!$D$10:$D$5007,$H1816)))</f>
        <v>131</v>
      </c>
      <c r="E1816" s="49">
        <f ca="1">IF(IF($H1816="","",INDEX([1]NKC!$E$10:$E$5007,$H1816))=$C$8,"",IF($H1816="","",INDEX([1]NKC!$F$10:$F$5007,$H1816)))</f>
        <v>262545</v>
      </c>
      <c r="F1816" s="49" t="str">
        <f ca="1">IF(IF($H1816="","",INDEX([1]NKC!$D$10:$D$5007,$H1816))=$C$8,"",IF($H1816="","",INDEX([1]NKC!$F$10:$F$5007,$H1816)))</f>
        <v/>
      </c>
      <c r="G1816" s="50">
        <f ca="1">IF(SUM(E1816:F1816)=0,0,$G$11+SUM(E$12:$E1816)-SUM(F$12:$F1816))</f>
        <v>2163256743</v>
      </c>
      <c r="H1816" s="51">
        <f ca="1">IF(IF(TYPE(MATCH($C$8,OFFSET([1]NKC!$D$10,H1815,0):'[1]NKC'!$D$5007,0)+H1815)=16,"",MATCH($C$8,OFFSET([1]NKC!$D$10,H1815,0):'[1]NKC'!$D$5007,0)+H1815)&lt;IF(TYPE(MATCH($C$8,OFFSET([1]NKC!$E$10,H1815,0):'[1]NKC'!$E$5007,0)+H1815)=16,"",MATCH($C$8,OFFSET([1]NKC!$E$10,H1815,0):'[1]NKC'!$E$5007,0)+H1815),IF(TYPE(MATCH($C$8,OFFSET([1]NKC!$D$10,H1815,0):'[1]NKC'!$D$5007,0)+H1815)=16,"",MATCH($C$8,OFFSET([1]NKC!$D$10,H1815,0):'[1]NKC'!$D$5007,0)+H1815),IF(TYPE(MATCH($C$8,OFFSET([1]NKC!$E$10,H1815,0):'[1]NKC'!$E$5007,0)+H1815)=16,"",MATCH($C$8,OFFSET([1]NKC!$E$10,H1815,0):'[1]NKC'!$E$5007,0)+H1815))</f>
        <v>2902</v>
      </c>
    </row>
    <row r="1817" spans="1:8" s="52" customFormat="1" ht="25.5">
      <c r="A1817" s="45">
        <f ca="1">IF($H1817="","",INDEX([1]NKC!$A$10:$A$5007,$H1817))</f>
        <v>43827</v>
      </c>
      <c r="B1817" s="46" t="str">
        <f ca="1">IF($H1817="","",INDEX([1]NKC!$B$10:$B$5007,$H1817))</f>
        <v>PC00267</v>
      </c>
      <c r="C1817" s="47" t="str">
        <f ca="1">IF($H1817="","",INDEX([1]NKC!$C$10:$C$5007,$H1817))</f>
        <v>Thanh toán phí rác T11+12/2019 (kho thủ đức-không chứng từ) - Văn Ngọc Phương</v>
      </c>
      <c r="D1817" s="48" t="str">
        <f ca="1">IF(IF($H1817="","",INDEX([1]NKC!$D$10:$D$5007,$H1817))=$C$8,IF($H1817="","",INDEX([1]NKC!$E$10:$E$5007,$H1817)),IF($H1817="","",INDEX([1]NKC!$D$10:$D$5007,$H1817)))</f>
        <v>6428</v>
      </c>
      <c r="E1817" s="49" t="str">
        <f ca="1">IF(IF($H1817="","",INDEX([1]NKC!$E$10:$E$5007,$H1817))=$C$8,"",IF($H1817="","",INDEX([1]NKC!$F$10:$F$5007,$H1817)))</f>
        <v/>
      </c>
      <c r="F1817" s="49">
        <f ca="1">IF(IF($H1817="","",INDEX([1]NKC!$D$10:$D$5007,$H1817))=$C$8,"",IF($H1817="","",INDEX([1]NKC!$F$10:$F$5007,$H1817)))</f>
        <v>200000</v>
      </c>
      <c r="G1817" s="50">
        <f ca="1">IF(SUM(E1817:F1817)=0,0,$G$11+SUM(E$12:$E1817)-SUM(F$12:$F1817))</f>
        <v>2163056743</v>
      </c>
      <c r="H1817" s="51">
        <f ca="1">IF(IF(TYPE(MATCH($C$8,OFFSET([1]NKC!$D$10,H1816,0):'[1]NKC'!$D$5007,0)+H1816)=16,"",MATCH($C$8,OFFSET([1]NKC!$D$10,H1816,0):'[1]NKC'!$D$5007,0)+H1816)&lt;IF(TYPE(MATCH($C$8,OFFSET([1]NKC!$E$10,H1816,0):'[1]NKC'!$E$5007,0)+H1816)=16,"",MATCH($C$8,OFFSET([1]NKC!$E$10,H1816,0):'[1]NKC'!$E$5007,0)+H1816),IF(TYPE(MATCH($C$8,OFFSET([1]NKC!$D$10,H1816,0):'[1]NKC'!$D$5007,0)+H1816)=16,"",MATCH($C$8,OFFSET([1]NKC!$D$10,H1816,0):'[1]NKC'!$D$5007,0)+H1816),IF(TYPE(MATCH($C$8,OFFSET([1]NKC!$E$10,H1816,0):'[1]NKC'!$E$5007,0)+H1816)=16,"",MATCH($C$8,OFFSET([1]NKC!$E$10,H1816,0):'[1]NKC'!$E$5007,0)+H1816))</f>
        <v>2906</v>
      </c>
    </row>
    <row r="1818" spans="1:8" s="52" customFormat="1" ht="25.5">
      <c r="A1818" s="45">
        <f ca="1">IF($H1818="","",INDEX([1]NKC!$A$10:$A$5007,$H1818))</f>
        <v>43829</v>
      </c>
      <c r="B1818" s="46" t="str">
        <f ca="1">IF($H1818="","",INDEX([1]NKC!$B$10:$B$5007,$H1818))</f>
        <v>PT00109</v>
      </c>
      <c r="C1818" s="47" t="str">
        <f ca="1">IF($H1818="","",INDEX([1]NKC!$C$10:$C$5007,$H1818))</f>
        <v>Thu tiền bán hàng theo ĐĐH số: DELLA-SA0004-1202 (28/12/2019) - Đỗ Trọng Khương</v>
      </c>
      <c r="D1818" s="48" t="str">
        <f ca="1">IF(IF($H1818="","",INDEX([1]NKC!$D$10:$D$5007,$H1818))=$C$8,IF($H1818="","",INDEX([1]NKC!$E$10:$E$5007,$H1818)),IF($H1818="","",INDEX([1]NKC!$D$10:$D$5007,$H1818)))</f>
        <v>131</v>
      </c>
      <c r="E1818" s="49">
        <f ca="1">IF(IF($H1818="","",INDEX([1]NKC!$E$10:$E$5007,$H1818))=$C$8,"",IF($H1818="","",INDEX([1]NKC!$F$10:$F$5007,$H1818)))</f>
        <v>2178091</v>
      </c>
      <c r="F1818" s="49" t="str">
        <f ca="1">IF(IF($H1818="","",INDEX([1]NKC!$D$10:$D$5007,$H1818))=$C$8,"",IF($H1818="","",INDEX([1]NKC!$F$10:$F$5007,$H1818)))</f>
        <v/>
      </c>
      <c r="G1818" s="50">
        <f ca="1">IF(SUM(E1818:F1818)=0,0,$G$11+SUM(E$12:$E1818)-SUM(F$12:$F1818))</f>
        <v>2165234834</v>
      </c>
      <c r="H1818" s="51">
        <f ca="1">IF(IF(TYPE(MATCH($C$8,OFFSET([1]NKC!$D$10,H1817,0):'[1]NKC'!$D$5007,0)+H1817)=16,"",MATCH($C$8,OFFSET([1]NKC!$D$10,H1817,0):'[1]NKC'!$D$5007,0)+H1817)&lt;IF(TYPE(MATCH($C$8,OFFSET([1]NKC!$E$10,H1817,0):'[1]NKC'!$E$5007,0)+H1817)=16,"",MATCH($C$8,OFFSET([1]NKC!$E$10,H1817,0):'[1]NKC'!$E$5007,0)+H1817),IF(TYPE(MATCH($C$8,OFFSET([1]NKC!$D$10,H1817,0):'[1]NKC'!$D$5007,0)+H1817)=16,"",MATCH($C$8,OFFSET([1]NKC!$D$10,H1817,0):'[1]NKC'!$D$5007,0)+H1817),IF(TYPE(MATCH($C$8,OFFSET([1]NKC!$E$10,H1817,0):'[1]NKC'!$E$5007,0)+H1817)=16,"",MATCH($C$8,OFFSET([1]NKC!$E$10,H1817,0):'[1]NKC'!$E$5007,0)+H1817))</f>
        <v>2908</v>
      </c>
    </row>
    <row r="1819" spans="1:8" s="52" customFormat="1" ht="25.5">
      <c r="A1819" s="45">
        <f ca="1">IF($H1819="","",INDEX([1]NKC!$A$10:$A$5007,$H1819))</f>
        <v>43830</v>
      </c>
      <c r="B1819" s="46" t="str">
        <f ca="1">IF($H1819="","",INDEX([1]NKC!$B$10:$B$5007,$H1819))</f>
        <v>PT00110</v>
      </c>
      <c r="C1819" s="47" t="str">
        <f ca="1">IF($H1819="","",INDEX([1]NKC!$C$10:$C$5007,$H1819))</f>
        <v>Thu tiền bán hàng theo ĐĐH số: DELLA-SA0004-1201 (31/12/2019) - Đỗ Trọng Khương</v>
      </c>
      <c r="D1819" s="48" t="str">
        <f ca="1">IF(IF($H1819="","",INDEX([1]NKC!$D$10:$D$5007,$H1819))=$C$8,IF($H1819="","",INDEX([1]NKC!$E$10:$E$5007,$H1819)),IF($H1819="","",INDEX([1]NKC!$D$10:$D$5007,$H1819)))</f>
        <v>131</v>
      </c>
      <c r="E1819" s="49">
        <f ca="1">IF(IF($H1819="","",INDEX([1]NKC!$E$10:$E$5007,$H1819))=$C$8,"",IF($H1819="","",INDEX([1]NKC!$F$10:$F$5007,$H1819)))</f>
        <v>131273</v>
      </c>
      <c r="F1819" s="49" t="str">
        <f ca="1">IF(IF($H1819="","",INDEX([1]NKC!$D$10:$D$5007,$H1819))=$C$8,"",IF($H1819="","",INDEX([1]NKC!$F$10:$F$5007,$H1819)))</f>
        <v/>
      </c>
      <c r="G1819" s="50">
        <f ca="1">IF(SUM(E1819:F1819)=0,0,$G$11+SUM(E$12:$E1819)-SUM(F$12:$F1819))</f>
        <v>2165366107</v>
      </c>
      <c r="H1819" s="51">
        <f ca="1">IF(IF(TYPE(MATCH($C$8,OFFSET([1]NKC!$D$10,H1818,0):'[1]NKC'!$D$5007,0)+H1818)=16,"",MATCH($C$8,OFFSET([1]NKC!$D$10,H1818,0):'[1]NKC'!$D$5007,0)+H1818)&lt;IF(TYPE(MATCH($C$8,OFFSET([1]NKC!$E$10,H1818,0):'[1]NKC'!$E$5007,0)+H1818)=16,"",MATCH($C$8,OFFSET([1]NKC!$E$10,H1818,0):'[1]NKC'!$E$5007,0)+H1818),IF(TYPE(MATCH($C$8,OFFSET([1]NKC!$D$10,H1818,0):'[1]NKC'!$D$5007,0)+H1818)=16,"",MATCH($C$8,OFFSET([1]NKC!$D$10,H1818,0):'[1]NKC'!$D$5007,0)+H1818),IF(TYPE(MATCH($C$8,OFFSET([1]NKC!$E$10,H1818,0):'[1]NKC'!$E$5007,0)+H1818)=16,"",MATCH($C$8,OFFSET([1]NKC!$E$10,H1818,0):'[1]NKC'!$E$5007,0)+H1818))</f>
        <v>2936</v>
      </c>
    </row>
    <row r="1820" spans="1:8" s="52" customFormat="1" ht="25.5">
      <c r="A1820" s="45">
        <f ca="1">IF($H1820="","",INDEX([1]NKC!$A$10:$A$5007,$H1820))</f>
        <v>43830</v>
      </c>
      <c r="B1820" s="46">
        <f ca="1">IF($H1820="","",INDEX([1]NKC!$B$10:$B$5007,$H1820))</f>
        <v>0</v>
      </c>
      <c r="C1820" s="47" t="str">
        <f ca="1">IF($H1820="","",INDEX([1]NKC!$C$10:$C$5007,$H1820))</f>
        <v>Thanh toán phí gia công kệ mẫu theo PC00176 (30/09/2019) - Căn cứ PT00060 (30/09/2019)</v>
      </c>
      <c r="D1820" s="48" t="str">
        <f ca="1">IF(IF($H1820="","",INDEX([1]NKC!$D$10:$D$5007,$H1820))=$C$8,IF($H1820="","",INDEX([1]NKC!$E$10:$E$5007,$H1820)),IF($H1820="","",INDEX([1]NKC!$D$10:$D$5007,$H1820)))</f>
        <v>331</v>
      </c>
      <c r="E1820" s="49" t="str">
        <f ca="1">IF(IF($H1820="","",INDEX([1]NKC!$E$10:$E$5007,$H1820))=$C$8,"",IF($H1820="","",INDEX([1]NKC!$F$10:$F$5007,$H1820)))</f>
        <v/>
      </c>
      <c r="F1820" s="49">
        <f ca="1">IF(IF($H1820="","",INDEX([1]NKC!$D$10:$D$5007,$H1820))=$C$8,"",IF($H1820="","",INDEX([1]NKC!$F$10:$F$5007,$H1820)))</f>
        <v>11655000</v>
      </c>
      <c r="G1820" s="50">
        <f ca="1">IF(SUM(E1820:F1820)=0,0,$G$11+SUM(E$12:$E1820)-SUM(F$12:$F1820))</f>
        <v>2153711107</v>
      </c>
      <c r="H1820" s="51">
        <f ca="1">IF(IF(TYPE(MATCH($C$8,OFFSET([1]NKC!$D$10,H1819,0):'[1]NKC'!$D$5007,0)+H1819)=16,"",MATCH($C$8,OFFSET([1]NKC!$D$10,H1819,0):'[1]NKC'!$D$5007,0)+H1819)&lt;IF(TYPE(MATCH($C$8,OFFSET([1]NKC!$E$10,H1819,0):'[1]NKC'!$E$5007,0)+H1819)=16,"",MATCH($C$8,OFFSET([1]NKC!$E$10,H1819,0):'[1]NKC'!$E$5007,0)+H1819),IF(TYPE(MATCH($C$8,OFFSET([1]NKC!$D$10,H1819,0):'[1]NKC'!$D$5007,0)+H1819)=16,"",MATCH($C$8,OFFSET([1]NKC!$D$10,H1819,0):'[1]NKC'!$D$5007,0)+H1819),IF(TYPE(MATCH($C$8,OFFSET([1]NKC!$E$10,H1819,0):'[1]NKC'!$E$5007,0)+H1819)=16,"",MATCH($C$8,OFFSET([1]NKC!$E$10,H1819,0):'[1]NKC'!$E$5007,0)+H1819))</f>
        <v>2989</v>
      </c>
    </row>
    <row r="1821" spans="1:8" s="52" customFormat="1" ht="14.25">
      <c r="A1821" s="45">
        <f ca="1">IF($H1821="","",INDEX([1]NKC!$A$10:$A$5007,$H1821))</f>
        <v>43830</v>
      </c>
      <c r="B1821" s="46" t="str">
        <f ca="1">IF($H1821="","",INDEX([1]NKC!$B$10:$B$5007,$H1821))</f>
        <v>không hiểu giảm món nào</v>
      </c>
      <c r="C1821" s="47" t="str">
        <f ca="1">IF($H1821="","",INDEX([1]NKC!$C$10:$C$5007,$H1821))</f>
        <v>Điều chỉnh giảm thuế GTGT phải nộp năm 2019</v>
      </c>
      <c r="D1821" s="48" t="str">
        <f ca="1">IF(IF($H1821="","",INDEX([1]NKC!$D$10:$D$5007,$H1821))=$C$8,IF($H1821="","",INDEX([1]NKC!$E$10:$E$5007,$H1821)),IF($H1821="","",INDEX([1]NKC!$D$10:$D$5007,$H1821)))</f>
        <v>33311</v>
      </c>
      <c r="E1821" s="49">
        <f ca="1">IF(IF($H1821="","",INDEX([1]NKC!$E$10:$E$5007,$H1821))=$C$8,"",IF($H1821="","",INDEX([1]NKC!$F$10:$F$5007,$H1821)))</f>
        <v>-3635198</v>
      </c>
      <c r="F1821" s="49" t="str">
        <f ca="1">IF(IF($H1821="","",INDEX([1]NKC!$D$10:$D$5007,$H1821))=$C$8,"",IF($H1821="","",INDEX([1]NKC!$F$10:$F$5007,$H1821)))</f>
        <v/>
      </c>
      <c r="G1821" s="50">
        <f ca="1">IF(SUM(E1821:F1821)=0,0,$G$11+SUM(E$12:$E1821)-SUM(F$12:$F1821))</f>
        <v>2150075909</v>
      </c>
      <c r="H1821" s="51">
        <f ca="1">IF(IF(TYPE(MATCH($C$8,OFFSET([1]NKC!$D$10,H1820,0):'[1]NKC'!$D$5007,0)+H1820)=16,"",MATCH($C$8,OFFSET([1]NKC!$D$10,H1820,0):'[1]NKC'!$D$5007,0)+H1820)&lt;IF(TYPE(MATCH($C$8,OFFSET([1]NKC!$E$10,H1820,0):'[1]NKC'!$E$5007,0)+H1820)=16,"",MATCH($C$8,OFFSET([1]NKC!$E$10,H1820,0):'[1]NKC'!$E$5007,0)+H1820),IF(TYPE(MATCH($C$8,OFFSET([1]NKC!$D$10,H1820,0):'[1]NKC'!$D$5007,0)+H1820)=16,"",MATCH($C$8,OFFSET([1]NKC!$D$10,H1820,0):'[1]NKC'!$D$5007,0)+H1820),IF(TYPE(MATCH($C$8,OFFSET([1]NKC!$E$10,H1820,0):'[1]NKC'!$E$5007,0)+H1820)=16,"",MATCH($C$8,OFFSET([1]NKC!$E$10,H1820,0):'[1]NKC'!$E$5007,0)+H1820))</f>
        <v>3002</v>
      </c>
    </row>
    <row r="1822" spans="1:8" s="52" customFormat="1" ht="25.5">
      <c r="A1822" s="45">
        <f ca="1">IF($H1822="","",INDEX([1]NKC!$A$10:$A$5007,$H1822))</f>
        <v>43830</v>
      </c>
      <c r="B1822" s="46">
        <f ca="1">IF($H1822="","",INDEX([1]NKC!$B$10:$B$5007,$H1822))</f>
        <v>0</v>
      </c>
      <c r="C1822" s="47" t="str">
        <f ca="1">IF($H1822="","",INDEX([1]NKC!$C$10:$C$5007,$H1822))</f>
        <v>Chuyển thuế GTGT phải nộp sang TK 3388 (chờ xử lý)</v>
      </c>
      <c r="D1822" s="48" t="str">
        <f ca="1">IF(IF($H1822="","",INDEX([1]NKC!$D$10:$D$5007,$H1822))=$C$8,IF($H1822="","",INDEX([1]NKC!$E$10:$E$5007,$H1822)),IF($H1822="","",INDEX([1]NKC!$D$10:$D$5007,$H1822)))</f>
        <v>3388</v>
      </c>
      <c r="E1822" s="49">
        <f ca="1">IF(IF($H1822="","",INDEX([1]NKC!$E$10:$E$5007,$H1822))=$C$8,"",IF($H1822="","",INDEX([1]NKC!$F$10:$F$5007,$H1822)))</f>
        <v>3635198</v>
      </c>
      <c r="F1822" s="49" t="str">
        <f ca="1">IF(IF($H1822="","",INDEX([1]NKC!$D$10:$D$5007,$H1822))=$C$8,"",IF($H1822="","",INDEX([1]NKC!$F$10:$F$5007,$H1822)))</f>
        <v/>
      </c>
      <c r="G1822" s="50">
        <f ca="1">IF(SUM(E1822:F1822)=0,0,$G$11+SUM(E$12:$E1822)-SUM(F$12:$F1822))</f>
        <v>2153711107</v>
      </c>
      <c r="H1822" s="51">
        <f ca="1">IF(IF(TYPE(MATCH($C$8,OFFSET([1]NKC!$D$10,H1821,0):'[1]NKC'!$D$5007,0)+H1821)=16,"",MATCH($C$8,OFFSET([1]NKC!$D$10,H1821,0):'[1]NKC'!$D$5007,0)+H1821)&lt;IF(TYPE(MATCH($C$8,OFFSET([1]NKC!$E$10,H1821,0):'[1]NKC'!$E$5007,0)+H1821)=16,"",MATCH($C$8,OFFSET([1]NKC!$E$10,H1821,0):'[1]NKC'!$E$5007,0)+H1821),IF(TYPE(MATCH($C$8,OFFSET([1]NKC!$D$10,H1821,0):'[1]NKC'!$D$5007,0)+H1821)=16,"",MATCH($C$8,OFFSET([1]NKC!$D$10,H1821,0):'[1]NKC'!$D$5007,0)+H1821),IF(TYPE(MATCH($C$8,OFFSET([1]NKC!$E$10,H1821,0):'[1]NKC'!$E$5007,0)+H1821)=16,"",MATCH($C$8,OFFSET([1]NKC!$E$10,H1821,0):'[1]NKC'!$E$5007,0)+H1821))</f>
        <v>3003</v>
      </c>
    </row>
    <row r="1823" spans="1:8" s="52" customFormat="1" ht="25.5">
      <c r="A1823" s="45">
        <f ca="1">IF($H1823="","",INDEX([1]NKC!$A$10:$A$5007,$H1823))</f>
        <v>43830</v>
      </c>
      <c r="B1823" s="46">
        <f ca="1">IF($H1823="","",INDEX([1]NKC!$B$10:$B$5007,$H1823))</f>
        <v>0</v>
      </c>
      <c r="C1823" s="47" t="str">
        <f ca="1">IF($H1823="","",INDEX([1]NKC!$C$10:$C$5007,$H1823))</f>
        <v>Hoàng Thị Luyến bù trừ tiền tạm ứng từ năm 2018 đến năm 2019</v>
      </c>
      <c r="D1823" s="48" t="str">
        <f ca="1">IF(IF($H1823="","",INDEX([1]NKC!$D$10:$D$5007,$H1823))=$C$8,IF($H1823="","",INDEX([1]NKC!$E$10:$E$5007,$H1823)),IF($H1823="","",INDEX([1]NKC!$D$10:$D$5007,$H1823)))</f>
        <v>141</v>
      </c>
      <c r="E1823" s="49" t="str">
        <f ca="1">IF(IF($H1823="","",INDEX([1]NKC!$E$10:$E$5007,$H1823))=$C$8,"",IF($H1823="","",INDEX([1]NKC!$F$10:$F$5007,$H1823)))</f>
        <v/>
      </c>
      <c r="F1823" s="55">
        <f ca="1">IF(IF($H1823="","",INDEX([1]NKC!$D$10:$D$5007,$H1823))=$C$8,"",IF($H1823="","",INDEX([1]NKC!$F$10:$F$5007,$H1823)))</f>
        <v>2000000000</v>
      </c>
      <c r="G1823" s="50">
        <f ca="1">IF(SUM(E1823:F1823)=0,0,$G$11+SUM(E$12:$E1823)-SUM(F$12:$F1823))</f>
        <v>153711107</v>
      </c>
      <c r="H1823" s="51">
        <f ca="1">IF(IF(TYPE(MATCH($C$8,OFFSET([1]NKC!$D$10,H1822,0):'[1]NKC'!$D$5007,0)+H1822)=16,"",MATCH($C$8,OFFSET([1]NKC!$D$10,H1822,0):'[1]NKC'!$D$5007,0)+H1822)&lt;IF(TYPE(MATCH($C$8,OFFSET([1]NKC!$E$10,H1822,0):'[1]NKC'!$E$5007,0)+H1822)=16,"",MATCH($C$8,OFFSET([1]NKC!$E$10,H1822,0):'[1]NKC'!$E$5007,0)+H1822),IF(TYPE(MATCH($C$8,OFFSET([1]NKC!$D$10,H1822,0):'[1]NKC'!$D$5007,0)+H1822)=16,"",MATCH($C$8,OFFSET([1]NKC!$D$10,H1822,0):'[1]NKC'!$D$5007,0)+H1822),IF(TYPE(MATCH($C$8,OFFSET([1]NKC!$E$10,H1822,0):'[1]NKC'!$E$5007,0)+H1822)=16,"",MATCH($C$8,OFFSET([1]NKC!$E$10,H1822,0):'[1]NKC'!$E$5007,0)+H1822))</f>
        <v>3007</v>
      </c>
    </row>
    <row r="1824" spans="1:8" s="52" customFormat="1" ht="14.25">
      <c r="A1824" s="45">
        <f ca="1">IF($H1824="","",INDEX([1]NKC!$A$10:$A$5007,$H1824))</f>
        <v>43830</v>
      </c>
      <c r="B1824" s="46">
        <f ca="1">IF($H1824="","",INDEX([1]NKC!$B$10:$B$5007,$H1824))</f>
        <v>0</v>
      </c>
      <c r="C1824" s="47" t="str">
        <f ca="1">IF($H1824="","",INDEX([1]NKC!$C$10:$C$5007,$H1824))</f>
        <v>Điều chỉnh</v>
      </c>
      <c r="D1824" s="48" t="str">
        <f ca="1">IF(IF($H1824="","",INDEX([1]NKC!$D$10:$D$5007,$H1824))=$C$8,IF($H1824="","",INDEX([1]NKC!$E$10:$E$5007,$H1824)),IF($H1824="","",INDEX([1]NKC!$D$10:$D$5007,$H1824)))</f>
        <v>3388</v>
      </c>
      <c r="E1824" s="49" t="str">
        <f ca="1">IF(IF($H1824="","",INDEX([1]NKC!$E$10:$E$5007,$H1824))=$C$8,"",IF($H1824="","",INDEX([1]NKC!$F$10:$F$5007,$H1824)))</f>
        <v/>
      </c>
      <c r="F1824" s="55">
        <f ca="1">IF(IF($H1824="","",INDEX([1]NKC!$D$10:$D$5007,$H1824))=$C$8,"",IF($H1824="","",INDEX([1]NKC!$F$10:$F$5007,$H1824)))</f>
        <v>5739500</v>
      </c>
      <c r="G1824" s="50">
        <f ca="1">IF(SUM(E1824:F1824)=0,0,$G$11+SUM(E$12:$E1824)-SUM(F$12:$F1824))</f>
        <v>147971607</v>
      </c>
      <c r="H1824" s="51">
        <f ca="1">IF(IF(TYPE(MATCH($C$8,OFFSET([1]NKC!$D$10,H1823,0):'[1]NKC'!$D$5007,0)+H1823)=16,"",MATCH($C$8,OFFSET([1]NKC!$D$10,H1823,0):'[1]NKC'!$D$5007,0)+H1823)&lt;IF(TYPE(MATCH($C$8,OFFSET([1]NKC!$E$10,H1823,0):'[1]NKC'!$E$5007,0)+H1823)=16,"",MATCH($C$8,OFFSET([1]NKC!$E$10,H1823,0):'[1]NKC'!$E$5007,0)+H1823),IF(TYPE(MATCH($C$8,OFFSET([1]NKC!$D$10,H1823,0):'[1]NKC'!$D$5007,0)+H1823)=16,"",MATCH($C$8,OFFSET([1]NKC!$D$10,H1823,0):'[1]NKC'!$D$5007,0)+H1823),IF(TYPE(MATCH($C$8,OFFSET([1]NKC!$E$10,H1823,0):'[1]NKC'!$E$5007,0)+H1823)=16,"",MATCH($C$8,OFFSET([1]NKC!$E$10,H1823,0):'[1]NKC'!$E$5007,0)+H1823))</f>
        <v>3008</v>
      </c>
    </row>
    <row r="1825" spans="1:10" s="52" customFormat="1" ht="14.25">
      <c r="A1825" s="45">
        <f ca="1">IF($H1825="","",INDEX([1]NKC!$A$10:$A$5007,$H1825))</f>
        <v>43830</v>
      </c>
      <c r="B1825" s="46">
        <f ca="1">IF($H1825="","",INDEX([1]NKC!$B$10:$B$5007,$H1825))</f>
        <v>0</v>
      </c>
      <c r="C1825" s="47" t="str">
        <f ca="1">IF($H1825="","",INDEX([1]NKC!$C$10:$C$5007,$H1825))</f>
        <v>Trả lại tiền ký cược mua hàng năm 2019</v>
      </c>
      <c r="D1825" s="48" t="str">
        <f ca="1">IF(IF($H1825="","",INDEX([1]NKC!$D$10:$D$5007,$H1825))=$C$8,IF($H1825="","",INDEX([1]NKC!$E$10:$E$5007,$H1825)),IF($H1825="","",INDEX([1]NKC!$D$10:$D$5007,$H1825)))</f>
        <v>344</v>
      </c>
      <c r="E1825" s="49" t="str">
        <f ca="1">IF(IF($H1825="","",INDEX([1]NKC!$E$10:$E$5007,$H1825))=$C$8,"",IF($H1825="","",INDEX([1]NKC!$F$10:$F$5007,$H1825)))</f>
        <v/>
      </c>
      <c r="F1825" s="55">
        <f ca="1">IF(IF($H1825="","",INDEX([1]NKC!$D$10:$D$5007,$H1825))=$C$8,"",IF($H1825="","",INDEX([1]NKC!$F$10:$F$5007,$H1825)))</f>
        <v>0</v>
      </c>
      <c r="G1825" s="50">
        <f ca="1">IF(SUM(E1825:F1825)=0,0,$G$11+SUM(E$12:$E1825)-SUM(F$12:$F1825))</f>
        <v>0</v>
      </c>
      <c r="H1825" s="51">
        <f ca="1">IF(IF(TYPE(MATCH($C$8,OFFSET([1]NKC!$D$10,H1824,0):'[1]NKC'!$D$5007,0)+H1824)=16,"",MATCH($C$8,OFFSET([1]NKC!$D$10,H1824,0):'[1]NKC'!$D$5007,0)+H1824)&lt;IF(TYPE(MATCH($C$8,OFFSET([1]NKC!$E$10,H1824,0):'[1]NKC'!$E$5007,0)+H1824)=16,"",MATCH($C$8,OFFSET([1]NKC!$E$10,H1824,0):'[1]NKC'!$E$5007,0)+H1824),IF(TYPE(MATCH($C$8,OFFSET([1]NKC!$D$10,H1824,0):'[1]NKC'!$D$5007,0)+H1824)=16,"",MATCH($C$8,OFFSET([1]NKC!$D$10,H1824,0):'[1]NKC'!$D$5007,0)+H1824),IF(TYPE(MATCH($C$8,OFFSET([1]NKC!$E$10,H1824,0):'[1]NKC'!$E$5007,0)+H1824)=16,"",MATCH($C$8,OFFSET([1]NKC!$E$10,H1824,0):'[1]NKC'!$E$5007,0)+H1824))</f>
        <v>3011</v>
      </c>
      <c r="J1825" s="52">
        <v>28370433</v>
      </c>
    </row>
    <row r="1826" spans="1:10" s="52" customFormat="1" ht="14.25">
      <c r="A1826" s="45" t="str">
        <f ca="1">IF($H1826="","",INDEX([1]NKC!$A$10:$A$5007,$H1826))</f>
        <v/>
      </c>
      <c r="B1826" s="46" t="str">
        <f ca="1">IF($H1826="","",INDEX([1]NKC!$B$10:$B$5007,$H1826))</f>
        <v/>
      </c>
      <c r="C1826" s="47" t="str">
        <f ca="1">IF($H1826="","",INDEX([1]NKC!$C$10:$C$5007,$H1826))</f>
        <v/>
      </c>
      <c r="D1826" s="48" t="str">
        <f ca="1">IF(IF($H1826="","",INDEX([1]NKC!$D$10:$D$5007,$H1826))=$C$8,IF($H1826="","",INDEX([1]NKC!$E$10:$E$5007,$H1826)),IF($H1826="","",INDEX([1]NKC!$D$10:$D$5007,$H1826)))</f>
        <v/>
      </c>
      <c r="E1826" s="49" t="str">
        <f ca="1">IF(IF($H1826="","",INDEX([1]NKC!$E$10:$E$5007,$H1826))=$C$8,"",IF($H1826="","",INDEX([1]NKC!$F$10:$F$5007,$H1826)))</f>
        <v/>
      </c>
      <c r="F1826" s="55" t="str">
        <f ca="1">IF(IF($H1826="","",INDEX([1]NKC!$D$10:$D$5007,$H1826))=$C$8,"",IF($H1826="","",INDEX([1]NKC!$F$10:$F$5007,$H1826)))</f>
        <v/>
      </c>
      <c r="G1826" s="50">
        <f ca="1">IF(SUM(E1826:F1826)=0,0,$G$11+SUM(E$12:$E1826)-SUM(F$12:$F1826))</f>
        <v>0</v>
      </c>
      <c r="H1826" s="51" t="str">
        <f ca="1">IF(IF(TYPE(MATCH($C$8,OFFSET([1]NKC!$D$10,H1825,0):'[1]NKC'!$D$5007,0)+H1825)=16,"",MATCH($C$8,OFFSET([1]NKC!$D$10,H1825,0):'[1]NKC'!$D$5007,0)+H1825)&lt;IF(TYPE(MATCH($C$8,OFFSET([1]NKC!$E$10,H1825,0):'[1]NKC'!$E$5007,0)+H1825)=16,"",MATCH($C$8,OFFSET([1]NKC!$E$10,H1825,0):'[1]NKC'!$E$5007,0)+H1825),IF(TYPE(MATCH($C$8,OFFSET([1]NKC!$D$10,H1825,0):'[1]NKC'!$D$5007,0)+H1825)=16,"",MATCH($C$8,OFFSET([1]NKC!$D$10,H1825,0):'[1]NKC'!$D$5007,0)+H1825),IF(TYPE(MATCH($C$8,OFFSET([1]NKC!$E$10,H1825,0):'[1]NKC'!$E$5007,0)+H1825)=16,"",MATCH($C$8,OFFSET([1]NKC!$E$10,H1825,0):'[1]NKC'!$E$5007,0)+H1825))</f>
        <v/>
      </c>
    </row>
    <row r="1827" spans="1:10" s="52" customFormat="1" ht="14.25">
      <c r="A1827" s="45" t="str">
        <f ca="1">IF($H1827="","",INDEX([1]NKC!$A$10:$A$5007,$H1827))</f>
        <v/>
      </c>
      <c r="B1827" s="46" t="str">
        <f ca="1">IF($H1827="","",INDEX([1]NKC!$B$10:$B$5007,$H1827))</f>
        <v/>
      </c>
      <c r="C1827" s="47" t="str">
        <f ca="1">IF($H1827="","",INDEX([1]NKC!$C$10:$C$5007,$H1827))</f>
        <v/>
      </c>
      <c r="D1827" s="48" t="str">
        <f ca="1">IF(IF($H1827="","",INDEX([1]NKC!$D$10:$D$5007,$H1827))=$C$8,IF($H1827="","",INDEX([1]NKC!$E$10:$E$5007,$H1827)),IF($H1827="","",INDEX([1]NKC!$D$10:$D$5007,$H1827)))</f>
        <v/>
      </c>
      <c r="E1827" s="49" t="str">
        <f ca="1">IF(IF($H1827="","",INDEX([1]NKC!$E$10:$E$5007,$H1827))=$C$8,"",IF($H1827="","",INDEX([1]NKC!$F$10:$F$5007,$H1827)))</f>
        <v/>
      </c>
      <c r="F1827" s="55" t="str">
        <f ca="1">IF(IF($H1827="","",INDEX([1]NKC!$D$10:$D$5007,$H1827))=$C$8,"",IF($H1827="","",INDEX([1]NKC!$F$10:$F$5007,$H1827)))</f>
        <v/>
      </c>
      <c r="G1827" s="50">
        <f ca="1">IF(SUM(E1827:F1827)=0,0,$G$11+SUM(E$12:$E1827)-SUM(F$12:$F1827))</f>
        <v>0</v>
      </c>
      <c r="H1827" s="51" t="str">
        <f ca="1">IF(IF(TYPE(MATCH($C$8,OFFSET([1]NKC!$D$10,H1826,0):'[1]NKC'!$D$5007,0)+H1826)=16,"",MATCH($C$8,OFFSET([1]NKC!$D$10,H1826,0):'[1]NKC'!$D$5007,0)+H1826)&lt;IF(TYPE(MATCH($C$8,OFFSET([1]NKC!$E$10,H1826,0):'[1]NKC'!$E$5007,0)+H1826)=16,"",MATCH($C$8,OFFSET([1]NKC!$E$10,H1826,0):'[1]NKC'!$E$5007,0)+H1826),IF(TYPE(MATCH($C$8,OFFSET([1]NKC!$D$10,H1826,0):'[1]NKC'!$D$5007,0)+H1826)=16,"",MATCH($C$8,OFFSET([1]NKC!$D$10,H1826,0):'[1]NKC'!$D$5007,0)+H1826),IF(TYPE(MATCH($C$8,OFFSET([1]NKC!$E$10,H1826,0):'[1]NKC'!$E$5007,0)+H1826)=16,"",MATCH($C$8,OFFSET([1]NKC!$E$10,H1826,0):'[1]NKC'!$E$5007,0)+H1826))</f>
        <v/>
      </c>
    </row>
    <row r="1828" spans="1:10" s="52" customFormat="1" ht="14.25">
      <c r="A1828" s="45" t="str">
        <f ca="1">IF($H1828="","",INDEX([1]NKC!$A$10:$A$5007,$H1828))</f>
        <v/>
      </c>
      <c r="B1828" s="46" t="str">
        <f ca="1">IF($H1828="","",INDEX([1]NKC!$B$10:$B$5007,$H1828))</f>
        <v/>
      </c>
      <c r="C1828" s="47" t="str">
        <f ca="1">IF($H1828="","",INDEX([1]NKC!$C$10:$C$5007,$H1828))</f>
        <v/>
      </c>
      <c r="D1828" s="48" t="str">
        <f ca="1">IF(IF($H1828="","",INDEX([1]NKC!$D$10:$D$5007,$H1828))=$C$8,IF($H1828="","",INDEX([1]NKC!$E$10:$E$5007,$H1828)),IF($H1828="","",INDEX([1]NKC!$D$10:$D$5007,$H1828)))</f>
        <v/>
      </c>
      <c r="E1828" s="49" t="str">
        <f ca="1">IF(IF($H1828="","",INDEX([1]NKC!$E$10:$E$5007,$H1828))=$C$8,"",IF($H1828="","",INDEX([1]NKC!$F$10:$F$5007,$H1828)))</f>
        <v/>
      </c>
      <c r="F1828" s="55" t="str">
        <f ca="1">IF(IF($H1828="","",INDEX([1]NKC!$D$10:$D$5007,$H1828))=$C$8,"",IF($H1828="","",INDEX([1]NKC!$F$10:$F$5007,$H1828)))</f>
        <v/>
      </c>
      <c r="G1828" s="50">
        <f ca="1">IF(SUM(E1828:F1828)=0,0,$G$11+SUM(E$12:$E1828)-SUM(F$12:$F1828))</f>
        <v>0</v>
      </c>
      <c r="H1828" s="51" t="str">
        <f ca="1">IF(IF(TYPE(MATCH($C$8,OFFSET([1]NKC!$D$10,H1827,0):'[1]NKC'!$D$5007,0)+H1827)=16,"",MATCH($C$8,OFFSET([1]NKC!$D$10,H1827,0):'[1]NKC'!$D$5007,0)+H1827)&lt;IF(TYPE(MATCH($C$8,OFFSET([1]NKC!$E$10,H1827,0):'[1]NKC'!$E$5007,0)+H1827)=16,"",MATCH($C$8,OFFSET([1]NKC!$E$10,H1827,0):'[1]NKC'!$E$5007,0)+H1827),IF(TYPE(MATCH($C$8,OFFSET([1]NKC!$D$10,H1827,0):'[1]NKC'!$D$5007,0)+H1827)=16,"",MATCH($C$8,OFFSET([1]NKC!$D$10,H1827,0):'[1]NKC'!$D$5007,0)+H1827),IF(TYPE(MATCH($C$8,OFFSET([1]NKC!$E$10,H1827,0):'[1]NKC'!$E$5007,0)+H1827)=16,"",MATCH($C$8,OFFSET([1]NKC!$E$10,H1827,0):'[1]NKC'!$E$5007,0)+H1827))</f>
        <v/>
      </c>
    </row>
    <row r="1829" spans="1:10" s="52" customFormat="1" ht="14.25" hidden="1">
      <c r="A1829" s="45" t="str">
        <f ca="1">IF($H1829="","",INDEX([1]NKC!$A$10:$A$5007,$H1829))</f>
        <v/>
      </c>
      <c r="B1829" s="46" t="str">
        <f ca="1">IF($H1829="","",INDEX([1]NKC!$B$10:$B$5007,$H1829))</f>
        <v/>
      </c>
      <c r="C1829" s="47" t="str">
        <f ca="1">IF($H1829="","",INDEX([1]NKC!$C$10:$C$5007,$H1829))</f>
        <v/>
      </c>
      <c r="D1829" s="48" t="str">
        <f ca="1">IF(IF($H1829="","",INDEX([1]NKC!$D$10:$D$5007,$H1829))=$C$8,IF($H1829="","",INDEX([1]NKC!$E$10:$E$5007,$H1829)),IF($H1829="","",INDEX([1]NKC!$D$10:$D$5007,$H1829)))</f>
        <v/>
      </c>
      <c r="E1829" s="49" t="str">
        <f ca="1">IF(IF($H1829="","",INDEX([1]NKC!$E$10:$E$5007,$H1829))=$C$8,"",IF($H1829="","",INDEX([1]NKC!$F$10:$F$5007,$H1829)))</f>
        <v/>
      </c>
      <c r="F1829" s="55" t="str">
        <f ca="1">IF(IF($H1829="","",INDEX([1]NKC!$D$10:$D$5007,$H1829))=$C$8,"",IF($H1829="","",INDEX([1]NKC!$F$10:$F$5007,$H1829)))</f>
        <v/>
      </c>
      <c r="G1829" s="50">
        <f ca="1">IF(SUM(E1829:F1829)=0,0,$G$11+SUM(E$12:$E1829)-SUM(F$12:$F1829))</f>
        <v>0</v>
      </c>
      <c r="H1829" s="51" t="str">
        <f ca="1">IF(IF(TYPE(MATCH($C$8,OFFSET([1]NKC!$D$10,H1828,0):'[1]NKC'!$D$5007,0)+H1828)=16,"",MATCH($C$8,OFFSET([1]NKC!$D$10,H1828,0):'[1]NKC'!$D$5007,0)+H1828)&lt;IF(TYPE(MATCH($C$8,OFFSET([1]NKC!$E$10,H1828,0):'[1]NKC'!$E$5007,0)+H1828)=16,"",MATCH($C$8,OFFSET([1]NKC!$E$10,H1828,0):'[1]NKC'!$E$5007,0)+H1828),IF(TYPE(MATCH($C$8,OFFSET([1]NKC!$D$10,H1828,0):'[1]NKC'!$D$5007,0)+H1828)=16,"",MATCH($C$8,OFFSET([1]NKC!$D$10,H1828,0):'[1]NKC'!$D$5007,0)+H1828),IF(TYPE(MATCH($C$8,OFFSET([1]NKC!$E$10,H1828,0):'[1]NKC'!$E$5007,0)+H1828)=16,"",MATCH($C$8,OFFSET([1]NKC!$E$10,H1828,0):'[1]NKC'!$E$5007,0)+H1828))</f>
        <v/>
      </c>
    </row>
    <row r="1830" spans="1:10" s="52" customFormat="1" ht="14.25" hidden="1">
      <c r="A1830" s="45" t="str">
        <f ca="1">IF($H1830="","",INDEX([1]NKC!$A$10:$A$5007,$H1830))</f>
        <v/>
      </c>
      <c r="B1830" s="46" t="str">
        <f ca="1">IF($H1830="","",INDEX([1]NKC!$B$10:$B$5007,$H1830))</f>
        <v/>
      </c>
      <c r="C1830" s="47" t="str">
        <f ca="1">IF($H1830="","",INDEX([1]NKC!$C$10:$C$5007,$H1830))</f>
        <v/>
      </c>
      <c r="D1830" s="48" t="str">
        <f ca="1">IF(IF($H1830="","",INDEX([1]NKC!$D$10:$D$5007,$H1830))=$C$8,IF($H1830="","",INDEX([1]NKC!$E$10:$E$5007,$H1830)),IF($H1830="","",INDEX([1]NKC!$D$10:$D$5007,$H1830)))</f>
        <v/>
      </c>
      <c r="E1830" s="49" t="str">
        <f ca="1">IF(IF($H1830="","",INDEX([1]NKC!$E$10:$E$5007,$H1830))=$C$8,"",IF($H1830="","",INDEX([1]NKC!$F$10:$F$5007,$H1830)))</f>
        <v/>
      </c>
      <c r="F1830" s="55" t="str">
        <f ca="1">IF(IF($H1830="","",INDEX([1]NKC!$D$10:$D$5007,$H1830))=$C$8,"",IF($H1830="","",INDEX([1]NKC!$F$10:$F$5007,$H1830)))</f>
        <v/>
      </c>
      <c r="G1830" s="50">
        <f ca="1">IF(SUM(E1830:F1830)=0,0,$G$11+SUM(E$12:$E1830)-SUM(F$12:$F1830))</f>
        <v>0</v>
      </c>
      <c r="H1830" s="51" t="str">
        <f ca="1">IF(IF(TYPE(MATCH($C$8,OFFSET([1]NKC!$D$10,H1829,0):'[1]NKC'!$D$5007,0)+H1829)=16,"",MATCH($C$8,OFFSET([1]NKC!$D$10,H1829,0):'[1]NKC'!$D$5007,0)+H1829)&lt;IF(TYPE(MATCH($C$8,OFFSET([1]NKC!$E$10,H1829,0):'[1]NKC'!$E$5007,0)+H1829)=16,"",MATCH($C$8,OFFSET([1]NKC!$E$10,H1829,0):'[1]NKC'!$E$5007,0)+H1829),IF(TYPE(MATCH($C$8,OFFSET([1]NKC!$D$10,H1829,0):'[1]NKC'!$D$5007,0)+H1829)=16,"",MATCH($C$8,OFFSET([1]NKC!$D$10,H1829,0):'[1]NKC'!$D$5007,0)+H1829),IF(TYPE(MATCH($C$8,OFFSET([1]NKC!$E$10,H1829,0):'[1]NKC'!$E$5007,0)+H1829)=16,"",MATCH($C$8,OFFSET([1]NKC!$E$10,H1829,0):'[1]NKC'!$E$5007,0)+H1829))</f>
        <v/>
      </c>
    </row>
    <row r="1831" spans="1:10" s="52" customFormat="1" ht="14.25" hidden="1">
      <c r="A1831" s="45" t="str">
        <f ca="1">IF($H1831="","",INDEX([1]NKC!$A$10:$A$5007,$H1831))</f>
        <v/>
      </c>
      <c r="B1831" s="46" t="str">
        <f ca="1">IF($H1831="","",INDEX([1]NKC!$B$10:$B$5007,$H1831))</f>
        <v/>
      </c>
      <c r="C1831" s="47" t="str">
        <f ca="1">IF($H1831="","",INDEX([1]NKC!$C$10:$C$5007,$H1831))</f>
        <v/>
      </c>
      <c r="D1831" s="48" t="str">
        <f ca="1">IF(IF($H1831="","",INDEX([1]NKC!$D$10:$D$5007,$H1831))=$C$8,IF($H1831="","",INDEX([1]NKC!$E$10:$E$5007,$H1831)),IF($H1831="","",INDEX([1]NKC!$D$10:$D$5007,$H1831)))</f>
        <v/>
      </c>
      <c r="E1831" s="49" t="str">
        <f ca="1">IF(IF($H1831="","",INDEX([1]NKC!$E$10:$E$5007,$H1831))=$C$8,"",IF($H1831="","",INDEX([1]NKC!$F$10:$F$5007,$H1831)))</f>
        <v/>
      </c>
      <c r="F1831" s="55" t="str">
        <f ca="1">IF(IF($H1831="","",INDEX([1]NKC!$D$10:$D$5007,$H1831))=$C$8,"",IF($H1831="","",INDEX([1]NKC!$F$10:$F$5007,$H1831)))</f>
        <v/>
      </c>
      <c r="G1831" s="50">
        <f ca="1">IF(SUM(E1831:F1831)=0,0,$G$11+SUM(E$12:$E1831)-SUM(F$12:$F1831))</f>
        <v>0</v>
      </c>
      <c r="H1831" s="51" t="str">
        <f ca="1">IF(IF(TYPE(MATCH($C$8,OFFSET([1]NKC!$D$10,H1830,0):'[1]NKC'!$D$5007,0)+H1830)=16,"",MATCH($C$8,OFFSET([1]NKC!$D$10,H1830,0):'[1]NKC'!$D$5007,0)+H1830)&lt;IF(TYPE(MATCH($C$8,OFFSET([1]NKC!$E$10,H1830,0):'[1]NKC'!$E$5007,0)+H1830)=16,"",MATCH($C$8,OFFSET([1]NKC!$E$10,H1830,0):'[1]NKC'!$E$5007,0)+H1830),IF(TYPE(MATCH($C$8,OFFSET([1]NKC!$D$10,H1830,0):'[1]NKC'!$D$5007,0)+H1830)=16,"",MATCH($C$8,OFFSET([1]NKC!$D$10,H1830,0):'[1]NKC'!$D$5007,0)+H1830),IF(TYPE(MATCH($C$8,OFFSET([1]NKC!$E$10,H1830,0):'[1]NKC'!$E$5007,0)+H1830)=16,"",MATCH($C$8,OFFSET([1]NKC!$E$10,H1830,0):'[1]NKC'!$E$5007,0)+H1830))</f>
        <v/>
      </c>
    </row>
    <row r="1832" spans="1:10" s="52" customFormat="1" ht="14.25" hidden="1">
      <c r="A1832" s="45" t="str">
        <f ca="1">IF($H1832="","",INDEX([1]NKC!$A$10:$A$5007,$H1832))</f>
        <v/>
      </c>
      <c r="B1832" s="46" t="str">
        <f ca="1">IF($H1832="","",INDEX([1]NKC!$B$10:$B$5007,$H1832))</f>
        <v/>
      </c>
      <c r="C1832" s="47" t="str">
        <f ca="1">IF($H1832="","",INDEX([1]NKC!$C$10:$C$5007,$H1832))</f>
        <v/>
      </c>
      <c r="D1832" s="48" t="str">
        <f ca="1">IF(IF($H1832="","",INDEX([1]NKC!$D$10:$D$5007,$H1832))=$C$8,IF($H1832="","",INDEX([1]NKC!$E$10:$E$5007,$H1832)),IF($H1832="","",INDEX([1]NKC!$D$10:$D$5007,$H1832)))</f>
        <v/>
      </c>
      <c r="E1832" s="49" t="str">
        <f ca="1">IF(IF($H1832="","",INDEX([1]NKC!$E$10:$E$5007,$H1832))=$C$8,"",IF($H1832="","",INDEX([1]NKC!$F$10:$F$5007,$H1832)))</f>
        <v/>
      </c>
      <c r="F1832" s="55" t="str">
        <f ca="1">IF(IF($H1832="","",INDEX([1]NKC!$D$10:$D$5007,$H1832))=$C$8,"",IF($H1832="","",INDEX([1]NKC!$F$10:$F$5007,$H1832)))</f>
        <v/>
      </c>
      <c r="G1832" s="50">
        <f ca="1">IF(SUM(E1832:F1832)=0,0,$G$11+SUM(E$12:$E1832)-SUM(F$12:$F1832))</f>
        <v>0</v>
      </c>
      <c r="H1832" s="51" t="str">
        <f ca="1">IF(IF(TYPE(MATCH($C$8,OFFSET([1]NKC!$D$10,H1831,0):'[1]NKC'!$D$5007,0)+H1831)=16,"",MATCH($C$8,OFFSET([1]NKC!$D$10,H1831,0):'[1]NKC'!$D$5007,0)+H1831)&lt;IF(TYPE(MATCH($C$8,OFFSET([1]NKC!$E$10,H1831,0):'[1]NKC'!$E$5007,0)+H1831)=16,"",MATCH($C$8,OFFSET([1]NKC!$E$10,H1831,0):'[1]NKC'!$E$5007,0)+H1831),IF(TYPE(MATCH($C$8,OFFSET([1]NKC!$D$10,H1831,0):'[1]NKC'!$D$5007,0)+H1831)=16,"",MATCH($C$8,OFFSET([1]NKC!$D$10,H1831,0):'[1]NKC'!$D$5007,0)+H1831),IF(TYPE(MATCH($C$8,OFFSET([1]NKC!$E$10,H1831,0):'[1]NKC'!$E$5007,0)+H1831)=16,"",MATCH($C$8,OFFSET([1]NKC!$E$10,H1831,0):'[1]NKC'!$E$5007,0)+H1831))</f>
        <v/>
      </c>
    </row>
    <row r="1833" spans="1:10" s="52" customFormat="1" ht="14.25" hidden="1">
      <c r="A1833" s="45" t="str">
        <f ca="1">IF($H1833="","",INDEX([1]NKC!$A$10:$A$5007,$H1833))</f>
        <v/>
      </c>
      <c r="B1833" s="46" t="str">
        <f ca="1">IF($H1833="","",INDEX([1]NKC!$B$10:$B$5007,$H1833))</f>
        <v/>
      </c>
      <c r="C1833" s="47" t="str">
        <f ca="1">IF($H1833="","",INDEX([1]NKC!$C$10:$C$5007,$H1833))</f>
        <v/>
      </c>
      <c r="D1833" s="48" t="str">
        <f ca="1">IF(IF($H1833="","",INDEX([1]NKC!$D$10:$D$5007,$H1833))=$C$8,IF($H1833="","",INDEX([1]NKC!$E$10:$E$5007,$H1833)),IF($H1833="","",INDEX([1]NKC!$D$10:$D$5007,$H1833)))</f>
        <v/>
      </c>
      <c r="E1833" s="49" t="str">
        <f ca="1">IF(IF($H1833="","",INDEX([1]NKC!$E$10:$E$5007,$H1833))=$C$8,"",IF($H1833="","",INDEX([1]NKC!$F$10:$F$5007,$H1833)))</f>
        <v/>
      </c>
      <c r="F1833" s="55" t="str">
        <f ca="1">IF(IF($H1833="","",INDEX([1]NKC!$D$10:$D$5007,$H1833))=$C$8,"",IF($H1833="","",INDEX([1]NKC!$F$10:$F$5007,$H1833)))</f>
        <v/>
      </c>
      <c r="G1833" s="50">
        <f ca="1">IF(SUM(E1833:F1833)=0,0,$G$11+SUM(E$12:$E1833)-SUM(F$12:$F1833))</f>
        <v>0</v>
      </c>
      <c r="H1833" s="51" t="str">
        <f ca="1">IF(IF(TYPE(MATCH($C$8,OFFSET([1]NKC!$D$10,H1832,0):'[1]NKC'!$D$5007,0)+H1832)=16,"",MATCH($C$8,OFFSET([1]NKC!$D$10,H1832,0):'[1]NKC'!$D$5007,0)+H1832)&lt;IF(TYPE(MATCH($C$8,OFFSET([1]NKC!$E$10,H1832,0):'[1]NKC'!$E$5007,0)+H1832)=16,"",MATCH($C$8,OFFSET([1]NKC!$E$10,H1832,0):'[1]NKC'!$E$5007,0)+H1832),IF(TYPE(MATCH($C$8,OFFSET([1]NKC!$D$10,H1832,0):'[1]NKC'!$D$5007,0)+H1832)=16,"",MATCH($C$8,OFFSET([1]NKC!$D$10,H1832,0):'[1]NKC'!$D$5007,0)+H1832),IF(TYPE(MATCH($C$8,OFFSET([1]NKC!$E$10,H1832,0):'[1]NKC'!$E$5007,0)+H1832)=16,"",MATCH($C$8,OFFSET([1]NKC!$E$10,H1832,0):'[1]NKC'!$E$5007,0)+H1832))</f>
        <v/>
      </c>
    </row>
    <row r="1834" spans="1:10" s="52" customFormat="1" ht="14.25" hidden="1">
      <c r="A1834" s="45" t="str">
        <f ca="1">IF($H1834="","",INDEX([1]NKC!$A$10:$A$5007,$H1834))</f>
        <v/>
      </c>
      <c r="B1834" s="46" t="str">
        <f ca="1">IF($H1834="","",INDEX([1]NKC!$B$10:$B$5007,$H1834))</f>
        <v/>
      </c>
      <c r="C1834" s="47" t="str">
        <f ca="1">IF($H1834="","",INDEX([1]NKC!$C$10:$C$5007,$H1834))</f>
        <v/>
      </c>
      <c r="D1834" s="48" t="str">
        <f ca="1">IF(IF($H1834="","",INDEX([1]NKC!$D$10:$D$5007,$H1834))=$C$8,IF($H1834="","",INDEX([1]NKC!$E$10:$E$5007,$H1834)),IF($H1834="","",INDEX([1]NKC!$D$10:$D$5007,$H1834)))</f>
        <v/>
      </c>
      <c r="E1834" s="49" t="str">
        <f ca="1">IF(IF($H1834="","",INDEX([1]NKC!$E$10:$E$5007,$H1834))=$C$8,"",IF($H1834="","",INDEX([1]NKC!$F$10:$F$5007,$H1834)))</f>
        <v/>
      </c>
      <c r="F1834" s="55" t="str">
        <f ca="1">IF(IF($H1834="","",INDEX([1]NKC!$D$10:$D$5007,$H1834))=$C$8,"",IF($H1834="","",INDEX([1]NKC!$F$10:$F$5007,$H1834)))</f>
        <v/>
      </c>
      <c r="G1834" s="50">
        <f ca="1">IF(SUM(E1834:F1834)=0,0,$G$11+SUM(E$12:$E1834)-SUM(F$12:$F1834))</f>
        <v>0</v>
      </c>
      <c r="H1834" s="51" t="str">
        <f ca="1">IF(IF(TYPE(MATCH($C$8,OFFSET([1]NKC!$D$10,H1833,0):'[1]NKC'!$D$5007,0)+H1833)=16,"",MATCH($C$8,OFFSET([1]NKC!$D$10,H1833,0):'[1]NKC'!$D$5007,0)+H1833)&lt;IF(TYPE(MATCH($C$8,OFFSET([1]NKC!$E$10,H1833,0):'[1]NKC'!$E$5007,0)+H1833)=16,"",MATCH($C$8,OFFSET([1]NKC!$E$10,H1833,0):'[1]NKC'!$E$5007,0)+H1833),IF(TYPE(MATCH($C$8,OFFSET([1]NKC!$D$10,H1833,0):'[1]NKC'!$D$5007,0)+H1833)=16,"",MATCH($C$8,OFFSET([1]NKC!$D$10,H1833,0):'[1]NKC'!$D$5007,0)+H1833),IF(TYPE(MATCH($C$8,OFFSET([1]NKC!$E$10,H1833,0):'[1]NKC'!$E$5007,0)+H1833)=16,"",MATCH($C$8,OFFSET([1]NKC!$E$10,H1833,0):'[1]NKC'!$E$5007,0)+H1833))</f>
        <v/>
      </c>
    </row>
    <row r="1835" spans="1:10" s="52" customFormat="1" ht="14.25" hidden="1">
      <c r="A1835" s="45" t="str">
        <f ca="1">IF($H1835="","",INDEX([1]NKC!$A$10:$A$5007,$H1835))</f>
        <v/>
      </c>
      <c r="B1835" s="46" t="str">
        <f ca="1">IF($H1835="","",INDEX([1]NKC!$B$10:$B$5007,$H1835))</f>
        <v/>
      </c>
      <c r="C1835" s="47" t="str">
        <f ca="1">IF($H1835="","",INDEX([1]NKC!$C$10:$C$5007,$H1835))</f>
        <v/>
      </c>
      <c r="D1835" s="48" t="str">
        <f ca="1">IF(IF($H1835="","",INDEX([1]NKC!$D$10:$D$5007,$H1835))=$C$8,IF($H1835="","",INDEX([1]NKC!$E$10:$E$5007,$H1835)),IF($H1835="","",INDEX([1]NKC!$D$10:$D$5007,$H1835)))</f>
        <v/>
      </c>
      <c r="E1835" s="49" t="str">
        <f ca="1">IF(IF($H1835="","",INDEX([1]NKC!$E$10:$E$5007,$H1835))=$C$8,"",IF($H1835="","",INDEX([1]NKC!$F$10:$F$5007,$H1835)))</f>
        <v/>
      </c>
      <c r="F1835" s="55" t="str">
        <f ca="1">IF(IF($H1835="","",INDEX([1]NKC!$D$10:$D$5007,$H1835))=$C$8,"",IF($H1835="","",INDEX([1]NKC!$F$10:$F$5007,$H1835)))</f>
        <v/>
      </c>
      <c r="G1835" s="50">
        <f ca="1">IF(SUM(E1835:F1835)=0,0,$G$11+SUM(E$12:$E1835)-SUM(F$12:$F1835))</f>
        <v>0</v>
      </c>
      <c r="H1835" s="51" t="str">
        <f ca="1">IF(IF(TYPE(MATCH($C$8,OFFSET([1]NKC!$D$10,H1834,0):'[1]NKC'!$D$5007,0)+H1834)=16,"",MATCH($C$8,OFFSET([1]NKC!$D$10,H1834,0):'[1]NKC'!$D$5007,0)+H1834)&lt;IF(TYPE(MATCH($C$8,OFFSET([1]NKC!$E$10,H1834,0):'[1]NKC'!$E$5007,0)+H1834)=16,"",MATCH($C$8,OFFSET([1]NKC!$E$10,H1834,0):'[1]NKC'!$E$5007,0)+H1834),IF(TYPE(MATCH($C$8,OFFSET([1]NKC!$D$10,H1834,0):'[1]NKC'!$D$5007,0)+H1834)=16,"",MATCH($C$8,OFFSET([1]NKC!$D$10,H1834,0):'[1]NKC'!$D$5007,0)+H1834),IF(TYPE(MATCH($C$8,OFFSET([1]NKC!$E$10,H1834,0):'[1]NKC'!$E$5007,0)+H1834)=16,"",MATCH($C$8,OFFSET([1]NKC!$E$10,H1834,0):'[1]NKC'!$E$5007,0)+H1834))</f>
        <v/>
      </c>
    </row>
    <row r="1836" spans="1:10" s="52" customFormat="1" ht="14.25" hidden="1">
      <c r="A1836" s="45" t="str">
        <f ca="1">IF($H1836="","",INDEX([1]NKC!$A$10:$A$5007,$H1836))</f>
        <v/>
      </c>
      <c r="B1836" s="46" t="str">
        <f ca="1">IF($H1836="","",INDEX([1]NKC!$B$10:$B$5007,$H1836))</f>
        <v/>
      </c>
      <c r="C1836" s="47" t="str">
        <f ca="1">IF($H1836="","",INDEX([1]NKC!$C$10:$C$5007,$H1836))</f>
        <v/>
      </c>
      <c r="D1836" s="48" t="str">
        <f ca="1">IF(IF($H1836="","",INDEX([1]NKC!$D$10:$D$5007,$H1836))=$C$8,IF($H1836="","",INDEX([1]NKC!$E$10:$E$5007,$H1836)),IF($H1836="","",INDEX([1]NKC!$D$10:$D$5007,$H1836)))</f>
        <v/>
      </c>
      <c r="E1836" s="49" t="str">
        <f ca="1">IF(IF($H1836="","",INDEX([1]NKC!$E$10:$E$5007,$H1836))=$C$8,"",IF($H1836="","",INDEX([1]NKC!$F$10:$F$5007,$H1836)))</f>
        <v/>
      </c>
      <c r="F1836" s="55" t="str">
        <f ca="1">IF(IF($H1836="","",INDEX([1]NKC!$D$10:$D$5007,$H1836))=$C$8,"",IF($H1836="","",INDEX([1]NKC!$F$10:$F$5007,$H1836)))</f>
        <v/>
      </c>
      <c r="G1836" s="50">
        <f ca="1">IF(SUM(E1836:F1836)=0,0,$G$11+SUM(E$12:$E1836)-SUM(F$12:$F1836))</f>
        <v>0</v>
      </c>
      <c r="H1836" s="51" t="str">
        <f ca="1">IF(IF(TYPE(MATCH($C$8,OFFSET([1]NKC!$D$10,H1835,0):'[1]NKC'!$D$5007,0)+H1835)=16,"",MATCH($C$8,OFFSET([1]NKC!$D$10,H1835,0):'[1]NKC'!$D$5007,0)+H1835)&lt;IF(TYPE(MATCH($C$8,OFFSET([1]NKC!$E$10,H1835,0):'[1]NKC'!$E$5007,0)+H1835)=16,"",MATCH($C$8,OFFSET([1]NKC!$E$10,H1835,0):'[1]NKC'!$E$5007,0)+H1835),IF(TYPE(MATCH($C$8,OFFSET([1]NKC!$D$10,H1835,0):'[1]NKC'!$D$5007,0)+H1835)=16,"",MATCH($C$8,OFFSET([1]NKC!$D$10,H1835,0):'[1]NKC'!$D$5007,0)+H1835),IF(TYPE(MATCH($C$8,OFFSET([1]NKC!$E$10,H1835,0):'[1]NKC'!$E$5007,0)+H1835)=16,"",MATCH($C$8,OFFSET([1]NKC!$E$10,H1835,0):'[1]NKC'!$E$5007,0)+H1835))</f>
        <v/>
      </c>
    </row>
    <row r="1837" spans="1:10" s="52" customFormat="1" ht="14.25" hidden="1">
      <c r="A1837" s="45" t="str">
        <f ca="1">IF($H1837="","",INDEX([1]NKC!$A$10:$A$5007,$H1837))</f>
        <v/>
      </c>
      <c r="B1837" s="46" t="str">
        <f ca="1">IF($H1837="","",INDEX([1]NKC!$B$10:$B$5007,$H1837))</f>
        <v/>
      </c>
      <c r="C1837" s="47" t="str">
        <f ca="1">IF($H1837="","",INDEX([1]NKC!$C$10:$C$5007,$H1837))</f>
        <v/>
      </c>
      <c r="D1837" s="48" t="str">
        <f ca="1">IF(IF($H1837="","",INDEX([1]NKC!$D$10:$D$5007,$H1837))=$C$8,IF($H1837="","",INDEX([1]NKC!$E$10:$E$5007,$H1837)),IF($H1837="","",INDEX([1]NKC!$D$10:$D$5007,$H1837)))</f>
        <v/>
      </c>
      <c r="E1837" s="49" t="str">
        <f ca="1">IF(IF($H1837="","",INDEX([1]NKC!$E$10:$E$5007,$H1837))=$C$8,"",IF($H1837="","",INDEX([1]NKC!$F$10:$F$5007,$H1837)))</f>
        <v/>
      </c>
      <c r="F1837" s="55" t="str">
        <f ca="1">IF(IF($H1837="","",INDEX([1]NKC!$D$10:$D$5007,$H1837))=$C$8,"",IF($H1837="","",INDEX([1]NKC!$F$10:$F$5007,$H1837)))</f>
        <v/>
      </c>
      <c r="G1837" s="50">
        <f ca="1">IF(SUM(E1837:F1837)=0,0,$G$11+SUM(E$12:$E1837)-SUM(F$12:$F1837))</f>
        <v>0</v>
      </c>
      <c r="H1837" s="51" t="str">
        <f ca="1">IF(IF(TYPE(MATCH($C$8,OFFSET([1]NKC!$D$10,H1836,0):'[1]NKC'!$D$5007,0)+H1836)=16,"",MATCH($C$8,OFFSET([1]NKC!$D$10,H1836,0):'[1]NKC'!$D$5007,0)+H1836)&lt;IF(TYPE(MATCH($C$8,OFFSET([1]NKC!$E$10,H1836,0):'[1]NKC'!$E$5007,0)+H1836)=16,"",MATCH($C$8,OFFSET([1]NKC!$E$10,H1836,0):'[1]NKC'!$E$5007,0)+H1836),IF(TYPE(MATCH($C$8,OFFSET([1]NKC!$D$10,H1836,0):'[1]NKC'!$D$5007,0)+H1836)=16,"",MATCH($C$8,OFFSET([1]NKC!$D$10,H1836,0):'[1]NKC'!$D$5007,0)+H1836),IF(TYPE(MATCH($C$8,OFFSET([1]NKC!$E$10,H1836,0):'[1]NKC'!$E$5007,0)+H1836)=16,"",MATCH($C$8,OFFSET([1]NKC!$E$10,H1836,0):'[1]NKC'!$E$5007,0)+H1836))</f>
        <v/>
      </c>
    </row>
    <row r="1838" spans="1:10" s="52" customFormat="1" ht="14.25" hidden="1">
      <c r="A1838" s="45" t="str">
        <f ca="1">IF($H1838="","",INDEX([1]NKC!$A$10:$A$5007,$H1838))</f>
        <v/>
      </c>
      <c r="B1838" s="46" t="str">
        <f ca="1">IF($H1838="","",INDEX([1]NKC!$B$10:$B$5007,$H1838))</f>
        <v/>
      </c>
      <c r="C1838" s="47" t="str">
        <f ca="1">IF($H1838="","",INDEX([1]NKC!$C$10:$C$5007,$H1838))</f>
        <v/>
      </c>
      <c r="D1838" s="48" t="str">
        <f ca="1">IF(IF($H1838="","",INDEX([1]NKC!$D$10:$D$5007,$H1838))=$C$8,IF($H1838="","",INDEX([1]NKC!$E$10:$E$5007,$H1838)),IF($H1838="","",INDEX([1]NKC!$D$10:$D$5007,$H1838)))</f>
        <v/>
      </c>
      <c r="E1838" s="49" t="str">
        <f ca="1">IF(IF($H1838="","",INDEX([1]NKC!$E$10:$E$5007,$H1838))=$C$8,"",IF($H1838="","",INDEX([1]NKC!$F$10:$F$5007,$H1838)))</f>
        <v/>
      </c>
      <c r="F1838" s="55" t="str">
        <f ca="1">IF(IF($H1838="","",INDEX([1]NKC!$D$10:$D$5007,$H1838))=$C$8,"",IF($H1838="","",INDEX([1]NKC!$F$10:$F$5007,$H1838)))</f>
        <v/>
      </c>
      <c r="G1838" s="50">
        <f ca="1">IF(SUM(E1838:F1838)=0,0,$G$11+SUM(E$12:$E1838)-SUM(F$12:$F1838))</f>
        <v>0</v>
      </c>
      <c r="H1838" s="51" t="str">
        <f ca="1">IF(IF(TYPE(MATCH($C$8,OFFSET([1]NKC!$D$10,H1837,0):'[1]NKC'!$D$5007,0)+H1837)=16,"",MATCH($C$8,OFFSET([1]NKC!$D$10,H1837,0):'[1]NKC'!$D$5007,0)+H1837)&lt;IF(TYPE(MATCH($C$8,OFFSET([1]NKC!$E$10,H1837,0):'[1]NKC'!$E$5007,0)+H1837)=16,"",MATCH($C$8,OFFSET([1]NKC!$E$10,H1837,0):'[1]NKC'!$E$5007,0)+H1837),IF(TYPE(MATCH($C$8,OFFSET([1]NKC!$D$10,H1837,0):'[1]NKC'!$D$5007,0)+H1837)=16,"",MATCH($C$8,OFFSET([1]NKC!$D$10,H1837,0):'[1]NKC'!$D$5007,0)+H1837),IF(TYPE(MATCH($C$8,OFFSET([1]NKC!$E$10,H1837,0):'[1]NKC'!$E$5007,0)+H1837)=16,"",MATCH($C$8,OFFSET([1]NKC!$E$10,H1837,0):'[1]NKC'!$E$5007,0)+H1837))</f>
        <v/>
      </c>
    </row>
    <row r="1839" spans="1:10" s="52" customFormat="1" ht="14.25" hidden="1">
      <c r="A1839" s="45" t="str">
        <f ca="1">IF($H1839="","",INDEX([1]NKC!$A$10:$A$5007,$H1839))</f>
        <v/>
      </c>
      <c r="B1839" s="46" t="str">
        <f ca="1">IF($H1839="","",INDEX([1]NKC!$B$10:$B$5007,$H1839))</f>
        <v/>
      </c>
      <c r="C1839" s="47" t="str">
        <f ca="1">IF($H1839="","",INDEX([1]NKC!$C$10:$C$5007,$H1839))</f>
        <v/>
      </c>
      <c r="D1839" s="48" t="str">
        <f ca="1">IF(IF($H1839="","",INDEX([1]NKC!$D$10:$D$5007,$H1839))=$C$8,IF($H1839="","",INDEX([1]NKC!$E$10:$E$5007,$H1839)),IF($H1839="","",INDEX([1]NKC!$D$10:$D$5007,$H1839)))</f>
        <v/>
      </c>
      <c r="E1839" s="49" t="str">
        <f ca="1">IF(IF($H1839="","",INDEX([1]NKC!$E$10:$E$5007,$H1839))=$C$8,"",IF($H1839="","",INDEX([1]NKC!$F$10:$F$5007,$H1839)))</f>
        <v/>
      </c>
      <c r="F1839" s="55" t="str">
        <f ca="1">IF(IF($H1839="","",INDEX([1]NKC!$D$10:$D$5007,$H1839))=$C$8,"",IF($H1839="","",INDEX([1]NKC!$F$10:$F$5007,$H1839)))</f>
        <v/>
      </c>
      <c r="G1839" s="50">
        <f ca="1">IF(SUM(E1839:F1839)=0,0,$G$11+SUM(E$12:$E1839)-SUM(F$12:$F1839))</f>
        <v>0</v>
      </c>
      <c r="H1839" s="51" t="str">
        <f ca="1">IF(IF(TYPE(MATCH($C$8,OFFSET([1]NKC!$D$10,H1838,0):'[1]NKC'!$D$5007,0)+H1838)=16,"",MATCH($C$8,OFFSET([1]NKC!$D$10,H1838,0):'[1]NKC'!$D$5007,0)+H1838)&lt;IF(TYPE(MATCH($C$8,OFFSET([1]NKC!$E$10,H1838,0):'[1]NKC'!$E$5007,0)+H1838)=16,"",MATCH($C$8,OFFSET([1]NKC!$E$10,H1838,0):'[1]NKC'!$E$5007,0)+H1838),IF(TYPE(MATCH($C$8,OFFSET([1]NKC!$D$10,H1838,0):'[1]NKC'!$D$5007,0)+H1838)=16,"",MATCH($C$8,OFFSET([1]NKC!$D$10,H1838,0):'[1]NKC'!$D$5007,0)+H1838),IF(TYPE(MATCH($C$8,OFFSET([1]NKC!$E$10,H1838,0):'[1]NKC'!$E$5007,0)+H1838)=16,"",MATCH($C$8,OFFSET([1]NKC!$E$10,H1838,0):'[1]NKC'!$E$5007,0)+H1838))</f>
        <v/>
      </c>
    </row>
    <row r="1840" spans="1:10" s="52" customFormat="1" ht="14.25" hidden="1">
      <c r="A1840" s="45" t="str">
        <f ca="1">IF($H1840="","",INDEX([1]NKC!$A$10:$A$5007,$H1840))</f>
        <v/>
      </c>
      <c r="B1840" s="46" t="str">
        <f ca="1">IF($H1840="","",INDEX([1]NKC!$B$10:$B$5007,$H1840))</f>
        <v/>
      </c>
      <c r="C1840" s="47" t="str">
        <f ca="1">IF($H1840="","",INDEX([1]NKC!$C$10:$C$5007,$H1840))</f>
        <v/>
      </c>
      <c r="D1840" s="48" t="str">
        <f ca="1">IF(IF($H1840="","",INDEX([1]NKC!$D$10:$D$5007,$H1840))=$C$8,IF($H1840="","",INDEX([1]NKC!$E$10:$E$5007,$H1840)),IF($H1840="","",INDEX([1]NKC!$D$10:$D$5007,$H1840)))</f>
        <v/>
      </c>
      <c r="E1840" s="49" t="str">
        <f ca="1">IF(IF($H1840="","",INDEX([1]NKC!$E$10:$E$5007,$H1840))=$C$8,"",IF($H1840="","",INDEX([1]NKC!$F$10:$F$5007,$H1840)))</f>
        <v/>
      </c>
      <c r="F1840" s="55" t="str">
        <f ca="1">IF(IF($H1840="","",INDEX([1]NKC!$D$10:$D$5007,$H1840))=$C$8,"",IF($H1840="","",INDEX([1]NKC!$F$10:$F$5007,$H1840)))</f>
        <v/>
      </c>
      <c r="G1840" s="50">
        <f ca="1">IF(SUM(E1840:F1840)=0,0,$G$11+SUM(E$12:$E1840)-SUM(F$12:$F1840))</f>
        <v>0</v>
      </c>
      <c r="H1840" s="51" t="str">
        <f ca="1">IF(IF(TYPE(MATCH($C$8,OFFSET([1]NKC!$D$10,H1839,0):'[1]NKC'!$D$5007,0)+H1839)=16,"",MATCH($C$8,OFFSET([1]NKC!$D$10,H1839,0):'[1]NKC'!$D$5007,0)+H1839)&lt;IF(TYPE(MATCH($C$8,OFFSET([1]NKC!$E$10,H1839,0):'[1]NKC'!$E$5007,0)+H1839)=16,"",MATCH($C$8,OFFSET([1]NKC!$E$10,H1839,0):'[1]NKC'!$E$5007,0)+H1839),IF(TYPE(MATCH($C$8,OFFSET([1]NKC!$D$10,H1839,0):'[1]NKC'!$D$5007,0)+H1839)=16,"",MATCH($C$8,OFFSET([1]NKC!$D$10,H1839,0):'[1]NKC'!$D$5007,0)+H1839),IF(TYPE(MATCH($C$8,OFFSET([1]NKC!$E$10,H1839,0):'[1]NKC'!$E$5007,0)+H1839)=16,"",MATCH($C$8,OFFSET([1]NKC!$E$10,H1839,0):'[1]NKC'!$E$5007,0)+H1839))</f>
        <v/>
      </c>
    </row>
    <row r="1841" spans="1:8" s="52" customFormat="1" ht="14.25" hidden="1">
      <c r="A1841" s="45" t="str">
        <f ca="1">IF($H1841="","",INDEX([1]NKC!$A$10:$A$5007,$H1841))</f>
        <v/>
      </c>
      <c r="B1841" s="46" t="str">
        <f ca="1">IF($H1841="","",INDEX([1]NKC!$B$10:$B$5007,$H1841))</f>
        <v/>
      </c>
      <c r="C1841" s="47" t="str">
        <f ca="1">IF($H1841="","",INDEX([1]NKC!$C$10:$C$5007,$H1841))</f>
        <v/>
      </c>
      <c r="D1841" s="48" t="str">
        <f ca="1">IF(IF($H1841="","",INDEX([1]NKC!$D$10:$D$5007,$H1841))=$C$8,IF($H1841="","",INDEX([1]NKC!$E$10:$E$5007,$H1841)),IF($H1841="","",INDEX([1]NKC!$D$10:$D$5007,$H1841)))</f>
        <v/>
      </c>
      <c r="E1841" s="49" t="str">
        <f ca="1">IF(IF($H1841="","",INDEX([1]NKC!$E$10:$E$5007,$H1841))=$C$8,"",IF($H1841="","",INDEX([1]NKC!$F$10:$F$5007,$H1841)))</f>
        <v/>
      </c>
      <c r="F1841" s="55" t="str">
        <f ca="1">IF(IF($H1841="","",INDEX([1]NKC!$D$10:$D$5007,$H1841))=$C$8,"",IF($H1841="","",INDEX([1]NKC!$F$10:$F$5007,$H1841)))</f>
        <v/>
      </c>
      <c r="G1841" s="50">
        <f ca="1">IF(SUM(E1841:F1841)=0,0,$G$11+SUM(E$12:$E1841)-SUM(F$12:$F1841))</f>
        <v>0</v>
      </c>
      <c r="H1841" s="51" t="str">
        <f ca="1">IF(IF(TYPE(MATCH($C$8,OFFSET([1]NKC!$D$10,H1840,0):'[1]NKC'!$D$5007,0)+H1840)=16,"",MATCH($C$8,OFFSET([1]NKC!$D$10,H1840,0):'[1]NKC'!$D$5007,0)+H1840)&lt;IF(TYPE(MATCH($C$8,OFFSET([1]NKC!$E$10,H1840,0):'[1]NKC'!$E$5007,0)+H1840)=16,"",MATCH($C$8,OFFSET([1]NKC!$E$10,H1840,0):'[1]NKC'!$E$5007,0)+H1840),IF(TYPE(MATCH($C$8,OFFSET([1]NKC!$D$10,H1840,0):'[1]NKC'!$D$5007,0)+H1840)=16,"",MATCH($C$8,OFFSET([1]NKC!$D$10,H1840,0):'[1]NKC'!$D$5007,0)+H1840),IF(TYPE(MATCH($C$8,OFFSET([1]NKC!$E$10,H1840,0):'[1]NKC'!$E$5007,0)+H1840)=16,"",MATCH($C$8,OFFSET([1]NKC!$E$10,H1840,0):'[1]NKC'!$E$5007,0)+H1840))</f>
        <v/>
      </c>
    </row>
    <row r="1842" spans="1:8" s="52" customFormat="1" ht="14.25" hidden="1">
      <c r="A1842" s="45" t="str">
        <f ca="1">IF($H1842="","",INDEX([1]NKC!$A$10:$A$5007,$H1842))</f>
        <v/>
      </c>
      <c r="B1842" s="46" t="str">
        <f ca="1">IF($H1842="","",INDEX([1]NKC!$B$10:$B$5007,$H1842))</f>
        <v/>
      </c>
      <c r="C1842" s="47" t="str">
        <f ca="1">IF($H1842="","",INDEX([1]NKC!$C$10:$C$5007,$H1842))</f>
        <v/>
      </c>
      <c r="D1842" s="48" t="str">
        <f ca="1">IF(IF($H1842="","",INDEX([1]NKC!$D$10:$D$5007,$H1842))=$C$8,IF($H1842="","",INDEX([1]NKC!$E$10:$E$5007,$H1842)),IF($H1842="","",INDEX([1]NKC!$D$10:$D$5007,$H1842)))</f>
        <v/>
      </c>
      <c r="E1842" s="49" t="str">
        <f ca="1">IF(IF($H1842="","",INDEX([1]NKC!$E$10:$E$5007,$H1842))=$C$8,"",IF($H1842="","",INDEX([1]NKC!$F$10:$F$5007,$H1842)))</f>
        <v/>
      </c>
      <c r="F1842" s="55" t="str">
        <f ca="1">IF(IF($H1842="","",INDEX([1]NKC!$D$10:$D$5007,$H1842))=$C$8,"",IF($H1842="","",INDEX([1]NKC!$F$10:$F$5007,$H1842)))</f>
        <v/>
      </c>
      <c r="G1842" s="50">
        <f ca="1">IF(SUM(E1842:F1842)=0,0,$G$11+SUM(E$12:$E1842)-SUM(F$12:$F1842))</f>
        <v>0</v>
      </c>
      <c r="H1842" s="51" t="str">
        <f ca="1">IF(IF(TYPE(MATCH($C$8,OFFSET([1]NKC!$D$10,H1841,0):'[1]NKC'!$D$5007,0)+H1841)=16,"",MATCH($C$8,OFFSET([1]NKC!$D$10,H1841,0):'[1]NKC'!$D$5007,0)+H1841)&lt;IF(TYPE(MATCH($C$8,OFFSET([1]NKC!$E$10,H1841,0):'[1]NKC'!$E$5007,0)+H1841)=16,"",MATCH($C$8,OFFSET([1]NKC!$E$10,H1841,0):'[1]NKC'!$E$5007,0)+H1841),IF(TYPE(MATCH($C$8,OFFSET([1]NKC!$D$10,H1841,0):'[1]NKC'!$D$5007,0)+H1841)=16,"",MATCH($C$8,OFFSET([1]NKC!$D$10,H1841,0):'[1]NKC'!$D$5007,0)+H1841),IF(TYPE(MATCH($C$8,OFFSET([1]NKC!$E$10,H1841,0):'[1]NKC'!$E$5007,0)+H1841)=16,"",MATCH($C$8,OFFSET([1]NKC!$E$10,H1841,0):'[1]NKC'!$E$5007,0)+H1841))</f>
        <v/>
      </c>
    </row>
    <row r="1843" spans="1:8" s="52" customFormat="1" ht="14.25" hidden="1">
      <c r="A1843" s="45" t="str">
        <f ca="1">IF($H1843="","",INDEX([1]NKC!$A$10:$A$5007,$H1843))</f>
        <v/>
      </c>
      <c r="B1843" s="46" t="str">
        <f ca="1">IF($H1843="","",INDEX([1]NKC!$B$10:$B$5007,$H1843))</f>
        <v/>
      </c>
      <c r="C1843" s="47" t="str">
        <f ca="1">IF($H1843="","",INDEX([1]NKC!$C$10:$C$5007,$H1843))</f>
        <v/>
      </c>
      <c r="D1843" s="48" t="str">
        <f ca="1">IF(IF($H1843="","",INDEX([1]NKC!$D$10:$D$5007,$H1843))=$C$8,IF($H1843="","",INDEX([1]NKC!$E$10:$E$5007,$H1843)),IF($H1843="","",INDEX([1]NKC!$D$10:$D$5007,$H1843)))</f>
        <v/>
      </c>
      <c r="E1843" s="49" t="str">
        <f ca="1">IF(IF($H1843="","",INDEX([1]NKC!$E$10:$E$5007,$H1843))=$C$8,"",IF($H1843="","",INDEX([1]NKC!$F$10:$F$5007,$H1843)))</f>
        <v/>
      </c>
      <c r="F1843" s="55" t="str">
        <f ca="1">IF(IF($H1843="","",INDEX([1]NKC!$D$10:$D$5007,$H1843))=$C$8,"",IF($H1843="","",INDEX([1]NKC!$F$10:$F$5007,$H1843)))</f>
        <v/>
      </c>
      <c r="G1843" s="50">
        <f ca="1">IF(SUM(E1843:F1843)=0,0,$G$11+SUM(E$12:$E1843)-SUM(F$12:$F1843))</f>
        <v>0</v>
      </c>
      <c r="H1843" s="51" t="str">
        <f ca="1">IF(IF(TYPE(MATCH($C$8,OFFSET([1]NKC!$D$10,H1842,0):'[1]NKC'!$D$5007,0)+H1842)=16,"",MATCH($C$8,OFFSET([1]NKC!$D$10,H1842,0):'[1]NKC'!$D$5007,0)+H1842)&lt;IF(TYPE(MATCH($C$8,OFFSET([1]NKC!$E$10,H1842,0):'[1]NKC'!$E$5007,0)+H1842)=16,"",MATCH($C$8,OFFSET([1]NKC!$E$10,H1842,0):'[1]NKC'!$E$5007,0)+H1842),IF(TYPE(MATCH($C$8,OFFSET([1]NKC!$D$10,H1842,0):'[1]NKC'!$D$5007,0)+H1842)=16,"",MATCH($C$8,OFFSET([1]NKC!$D$10,H1842,0):'[1]NKC'!$D$5007,0)+H1842),IF(TYPE(MATCH($C$8,OFFSET([1]NKC!$E$10,H1842,0):'[1]NKC'!$E$5007,0)+H1842)=16,"",MATCH($C$8,OFFSET([1]NKC!$E$10,H1842,0):'[1]NKC'!$E$5007,0)+H1842))</f>
        <v/>
      </c>
    </row>
    <row r="1844" spans="1:8" s="52" customFormat="1" ht="14.25" hidden="1">
      <c r="A1844" s="45" t="str">
        <f ca="1">IF($H1844="","",INDEX([1]NKC!$A$10:$A$5007,$H1844))</f>
        <v/>
      </c>
      <c r="B1844" s="46" t="str">
        <f ca="1">IF($H1844="","",INDEX([1]NKC!$B$10:$B$5007,$H1844))</f>
        <v/>
      </c>
      <c r="C1844" s="47" t="str">
        <f ca="1">IF($H1844="","",INDEX([1]NKC!$C$10:$C$5007,$H1844))</f>
        <v/>
      </c>
      <c r="D1844" s="48" t="str">
        <f ca="1">IF(IF($H1844="","",INDEX([1]NKC!$D$10:$D$5007,$H1844))=$C$8,IF($H1844="","",INDEX([1]NKC!$E$10:$E$5007,$H1844)),IF($H1844="","",INDEX([1]NKC!$D$10:$D$5007,$H1844)))</f>
        <v/>
      </c>
      <c r="E1844" s="49" t="str">
        <f ca="1">IF(IF($H1844="","",INDEX([1]NKC!$E$10:$E$5007,$H1844))=$C$8,"",IF($H1844="","",INDEX([1]NKC!$F$10:$F$5007,$H1844)))</f>
        <v/>
      </c>
      <c r="F1844" s="55" t="str">
        <f ca="1">IF(IF($H1844="","",INDEX([1]NKC!$D$10:$D$5007,$H1844))=$C$8,"",IF($H1844="","",INDEX([1]NKC!$F$10:$F$5007,$H1844)))</f>
        <v/>
      </c>
      <c r="G1844" s="50">
        <f ca="1">IF(SUM(E1844:F1844)=0,0,$G$11+SUM(E$12:$E1844)-SUM(F$12:$F1844))</f>
        <v>0</v>
      </c>
      <c r="H1844" s="51" t="str">
        <f ca="1">IF(IF(TYPE(MATCH($C$8,OFFSET([1]NKC!$D$10,H1843,0):'[1]NKC'!$D$5007,0)+H1843)=16,"",MATCH($C$8,OFFSET([1]NKC!$D$10,H1843,0):'[1]NKC'!$D$5007,0)+H1843)&lt;IF(TYPE(MATCH($C$8,OFFSET([1]NKC!$E$10,H1843,0):'[1]NKC'!$E$5007,0)+H1843)=16,"",MATCH($C$8,OFFSET([1]NKC!$E$10,H1843,0):'[1]NKC'!$E$5007,0)+H1843),IF(TYPE(MATCH($C$8,OFFSET([1]NKC!$D$10,H1843,0):'[1]NKC'!$D$5007,0)+H1843)=16,"",MATCH($C$8,OFFSET([1]NKC!$D$10,H1843,0):'[1]NKC'!$D$5007,0)+H1843),IF(TYPE(MATCH($C$8,OFFSET([1]NKC!$E$10,H1843,0):'[1]NKC'!$E$5007,0)+H1843)=16,"",MATCH($C$8,OFFSET([1]NKC!$E$10,H1843,0):'[1]NKC'!$E$5007,0)+H1843))</f>
        <v/>
      </c>
    </row>
    <row r="1845" spans="1:8" s="52" customFormat="1" ht="14.25" hidden="1">
      <c r="A1845" s="45" t="str">
        <f ca="1">IF($H1845="","",INDEX([1]NKC!$A$10:$A$5007,$H1845))</f>
        <v/>
      </c>
      <c r="B1845" s="46" t="str">
        <f ca="1">IF($H1845="","",INDEX([1]NKC!$B$10:$B$5007,$H1845))</f>
        <v/>
      </c>
      <c r="C1845" s="47" t="str">
        <f ca="1">IF($H1845="","",INDEX([1]NKC!$C$10:$C$5007,$H1845))</f>
        <v/>
      </c>
      <c r="D1845" s="48" t="str">
        <f ca="1">IF(IF($H1845="","",INDEX([1]NKC!$D$10:$D$5007,$H1845))=$C$8,IF($H1845="","",INDEX([1]NKC!$E$10:$E$5007,$H1845)),IF($H1845="","",INDEX([1]NKC!$D$10:$D$5007,$H1845)))</f>
        <v/>
      </c>
      <c r="E1845" s="49" t="str">
        <f ca="1">IF(IF($H1845="","",INDEX([1]NKC!$E$10:$E$5007,$H1845))=$C$8,"",IF($H1845="","",INDEX([1]NKC!$F$10:$F$5007,$H1845)))</f>
        <v/>
      </c>
      <c r="F1845" s="55" t="str">
        <f ca="1">IF(IF($H1845="","",INDEX([1]NKC!$D$10:$D$5007,$H1845))=$C$8,"",IF($H1845="","",INDEX([1]NKC!$F$10:$F$5007,$H1845)))</f>
        <v/>
      </c>
      <c r="G1845" s="50">
        <f ca="1">IF(SUM(E1845:F1845)=0,0,$G$11+SUM(E$12:$E1845)-SUM(F$12:$F1845))</f>
        <v>0</v>
      </c>
      <c r="H1845" s="51" t="str">
        <f ca="1">IF(IF(TYPE(MATCH($C$8,OFFSET([1]NKC!$D$10,H1844,0):'[1]NKC'!$D$5007,0)+H1844)=16,"",MATCH($C$8,OFFSET([1]NKC!$D$10,H1844,0):'[1]NKC'!$D$5007,0)+H1844)&lt;IF(TYPE(MATCH($C$8,OFFSET([1]NKC!$E$10,H1844,0):'[1]NKC'!$E$5007,0)+H1844)=16,"",MATCH($C$8,OFFSET([1]NKC!$E$10,H1844,0):'[1]NKC'!$E$5007,0)+H1844),IF(TYPE(MATCH($C$8,OFFSET([1]NKC!$D$10,H1844,0):'[1]NKC'!$D$5007,0)+H1844)=16,"",MATCH($C$8,OFFSET([1]NKC!$D$10,H1844,0):'[1]NKC'!$D$5007,0)+H1844),IF(TYPE(MATCH($C$8,OFFSET([1]NKC!$E$10,H1844,0):'[1]NKC'!$E$5007,0)+H1844)=16,"",MATCH($C$8,OFFSET([1]NKC!$E$10,H1844,0):'[1]NKC'!$E$5007,0)+H1844))</f>
        <v/>
      </c>
    </row>
    <row r="1846" spans="1:8" s="52" customFormat="1" ht="14.25" hidden="1">
      <c r="A1846" s="45" t="str">
        <f ca="1">IF($H1846="","",INDEX([1]NKC!$A$10:$A$5007,$H1846))</f>
        <v/>
      </c>
      <c r="B1846" s="46" t="str">
        <f ca="1">IF($H1846="","",INDEX([1]NKC!$B$10:$B$5007,$H1846))</f>
        <v/>
      </c>
      <c r="C1846" s="47" t="str">
        <f ca="1">IF($H1846="","",INDEX([1]NKC!$C$10:$C$5007,$H1846))</f>
        <v/>
      </c>
      <c r="D1846" s="48" t="str">
        <f ca="1">IF(IF($H1846="","",INDEX([1]NKC!$D$10:$D$5007,$H1846))=$C$8,IF($H1846="","",INDEX([1]NKC!$E$10:$E$5007,$H1846)),IF($H1846="","",INDEX([1]NKC!$D$10:$D$5007,$H1846)))</f>
        <v/>
      </c>
      <c r="E1846" s="49" t="str">
        <f ca="1">IF(IF($H1846="","",INDEX([1]NKC!$E$10:$E$5007,$H1846))=$C$8,"",IF($H1846="","",INDEX([1]NKC!$F$10:$F$5007,$H1846)))</f>
        <v/>
      </c>
      <c r="F1846" s="55" t="str">
        <f ca="1">IF(IF($H1846="","",INDEX([1]NKC!$D$10:$D$5007,$H1846))=$C$8,"",IF($H1846="","",INDEX([1]NKC!$F$10:$F$5007,$H1846)))</f>
        <v/>
      </c>
      <c r="G1846" s="50">
        <f ca="1">IF(SUM(E1846:F1846)=0,0,$G$11+SUM(E$12:$E1846)-SUM(F$12:$F1846))</f>
        <v>0</v>
      </c>
      <c r="H1846" s="51" t="str">
        <f ca="1">IF(IF(TYPE(MATCH($C$8,OFFSET([1]NKC!$D$10,H1845,0):'[1]NKC'!$D$5007,0)+H1845)=16,"",MATCH($C$8,OFFSET([1]NKC!$D$10,H1845,0):'[1]NKC'!$D$5007,0)+H1845)&lt;IF(TYPE(MATCH($C$8,OFFSET([1]NKC!$E$10,H1845,0):'[1]NKC'!$E$5007,0)+H1845)=16,"",MATCH($C$8,OFFSET([1]NKC!$E$10,H1845,0):'[1]NKC'!$E$5007,0)+H1845),IF(TYPE(MATCH($C$8,OFFSET([1]NKC!$D$10,H1845,0):'[1]NKC'!$D$5007,0)+H1845)=16,"",MATCH($C$8,OFFSET([1]NKC!$D$10,H1845,0):'[1]NKC'!$D$5007,0)+H1845),IF(TYPE(MATCH($C$8,OFFSET([1]NKC!$E$10,H1845,0):'[1]NKC'!$E$5007,0)+H1845)=16,"",MATCH($C$8,OFFSET([1]NKC!$E$10,H1845,0):'[1]NKC'!$E$5007,0)+H1845))</f>
        <v/>
      </c>
    </row>
    <row r="1847" spans="1:8" s="52" customFormat="1" ht="14.25" hidden="1">
      <c r="A1847" s="45" t="str">
        <f ca="1">IF($H1847="","",INDEX([1]NKC!$A$10:$A$5007,$H1847))</f>
        <v/>
      </c>
      <c r="B1847" s="46" t="str">
        <f ca="1">IF($H1847="","",INDEX([1]NKC!$B$10:$B$5007,$H1847))</f>
        <v/>
      </c>
      <c r="C1847" s="47" t="str">
        <f ca="1">IF($H1847="","",INDEX([1]NKC!$C$10:$C$5007,$H1847))</f>
        <v/>
      </c>
      <c r="D1847" s="48" t="str">
        <f ca="1">IF(IF($H1847="","",INDEX([1]NKC!$D$10:$D$5007,$H1847))=$C$8,IF($H1847="","",INDEX([1]NKC!$E$10:$E$5007,$H1847)),IF($H1847="","",INDEX([1]NKC!$D$10:$D$5007,$H1847)))</f>
        <v/>
      </c>
      <c r="E1847" s="49" t="str">
        <f ca="1">IF(IF($H1847="","",INDEX([1]NKC!$E$10:$E$5007,$H1847))=$C$8,"",IF($H1847="","",INDEX([1]NKC!$F$10:$F$5007,$H1847)))</f>
        <v/>
      </c>
      <c r="F1847" s="55" t="str">
        <f ca="1">IF(IF($H1847="","",INDEX([1]NKC!$D$10:$D$5007,$H1847))=$C$8,"",IF($H1847="","",INDEX([1]NKC!$F$10:$F$5007,$H1847)))</f>
        <v/>
      </c>
      <c r="G1847" s="50">
        <f ca="1">IF(SUM(E1847:F1847)=0,0,$G$11+SUM(E$12:$E1847)-SUM(F$12:$F1847))</f>
        <v>0</v>
      </c>
      <c r="H1847" s="51" t="str">
        <f ca="1">IF(IF(TYPE(MATCH($C$8,OFFSET([1]NKC!$D$10,H1846,0):'[1]NKC'!$D$5007,0)+H1846)=16,"",MATCH($C$8,OFFSET([1]NKC!$D$10,H1846,0):'[1]NKC'!$D$5007,0)+H1846)&lt;IF(TYPE(MATCH($C$8,OFFSET([1]NKC!$E$10,H1846,0):'[1]NKC'!$E$5007,0)+H1846)=16,"",MATCH($C$8,OFFSET([1]NKC!$E$10,H1846,0):'[1]NKC'!$E$5007,0)+H1846),IF(TYPE(MATCH($C$8,OFFSET([1]NKC!$D$10,H1846,0):'[1]NKC'!$D$5007,0)+H1846)=16,"",MATCH($C$8,OFFSET([1]NKC!$D$10,H1846,0):'[1]NKC'!$D$5007,0)+H1846),IF(TYPE(MATCH($C$8,OFFSET([1]NKC!$E$10,H1846,0):'[1]NKC'!$E$5007,0)+H1846)=16,"",MATCH($C$8,OFFSET([1]NKC!$E$10,H1846,0):'[1]NKC'!$E$5007,0)+H1846))</f>
        <v/>
      </c>
    </row>
    <row r="1848" spans="1:8" s="52" customFormat="1" ht="14.25" hidden="1">
      <c r="A1848" s="45" t="str">
        <f ca="1">IF($H1848="","",INDEX([1]NKC!$A$10:$A$5007,$H1848))</f>
        <v/>
      </c>
      <c r="B1848" s="46" t="str">
        <f ca="1">IF($H1848="","",INDEX([1]NKC!$B$10:$B$5007,$H1848))</f>
        <v/>
      </c>
      <c r="C1848" s="47" t="str">
        <f ca="1">IF($H1848="","",INDEX([1]NKC!$C$10:$C$5007,$H1848))</f>
        <v/>
      </c>
      <c r="D1848" s="48" t="str">
        <f ca="1">IF(IF($H1848="","",INDEX([1]NKC!$D$10:$D$5007,$H1848))=$C$8,IF($H1848="","",INDEX([1]NKC!$E$10:$E$5007,$H1848)),IF($H1848="","",INDEX([1]NKC!$D$10:$D$5007,$H1848)))</f>
        <v/>
      </c>
      <c r="E1848" s="49" t="str">
        <f ca="1">IF(IF($H1848="","",INDEX([1]NKC!$E$10:$E$5007,$H1848))=$C$8,"",IF($H1848="","",INDEX([1]NKC!$F$10:$F$5007,$H1848)))</f>
        <v/>
      </c>
      <c r="F1848" s="55" t="str">
        <f ca="1">IF(IF($H1848="","",INDEX([1]NKC!$D$10:$D$5007,$H1848))=$C$8,"",IF($H1848="","",INDEX([1]NKC!$F$10:$F$5007,$H1848)))</f>
        <v/>
      </c>
      <c r="G1848" s="50">
        <f ca="1">IF(SUM(E1848:F1848)=0,0,$G$11+SUM(E$12:$E1848)-SUM(F$12:$F1848))</f>
        <v>0</v>
      </c>
      <c r="H1848" s="51" t="str">
        <f ca="1">IF(IF(TYPE(MATCH($C$8,OFFSET([1]NKC!$D$10,H1847,0):'[1]NKC'!$D$5007,0)+H1847)=16,"",MATCH($C$8,OFFSET([1]NKC!$D$10,H1847,0):'[1]NKC'!$D$5007,0)+H1847)&lt;IF(TYPE(MATCH($C$8,OFFSET([1]NKC!$E$10,H1847,0):'[1]NKC'!$E$5007,0)+H1847)=16,"",MATCH($C$8,OFFSET([1]NKC!$E$10,H1847,0):'[1]NKC'!$E$5007,0)+H1847),IF(TYPE(MATCH($C$8,OFFSET([1]NKC!$D$10,H1847,0):'[1]NKC'!$D$5007,0)+H1847)=16,"",MATCH($C$8,OFFSET([1]NKC!$D$10,H1847,0):'[1]NKC'!$D$5007,0)+H1847),IF(TYPE(MATCH($C$8,OFFSET([1]NKC!$E$10,H1847,0):'[1]NKC'!$E$5007,0)+H1847)=16,"",MATCH($C$8,OFFSET([1]NKC!$E$10,H1847,0):'[1]NKC'!$E$5007,0)+H1847))</f>
        <v/>
      </c>
    </row>
    <row r="1849" spans="1:8" s="52" customFormat="1" ht="14.25" hidden="1">
      <c r="A1849" s="45" t="str">
        <f ca="1">IF($H1849="","",INDEX([1]NKC!$A$10:$A$5007,$H1849))</f>
        <v/>
      </c>
      <c r="B1849" s="46" t="str">
        <f ca="1">IF($H1849="","",INDEX([1]NKC!$B$10:$B$5007,$H1849))</f>
        <v/>
      </c>
      <c r="C1849" s="47" t="str">
        <f ca="1">IF($H1849="","",INDEX([1]NKC!$C$10:$C$5007,$H1849))</f>
        <v/>
      </c>
      <c r="D1849" s="48" t="str">
        <f ca="1">IF(IF($H1849="","",INDEX([1]NKC!$D$10:$D$5007,$H1849))=$C$8,IF($H1849="","",INDEX([1]NKC!$E$10:$E$5007,$H1849)),IF($H1849="","",INDEX([1]NKC!$D$10:$D$5007,$H1849)))</f>
        <v/>
      </c>
      <c r="E1849" s="49" t="str">
        <f ca="1">IF(IF($H1849="","",INDEX([1]NKC!$E$10:$E$5007,$H1849))=$C$8,"",IF($H1849="","",INDEX([1]NKC!$F$10:$F$5007,$H1849)))</f>
        <v/>
      </c>
      <c r="F1849" s="55" t="str">
        <f ca="1">IF(IF($H1849="","",INDEX([1]NKC!$D$10:$D$5007,$H1849))=$C$8,"",IF($H1849="","",INDEX([1]NKC!$F$10:$F$5007,$H1849)))</f>
        <v/>
      </c>
      <c r="G1849" s="50">
        <f ca="1">IF(SUM(E1849:F1849)=0,0,$G$11+SUM(E$12:$E1849)-SUM(F$12:$F1849))</f>
        <v>0</v>
      </c>
      <c r="H1849" s="51" t="str">
        <f ca="1">IF(IF(TYPE(MATCH($C$8,OFFSET([1]NKC!$D$10,H1848,0):'[1]NKC'!$D$5007,0)+H1848)=16,"",MATCH($C$8,OFFSET([1]NKC!$D$10,H1848,0):'[1]NKC'!$D$5007,0)+H1848)&lt;IF(TYPE(MATCH($C$8,OFFSET([1]NKC!$E$10,H1848,0):'[1]NKC'!$E$5007,0)+H1848)=16,"",MATCH($C$8,OFFSET([1]NKC!$E$10,H1848,0):'[1]NKC'!$E$5007,0)+H1848),IF(TYPE(MATCH($C$8,OFFSET([1]NKC!$D$10,H1848,0):'[1]NKC'!$D$5007,0)+H1848)=16,"",MATCH($C$8,OFFSET([1]NKC!$D$10,H1848,0):'[1]NKC'!$D$5007,0)+H1848),IF(TYPE(MATCH($C$8,OFFSET([1]NKC!$E$10,H1848,0):'[1]NKC'!$E$5007,0)+H1848)=16,"",MATCH($C$8,OFFSET([1]NKC!$E$10,H1848,0):'[1]NKC'!$E$5007,0)+H1848))</f>
        <v/>
      </c>
    </row>
    <row r="1850" spans="1:8" s="52" customFormat="1" ht="14.25" hidden="1">
      <c r="A1850" s="45" t="str">
        <f ca="1">IF($H1850="","",INDEX([1]NKC!$A$10:$A$5007,$H1850))</f>
        <v/>
      </c>
      <c r="B1850" s="46" t="str">
        <f ca="1">IF($H1850="","",INDEX([1]NKC!$B$10:$B$5007,$H1850))</f>
        <v/>
      </c>
      <c r="C1850" s="47" t="str">
        <f ca="1">IF($H1850="","",INDEX([1]NKC!$C$10:$C$5007,$H1850))</f>
        <v/>
      </c>
      <c r="D1850" s="48" t="str">
        <f ca="1">IF(IF($H1850="","",INDEX([1]NKC!$D$10:$D$5007,$H1850))=$C$8,IF($H1850="","",INDEX([1]NKC!$E$10:$E$5007,$H1850)),IF($H1850="","",INDEX([1]NKC!$D$10:$D$5007,$H1850)))</f>
        <v/>
      </c>
      <c r="E1850" s="49" t="str">
        <f ca="1">IF(IF($H1850="","",INDEX([1]NKC!$E$10:$E$5007,$H1850))=$C$8,"",IF($H1850="","",INDEX([1]NKC!$F$10:$F$5007,$H1850)))</f>
        <v/>
      </c>
      <c r="F1850" s="55" t="str">
        <f ca="1">IF(IF($H1850="","",INDEX([1]NKC!$D$10:$D$5007,$H1850))=$C$8,"",IF($H1850="","",INDEX([1]NKC!$F$10:$F$5007,$H1850)))</f>
        <v/>
      </c>
      <c r="G1850" s="50">
        <f ca="1">IF(SUM(E1850:F1850)=0,0,$G$11+SUM(E$12:$E1850)-SUM(F$12:$F1850))</f>
        <v>0</v>
      </c>
      <c r="H1850" s="51" t="str">
        <f ca="1">IF(IF(TYPE(MATCH($C$8,OFFSET([1]NKC!$D$10,H1849,0):'[1]NKC'!$D$5007,0)+H1849)=16,"",MATCH($C$8,OFFSET([1]NKC!$D$10,H1849,0):'[1]NKC'!$D$5007,0)+H1849)&lt;IF(TYPE(MATCH($C$8,OFFSET([1]NKC!$E$10,H1849,0):'[1]NKC'!$E$5007,0)+H1849)=16,"",MATCH($C$8,OFFSET([1]NKC!$E$10,H1849,0):'[1]NKC'!$E$5007,0)+H1849),IF(TYPE(MATCH($C$8,OFFSET([1]NKC!$D$10,H1849,0):'[1]NKC'!$D$5007,0)+H1849)=16,"",MATCH($C$8,OFFSET([1]NKC!$D$10,H1849,0):'[1]NKC'!$D$5007,0)+H1849),IF(TYPE(MATCH($C$8,OFFSET([1]NKC!$E$10,H1849,0):'[1]NKC'!$E$5007,0)+H1849)=16,"",MATCH($C$8,OFFSET([1]NKC!$E$10,H1849,0):'[1]NKC'!$E$5007,0)+H1849))</f>
        <v/>
      </c>
    </row>
    <row r="1851" spans="1:8" s="52" customFormat="1" ht="14.25" hidden="1">
      <c r="A1851" s="45" t="str">
        <f ca="1">IF($H1851="","",INDEX([1]NKC!$A$10:$A$5007,$H1851))</f>
        <v/>
      </c>
      <c r="B1851" s="46" t="str">
        <f ca="1">IF($H1851="","",INDEX([1]NKC!$B$10:$B$5007,$H1851))</f>
        <v/>
      </c>
      <c r="C1851" s="47" t="str">
        <f ca="1">IF($H1851="","",INDEX([1]NKC!$C$10:$C$5007,$H1851))</f>
        <v/>
      </c>
      <c r="D1851" s="48" t="str">
        <f ca="1">IF(IF($H1851="","",INDEX([1]NKC!$D$10:$D$5007,$H1851))=$C$8,IF($H1851="","",INDEX([1]NKC!$E$10:$E$5007,$H1851)),IF($H1851="","",INDEX([1]NKC!$D$10:$D$5007,$H1851)))</f>
        <v/>
      </c>
      <c r="E1851" s="49" t="str">
        <f ca="1">IF(IF($H1851="","",INDEX([1]NKC!$E$10:$E$5007,$H1851))=$C$8,"",IF($H1851="","",INDEX([1]NKC!$F$10:$F$5007,$H1851)))</f>
        <v/>
      </c>
      <c r="F1851" s="55" t="str">
        <f ca="1">IF(IF($H1851="","",INDEX([1]NKC!$D$10:$D$5007,$H1851))=$C$8,"",IF($H1851="","",INDEX([1]NKC!$F$10:$F$5007,$H1851)))</f>
        <v/>
      </c>
      <c r="G1851" s="50">
        <f ca="1">IF(SUM(E1851:F1851)=0,0,$G$11+SUM(E$12:$E1851)-SUM(F$12:$F1851))</f>
        <v>0</v>
      </c>
      <c r="H1851" s="51" t="str">
        <f ca="1">IF(IF(TYPE(MATCH($C$8,OFFSET([1]NKC!$D$10,H1850,0):'[1]NKC'!$D$5007,0)+H1850)=16,"",MATCH($C$8,OFFSET([1]NKC!$D$10,H1850,0):'[1]NKC'!$D$5007,0)+H1850)&lt;IF(TYPE(MATCH($C$8,OFFSET([1]NKC!$E$10,H1850,0):'[1]NKC'!$E$5007,0)+H1850)=16,"",MATCH($C$8,OFFSET([1]NKC!$E$10,H1850,0):'[1]NKC'!$E$5007,0)+H1850),IF(TYPE(MATCH($C$8,OFFSET([1]NKC!$D$10,H1850,0):'[1]NKC'!$D$5007,0)+H1850)=16,"",MATCH($C$8,OFFSET([1]NKC!$D$10,H1850,0):'[1]NKC'!$D$5007,0)+H1850),IF(TYPE(MATCH($C$8,OFFSET([1]NKC!$E$10,H1850,0):'[1]NKC'!$E$5007,0)+H1850)=16,"",MATCH($C$8,OFFSET([1]NKC!$E$10,H1850,0):'[1]NKC'!$E$5007,0)+H1850))</f>
        <v/>
      </c>
    </row>
    <row r="1852" spans="1:8" s="52" customFormat="1" ht="14.25" hidden="1">
      <c r="A1852" s="45" t="str">
        <f ca="1">IF($H1852="","",INDEX([1]NKC!$A$10:$A$5007,$H1852))</f>
        <v/>
      </c>
      <c r="B1852" s="46" t="str">
        <f ca="1">IF($H1852="","",INDEX([1]NKC!$B$10:$B$5007,$H1852))</f>
        <v/>
      </c>
      <c r="C1852" s="47" t="str">
        <f ca="1">IF($H1852="","",INDEX([1]NKC!$C$10:$C$5007,$H1852))</f>
        <v/>
      </c>
      <c r="D1852" s="48" t="str">
        <f ca="1">IF(IF($H1852="","",INDEX([1]NKC!$D$10:$D$5007,$H1852))=$C$8,IF($H1852="","",INDEX([1]NKC!$E$10:$E$5007,$H1852)),IF($H1852="","",INDEX([1]NKC!$D$10:$D$5007,$H1852)))</f>
        <v/>
      </c>
      <c r="E1852" s="49" t="str">
        <f ca="1">IF(IF($H1852="","",INDEX([1]NKC!$E$10:$E$5007,$H1852))=$C$8,"",IF($H1852="","",INDEX([1]NKC!$F$10:$F$5007,$H1852)))</f>
        <v/>
      </c>
      <c r="F1852" s="55" t="str">
        <f ca="1">IF(IF($H1852="","",INDEX([1]NKC!$D$10:$D$5007,$H1852))=$C$8,"",IF($H1852="","",INDEX([1]NKC!$F$10:$F$5007,$H1852)))</f>
        <v/>
      </c>
      <c r="G1852" s="50">
        <f ca="1">IF(SUM(E1852:F1852)=0,0,$G$11+SUM(E$12:$E1852)-SUM(F$12:$F1852))</f>
        <v>0</v>
      </c>
      <c r="H1852" s="51" t="str">
        <f ca="1">IF(IF(TYPE(MATCH($C$8,OFFSET([1]NKC!$D$10,H1851,0):'[1]NKC'!$D$5007,0)+H1851)=16,"",MATCH($C$8,OFFSET([1]NKC!$D$10,H1851,0):'[1]NKC'!$D$5007,0)+H1851)&lt;IF(TYPE(MATCH($C$8,OFFSET([1]NKC!$E$10,H1851,0):'[1]NKC'!$E$5007,0)+H1851)=16,"",MATCH($C$8,OFFSET([1]NKC!$E$10,H1851,0):'[1]NKC'!$E$5007,0)+H1851),IF(TYPE(MATCH($C$8,OFFSET([1]NKC!$D$10,H1851,0):'[1]NKC'!$D$5007,0)+H1851)=16,"",MATCH($C$8,OFFSET([1]NKC!$D$10,H1851,0):'[1]NKC'!$D$5007,0)+H1851),IF(TYPE(MATCH($C$8,OFFSET([1]NKC!$E$10,H1851,0):'[1]NKC'!$E$5007,0)+H1851)=16,"",MATCH($C$8,OFFSET([1]NKC!$E$10,H1851,0):'[1]NKC'!$E$5007,0)+H1851))</f>
        <v/>
      </c>
    </row>
    <row r="1853" spans="1:8" s="52" customFormat="1" ht="14.25" hidden="1">
      <c r="A1853" s="45" t="str">
        <f ca="1">IF($H1853="","",INDEX([1]NKC!$A$10:$A$5007,$H1853))</f>
        <v/>
      </c>
      <c r="B1853" s="46" t="str">
        <f ca="1">IF($H1853="","",INDEX([1]NKC!$B$10:$B$5007,$H1853))</f>
        <v/>
      </c>
      <c r="C1853" s="47" t="str">
        <f ca="1">IF($H1853="","",INDEX([1]NKC!$C$10:$C$5007,$H1853))</f>
        <v/>
      </c>
      <c r="D1853" s="48" t="str">
        <f ca="1">IF(IF($H1853="","",INDEX([1]NKC!$D$10:$D$5007,$H1853))=$C$8,IF($H1853="","",INDEX([1]NKC!$E$10:$E$5007,$H1853)),IF($H1853="","",INDEX([1]NKC!$D$10:$D$5007,$H1853)))</f>
        <v/>
      </c>
      <c r="E1853" s="49" t="str">
        <f ca="1">IF(IF($H1853="","",INDEX([1]NKC!$E$10:$E$5007,$H1853))=$C$8,"",IF($H1853="","",INDEX([1]NKC!$F$10:$F$5007,$H1853)))</f>
        <v/>
      </c>
      <c r="F1853" s="55" t="str">
        <f ca="1">IF(IF($H1853="","",INDEX([1]NKC!$D$10:$D$5007,$H1853))=$C$8,"",IF($H1853="","",INDEX([1]NKC!$F$10:$F$5007,$H1853)))</f>
        <v/>
      </c>
      <c r="G1853" s="50">
        <f ca="1">IF(SUM(E1853:F1853)=0,0,$G$11+SUM(E$12:$E1853)-SUM(F$12:$F1853))</f>
        <v>0</v>
      </c>
      <c r="H1853" s="51" t="str">
        <f ca="1">IF(IF(TYPE(MATCH($C$8,OFFSET([1]NKC!$D$10,H1852,0):'[1]NKC'!$D$5007,0)+H1852)=16,"",MATCH($C$8,OFFSET([1]NKC!$D$10,H1852,0):'[1]NKC'!$D$5007,0)+H1852)&lt;IF(TYPE(MATCH($C$8,OFFSET([1]NKC!$E$10,H1852,0):'[1]NKC'!$E$5007,0)+H1852)=16,"",MATCH($C$8,OFFSET([1]NKC!$E$10,H1852,0):'[1]NKC'!$E$5007,0)+H1852),IF(TYPE(MATCH($C$8,OFFSET([1]NKC!$D$10,H1852,0):'[1]NKC'!$D$5007,0)+H1852)=16,"",MATCH($C$8,OFFSET([1]NKC!$D$10,H1852,0):'[1]NKC'!$D$5007,0)+H1852),IF(TYPE(MATCH($C$8,OFFSET([1]NKC!$E$10,H1852,0):'[1]NKC'!$E$5007,0)+H1852)=16,"",MATCH($C$8,OFFSET([1]NKC!$E$10,H1852,0):'[1]NKC'!$E$5007,0)+H1852))</f>
        <v/>
      </c>
    </row>
    <row r="1854" spans="1:8" s="52" customFormat="1" ht="14.25" hidden="1">
      <c r="A1854" s="45" t="str">
        <f ca="1">IF($H1854="","",INDEX([1]NKC!$A$10:$A$5007,$H1854))</f>
        <v/>
      </c>
      <c r="B1854" s="46" t="str">
        <f ca="1">IF($H1854="","",INDEX([1]NKC!$B$10:$B$5007,$H1854))</f>
        <v/>
      </c>
      <c r="C1854" s="47" t="str">
        <f ca="1">IF($H1854="","",INDEX([1]NKC!$C$10:$C$5007,$H1854))</f>
        <v/>
      </c>
      <c r="D1854" s="48" t="str">
        <f ca="1">IF(IF($H1854="","",INDEX([1]NKC!$D$10:$D$5007,$H1854))=$C$8,IF($H1854="","",INDEX([1]NKC!$E$10:$E$5007,$H1854)),IF($H1854="","",INDEX([1]NKC!$D$10:$D$5007,$H1854)))</f>
        <v/>
      </c>
      <c r="E1854" s="49" t="str">
        <f ca="1">IF(IF($H1854="","",INDEX([1]NKC!$E$10:$E$5007,$H1854))=$C$8,"",IF($H1854="","",INDEX([1]NKC!$F$10:$F$5007,$H1854)))</f>
        <v/>
      </c>
      <c r="F1854" s="55" t="str">
        <f ca="1">IF(IF($H1854="","",INDEX([1]NKC!$D$10:$D$5007,$H1854))=$C$8,"",IF($H1854="","",INDEX([1]NKC!$F$10:$F$5007,$H1854)))</f>
        <v/>
      </c>
      <c r="G1854" s="50">
        <f ca="1">IF(SUM(E1854:F1854)=0,0,$G$11+SUM(E$12:$E1854)-SUM(F$12:$F1854))</f>
        <v>0</v>
      </c>
      <c r="H1854" s="51" t="str">
        <f ca="1">IF(IF(TYPE(MATCH($C$8,OFFSET([1]NKC!$D$10,H1853,0):'[1]NKC'!$D$5007,0)+H1853)=16,"",MATCH($C$8,OFFSET([1]NKC!$D$10,H1853,0):'[1]NKC'!$D$5007,0)+H1853)&lt;IF(TYPE(MATCH($C$8,OFFSET([1]NKC!$E$10,H1853,0):'[1]NKC'!$E$5007,0)+H1853)=16,"",MATCH($C$8,OFFSET([1]NKC!$E$10,H1853,0):'[1]NKC'!$E$5007,0)+H1853),IF(TYPE(MATCH($C$8,OFFSET([1]NKC!$D$10,H1853,0):'[1]NKC'!$D$5007,0)+H1853)=16,"",MATCH($C$8,OFFSET([1]NKC!$D$10,H1853,0):'[1]NKC'!$D$5007,0)+H1853),IF(TYPE(MATCH($C$8,OFFSET([1]NKC!$E$10,H1853,0):'[1]NKC'!$E$5007,0)+H1853)=16,"",MATCH($C$8,OFFSET([1]NKC!$E$10,H1853,0):'[1]NKC'!$E$5007,0)+H1853))</f>
        <v/>
      </c>
    </row>
    <row r="1855" spans="1:8" s="52" customFormat="1" ht="14.25" hidden="1">
      <c r="A1855" s="45" t="str">
        <f ca="1">IF($H1855="","",INDEX([1]NKC!$A$10:$A$5007,$H1855))</f>
        <v/>
      </c>
      <c r="B1855" s="46" t="str">
        <f ca="1">IF($H1855="","",INDEX([1]NKC!$B$10:$B$5007,$H1855))</f>
        <v/>
      </c>
      <c r="C1855" s="47" t="str">
        <f ca="1">IF($H1855="","",INDEX([1]NKC!$C$10:$C$5007,$H1855))</f>
        <v/>
      </c>
      <c r="D1855" s="48" t="str">
        <f ca="1">IF(IF($H1855="","",INDEX([1]NKC!$D$10:$D$5007,$H1855))=$C$8,IF($H1855="","",INDEX([1]NKC!$E$10:$E$5007,$H1855)),IF($H1855="","",INDEX([1]NKC!$D$10:$D$5007,$H1855)))</f>
        <v/>
      </c>
      <c r="E1855" s="49" t="str">
        <f ca="1">IF(IF($H1855="","",INDEX([1]NKC!$E$10:$E$5007,$H1855))=$C$8,"",IF($H1855="","",INDEX([1]NKC!$F$10:$F$5007,$H1855)))</f>
        <v/>
      </c>
      <c r="F1855" s="55" t="str">
        <f ca="1">IF(IF($H1855="","",INDEX([1]NKC!$D$10:$D$5007,$H1855))=$C$8,"",IF($H1855="","",INDEX([1]NKC!$F$10:$F$5007,$H1855)))</f>
        <v/>
      </c>
      <c r="G1855" s="50">
        <f ca="1">IF(SUM(E1855:F1855)=0,0,$G$11+SUM(E$12:$E1855)-SUM(F$12:$F1855))</f>
        <v>0</v>
      </c>
      <c r="H1855" s="51" t="str">
        <f ca="1">IF(IF(TYPE(MATCH($C$8,OFFSET([1]NKC!$D$10,H1854,0):'[1]NKC'!$D$5007,0)+H1854)=16,"",MATCH($C$8,OFFSET([1]NKC!$D$10,H1854,0):'[1]NKC'!$D$5007,0)+H1854)&lt;IF(TYPE(MATCH($C$8,OFFSET([1]NKC!$E$10,H1854,0):'[1]NKC'!$E$5007,0)+H1854)=16,"",MATCH($C$8,OFFSET([1]NKC!$E$10,H1854,0):'[1]NKC'!$E$5007,0)+H1854),IF(TYPE(MATCH($C$8,OFFSET([1]NKC!$D$10,H1854,0):'[1]NKC'!$D$5007,0)+H1854)=16,"",MATCH($C$8,OFFSET([1]NKC!$D$10,H1854,0):'[1]NKC'!$D$5007,0)+H1854),IF(TYPE(MATCH($C$8,OFFSET([1]NKC!$E$10,H1854,0):'[1]NKC'!$E$5007,0)+H1854)=16,"",MATCH($C$8,OFFSET([1]NKC!$E$10,H1854,0):'[1]NKC'!$E$5007,0)+H1854))</f>
        <v/>
      </c>
    </row>
    <row r="1856" spans="1:8" s="52" customFormat="1" ht="14.25" hidden="1">
      <c r="A1856" s="45" t="str">
        <f ca="1">IF($H1856="","",INDEX([1]NKC!$A$10:$A$5007,$H1856))</f>
        <v/>
      </c>
      <c r="B1856" s="46" t="str">
        <f ca="1">IF($H1856="","",INDEX([1]NKC!$B$10:$B$5007,$H1856))</f>
        <v/>
      </c>
      <c r="C1856" s="47" t="str">
        <f ca="1">IF($H1856="","",INDEX([1]NKC!$C$10:$C$5007,$H1856))</f>
        <v/>
      </c>
      <c r="D1856" s="48" t="str">
        <f ca="1">IF(IF($H1856="","",INDEX([1]NKC!$D$10:$D$5007,$H1856))=$C$8,IF($H1856="","",INDEX([1]NKC!$E$10:$E$5007,$H1856)),IF($H1856="","",INDEX([1]NKC!$D$10:$D$5007,$H1856)))</f>
        <v/>
      </c>
      <c r="E1856" s="49" t="str">
        <f ca="1">IF(IF($H1856="","",INDEX([1]NKC!$E$10:$E$5007,$H1856))=$C$8,"",IF($H1856="","",INDEX([1]NKC!$F$10:$F$5007,$H1856)))</f>
        <v/>
      </c>
      <c r="F1856" s="55" t="str">
        <f ca="1">IF(IF($H1856="","",INDEX([1]NKC!$D$10:$D$5007,$H1856))=$C$8,"",IF($H1856="","",INDEX([1]NKC!$F$10:$F$5007,$H1856)))</f>
        <v/>
      </c>
      <c r="G1856" s="50">
        <f ca="1">IF(SUM(E1856:F1856)=0,0,$G$11+SUM(E$12:$E1856)-SUM(F$12:$F1856))</f>
        <v>0</v>
      </c>
      <c r="H1856" s="51" t="str">
        <f ca="1">IF(IF(TYPE(MATCH($C$8,OFFSET([1]NKC!$D$10,H1855,0):'[1]NKC'!$D$5007,0)+H1855)=16,"",MATCH($C$8,OFFSET([1]NKC!$D$10,H1855,0):'[1]NKC'!$D$5007,0)+H1855)&lt;IF(TYPE(MATCH($C$8,OFFSET([1]NKC!$E$10,H1855,0):'[1]NKC'!$E$5007,0)+H1855)=16,"",MATCH($C$8,OFFSET([1]NKC!$E$10,H1855,0):'[1]NKC'!$E$5007,0)+H1855),IF(TYPE(MATCH($C$8,OFFSET([1]NKC!$D$10,H1855,0):'[1]NKC'!$D$5007,0)+H1855)=16,"",MATCH($C$8,OFFSET([1]NKC!$D$10,H1855,0):'[1]NKC'!$D$5007,0)+H1855),IF(TYPE(MATCH($C$8,OFFSET([1]NKC!$E$10,H1855,0):'[1]NKC'!$E$5007,0)+H1855)=16,"",MATCH($C$8,OFFSET([1]NKC!$E$10,H1855,0):'[1]NKC'!$E$5007,0)+H1855))</f>
        <v/>
      </c>
    </row>
    <row r="1857" spans="1:8" s="52" customFormat="1" ht="14.25" hidden="1">
      <c r="A1857" s="45" t="str">
        <f ca="1">IF($H1857="","",INDEX([1]NKC!$A$10:$A$5007,$H1857))</f>
        <v/>
      </c>
      <c r="B1857" s="46" t="str">
        <f ca="1">IF($H1857="","",INDEX([1]NKC!$B$10:$B$5007,$H1857))</f>
        <v/>
      </c>
      <c r="C1857" s="47" t="str">
        <f ca="1">IF($H1857="","",INDEX([1]NKC!$C$10:$C$5007,$H1857))</f>
        <v/>
      </c>
      <c r="D1857" s="48" t="str">
        <f ca="1">IF(IF($H1857="","",INDEX([1]NKC!$D$10:$D$5007,$H1857))=$C$8,IF($H1857="","",INDEX([1]NKC!$E$10:$E$5007,$H1857)),IF($H1857="","",INDEX([1]NKC!$D$10:$D$5007,$H1857)))</f>
        <v/>
      </c>
      <c r="E1857" s="49" t="str">
        <f ca="1">IF(IF($H1857="","",INDEX([1]NKC!$E$10:$E$5007,$H1857))=$C$8,"",IF($H1857="","",INDEX([1]NKC!$F$10:$F$5007,$H1857)))</f>
        <v/>
      </c>
      <c r="F1857" s="55" t="str">
        <f ca="1">IF(IF($H1857="","",INDEX([1]NKC!$D$10:$D$5007,$H1857))=$C$8,"",IF($H1857="","",INDEX([1]NKC!$F$10:$F$5007,$H1857)))</f>
        <v/>
      </c>
      <c r="G1857" s="50">
        <f ca="1">IF(SUM(E1857:F1857)=0,0,$G$11+SUM(E$12:$E1857)-SUM(F$12:$F1857))</f>
        <v>0</v>
      </c>
      <c r="H1857" s="51" t="str">
        <f ca="1">IF(IF(TYPE(MATCH($C$8,OFFSET([1]NKC!$D$10,H1856,0):'[1]NKC'!$D$5007,0)+H1856)=16,"",MATCH($C$8,OFFSET([1]NKC!$D$10,H1856,0):'[1]NKC'!$D$5007,0)+H1856)&lt;IF(TYPE(MATCH($C$8,OFFSET([1]NKC!$E$10,H1856,0):'[1]NKC'!$E$5007,0)+H1856)=16,"",MATCH($C$8,OFFSET([1]NKC!$E$10,H1856,0):'[1]NKC'!$E$5007,0)+H1856),IF(TYPE(MATCH($C$8,OFFSET([1]NKC!$D$10,H1856,0):'[1]NKC'!$D$5007,0)+H1856)=16,"",MATCH($C$8,OFFSET([1]NKC!$D$10,H1856,0):'[1]NKC'!$D$5007,0)+H1856),IF(TYPE(MATCH($C$8,OFFSET([1]NKC!$E$10,H1856,0):'[1]NKC'!$E$5007,0)+H1856)=16,"",MATCH($C$8,OFFSET([1]NKC!$E$10,H1856,0):'[1]NKC'!$E$5007,0)+H1856))</f>
        <v/>
      </c>
    </row>
    <row r="1858" spans="1:8" s="52" customFormat="1" ht="14.25" hidden="1">
      <c r="A1858" s="45" t="str">
        <f ca="1">IF($H1858="","",INDEX([1]NKC!$A$10:$A$5007,$H1858))</f>
        <v/>
      </c>
      <c r="B1858" s="46" t="str">
        <f ca="1">IF($H1858="","",INDEX([1]NKC!$B$10:$B$5007,$H1858))</f>
        <v/>
      </c>
      <c r="C1858" s="47" t="str">
        <f ca="1">IF($H1858="","",INDEX([1]NKC!$C$10:$C$5007,$H1858))</f>
        <v/>
      </c>
      <c r="D1858" s="48" t="str">
        <f ca="1">IF(IF($H1858="","",INDEX([1]NKC!$D$10:$D$5007,$H1858))=$C$8,IF($H1858="","",INDEX([1]NKC!$E$10:$E$5007,$H1858)),IF($H1858="","",INDEX([1]NKC!$D$10:$D$5007,$H1858)))</f>
        <v/>
      </c>
      <c r="E1858" s="49" t="str">
        <f ca="1">IF(IF($H1858="","",INDEX([1]NKC!$E$10:$E$5007,$H1858))=$C$8,"",IF($H1858="","",INDEX([1]NKC!$F$10:$F$5007,$H1858)))</f>
        <v/>
      </c>
      <c r="F1858" s="55" t="str">
        <f ca="1">IF(IF($H1858="","",INDEX([1]NKC!$D$10:$D$5007,$H1858))=$C$8,"",IF($H1858="","",INDEX([1]NKC!$F$10:$F$5007,$H1858)))</f>
        <v/>
      </c>
      <c r="G1858" s="50">
        <f ca="1">IF(SUM(E1858:F1858)=0,0,$G$11+SUM(E$12:$E1858)-SUM(F$12:$F1858))</f>
        <v>0</v>
      </c>
      <c r="H1858" s="51" t="str">
        <f ca="1">IF(IF(TYPE(MATCH($C$8,OFFSET([1]NKC!$D$10,H1857,0):'[1]NKC'!$D$5007,0)+H1857)=16,"",MATCH($C$8,OFFSET([1]NKC!$D$10,H1857,0):'[1]NKC'!$D$5007,0)+H1857)&lt;IF(TYPE(MATCH($C$8,OFFSET([1]NKC!$E$10,H1857,0):'[1]NKC'!$E$5007,0)+H1857)=16,"",MATCH($C$8,OFFSET([1]NKC!$E$10,H1857,0):'[1]NKC'!$E$5007,0)+H1857),IF(TYPE(MATCH($C$8,OFFSET([1]NKC!$D$10,H1857,0):'[1]NKC'!$D$5007,0)+H1857)=16,"",MATCH($C$8,OFFSET([1]NKC!$D$10,H1857,0):'[1]NKC'!$D$5007,0)+H1857),IF(TYPE(MATCH($C$8,OFFSET([1]NKC!$E$10,H1857,0):'[1]NKC'!$E$5007,0)+H1857)=16,"",MATCH($C$8,OFFSET([1]NKC!$E$10,H1857,0):'[1]NKC'!$E$5007,0)+H1857))</f>
        <v/>
      </c>
    </row>
    <row r="1859" spans="1:8" s="52" customFormat="1" ht="14.25" hidden="1">
      <c r="A1859" s="45" t="str">
        <f ca="1">IF($H1859="","",INDEX([1]NKC!$A$10:$A$5007,$H1859))</f>
        <v/>
      </c>
      <c r="B1859" s="46" t="str">
        <f ca="1">IF($H1859="","",INDEX([1]NKC!$B$10:$B$5007,$H1859))</f>
        <v/>
      </c>
      <c r="C1859" s="47" t="str">
        <f ca="1">IF($H1859="","",INDEX([1]NKC!$C$10:$C$5007,$H1859))</f>
        <v/>
      </c>
      <c r="D1859" s="48" t="str">
        <f ca="1">IF(IF($H1859="","",INDEX([1]NKC!$D$10:$D$5007,$H1859))=$C$8,IF($H1859="","",INDEX([1]NKC!$E$10:$E$5007,$H1859)),IF($H1859="","",INDEX([1]NKC!$D$10:$D$5007,$H1859)))</f>
        <v/>
      </c>
      <c r="E1859" s="49" t="str">
        <f ca="1">IF(IF($H1859="","",INDEX([1]NKC!$E$10:$E$5007,$H1859))=$C$8,"",IF($H1859="","",INDEX([1]NKC!$F$10:$F$5007,$H1859)))</f>
        <v/>
      </c>
      <c r="F1859" s="55" t="str">
        <f ca="1">IF(IF($H1859="","",INDEX([1]NKC!$D$10:$D$5007,$H1859))=$C$8,"",IF($H1859="","",INDEX([1]NKC!$F$10:$F$5007,$H1859)))</f>
        <v/>
      </c>
      <c r="G1859" s="50">
        <f ca="1">IF(SUM(E1859:F1859)=0,0,$G$11+SUM(E$12:$E1859)-SUM(F$12:$F1859))</f>
        <v>0</v>
      </c>
      <c r="H1859" s="51" t="str">
        <f ca="1">IF(IF(TYPE(MATCH($C$8,OFFSET([1]NKC!$D$10,H1858,0):'[1]NKC'!$D$5007,0)+H1858)=16,"",MATCH($C$8,OFFSET([1]NKC!$D$10,H1858,0):'[1]NKC'!$D$5007,0)+H1858)&lt;IF(TYPE(MATCH($C$8,OFFSET([1]NKC!$E$10,H1858,0):'[1]NKC'!$E$5007,0)+H1858)=16,"",MATCH($C$8,OFFSET([1]NKC!$E$10,H1858,0):'[1]NKC'!$E$5007,0)+H1858),IF(TYPE(MATCH($C$8,OFFSET([1]NKC!$D$10,H1858,0):'[1]NKC'!$D$5007,0)+H1858)=16,"",MATCH($C$8,OFFSET([1]NKC!$D$10,H1858,0):'[1]NKC'!$D$5007,0)+H1858),IF(TYPE(MATCH($C$8,OFFSET([1]NKC!$E$10,H1858,0):'[1]NKC'!$E$5007,0)+H1858)=16,"",MATCH($C$8,OFFSET([1]NKC!$E$10,H1858,0):'[1]NKC'!$E$5007,0)+H1858))</f>
        <v/>
      </c>
    </row>
    <row r="1860" spans="1:8" s="52" customFormat="1" ht="14.25" hidden="1">
      <c r="A1860" s="45" t="str">
        <f ca="1">IF($H1860="","",INDEX([1]NKC!$A$10:$A$5007,$H1860))</f>
        <v/>
      </c>
      <c r="B1860" s="46" t="str">
        <f ca="1">IF($H1860="","",INDEX([1]NKC!$B$10:$B$5007,$H1860))</f>
        <v/>
      </c>
      <c r="C1860" s="47" t="str">
        <f ca="1">IF($H1860="","",INDEX([1]NKC!$C$10:$C$5007,$H1860))</f>
        <v/>
      </c>
      <c r="D1860" s="48" t="str">
        <f ca="1">IF(IF($H1860="","",INDEX([1]NKC!$D$10:$D$5007,$H1860))=$C$8,IF($H1860="","",INDEX([1]NKC!$E$10:$E$5007,$H1860)),IF($H1860="","",INDEX([1]NKC!$D$10:$D$5007,$H1860)))</f>
        <v/>
      </c>
      <c r="E1860" s="49" t="str">
        <f ca="1">IF(IF($H1860="","",INDEX([1]NKC!$E$10:$E$5007,$H1860))=$C$8,"",IF($H1860="","",INDEX([1]NKC!$F$10:$F$5007,$H1860)))</f>
        <v/>
      </c>
      <c r="F1860" s="55" t="str">
        <f ca="1">IF(IF($H1860="","",INDEX([1]NKC!$D$10:$D$5007,$H1860))=$C$8,"",IF($H1860="","",INDEX([1]NKC!$F$10:$F$5007,$H1860)))</f>
        <v/>
      </c>
      <c r="G1860" s="50">
        <f ca="1">IF(SUM(E1860:F1860)=0,0,$G$11+SUM(E$12:$E1860)-SUM(F$12:$F1860))</f>
        <v>0</v>
      </c>
      <c r="H1860" s="51" t="str">
        <f ca="1">IF(IF(TYPE(MATCH($C$8,OFFSET([1]NKC!$D$10,H1859,0):'[1]NKC'!$D$5007,0)+H1859)=16,"",MATCH($C$8,OFFSET([1]NKC!$D$10,H1859,0):'[1]NKC'!$D$5007,0)+H1859)&lt;IF(TYPE(MATCH($C$8,OFFSET([1]NKC!$E$10,H1859,0):'[1]NKC'!$E$5007,0)+H1859)=16,"",MATCH($C$8,OFFSET([1]NKC!$E$10,H1859,0):'[1]NKC'!$E$5007,0)+H1859),IF(TYPE(MATCH($C$8,OFFSET([1]NKC!$D$10,H1859,0):'[1]NKC'!$D$5007,0)+H1859)=16,"",MATCH($C$8,OFFSET([1]NKC!$D$10,H1859,0):'[1]NKC'!$D$5007,0)+H1859),IF(TYPE(MATCH($C$8,OFFSET([1]NKC!$E$10,H1859,0):'[1]NKC'!$E$5007,0)+H1859)=16,"",MATCH($C$8,OFFSET([1]NKC!$E$10,H1859,0):'[1]NKC'!$E$5007,0)+H1859))</f>
        <v/>
      </c>
    </row>
    <row r="1861" spans="1:8" s="52" customFormat="1" ht="14.25" hidden="1">
      <c r="A1861" s="45" t="str">
        <f ca="1">IF($H1861="","",INDEX([1]NKC!$A$10:$A$5007,$H1861))</f>
        <v/>
      </c>
      <c r="B1861" s="46" t="str">
        <f ca="1">IF($H1861="","",INDEX([1]NKC!$B$10:$B$5007,$H1861))</f>
        <v/>
      </c>
      <c r="C1861" s="47" t="str">
        <f ca="1">IF($H1861="","",INDEX([1]NKC!$C$10:$C$5007,$H1861))</f>
        <v/>
      </c>
      <c r="D1861" s="48" t="str">
        <f ca="1">IF(IF($H1861="","",INDEX([1]NKC!$D$10:$D$5007,$H1861))=$C$8,IF($H1861="","",INDEX([1]NKC!$E$10:$E$5007,$H1861)),IF($H1861="","",INDEX([1]NKC!$D$10:$D$5007,$H1861)))</f>
        <v/>
      </c>
      <c r="E1861" s="49" t="str">
        <f ca="1">IF(IF($H1861="","",INDEX([1]NKC!$E$10:$E$5007,$H1861))=$C$8,"",IF($H1861="","",INDEX([1]NKC!$F$10:$F$5007,$H1861)))</f>
        <v/>
      </c>
      <c r="F1861" s="55" t="str">
        <f ca="1">IF(IF($H1861="","",INDEX([1]NKC!$D$10:$D$5007,$H1861))=$C$8,"",IF($H1861="","",INDEX([1]NKC!$F$10:$F$5007,$H1861)))</f>
        <v/>
      </c>
      <c r="G1861" s="50">
        <f ca="1">IF(SUM(E1861:F1861)=0,0,$G$11+SUM(E$12:$E1861)-SUM(F$12:$F1861))</f>
        <v>0</v>
      </c>
      <c r="H1861" s="51" t="str">
        <f ca="1">IF(IF(TYPE(MATCH($C$8,OFFSET([1]NKC!$D$10,H1860,0):'[1]NKC'!$D$5007,0)+H1860)=16,"",MATCH($C$8,OFFSET([1]NKC!$D$10,H1860,0):'[1]NKC'!$D$5007,0)+H1860)&lt;IF(TYPE(MATCH($C$8,OFFSET([1]NKC!$E$10,H1860,0):'[1]NKC'!$E$5007,0)+H1860)=16,"",MATCH($C$8,OFFSET([1]NKC!$E$10,H1860,0):'[1]NKC'!$E$5007,0)+H1860),IF(TYPE(MATCH($C$8,OFFSET([1]NKC!$D$10,H1860,0):'[1]NKC'!$D$5007,0)+H1860)=16,"",MATCH($C$8,OFFSET([1]NKC!$D$10,H1860,0):'[1]NKC'!$D$5007,0)+H1860),IF(TYPE(MATCH($C$8,OFFSET([1]NKC!$E$10,H1860,0):'[1]NKC'!$E$5007,0)+H1860)=16,"",MATCH($C$8,OFFSET([1]NKC!$E$10,H1860,0):'[1]NKC'!$E$5007,0)+H1860))</f>
        <v/>
      </c>
    </row>
    <row r="1862" spans="1:8" s="52" customFormat="1" ht="14.25" hidden="1">
      <c r="A1862" s="45" t="str">
        <f ca="1">IF($H1862="","",INDEX([1]NKC!$A$10:$A$5007,$H1862))</f>
        <v/>
      </c>
      <c r="B1862" s="46" t="str">
        <f ca="1">IF($H1862="","",INDEX([1]NKC!$B$10:$B$5007,$H1862))</f>
        <v/>
      </c>
      <c r="C1862" s="47" t="str">
        <f ca="1">IF($H1862="","",INDEX([1]NKC!$C$10:$C$5007,$H1862))</f>
        <v/>
      </c>
      <c r="D1862" s="48" t="str">
        <f ca="1">IF(IF($H1862="","",INDEX([1]NKC!$D$10:$D$5007,$H1862))=$C$8,IF($H1862="","",INDEX([1]NKC!$E$10:$E$5007,$H1862)),IF($H1862="","",INDEX([1]NKC!$D$10:$D$5007,$H1862)))</f>
        <v/>
      </c>
      <c r="E1862" s="49" t="str">
        <f ca="1">IF(IF($H1862="","",INDEX([1]NKC!$E$10:$E$5007,$H1862))=$C$8,"",IF($H1862="","",INDEX([1]NKC!$F$10:$F$5007,$H1862)))</f>
        <v/>
      </c>
      <c r="F1862" s="55" t="str">
        <f ca="1">IF(IF($H1862="","",INDEX([1]NKC!$D$10:$D$5007,$H1862))=$C$8,"",IF($H1862="","",INDEX([1]NKC!$F$10:$F$5007,$H1862)))</f>
        <v/>
      </c>
      <c r="G1862" s="50">
        <f ca="1">IF(SUM(E1862:F1862)=0,0,$G$11+SUM(E$12:$E1862)-SUM(F$12:$F1862))</f>
        <v>0</v>
      </c>
      <c r="H1862" s="51" t="str">
        <f ca="1">IF(IF(TYPE(MATCH($C$8,OFFSET([1]NKC!$D$10,H1861,0):'[1]NKC'!$D$5007,0)+H1861)=16,"",MATCH($C$8,OFFSET([1]NKC!$D$10,H1861,0):'[1]NKC'!$D$5007,0)+H1861)&lt;IF(TYPE(MATCH($C$8,OFFSET([1]NKC!$E$10,H1861,0):'[1]NKC'!$E$5007,0)+H1861)=16,"",MATCH($C$8,OFFSET([1]NKC!$E$10,H1861,0):'[1]NKC'!$E$5007,0)+H1861),IF(TYPE(MATCH($C$8,OFFSET([1]NKC!$D$10,H1861,0):'[1]NKC'!$D$5007,0)+H1861)=16,"",MATCH($C$8,OFFSET([1]NKC!$D$10,H1861,0):'[1]NKC'!$D$5007,0)+H1861),IF(TYPE(MATCH($C$8,OFFSET([1]NKC!$E$10,H1861,0):'[1]NKC'!$E$5007,0)+H1861)=16,"",MATCH($C$8,OFFSET([1]NKC!$E$10,H1861,0):'[1]NKC'!$E$5007,0)+H1861))</f>
        <v/>
      </c>
    </row>
    <row r="1863" spans="1:8" s="52" customFormat="1" ht="14.25" hidden="1">
      <c r="A1863" s="45" t="str">
        <f ca="1">IF($H1863="","",INDEX([1]NKC!$A$10:$A$5007,$H1863))</f>
        <v/>
      </c>
      <c r="B1863" s="46" t="str">
        <f ca="1">IF($H1863="","",INDEX([1]NKC!$B$10:$B$5007,$H1863))</f>
        <v/>
      </c>
      <c r="C1863" s="47" t="str">
        <f ca="1">IF($H1863="","",INDEX([1]NKC!$C$10:$C$5007,$H1863))</f>
        <v/>
      </c>
      <c r="D1863" s="48" t="str">
        <f ca="1">IF(IF($H1863="","",INDEX([1]NKC!$D$10:$D$5007,$H1863))=$C$8,IF($H1863="","",INDEX([1]NKC!$E$10:$E$5007,$H1863)),IF($H1863="","",INDEX([1]NKC!$D$10:$D$5007,$H1863)))</f>
        <v/>
      </c>
      <c r="E1863" s="49" t="str">
        <f ca="1">IF(IF($H1863="","",INDEX([1]NKC!$E$10:$E$5007,$H1863))=$C$8,"",IF($H1863="","",INDEX([1]NKC!$F$10:$F$5007,$H1863)))</f>
        <v/>
      </c>
      <c r="F1863" s="55" t="str">
        <f ca="1">IF(IF($H1863="","",INDEX([1]NKC!$D$10:$D$5007,$H1863))=$C$8,"",IF($H1863="","",INDEX([1]NKC!$F$10:$F$5007,$H1863)))</f>
        <v/>
      </c>
      <c r="G1863" s="50">
        <f ca="1">IF(SUM(E1863:F1863)=0,0,$G$11+SUM(E$12:$E1863)-SUM(F$12:$F1863))</f>
        <v>0</v>
      </c>
      <c r="H1863" s="51" t="str">
        <f ca="1">IF(IF(TYPE(MATCH($C$8,OFFSET([1]NKC!$D$10,H1862,0):'[1]NKC'!$D$5007,0)+H1862)=16,"",MATCH($C$8,OFFSET([1]NKC!$D$10,H1862,0):'[1]NKC'!$D$5007,0)+H1862)&lt;IF(TYPE(MATCH($C$8,OFFSET([1]NKC!$E$10,H1862,0):'[1]NKC'!$E$5007,0)+H1862)=16,"",MATCH($C$8,OFFSET([1]NKC!$E$10,H1862,0):'[1]NKC'!$E$5007,0)+H1862),IF(TYPE(MATCH($C$8,OFFSET([1]NKC!$D$10,H1862,0):'[1]NKC'!$D$5007,0)+H1862)=16,"",MATCH($C$8,OFFSET([1]NKC!$D$10,H1862,0):'[1]NKC'!$D$5007,0)+H1862),IF(TYPE(MATCH($C$8,OFFSET([1]NKC!$E$10,H1862,0):'[1]NKC'!$E$5007,0)+H1862)=16,"",MATCH($C$8,OFFSET([1]NKC!$E$10,H1862,0):'[1]NKC'!$E$5007,0)+H1862))</f>
        <v/>
      </c>
    </row>
    <row r="1864" spans="1:8" s="52" customFormat="1" ht="14.25" hidden="1">
      <c r="A1864" s="45" t="str">
        <f ca="1">IF($H1864="","",INDEX([1]NKC!$A$10:$A$5007,$H1864))</f>
        <v/>
      </c>
      <c r="B1864" s="46" t="str">
        <f ca="1">IF($H1864="","",INDEX([1]NKC!$B$10:$B$5007,$H1864))</f>
        <v/>
      </c>
      <c r="C1864" s="47" t="str">
        <f ca="1">IF($H1864="","",INDEX([1]NKC!$C$10:$C$5007,$H1864))</f>
        <v/>
      </c>
      <c r="D1864" s="48" t="str">
        <f ca="1">IF(IF($H1864="","",INDEX([1]NKC!$D$10:$D$5007,$H1864))=$C$8,IF($H1864="","",INDEX([1]NKC!$E$10:$E$5007,$H1864)),IF($H1864="","",INDEX([1]NKC!$D$10:$D$5007,$H1864)))</f>
        <v/>
      </c>
      <c r="E1864" s="49" t="str">
        <f ca="1">IF(IF($H1864="","",INDEX([1]NKC!$E$10:$E$5007,$H1864))=$C$8,"",IF($H1864="","",INDEX([1]NKC!$F$10:$F$5007,$H1864)))</f>
        <v/>
      </c>
      <c r="F1864" s="55" t="str">
        <f ca="1">IF(IF($H1864="","",INDEX([1]NKC!$D$10:$D$5007,$H1864))=$C$8,"",IF($H1864="","",INDEX([1]NKC!$F$10:$F$5007,$H1864)))</f>
        <v/>
      </c>
      <c r="G1864" s="50">
        <f ca="1">IF(SUM(E1864:F1864)=0,0,$G$11+SUM(E$12:$E1864)-SUM(F$12:$F1864))</f>
        <v>0</v>
      </c>
      <c r="H1864" s="51" t="str">
        <f ca="1">IF(IF(TYPE(MATCH($C$8,OFFSET([1]NKC!$D$10,H1863,0):'[1]NKC'!$D$5007,0)+H1863)=16,"",MATCH($C$8,OFFSET([1]NKC!$D$10,H1863,0):'[1]NKC'!$D$5007,0)+H1863)&lt;IF(TYPE(MATCH($C$8,OFFSET([1]NKC!$E$10,H1863,0):'[1]NKC'!$E$5007,0)+H1863)=16,"",MATCH($C$8,OFFSET([1]NKC!$E$10,H1863,0):'[1]NKC'!$E$5007,0)+H1863),IF(TYPE(MATCH($C$8,OFFSET([1]NKC!$D$10,H1863,0):'[1]NKC'!$D$5007,0)+H1863)=16,"",MATCH($C$8,OFFSET([1]NKC!$D$10,H1863,0):'[1]NKC'!$D$5007,0)+H1863),IF(TYPE(MATCH($C$8,OFFSET([1]NKC!$E$10,H1863,0):'[1]NKC'!$E$5007,0)+H1863)=16,"",MATCH($C$8,OFFSET([1]NKC!$E$10,H1863,0):'[1]NKC'!$E$5007,0)+H1863))</f>
        <v/>
      </c>
    </row>
    <row r="1865" spans="1:8" s="52" customFormat="1" ht="14.25" hidden="1">
      <c r="A1865" s="45" t="str">
        <f ca="1">IF($H1865="","",INDEX([1]NKC!$A$10:$A$5007,$H1865))</f>
        <v/>
      </c>
      <c r="B1865" s="46" t="str">
        <f ca="1">IF($H1865="","",INDEX([1]NKC!$B$10:$B$5007,$H1865))</f>
        <v/>
      </c>
      <c r="C1865" s="47" t="str">
        <f ca="1">IF($H1865="","",INDEX([1]NKC!$C$10:$C$5007,$H1865))</f>
        <v/>
      </c>
      <c r="D1865" s="48" t="str">
        <f ca="1">IF(IF($H1865="","",INDEX([1]NKC!$D$10:$D$5007,$H1865))=$C$8,IF($H1865="","",INDEX([1]NKC!$E$10:$E$5007,$H1865)),IF($H1865="","",INDEX([1]NKC!$D$10:$D$5007,$H1865)))</f>
        <v/>
      </c>
      <c r="E1865" s="49" t="str">
        <f ca="1">IF(IF($H1865="","",INDEX([1]NKC!$E$10:$E$5007,$H1865))=$C$8,"",IF($H1865="","",INDEX([1]NKC!$F$10:$F$5007,$H1865)))</f>
        <v/>
      </c>
      <c r="F1865" s="55" t="str">
        <f ca="1">IF(IF($H1865="","",INDEX([1]NKC!$D$10:$D$5007,$H1865))=$C$8,"",IF($H1865="","",INDEX([1]NKC!$F$10:$F$5007,$H1865)))</f>
        <v/>
      </c>
      <c r="G1865" s="50">
        <f ca="1">IF(SUM(E1865:F1865)=0,0,$G$11+SUM(E$12:$E1865)-SUM(F$12:$F1865))</f>
        <v>0</v>
      </c>
      <c r="H1865" s="51" t="str">
        <f ca="1">IF(IF(TYPE(MATCH($C$8,OFFSET([1]NKC!$D$10,H1864,0):'[1]NKC'!$D$5007,0)+H1864)=16,"",MATCH($C$8,OFFSET([1]NKC!$D$10,H1864,0):'[1]NKC'!$D$5007,0)+H1864)&lt;IF(TYPE(MATCH($C$8,OFFSET([1]NKC!$E$10,H1864,0):'[1]NKC'!$E$5007,0)+H1864)=16,"",MATCH($C$8,OFFSET([1]NKC!$E$10,H1864,0):'[1]NKC'!$E$5007,0)+H1864),IF(TYPE(MATCH($C$8,OFFSET([1]NKC!$D$10,H1864,0):'[1]NKC'!$D$5007,0)+H1864)=16,"",MATCH($C$8,OFFSET([1]NKC!$D$10,H1864,0):'[1]NKC'!$D$5007,0)+H1864),IF(TYPE(MATCH($C$8,OFFSET([1]NKC!$E$10,H1864,0):'[1]NKC'!$E$5007,0)+H1864)=16,"",MATCH($C$8,OFFSET([1]NKC!$E$10,H1864,0):'[1]NKC'!$E$5007,0)+H1864))</f>
        <v/>
      </c>
    </row>
    <row r="1866" spans="1:8" s="52" customFormat="1" ht="14.25" hidden="1">
      <c r="A1866" s="45" t="str">
        <f ca="1">IF($H1866="","",INDEX([1]NKC!$A$10:$A$5007,$H1866))</f>
        <v/>
      </c>
      <c r="B1866" s="46" t="str">
        <f ca="1">IF($H1866="","",INDEX([1]NKC!$B$10:$B$5007,$H1866))</f>
        <v/>
      </c>
      <c r="C1866" s="47" t="str">
        <f ca="1">IF($H1866="","",INDEX([1]NKC!$C$10:$C$5007,$H1866))</f>
        <v/>
      </c>
      <c r="D1866" s="48" t="str">
        <f ca="1">IF(IF($H1866="","",INDEX([1]NKC!$D$10:$D$5007,$H1866))=$C$8,IF($H1866="","",INDEX([1]NKC!$E$10:$E$5007,$H1866)),IF($H1866="","",INDEX([1]NKC!$D$10:$D$5007,$H1866)))</f>
        <v/>
      </c>
      <c r="E1866" s="49" t="str">
        <f ca="1">IF(IF($H1866="","",INDEX([1]NKC!$E$10:$E$5007,$H1866))=$C$8,"",IF($H1866="","",INDEX([1]NKC!$F$10:$F$5007,$H1866)))</f>
        <v/>
      </c>
      <c r="F1866" s="55" t="str">
        <f ca="1">IF(IF($H1866="","",INDEX([1]NKC!$D$10:$D$5007,$H1866))=$C$8,"",IF($H1866="","",INDEX([1]NKC!$F$10:$F$5007,$H1866)))</f>
        <v/>
      </c>
      <c r="G1866" s="50">
        <f ca="1">IF(SUM(E1866:F1866)=0,0,$G$11+SUM(E$12:$E1866)-SUM(F$12:$F1866))</f>
        <v>0</v>
      </c>
      <c r="H1866" s="51" t="str">
        <f ca="1">IF(IF(TYPE(MATCH($C$8,OFFSET([1]NKC!$D$10,H1865,0):'[1]NKC'!$D$5007,0)+H1865)=16,"",MATCH($C$8,OFFSET([1]NKC!$D$10,H1865,0):'[1]NKC'!$D$5007,0)+H1865)&lt;IF(TYPE(MATCH($C$8,OFFSET([1]NKC!$E$10,H1865,0):'[1]NKC'!$E$5007,0)+H1865)=16,"",MATCH($C$8,OFFSET([1]NKC!$E$10,H1865,0):'[1]NKC'!$E$5007,0)+H1865),IF(TYPE(MATCH($C$8,OFFSET([1]NKC!$D$10,H1865,0):'[1]NKC'!$D$5007,0)+H1865)=16,"",MATCH($C$8,OFFSET([1]NKC!$D$10,H1865,0):'[1]NKC'!$D$5007,0)+H1865),IF(TYPE(MATCH($C$8,OFFSET([1]NKC!$E$10,H1865,0):'[1]NKC'!$E$5007,0)+H1865)=16,"",MATCH($C$8,OFFSET([1]NKC!$E$10,H1865,0):'[1]NKC'!$E$5007,0)+H1865))</f>
        <v/>
      </c>
    </row>
    <row r="1867" spans="1:8" s="52" customFormat="1" ht="14.25" hidden="1">
      <c r="A1867" s="45" t="str">
        <f ca="1">IF($H1867="","",INDEX([1]NKC!$A$10:$A$5007,$H1867))</f>
        <v/>
      </c>
      <c r="B1867" s="46" t="str">
        <f ca="1">IF($H1867="","",INDEX([1]NKC!$B$10:$B$5007,$H1867))</f>
        <v/>
      </c>
      <c r="C1867" s="47" t="str">
        <f ca="1">IF($H1867="","",INDEX([1]NKC!$C$10:$C$5007,$H1867))</f>
        <v/>
      </c>
      <c r="D1867" s="48" t="str">
        <f ca="1">IF(IF($H1867="","",INDEX([1]NKC!$D$10:$D$5007,$H1867))=$C$8,IF($H1867="","",INDEX([1]NKC!$E$10:$E$5007,$H1867)),IF($H1867="","",INDEX([1]NKC!$D$10:$D$5007,$H1867)))</f>
        <v/>
      </c>
      <c r="E1867" s="49" t="str">
        <f ca="1">IF(IF($H1867="","",INDEX([1]NKC!$E$10:$E$5007,$H1867))=$C$8,"",IF($H1867="","",INDEX([1]NKC!$F$10:$F$5007,$H1867)))</f>
        <v/>
      </c>
      <c r="F1867" s="55" t="str">
        <f ca="1">IF(IF($H1867="","",INDEX([1]NKC!$D$10:$D$5007,$H1867))=$C$8,"",IF($H1867="","",INDEX([1]NKC!$F$10:$F$5007,$H1867)))</f>
        <v/>
      </c>
      <c r="G1867" s="50">
        <f ca="1">IF(SUM(E1867:F1867)=0,0,$G$11+SUM(E$12:$E1867)-SUM(F$12:$F1867))</f>
        <v>0</v>
      </c>
      <c r="H1867" s="51" t="str">
        <f ca="1">IF(IF(TYPE(MATCH($C$8,OFFSET([1]NKC!$D$10,H1866,0):'[1]NKC'!$D$5007,0)+H1866)=16,"",MATCH($C$8,OFFSET([1]NKC!$D$10,H1866,0):'[1]NKC'!$D$5007,0)+H1866)&lt;IF(TYPE(MATCH($C$8,OFFSET([1]NKC!$E$10,H1866,0):'[1]NKC'!$E$5007,0)+H1866)=16,"",MATCH($C$8,OFFSET([1]NKC!$E$10,H1866,0):'[1]NKC'!$E$5007,0)+H1866),IF(TYPE(MATCH($C$8,OFFSET([1]NKC!$D$10,H1866,0):'[1]NKC'!$D$5007,0)+H1866)=16,"",MATCH($C$8,OFFSET([1]NKC!$D$10,H1866,0):'[1]NKC'!$D$5007,0)+H1866),IF(TYPE(MATCH($C$8,OFFSET([1]NKC!$E$10,H1866,0):'[1]NKC'!$E$5007,0)+H1866)=16,"",MATCH($C$8,OFFSET([1]NKC!$E$10,H1866,0):'[1]NKC'!$E$5007,0)+H1866))</f>
        <v/>
      </c>
    </row>
    <row r="1868" spans="1:8" s="52" customFormat="1" ht="14.25" hidden="1">
      <c r="A1868" s="45" t="str">
        <f ca="1">IF($H1868="","",INDEX([1]NKC!$A$10:$A$5007,$H1868))</f>
        <v/>
      </c>
      <c r="B1868" s="46" t="str">
        <f ca="1">IF($H1868="","",INDEX([1]NKC!$B$10:$B$5007,$H1868))</f>
        <v/>
      </c>
      <c r="C1868" s="47" t="str">
        <f ca="1">IF($H1868="","",INDEX([1]NKC!$C$10:$C$5007,$H1868))</f>
        <v/>
      </c>
      <c r="D1868" s="48" t="str">
        <f ca="1">IF(IF($H1868="","",INDEX([1]NKC!$D$10:$D$5007,$H1868))=$C$8,IF($H1868="","",INDEX([1]NKC!$E$10:$E$5007,$H1868)),IF($H1868="","",INDEX([1]NKC!$D$10:$D$5007,$H1868)))</f>
        <v/>
      </c>
      <c r="E1868" s="49" t="str">
        <f ca="1">IF(IF($H1868="","",INDEX([1]NKC!$E$10:$E$5007,$H1868))=$C$8,"",IF($H1868="","",INDEX([1]NKC!$F$10:$F$5007,$H1868)))</f>
        <v/>
      </c>
      <c r="F1868" s="55" t="str">
        <f ca="1">IF(IF($H1868="","",INDEX([1]NKC!$D$10:$D$5007,$H1868))=$C$8,"",IF($H1868="","",INDEX([1]NKC!$F$10:$F$5007,$H1868)))</f>
        <v/>
      </c>
      <c r="G1868" s="50">
        <f ca="1">IF(SUM(E1868:F1868)=0,0,$G$11+SUM(E$12:$E1868)-SUM(F$12:$F1868))</f>
        <v>0</v>
      </c>
      <c r="H1868" s="51" t="str">
        <f ca="1">IF(IF(TYPE(MATCH($C$8,OFFSET([1]NKC!$D$10,H1867,0):'[1]NKC'!$D$5007,0)+H1867)=16,"",MATCH($C$8,OFFSET([1]NKC!$D$10,H1867,0):'[1]NKC'!$D$5007,0)+H1867)&lt;IF(TYPE(MATCH($C$8,OFFSET([1]NKC!$E$10,H1867,0):'[1]NKC'!$E$5007,0)+H1867)=16,"",MATCH($C$8,OFFSET([1]NKC!$E$10,H1867,0):'[1]NKC'!$E$5007,0)+H1867),IF(TYPE(MATCH($C$8,OFFSET([1]NKC!$D$10,H1867,0):'[1]NKC'!$D$5007,0)+H1867)=16,"",MATCH($C$8,OFFSET([1]NKC!$D$10,H1867,0):'[1]NKC'!$D$5007,0)+H1867),IF(TYPE(MATCH($C$8,OFFSET([1]NKC!$E$10,H1867,0):'[1]NKC'!$E$5007,0)+H1867)=16,"",MATCH($C$8,OFFSET([1]NKC!$E$10,H1867,0):'[1]NKC'!$E$5007,0)+H1867))</f>
        <v/>
      </c>
    </row>
    <row r="1869" spans="1:8" s="52" customFormat="1" ht="14.25" hidden="1">
      <c r="A1869" s="45" t="str">
        <f ca="1">IF($H1869="","",INDEX([1]NKC!$A$10:$A$5007,$H1869))</f>
        <v/>
      </c>
      <c r="B1869" s="46" t="str">
        <f ca="1">IF($H1869="","",INDEX([1]NKC!$B$10:$B$5007,$H1869))</f>
        <v/>
      </c>
      <c r="C1869" s="47" t="str">
        <f ca="1">IF($H1869="","",INDEX([1]NKC!$C$10:$C$5007,$H1869))</f>
        <v/>
      </c>
      <c r="D1869" s="48" t="str">
        <f ca="1">IF(IF($H1869="","",INDEX([1]NKC!$D$10:$D$5007,$H1869))=$C$8,IF($H1869="","",INDEX([1]NKC!$E$10:$E$5007,$H1869)),IF($H1869="","",INDEX([1]NKC!$D$10:$D$5007,$H1869)))</f>
        <v/>
      </c>
      <c r="E1869" s="49" t="str">
        <f ca="1">IF(IF($H1869="","",INDEX([1]NKC!$E$10:$E$5007,$H1869))=$C$8,"",IF($H1869="","",INDEX([1]NKC!$F$10:$F$5007,$H1869)))</f>
        <v/>
      </c>
      <c r="F1869" s="55" t="str">
        <f ca="1">IF(IF($H1869="","",INDEX([1]NKC!$D$10:$D$5007,$H1869))=$C$8,"",IF($H1869="","",INDEX([1]NKC!$F$10:$F$5007,$H1869)))</f>
        <v/>
      </c>
      <c r="G1869" s="50">
        <f ca="1">IF(SUM(E1869:F1869)=0,0,$G$11+SUM(E$12:$E1869)-SUM(F$12:$F1869))</f>
        <v>0</v>
      </c>
      <c r="H1869" s="51" t="str">
        <f ca="1">IF(IF(TYPE(MATCH($C$8,OFFSET([1]NKC!$D$10,H1868,0):'[1]NKC'!$D$5007,0)+H1868)=16,"",MATCH($C$8,OFFSET([1]NKC!$D$10,H1868,0):'[1]NKC'!$D$5007,0)+H1868)&lt;IF(TYPE(MATCH($C$8,OFFSET([1]NKC!$E$10,H1868,0):'[1]NKC'!$E$5007,0)+H1868)=16,"",MATCH($C$8,OFFSET([1]NKC!$E$10,H1868,0):'[1]NKC'!$E$5007,0)+H1868),IF(TYPE(MATCH($C$8,OFFSET([1]NKC!$D$10,H1868,0):'[1]NKC'!$D$5007,0)+H1868)=16,"",MATCH($C$8,OFFSET([1]NKC!$D$10,H1868,0):'[1]NKC'!$D$5007,0)+H1868),IF(TYPE(MATCH($C$8,OFFSET([1]NKC!$E$10,H1868,0):'[1]NKC'!$E$5007,0)+H1868)=16,"",MATCH($C$8,OFFSET([1]NKC!$E$10,H1868,0):'[1]NKC'!$E$5007,0)+H1868))</f>
        <v/>
      </c>
    </row>
    <row r="1870" spans="1:8" s="52" customFormat="1" ht="14.25" hidden="1">
      <c r="A1870" s="45" t="str">
        <f ca="1">IF($H1870="","",INDEX([1]NKC!$A$10:$A$5007,$H1870))</f>
        <v/>
      </c>
      <c r="B1870" s="46" t="str">
        <f ca="1">IF($H1870="","",INDEX([1]NKC!$B$10:$B$5007,$H1870))</f>
        <v/>
      </c>
      <c r="C1870" s="47" t="str">
        <f ca="1">IF($H1870="","",INDEX([1]NKC!$C$10:$C$5007,$H1870))</f>
        <v/>
      </c>
      <c r="D1870" s="48" t="str">
        <f ca="1">IF(IF($H1870="","",INDEX([1]NKC!$D$10:$D$5007,$H1870))=$C$8,IF($H1870="","",INDEX([1]NKC!$E$10:$E$5007,$H1870)),IF($H1870="","",INDEX([1]NKC!$D$10:$D$5007,$H1870)))</f>
        <v/>
      </c>
      <c r="E1870" s="49" t="str">
        <f ca="1">IF(IF($H1870="","",INDEX([1]NKC!$E$10:$E$5007,$H1870))=$C$8,"",IF($H1870="","",INDEX([1]NKC!$F$10:$F$5007,$H1870)))</f>
        <v/>
      </c>
      <c r="F1870" s="55" t="str">
        <f ca="1">IF(IF($H1870="","",INDEX([1]NKC!$D$10:$D$5007,$H1870))=$C$8,"",IF($H1870="","",INDEX([1]NKC!$F$10:$F$5007,$H1870)))</f>
        <v/>
      </c>
      <c r="G1870" s="50">
        <f ca="1">IF(SUM(E1870:F1870)=0,0,$G$11+SUM(E$12:$E1870)-SUM(F$12:$F1870))</f>
        <v>0</v>
      </c>
      <c r="H1870" s="51" t="str">
        <f ca="1">IF(IF(TYPE(MATCH($C$8,OFFSET([1]NKC!$D$10,H1869,0):'[1]NKC'!$D$5007,0)+H1869)=16,"",MATCH($C$8,OFFSET([1]NKC!$D$10,H1869,0):'[1]NKC'!$D$5007,0)+H1869)&lt;IF(TYPE(MATCH($C$8,OFFSET([1]NKC!$E$10,H1869,0):'[1]NKC'!$E$5007,0)+H1869)=16,"",MATCH($C$8,OFFSET([1]NKC!$E$10,H1869,0):'[1]NKC'!$E$5007,0)+H1869),IF(TYPE(MATCH($C$8,OFFSET([1]NKC!$D$10,H1869,0):'[1]NKC'!$D$5007,0)+H1869)=16,"",MATCH($C$8,OFFSET([1]NKC!$D$10,H1869,0):'[1]NKC'!$D$5007,0)+H1869),IF(TYPE(MATCH($C$8,OFFSET([1]NKC!$E$10,H1869,0):'[1]NKC'!$E$5007,0)+H1869)=16,"",MATCH($C$8,OFFSET([1]NKC!$E$10,H1869,0):'[1]NKC'!$E$5007,0)+H1869))</f>
        <v/>
      </c>
    </row>
    <row r="1871" spans="1:8" s="52" customFormat="1" ht="14.25" hidden="1">
      <c r="A1871" s="45" t="str">
        <f ca="1">IF($H1871="","",INDEX([1]NKC!$A$10:$A$5007,$H1871))</f>
        <v/>
      </c>
      <c r="B1871" s="46" t="str">
        <f ca="1">IF($H1871="","",INDEX([1]NKC!$B$10:$B$5007,$H1871))</f>
        <v/>
      </c>
      <c r="C1871" s="47" t="str">
        <f ca="1">IF($H1871="","",INDEX([1]NKC!$C$10:$C$5007,$H1871))</f>
        <v/>
      </c>
      <c r="D1871" s="48" t="str">
        <f ca="1">IF(IF($H1871="","",INDEX([1]NKC!$D$10:$D$5007,$H1871))=$C$8,IF($H1871="","",INDEX([1]NKC!$E$10:$E$5007,$H1871)),IF($H1871="","",INDEX([1]NKC!$D$10:$D$5007,$H1871)))</f>
        <v/>
      </c>
      <c r="E1871" s="49" t="str">
        <f ca="1">IF(IF($H1871="","",INDEX([1]NKC!$E$10:$E$5007,$H1871))=$C$8,"",IF($H1871="","",INDEX([1]NKC!$F$10:$F$5007,$H1871)))</f>
        <v/>
      </c>
      <c r="F1871" s="55" t="str">
        <f ca="1">IF(IF($H1871="","",INDEX([1]NKC!$D$10:$D$5007,$H1871))=$C$8,"",IF($H1871="","",INDEX([1]NKC!$F$10:$F$5007,$H1871)))</f>
        <v/>
      </c>
      <c r="G1871" s="50">
        <f ca="1">IF(SUM(E1871:F1871)=0,0,$G$11+SUM(E$12:$E1871)-SUM(F$12:$F1871))</f>
        <v>0</v>
      </c>
      <c r="H1871" s="51" t="str">
        <f ca="1">IF(IF(TYPE(MATCH($C$8,OFFSET([1]NKC!$D$10,H1870,0):'[1]NKC'!$D$5007,0)+H1870)=16,"",MATCH($C$8,OFFSET([1]NKC!$D$10,H1870,0):'[1]NKC'!$D$5007,0)+H1870)&lt;IF(TYPE(MATCH($C$8,OFFSET([1]NKC!$E$10,H1870,0):'[1]NKC'!$E$5007,0)+H1870)=16,"",MATCH($C$8,OFFSET([1]NKC!$E$10,H1870,0):'[1]NKC'!$E$5007,0)+H1870),IF(TYPE(MATCH($C$8,OFFSET([1]NKC!$D$10,H1870,0):'[1]NKC'!$D$5007,0)+H1870)=16,"",MATCH($C$8,OFFSET([1]NKC!$D$10,H1870,0):'[1]NKC'!$D$5007,0)+H1870),IF(TYPE(MATCH($C$8,OFFSET([1]NKC!$E$10,H1870,0):'[1]NKC'!$E$5007,0)+H1870)=16,"",MATCH($C$8,OFFSET([1]NKC!$E$10,H1870,0):'[1]NKC'!$E$5007,0)+H1870))</f>
        <v/>
      </c>
    </row>
    <row r="1872" spans="1:8" s="52" customFormat="1" ht="14.25" hidden="1">
      <c r="A1872" s="45" t="str">
        <f ca="1">IF($H1872="","",INDEX([1]NKC!$A$10:$A$5007,$H1872))</f>
        <v/>
      </c>
      <c r="B1872" s="46" t="str">
        <f ca="1">IF($H1872="","",INDEX([1]NKC!$B$10:$B$5007,$H1872))</f>
        <v/>
      </c>
      <c r="C1872" s="47" t="str">
        <f ca="1">IF($H1872="","",INDEX([1]NKC!$C$10:$C$5007,$H1872))</f>
        <v/>
      </c>
      <c r="D1872" s="48" t="str">
        <f ca="1">IF(IF($H1872="","",INDEX([1]NKC!$D$10:$D$5007,$H1872))=$C$8,IF($H1872="","",INDEX([1]NKC!$E$10:$E$5007,$H1872)),IF($H1872="","",INDEX([1]NKC!$D$10:$D$5007,$H1872)))</f>
        <v/>
      </c>
      <c r="E1872" s="49" t="str">
        <f ca="1">IF(IF($H1872="","",INDEX([1]NKC!$E$10:$E$5007,$H1872))=$C$8,"",IF($H1872="","",INDEX([1]NKC!$F$10:$F$5007,$H1872)))</f>
        <v/>
      </c>
      <c r="F1872" s="55" t="str">
        <f ca="1">IF(IF($H1872="","",INDEX([1]NKC!$D$10:$D$5007,$H1872))=$C$8,"",IF($H1872="","",INDEX([1]NKC!$F$10:$F$5007,$H1872)))</f>
        <v/>
      </c>
      <c r="G1872" s="50">
        <f ca="1">IF(SUM(E1872:F1872)=0,0,$G$11+SUM(E$12:$E1872)-SUM(F$12:$F1872))</f>
        <v>0</v>
      </c>
      <c r="H1872" s="51" t="str">
        <f ca="1">IF(IF(TYPE(MATCH($C$8,OFFSET([1]NKC!$D$10,H1871,0):'[1]NKC'!$D$5007,0)+H1871)=16,"",MATCH($C$8,OFFSET([1]NKC!$D$10,H1871,0):'[1]NKC'!$D$5007,0)+H1871)&lt;IF(TYPE(MATCH($C$8,OFFSET([1]NKC!$E$10,H1871,0):'[1]NKC'!$E$5007,0)+H1871)=16,"",MATCH($C$8,OFFSET([1]NKC!$E$10,H1871,0):'[1]NKC'!$E$5007,0)+H1871),IF(TYPE(MATCH($C$8,OFFSET([1]NKC!$D$10,H1871,0):'[1]NKC'!$D$5007,0)+H1871)=16,"",MATCH($C$8,OFFSET([1]NKC!$D$10,H1871,0):'[1]NKC'!$D$5007,0)+H1871),IF(TYPE(MATCH($C$8,OFFSET([1]NKC!$E$10,H1871,0):'[1]NKC'!$E$5007,0)+H1871)=16,"",MATCH($C$8,OFFSET([1]NKC!$E$10,H1871,0):'[1]NKC'!$E$5007,0)+H1871))</f>
        <v/>
      </c>
    </row>
    <row r="1873" spans="1:8" s="52" customFormat="1" ht="14.25" hidden="1">
      <c r="A1873" s="45" t="str">
        <f ca="1">IF($H1873="","",INDEX([1]NKC!$A$10:$A$5007,$H1873))</f>
        <v/>
      </c>
      <c r="B1873" s="46" t="str">
        <f ca="1">IF($H1873="","",INDEX([1]NKC!$B$10:$B$5007,$H1873))</f>
        <v/>
      </c>
      <c r="C1873" s="47" t="str">
        <f ca="1">IF($H1873="","",INDEX([1]NKC!$C$10:$C$5007,$H1873))</f>
        <v/>
      </c>
      <c r="D1873" s="48" t="str">
        <f ca="1">IF(IF($H1873="","",INDEX([1]NKC!$D$10:$D$5007,$H1873))=$C$8,IF($H1873="","",INDEX([1]NKC!$E$10:$E$5007,$H1873)),IF($H1873="","",INDEX([1]NKC!$D$10:$D$5007,$H1873)))</f>
        <v/>
      </c>
      <c r="E1873" s="49" t="str">
        <f ca="1">IF(IF($H1873="","",INDEX([1]NKC!$E$10:$E$5007,$H1873))=$C$8,"",IF($H1873="","",INDEX([1]NKC!$F$10:$F$5007,$H1873)))</f>
        <v/>
      </c>
      <c r="F1873" s="55" t="str">
        <f ca="1">IF(IF($H1873="","",INDEX([1]NKC!$D$10:$D$5007,$H1873))=$C$8,"",IF($H1873="","",INDEX([1]NKC!$F$10:$F$5007,$H1873)))</f>
        <v/>
      </c>
      <c r="G1873" s="50">
        <f ca="1">IF(SUM(E1873:F1873)=0,0,$G$11+SUM(E$12:$E1873)-SUM(F$12:$F1873))</f>
        <v>0</v>
      </c>
      <c r="H1873" s="51" t="str">
        <f ca="1">IF(IF(TYPE(MATCH($C$8,OFFSET([1]NKC!$D$10,H1872,0):'[1]NKC'!$D$5007,0)+H1872)=16,"",MATCH($C$8,OFFSET([1]NKC!$D$10,H1872,0):'[1]NKC'!$D$5007,0)+H1872)&lt;IF(TYPE(MATCH($C$8,OFFSET([1]NKC!$E$10,H1872,0):'[1]NKC'!$E$5007,0)+H1872)=16,"",MATCH($C$8,OFFSET([1]NKC!$E$10,H1872,0):'[1]NKC'!$E$5007,0)+H1872),IF(TYPE(MATCH($C$8,OFFSET([1]NKC!$D$10,H1872,0):'[1]NKC'!$D$5007,0)+H1872)=16,"",MATCH($C$8,OFFSET([1]NKC!$D$10,H1872,0):'[1]NKC'!$D$5007,0)+H1872),IF(TYPE(MATCH($C$8,OFFSET([1]NKC!$E$10,H1872,0):'[1]NKC'!$E$5007,0)+H1872)=16,"",MATCH($C$8,OFFSET([1]NKC!$E$10,H1872,0):'[1]NKC'!$E$5007,0)+H1872))</f>
        <v/>
      </c>
    </row>
    <row r="1874" spans="1:8" s="52" customFormat="1" ht="14.25" hidden="1">
      <c r="A1874" s="45" t="str">
        <f ca="1">IF($H1874="","",INDEX([1]NKC!$A$10:$A$5007,$H1874))</f>
        <v/>
      </c>
      <c r="B1874" s="46" t="str">
        <f ca="1">IF($H1874="","",INDEX([1]NKC!$B$10:$B$5007,$H1874))</f>
        <v/>
      </c>
      <c r="C1874" s="47" t="str">
        <f ca="1">IF($H1874="","",INDEX([1]NKC!$C$10:$C$5007,$H1874))</f>
        <v/>
      </c>
      <c r="D1874" s="48" t="str">
        <f ca="1">IF(IF($H1874="","",INDEX([1]NKC!$D$10:$D$5007,$H1874))=$C$8,IF($H1874="","",INDEX([1]NKC!$E$10:$E$5007,$H1874)),IF($H1874="","",INDEX([1]NKC!$D$10:$D$5007,$H1874)))</f>
        <v/>
      </c>
      <c r="E1874" s="49" t="str">
        <f ca="1">IF(IF($H1874="","",INDEX([1]NKC!$E$10:$E$5007,$H1874))=$C$8,"",IF($H1874="","",INDEX([1]NKC!$F$10:$F$5007,$H1874)))</f>
        <v/>
      </c>
      <c r="F1874" s="55" t="str">
        <f ca="1">IF(IF($H1874="","",INDEX([1]NKC!$D$10:$D$5007,$H1874))=$C$8,"",IF($H1874="","",INDEX([1]NKC!$F$10:$F$5007,$H1874)))</f>
        <v/>
      </c>
      <c r="G1874" s="50">
        <f ca="1">IF(SUM(E1874:F1874)=0,0,$G$11+SUM(E$12:$E1874)-SUM(F$12:$F1874))</f>
        <v>0</v>
      </c>
      <c r="H1874" s="51" t="str">
        <f ca="1">IF(IF(TYPE(MATCH($C$8,OFFSET([1]NKC!$D$10,H1873,0):'[1]NKC'!$D$5007,0)+H1873)=16,"",MATCH($C$8,OFFSET([1]NKC!$D$10,H1873,0):'[1]NKC'!$D$5007,0)+H1873)&lt;IF(TYPE(MATCH($C$8,OFFSET([1]NKC!$E$10,H1873,0):'[1]NKC'!$E$5007,0)+H1873)=16,"",MATCH($C$8,OFFSET([1]NKC!$E$10,H1873,0):'[1]NKC'!$E$5007,0)+H1873),IF(TYPE(MATCH($C$8,OFFSET([1]NKC!$D$10,H1873,0):'[1]NKC'!$D$5007,0)+H1873)=16,"",MATCH($C$8,OFFSET([1]NKC!$D$10,H1873,0):'[1]NKC'!$D$5007,0)+H1873),IF(TYPE(MATCH($C$8,OFFSET([1]NKC!$E$10,H1873,0):'[1]NKC'!$E$5007,0)+H1873)=16,"",MATCH($C$8,OFFSET([1]NKC!$E$10,H1873,0):'[1]NKC'!$E$5007,0)+H1873))</f>
        <v/>
      </c>
    </row>
    <row r="1875" spans="1:8" s="52" customFormat="1" ht="14.25" hidden="1">
      <c r="A1875" s="45" t="str">
        <f ca="1">IF($H1875="","",INDEX([1]NKC!$A$10:$A$5007,$H1875))</f>
        <v/>
      </c>
      <c r="B1875" s="46" t="str">
        <f ca="1">IF($H1875="","",INDEX([1]NKC!$B$10:$B$5007,$H1875))</f>
        <v/>
      </c>
      <c r="C1875" s="47" t="str">
        <f ca="1">IF($H1875="","",INDEX([1]NKC!$C$10:$C$5007,$H1875))</f>
        <v/>
      </c>
      <c r="D1875" s="48" t="str">
        <f ca="1">IF(IF($H1875="","",INDEX([1]NKC!$D$10:$D$5007,$H1875))=$C$8,IF($H1875="","",INDEX([1]NKC!$E$10:$E$5007,$H1875)),IF($H1875="","",INDEX([1]NKC!$D$10:$D$5007,$H1875)))</f>
        <v/>
      </c>
      <c r="E1875" s="49" t="str">
        <f ca="1">IF(IF($H1875="","",INDEX([1]NKC!$E$10:$E$5007,$H1875))=$C$8,"",IF($H1875="","",INDEX([1]NKC!$F$10:$F$5007,$H1875)))</f>
        <v/>
      </c>
      <c r="F1875" s="55" t="str">
        <f ca="1">IF(IF($H1875="","",INDEX([1]NKC!$D$10:$D$5007,$H1875))=$C$8,"",IF($H1875="","",INDEX([1]NKC!$F$10:$F$5007,$H1875)))</f>
        <v/>
      </c>
      <c r="G1875" s="50">
        <f ca="1">IF(SUM(E1875:F1875)=0,0,$G$11+SUM(E$12:$E1875)-SUM(F$12:$F1875))</f>
        <v>0</v>
      </c>
      <c r="H1875" s="51" t="str">
        <f ca="1">IF(IF(TYPE(MATCH($C$8,OFFSET([1]NKC!$D$10,H1874,0):'[1]NKC'!$D$5007,0)+H1874)=16,"",MATCH($C$8,OFFSET([1]NKC!$D$10,H1874,0):'[1]NKC'!$D$5007,0)+H1874)&lt;IF(TYPE(MATCH($C$8,OFFSET([1]NKC!$E$10,H1874,0):'[1]NKC'!$E$5007,0)+H1874)=16,"",MATCH($C$8,OFFSET([1]NKC!$E$10,H1874,0):'[1]NKC'!$E$5007,0)+H1874),IF(TYPE(MATCH($C$8,OFFSET([1]NKC!$D$10,H1874,0):'[1]NKC'!$D$5007,0)+H1874)=16,"",MATCH($C$8,OFFSET([1]NKC!$D$10,H1874,0):'[1]NKC'!$D$5007,0)+H1874),IF(TYPE(MATCH($C$8,OFFSET([1]NKC!$E$10,H1874,0):'[1]NKC'!$E$5007,0)+H1874)=16,"",MATCH($C$8,OFFSET([1]NKC!$E$10,H1874,0):'[1]NKC'!$E$5007,0)+H1874))</f>
        <v/>
      </c>
    </row>
    <row r="1876" spans="1:8" s="52" customFormat="1" ht="14.25" hidden="1">
      <c r="A1876" s="45" t="str">
        <f ca="1">IF($H1876="","",INDEX([1]NKC!$A$10:$A$5007,$H1876))</f>
        <v/>
      </c>
      <c r="B1876" s="46" t="str">
        <f ca="1">IF($H1876="","",INDEX([1]NKC!$B$10:$B$5007,$H1876))</f>
        <v/>
      </c>
      <c r="C1876" s="47" t="str">
        <f ca="1">IF($H1876="","",INDEX([1]NKC!$C$10:$C$5007,$H1876))</f>
        <v/>
      </c>
      <c r="D1876" s="48" t="str">
        <f ca="1">IF(IF($H1876="","",INDEX([1]NKC!$D$10:$D$5007,$H1876))=$C$8,IF($H1876="","",INDEX([1]NKC!$E$10:$E$5007,$H1876)),IF($H1876="","",INDEX([1]NKC!$D$10:$D$5007,$H1876)))</f>
        <v/>
      </c>
      <c r="E1876" s="49" t="str">
        <f ca="1">IF(IF($H1876="","",INDEX([1]NKC!$E$10:$E$5007,$H1876))=$C$8,"",IF($H1876="","",INDEX([1]NKC!$F$10:$F$5007,$H1876)))</f>
        <v/>
      </c>
      <c r="F1876" s="55" t="str">
        <f ca="1">IF(IF($H1876="","",INDEX([1]NKC!$D$10:$D$5007,$H1876))=$C$8,"",IF($H1876="","",INDEX([1]NKC!$F$10:$F$5007,$H1876)))</f>
        <v/>
      </c>
      <c r="G1876" s="50">
        <f ca="1">IF(SUM(E1876:F1876)=0,0,$G$11+SUM(E$12:$E1876)-SUM(F$12:$F1876))</f>
        <v>0</v>
      </c>
      <c r="H1876" s="51" t="str">
        <f ca="1">IF(IF(TYPE(MATCH($C$8,OFFSET([1]NKC!$D$10,H1875,0):'[1]NKC'!$D$5007,0)+H1875)=16,"",MATCH($C$8,OFFSET([1]NKC!$D$10,H1875,0):'[1]NKC'!$D$5007,0)+H1875)&lt;IF(TYPE(MATCH($C$8,OFFSET([1]NKC!$E$10,H1875,0):'[1]NKC'!$E$5007,0)+H1875)=16,"",MATCH($C$8,OFFSET([1]NKC!$E$10,H1875,0):'[1]NKC'!$E$5007,0)+H1875),IF(TYPE(MATCH($C$8,OFFSET([1]NKC!$D$10,H1875,0):'[1]NKC'!$D$5007,0)+H1875)=16,"",MATCH($C$8,OFFSET([1]NKC!$D$10,H1875,0):'[1]NKC'!$D$5007,0)+H1875),IF(TYPE(MATCH($C$8,OFFSET([1]NKC!$E$10,H1875,0):'[1]NKC'!$E$5007,0)+H1875)=16,"",MATCH($C$8,OFFSET([1]NKC!$E$10,H1875,0):'[1]NKC'!$E$5007,0)+H1875))</f>
        <v/>
      </c>
    </row>
    <row r="1877" spans="1:8" s="52" customFormat="1" ht="14.25" hidden="1">
      <c r="A1877" s="45" t="str">
        <f ca="1">IF($H1877="","",INDEX([1]NKC!$A$10:$A$5007,$H1877))</f>
        <v/>
      </c>
      <c r="B1877" s="46" t="str">
        <f ca="1">IF($H1877="","",INDEX([1]NKC!$B$10:$B$5007,$H1877))</f>
        <v/>
      </c>
      <c r="C1877" s="47" t="str">
        <f ca="1">IF($H1877="","",INDEX([1]NKC!$C$10:$C$5007,$H1877))</f>
        <v/>
      </c>
      <c r="D1877" s="48" t="str">
        <f ca="1">IF(IF($H1877="","",INDEX([1]NKC!$D$10:$D$5007,$H1877))=$C$8,IF($H1877="","",INDEX([1]NKC!$E$10:$E$5007,$H1877)),IF($H1877="","",INDEX([1]NKC!$D$10:$D$5007,$H1877)))</f>
        <v/>
      </c>
      <c r="E1877" s="49" t="str">
        <f ca="1">IF(IF($H1877="","",INDEX([1]NKC!$E$10:$E$5007,$H1877))=$C$8,"",IF($H1877="","",INDEX([1]NKC!$F$10:$F$5007,$H1877)))</f>
        <v/>
      </c>
      <c r="F1877" s="55" t="str">
        <f ca="1">IF(IF($H1877="","",INDEX([1]NKC!$D$10:$D$5007,$H1877))=$C$8,"",IF($H1877="","",INDEX([1]NKC!$F$10:$F$5007,$H1877)))</f>
        <v/>
      </c>
      <c r="G1877" s="50">
        <f ca="1">IF(SUM(E1877:F1877)=0,0,$G$11+SUM(E$12:$E1877)-SUM(F$12:$F1877))</f>
        <v>0</v>
      </c>
      <c r="H1877" s="51" t="str">
        <f ca="1">IF(IF(TYPE(MATCH($C$8,OFFSET([1]NKC!$D$10,H1876,0):'[1]NKC'!$D$5007,0)+H1876)=16,"",MATCH($C$8,OFFSET([1]NKC!$D$10,H1876,0):'[1]NKC'!$D$5007,0)+H1876)&lt;IF(TYPE(MATCH($C$8,OFFSET([1]NKC!$E$10,H1876,0):'[1]NKC'!$E$5007,0)+H1876)=16,"",MATCH($C$8,OFFSET([1]NKC!$E$10,H1876,0):'[1]NKC'!$E$5007,0)+H1876),IF(TYPE(MATCH($C$8,OFFSET([1]NKC!$D$10,H1876,0):'[1]NKC'!$D$5007,0)+H1876)=16,"",MATCH($C$8,OFFSET([1]NKC!$D$10,H1876,0):'[1]NKC'!$D$5007,0)+H1876),IF(TYPE(MATCH($C$8,OFFSET([1]NKC!$E$10,H1876,0):'[1]NKC'!$E$5007,0)+H1876)=16,"",MATCH($C$8,OFFSET([1]NKC!$E$10,H1876,0):'[1]NKC'!$E$5007,0)+H1876))</f>
        <v/>
      </c>
    </row>
    <row r="1878" spans="1:8" s="52" customFormat="1" ht="14.25" hidden="1">
      <c r="A1878" s="45" t="str">
        <f ca="1">IF($H1878="","",INDEX([1]NKC!$A$10:$A$5007,$H1878))</f>
        <v/>
      </c>
      <c r="B1878" s="46" t="str">
        <f ca="1">IF($H1878="","",INDEX([1]NKC!$B$10:$B$5007,$H1878))</f>
        <v/>
      </c>
      <c r="C1878" s="47" t="str">
        <f ca="1">IF($H1878="","",INDEX([1]NKC!$C$10:$C$5007,$H1878))</f>
        <v/>
      </c>
      <c r="D1878" s="48" t="str">
        <f ca="1">IF(IF($H1878="","",INDEX([1]NKC!$D$10:$D$5007,$H1878))=$C$8,IF($H1878="","",INDEX([1]NKC!$E$10:$E$5007,$H1878)),IF($H1878="","",INDEX([1]NKC!$D$10:$D$5007,$H1878)))</f>
        <v/>
      </c>
      <c r="E1878" s="49" t="str">
        <f ca="1">IF(IF($H1878="","",INDEX([1]NKC!$E$10:$E$5007,$H1878))=$C$8,"",IF($H1878="","",INDEX([1]NKC!$F$10:$F$5007,$H1878)))</f>
        <v/>
      </c>
      <c r="F1878" s="55" t="str">
        <f ca="1">IF(IF($H1878="","",INDEX([1]NKC!$D$10:$D$5007,$H1878))=$C$8,"",IF($H1878="","",INDEX([1]NKC!$F$10:$F$5007,$H1878)))</f>
        <v/>
      </c>
      <c r="G1878" s="50">
        <f ca="1">IF(SUM(E1878:F1878)=0,0,$G$11+SUM(E$12:$E1878)-SUM(F$12:$F1878))</f>
        <v>0</v>
      </c>
      <c r="H1878" s="51" t="str">
        <f ca="1">IF(IF(TYPE(MATCH($C$8,OFFSET([1]NKC!$D$10,H1877,0):'[1]NKC'!$D$5007,0)+H1877)=16,"",MATCH($C$8,OFFSET([1]NKC!$D$10,H1877,0):'[1]NKC'!$D$5007,0)+H1877)&lt;IF(TYPE(MATCH($C$8,OFFSET([1]NKC!$E$10,H1877,0):'[1]NKC'!$E$5007,0)+H1877)=16,"",MATCH($C$8,OFFSET([1]NKC!$E$10,H1877,0):'[1]NKC'!$E$5007,0)+H1877),IF(TYPE(MATCH($C$8,OFFSET([1]NKC!$D$10,H1877,0):'[1]NKC'!$D$5007,0)+H1877)=16,"",MATCH($C$8,OFFSET([1]NKC!$D$10,H1877,0):'[1]NKC'!$D$5007,0)+H1877),IF(TYPE(MATCH($C$8,OFFSET([1]NKC!$E$10,H1877,0):'[1]NKC'!$E$5007,0)+H1877)=16,"",MATCH($C$8,OFFSET([1]NKC!$E$10,H1877,0):'[1]NKC'!$E$5007,0)+H1877))</f>
        <v/>
      </c>
    </row>
    <row r="1879" spans="1:8" s="52" customFormat="1" ht="14.25" hidden="1">
      <c r="A1879" s="45" t="str">
        <f ca="1">IF($H1879="","",INDEX([1]NKC!$A$10:$A$5007,$H1879))</f>
        <v/>
      </c>
      <c r="B1879" s="46" t="str">
        <f ca="1">IF($H1879="","",INDEX([1]NKC!$B$10:$B$5007,$H1879))</f>
        <v/>
      </c>
      <c r="C1879" s="47" t="str">
        <f ca="1">IF($H1879="","",INDEX([1]NKC!$C$10:$C$5007,$H1879))</f>
        <v/>
      </c>
      <c r="D1879" s="48" t="str">
        <f ca="1">IF(IF($H1879="","",INDEX([1]NKC!$D$10:$D$5007,$H1879))=$C$8,IF($H1879="","",INDEX([1]NKC!$E$10:$E$5007,$H1879)),IF($H1879="","",INDEX([1]NKC!$D$10:$D$5007,$H1879)))</f>
        <v/>
      </c>
      <c r="E1879" s="49" t="str">
        <f ca="1">IF(IF($H1879="","",INDEX([1]NKC!$E$10:$E$5007,$H1879))=$C$8,"",IF($H1879="","",INDEX([1]NKC!$F$10:$F$5007,$H1879)))</f>
        <v/>
      </c>
      <c r="F1879" s="55" t="str">
        <f ca="1">IF(IF($H1879="","",INDEX([1]NKC!$D$10:$D$5007,$H1879))=$C$8,"",IF($H1879="","",INDEX([1]NKC!$F$10:$F$5007,$H1879)))</f>
        <v/>
      </c>
      <c r="G1879" s="50">
        <f ca="1">IF(SUM(E1879:F1879)=0,0,$G$11+SUM(E$12:$E1879)-SUM(F$12:$F1879))</f>
        <v>0</v>
      </c>
      <c r="H1879" s="51" t="str">
        <f ca="1">IF(IF(TYPE(MATCH($C$8,OFFSET([1]NKC!$D$10,H1878,0):'[1]NKC'!$D$5007,0)+H1878)=16,"",MATCH($C$8,OFFSET([1]NKC!$D$10,H1878,0):'[1]NKC'!$D$5007,0)+H1878)&lt;IF(TYPE(MATCH($C$8,OFFSET([1]NKC!$E$10,H1878,0):'[1]NKC'!$E$5007,0)+H1878)=16,"",MATCH($C$8,OFFSET([1]NKC!$E$10,H1878,0):'[1]NKC'!$E$5007,0)+H1878),IF(TYPE(MATCH($C$8,OFFSET([1]NKC!$D$10,H1878,0):'[1]NKC'!$D$5007,0)+H1878)=16,"",MATCH($C$8,OFFSET([1]NKC!$D$10,H1878,0):'[1]NKC'!$D$5007,0)+H1878),IF(TYPE(MATCH($C$8,OFFSET([1]NKC!$E$10,H1878,0):'[1]NKC'!$E$5007,0)+H1878)=16,"",MATCH($C$8,OFFSET([1]NKC!$E$10,H1878,0):'[1]NKC'!$E$5007,0)+H1878))</f>
        <v/>
      </c>
    </row>
    <row r="1880" spans="1:8" s="52" customFormat="1" ht="14.25" hidden="1">
      <c r="A1880" s="45" t="str">
        <f ca="1">IF($H1880="","",INDEX([1]NKC!$A$10:$A$5007,$H1880))</f>
        <v/>
      </c>
      <c r="B1880" s="46" t="str">
        <f ca="1">IF($H1880="","",INDEX([1]NKC!$B$10:$B$5007,$H1880))</f>
        <v/>
      </c>
      <c r="C1880" s="47" t="str">
        <f ca="1">IF($H1880="","",INDEX([1]NKC!$C$10:$C$5007,$H1880))</f>
        <v/>
      </c>
      <c r="D1880" s="48" t="str">
        <f ca="1">IF(IF($H1880="","",INDEX([1]NKC!$D$10:$D$5007,$H1880))=$C$8,IF($H1880="","",INDEX([1]NKC!$E$10:$E$5007,$H1880)),IF($H1880="","",INDEX([1]NKC!$D$10:$D$5007,$H1880)))</f>
        <v/>
      </c>
      <c r="E1880" s="49" t="str">
        <f ca="1">IF(IF($H1880="","",INDEX([1]NKC!$E$10:$E$5007,$H1880))=$C$8,"",IF($H1880="","",INDEX([1]NKC!$F$10:$F$5007,$H1880)))</f>
        <v/>
      </c>
      <c r="F1880" s="55" t="str">
        <f ca="1">IF(IF($H1880="","",INDEX([1]NKC!$D$10:$D$5007,$H1880))=$C$8,"",IF($H1880="","",INDEX([1]NKC!$F$10:$F$5007,$H1880)))</f>
        <v/>
      </c>
      <c r="G1880" s="50">
        <f ca="1">IF(SUM(E1880:F1880)=0,0,$G$11+SUM(E$12:$E1880)-SUM(F$12:$F1880))</f>
        <v>0</v>
      </c>
      <c r="H1880" s="51" t="str">
        <f ca="1">IF(IF(TYPE(MATCH($C$8,OFFSET([1]NKC!$D$10,H1879,0):'[1]NKC'!$D$5007,0)+H1879)=16,"",MATCH($C$8,OFFSET([1]NKC!$D$10,H1879,0):'[1]NKC'!$D$5007,0)+H1879)&lt;IF(TYPE(MATCH($C$8,OFFSET([1]NKC!$E$10,H1879,0):'[1]NKC'!$E$5007,0)+H1879)=16,"",MATCH($C$8,OFFSET([1]NKC!$E$10,H1879,0):'[1]NKC'!$E$5007,0)+H1879),IF(TYPE(MATCH($C$8,OFFSET([1]NKC!$D$10,H1879,0):'[1]NKC'!$D$5007,0)+H1879)=16,"",MATCH($C$8,OFFSET([1]NKC!$D$10,H1879,0):'[1]NKC'!$D$5007,0)+H1879),IF(TYPE(MATCH($C$8,OFFSET([1]NKC!$E$10,H1879,0):'[1]NKC'!$E$5007,0)+H1879)=16,"",MATCH($C$8,OFFSET([1]NKC!$E$10,H1879,0):'[1]NKC'!$E$5007,0)+H1879))</f>
        <v/>
      </c>
    </row>
    <row r="1881" spans="1:8" s="52" customFormat="1" ht="14.25" hidden="1">
      <c r="A1881" s="45" t="str">
        <f ca="1">IF($H1881="","",INDEX([1]NKC!$A$10:$A$5007,$H1881))</f>
        <v/>
      </c>
      <c r="B1881" s="46" t="str">
        <f ca="1">IF($H1881="","",INDEX([1]NKC!$B$10:$B$5007,$H1881))</f>
        <v/>
      </c>
      <c r="C1881" s="47" t="str">
        <f ca="1">IF($H1881="","",INDEX([1]NKC!$C$10:$C$5007,$H1881))</f>
        <v/>
      </c>
      <c r="D1881" s="48" t="str">
        <f ca="1">IF(IF($H1881="","",INDEX([1]NKC!$D$10:$D$5007,$H1881))=$C$8,IF($H1881="","",INDEX([1]NKC!$E$10:$E$5007,$H1881)),IF($H1881="","",INDEX([1]NKC!$D$10:$D$5007,$H1881)))</f>
        <v/>
      </c>
      <c r="E1881" s="49" t="str">
        <f ca="1">IF(IF($H1881="","",INDEX([1]NKC!$E$10:$E$5007,$H1881))=$C$8,"",IF($H1881="","",INDEX([1]NKC!$F$10:$F$5007,$H1881)))</f>
        <v/>
      </c>
      <c r="F1881" s="55" t="str">
        <f ca="1">IF(IF($H1881="","",INDEX([1]NKC!$D$10:$D$5007,$H1881))=$C$8,"",IF($H1881="","",INDEX([1]NKC!$F$10:$F$5007,$H1881)))</f>
        <v/>
      </c>
      <c r="G1881" s="50">
        <f ca="1">IF(SUM(E1881:F1881)=0,0,$G$11+SUM(E$12:$E1881)-SUM(F$12:$F1881))</f>
        <v>0</v>
      </c>
      <c r="H1881" s="51" t="str">
        <f ca="1">IF(IF(TYPE(MATCH($C$8,OFFSET([1]NKC!$D$10,H1880,0):'[1]NKC'!$D$5007,0)+H1880)=16,"",MATCH($C$8,OFFSET([1]NKC!$D$10,H1880,0):'[1]NKC'!$D$5007,0)+H1880)&lt;IF(TYPE(MATCH($C$8,OFFSET([1]NKC!$E$10,H1880,0):'[1]NKC'!$E$5007,0)+H1880)=16,"",MATCH($C$8,OFFSET([1]NKC!$E$10,H1880,0):'[1]NKC'!$E$5007,0)+H1880),IF(TYPE(MATCH($C$8,OFFSET([1]NKC!$D$10,H1880,0):'[1]NKC'!$D$5007,0)+H1880)=16,"",MATCH($C$8,OFFSET([1]NKC!$D$10,H1880,0):'[1]NKC'!$D$5007,0)+H1880),IF(TYPE(MATCH($C$8,OFFSET([1]NKC!$E$10,H1880,0):'[1]NKC'!$E$5007,0)+H1880)=16,"",MATCH($C$8,OFFSET([1]NKC!$E$10,H1880,0):'[1]NKC'!$E$5007,0)+H1880))</f>
        <v/>
      </c>
    </row>
    <row r="1882" spans="1:8" s="52" customFormat="1" ht="14.25" hidden="1">
      <c r="A1882" s="45" t="str">
        <f ca="1">IF($H1882="","",INDEX([1]NKC!$A$10:$A$5007,$H1882))</f>
        <v/>
      </c>
      <c r="B1882" s="46" t="str">
        <f ca="1">IF($H1882="","",INDEX([1]NKC!$B$10:$B$5007,$H1882))</f>
        <v/>
      </c>
      <c r="C1882" s="47" t="str">
        <f ca="1">IF($H1882="","",INDEX([1]NKC!$C$10:$C$5007,$H1882))</f>
        <v/>
      </c>
      <c r="D1882" s="48" t="str">
        <f ca="1">IF(IF($H1882="","",INDEX([1]NKC!$D$10:$D$5007,$H1882))=$C$8,IF($H1882="","",INDEX([1]NKC!$E$10:$E$5007,$H1882)),IF($H1882="","",INDEX([1]NKC!$D$10:$D$5007,$H1882)))</f>
        <v/>
      </c>
      <c r="E1882" s="49" t="str">
        <f ca="1">IF(IF($H1882="","",INDEX([1]NKC!$E$10:$E$5007,$H1882))=$C$8,"",IF($H1882="","",INDEX([1]NKC!$F$10:$F$5007,$H1882)))</f>
        <v/>
      </c>
      <c r="F1882" s="55" t="str">
        <f ca="1">IF(IF($H1882="","",INDEX([1]NKC!$D$10:$D$5007,$H1882))=$C$8,"",IF($H1882="","",INDEX([1]NKC!$F$10:$F$5007,$H1882)))</f>
        <v/>
      </c>
      <c r="G1882" s="50">
        <f ca="1">IF(SUM(E1882:F1882)=0,0,$G$11+SUM(E$12:$E1882)-SUM(F$12:$F1882))</f>
        <v>0</v>
      </c>
      <c r="H1882" s="51" t="str">
        <f ca="1">IF(IF(TYPE(MATCH($C$8,OFFSET([1]NKC!$D$10,H1881,0):'[1]NKC'!$D$5007,0)+H1881)=16,"",MATCH($C$8,OFFSET([1]NKC!$D$10,H1881,0):'[1]NKC'!$D$5007,0)+H1881)&lt;IF(TYPE(MATCH($C$8,OFFSET([1]NKC!$E$10,H1881,0):'[1]NKC'!$E$5007,0)+H1881)=16,"",MATCH($C$8,OFFSET([1]NKC!$E$10,H1881,0):'[1]NKC'!$E$5007,0)+H1881),IF(TYPE(MATCH($C$8,OFFSET([1]NKC!$D$10,H1881,0):'[1]NKC'!$D$5007,0)+H1881)=16,"",MATCH($C$8,OFFSET([1]NKC!$D$10,H1881,0):'[1]NKC'!$D$5007,0)+H1881),IF(TYPE(MATCH($C$8,OFFSET([1]NKC!$E$10,H1881,0):'[1]NKC'!$E$5007,0)+H1881)=16,"",MATCH($C$8,OFFSET([1]NKC!$E$10,H1881,0):'[1]NKC'!$E$5007,0)+H1881))</f>
        <v/>
      </c>
    </row>
    <row r="1883" spans="1:8" s="52" customFormat="1" ht="14.25" hidden="1">
      <c r="A1883" s="45" t="str">
        <f ca="1">IF($H1883="","",INDEX([1]NKC!$A$10:$A$5007,$H1883))</f>
        <v/>
      </c>
      <c r="B1883" s="46" t="str">
        <f ca="1">IF($H1883="","",INDEX([1]NKC!$B$10:$B$5007,$H1883))</f>
        <v/>
      </c>
      <c r="C1883" s="47" t="str">
        <f ca="1">IF($H1883="","",INDEX([1]NKC!$C$10:$C$5007,$H1883))</f>
        <v/>
      </c>
      <c r="D1883" s="48" t="str">
        <f ca="1">IF(IF($H1883="","",INDEX([1]NKC!$D$10:$D$5007,$H1883))=$C$8,IF($H1883="","",INDEX([1]NKC!$E$10:$E$5007,$H1883)),IF($H1883="","",INDEX([1]NKC!$D$10:$D$5007,$H1883)))</f>
        <v/>
      </c>
      <c r="E1883" s="49" t="str">
        <f ca="1">IF(IF($H1883="","",INDEX([1]NKC!$E$10:$E$5007,$H1883))=$C$8,"",IF($H1883="","",INDEX([1]NKC!$F$10:$F$5007,$H1883)))</f>
        <v/>
      </c>
      <c r="F1883" s="55" t="str">
        <f ca="1">IF(IF($H1883="","",INDEX([1]NKC!$D$10:$D$5007,$H1883))=$C$8,"",IF($H1883="","",INDEX([1]NKC!$F$10:$F$5007,$H1883)))</f>
        <v/>
      </c>
      <c r="G1883" s="50">
        <f ca="1">IF(SUM(E1883:F1883)=0,0,$G$11+SUM(E$12:$E1883)-SUM(F$12:$F1883))</f>
        <v>0</v>
      </c>
      <c r="H1883" s="51" t="str">
        <f ca="1">IF(IF(TYPE(MATCH($C$8,OFFSET([1]NKC!$D$10,H1882,0):'[1]NKC'!$D$5007,0)+H1882)=16,"",MATCH($C$8,OFFSET([1]NKC!$D$10,H1882,0):'[1]NKC'!$D$5007,0)+H1882)&lt;IF(TYPE(MATCH($C$8,OFFSET([1]NKC!$E$10,H1882,0):'[1]NKC'!$E$5007,0)+H1882)=16,"",MATCH($C$8,OFFSET([1]NKC!$E$10,H1882,0):'[1]NKC'!$E$5007,0)+H1882),IF(TYPE(MATCH($C$8,OFFSET([1]NKC!$D$10,H1882,0):'[1]NKC'!$D$5007,0)+H1882)=16,"",MATCH($C$8,OFFSET([1]NKC!$D$10,H1882,0):'[1]NKC'!$D$5007,0)+H1882),IF(TYPE(MATCH($C$8,OFFSET([1]NKC!$E$10,H1882,0):'[1]NKC'!$E$5007,0)+H1882)=16,"",MATCH($C$8,OFFSET([1]NKC!$E$10,H1882,0):'[1]NKC'!$E$5007,0)+H1882))</f>
        <v/>
      </c>
    </row>
    <row r="1884" spans="1:8" s="52" customFormat="1" ht="14.25" hidden="1">
      <c r="A1884" s="45" t="str">
        <f ca="1">IF($H1884="","",INDEX([1]NKC!$A$10:$A$5007,$H1884))</f>
        <v/>
      </c>
      <c r="B1884" s="46" t="str">
        <f ca="1">IF($H1884="","",INDEX([1]NKC!$B$10:$B$5007,$H1884))</f>
        <v/>
      </c>
      <c r="C1884" s="47" t="str">
        <f ca="1">IF($H1884="","",INDEX([1]NKC!$C$10:$C$5007,$H1884))</f>
        <v/>
      </c>
      <c r="D1884" s="48" t="str">
        <f ca="1">IF(IF($H1884="","",INDEX([1]NKC!$D$10:$D$5007,$H1884))=$C$8,IF($H1884="","",INDEX([1]NKC!$E$10:$E$5007,$H1884)),IF($H1884="","",INDEX([1]NKC!$D$10:$D$5007,$H1884)))</f>
        <v/>
      </c>
      <c r="E1884" s="49" t="str">
        <f ca="1">IF(IF($H1884="","",INDEX([1]NKC!$E$10:$E$5007,$H1884))=$C$8,"",IF($H1884="","",INDEX([1]NKC!$F$10:$F$5007,$H1884)))</f>
        <v/>
      </c>
      <c r="F1884" s="55" t="str">
        <f ca="1">IF(IF($H1884="","",INDEX([1]NKC!$D$10:$D$5007,$H1884))=$C$8,"",IF($H1884="","",INDEX([1]NKC!$F$10:$F$5007,$H1884)))</f>
        <v/>
      </c>
      <c r="G1884" s="50">
        <f ca="1">IF(SUM(E1884:F1884)=0,0,$G$11+SUM(E$12:$E1884)-SUM(F$12:$F1884))</f>
        <v>0</v>
      </c>
      <c r="H1884" s="51" t="str">
        <f ca="1">IF(IF(TYPE(MATCH($C$8,OFFSET([1]NKC!$D$10,H1883,0):'[1]NKC'!$D$5007,0)+H1883)=16,"",MATCH($C$8,OFFSET([1]NKC!$D$10,H1883,0):'[1]NKC'!$D$5007,0)+H1883)&lt;IF(TYPE(MATCH($C$8,OFFSET([1]NKC!$E$10,H1883,0):'[1]NKC'!$E$5007,0)+H1883)=16,"",MATCH($C$8,OFFSET([1]NKC!$E$10,H1883,0):'[1]NKC'!$E$5007,0)+H1883),IF(TYPE(MATCH($C$8,OFFSET([1]NKC!$D$10,H1883,0):'[1]NKC'!$D$5007,0)+H1883)=16,"",MATCH($C$8,OFFSET([1]NKC!$D$10,H1883,0):'[1]NKC'!$D$5007,0)+H1883),IF(TYPE(MATCH($C$8,OFFSET([1]NKC!$E$10,H1883,0):'[1]NKC'!$E$5007,0)+H1883)=16,"",MATCH($C$8,OFFSET([1]NKC!$E$10,H1883,0):'[1]NKC'!$E$5007,0)+H1883))</f>
        <v/>
      </c>
    </row>
    <row r="1885" spans="1:8" s="52" customFormat="1" ht="14.25" hidden="1">
      <c r="A1885" s="45" t="str">
        <f ca="1">IF($H1885="","",INDEX([1]NKC!$A$10:$A$5007,$H1885))</f>
        <v/>
      </c>
      <c r="B1885" s="46" t="str">
        <f ca="1">IF($H1885="","",INDEX([1]NKC!$B$10:$B$5007,$H1885))</f>
        <v/>
      </c>
      <c r="C1885" s="47" t="str">
        <f ca="1">IF($H1885="","",INDEX([1]NKC!$C$10:$C$5007,$H1885))</f>
        <v/>
      </c>
      <c r="D1885" s="48" t="str">
        <f ca="1">IF(IF($H1885="","",INDEX([1]NKC!$D$10:$D$5007,$H1885))=$C$8,IF($H1885="","",INDEX([1]NKC!$E$10:$E$5007,$H1885)),IF($H1885="","",INDEX([1]NKC!$D$10:$D$5007,$H1885)))</f>
        <v/>
      </c>
      <c r="E1885" s="49" t="str">
        <f ca="1">IF(IF($H1885="","",INDEX([1]NKC!$E$10:$E$5007,$H1885))=$C$8,"",IF($H1885="","",INDEX([1]NKC!$F$10:$F$5007,$H1885)))</f>
        <v/>
      </c>
      <c r="F1885" s="55" t="str">
        <f ca="1">IF(IF($H1885="","",INDEX([1]NKC!$D$10:$D$5007,$H1885))=$C$8,"",IF($H1885="","",INDEX([1]NKC!$F$10:$F$5007,$H1885)))</f>
        <v/>
      </c>
      <c r="G1885" s="50">
        <f ca="1">IF(SUM(E1885:F1885)=0,0,$G$11+SUM(E$12:$E1885)-SUM(F$12:$F1885))</f>
        <v>0</v>
      </c>
      <c r="H1885" s="51" t="str">
        <f ca="1">IF(IF(TYPE(MATCH($C$8,OFFSET([1]NKC!$D$10,H1884,0):'[1]NKC'!$D$5007,0)+H1884)=16,"",MATCH($C$8,OFFSET([1]NKC!$D$10,H1884,0):'[1]NKC'!$D$5007,0)+H1884)&lt;IF(TYPE(MATCH($C$8,OFFSET([1]NKC!$E$10,H1884,0):'[1]NKC'!$E$5007,0)+H1884)=16,"",MATCH($C$8,OFFSET([1]NKC!$E$10,H1884,0):'[1]NKC'!$E$5007,0)+H1884),IF(TYPE(MATCH($C$8,OFFSET([1]NKC!$D$10,H1884,0):'[1]NKC'!$D$5007,0)+H1884)=16,"",MATCH($C$8,OFFSET([1]NKC!$D$10,H1884,0):'[1]NKC'!$D$5007,0)+H1884),IF(TYPE(MATCH($C$8,OFFSET([1]NKC!$E$10,H1884,0):'[1]NKC'!$E$5007,0)+H1884)=16,"",MATCH($C$8,OFFSET([1]NKC!$E$10,H1884,0):'[1]NKC'!$E$5007,0)+H1884))</f>
        <v/>
      </c>
    </row>
    <row r="1886" spans="1:8" s="52" customFormat="1" ht="14.25" hidden="1">
      <c r="A1886" s="45" t="str">
        <f ca="1">IF($H1886="","",INDEX([1]NKC!$A$10:$A$5007,$H1886))</f>
        <v/>
      </c>
      <c r="B1886" s="46" t="str">
        <f ca="1">IF($H1886="","",INDEX([1]NKC!$B$10:$B$5007,$H1886))</f>
        <v/>
      </c>
      <c r="C1886" s="47" t="str">
        <f ca="1">IF($H1886="","",INDEX([1]NKC!$C$10:$C$5007,$H1886))</f>
        <v/>
      </c>
      <c r="D1886" s="48" t="str">
        <f ca="1">IF(IF($H1886="","",INDEX([1]NKC!$D$10:$D$5007,$H1886))=$C$8,IF($H1886="","",INDEX([1]NKC!$E$10:$E$5007,$H1886)),IF($H1886="","",INDEX([1]NKC!$D$10:$D$5007,$H1886)))</f>
        <v/>
      </c>
      <c r="E1886" s="49" t="str">
        <f ca="1">IF(IF($H1886="","",INDEX([1]NKC!$E$10:$E$5007,$H1886))=$C$8,"",IF($H1886="","",INDEX([1]NKC!$F$10:$F$5007,$H1886)))</f>
        <v/>
      </c>
      <c r="F1886" s="55" t="str">
        <f ca="1">IF(IF($H1886="","",INDEX([1]NKC!$D$10:$D$5007,$H1886))=$C$8,"",IF($H1886="","",INDEX([1]NKC!$F$10:$F$5007,$H1886)))</f>
        <v/>
      </c>
      <c r="G1886" s="50">
        <f ca="1">IF(SUM(E1886:F1886)=0,0,$G$11+SUM(E$12:$E1886)-SUM(F$12:$F1886))</f>
        <v>0</v>
      </c>
      <c r="H1886" s="51" t="str">
        <f ca="1">IF(IF(TYPE(MATCH($C$8,OFFSET([1]NKC!$D$10,H1885,0):'[1]NKC'!$D$5007,0)+H1885)=16,"",MATCH($C$8,OFFSET([1]NKC!$D$10,H1885,0):'[1]NKC'!$D$5007,0)+H1885)&lt;IF(TYPE(MATCH($C$8,OFFSET([1]NKC!$E$10,H1885,0):'[1]NKC'!$E$5007,0)+H1885)=16,"",MATCH($C$8,OFFSET([1]NKC!$E$10,H1885,0):'[1]NKC'!$E$5007,0)+H1885),IF(TYPE(MATCH($C$8,OFFSET([1]NKC!$D$10,H1885,0):'[1]NKC'!$D$5007,0)+H1885)=16,"",MATCH($C$8,OFFSET([1]NKC!$D$10,H1885,0):'[1]NKC'!$D$5007,0)+H1885),IF(TYPE(MATCH($C$8,OFFSET([1]NKC!$E$10,H1885,0):'[1]NKC'!$E$5007,0)+H1885)=16,"",MATCH($C$8,OFFSET([1]NKC!$E$10,H1885,0):'[1]NKC'!$E$5007,0)+H1885))</f>
        <v/>
      </c>
    </row>
    <row r="1887" spans="1:8" s="52" customFormat="1" ht="14.25" hidden="1">
      <c r="A1887" s="45" t="str">
        <f ca="1">IF($H1887="","",INDEX([1]NKC!$A$10:$A$5007,$H1887))</f>
        <v/>
      </c>
      <c r="B1887" s="46" t="str">
        <f ca="1">IF($H1887="","",INDEX([1]NKC!$B$10:$B$5007,$H1887))</f>
        <v/>
      </c>
      <c r="C1887" s="47" t="str">
        <f ca="1">IF($H1887="","",INDEX([1]NKC!$C$10:$C$5007,$H1887))</f>
        <v/>
      </c>
      <c r="D1887" s="48" t="str">
        <f ca="1">IF(IF($H1887="","",INDEX([1]NKC!$D$10:$D$5007,$H1887))=$C$8,IF($H1887="","",INDEX([1]NKC!$E$10:$E$5007,$H1887)),IF($H1887="","",INDEX([1]NKC!$D$10:$D$5007,$H1887)))</f>
        <v/>
      </c>
      <c r="E1887" s="49" t="str">
        <f ca="1">IF(IF($H1887="","",INDEX([1]NKC!$E$10:$E$5007,$H1887))=$C$8,"",IF($H1887="","",INDEX([1]NKC!$F$10:$F$5007,$H1887)))</f>
        <v/>
      </c>
      <c r="F1887" s="55" t="str">
        <f ca="1">IF(IF($H1887="","",INDEX([1]NKC!$D$10:$D$5007,$H1887))=$C$8,"",IF($H1887="","",INDEX([1]NKC!$F$10:$F$5007,$H1887)))</f>
        <v/>
      </c>
      <c r="G1887" s="50">
        <f ca="1">IF(SUM(E1887:F1887)=0,0,$G$11+SUM(E$12:$E1887)-SUM(F$12:$F1887))</f>
        <v>0</v>
      </c>
      <c r="H1887" s="51" t="str">
        <f ca="1">IF(IF(TYPE(MATCH($C$8,OFFSET([1]NKC!$D$10,H1886,0):'[1]NKC'!$D$5007,0)+H1886)=16,"",MATCH($C$8,OFFSET([1]NKC!$D$10,H1886,0):'[1]NKC'!$D$5007,0)+H1886)&lt;IF(TYPE(MATCH($C$8,OFFSET([1]NKC!$E$10,H1886,0):'[1]NKC'!$E$5007,0)+H1886)=16,"",MATCH($C$8,OFFSET([1]NKC!$E$10,H1886,0):'[1]NKC'!$E$5007,0)+H1886),IF(TYPE(MATCH($C$8,OFFSET([1]NKC!$D$10,H1886,0):'[1]NKC'!$D$5007,0)+H1886)=16,"",MATCH($C$8,OFFSET([1]NKC!$D$10,H1886,0):'[1]NKC'!$D$5007,0)+H1886),IF(TYPE(MATCH($C$8,OFFSET([1]NKC!$E$10,H1886,0):'[1]NKC'!$E$5007,0)+H1886)=16,"",MATCH($C$8,OFFSET([1]NKC!$E$10,H1886,0):'[1]NKC'!$E$5007,0)+H1886))</f>
        <v/>
      </c>
    </row>
    <row r="1888" spans="1:8" s="52" customFormat="1" ht="14.25" hidden="1">
      <c r="A1888" s="45" t="str">
        <f ca="1">IF($H1888="","",INDEX([1]NKC!$A$10:$A$5007,$H1888))</f>
        <v/>
      </c>
      <c r="B1888" s="46" t="str">
        <f ca="1">IF($H1888="","",INDEX([1]NKC!$B$10:$B$5007,$H1888))</f>
        <v/>
      </c>
      <c r="C1888" s="47" t="str">
        <f ca="1">IF($H1888="","",INDEX([1]NKC!$C$10:$C$5007,$H1888))</f>
        <v/>
      </c>
      <c r="D1888" s="48" t="str">
        <f ca="1">IF(IF($H1888="","",INDEX([1]NKC!$D$10:$D$5007,$H1888))=$C$8,IF($H1888="","",INDEX([1]NKC!$E$10:$E$5007,$H1888)),IF($H1888="","",INDEX([1]NKC!$D$10:$D$5007,$H1888)))</f>
        <v/>
      </c>
      <c r="E1888" s="49" t="str">
        <f ca="1">IF(IF($H1888="","",INDEX([1]NKC!$E$10:$E$5007,$H1888))=$C$8,"",IF($H1888="","",INDEX([1]NKC!$F$10:$F$5007,$H1888)))</f>
        <v/>
      </c>
      <c r="F1888" s="55" t="str">
        <f ca="1">IF(IF($H1888="","",INDEX([1]NKC!$D$10:$D$5007,$H1888))=$C$8,"",IF($H1888="","",INDEX([1]NKC!$F$10:$F$5007,$H1888)))</f>
        <v/>
      </c>
      <c r="G1888" s="50">
        <f ca="1">IF(SUM(E1888:F1888)=0,0,$G$11+SUM(E$12:$E1888)-SUM(F$12:$F1888))</f>
        <v>0</v>
      </c>
      <c r="H1888" s="51" t="str">
        <f ca="1">IF(IF(TYPE(MATCH($C$8,OFFSET([1]NKC!$D$10,H1887,0):'[1]NKC'!$D$5007,0)+H1887)=16,"",MATCH($C$8,OFFSET([1]NKC!$D$10,H1887,0):'[1]NKC'!$D$5007,0)+H1887)&lt;IF(TYPE(MATCH($C$8,OFFSET([1]NKC!$E$10,H1887,0):'[1]NKC'!$E$5007,0)+H1887)=16,"",MATCH($C$8,OFFSET([1]NKC!$E$10,H1887,0):'[1]NKC'!$E$5007,0)+H1887),IF(TYPE(MATCH($C$8,OFFSET([1]NKC!$D$10,H1887,0):'[1]NKC'!$D$5007,0)+H1887)=16,"",MATCH($C$8,OFFSET([1]NKC!$D$10,H1887,0):'[1]NKC'!$D$5007,0)+H1887),IF(TYPE(MATCH($C$8,OFFSET([1]NKC!$E$10,H1887,0):'[1]NKC'!$E$5007,0)+H1887)=16,"",MATCH($C$8,OFFSET([1]NKC!$E$10,H1887,0):'[1]NKC'!$E$5007,0)+H1887))</f>
        <v/>
      </c>
    </row>
    <row r="1889" spans="1:8" s="52" customFormat="1" ht="14.25" hidden="1">
      <c r="A1889" s="45" t="str">
        <f ca="1">IF($H1889="","",INDEX([1]NKC!$A$10:$A$5007,$H1889))</f>
        <v/>
      </c>
      <c r="B1889" s="46" t="str">
        <f ca="1">IF($H1889="","",INDEX([1]NKC!$B$10:$B$5007,$H1889))</f>
        <v/>
      </c>
      <c r="C1889" s="47" t="str">
        <f ca="1">IF($H1889="","",INDEX([1]NKC!$C$10:$C$5007,$H1889))</f>
        <v/>
      </c>
      <c r="D1889" s="48" t="str">
        <f ca="1">IF(IF($H1889="","",INDEX([1]NKC!$D$10:$D$5007,$H1889))=$C$8,IF($H1889="","",INDEX([1]NKC!$E$10:$E$5007,$H1889)),IF($H1889="","",INDEX([1]NKC!$D$10:$D$5007,$H1889)))</f>
        <v/>
      </c>
      <c r="E1889" s="49" t="str">
        <f ca="1">IF(IF($H1889="","",INDEX([1]NKC!$E$10:$E$5007,$H1889))=$C$8,"",IF($H1889="","",INDEX([1]NKC!$F$10:$F$5007,$H1889)))</f>
        <v/>
      </c>
      <c r="F1889" s="55" t="str">
        <f ca="1">IF(IF($H1889="","",INDEX([1]NKC!$D$10:$D$5007,$H1889))=$C$8,"",IF($H1889="","",INDEX([1]NKC!$F$10:$F$5007,$H1889)))</f>
        <v/>
      </c>
      <c r="G1889" s="50">
        <f ca="1">IF(SUM(E1889:F1889)=0,0,$G$11+SUM(E$12:$E1889)-SUM(F$12:$F1889))</f>
        <v>0</v>
      </c>
      <c r="H1889" s="51" t="str">
        <f ca="1">IF(IF(TYPE(MATCH($C$8,OFFSET([1]NKC!$D$10,H1888,0):'[1]NKC'!$D$5007,0)+H1888)=16,"",MATCH($C$8,OFFSET([1]NKC!$D$10,H1888,0):'[1]NKC'!$D$5007,0)+H1888)&lt;IF(TYPE(MATCH($C$8,OFFSET([1]NKC!$E$10,H1888,0):'[1]NKC'!$E$5007,0)+H1888)=16,"",MATCH($C$8,OFFSET([1]NKC!$E$10,H1888,0):'[1]NKC'!$E$5007,0)+H1888),IF(TYPE(MATCH($C$8,OFFSET([1]NKC!$D$10,H1888,0):'[1]NKC'!$D$5007,0)+H1888)=16,"",MATCH($C$8,OFFSET([1]NKC!$D$10,H1888,0):'[1]NKC'!$D$5007,0)+H1888),IF(TYPE(MATCH($C$8,OFFSET([1]NKC!$E$10,H1888,0):'[1]NKC'!$E$5007,0)+H1888)=16,"",MATCH($C$8,OFFSET([1]NKC!$E$10,H1888,0):'[1]NKC'!$E$5007,0)+H1888))</f>
        <v/>
      </c>
    </row>
    <row r="1890" spans="1:8" s="52" customFormat="1" ht="14.25" hidden="1">
      <c r="A1890" s="45" t="str">
        <f ca="1">IF($H1890="","",INDEX([1]NKC!$A$10:$A$5007,$H1890))</f>
        <v/>
      </c>
      <c r="B1890" s="46" t="str">
        <f ca="1">IF($H1890="","",INDEX([1]NKC!$B$10:$B$5007,$H1890))</f>
        <v/>
      </c>
      <c r="C1890" s="47" t="str">
        <f ca="1">IF($H1890="","",INDEX([1]NKC!$C$10:$C$5007,$H1890))</f>
        <v/>
      </c>
      <c r="D1890" s="48" t="str">
        <f ca="1">IF(IF($H1890="","",INDEX([1]NKC!$D$10:$D$5007,$H1890))=$C$8,IF($H1890="","",INDEX([1]NKC!$E$10:$E$5007,$H1890)),IF($H1890="","",INDEX([1]NKC!$D$10:$D$5007,$H1890)))</f>
        <v/>
      </c>
      <c r="E1890" s="49" t="str">
        <f ca="1">IF(IF($H1890="","",INDEX([1]NKC!$E$10:$E$5007,$H1890))=$C$8,"",IF($H1890="","",INDEX([1]NKC!$F$10:$F$5007,$H1890)))</f>
        <v/>
      </c>
      <c r="F1890" s="55" t="str">
        <f ca="1">IF(IF($H1890="","",INDEX([1]NKC!$D$10:$D$5007,$H1890))=$C$8,"",IF($H1890="","",INDEX([1]NKC!$F$10:$F$5007,$H1890)))</f>
        <v/>
      </c>
      <c r="G1890" s="50">
        <f ca="1">IF(SUM(E1890:F1890)=0,0,$G$11+SUM(E$12:$E1890)-SUM(F$12:$F1890))</f>
        <v>0</v>
      </c>
      <c r="H1890" s="51" t="str">
        <f ca="1">IF(IF(TYPE(MATCH($C$8,OFFSET([1]NKC!$D$10,H1889,0):'[1]NKC'!$D$5007,0)+H1889)=16,"",MATCH($C$8,OFFSET([1]NKC!$D$10,H1889,0):'[1]NKC'!$D$5007,0)+H1889)&lt;IF(TYPE(MATCH($C$8,OFFSET([1]NKC!$E$10,H1889,0):'[1]NKC'!$E$5007,0)+H1889)=16,"",MATCH($C$8,OFFSET([1]NKC!$E$10,H1889,0):'[1]NKC'!$E$5007,0)+H1889),IF(TYPE(MATCH($C$8,OFFSET([1]NKC!$D$10,H1889,0):'[1]NKC'!$D$5007,0)+H1889)=16,"",MATCH($C$8,OFFSET([1]NKC!$D$10,H1889,0):'[1]NKC'!$D$5007,0)+H1889),IF(TYPE(MATCH($C$8,OFFSET([1]NKC!$E$10,H1889,0):'[1]NKC'!$E$5007,0)+H1889)=16,"",MATCH($C$8,OFFSET([1]NKC!$E$10,H1889,0):'[1]NKC'!$E$5007,0)+H1889))</f>
        <v/>
      </c>
    </row>
    <row r="1891" spans="1:8" s="52" customFormat="1" ht="14.25" hidden="1">
      <c r="A1891" s="45" t="str">
        <f ca="1">IF($H1891="","",INDEX([1]NKC!$A$10:$A$5007,$H1891))</f>
        <v/>
      </c>
      <c r="B1891" s="46" t="str">
        <f ca="1">IF($H1891="","",INDEX([1]NKC!$B$10:$B$5007,$H1891))</f>
        <v/>
      </c>
      <c r="C1891" s="47" t="str">
        <f ca="1">IF($H1891="","",INDEX([1]NKC!$C$10:$C$5007,$H1891))</f>
        <v/>
      </c>
      <c r="D1891" s="48" t="str">
        <f ca="1">IF(IF($H1891="","",INDEX([1]NKC!$D$10:$D$5007,$H1891))=$C$8,IF($H1891="","",INDEX([1]NKC!$E$10:$E$5007,$H1891)),IF($H1891="","",INDEX([1]NKC!$D$10:$D$5007,$H1891)))</f>
        <v/>
      </c>
      <c r="E1891" s="49" t="str">
        <f ca="1">IF(IF($H1891="","",INDEX([1]NKC!$E$10:$E$5007,$H1891))=$C$8,"",IF($H1891="","",INDEX([1]NKC!$F$10:$F$5007,$H1891)))</f>
        <v/>
      </c>
      <c r="F1891" s="55" t="str">
        <f ca="1">IF(IF($H1891="","",INDEX([1]NKC!$D$10:$D$5007,$H1891))=$C$8,"",IF($H1891="","",INDEX([1]NKC!$F$10:$F$5007,$H1891)))</f>
        <v/>
      </c>
      <c r="G1891" s="50">
        <f ca="1">IF(SUM(E1891:F1891)=0,0,$G$11+SUM(E$12:$E1891)-SUM(F$12:$F1891))</f>
        <v>0</v>
      </c>
      <c r="H1891" s="51" t="str">
        <f ca="1">IF(IF(TYPE(MATCH($C$8,OFFSET([1]NKC!$D$10,H1890,0):'[1]NKC'!$D$5007,0)+H1890)=16,"",MATCH($C$8,OFFSET([1]NKC!$D$10,H1890,0):'[1]NKC'!$D$5007,0)+H1890)&lt;IF(TYPE(MATCH($C$8,OFFSET([1]NKC!$E$10,H1890,0):'[1]NKC'!$E$5007,0)+H1890)=16,"",MATCH($C$8,OFFSET([1]NKC!$E$10,H1890,0):'[1]NKC'!$E$5007,0)+H1890),IF(TYPE(MATCH($C$8,OFFSET([1]NKC!$D$10,H1890,0):'[1]NKC'!$D$5007,0)+H1890)=16,"",MATCH($C$8,OFFSET([1]NKC!$D$10,H1890,0):'[1]NKC'!$D$5007,0)+H1890),IF(TYPE(MATCH($C$8,OFFSET([1]NKC!$E$10,H1890,0):'[1]NKC'!$E$5007,0)+H1890)=16,"",MATCH($C$8,OFFSET([1]NKC!$E$10,H1890,0):'[1]NKC'!$E$5007,0)+H1890))</f>
        <v/>
      </c>
    </row>
    <row r="1892" spans="1:8" s="52" customFormat="1" ht="14.25" hidden="1">
      <c r="A1892" s="45" t="str">
        <f ca="1">IF($H1892="","",INDEX([1]NKC!$A$10:$A$5007,$H1892))</f>
        <v/>
      </c>
      <c r="B1892" s="46" t="str">
        <f ca="1">IF($H1892="","",INDEX([1]NKC!$B$10:$B$5007,$H1892))</f>
        <v/>
      </c>
      <c r="C1892" s="47" t="str">
        <f ca="1">IF($H1892="","",INDEX([1]NKC!$C$10:$C$5007,$H1892))</f>
        <v/>
      </c>
      <c r="D1892" s="48" t="str">
        <f ca="1">IF(IF($H1892="","",INDEX([1]NKC!$D$10:$D$5007,$H1892))=$C$8,IF($H1892="","",INDEX([1]NKC!$E$10:$E$5007,$H1892)),IF($H1892="","",INDEX([1]NKC!$D$10:$D$5007,$H1892)))</f>
        <v/>
      </c>
      <c r="E1892" s="49" t="str">
        <f ca="1">IF(IF($H1892="","",INDEX([1]NKC!$E$10:$E$5007,$H1892))=$C$8,"",IF($H1892="","",INDEX([1]NKC!$F$10:$F$5007,$H1892)))</f>
        <v/>
      </c>
      <c r="F1892" s="55" t="str">
        <f ca="1">IF(IF($H1892="","",INDEX([1]NKC!$D$10:$D$5007,$H1892))=$C$8,"",IF($H1892="","",INDEX([1]NKC!$F$10:$F$5007,$H1892)))</f>
        <v/>
      </c>
      <c r="G1892" s="50">
        <f ca="1">IF(SUM(E1892:F1892)=0,0,$G$11+SUM(E$12:$E1892)-SUM(F$12:$F1892))</f>
        <v>0</v>
      </c>
      <c r="H1892" s="51" t="str">
        <f ca="1">IF(IF(TYPE(MATCH($C$8,OFFSET([1]NKC!$D$10,H1891,0):'[1]NKC'!$D$5007,0)+H1891)=16,"",MATCH($C$8,OFFSET([1]NKC!$D$10,H1891,0):'[1]NKC'!$D$5007,0)+H1891)&lt;IF(TYPE(MATCH($C$8,OFFSET([1]NKC!$E$10,H1891,0):'[1]NKC'!$E$5007,0)+H1891)=16,"",MATCH($C$8,OFFSET([1]NKC!$E$10,H1891,0):'[1]NKC'!$E$5007,0)+H1891),IF(TYPE(MATCH($C$8,OFFSET([1]NKC!$D$10,H1891,0):'[1]NKC'!$D$5007,0)+H1891)=16,"",MATCH($C$8,OFFSET([1]NKC!$D$10,H1891,0):'[1]NKC'!$D$5007,0)+H1891),IF(TYPE(MATCH($C$8,OFFSET([1]NKC!$E$10,H1891,0):'[1]NKC'!$E$5007,0)+H1891)=16,"",MATCH($C$8,OFFSET([1]NKC!$E$10,H1891,0):'[1]NKC'!$E$5007,0)+H1891))</f>
        <v/>
      </c>
    </row>
    <row r="1893" spans="1:8" s="52" customFormat="1" ht="14.25" hidden="1">
      <c r="A1893" s="45" t="str">
        <f ca="1">IF($H1893="","",INDEX([1]NKC!$A$10:$A$5007,$H1893))</f>
        <v/>
      </c>
      <c r="B1893" s="46" t="str">
        <f ca="1">IF($H1893="","",INDEX([1]NKC!$B$10:$B$5007,$H1893))</f>
        <v/>
      </c>
      <c r="C1893" s="47" t="str">
        <f ca="1">IF($H1893="","",INDEX([1]NKC!$C$10:$C$5007,$H1893))</f>
        <v/>
      </c>
      <c r="D1893" s="48" t="str">
        <f ca="1">IF(IF($H1893="","",INDEX([1]NKC!$D$10:$D$5007,$H1893))=$C$8,IF($H1893="","",INDEX([1]NKC!$E$10:$E$5007,$H1893)),IF($H1893="","",INDEX([1]NKC!$D$10:$D$5007,$H1893)))</f>
        <v/>
      </c>
      <c r="E1893" s="49" t="str">
        <f ca="1">IF(IF($H1893="","",INDEX([1]NKC!$E$10:$E$5007,$H1893))=$C$8,"",IF($H1893="","",INDEX([1]NKC!$F$10:$F$5007,$H1893)))</f>
        <v/>
      </c>
      <c r="F1893" s="55" t="str">
        <f ca="1">IF(IF($H1893="","",INDEX([1]NKC!$D$10:$D$5007,$H1893))=$C$8,"",IF($H1893="","",INDEX([1]NKC!$F$10:$F$5007,$H1893)))</f>
        <v/>
      </c>
      <c r="G1893" s="50">
        <f ca="1">IF(SUM(E1893:F1893)=0,0,$G$11+SUM(E$12:$E1893)-SUM(F$12:$F1893))</f>
        <v>0</v>
      </c>
      <c r="H1893" s="51" t="str">
        <f ca="1">IF(IF(TYPE(MATCH($C$8,OFFSET([1]NKC!$D$10,H1892,0):'[1]NKC'!$D$5007,0)+H1892)=16,"",MATCH($C$8,OFFSET([1]NKC!$D$10,H1892,0):'[1]NKC'!$D$5007,0)+H1892)&lt;IF(TYPE(MATCH($C$8,OFFSET([1]NKC!$E$10,H1892,0):'[1]NKC'!$E$5007,0)+H1892)=16,"",MATCH($C$8,OFFSET([1]NKC!$E$10,H1892,0):'[1]NKC'!$E$5007,0)+H1892),IF(TYPE(MATCH($C$8,OFFSET([1]NKC!$D$10,H1892,0):'[1]NKC'!$D$5007,0)+H1892)=16,"",MATCH($C$8,OFFSET([1]NKC!$D$10,H1892,0):'[1]NKC'!$D$5007,0)+H1892),IF(TYPE(MATCH($C$8,OFFSET([1]NKC!$E$10,H1892,0):'[1]NKC'!$E$5007,0)+H1892)=16,"",MATCH($C$8,OFFSET([1]NKC!$E$10,H1892,0):'[1]NKC'!$E$5007,0)+H1892))</f>
        <v/>
      </c>
    </row>
    <row r="1894" spans="1:8" s="52" customFormat="1" ht="14.25" hidden="1">
      <c r="A1894" s="45" t="str">
        <f ca="1">IF($H1894="","",INDEX([1]NKC!$A$10:$A$5007,$H1894))</f>
        <v/>
      </c>
      <c r="B1894" s="46" t="str">
        <f ca="1">IF($H1894="","",INDEX([1]NKC!$B$10:$B$5007,$H1894))</f>
        <v/>
      </c>
      <c r="C1894" s="47" t="str">
        <f ca="1">IF($H1894="","",INDEX([1]NKC!$C$10:$C$5007,$H1894))</f>
        <v/>
      </c>
      <c r="D1894" s="48" t="str">
        <f ca="1">IF(IF($H1894="","",INDEX([1]NKC!$D$10:$D$5007,$H1894))=$C$8,IF($H1894="","",INDEX([1]NKC!$E$10:$E$5007,$H1894)),IF($H1894="","",INDEX([1]NKC!$D$10:$D$5007,$H1894)))</f>
        <v/>
      </c>
      <c r="E1894" s="49" t="str">
        <f ca="1">IF(IF($H1894="","",INDEX([1]NKC!$E$10:$E$5007,$H1894))=$C$8,"",IF($H1894="","",INDEX([1]NKC!$F$10:$F$5007,$H1894)))</f>
        <v/>
      </c>
      <c r="F1894" s="55" t="str">
        <f ca="1">IF(IF($H1894="","",INDEX([1]NKC!$D$10:$D$5007,$H1894))=$C$8,"",IF($H1894="","",INDEX([1]NKC!$F$10:$F$5007,$H1894)))</f>
        <v/>
      </c>
      <c r="G1894" s="50">
        <f ca="1">IF(SUM(E1894:F1894)=0,0,$G$11+SUM(E$12:$E1894)-SUM(F$12:$F1894))</f>
        <v>0</v>
      </c>
      <c r="H1894" s="51" t="str">
        <f ca="1">IF(IF(TYPE(MATCH($C$8,OFFSET([1]NKC!$D$10,H1893,0):'[1]NKC'!$D$5007,0)+H1893)=16,"",MATCH($C$8,OFFSET([1]NKC!$D$10,H1893,0):'[1]NKC'!$D$5007,0)+H1893)&lt;IF(TYPE(MATCH($C$8,OFFSET([1]NKC!$E$10,H1893,0):'[1]NKC'!$E$5007,0)+H1893)=16,"",MATCH($C$8,OFFSET([1]NKC!$E$10,H1893,0):'[1]NKC'!$E$5007,0)+H1893),IF(TYPE(MATCH($C$8,OFFSET([1]NKC!$D$10,H1893,0):'[1]NKC'!$D$5007,0)+H1893)=16,"",MATCH($C$8,OFFSET([1]NKC!$D$10,H1893,0):'[1]NKC'!$D$5007,0)+H1893),IF(TYPE(MATCH($C$8,OFFSET([1]NKC!$E$10,H1893,0):'[1]NKC'!$E$5007,0)+H1893)=16,"",MATCH($C$8,OFFSET([1]NKC!$E$10,H1893,0):'[1]NKC'!$E$5007,0)+H1893))</f>
        <v/>
      </c>
    </row>
    <row r="1895" spans="1:8" s="52" customFormat="1" ht="14.25" hidden="1">
      <c r="A1895" s="45" t="str">
        <f ca="1">IF($H1895="","",INDEX([1]NKC!$A$10:$A$5007,$H1895))</f>
        <v/>
      </c>
      <c r="B1895" s="46" t="str">
        <f ca="1">IF($H1895="","",INDEX([1]NKC!$B$10:$B$5007,$H1895))</f>
        <v/>
      </c>
      <c r="C1895" s="47" t="str">
        <f ca="1">IF($H1895="","",INDEX([1]NKC!$C$10:$C$5007,$H1895))</f>
        <v/>
      </c>
      <c r="D1895" s="48" t="str">
        <f ca="1">IF(IF($H1895="","",INDEX([1]NKC!$D$10:$D$5007,$H1895))=$C$8,IF($H1895="","",INDEX([1]NKC!$E$10:$E$5007,$H1895)),IF($H1895="","",INDEX([1]NKC!$D$10:$D$5007,$H1895)))</f>
        <v/>
      </c>
      <c r="E1895" s="49" t="str">
        <f ca="1">IF(IF($H1895="","",INDEX([1]NKC!$E$10:$E$5007,$H1895))=$C$8,"",IF($H1895="","",INDEX([1]NKC!$F$10:$F$5007,$H1895)))</f>
        <v/>
      </c>
      <c r="F1895" s="55" t="str">
        <f ca="1">IF(IF($H1895="","",INDEX([1]NKC!$D$10:$D$5007,$H1895))=$C$8,"",IF($H1895="","",INDEX([1]NKC!$F$10:$F$5007,$H1895)))</f>
        <v/>
      </c>
      <c r="G1895" s="50">
        <f ca="1">IF(SUM(E1895:F1895)=0,0,$G$11+SUM(E$12:$E1895)-SUM(F$12:$F1895))</f>
        <v>0</v>
      </c>
      <c r="H1895" s="51" t="str">
        <f ca="1">IF(IF(TYPE(MATCH($C$8,OFFSET([1]NKC!$D$10,H1894,0):'[1]NKC'!$D$5007,0)+H1894)=16,"",MATCH($C$8,OFFSET([1]NKC!$D$10,H1894,0):'[1]NKC'!$D$5007,0)+H1894)&lt;IF(TYPE(MATCH($C$8,OFFSET([1]NKC!$E$10,H1894,0):'[1]NKC'!$E$5007,0)+H1894)=16,"",MATCH($C$8,OFFSET([1]NKC!$E$10,H1894,0):'[1]NKC'!$E$5007,0)+H1894),IF(TYPE(MATCH($C$8,OFFSET([1]NKC!$D$10,H1894,0):'[1]NKC'!$D$5007,0)+H1894)=16,"",MATCH($C$8,OFFSET([1]NKC!$D$10,H1894,0):'[1]NKC'!$D$5007,0)+H1894),IF(TYPE(MATCH($C$8,OFFSET([1]NKC!$E$10,H1894,0):'[1]NKC'!$E$5007,0)+H1894)=16,"",MATCH($C$8,OFFSET([1]NKC!$E$10,H1894,0):'[1]NKC'!$E$5007,0)+H1894))</f>
        <v/>
      </c>
    </row>
    <row r="1896" spans="1:8" s="52" customFormat="1" ht="14.25" hidden="1">
      <c r="A1896" s="45" t="str">
        <f ca="1">IF($H1896="","",INDEX([1]NKC!$A$10:$A$5007,$H1896))</f>
        <v/>
      </c>
      <c r="B1896" s="46" t="str">
        <f ca="1">IF($H1896="","",INDEX([1]NKC!$B$10:$B$5007,$H1896))</f>
        <v/>
      </c>
      <c r="C1896" s="47" t="str">
        <f ca="1">IF($H1896="","",INDEX([1]NKC!$C$10:$C$5007,$H1896))</f>
        <v/>
      </c>
      <c r="D1896" s="48" t="str">
        <f ca="1">IF(IF($H1896="","",INDEX([1]NKC!$D$10:$D$5007,$H1896))=$C$8,IF($H1896="","",INDEX([1]NKC!$E$10:$E$5007,$H1896)),IF($H1896="","",INDEX([1]NKC!$D$10:$D$5007,$H1896)))</f>
        <v/>
      </c>
      <c r="E1896" s="49" t="str">
        <f ca="1">IF(IF($H1896="","",INDEX([1]NKC!$E$10:$E$5007,$H1896))=$C$8,"",IF($H1896="","",INDEX([1]NKC!$F$10:$F$5007,$H1896)))</f>
        <v/>
      </c>
      <c r="F1896" s="55" t="str">
        <f ca="1">IF(IF($H1896="","",INDEX([1]NKC!$D$10:$D$5007,$H1896))=$C$8,"",IF($H1896="","",INDEX([1]NKC!$F$10:$F$5007,$H1896)))</f>
        <v/>
      </c>
      <c r="G1896" s="50">
        <f ca="1">IF(SUM(E1896:F1896)=0,0,$G$11+SUM(E$12:$E1896)-SUM(F$12:$F1896))</f>
        <v>0</v>
      </c>
      <c r="H1896" s="51" t="str">
        <f ca="1">IF(IF(TYPE(MATCH($C$8,OFFSET([1]NKC!$D$10,H1895,0):'[1]NKC'!$D$5007,0)+H1895)=16,"",MATCH($C$8,OFFSET([1]NKC!$D$10,H1895,0):'[1]NKC'!$D$5007,0)+H1895)&lt;IF(TYPE(MATCH($C$8,OFFSET([1]NKC!$E$10,H1895,0):'[1]NKC'!$E$5007,0)+H1895)=16,"",MATCH($C$8,OFFSET([1]NKC!$E$10,H1895,0):'[1]NKC'!$E$5007,0)+H1895),IF(TYPE(MATCH($C$8,OFFSET([1]NKC!$D$10,H1895,0):'[1]NKC'!$D$5007,0)+H1895)=16,"",MATCH($C$8,OFFSET([1]NKC!$D$10,H1895,0):'[1]NKC'!$D$5007,0)+H1895),IF(TYPE(MATCH($C$8,OFFSET([1]NKC!$E$10,H1895,0):'[1]NKC'!$E$5007,0)+H1895)=16,"",MATCH($C$8,OFFSET([1]NKC!$E$10,H1895,0):'[1]NKC'!$E$5007,0)+H1895))</f>
        <v/>
      </c>
    </row>
    <row r="1897" spans="1:8" s="52" customFormat="1" ht="14.25" hidden="1">
      <c r="A1897" s="45" t="str">
        <f ca="1">IF($H1897="","",INDEX([1]NKC!$A$10:$A$5007,$H1897))</f>
        <v/>
      </c>
      <c r="B1897" s="46" t="str">
        <f ca="1">IF($H1897="","",INDEX([1]NKC!$B$10:$B$5007,$H1897))</f>
        <v/>
      </c>
      <c r="C1897" s="47" t="str">
        <f ca="1">IF($H1897="","",INDEX([1]NKC!$C$10:$C$5007,$H1897))</f>
        <v/>
      </c>
      <c r="D1897" s="48" t="str">
        <f ca="1">IF(IF($H1897="","",INDEX([1]NKC!$D$10:$D$5007,$H1897))=$C$8,IF($H1897="","",INDEX([1]NKC!$E$10:$E$5007,$H1897)),IF($H1897="","",INDEX([1]NKC!$D$10:$D$5007,$H1897)))</f>
        <v/>
      </c>
      <c r="E1897" s="49" t="str">
        <f ca="1">IF(IF($H1897="","",INDEX([1]NKC!$E$10:$E$5007,$H1897))=$C$8,"",IF($H1897="","",INDEX([1]NKC!$F$10:$F$5007,$H1897)))</f>
        <v/>
      </c>
      <c r="F1897" s="55" t="str">
        <f ca="1">IF(IF($H1897="","",INDEX([1]NKC!$D$10:$D$5007,$H1897))=$C$8,"",IF($H1897="","",INDEX([1]NKC!$F$10:$F$5007,$H1897)))</f>
        <v/>
      </c>
      <c r="G1897" s="50">
        <f ca="1">IF(SUM(E1897:F1897)=0,0,$G$11+SUM(E$12:$E1897)-SUM(F$12:$F1897))</f>
        <v>0</v>
      </c>
      <c r="H1897" s="51" t="str">
        <f ca="1">IF(IF(TYPE(MATCH($C$8,OFFSET([1]NKC!$D$10,H1896,0):'[1]NKC'!$D$5007,0)+H1896)=16,"",MATCH($C$8,OFFSET([1]NKC!$D$10,H1896,0):'[1]NKC'!$D$5007,0)+H1896)&lt;IF(TYPE(MATCH($C$8,OFFSET([1]NKC!$E$10,H1896,0):'[1]NKC'!$E$5007,0)+H1896)=16,"",MATCH($C$8,OFFSET([1]NKC!$E$10,H1896,0):'[1]NKC'!$E$5007,0)+H1896),IF(TYPE(MATCH($C$8,OFFSET([1]NKC!$D$10,H1896,0):'[1]NKC'!$D$5007,0)+H1896)=16,"",MATCH($C$8,OFFSET([1]NKC!$D$10,H1896,0):'[1]NKC'!$D$5007,0)+H1896),IF(TYPE(MATCH($C$8,OFFSET([1]NKC!$E$10,H1896,0):'[1]NKC'!$E$5007,0)+H1896)=16,"",MATCH($C$8,OFFSET([1]NKC!$E$10,H1896,0):'[1]NKC'!$E$5007,0)+H1896))</f>
        <v/>
      </c>
    </row>
    <row r="1898" spans="1:8" s="52" customFormat="1" ht="14.25" hidden="1">
      <c r="A1898" s="45" t="str">
        <f ca="1">IF($H1898="","",INDEX([1]NKC!$A$10:$A$5007,$H1898))</f>
        <v/>
      </c>
      <c r="B1898" s="46" t="str">
        <f ca="1">IF($H1898="","",INDEX([1]NKC!$B$10:$B$5007,$H1898))</f>
        <v/>
      </c>
      <c r="C1898" s="47" t="str">
        <f ca="1">IF($H1898="","",INDEX([1]NKC!$C$10:$C$5007,$H1898))</f>
        <v/>
      </c>
      <c r="D1898" s="48" t="str">
        <f ca="1">IF(IF($H1898="","",INDEX([1]NKC!$D$10:$D$5007,$H1898))=$C$8,IF($H1898="","",INDEX([1]NKC!$E$10:$E$5007,$H1898)),IF($H1898="","",INDEX([1]NKC!$D$10:$D$5007,$H1898)))</f>
        <v/>
      </c>
      <c r="E1898" s="49" t="str">
        <f ca="1">IF(IF($H1898="","",INDEX([1]NKC!$E$10:$E$5007,$H1898))=$C$8,"",IF($H1898="","",INDEX([1]NKC!$F$10:$F$5007,$H1898)))</f>
        <v/>
      </c>
      <c r="F1898" s="55" t="str">
        <f ca="1">IF(IF($H1898="","",INDEX([1]NKC!$D$10:$D$5007,$H1898))=$C$8,"",IF($H1898="","",INDEX([1]NKC!$F$10:$F$5007,$H1898)))</f>
        <v/>
      </c>
      <c r="G1898" s="50">
        <f ca="1">IF(SUM(E1898:F1898)=0,0,$G$11+SUM(E$12:$E1898)-SUM(F$12:$F1898))</f>
        <v>0</v>
      </c>
      <c r="H1898" s="51" t="str">
        <f ca="1">IF(IF(TYPE(MATCH($C$8,OFFSET([1]NKC!$D$10,H1897,0):'[1]NKC'!$D$5007,0)+H1897)=16,"",MATCH($C$8,OFFSET([1]NKC!$D$10,H1897,0):'[1]NKC'!$D$5007,0)+H1897)&lt;IF(TYPE(MATCH($C$8,OFFSET([1]NKC!$E$10,H1897,0):'[1]NKC'!$E$5007,0)+H1897)=16,"",MATCH($C$8,OFFSET([1]NKC!$E$10,H1897,0):'[1]NKC'!$E$5007,0)+H1897),IF(TYPE(MATCH($C$8,OFFSET([1]NKC!$D$10,H1897,0):'[1]NKC'!$D$5007,0)+H1897)=16,"",MATCH($C$8,OFFSET([1]NKC!$D$10,H1897,0):'[1]NKC'!$D$5007,0)+H1897),IF(TYPE(MATCH($C$8,OFFSET([1]NKC!$E$10,H1897,0):'[1]NKC'!$E$5007,0)+H1897)=16,"",MATCH($C$8,OFFSET([1]NKC!$E$10,H1897,0):'[1]NKC'!$E$5007,0)+H1897))</f>
        <v/>
      </c>
    </row>
    <row r="1899" spans="1:8" s="52" customFormat="1" ht="14.25" hidden="1">
      <c r="A1899" s="45" t="str">
        <f ca="1">IF($H1899="","",INDEX([1]NKC!$A$10:$A$5007,$H1899))</f>
        <v/>
      </c>
      <c r="B1899" s="46" t="str">
        <f ca="1">IF($H1899="","",INDEX([1]NKC!$B$10:$B$5007,$H1899))</f>
        <v/>
      </c>
      <c r="C1899" s="47" t="str">
        <f ca="1">IF($H1899="","",INDEX([1]NKC!$C$10:$C$5007,$H1899))</f>
        <v/>
      </c>
      <c r="D1899" s="48" t="str">
        <f ca="1">IF(IF($H1899="","",INDEX([1]NKC!$D$10:$D$5007,$H1899))=$C$8,IF($H1899="","",INDEX([1]NKC!$E$10:$E$5007,$H1899)),IF($H1899="","",INDEX([1]NKC!$D$10:$D$5007,$H1899)))</f>
        <v/>
      </c>
      <c r="E1899" s="49" t="str">
        <f ca="1">IF(IF($H1899="","",INDEX([1]NKC!$E$10:$E$5007,$H1899))=$C$8,"",IF($H1899="","",INDEX([1]NKC!$F$10:$F$5007,$H1899)))</f>
        <v/>
      </c>
      <c r="F1899" s="55" t="str">
        <f ca="1">IF(IF($H1899="","",INDEX([1]NKC!$D$10:$D$5007,$H1899))=$C$8,"",IF($H1899="","",INDEX([1]NKC!$F$10:$F$5007,$H1899)))</f>
        <v/>
      </c>
      <c r="G1899" s="50">
        <f ca="1">IF(SUM(E1899:F1899)=0,0,$G$11+SUM(E$12:$E1899)-SUM(F$12:$F1899))</f>
        <v>0</v>
      </c>
      <c r="H1899" s="51" t="str">
        <f ca="1">IF(IF(TYPE(MATCH($C$8,OFFSET([1]NKC!$D$10,H1898,0):'[1]NKC'!$D$5007,0)+H1898)=16,"",MATCH($C$8,OFFSET([1]NKC!$D$10,H1898,0):'[1]NKC'!$D$5007,0)+H1898)&lt;IF(TYPE(MATCH($C$8,OFFSET([1]NKC!$E$10,H1898,0):'[1]NKC'!$E$5007,0)+H1898)=16,"",MATCH($C$8,OFFSET([1]NKC!$E$10,H1898,0):'[1]NKC'!$E$5007,0)+H1898),IF(TYPE(MATCH($C$8,OFFSET([1]NKC!$D$10,H1898,0):'[1]NKC'!$D$5007,0)+H1898)=16,"",MATCH($C$8,OFFSET([1]NKC!$D$10,H1898,0):'[1]NKC'!$D$5007,0)+H1898),IF(TYPE(MATCH($C$8,OFFSET([1]NKC!$E$10,H1898,0):'[1]NKC'!$E$5007,0)+H1898)=16,"",MATCH($C$8,OFFSET([1]NKC!$E$10,H1898,0):'[1]NKC'!$E$5007,0)+H1898))</f>
        <v/>
      </c>
    </row>
    <row r="1900" spans="1:8" s="52" customFormat="1" ht="14.25" hidden="1">
      <c r="A1900" s="45" t="str">
        <f ca="1">IF($H1900="","",INDEX([1]NKC!$A$10:$A$5007,$H1900))</f>
        <v/>
      </c>
      <c r="B1900" s="46" t="str">
        <f ca="1">IF($H1900="","",INDEX([1]NKC!$B$10:$B$5007,$H1900))</f>
        <v/>
      </c>
      <c r="C1900" s="47" t="str">
        <f ca="1">IF($H1900="","",INDEX([1]NKC!$C$10:$C$5007,$H1900))</f>
        <v/>
      </c>
      <c r="D1900" s="48" t="str">
        <f ca="1">IF(IF($H1900="","",INDEX([1]NKC!$D$10:$D$5007,$H1900))=$C$8,IF($H1900="","",INDEX([1]NKC!$E$10:$E$5007,$H1900)),IF($H1900="","",INDEX([1]NKC!$D$10:$D$5007,$H1900)))</f>
        <v/>
      </c>
      <c r="E1900" s="49" t="str">
        <f ca="1">IF(IF($H1900="","",INDEX([1]NKC!$E$10:$E$5007,$H1900))=$C$8,"",IF($H1900="","",INDEX([1]NKC!$F$10:$F$5007,$H1900)))</f>
        <v/>
      </c>
      <c r="F1900" s="55" t="str">
        <f ca="1">IF(IF($H1900="","",INDEX([1]NKC!$D$10:$D$5007,$H1900))=$C$8,"",IF($H1900="","",INDEX([1]NKC!$F$10:$F$5007,$H1900)))</f>
        <v/>
      </c>
      <c r="G1900" s="50">
        <f ca="1">IF(SUM(E1900:F1900)=0,0,$G$11+SUM(E$12:$E1900)-SUM(F$12:$F1900))</f>
        <v>0</v>
      </c>
      <c r="H1900" s="51" t="str">
        <f ca="1">IF(IF(TYPE(MATCH($C$8,OFFSET([1]NKC!$D$10,H1899,0):'[1]NKC'!$D$5007,0)+H1899)=16,"",MATCH($C$8,OFFSET([1]NKC!$D$10,H1899,0):'[1]NKC'!$D$5007,0)+H1899)&lt;IF(TYPE(MATCH($C$8,OFFSET([1]NKC!$E$10,H1899,0):'[1]NKC'!$E$5007,0)+H1899)=16,"",MATCH($C$8,OFFSET([1]NKC!$E$10,H1899,0):'[1]NKC'!$E$5007,0)+H1899),IF(TYPE(MATCH($C$8,OFFSET([1]NKC!$D$10,H1899,0):'[1]NKC'!$D$5007,0)+H1899)=16,"",MATCH($C$8,OFFSET([1]NKC!$D$10,H1899,0):'[1]NKC'!$D$5007,0)+H1899),IF(TYPE(MATCH($C$8,OFFSET([1]NKC!$E$10,H1899,0):'[1]NKC'!$E$5007,0)+H1899)=16,"",MATCH($C$8,OFFSET([1]NKC!$E$10,H1899,0):'[1]NKC'!$E$5007,0)+H1899))</f>
        <v/>
      </c>
    </row>
    <row r="1901" spans="1:8" s="52" customFormat="1" ht="14.25" hidden="1">
      <c r="A1901" s="45" t="str">
        <f ca="1">IF($H1901="","",INDEX([1]NKC!$A$10:$A$5007,$H1901))</f>
        <v/>
      </c>
      <c r="B1901" s="46" t="str">
        <f ca="1">IF($H1901="","",INDEX([1]NKC!$B$10:$B$5007,$H1901))</f>
        <v/>
      </c>
      <c r="C1901" s="47" t="str">
        <f ca="1">IF($H1901="","",INDEX([1]NKC!$C$10:$C$5007,$H1901))</f>
        <v/>
      </c>
      <c r="D1901" s="48" t="str">
        <f ca="1">IF(IF($H1901="","",INDEX([1]NKC!$D$10:$D$5007,$H1901))=$C$8,IF($H1901="","",INDEX([1]NKC!$E$10:$E$5007,$H1901)),IF($H1901="","",INDEX([1]NKC!$D$10:$D$5007,$H1901)))</f>
        <v/>
      </c>
      <c r="E1901" s="49" t="str">
        <f ca="1">IF(IF($H1901="","",INDEX([1]NKC!$E$10:$E$5007,$H1901))=$C$8,"",IF($H1901="","",INDEX([1]NKC!$F$10:$F$5007,$H1901)))</f>
        <v/>
      </c>
      <c r="F1901" s="55" t="str">
        <f ca="1">IF(IF($H1901="","",INDEX([1]NKC!$D$10:$D$5007,$H1901))=$C$8,"",IF($H1901="","",INDEX([1]NKC!$F$10:$F$5007,$H1901)))</f>
        <v/>
      </c>
      <c r="G1901" s="50">
        <f ca="1">IF(SUM(E1901:F1901)=0,0,$G$11+SUM(E$12:$E1901)-SUM(F$12:$F1901))</f>
        <v>0</v>
      </c>
      <c r="H1901" s="51" t="str">
        <f ca="1">IF(IF(TYPE(MATCH($C$8,OFFSET([1]NKC!$D$10,H1900,0):'[1]NKC'!$D$5007,0)+H1900)=16,"",MATCH($C$8,OFFSET([1]NKC!$D$10,H1900,0):'[1]NKC'!$D$5007,0)+H1900)&lt;IF(TYPE(MATCH($C$8,OFFSET([1]NKC!$E$10,H1900,0):'[1]NKC'!$E$5007,0)+H1900)=16,"",MATCH($C$8,OFFSET([1]NKC!$E$10,H1900,0):'[1]NKC'!$E$5007,0)+H1900),IF(TYPE(MATCH($C$8,OFFSET([1]NKC!$D$10,H1900,0):'[1]NKC'!$D$5007,0)+H1900)=16,"",MATCH($C$8,OFFSET([1]NKC!$D$10,H1900,0):'[1]NKC'!$D$5007,0)+H1900),IF(TYPE(MATCH($C$8,OFFSET([1]NKC!$E$10,H1900,0):'[1]NKC'!$E$5007,0)+H1900)=16,"",MATCH($C$8,OFFSET([1]NKC!$E$10,H1900,0):'[1]NKC'!$E$5007,0)+H1900))</f>
        <v/>
      </c>
    </row>
    <row r="1902" spans="1:8" s="52" customFormat="1" ht="14.25" hidden="1">
      <c r="A1902" s="45" t="str">
        <f ca="1">IF($H1902="","",INDEX([1]NKC!$A$10:$A$5007,$H1902))</f>
        <v/>
      </c>
      <c r="B1902" s="46" t="str">
        <f ca="1">IF($H1902="","",INDEX([1]NKC!$B$10:$B$5007,$H1902))</f>
        <v/>
      </c>
      <c r="C1902" s="47" t="str">
        <f ca="1">IF($H1902="","",INDEX([1]NKC!$C$10:$C$5007,$H1902))</f>
        <v/>
      </c>
      <c r="D1902" s="48" t="str">
        <f ca="1">IF(IF($H1902="","",INDEX([1]NKC!$D$10:$D$5007,$H1902))=$C$8,IF($H1902="","",INDEX([1]NKC!$E$10:$E$5007,$H1902)),IF($H1902="","",INDEX([1]NKC!$D$10:$D$5007,$H1902)))</f>
        <v/>
      </c>
      <c r="E1902" s="49" t="str">
        <f ca="1">IF(IF($H1902="","",INDEX([1]NKC!$E$10:$E$5007,$H1902))=$C$8,"",IF($H1902="","",INDEX([1]NKC!$F$10:$F$5007,$H1902)))</f>
        <v/>
      </c>
      <c r="F1902" s="55" t="str">
        <f ca="1">IF(IF($H1902="","",INDEX([1]NKC!$D$10:$D$5007,$H1902))=$C$8,"",IF($H1902="","",INDEX([1]NKC!$F$10:$F$5007,$H1902)))</f>
        <v/>
      </c>
      <c r="G1902" s="50">
        <f ca="1">IF(SUM(E1902:F1902)=0,0,$G$11+SUM(E$12:$E1902)-SUM(F$12:$F1902))</f>
        <v>0</v>
      </c>
      <c r="H1902" s="51" t="str">
        <f ca="1">IF(IF(TYPE(MATCH($C$8,OFFSET([1]NKC!$D$10,H1901,0):'[1]NKC'!$D$5007,0)+H1901)=16,"",MATCH($C$8,OFFSET([1]NKC!$D$10,H1901,0):'[1]NKC'!$D$5007,0)+H1901)&lt;IF(TYPE(MATCH($C$8,OFFSET([1]NKC!$E$10,H1901,0):'[1]NKC'!$E$5007,0)+H1901)=16,"",MATCH($C$8,OFFSET([1]NKC!$E$10,H1901,0):'[1]NKC'!$E$5007,0)+H1901),IF(TYPE(MATCH($C$8,OFFSET([1]NKC!$D$10,H1901,0):'[1]NKC'!$D$5007,0)+H1901)=16,"",MATCH($C$8,OFFSET([1]NKC!$D$10,H1901,0):'[1]NKC'!$D$5007,0)+H1901),IF(TYPE(MATCH($C$8,OFFSET([1]NKC!$E$10,H1901,0):'[1]NKC'!$E$5007,0)+H1901)=16,"",MATCH($C$8,OFFSET([1]NKC!$E$10,H1901,0):'[1]NKC'!$E$5007,0)+H1901))</f>
        <v/>
      </c>
    </row>
    <row r="1903" spans="1:8" s="52" customFormat="1" ht="14.25" hidden="1">
      <c r="A1903" s="45" t="str">
        <f ca="1">IF($H1903="","",INDEX([1]NKC!$A$10:$A$5007,$H1903))</f>
        <v/>
      </c>
      <c r="B1903" s="46" t="str">
        <f ca="1">IF($H1903="","",INDEX([1]NKC!$B$10:$B$5007,$H1903))</f>
        <v/>
      </c>
      <c r="C1903" s="47" t="str">
        <f ca="1">IF($H1903="","",INDEX([1]NKC!$C$10:$C$5007,$H1903))</f>
        <v/>
      </c>
      <c r="D1903" s="48" t="str">
        <f ca="1">IF(IF($H1903="","",INDEX([1]NKC!$D$10:$D$5007,$H1903))=$C$8,IF($H1903="","",INDEX([1]NKC!$E$10:$E$5007,$H1903)),IF($H1903="","",INDEX([1]NKC!$D$10:$D$5007,$H1903)))</f>
        <v/>
      </c>
      <c r="E1903" s="49" t="str">
        <f ca="1">IF(IF($H1903="","",INDEX([1]NKC!$E$10:$E$5007,$H1903))=$C$8,"",IF($H1903="","",INDEX([1]NKC!$F$10:$F$5007,$H1903)))</f>
        <v/>
      </c>
      <c r="F1903" s="55" t="str">
        <f ca="1">IF(IF($H1903="","",INDEX([1]NKC!$D$10:$D$5007,$H1903))=$C$8,"",IF($H1903="","",INDEX([1]NKC!$F$10:$F$5007,$H1903)))</f>
        <v/>
      </c>
      <c r="G1903" s="50">
        <f ca="1">IF(SUM(E1903:F1903)=0,0,$G$11+SUM(E$12:$E1903)-SUM(F$12:$F1903))</f>
        <v>0</v>
      </c>
      <c r="H1903" s="51" t="str">
        <f ca="1">IF(IF(TYPE(MATCH($C$8,OFFSET([1]NKC!$D$10,H1902,0):'[1]NKC'!$D$5007,0)+H1902)=16,"",MATCH($C$8,OFFSET([1]NKC!$D$10,H1902,0):'[1]NKC'!$D$5007,0)+H1902)&lt;IF(TYPE(MATCH($C$8,OFFSET([1]NKC!$E$10,H1902,0):'[1]NKC'!$E$5007,0)+H1902)=16,"",MATCH($C$8,OFFSET([1]NKC!$E$10,H1902,0):'[1]NKC'!$E$5007,0)+H1902),IF(TYPE(MATCH($C$8,OFFSET([1]NKC!$D$10,H1902,0):'[1]NKC'!$D$5007,0)+H1902)=16,"",MATCH($C$8,OFFSET([1]NKC!$D$10,H1902,0):'[1]NKC'!$D$5007,0)+H1902),IF(TYPE(MATCH($C$8,OFFSET([1]NKC!$E$10,H1902,0):'[1]NKC'!$E$5007,0)+H1902)=16,"",MATCH($C$8,OFFSET([1]NKC!$E$10,H1902,0):'[1]NKC'!$E$5007,0)+H1902))</f>
        <v/>
      </c>
    </row>
    <row r="1904" spans="1:8" s="52" customFormat="1" ht="14.25" hidden="1">
      <c r="A1904" s="45" t="str">
        <f ca="1">IF($H1904="","",INDEX([1]NKC!$A$10:$A$5007,$H1904))</f>
        <v/>
      </c>
      <c r="B1904" s="46" t="str">
        <f ca="1">IF($H1904="","",INDEX([1]NKC!$B$10:$B$5007,$H1904))</f>
        <v/>
      </c>
      <c r="C1904" s="47" t="str">
        <f ca="1">IF($H1904="","",INDEX([1]NKC!$C$10:$C$5007,$H1904))</f>
        <v/>
      </c>
      <c r="D1904" s="48" t="str">
        <f ca="1">IF(IF($H1904="","",INDEX([1]NKC!$D$10:$D$5007,$H1904))=$C$8,IF($H1904="","",INDEX([1]NKC!$E$10:$E$5007,$H1904)),IF($H1904="","",INDEX([1]NKC!$D$10:$D$5007,$H1904)))</f>
        <v/>
      </c>
      <c r="E1904" s="49" t="str">
        <f ca="1">IF(IF($H1904="","",INDEX([1]NKC!$E$10:$E$5007,$H1904))=$C$8,"",IF($H1904="","",INDEX([1]NKC!$F$10:$F$5007,$H1904)))</f>
        <v/>
      </c>
      <c r="F1904" s="55" t="str">
        <f ca="1">IF(IF($H1904="","",INDEX([1]NKC!$D$10:$D$5007,$H1904))=$C$8,"",IF($H1904="","",INDEX([1]NKC!$F$10:$F$5007,$H1904)))</f>
        <v/>
      </c>
      <c r="G1904" s="50">
        <f ca="1">IF(SUM(E1904:F1904)=0,0,$G$11+SUM(E$12:$E1904)-SUM(F$12:$F1904))</f>
        <v>0</v>
      </c>
      <c r="H1904" s="51" t="str">
        <f ca="1">IF(IF(TYPE(MATCH($C$8,OFFSET([1]NKC!$D$10,H1903,0):'[1]NKC'!$D$5007,0)+H1903)=16,"",MATCH($C$8,OFFSET([1]NKC!$D$10,H1903,0):'[1]NKC'!$D$5007,0)+H1903)&lt;IF(TYPE(MATCH($C$8,OFFSET([1]NKC!$E$10,H1903,0):'[1]NKC'!$E$5007,0)+H1903)=16,"",MATCH($C$8,OFFSET([1]NKC!$E$10,H1903,0):'[1]NKC'!$E$5007,0)+H1903),IF(TYPE(MATCH($C$8,OFFSET([1]NKC!$D$10,H1903,0):'[1]NKC'!$D$5007,0)+H1903)=16,"",MATCH($C$8,OFFSET([1]NKC!$D$10,H1903,0):'[1]NKC'!$D$5007,0)+H1903),IF(TYPE(MATCH($C$8,OFFSET([1]NKC!$E$10,H1903,0):'[1]NKC'!$E$5007,0)+H1903)=16,"",MATCH($C$8,OFFSET([1]NKC!$E$10,H1903,0):'[1]NKC'!$E$5007,0)+H1903))</f>
        <v/>
      </c>
    </row>
    <row r="1905" spans="1:8" s="52" customFormat="1" ht="14.25" hidden="1">
      <c r="A1905" s="45" t="str">
        <f ca="1">IF($H1905="","",INDEX([1]NKC!$A$10:$A$5007,$H1905))</f>
        <v/>
      </c>
      <c r="B1905" s="46" t="str">
        <f ca="1">IF($H1905="","",INDEX([1]NKC!$B$10:$B$5007,$H1905))</f>
        <v/>
      </c>
      <c r="C1905" s="47" t="str">
        <f ca="1">IF($H1905="","",INDEX([1]NKC!$C$10:$C$5007,$H1905))</f>
        <v/>
      </c>
      <c r="D1905" s="48" t="str">
        <f ca="1">IF(IF($H1905="","",INDEX([1]NKC!$D$10:$D$5007,$H1905))=$C$8,IF($H1905="","",INDEX([1]NKC!$E$10:$E$5007,$H1905)),IF($H1905="","",INDEX([1]NKC!$D$10:$D$5007,$H1905)))</f>
        <v/>
      </c>
      <c r="E1905" s="49" t="str">
        <f ca="1">IF(IF($H1905="","",INDEX([1]NKC!$E$10:$E$5007,$H1905))=$C$8,"",IF($H1905="","",INDEX([1]NKC!$F$10:$F$5007,$H1905)))</f>
        <v/>
      </c>
      <c r="F1905" s="55" t="str">
        <f ca="1">IF(IF($H1905="","",INDEX([1]NKC!$D$10:$D$5007,$H1905))=$C$8,"",IF($H1905="","",INDEX([1]NKC!$F$10:$F$5007,$H1905)))</f>
        <v/>
      </c>
      <c r="G1905" s="50">
        <f ca="1">IF(SUM(E1905:F1905)=0,0,$G$11+SUM(E$12:$E1905)-SUM(F$12:$F1905))</f>
        <v>0</v>
      </c>
      <c r="H1905" s="51" t="str">
        <f ca="1">IF(IF(TYPE(MATCH($C$8,OFFSET([1]NKC!$D$10,H1904,0):'[1]NKC'!$D$5007,0)+H1904)=16,"",MATCH($C$8,OFFSET([1]NKC!$D$10,H1904,0):'[1]NKC'!$D$5007,0)+H1904)&lt;IF(TYPE(MATCH($C$8,OFFSET([1]NKC!$E$10,H1904,0):'[1]NKC'!$E$5007,0)+H1904)=16,"",MATCH($C$8,OFFSET([1]NKC!$E$10,H1904,0):'[1]NKC'!$E$5007,0)+H1904),IF(TYPE(MATCH($C$8,OFFSET([1]NKC!$D$10,H1904,0):'[1]NKC'!$D$5007,0)+H1904)=16,"",MATCH($C$8,OFFSET([1]NKC!$D$10,H1904,0):'[1]NKC'!$D$5007,0)+H1904),IF(TYPE(MATCH($C$8,OFFSET([1]NKC!$E$10,H1904,0):'[1]NKC'!$E$5007,0)+H1904)=16,"",MATCH($C$8,OFFSET([1]NKC!$E$10,H1904,0):'[1]NKC'!$E$5007,0)+H1904))</f>
        <v/>
      </c>
    </row>
    <row r="1906" spans="1:8" s="52" customFormat="1" ht="14.25" hidden="1">
      <c r="A1906" s="45" t="str">
        <f ca="1">IF($H1906="","",INDEX([1]NKC!$A$10:$A$5007,$H1906))</f>
        <v/>
      </c>
      <c r="B1906" s="46" t="str">
        <f ca="1">IF($H1906="","",INDEX([1]NKC!$B$10:$B$5007,$H1906))</f>
        <v/>
      </c>
      <c r="C1906" s="47" t="str">
        <f ca="1">IF($H1906="","",INDEX([1]NKC!$C$10:$C$5007,$H1906))</f>
        <v/>
      </c>
      <c r="D1906" s="48" t="str">
        <f ca="1">IF(IF($H1906="","",INDEX([1]NKC!$D$10:$D$5007,$H1906))=$C$8,IF($H1906="","",INDEX([1]NKC!$E$10:$E$5007,$H1906)),IF($H1906="","",INDEX([1]NKC!$D$10:$D$5007,$H1906)))</f>
        <v/>
      </c>
      <c r="E1906" s="49" t="str">
        <f ca="1">IF(IF($H1906="","",INDEX([1]NKC!$E$10:$E$5007,$H1906))=$C$8,"",IF($H1906="","",INDEX([1]NKC!$F$10:$F$5007,$H1906)))</f>
        <v/>
      </c>
      <c r="F1906" s="55" t="str">
        <f ca="1">IF(IF($H1906="","",INDEX([1]NKC!$D$10:$D$5007,$H1906))=$C$8,"",IF($H1906="","",INDEX([1]NKC!$F$10:$F$5007,$H1906)))</f>
        <v/>
      </c>
      <c r="G1906" s="50">
        <f ca="1">IF(SUM(E1906:F1906)=0,0,$G$11+SUM(E$12:$E1906)-SUM(F$12:$F1906))</f>
        <v>0</v>
      </c>
      <c r="H1906" s="51" t="str">
        <f ca="1">IF(IF(TYPE(MATCH($C$8,OFFSET([1]NKC!$D$10,H1905,0):'[1]NKC'!$D$5007,0)+H1905)=16,"",MATCH($C$8,OFFSET([1]NKC!$D$10,H1905,0):'[1]NKC'!$D$5007,0)+H1905)&lt;IF(TYPE(MATCH($C$8,OFFSET([1]NKC!$E$10,H1905,0):'[1]NKC'!$E$5007,0)+H1905)=16,"",MATCH($C$8,OFFSET([1]NKC!$E$10,H1905,0):'[1]NKC'!$E$5007,0)+H1905),IF(TYPE(MATCH($C$8,OFFSET([1]NKC!$D$10,H1905,0):'[1]NKC'!$D$5007,0)+H1905)=16,"",MATCH($C$8,OFFSET([1]NKC!$D$10,H1905,0):'[1]NKC'!$D$5007,0)+H1905),IF(TYPE(MATCH($C$8,OFFSET([1]NKC!$E$10,H1905,0):'[1]NKC'!$E$5007,0)+H1905)=16,"",MATCH($C$8,OFFSET([1]NKC!$E$10,H1905,0):'[1]NKC'!$E$5007,0)+H1905))</f>
        <v/>
      </c>
    </row>
    <row r="1907" spans="1:8" s="52" customFormat="1" ht="14.25" hidden="1">
      <c r="A1907" s="45" t="str">
        <f ca="1">IF($H1907="","",INDEX([1]NKC!$A$10:$A$5007,$H1907))</f>
        <v/>
      </c>
      <c r="B1907" s="46" t="str">
        <f ca="1">IF($H1907="","",INDEX([1]NKC!$B$10:$B$5007,$H1907))</f>
        <v/>
      </c>
      <c r="C1907" s="47" t="str">
        <f ca="1">IF($H1907="","",INDEX([1]NKC!$C$10:$C$5007,$H1907))</f>
        <v/>
      </c>
      <c r="D1907" s="48" t="str">
        <f ca="1">IF(IF($H1907="","",INDEX([1]NKC!$D$10:$D$5007,$H1907))=$C$8,IF($H1907="","",INDEX([1]NKC!$E$10:$E$5007,$H1907)),IF($H1907="","",INDEX([1]NKC!$D$10:$D$5007,$H1907)))</f>
        <v/>
      </c>
      <c r="E1907" s="49" t="str">
        <f ca="1">IF(IF($H1907="","",INDEX([1]NKC!$E$10:$E$5007,$H1907))=$C$8,"",IF($H1907="","",INDEX([1]NKC!$F$10:$F$5007,$H1907)))</f>
        <v/>
      </c>
      <c r="F1907" s="55" t="str">
        <f ca="1">IF(IF($H1907="","",INDEX([1]NKC!$D$10:$D$5007,$H1907))=$C$8,"",IF($H1907="","",INDEX([1]NKC!$F$10:$F$5007,$H1907)))</f>
        <v/>
      </c>
      <c r="G1907" s="50">
        <f ca="1">IF(SUM(E1907:F1907)=0,0,$G$11+SUM(E$12:$E1907)-SUM(F$12:$F1907))</f>
        <v>0</v>
      </c>
      <c r="H1907" s="51" t="str">
        <f ca="1">IF(IF(TYPE(MATCH($C$8,OFFSET([1]NKC!$D$10,H1906,0):'[1]NKC'!$D$5007,0)+H1906)=16,"",MATCH($C$8,OFFSET([1]NKC!$D$10,H1906,0):'[1]NKC'!$D$5007,0)+H1906)&lt;IF(TYPE(MATCH($C$8,OFFSET([1]NKC!$E$10,H1906,0):'[1]NKC'!$E$5007,0)+H1906)=16,"",MATCH($C$8,OFFSET([1]NKC!$E$10,H1906,0):'[1]NKC'!$E$5007,0)+H1906),IF(TYPE(MATCH($C$8,OFFSET([1]NKC!$D$10,H1906,0):'[1]NKC'!$D$5007,0)+H1906)=16,"",MATCH($C$8,OFFSET([1]NKC!$D$10,H1906,0):'[1]NKC'!$D$5007,0)+H1906),IF(TYPE(MATCH($C$8,OFFSET([1]NKC!$E$10,H1906,0):'[1]NKC'!$E$5007,0)+H1906)=16,"",MATCH($C$8,OFFSET([1]NKC!$E$10,H1906,0):'[1]NKC'!$E$5007,0)+H1906))</f>
        <v/>
      </c>
    </row>
    <row r="1908" spans="1:8" s="52" customFormat="1" ht="14.25" hidden="1">
      <c r="A1908" s="45" t="str">
        <f ca="1">IF($H1908="","",INDEX([1]NKC!$A$10:$A$5007,$H1908))</f>
        <v/>
      </c>
      <c r="B1908" s="46" t="str">
        <f ca="1">IF($H1908="","",INDEX([1]NKC!$B$10:$B$5007,$H1908))</f>
        <v/>
      </c>
      <c r="C1908" s="47" t="str">
        <f ca="1">IF($H1908="","",INDEX([1]NKC!$C$10:$C$5007,$H1908))</f>
        <v/>
      </c>
      <c r="D1908" s="48" t="str">
        <f ca="1">IF(IF($H1908="","",INDEX([1]NKC!$D$10:$D$5007,$H1908))=$C$8,IF($H1908="","",INDEX([1]NKC!$E$10:$E$5007,$H1908)),IF($H1908="","",INDEX([1]NKC!$D$10:$D$5007,$H1908)))</f>
        <v/>
      </c>
      <c r="E1908" s="49" t="str">
        <f ca="1">IF(IF($H1908="","",INDEX([1]NKC!$E$10:$E$5007,$H1908))=$C$8,"",IF($H1908="","",INDEX([1]NKC!$F$10:$F$5007,$H1908)))</f>
        <v/>
      </c>
      <c r="F1908" s="55" t="str">
        <f ca="1">IF(IF($H1908="","",INDEX([1]NKC!$D$10:$D$5007,$H1908))=$C$8,"",IF($H1908="","",INDEX([1]NKC!$F$10:$F$5007,$H1908)))</f>
        <v/>
      </c>
      <c r="G1908" s="50">
        <f ca="1">IF(SUM(E1908:F1908)=0,0,$G$11+SUM(E$12:$E1908)-SUM(F$12:$F1908))</f>
        <v>0</v>
      </c>
      <c r="H1908" s="51" t="str">
        <f ca="1">IF(IF(TYPE(MATCH($C$8,OFFSET([1]NKC!$D$10,H1907,0):'[1]NKC'!$D$5007,0)+H1907)=16,"",MATCH($C$8,OFFSET([1]NKC!$D$10,H1907,0):'[1]NKC'!$D$5007,0)+H1907)&lt;IF(TYPE(MATCH($C$8,OFFSET([1]NKC!$E$10,H1907,0):'[1]NKC'!$E$5007,0)+H1907)=16,"",MATCH($C$8,OFFSET([1]NKC!$E$10,H1907,0):'[1]NKC'!$E$5007,0)+H1907),IF(TYPE(MATCH($C$8,OFFSET([1]NKC!$D$10,H1907,0):'[1]NKC'!$D$5007,0)+H1907)=16,"",MATCH($C$8,OFFSET([1]NKC!$D$10,H1907,0):'[1]NKC'!$D$5007,0)+H1907),IF(TYPE(MATCH($C$8,OFFSET([1]NKC!$E$10,H1907,0):'[1]NKC'!$E$5007,0)+H1907)=16,"",MATCH($C$8,OFFSET([1]NKC!$E$10,H1907,0):'[1]NKC'!$E$5007,0)+H1907))</f>
        <v/>
      </c>
    </row>
    <row r="1909" spans="1:8" s="52" customFormat="1" ht="14.25" hidden="1">
      <c r="A1909" s="45" t="str">
        <f ca="1">IF($H1909="","",INDEX([1]NKC!$A$10:$A$5007,$H1909))</f>
        <v/>
      </c>
      <c r="B1909" s="46" t="str">
        <f ca="1">IF($H1909="","",INDEX([1]NKC!$B$10:$B$5007,$H1909))</f>
        <v/>
      </c>
      <c r="C1909" s="47" t="str">
        <f ca="1">IF($H1909="","",INDEX([1]NKC!$C$10:$C$5007,$H1909))</f>
        <v/>
      </c>
      <c r="D1909" s="48" t="str">
        <f ca="1">IF(IF($H1909="","",INDEX([1]NKC!$D$10:$D$5007,$H1909))=$C$8,IF($H1909="","",INDEX([1]NKC!$E$10:$E$5007,$H1909)),IF($H1909="","",INDEX([1]NKC!$D$10:$D$5007,$H1909)))</f>
        <v/>
      </c>
      <c r="E1909" s="49" t="str">
        <f ca="1">IF(IF($H1909="","",INDEX([1]NKC!$E$10:$E$5007,$H1909))=$C$8,"",IF($H1909="","",INDEX([1]NKC!$F$10:$F$5007,$H1909)))</f>
        <v/>
      </c>
      <c r="F1909" s="55" t="str">
        <f ca="1">IF(IF($H1909="","",INDEX([1]NKC!$D$10:$D$5007,$H1909))=$C$8,"",IF($H1909="","",INDEX([1]NKC!$F$10:$F$5007,$H1909)))</f>
        <v/>
      </c>
      <c r="G1909" s="50">
        <f ca="1">IF(SUM(E1909:F1909)=0,0,$G$11+SUM(E$12:$E1909)-SUM(F$12:$F1909))</f>
        <v>0</v>
      </c>
      <c r="H1909" s="51" t="str">
        <f ca="1">IF(IF(TYPE(MATCH($C$8,OFFSET([1]NKC!$D$10,H1908,0):'[1]NKC'!$D$5007,0)+H1908)=16,"",MATCH($C$8,OFFSET([1]NKC!$D$10,H1908,0):'[1]NKC'!$D$5007,0)+H1908)&lt;IF(TYPE(MATCH($C$8,OFFSET([1]NKC!$E$10,H1908,0):'[1]NKC'!$E$5007,0)+H1908)=16,"",MATCH($C$8,OFFSET([1]NKC!$E$10,H1908,0):'[1]NKC'!$E$5007,0)+H1908),IF(TYPE(MATCH($C$8,OFFSET([1]NKC!$D$10,H1908,0):'[1]NKC'!$D$5007,0)+H1908)=16,"",MATCH($C$8,OFFSET([1]NKC!$D$10,H1908,0):'[1]NKC'!$D$5007,0)+H1908),IF(TYPE(MATCH($C$8,OFFSET([1]NKC!$E$10,H1908,0):'[1]NKC'!$E$5007,0)+H1908)=16,"",MATCH($C$8,OFFSET([1]NKC!$E$10,H1908,0):'[1]NKC'!$E$5007,0)+H1908))</f>
        <v/>
      </c>
    </row>
    <row r="1910" spans="1:8" s="52" customFormat="1" ht="14.25" hidden="1">
      <c r="A1910" s="45" t="str">
        <f ca="1">IF($H1910="","",INDEX([1]NKC!$A$10:$A$5007,$H1910))</f>
        <v/>
      </c>
      <c r="B1910" s="46" t="str">
        <f ca="1">IF($H1910="","",INDEX([1]NKC!$B$10:$B$5007,$H1910))</f>
        <v/>
      </c>
      <c r="C1910" s="47" t="str">
        <f ca="1">IF($H1910="","",INDEX([1]NKC!$C$10:$C$5007,$H1910))</f>
        <v/>
      </c>
      <c r="D1910" s="48" t="str">
        <f ca="1">IF(IF($H1910="","",INDEX([1]NKC!$D$10:$D$5007,$H1910))=$C$8,IF($H1910="","",INDEX([1]NKC!$E$10:$E$5007,$H1910)),IF($H1910="","",INDEX([1]NKC!$D$10:$D$5007,$H1910)))</f>
        <v/>
      </c>
      <c r="E1910" s="49" t="str">
        <f ca="1">IF(IF($H1910="","",INDEX([1]NKC!$E$10:$E$5007,$H1910))=$C$8,"",IF($H1910="","",INDEX([1]NKC!$F$10:$F$5007,$H1910)))</f>
        <v/>
      </c>
      <c r="F1910" s="55" t="str">
        <f ca="1">IF(IF($H1910="","",INDEX([1]NKC!$D$10:$D$5007,$H1910))=$C$8,"",IF($H1910="","",INDEX([1]NKC!$F$10:$F$5007,$H1910)))</f>
        <v/>
      </c>
      <c r="G1910" s="50">
        <f ca="1">IF(SUM(E1910:F1910)=0,0,$G$11+SUM(E$12:$E1910)-SUM(F$12:$F1910))</f>
        <v>0</v>
      </c>
      <c r="H1910" s="51" t="str">
        <f ca="1">IF(IF(TYPE(MATCH($C$8,OFFSET([1]NKC!$D$10,H1909,0):'[1]NKC'!$D$5007,0)+H1909)=16,"",MATCH($C$8,OFFSET([1]NKC!$D$10,H1909,0):'[1]NKC'!$D$5007,0)+H1909)&lt;IF(TYPE(MATCH($C$8,OFFSET([1]NKC!$E$10,H1909,0):'[1]NKC'!$E$5007,0)+H1909)=16,"",MATCH($C$8,OFFSET([1]NKC!$E$10,H1909,0):'[1]NKC'!$E$5007,0)+H1909),IF(TYPE(MATCH($C$8,OFFSET([1]NKC!$D$10,H1909,0):'[1]NKC'!$D$5007,0)+H1909)=16,"",MATCH($C$8,OFFSET([1]NKC!$D$10,H1909,0):'[1]NKC'!$D$5007,0)+H1909),IF(TYPE(MATCH($C$8,OFFSET([1]NKC!$E$10,H1909,0):'[1]NKC'!$E$5007,0)+H1909)=16,"",MATCH($C$8,OFFSET([1]NKC!$E$10,H1909,0):'[1]NKC'!$E$5007,0)+H1909))</f>
        <v/>
      </c>
    </row>
    <row r="1911" spans="1:8" s="52" customFormat="1" ht="14.25" hidden="1">
      <c r="A1911" s="45" t="str">
        <f ca="1">IF($H1911="","",INDEX([1]NKC!$A$10:$A$5007,$H1911))</f>
        <v/>
      </c>
      <c r="B1911" s="46" t="str">
        <f ca="1">IF($H1911="","",INDEX([1]NKC!$B$10:$B$5007,$H1911))</f>
        <v/>
      </c>
      <c r="C1911" s="47" t="str">
        <f ca="1">IF($H1911="","",INDEX([1]NKC!$C$10:$C$5007,$H1911))</f>
        <v/>
      </c>
      <c r="D1911" s="48" t="str">
        <f ca="1">IF(IF($H1911="","",INDEX([1]NKC!$D$10:$D$5007,$H1911))=$C$8,IF($H1911="","",INDEX([1]NKC!$E$10:$E$5007,$H1911)),IF($H1911="","",INDEX([1]NKC!$D$10:$D$5007,$H1911)))</f>
        <v/>
      </c>
      <c r="E1911" s="49" t="str">
        <f ca="1">IF(IF($H1911="","",INDEX([1]NKC!$E$10:$E$5007,$H1911))=$C$8,"",IF($H1911="","",INDEX([1]NKC!$F$10:$F$5007,$H1911)))</f>
        <v/>
      </c>
      <c r="F1911" s="55" t="str">
        <f ca="1">IF(IF($H1911="","",INDEX([1]NKC!$D$10:$D$5007,$H1911))=$C$8,"",IF($H1911="","",INDEX([1]NKC!$F$10:$F$5007,$H1911)))</f>
        <v/>
      </c>
      <c r="G1911" s="50">
        <f ca="1">IF(SUM(E1911:F1911)=0,0,$G$11+SUM(E$12:$E1911)-SUM(F$12:$F1911))</f>
        <v>0</v>
      </c>
      <c r="H1911" s="51" t="str">
        <f ca="1">IF(IF(TYPE(MATCH($C$8,OFFSET([1]NKC!$D$10,H1910,0):'[1]NKC'!$D$5007,0)+H1910)=16,"",MATCH($C$8,OFFSET([1]NKC!$D$10,H1910,0):'[1]NKC'!$D$5007,0)+H1910)&lt;IF(TYPE(MATCH($C$8,OFFSET([1]NKC!$E$10,H1910,0):'[1]NKC'!$E$5007,0)+H1910)=16,"",MATCH($C$8,OFFSET([1]NKC!$E$10,H1910,0):'[1]NKC'!$E$5007,0)+H1910),IF(TYPE(MATCH($C$8,OFFSET([1]NKC!$D$10,H1910,0):'[1]NKC'!$D$5007,0)+H1910)=16,"",MATCH($C$8,OFFSET([1]NKC!$D$10,H1910,0):'[1]NKC'!$D$5007,0)+H1910),IF(TYPE(MATCH($C$8,OFFSET([1]NKC!$E$10,H1910,0):'[1]NKC'!$E$5007,0)+H1910)=16,"",MATCH($C$8,OFFSET([1]NKC!$E$10,H1910,0):'[1]NKC'!$E$5007,0)+H1910))</f>
        <v/>
      </c>
    </row>
    <row r="1912" spans="1:8" s="52" customFormat="1" ht="14.25" hidden="1">
      <c r="A1912" s="45" t="str">
        <f ca="1">IF($H1912="","",INDEX([1]NKC!$A$10:$A$5007,$H1912))</f>
        <v/>
      </c>
      <c r="B1912" s="46" t="str">
        <f ca="1">IF($H1912="","",INDEX([1]NKC!$B$10:$B$5007,$H1912))</f>
        <v/>
      </c>
      <c r="C1912" s="47" t="str">
        <f ca="1">IF($H1912="","",INDEX([1]NKC!$C$10:$C$5007,$H1912))</f>
        <v/>
      </c>
      <c r="D1912" s="48" t="str">
        <f ca="1">IF(IF($H1912="","",INDEX([1]NKC!$D$10:$D$5007,$H1912))=$C$8,IF($H1912="","",INDEX([1]NKC!$E$10:$E$5007,$H1912)),IF($H1912="","",INDEX([1]NKC!$D$10:$D$5007,$H1912)))</f>
        <v/>
      </c>
      <c r="E1912" s="49" t="str">
        <f ca="1">IF(IF($H1912="","",INDEX([1]NKC!$E$10:$E$5007,$H1912))=$C$8,"",IF($H1912="","",INDEX([1]NKC!$F$10:$F$5007,$H1912)))</f>
        <v/>
      </c>
      <c r="F1912" s="55" t="str">
        <f ca="1">IF(IF($H1912="","",INDEX([1]NKC!$D$10:$D$5007,$H1912))=$C$8,"",IF($H1912="","",INDEX([1]NKC!$F$10:$F$5007,$H1912)))</f>
        <v/>
      </c>
      <c r="G1912" s="50">
        <f ca="1">IF(SUM(E1912:F1912)=0,0,$G$11+SUM(E$12:$E1912)-SUM(F$12:$F1912))</f>
        <v>0</v>
      </c>
      <c r="H1912" s="51" t="str">
        <f ca="1">IF(IF(TYPE(MATCH($C$8,OFFSET([1]NKC!$D$10,H1911,0):'[1]NKC'!$D$5007,0)+H1911)=16,"",MATCH($C$8,OFFSET([1]NKC!$D$10,H1911,0):'[1]NKC'!$D$5007,0)+H1911)&lt;IF(TYPE(MATCH($C$8,OFFSET([1]NKC!$E$10,H1911,0):'[1]NKC'!$E$5007,0)+H1911)=16,"",MATCH($C$8,OFFSET([1]NKC!$E$10,H1911,0):'[1]NKC'!$E$5007,0)+H1911),IF(TYPE(MATCH($C$8,OFFSET([1]NKC!$D$10,H1911,0):'[1]NKC'!$D$5007,0)+H1911)=16,"",MATCH($C$8,OFFSET([1]NKC!$D$10,H1911,0):'[1]NKC'!$D$5007,0)+H1911),IF(TYPE(MATCH($C$8,OFFSET([1]NKC!$E$10,H1911,0):'[1]NKC'!$E$5007,0)+H1911)=16,"",MATCH($C$8,OFFSET([1]NKC!$E$10,H1911,0):'[1]NKC'!$E$5007,0)+H1911))</f>
        <v/>
      </c>
    </row>
    <row r="1913" spans="1:8" s="52" customFormat="1" ht="14.25" hidden="1">
      <c r="A1913" s="45" t="str">
        <f ca="1">IF($H1913="","",INDEX([1]NKC!$A$10:$A$5007,$H1913))</f>
        <v/>
      </c>
      <c r="B1913" s="46" t="str">
        <f ca="1">IF($H1913="","",INDEX([1]NKC!$B$10:$B$5007,$H1913))</f>
        <v/>
      </c>
      <c r="C1913" s="47" t="str">
        <f ca="1">IF($H1913="","",INDEX([1]NKC!$C$10:$C$5007,$H1913))</f>
        <v/>
      </c>
      <c r="D1913" s="48" t="str">
        <f ca="1">IF(IF($H1913="","",INDEX([1]NKC!$D$10:$D$5007,$H1913))=$C$8,IF($H1913="","",INDEX([1]NKC!$E$10:$E$5007,$H1913)),IF($H1913="","",INDEX([1]NKC!$D$10:$D$5007,$H1913)))</f>
        <v/>
      </c>
      <c r="E1913" s="49" t="str">
        <f ca="1">IF(IF($H1913="","",INDEX([1]NKC!$E$10:$E$5007,$H1913))=$C$8,"",IF($H1913="","",INDEX([1]NKC!$F$10:$F$5007,$H1913)))</f>
        <v/>
      </c>
      <c r="F1913" s="55" t="str">
        <f ca="1">IF(IF($H1913="","",INDEX([1]NKC!$D$10:$D$5007,$H1913))=$C$8,"",IF($H1913="","",INDEX([1]NKC!$F$10:$F$5007,$H1913)))</f>
        <v/>
      </c>
      <c r="G1913" s="50">
        <f ca="1">IF(SUM(E1913:F1913)=0,0,$G$11+SUM(E$12:$E1913)-SUM(F$12:$F1913))</f>
        <v>0</v>
      </c>
      <c r="H1913" s="51" t="str">
        <f ca="1">IF(IF(TYPE(MATCH($C$8,OFFSET([1]NKC!$D$10,H1912,0):'[1]NKC'!$D$5007,0)+H1912)=16,"",MATCH($C$8,OFFSET([1]NKC!$D$10,H1912,0):'[1]NKC'!$D$5007,0)+H1912)&lt;IF(TYPE(MATCH($C$8,OFFSET([1]NKC!$E$10,H1912,0):'[1]NKC'!$E$5007,0)+H1912)=16,"",MATCH($C$8,OFFSET([1]NKC!$E$10,H1912,0):'[1]NKC'!$E$5007,0)+H1912),IF(TYPE(MATCH($C$8,OFFSET([1]NKC!$D$10,H1912,0):'[1]NKC'!$D$5007,0)+H1912)=16,"",MATCH($C$8,OFFSET([1]NKC!$D$10,H1912,0):'[1]NKC'!$D$5007,0)+H1912),IF(TYPE(MATCH($C$8,OFFSET([1]NKC!$E$10,H1912,0):'[1]NKC'!$E$5007,0)+H1912)=16,"",MATCH($C$8,OFFSET([1]NKC!$E$10,H1912,0):'[1]NKC'!$E$5007,0)+H1912))</f>
        <v/>
      </c>
    </row>
    <row r="1914" spans="1:8" s="52" customFormat="1" ht="14.25" hidden="1">
      <c r="A1914" s="45" t="str">
        <f ca="1">IF($H1914="","",INDEX([1]NKC!$A$10:$A$5007,$H1914))</f>
        <v/>
      </c>
      <c r="B1914" s="46" t="str">
        <f ca="1">IF($H1914="","",INDEX([1]NKC!$B$10:$B$5007,$H1914))</f>
        <v/>
      </c>
      <c r="C1914" s="47" t="str">
        <f ca="1">IF($H1914="","",INDEX([1]NKC!$C$10:$C$5007,$H1914))</f>
        <v/>
      </c>
      <c r="D1914" s="48" t="str">
        <f ca="1">IF(IF($H1914="","",INDEX([1]NKC!$D$10:$D$5007,$H1914))=$C$8,IF($H1914="","",INDEX([1]NKC!$E$10:$E$5007,$H1914)),IF($H1914="","",INDEX([1]NKC!$D$10:$D$5007,$H1914)))</f>
        <v/>
      </c>
      <c r="E1914" s="49" t="str">
        <f ca="1">IF(IF($H1914="","",INDEX([1]NKC!$E$10:$E$5007,$H1914))=$C$8,"",IF($H1914="","",INDEX([1]NKC!$F$10:$F$5007,$H1914)))</f>
        <v/>
      </c>
      <c r="F1914" s="55" t="str">
        <f ca="1">IF(IF($H1914="","",INDEX([1]NKC!$D$10:$D$5007,$H1914))=$C$8,"",IF($H1914="","",INDEX([1]NKC!$F$10:$F$5007,$H1914)))</f>
        <v/>
      </c>
      <c r="G1914" s="50">
        <f ca="1">IF(SUM(E1914:F1914)=0,0,$G$11+SUM(E$12:$E1914)-SUM(F$12:$F1914))</f>
        <v>0</v>
      </c>
      <c r="H1914" s="51" t="str">
        <f ca="1">IF(IF(TYPE(MATCH($C$8,OFFSET([1]NKC!$D$10,H1913,0):'[1]NKC'!$D$5007,0)+H1913)=16,"",MATCH($C$8,OFFSET([1]NKC!$D$10,H1913,0):'[1]NKC'!$D$5007,0)+H1913)&lt;IF(TYPE(MATCH($C$8,OFFSET([1]NKC!$E$10,H1913,0):'[1]NKC'!$E$5007,0)+H1913)=16,"",MATCH($C$8,OFFSET([1]NKC!$E$10,H1913,0):'[1]NKC'!$E$5007,0)+H1913),IF(TYPE(MATCH($C$8,OFFSET([1]NKC!$D$10,H1913,0):'[1]NKC'!$D$5007,0)+H1913)=16,"",MATCH($C$8,OFFSET([1]NKC!$D$10,H1913,0):'[1]NKC'!$D$5007,0)+H1913),IF(TYPE(MATCH($C$8,OFFSET([1]NKC!$E$10,H1913,0):'[1]NKC'!$E$5007,0)+H1913)=16,"",MATCH($C$8,OFFSET([1]NKC!$E$10,H1913,0):'[1]NKC'!$E$5007,0)+H1913))</f>
        <v/>
      </c>
    </row>
    <row r="1915" spans="1:8" s="52" customFormat="1" ht="14.25" hidden="1">
      <c r="A1915" s="45" t="str">
        <f ca="1">IF($H1915="","",INDEX([1]NKC!$A$10:$A$5007,$H1915))</f>
        <v/>
      </c>
      <c r="B1915" s="46" t="str">
        <f ca="1">IF($H1915="","",INDEX([1]NKC!$B$10:$B$5007,$H1915))</f>
        <v/>
      </c>
      <c r="C1915" s="47" t="str">
        <f ca="1">IF($H1915="","",INDEX([1]NKC!$C$10:$C$5007,$H1915))</f>
        <v/>
      </c>
      <c r="D1915" s="48" t="str">
        <f ca="1">IF(IF($H1915="","",INDEX([1]NKC!$D$10:$D$5007,$H1915))=$C$8,IF($H1915="","",INDEX([1]NKC!$E$10:$E$5007,$H1915)),IF($H1915="","",INDEX([1]NKC!$D$10:$D$5007,$H1915)))</f>
        <v/>
      </c>
      <c r="E1915" s="49" t="str">
        <f ca="1">IF(IF($H1915="","",INDEX([1]NKC!$E$10:$E$5007,$H1915))=$C$8,"",IF($H1915="","",INDEX([1]NKC!$F$10:$F$5007,$H1915)))</f>
        <v/>
      </c>
      <c r="F1915" s="55" t="str">
        <f ca="1">IF(IF($H1915="","",INDEX([1]NKC!$D$10:$D$5007,$H1915))=$C$8,"",IF($H1915="","",INDEX([1]NKC!$F$10:$F$5007,$H1915)))</f>
        <v/>
      </c>
      <c r="G1915" s="50">
        <f ca="1">IF(SUM(E1915:F1915)=0,0,$G$11+SUM(E$12:$E1915)-SUM(F$12:$F1915))</f>
        <v>0</v>
      </c>
      <c r="H1915" s="51" t="str">
        <f ca="1">IF(IF(TYPE(MATCH($C$8,OFFSET([1]NKC!$D$10,H1914,0):'[1]NKC'!$D$5007,0)+H1914)=16,"",MATCH($C$8,OFFSET([1]NKC!$D$10,H1914,0):'[1]NKC'!$D$5007,0)+H1914)&lt;IF(TYPE(MATCH($C$8,OFFSET([1]NKC!$E$10,H1914,0):'[1]NKC'!$E$5007,0)+H1914)=16,"",MATCH($C$8,OFFSET([1]NKC!$E$10,H1914,0):'[1]NKC'!$E$5007,0)+H1914),IF(TYPE(MATCH($C$8,OFFSET([1]NKC!$D$10,H1914,0):'[1]NKC'!$D$5007,0)+H1914)=16,"",MATCH($C$8,OFFSET([1]NKC!$D$10,H1914,0):'[1]NKC'!$D$5007,0)+H1914),IF(TYPE(MATCH($C$8,OFFSET([1]NKC!$E$10,H1914,0):'[1]NKC'!$E$5007,0)+H1914)=16,"",MATCH($C$8,OFFSET([1]NKC!$E$10,H1914,0):'[1]NKC'!$E$5007,0)+H1914))</f>
        <v/>
      </c>
    </row>
    <row r="1916" spans="1:8" s="52" customFormat="1" ht="14.25" hidden="1">
      <c r="A1916" s="45" t="str">
        <f ca="1">IF($H1916="","",INDEX([1]NKC!$A$10:$A$5007,$H1916))</f>
        <v/>
      </c>
      <c r="B1916" s="46" t="str">
        <f ca="1">IF($H1916="","",INDEX([1]NKC!$B$10:$B$5007,$H1916))</f>
        <v/>
      </c>
      <c r="C1916" s="47" t="str">
        <f ca="1">IF($H1916="","",INDEX([1]NKC!$C$10:$C$5007,$H1916))</f>
        <v/>
      </c>
      <c r="D1916" s="48" t="str">
        <f ca="1">IF(IF($H1916="","",INDEX([1]NKC!$D$10:$D$5007,$H1916))=$C$8,IF($H1916="","",INDEX([1]NKC!$E$10:$E$5007,$H1916)),IF($H1916="","",INDEX([1]NKC!$D$10:$D$5007,$H1916)))</f>
        <v/>
      </c>
      <c r="E1916" s="49" t="str">
        <f ca="1">IF(IF($H1916="","",INDEX([1]NKC!$E$10:$E$5007,$H1916))=$C$8,"",IF($H1916="","",INDEX([1]NKC!$F$10:$F$5007,$H1916)))</f>
        <v/>
      </c>
      <c r="F1916" s="55" t="str">
        <f ca="1">IF(IF($H1916="","",INDEX([1]NKC!$D$10:$D$5007,$H1916))=$C$8,"",IF($H1916="","",INDEX([1]NKC!$F$10:$F$5007,$H1916)))</f>
        <v/>
      </c>
      <c r="G1916" s="50">
        <f ca="1">IF(SUM(E1916:F1916)=0,0,$G$11+SUM(E$12:$E1916)-SUM(F$12:$F1916))</f>
        <v>0</v>
      </c>
      <c r="H1916" s="51" t="str">
        <f ca="1">IF(IF(TYPE(MATCH($C$8,OFFSET([1]NKC!$D$10,H1915,0):'[1]NKC'!$D$5007,0)+H1915)=16,"",MATCH($C$8,OFFSET([1]NKC!$D$10,H1915,0):'[1]NKC'!$D$5007,0)+H1915)&lt;IF(TYPE(MATCH($C$8,OFFSET([1]NKC!$E$10,H1915,0):'[1]NKC'!$E$5007,0)+H1915)=16,"",MATCH($C$8,OFFSET([1]NKC!$E$10,H1915,0):'[1]NKC'!$E$5007,0)+H1915),IF(TYPE(MATCH($C$8,OFFSET([1]NKC!$D$10,H1915,0):'[1]NKC'!$D$5007,0)+H1915)=16,"",MATCH($C$8,OFFSET([1]NKC!$D$10,H1915,0):'[1]NKC'!$D$5007,0)+H1915),IF(TYPE(MATCH($C$8,OFFSET([1]NKC!$E$10,H1915,0):'[1]NKC'!$E$5007,0)+H1915)=16,"",MATCH($C$8,OFFSET([1]NKC!$E$10,H1915,0):'[1]NKC'!$E$5007,0)+H1915))</f>
        <v/>
      </c>
    </row>
    <row r="1917" spans="1:8" s="52" customFormat="1" ht="14.25" hidden="1">
      <c r="A1917" s="45" t="str">
        <f ca="1">IF($H1917="","",INDEX([1]NKC!$A$10:$A$5007,$H1917))</f>
        <v/>
      </c>
      <c r="B1917" s="46" t="str">
        <f ca="1">IF($H1917="","",INDEX([1]NKC!$B$10:$B$5007,$H1917))</f>
        <v/>
      </c>
      <c r="C1917" s="47" t="str">
        <f ca="1">IF($H1917="","",INDEX([1]NKC!$C$10:$C$5007,$H1917))</f>
        <v/>
      </c>
      <c r="D1917" s="48" t="str">
        <f ca="1">IF(IF($H1917="","",INDEX([1]NKC!$D$10:$D$5007,$H1917))=$C$8,IF($H1917="","",INDEX([1]NKC!$E$10:$E$5007,$H1917)),IF($H1917="","",INDEX([1]NKC!$D$10:$D$5007,$H1917)))</f>
        <v/>
      </c>
      <c r="E1917" s="49" t="str">
        <f ca="1">IF(IF($H1917="","",INDEX([1]NKC!$E$10:$E$5007,$H1917))=$C$8,"",IF($H1917="","",INDEX([1]NKC!$F$10:$F$5007,$H1917)))</f>
        <v/>
      </c>
      <c r="F1917" s="55" t="str">
        <f ca="1">IF(IF($H1917="","",INDEX([1]NKC!$D$10:$D$5007,$H1917))=$C$8,"",IF($H1917="","",INDEX([1]NKC!$F$10:$F$5007,$H1917)))</f>
        <v/>
      </c>
      <c r="G1917" s="50">
        <f ca="1">IF(SUM(E1917:F1917)=0,0,$G$11+SUM(E$12:$E1917)-SUM(F$12:$F1917))</f>
        <v>0</v>
      </c>
      <c r="H1917" s="51" t="str">
        <f ca="1">IF(IF(TYPE(MATCH($C$8,OFFSET([1]NKC!$D$10,H1916,0):'[1]NKC'!$D$5007,0)+H1916)=16,"",MATCH($C$8,OFFSET([1]NKC!$D$10,H1916,0):'[1]NKC'!$D$5007,0)+H1916)&lt;IF(TYPE(MATCH($C$8,OFFSET([1]NKC!$E$10,H1916,0):'[1]NKC'!$E$5007,0)+H1916)=16,"",MATCH($C$8,OFFSET([1]NKC!$E$10,H1916,0):'[1]NKC'!$E$5007,0)+H1916),IF(TYPE(MATCH($C$8,OFFSET([1]NKC!$D$10,H1916,0):'[1]NKC'!$D$5007,0)+H1916)=16,"",MATCH($C$8,OFFSET([1]NKC!$D$10,H1916,0):'[1]NKC'!$D$5007,0)+H1916),IF(TYPE(MATCH($C$8,OFFSET([1]NKC!$E$10,H1916,0):'[1]NKC'!$E$5007,0)+H1916)=16,"",MATCH($C$8,OFFSET([1]NKC!$E$10,H1916,0):'[1]NKC'!$E$5007,0)+H1916))</f>
        <v/>
      </c>
    </row>
    <row r="1918" spans="1:8" s="52" customFormat="1" ht="14.25" hidden="1">
      <c r="A1918" s="45" t="str">
        <f ca="1">IF($H1918="","",INDEX([1]NKC!$A$10:$A$5007,$H1918))</f>
        <v/>
      </c>
      <c r="B1918" s="46" t="str">
        <f ca="1">IF($H1918="","",INDEX([1]NKC!$B$10:$B$5007,$H1918))</f>
        <v/>
      </c>
      <c r="C1918" s="47" t="str">
        <f ca="1">IF($H1918="","",INDEX([1]NKC!$C$10:$C$5007,$H1918))</f>
        <v/>
      </c>
      <c r="D1918" s="48" t="str">
        <f ca="1">IF(IF($H1918="","",INDEX([1]NKC!$D$10:$D$5007,$H1918))=$C$8,IF($H1918="","",INDEX([1]NKC!$E$10:$E$5007,$H1918)),IF($H1918="","",INDEX([1]NKC!$D$10:$D$5007,$H1918)))</f>
        <v/>
      </c>
      <c r="E1918" s="49" t="str">
        <f ca="1">IF(IF($H1918="","",INDEX([1]NKC!$E$10:$E$5007,$H1918))=$C$8,"",IF($H1918="","",INDEX([1]NKC!$F$10:$F$5007,$H1918)))</f>
        <v/>
      </c>
      <c r="F1918" s="55" t="str">
        <f ca="1">IF(IF($H1918="","",INDEX([1]NKC!$D$10:$D$5007,$H1918))=$C$8,"",IF($H1918="","",INDEX([1]NKC!$F$10:$F$5007,$H1918)))</f>
        <v/>
      </c>
      <c r="G1918" s="50">
        <f ca="1">IF(SUM(E1918:F1918)=0,0,$G$11+SUM(E$12:$E1918)-SUM(F$12:$F1918))</f>
        <v>0</v>
      </c>
      <c r="H1918" s="51" t="str">
        <f ca="1">IF(IF(TYPE(MATCH($C$8,OFFSET([1]NKC!$D$10,H1917,0):'[1]NKC'!$D$5007,0)+H1917)=16,"",MATCH($C$8,OFFSET([1]NKC!$D$10,H1917,0):'[1]NKC'!$D$5007,0)+H1917)&lt;IF(TYPE(MATCH($C$8,OFFSET([1]NKC!$E$10,H1917,0):'[1]NKC'!$E$5007,0)+H1917)=16,"",MATCH($C$8,OFFSET([1]NKC!$E$10,H1917,0):'[1]NKC'!$E$5007,0)+H1917),IF(TYPE(MATCH($C$8,OFFSET([1]NKC!$D$10,H1917,0):'[1]NKC'!$D$5007,0)+H1917)=16,"",MATCH($C$8,OFFSET([1]NKC!$D$10,H1917,0):'[1]NKC'!$D$5007,0)+H1917),IF(TYPE(MATCH($C$8,OFFSET([1]NKC!$E$10,H1917,0):'[1]NKC'!$E$5007,0)+H1917)=16,"",MATCH($C$8,OFFSET([1]NKC!$E$10,H1917,0):'[1]NKC'!$E$5007,0)+H1917))</f>
        <v/>
      </c>
    </row>
    <row r="1919" spans="1:8" s="52" customFormat="1" ht="14.25" hidden="1">
      <c r="A1919" s="45" t="str">
        <f ca="1">IF($H1919="","",INDEX([1]NKC!$A$10:$A$5007,$H1919))</f>
        <v/>
      </c>
      <c r="B1919" s="46" t="str">
        <f ca="1">IF($H1919="","",INDEX([1]NKC!$B$10:$B$5007,$H1919))</f>
        <v/>
      </c>
      <c r="C1919" s="47" t="str">
        <f ca="1">IF($H1919="","",INDEX([1]NKC!$C$10:$C$5007,$H1919))</f>
        <v/>
      </c>
      <c r="D1919" s="48" t="str">
        <f ca="1">IF(IF($H1919="","",INDEX([1]NKC!$D$10:$D$5007,$H1919))=$C$8,IF($H1919="","",INDEX([1]NKC!$E$10:$E$5007,$H1919)),IF($H1919="","",INDEX([1]NKC!$D$10:$D$5007,$H1919)))</f>
        <v/>
      </c>
      <c r="E1919" s="49" t="str">
        <f ca="1">IF(IF($H1919="","",INDEX([1]NKC!$E$10:$E$5007,$H1919))=$C$8,"",IF($H1919="","",INDEX([1]NKC!$F$10:$F$5007,$H1919)))</f>
        <v/>
      </c>
      <c r="F1919" s="55" t="str">
        <f ca="1">IF(IF($H1919="","",INDEX([1]NKC!$D$10:$D$5007,$H1919))=$C$8,"",IF($H1919="","",INDEX([1]NKC!$F$10:$F$5007,$H1919)))</f>
        <v/>
      </c>
      <c r="G1919" s="50">
        <f ca="1">IF(SUM(E1919:F1919)=0,0,$G$11+SUM(E$12:$E1919)-SUM(F$12:$F1919))</f>
        <v>0</v>
      </c>
      <c r="H1919" s="51" t="str">
        <f ca="1">IF(IF(TYPE(MATCH($C$8,OFFSET([1]NKC!$D$10,H1918,0):'[1]NKC'!$D$5007,0)+H1918)=16,"",MATCH($C$8,OFFSET([1]NKC!$D$10,H1918,0):'[1]NKC'!$D$5007,0)+H1918)&lt;IF(TYPE(MATCH($C$8,OFFSET([1]NKC!$E$10,H1918,0):'[1]NKC'!$E$5007,0)+H1918)=16,"",MATCH($C$8,OFFSET([1]NKC!$E$10,H1918,0):'[1]NKC'!$E$5007,0)+H1918),IF(TYPE(MATCH($C$8,OFFSET([1]NKC!$D$10,H1918,0):'[1]NKC'!$D$5007,0)+H1918)=16,"",MATCH($C$8,OFFSET([1]NKC!$D$10,H1918,0):'[1]NKC'!$D$5007,0)+H1918),IF(TYPE(MATCH($C$8,OFFSET([1]NKC!$E$10,H1918,0):'[1]NKC'!$E$5007,0)+H1918)=16,"",MATCH($C$8,OFFSET([1]NKC!$E$10,H1918,0):'[1]NKC'!$E$5007,0)+H1918))</f>
        <v/>
      </c>
    </row>
    <row r="1920" spans="1:8" s="52" customFormat="1" ht="14.25" hidden="1">
      <c r="A1920" s="45" t="str">
        <f ca="1">IF($H1920="","",INDEX([1]NKC!$A$10:$A$5007,$H1920))</f>
        <v/>
      </c>
      <c r="B1920" s="46" t="str">
        <f ca="1">IF($H1920="","",INDEX([1]NKC!$B$10:$B$5007,$H1920))</f>
        <v/>
      </c>
      <c r="C1920" s="47" t="str">
        <f ca="1">IF($H1920="","",INDEX([1]NKC!$C$10:$C$5007,$H1920))</f>
        <v/>
      </c>
      <c r="D1920" s="48" t="str">
        <f ca="1">IF(IF($H1920="","",INDEX([1]NKC!$D$10:$D$5007,$H1920))=$C$8,IF($H1920="","",INDEX([1]NKC!$E$10:$E$5007,$H1920)),IF($H1920="","",INDEX([1]NKC!$D$10:$D$5007,$H1920)))</f>
        <v/>
      </c>
      <c r="E1920" s="49" t="str">
        <f ca="1">IF(IF($H1920="","",INDEX([1]NKC!$E$10:$E$5007,$H1920))=$C$8,"",IF($H1920="","",INDEX([1]NKC!$F$10:$F$5007,$H1920)))</f>
        <v/>
      </c>
      <c r="F1920" s="55" t="str">
        <f ca="1">IF(IF($H1920="","",INDEX([1]NKC!$D$10:$D$5007,$H1920))=$C$8,"",IF($H1920="","",INDEX([1]NKC!$F$10:$F$5007,$H1920)))</f>
        <v/>
      </c>
      <c r="G1920" s="50">
        <f ca="1">IF(SUM(E1920:F1920)=0,0,$G$11+SUM(E$12:$E1920)-SUM(F$12:$F1920))</f>
        <v>0</v>
      </c>
      <c r="H1920" s="51" t="str">
        <f ca="1">IF(IF(TYPE(MATCH($C$8,OFFSET([1]NKC!$D$10,H1919,0):'[1]NKC'!$D$5007,0)+H1919)=16,"",MATCH($C$8,OFFSET([1]NKC!$D$10,H1919,0):'[1]NKC'!$D$5007,0)+H1919)&lt;IF(TYPE(MATCH($C$8,OFFSET([1]NKC!$E$10,H1919,0):'[1]NKC'!$E$5007,0)+H1919)=16,"",MATCH($C$8,OFFSET([1]NKC!$E$10,H1919,0):'[1]NKC'!$E$5007,0)+H1919),IF(TYPE(MATCH($C$8,OFFSET([1]NKC!$D$10,H1919,0):'[1]NKC'!$D$5007,0)+H1919)=16,"",MATCH($C$8,OFFSET([1]NKC!$D$10,H1919,0):'[1]NKC'!$D$5007,0)+H1919),IF(TYPE(MATCH($C$8,OFFSET([1]NKC!$E$10,H1919,0):'[1]NKC'!$E$5007,0)+H1919)=16,"",MATCH($C$8,OFFSET([1]NKC!$E$10,H1919,0):'[1]NKC'!$E$5007,0)+H1919))</f>
        <v/>
      </c>
    </row>
    <row r="1921" spans="1:8" s="52" customFormat="1" ht="14.25" hidden="1">
      <c r="A1921" s="45" t="str">
        <f ca="1">IF($H1921="","",INDEX([1]NKC!$A$10:$A$5007,$H1921))</f>
        <v/>
      </c>
      <c r="B1921" s="46" t="str">
        <f ca="1">IF($H1921="","",INDEX([1]NKC!$B$10:$B$5007,$H1921))</f>
        <v/>
      </c>
      <c r="C1921" s="47" t="str">
        <f ca="1">IF($H1921="","",INDEX([1]NKC!$C$10:$C$5007,$H1921))</f>
        <v/>
      </c>
      <c r="D1921" s="48" t="str">
        <f ca="1">IF(IF($H1921="","",INDEX([1]NKC!$D$10:$D$5007,$H1921))=$C$8,IF($H1921="","",INDEX([1]NKC!$E$10:$E$5007,$H1921)),IF($H1921="","",INDEX([1]NKC!$D$10:$D$5007,$H1921)))</f>
        <v/>
      </c>
      <c r="E1921" s="49" t="str">
        <f ca="1">IF(IF($H1921="","",INDEX([1]NKC!$E$10:$E$5007,$H1921))=$C$8,"",IF($H1921="","",INDEX([1]NKC!$F$10:$F$5007,$H1921)))</f>
        <v/>
      </c>
      <c r="F1921" s="55" t="str">
        <f ca="1">IF(IF($H1921="","",INDEX([1]NKC!$D$10:$D$5007,$H1921))=$C$8,"",IF($H1921="","",INDEX([1]NKC!$F$10:$F$5007,$H1921)))</f>
        <v/>
      </c>
      <c r="G1921" s="50">
        <f ca="1">IF(SUM(E1921:F1921)=0,0,$G$11+SUM(E$12:$E1921)-SUM(F$12:$F1921))</f>
        <v>0</v>
      </c>
      <c r="H1921" s="51" t="str">
        <f ca="1">IF(IF(TYPE(MATCH($C$8,OFFSET([1]NKC!$D$10,H1920,0):'[1]NKC'!$D$5007,0)+H1920)=16,"",MATCH($C$8,OFFSET([1]NKC!$D$10,H1920,0):'[1]NKC'!$D$5007,0)+H1920)&lt;IF(TYPE(MATCH($C$8,OFFSET([1]NKC!$E$10,H1920,0):'[1]NKC'!$E$5007,0)+H1920)=16,"",MATCH($C$8,OFFSET([1]NKC!$E$10,H1920,0):'[1]NKC'!$E$5007,0)+H1920),IF(TYPE(MATCH($C$8,OFFSET([1]NKC!$D$10,H1920,0):'[1]NKC'!$D$5007,0)+H1920)=16,"",MATCH($C$8,OFFSET([1]NKC!$D$10,H1920,0):'[1]NKC'!$D$5007,0)+H1920),IF(TYPE(MATCH($C$8,OFFSET([1]NKC!$E$10,H1920,0):'[1]NKC'!$E$5007,0)+H1920)=16,"",MATCH($C$8,OFFSET([1]NKC!$E$10,H1920,0):'[1]NKC'!$E$5007,0)+H1920))</f>
        <v/>
      </c>
    </row>
    <row r="1922" spans="1:8" s="52" customFormat="1" ht="14.25" hidden="1">
      <c r="A1922" s="45" t="str">
        <f ca="1">IF($H1922="","",INDEX([1]NKC!$A$10:$A$5007,$H1922))</f>
        <v/>
      </c>
      <c r="B1922" s="46" t="str">
        <f ca="1">IF($H1922="","",INDEX([1]NKC!$B$10:$B$5007,$H1922))</f>
        <v/>
      </c>
      <c r="C1922" s="47" t="str">
        <f ca="1">IF($H1922="","",INDEX([1]NKC!$C$10:$C$5007,$H1922))</f>
        <v/>
      </c>
      <c r="D1922" s="48" t="str">
        <f ca="1">IF(IF($H1922="","",INDEX([1]NKC!$D$10:$D$5007,$H1922))=$C$8,IF($H1922="","",INDEX([1]NKC!$E$10:$E$5007,$H1922)),IF($H1922="","",INDEX([1]NKC!$D$10:$D$5007,$H1922)))</f>
        <v/>
      </c>
      <c r="E1922" s="49" t="str">
        <f ca="1">IF(IF($H1922="","",INDEX([1]NKC!$E$10:$E$5007,$H1922))=$C$8,"",IF($H1922="","",INDEX([1]NKC!$F$10:$F$5007,$H1922)))</f>
        <v/>
      </c>
      <c r="F1922" s="55" t="str">
        <f ca="1">IF(IF($H1922="","",INDEX([1]NKC!$D$10:$D$5007,$H1922))=$C$8,"",IF($H1922="","",INDEX([1]NKC!$F$10:$F$5007,$H1922)))</f>
        <v/>
      </c>
      <c r="G1922" s="50">
        <f ca="1">IF(SUM(E1922:F1922)=0,0,$G$11+SUM(E$12:$E1922)-SUM(F$12:$F1922))</f>
        <v>0</v>
      </c>
      <c r="H1922" s="51" t="str">
        <f ca="1">IF(IF(TYPE(MATCH($C$8,OFFSET([1]NKC!$D$10,H1921,0):'[1]NKC'!$D$5007,0)+H1921)=16,"",MATCH($C$8,OFFSET([1]NKC!$D$10,H1921,0):'[1]NKC'!$D$5007,0)+H1921)&lt;IF(TYPE(MATCH($C$8,OFFSET([1]NKC!$E$10,H1921,0):'[1]NKC'!$E$5007,0)+H1921)=16,"",MATCH($C$8,OFFSET([1]NKC!$E$10,H1921,0):'[1]NKC'!$E$5007,0)+H1921),IF(TYPE(MATCH($C$8,OFFSET([1]NKC!$D$10,H1921,0):'[1]NKC'!$D$5007,0)+H1921)=16,"",MATCH($C$8,OFFSET([1]NKC!$D$10,H1921,0):'[1]NKC'!$D$5007,0)+H1921),IF(TYPE(MATCH($C$8,OFFSET([1]NKC!$E$10,H1921,0):'[1]NKC'!$E$5007,0)+H1921)=16,"",MATCH($C$8,OFFSET([1]NKC!$E$10,H1921,0):'[1]NKC'!$E$5007,0)+H1921))</f>
        <v/>
      </c>
    </row>
    <row r="1923" spans="1:8" s="52" customFormat="1" ht="14.25" hidden="1">
      <c r="A1923" s="45" t="str">
        <f ca="1">IF($H1923="","",INDEX([1]NKC!$A$10:$A$5007,$H1923))</f>
        <v/>
      </c>
      <c r="B1923" s="46" t="str">
        <f ca="1">IF($H1923="","",INDEX([1]NKC!$B$10:$B$5007,$H1923))</f>
        <v/>
      </c>
      <c r="C1923" s="47" t="str">
        <f ca="1">IF($H1923="","",INDEX([1]NKC!$C$10:$C$5007,$H1923))</f>
        <v/>
      </c>
      <c r="D1923" s="48" t="str">
        <f ca="1">IF(IF($H1923="","",INDEX([1]NKC!$D$10:$D$5007,$H1923))=$C$8,IF($H1923="","",INDEX([1]NKC!$E$10:$E$5007,$H1923)),IF($H1923="","",INDEX([1]NKC!$D$10:$D$5007,$H1923)))</f>
        <v/>
      </c>
      <c r="E1923" s="49" t="str">
        <f ca="1">IF(IF($H1923="","",INDEX([1]NKC!$E$10:$E$5007,$H1923))=$C$8,"",IF($H1923="","",INDEX([1]NKC!$F$10:$F$5007,$H1923)))</f>
        <v/>
      </c>
      <c r="F1923" s="55" t="str">
        <f ca="1">IF(IF($H1923="","",INDEX([1]NKC!$D$10:$D$5007,$H1923))=$C$8,"",IF($H1923="","",INDEX([1]NKC!$F$10:$F$5007,$H1923)))</f>
        <v/>
      </c>
      <c r="G1923" s="50">
        <f ca="1">IF(SUM(E1923:F1923)=0,0,$G$11+SUM(E$12:$E1923)-SUM(F$12:$F1923))</f>
        <v>0</v>
      </c>
      <c r="H1923" s="51" t="str">
        <f ca="1">IF(IF(TYPE(MATCH($C$8,OFFSET([1]NKC!$D$10,H1922,0):'[1]NKC'!$D$5007,0)+H1922)=16,"",MATCH($C$8,OFFSET([1]NKC!$D$10,H1922,0):'[1]NKC'!$D$5007,0)+H1922)&lt;IF(TYPE(MATCH($C$8,OFFSET([1]NKC!$E$10,H1922,0):'[1]NKC'!$E$5007,0)+H1922)=16,"",MATCH($C$8,OFFSET([1]NKC!$E$10,H1922,0):'[1]NKC'!$E$5007,0)+H1922),IF(TYPE(MATCH($C$8,OFFSET([1]NKC!$D$10,H1922,0):'[1]NKC'!$D$5007,0)+H1922)=16,"",MATCH($C$8,OFFSET([1]NKC!$D$10,H1922,0):'[1]NKC'!$D$5007,0)+H1922),IF(TYPE(MATCH($C$8,OFFSET([1]NKC!$E$10,H1922,0):'[1]NKC'!$E$5007,0)+H1922)=16,"",MATCH($C$8,OFFSET([1]NKC!$E$10,H1922,0):'[1]NKC'!$E$5007,0)+H1922))</f>
        <v/>
      </c>
    </row>
    <row r="1924" spans="1:8" s="52" customFormat="1" ht="14.25" hidden="1">
      <c r="A1924" s="45" t="str">
        <f ca="1">IF($H1924="","",INDEX([1]NKC!$A$10:$A$5007,$H1924))</f>
        <v/>
      </c>
      <c r="B1924" s="46" t="str">
        <f ca="1">IF($H1924="","",INDEX([1]NKC!$B$10:$B$5007,$H1924))</f>
        <v/>
      </c>
      <c r="C1924" s="47" t="str">
        <f ca="1">IF($H1924="","",INDEX([1]NKC!$C$10:$C$5007,$H1924))</f>
        <v/>
      </c>
      <c r="D1924" s="48" t="str">
        <f ca="1">IF(IF($H1924="","",INDEX([1]NKC!$D$10:$D$5007,$H1924))=$C$8,IF($H1924="","",INDEX([1]NKC!$E$10:$E$5007,$H1924)),IF($H1924="","",INDEX([1]NKC!$D$10:$D$5007,$H1924)))</f>
        <v/>
      </c>
      <c r="E1924" s="49" t="str">
        <f ca="1">IF(IF($H1924="","",INDEX([1]NKC!$E$10:$E$5007,$H1924))=$C$8,"",IF($H1924="","",INDEX([1]NKC!$F$10:$F$5007,$H1924)))</f>
        <v/>
      </c>
      <c r="F1924" s="55" t="str">
        <f ca="1">IF(IF($H1924="","",INDEX([1]NKC!$D$10:$D$5007,$H1924))=$C$8,"",IF($H1924="","",INDEX([1]NKC!$F$10:$F$5007,$H1924)))</f>
        <v/>
      </c>
      <c r="G1924" s="50">
        <f ca="1">IF(SUM(E1924:F1924)=0,0,$G$11+SUM(E$12:$E1924)-SUM(F$12:$F1924))</f>
        <v>0</v>
      </c>
      <c r="H1924" s="51" t="str">
        <f ca="1">IF(IF(TYPE(MATCH($C$8,OFFSET([1]NKC!$D$10,H1923,0):'[1]NKC'!$D$5007,0)+H1923)=16,"",MATCH($C$8,OFFSET([1]NKC!$D$10,H1923,0):'[1]NKC'!$D$5007,0)+H1923)&lt;IF(TYPE(MATCH($C$8,OFFSET([1]NKC!$E$10,H1923,0):'[1]NKC'!$E$5007,0)+H1923)=16,"",MATCH($C$8,OFFSET([1]NKC!$E$10,H1923,0):'[1]NKC'!$E$5007,0)+H1923),IF(TYPE(MATCH($C$8,OFFSET([1]NKC!$D$10,H1923,0):'[1]NKC'!$D$5007,0)+H1923)=16,"",MATCH($C$8,OFFSET([1]NKC!$D$10,H1923,0):'[1]NKC'!$D$5007,0)+H1923),IF(TYPE(MATCH($C$8,OFFSET([1]NKC!$E$10,H1923,0):'[1]NKC'!$E$5007,0)+H1923)=16,"",MATCH($C$8,OFFSET([1]NKC!$E$10,H1923,0):'[1]NKC'!$E$5007,0)+H1923))</f>
        <v/>
      </c>
    </row>
    <row r="1925" spans="1:8" s="52" customFormat="1" ht="14.25" hidden="1">
      <c r="A1925" s="45" t="str">
        <f ca="1">IF($H1925="","",INDEX([1]NKC!$A$10:$A$5007,$H1925))</f>
        <v/>
      </c>
      <c r="B1925" s="46" t="str">
        <f ca="1">IF($H1925="","",INDEX([1]NKC!$B$10:$B$5007,$H1925))</f>
        <v/>
      </c>
      <c r="C1925" s="47" t="str">
        <f ca="1">IF($H1925="","",INDEX([1]NKC!$C$10:$C$5007,$H1925))</f>
        <v/>
      </c>
      <c r="D1925" s="48" t="str">
        <f ca="1">IF(IF($H1925="","",INDEX([1]NKC!$D$10:$D$5007,$H1925))=$C$8,IF($H1925="","",INDEX([1]NKC!$E$10:$E$5007,$H1925)),IF($H1925="","",INDEX([1]NKC!$D$10:$D$5007,$H1925)))</f>
        <v/>
      </c>
      <c r="E1925" s="49" t="str">
        <f ca="1">IF(IF($H1925="","",INDEX([1]NKC!$E$10:$E$5007,$H1925))=$C$8,"",IF($H1925="","",INDEX([1]NKC!$F$10:$F$5007,$H1925)))</f>
        <v/>
      </c>
      <c r="F1925" s="55" t="str">
        <f ca="1">IF(IF($H1925="","",INDEX([1]NKC!$D$10:$D$5007,$H1925))=$C$8,"",IF($H1925="","",INDEX([1]NKC!$F$10:$F$5007,$H1925)))</f>
        <v/>
      </c>
      <c r="G1925" s="50">
        <f ca="1">IF(SUM(E1925:F1925)=0,0,$G$11+SUM(E$12:$E1925)-SUM(F$12:$F1925))</f>
        <v>0</v>
      </c>
      <c r="H1925" s="51" t="str">
        <f ca="1">IF(IF(TYPE(MATCH($C$8,OFFSET([1]NKC!$D$10,H1924,0):'[1]NKC'!$D$5007,0)+H1924)=16,"",MATCH($C$8,OFFSET([1]NKC!$D$10,H1924,0):'[1]NKC'!$D$5007,0)+H1924)&lt;IF(TYPE(MATCH($C$8,OFFSET([1]NKC!$E$10,H1924,0):'[1]NKC'!$E$5007,0)+H1924)=16,"",MATCH($C$8,OFFSET([1]NKC!$E$10,H1924,0):'[1]NKC'!$E$5007,0)+H1924),IF(TYPE(MATCH($C$8,OFFSET([1]NKC!$D$10,H1924,0):'[1]NKC'!$D$5007,0)+H1924)=16,"",MATCH($C$8,OFFSET([1]NKC!$D$10,H1924,0):'[1]NKC'!$D$5007,0)+H1924),IF(TYPE(MATCH($C$8,OFFSET([1]NKC!$E$10,H1924,0):'[1]NKC'!$E$5007,0)+H1924)=16,"",MATCH($C$8,OFFSET([1]NKC!$E$10,H1924,0):'[1]NKC'!$E$5007,0)+H1924))</f>
        <v/>
      </c>
    </row>
    <row r="1926" spans="1:8" s="52" customFormat="1" ht="14.25" hidden="1">
      <c r="A1926" s="45" t="str">
        <f ca="1">IF($H1926="","",INDEX([1]NKC!$A$10:$A$5007,$H1926))</f>
        <v/>
      </c>
      <c r="B1926" s="46" t="str">
        <f ca="1">IF($H1926="","",INDEX([1]NKC!$B$10:$B$5007,$H1926))</f>
        <v/>
      </c>
      <c r="C1926" s="47" t="str">
        <f ca="1">IF($H1926="","",INDEX([1]NKC!$C$10:$C$5007,$H1926))</f>
        <v/>
      </c>
      <c r="D1926" s="48" t="str">
        <f ca="1">IF(IF($H1926="","",INDEX([1]NKC!$D$10:$D$5007,$H1926))=$C$8,IF($H1926="","",INDEX([1]NKC!$E$10:$E$5007,$H1926)),IF($H1926="","",INDEX([1]NKC!$D$10:$D$5007,$H1926)))</f>
        <v/>
      </c>
      <c r="E1926" s="49" t="str">
        <f ca="1">IF(IF($H1926="","",INDEX([1]NKC!$E$10:$E$5007,$H1926))=$C$8,"",IF($H1926="","",INDEX([1]NKC!$F$10:$F$5007,$H1926)))</f>
        <v/>
      </c>
      <c r="F1926" s="55" t="str">
        <f ca="1">IF(IF($H1926="","",INDEX([1]NKC!$D$10:$D$5007,$H1926))=$C$8,"",IF($H1926="","",INDEX([1]NKC!$F$10:$F$5007,$H1926)))</f>
        <v/>
      </c>
      <c r="G1926" s="50">
        <f ca="1">IF(SUM(E1926:F1926)=0,0,$G$11+SUM(E$12:$E1926)-SUM(F$12:$F1926))</f>
        <v>0</v>
      </c>
      <c r="H1926" s="51" t="str">
        <f ca="1">IF(IF(TYPE(MATCH($C$8,OFFSET([1]NKC!$D$10,H1925,0):'[1]NKC'!$D$5007,0)+H1925)=16,"",MATCH($C$8,OFFSET([1]NKC!$D$10,H1925,0):'[1]NKC'!$D$5007,0)+H1925)&lt;IF(TYPE(MATCH($C$8,OFFSET([1]NKC!$E$10,H1925,0):'[1]NKC'!$E$5007,0)+H1925)=16,"",MATCH($C$8,OFFSET([1]NKC!$E$10,H1925,0):'[1]NKC'!$E$5007,0)+H1925),IF(TYPE(MATCH($C$8,OFFSET([1]NKC!$D$10,H1925,0):'[1]NKC'!$D$5007,0)+H1925)=16,"",MATCH($C$8,OFFSET([1]NKC!$D$10,H1925,0):'[1]NKC'!$D$5007,0)+H1925),IF(TYPE(MATCH($C$8,OFFSET([1]NKC!$E$10,H1925,0):'[1]NKC'!$E$5007,0)+H1925)=16,"",MATCH($C$8,OFFSET([1]NKC!$E$10,H1925,0):'[1]NKC'!$E$5007,0)+H1925))</f>
        <v/>
      </c>
    </row>
    <row r="1927" spans="1:8" s="52" customFormat="1" ht="14.25" hidden="1">
      <c r="A1927" s="45" t="str">
        <f ca="1">IF($H1927="","",INDEX([1]NKC!$A$10:$A$5007,$H1927))</f>
        <v/>
      </c>
      <c r="B1927" s="46" t="str">
        <f ca="1">IF($H1927="","",INDEX([1]NKC!$B$10:$B$5007,$H1927))</f>
        <v/>
      </c>
      <c r="C1927" s="47" t="str">
        <f ca="1">IF($H1927="","",INDEX([1]NKC!$C$10:$C$5007,$H1927))</f>
        <v/>
      </c>
      <c r="D1927" s="48" t="str">
        <f ca="1">IF(IF($H1927="","",INDEX([1]NKC!$D$10:$D$5007,$H1927))=$C$8,IF($H1927="","",INDEX([1]NKC!$E$10:$E$5007,$H1927)),IF($H1927="","",INDEX([1]NKC!$D$10:$D$5007,$H1927)))</f>
        <v/>
      </c>
      <c r="E1927" s="49" t="str">
        <f ca="1">IF(IF($H1927="","",INDEX([1]NKC!$E$10:$E$5007,$H1927))=$C$8,"",IF($H1927="","",INDEX([1]NKC!$F$10:$F$5007,$H1927)))</f>
        <v/>
      </c>
      <c r="F1927" s="55" t="str">
        <f ca="1">IF(IF($H1927="","",INDEX([1]NKC!$D$10:$D$5007,$H1927))=$C$8,"",IF($H1927="","",INDEX([1]NKC!$F$10:$F$5007,$H1927)))</f>
        <v/>
      </c>
      <c r="G1927" s="50">
        <f ca="1">IF(SUM(E1927:F1927)=0,0,$G$11+SUM(E$12:$E1927)-SUM(F$12:$F1927))</f>
        <v>0</v>
      </c>
      <c r="H1927" s="51" t="str">
        <f ca="1">IF(IF(TYPE(MATCH($C$8,OFFSET([1]NKC!$D$10,H1926,0):'[1]NKC'!$D$5007,0)+H1926)=16,"",MATCH($C$8,OFFSET([1]NKC!$D$10,H1926,0):'[1]NKC'!$D$5007,0)+H1926)&lt;IF(TYPE(MATCH($C$8,OFFSET([1]NKC!$E$10,H1926,0):'[1]NKC'!$E$5007,0)+H1926)=16,"",MATCH($C$8,OFFSET([1]NKC!$E$10,H1926,0):'[1]NKC'!$E$5007,0)+H1926),IF(TYPE(MATCH($C$8,OFFSET([1]NKC!$D$10,H1926,0):'[1]NKC'!$D$5007,0)+H1926)=16,"",MATCH($C$8,OFFSET([1]NKC!$D$10,H1926,0):'[1]NKC'!$D$5007,0)+H1926),IF(TYPE(MATCH($C$8,OFFSET([1]NKC!$E$10,H1926,0):'[1]NKC'!$E$5007,0)+H1926)=16,"",MATCH($C$8,OFFSET([1]NKC!$E$10,H1926,0):'[1]NKC'!$E$5007,0)+H1926))</f>
        <v/>
      </c>
    </row>
    <row r="1928" spans="1:8" s="52" customFormat="1" ht="14.25" hidden="1">
      <c r="A1928" s="45" t="str">
        <f ca="1">IF($H1928="","",INDEX([1]NKC!$A$10:$A$5007,$H1928))</f>
        <v/>
      </c>
      <c r="B1928" s="46" t="str">
        <f ca="1">IF($H1928="","",INDEX([1]NKC!$B$10:$B$5007,$H1928))</f>
        <v/>
      </c>
      <c r="C1928" s="47" t="str">
        <f ca="1">IF($H1928="","",INDEX([1]NKC!$C$10:$C$5007,$H1928))</f>
        <v/>
      </c>
      <c r="D1928" s="48" t="str">
        <f ca="1">IF(IF($H1928="","",INDEX([1]NKC!$D$10:$D$5007,$H1928))=$C$8,IF($H1928="","",INDEX([1]NKC!$E$10:$E$5007,$H1928)),IF($H1928="","",INDEX([1]NKC!$D$10:$D$5007,$H1928)))</f>
        <v/>
      </c>
      <c r="E1928" s="49" t="str">
        <f ca="1">IF(IF($H1928="","",INDEX([1]NKC!$E$10:$E$5007,$H1928))=$C$8,"",IF($H1928="","",INDEX([1]NKC!$F$10:$F$5007,$H1928)))</f>
        <v/>
      </c>
      <c r="F1928" s="55" t="str">
        <f ca="1">IF(IF($H1928="","",INDEX([1]NKC!$D$10:$D$5007,$H1928))=$C$8,"",IF($H1928="","",INDEX([1]NKC!$F$10:$F$5007,$H1928)))</f>
        <v/>
      </c>
      <c r="G1928" s="50">
        <f ca="1">IF(SUM(E1928:F1928)=0,0,$G$11+SUM(E$12:$E1928)-SUM(F$12:$F1928))</f>
        <v>0</v>
      </c>
      <c r="H1928" s="51" t="str">
        <f ca="1">IF(IF(TYPE(MATCH($C$8,OFFSET([1]NKC!$D$10,H1927,0):'[1]NKC'!$D$5007,0)+H1927)=16,"",MATCH($C$8,OFFSET([1]NKC!$D$10,H1927,0):'[1]NKC'!$D$5007,0)+H1927)&lt;IF(TYPE(MATCH($C$8,OFFSET([1]NKC!$E$10,H1927,0):'[1]NKC'!$E$5007,0)+H1927)=16,"",MATCH($C$8,OFFSET([1]NKC!$E$10,H1927,0):'[1]NKC'!$E$5007,0)+H1927),IF(TYPE(MATCH($C$8,OFFSET([1]NKC!$D$10,H1927,0):'[1]NKC'!$D$5007,0)+H1927)=16,"",MATCH($C$8,OFFSET([1]NKC!$D$10,H1927,0):'[1]NKC'!$D$5007,0)+H1927),IF(TYPE(MATCH($C$8,OFFSET([1]NKC!$E$10,H1927,0):'[1]NKC'!$E$5007,0)+H1927)=16,"",MATCH($C$8,OFFSET([1]NKC!$E$10,H1927,0):'[1]NKC'!$E$5007,0)+H1927))</f>
        <v/>
      </c>
    </row>
    <row r="1929" spans="1:8" s="52" customFormat="1" ht="14.25" hidden="1">
      <c r="A1929" s="45" t="str">
        <f ca="1">IF($H1929="","",INDEX([1]NKC!$A$10:$A$5007,$H1929))</f>
        <v/>
      </c>
      <c r="B1929" s="46" t="str">
        <f ca="1">IF($H1929="","",INDEX([1]NKC!$B$10:$B$5007,$H1929))</f>
        <v/>
      </c>
      <c r="C1929" s="47" t="str">
        <f ca="1">IF($H1929="","",INDEX([1]NKC!$C$10:$C$5007,$H1929))</f>
        <v/>
      </c>
      <c r="D1929" s="48" t="str">
        <f ca="1">IF(IF($H1929="","",INDEX([1]NKC!$D$10:$D$5007,$H1929))=$C$8,IF($H1929="","",INDEX([1]NKC!$E$10:$E$5007,$H1929)),IF($H1929="","",INDEX([1]NKC!$D$10:$D$5007,$H1929)))</f>
        <v/>
      </c>
      <c r="E1929" s="49" t="str">
        <f ca="1">IF(IF($H1929="","",INDEX([1]NKC!$E$10:$E$5007,$H1929))=$C$8,"",IF($H1929="","",INDEX([1]NKC!$F$10:$F$5007,$H1929)))</f>
        <v/>
      </c>
      <c r="F1929" s="55" t="str">
        <f ca="1">IF(IF($H1929="","",INDEX([1]NKC!$D$10:$D$5007,$H1929))=$C$8,"",IF($H1929="","",INDEX([1]NKC!$F$10:$F$5007,$H1929)))</f>
        <v/>
      </c>
      <c r="G1929" s="50">
        <f ca="1">IF(SUM(E1929:F1929)=0,0,$G$11+SUM(E$12:$E1929)-SUM(F$12:$F1929))</f>
        <v>0</v>
      </c>
      <c r="H1929" s="51" t="str">
        <f ca="1">IF(IF(TYPE(MATCH($C$8,OFFSET([1]NKC!$D$10,H1928,0):'[1]NKC'!$D$5007,0)+H1928)=16,"",MATCH($C$8,OFFSET([1]NKC!$D$10,H1928,0):'[1]NKC'!$D$5007,0)+H1928)&lt;IF(TYPE(MATCH($C$8,OFFSET([1]NKC!$E$10,H1928,0):'[1]NKC'!$E$5007,0)+H1928)=16,"",MATCH($C$8,OFFSET([1]NKC!$E$10,H1928,0):'[1]NKC'!$E$5007,0)+H1928),IF(TYPE(MATCH($C$8,OFFSET([1]NKC!$D$10,H1928,0):'[1]NKC'!$D$5007,0)+H1928)=16,"",MATCH($C$8,OFFSET([1]NKC!$D$10,H1928,0):'[1]NKC'!$D$5007,0)+H1928),IF(TYPE(MATCH($C$8,OFFSET([1]NKC!$E$10,H1928,0):'[1]NKC'!$E$5007,0)+H1928)=16,"",MATCH($C$8,OFFSET([1]NKC!$E$10,H1928,0):'[1]NKC'!$E$5007,0)+H1928))</f>
        <v/>
      </c>
    </row>
    <row r="1930" spans="1:8" s="52" customFormat="1" ht="14.25" hidden="1">
      <c r="A1930" s="45" t="str">
        <f ca="1">IF($H1930="","",INDEX([1]NKC!$A$10:$A$5007,$H1930))</f>
        <v/>
      </c>
      <c r="B1930" s="46" t="str">
        <f ca="1">IF($H1930="","",INDEX([1]NKC!$B$10:$B$5007,$H1930))</f>
        <v/>
      </c>
      <c r="C1930" s="47" t="str">
        <f ca="1">IF($H1930="","",INDEX([1]NKC!$C$10:$C$5007,$H1930))</f>
        <v/>
      </c>
      <c r="D1930" s="48" t="str">
        <f ca="1">IF(IF($H1930="","",INDEX([1]NKC!$D$10:$D$5007,$H1930))=$C$8,IF($H1930="","",INDEX([1]NKC!$E$10:$E$5007,$H1930)),IF($H1930="","",INDEX([1]NKC!$D$10:$D$5007,$H1930)))</f>
        <v/>
      </c>
      <c r="E1930" s="49" t="str">
        <f ca="1">IF(IF($H1930="","",INDEX([1]NKC!$E$10:$E$5007,$H1930))=$C$8,"",IF($H1930="","",INDEX([1]NKC!$F$10:$F$5007,$H1930)))</f>
        <v/>
      </c>
      <c r="F1930" s="55" t="str">
        <f ca="1">IF(IF($H1930="","",INDEX([1]NKC!$D$10:$D$5007,$H1930))=$C$8,"",IF($H1930="","",INDEX([1]NKC!$F$10:$F$5007,$H1930)))</f>
        <v/>
      </c>
      <c r="G1930" s="50">
        <f ca="1">IF(SUM(E1930:F1930)=0,0,$G$11+SUM(E$12:$E1930)-SUM(F$12:$F1930))</f>
        <v>0</v>
      </c>
      <c r="H1930" s="51" t="str">
        <f ca="1">IF(IF(TYPE(MATCH($C$8,OFFSET([1]NKC!$D$10,H1929,0):'[1]NKC'!$D$5007,0)+H1929)=16,"",MATCH($C$8,OFFSET([1]NKC!$D$10,H1929,0):'[1]NKC'!$D$5007,0)+H1929)&lt;IF(TYPE(MATCH($C$8,OFFSET([1]NKC!$E$10,H1929,0):'[1]NKC'!$E$5007,0)+H1929)=16,"",MATCH($C$8,OFFSET([1]NKC!$E$10,H1929,0):'[1]NKC'!$E$5007,0)+H1929),IF(TYPE(MATCH($C$8,OFFSET([1]NKC!$D$10,H1929,0):'[1]NKC'!$D$5007,0)+H1929)=16,"",MATCH($C$8,OFFSET([1]NKC!$D$10,H1929,0):'[1]NKC'!$D$5007,0)+H1929),IF(TYPE(MATCH($C$8,OFFSET([1]NKC!$E$10,H1929,0):'[1]NKC'!$E$5007,0)+H1929)=16,"",MATCH($C$8,OFFSET([1]NKC!$E$10,H1929,0):'[1]NKC'!$E$5007,0)+H1929))</f>
        <v/>
      </c>
    </row>
    <row r="1931" spans="1:8" s="52" customFormat="1" ht="14.25" hidden="1">
      <c r="A1931" s="45" t="str">
        <f ca="1">IF($H1931="","",INDEX([1]NKC!$A$10:$A$5007,$H1931))</f>
        <v/>
      </c>
      <c r="B1931" s="46" t="str">
        <f ca="1">IF($H1931="","",INDEX([1]NKC!$B$10:$B$5007,$H1931))</f>
        <v/>
      </c>
      <c r="C1931" s="47" t="str">
        <f ca="1">IF($H1931="","",INDEX([1]NKC!$C$10:$C$5007,$H1931))</f>
        <v/>
      </c>
      <c r="D1931" s="48" t="str">
        <f ca="1">IF(IF($H1931="","",INDEX([1]NKC!$D$10:$D$5007,$H1931))=$C$8,IF($H1931="","",INDEX([1]NKC!$E$10:$E$5007,$H1931)),IF($H1931="","",INDEX([1]NKC!$D$10:$D$5007,$H1931)))</f>
        <v/>
      </c>
      <c r="E1931" s="49" t="str">
        <f ca="1">IF(IF($H1931="","",INDEX([1]NKC!$E$10:$E$5007,$H1931))=$C$8,"",IF($H1931="","",INDEX([1]NKC!$F$10:$F$5007,$H1931)))</f>
        <v/>
      </c>
      <c r="F1931" s="55" t="str">
        <f ca="1">IF(IF($H1931="","",INDEX([1]NKC!$D$10:$D$5007,$H1931))=$C$8,"",IF($H1931="","",INDEX([1]NKC!$F$10:$F$5007,$H1931)))</f>
        <v/>
      </c>
      <c r="G1931" s="50">
        <f ca="1">IF(SUM(E1931:F1931)=0,0,$G$11+SUM(E$12:$E1931)-SUM(F$12:$F1931))</f>
        <v>0</v>
      </c>
      <c r="H1931" s="51" t="str">
        <f ca="1">IF(IF(TYPE(MATCH($C$8,OFFSET([1]NKC!$D$10,H1930,0):'[1]NKC'!$D$5007,0)+H1930)=16,"",MATCH($C$8,OFFSET([1]NKC!$D$10,H1930,0):'[1]NKC'!$D$5007,0)+H1930)&lt;IF(TYPE(MATCH($C$8,OFFSET([1]NKC!$E$10,H1930,0):'[1]NKC'!$E$5007,0)+H1930)=16,"",MATCH($C$8,OFFSET([1]NKC!$E$10,H1930,0):'[1]NKC'!$E$5007,0)+H1930),IF(TYPE(MATCH($C$8,OFFSET([1]NKC!$D$10,H1930,0):'[1]NKC'!$D$5007,0)+H1930)=16,"",MATCH($C$8,OFFSET([1]NKC!$D$10,H1930,0):'[1]NKC'!$D$5007,0)+H1930),IF(TYPE(MATCH($C$8,OFFSET([1]NKC!$E$10,H1930,0):'[1]NKC'!$E$5007,0)+H1930)=16,"",MATCH($C$8,OFFSET([1]NKC!$E$10,H1930,0):'[1]NKC'!$E$5007,0)+H1930))</f>
        <v/>
      </c>
    </row>
    <row r="1932" spans="1:8" s="52" customFormat="1" ht="14.25" hidden="1">
      <c r="A1932" s="45" t="str">
        <f ca="1">IF($H1932="","",INDEX([1]NKC!$A$10:$A$5007,$H1932))</f>
        <v/>
      </c>
      <c r="B1932" s="46" t="str">
        <f ca="1">IF($H1932="","",INDEX([1]NKC!$B$10:$B$5007,$H1932))</f>
        <v/>
      </c>
      <c r="C1932" s="47" t="str">
        <f ca="1">IF($H1932="","",INDEX([1]NKC!$C$10:$C$5007,$H1932))</f>
        <v/>
      </c>
      <c r="D1932" s="48" t="str">
        <f ca="1">IF(IF($H1932="","",INDEX([1]NKC!$D$10:$D$5007,$H1932))=$C$8,IF($H1932="","",INDEX([1]NKC!$E$10:$E$5007,$H1932)),IF($H1932="","",INDEX([1]NKC!$D$10:$D$5007,$H1932)))</f>
        <v/>
      </c>
      <c r="E1932" s="49" t="str">
        <f ca="1">IF(IF($H1932="","",INDEX([1]NKC!$E$10:$E$5007,$H1932))=$C$8,"",IF($H1932="","",INDEX([1]NKC!$F$10:$F$5007,$H1932)))</f>
        <v/>
      </c>
      <c r="F1932" s="55" t="str">
        <f ca="1">IF(IF($H1932="","",INDEX([1]NKC!$D$10:$D$5007,$H1932))=$C$8,"",IF($H1932="","",INDEX([1]NKC!$F$10:$F$5007,$H1932)))</f>
        <v/>
      </c>
      <c r="G1932" s="50">
        <f ca="1">IF(SUM(E1932:F1932)=0,0,$G$11+SUM(E$12:$E1932)-SUM(F$12:$F1932))</f>
        <v>0</v>
      </c>
      <c r="H1932" s="51" t="str">
        <f ca="1">IF(IF(TYPE(MATCH($C$8,OFFSET([1]NKC!$D$10,H1931,0):'[1]NKC'!$D$5007,0)+H1931)=16,"",MATCH($C$8,OFFSET([1]NKC!$D$10,H1931,0):'[1]NKC'!$D$5007,0)+H1931)&lt;IF(TYPE(MATCH($C$8,OFFSET([1]NKC!$E$10,H1931,0):'[1]NKC'!$E$5007,0)+H1931)=16,"",MATCH($C$8,OFFSET([1]NKC!$E$10,H1931,0):'[1]NKC'!$E$5007,0)+H1931),IF(TYPE(MATCH($C$8,OFFSET([1]NKC!$D$10,H1931,0):'[1]NKC'!$D$5007,0)+H1931)=16,"",MATCH($C$8,OFFSET([1]NKC!$D$10,H1931,0):'[1]NKC'!$D$5007,0)+H1931),IF(TYPE(MATCH($C$8,OFFSET([1]NKC!$E$10,H1931,0):'[1]NKC'!$E$5007,0)+H1931)=16,"",MATCH($C$8,OFFSET([1]NKC!$E$10,H1931,0):'[1]NKC'!$E$5007,0)+H1931))</f>
        <v/>
      </c>
    </row>
    <row r="1933" spans="1:8" s="52" customFormat="1" ht="14.25" hidden="1">
      <c r="A1933" s="45" t="str">
        <f ca="1">IF($H1933="","",INDEX([1]NKC!$A$10:$A$5007,$H1933))</f>
        <v/>
      </c>
      <c r="B1933" s="46" t="str">
        <f ca="1">IF($H1933="","",INDEX([1]NKC!$B$10:$B$5007,$H1933))</f>
        <v/>
      </c>
      <c r="C1933" s="47" t="str">
        <f ca="1">IF($H1933="","",INDEX([1]NKC!$C$10:$C$5007,$H1933))</f>
        <v/>
      </c>
      <c r="D1933" s="48" t="str">
        <f ca="1">IF(IF($H1933="","",INDEX([1]NKC!$D$10:$D$5007,$H1933))=$C$8,IF($H1933="","",INDEX([1]NKC!$E$10:$E$5007,$H1933)),IF($H1933="","",INDEX([1]NKC!$D$10:$D$5007,$H1933)))</f>
        <v/>
      </c>
      <c r="E1933" s="49" t="str">
        <f ca="1">IF(IF($H1933="","",INDEX([1]NKC!$E$10:$E$5007,$H1933))=$C$8,"",IF($H1933="","",INDEX([1]NKC!$F$10:$F$5007,$H1933)))</f>
        <v/>
      </c>
      <c r="F1933" s="55" t="str">
        <f ca="1">IF(IF($H1933="","",INDEX([1]NKC!$D$10:$D$5007,$H1933))=$C$8,"",IF($H1933="","",INDEX([1]NKC!$F$10:$F$5007,$H1933)))</f>
        <v/>
      </c>
      <c r="G1933" s="50">
        <f ca="1">IF(SUM(E1933:F1933)=0,0,$G$11+SUM(E$12:$E1933)-SUM(F$12:$F1933))</f>
        <v>0</v>
      </c>
      <c r="H1933" s="51" t="str">
        <f ca="1">IF(IF(TYPE(MATCH($C$8,OFFSET([1]NKC!$D$10,H1932,0):'[1]NKC'!$D$5007,0)+H1932)=16,"",MATCH($C$8,OFFSET([1]NKC!$D$10,H1932,0):'[1]NKC'!$D$5007,0)+H1932)&lt;IF(TYPE(MATCH($C$8,OFFSET([1]NKC!$E$10,H1932,0):'[1]NKC'!$E$5007,0)+H1932)=16,"",MATCH($C$8,OFFSET([1]NKC!$E$10,H1932,0):'[1]NKC'!$E$5007,0)+H1932),IF(TYPE(MATCH($C$8,OFFSET([1]NKC!$D$10,H1932,0):'[1]NKC'!$D$5007,0)+H1932)=16,"",MATCH($C$8,OFFSET([1]NKC!$D$10,H1932,0):'[1]NKC'!$D$5007,0)+H1932),IF(TYPE(MATCH($C$8,OFFSET([1]NKC!$E$10,H1932,0):'[1]NKC'!$E$5007,0)+H1932)=16,"",MATCH($C$8,OFFSET([1]NKC!$E$10,H1932,0):'[1]NKC'!$E$5007,0)+H1932))</f>
        <v/>
      </c>
    </row>
    <row r="1934" spans="1:8" s="52" customFormat="1" ht="14.25" hidden="1">
      <c r="A1934" s="45" t="str">
        <f ca="1">IF($H1934="","",INDEX([1]NKC!$A$10:$A$5007,$H1934))</f>
        <v/>
      </c>
      <c r="B1934" s="46" t="str">
        <f ca="1">IF($H1934="","",INDEX([1]NKC!$B$10:$B$5007,$H1934))</f>
        <v/>
      </c>
      <c r="C1934" s="47" t="str">
        <f ca="1">IF($H1934="","",INDEX([1]NKC!$C$10:$C$5007,$H1934))</f>
        <v/>
      </c>
      <c r="D1934" s="48" t="str">
        <f ca="1">IF(IF($H1934="","",INDEX([1]NKC!$D$10:$D$5007,$H1934))=$C$8,IF($H1934="","",INDEX([1]NKC!$E$10:$E$5007,$H1934)),IF($H1934="","",INDEX([1]NKC!$D$10:$D$5007,$H1934)))</f>
        <v/>
      </c>
      <c r="E1934" s="49" t="str">
        <f ca="1">IF(IF($H1934="","",INDEX([1]NKC!$E$10:$E$5007,$H1934))=$C$8,"",IF($H1934="","",INDEX([1]NKC!$F$10:$F$5007,$H1934)))</f>
        <v/>
      </c>
      <c r="F1934" s="55" t="str">
        <f ca="1">IF(IF($H1934="","",INDEX([1]NKC!$D$10:$D$5007,$H1934))=$C$8,"",IF($H1934="","",INDEX([1]NKC!$F$10:$F$5007,$H1934)))</f>
        <v/>
      </c>
      <c r="G1934" s="50">
        <f ca="1">IF(SUM(E1934:F1934)=0,0,$G$11+SUM(E$12:$E1934)-SUM(F$12:$F1934))</f>
        <v>0</v>
      </c>
      <c r="H1934" s="51" t="str">
        <f ca="1">IF(IF(TYPE(MATCH($C$8,OFFSET([1]NKC!$D$10,H1933,0):'[1]NKC'!$D$5007,0)+H1933)=16,"",MATCH($C$8,OFFSET([1]NKC!$D$10,H1933,0):'[1]NKC'!$D$5007,0)+H1933)&lt;IF(TYPE(MATCH($C$8,OFFSET([1]NKC!$E$10,H1933,0):'[1]NKC'!$E$5007,0)+H1933)=16,"",MATCH($C$8,OFFSET([1]NKC!$E$10,H1933,0):'[1]NKC'!$E$5007,0)+H1933),IF(TYPE(MATCH($C$8,OFFSET([1]NKC!$D$10,H1933,0):'[1]NKC'!$D$5007,0)+H1933)=16,"",MATCH($C$8,OFFSET([1]NKC!$D$10,H1933,0):'[1]NKC'!$D$5007,0)+H1933),IF(TYPE(MATCH($C$8,OFFSET([1]NKC!$E$10,H1933,0):'[1]NKC'!$E$5007,0)+H1933)=16,"",MATCH($C$8,OFFSET([1]NKC!$E$10,H1933,0):'[1]NKC'!$E$5007,0)+H1933))</f>
        <v/>
      </c>
    </row>
    <row r="1935" spans="1:8" s="52" customFormat="1" ht="14.25" hidden="1">
      <c r="A1935" s="45" t="str">
        <f ca="1">IF($H1935="","",INDEX([1]NKC!$A$10:$A$5007,$H1935))</f>
        <v/>
      </c>
      <c r="B1935" s="46" t="str">
        <f ca="1">IF($H1935="","",INDEX([1]NKC!$B$10:$B$5007,$H1935))</f>
        <v/>
      </c>
      <c r="C1935" s="47" t="str">
        <f ca="1">IF($H1935="","",INDEX([1]NKC!$C$10:$C$5007,$H1935))</f>
        <v/>
      </c>
      <c r="D1935" s="48" t="str">
        <f ca="1">IF(IF($H1935="","",INDEX([1]NKC!$D$10:$D$5007,$H1935))=$C$8,IF($H1935="","",INDEX([1]NKC!$E$10:$E$5007,$H1935)),IF($H1935="","",INDEX([1]NKC!$D$10:$D$5007,$H1935)))</f>
        <v/>
      </c>
      <c r="E1935" s="49" t="str">
        <f ca="1">IF(IF($H1935="","",INDEX([1]NKC!$E$10:$E$5007,$H1935))=$C$8,"",IF($H1935="","",INDEX([1]NKC!$F$10:$F$5007,$H1935)))</f>
        <v/>
      </c>
      <c r="F1935" s="55" t="str">
        <f ca="1">IF(IF($H1935="","",INDEX([1]NKC!$D$10:$D$5007,$H1935))=$C$8,"",IF($H1935="","",INDEX([1]NKC!$F$10:$F$5007,$H1935)))</f>
        <v/>
      </c>
      <c r="G1935" s="50">
        <f ca="1">IF(SUM(E1935:F1935)=0,0,$G$11+SUM(E$12:$E1935)-SUM(F$12:$F1935))</f>
        <v>0</v>
      </c>
      <c r="H1935" s="51" t="str">
        <f ca="1">IF(IF(TYPE(MATCH($C$8,OFFSET([1]NKC!$D$10,H1934,0):'[1]NKC'!$D$5007,0)+H1934)=16,"",MATCH($C$8,OFFSET([1]NKC!$D$10,H1934,0):'[1]NKC'!$D$5007,0)+H1934)&lt;IF(TYPE(MATCH($C$8,OFFSET([1]NKC!$E$10,H1934,0):'[1]NKC'!$E$5007,0)+H1934)=16,"",MATCH($C$8,OFFSET([1]NKC!$E$10,H1934,0):'[1]NKC'!$E$5007,0)+H1934),IF(TYPE(MATCH($C$8,OFFSET([1]NKC!$D$10,H1934,0):'[1]NKC'!$D$5007,0)+H1934)=16,"",MATCH($C$8,OFFSET([1]NKC!$D$10,H1934,0):'[1]NKC'!$D$5007,0)+H1934),IF(TYPE(MATCH($C$8,OFFSET([1]NKC!$E$10,H1934,0):'[1]NKC'!$E$5007,0)+H1934)=16,"",MATCH($C$8,OFFSET([1]NKC!$E$10,H1934,0):'[1]NKC'!$E$5007,0)+H1934))</f>
        <v/>
      </c>
    </row>
    <row r="1936" spans="1:8" s="52" customFormat="1" ht="14.25" hidden="1">
      <c r="A1936" s="45" t="str">
        <f ca="1">IF($H1936="","",INDEX([1]NKC!$A$10:$A$5007,$H1936))</f>
        <v/>
      </c>
      <c r="B1936" s="46" t="str">
        <f ca="1">IF($H1936="","",INDEX([1]NKC!$B$10:$B$5007,$H1936))</f>
        <v/>
      </c>
      <c r="C1936" s="47" t="str">
        <f ca="1">IF($H1936="","",INDEX([1]NKC!$C$10:$C$5007,$H1936))</f>
        <v/>
      </c>
      <c r="D1936" s="48" t="str">
        <f ca="1">IF(IF($H1936="","",INDEX([1]NKC!$D$10:$D$5007,$H1936))=$C$8,IF($H1936="","",INDEX([1]NKC!$E$10:$E$5007,$H1936)),IF($H1936="","",INDEX([1]NKC!$D$10:$D$5007,$H1936)))</f>
        <v/>
      </c>
      <c r="E1936" s="49" t="str">
        <f ca="1">IF(IF($H1936="","",INDEX([1]NKC!$E$10:$E$5007,$H1936))=$C$8,"",IF($H1936="","",INDEX([1]NKC!$F$10:$F$5007,$H1936)))</f>
        <v/>
      </c>
      <c r="F1936" s="55" t="str">
        <f ca="1">IF(IF($H1936="","",INDEX([1]NKC!$D$10:$D$5007,$H1936))=$C$8,"",IF($H1936="","",INDEX([1]NKC!$F$10:$F$5007,$H1936)))</f>
        <v/>
      </c>
      <c r="G1936" s="50">
        <f ca="1">IF(SUM(E1936:F1936)=0,0,$G$11+SUM(E$12:$E1936)-SUM(F$12:$F1936))</f>
        <v>0</v>
      </c>
      <c r="H1936" s="51" t="str">
        <f ca="1">IF(IF(TYPE(MATCH($C$8,OFFSET([1]NKC!$D$10,H1935,0):'[1]NKC'!$D$5007,0)+H1935)=16,"",MATCH($C$8,OFFSET([1]NKC!$D$10,H1935,0):'[1]NKC'!$D$5007,0)+H1935)&lt;IF(TYPE(MATCH($C$8,OFFSET([1]NKC!$E$10,H1935,0):'[1]NKC'!$E$5007,0)+H1935)=16,"",MATCH($C$8,OFFSET([1]NKC!$E$10,H1935,0):'[1]NKC'!$E$5007,0)+H1935),IF(TYPE(MATCH($C$8,OFFSET([1]NKC!$D$10,H1935,0):'[1]NKC'!$D$5007,0)+H1935)=16,"",MATCH($C$8,OFFSET([1]NKC!$D$10,H1935,0):'[1]NKC'!$D$5007,0)+H1935),IF(TYPE(MATCH($C$8,OFFSET([1]NKC!$E$10,H1935,0):'[1]NKC'!$E$5007,0)+H1935)=16,"",MATCH($C$8,OFFSET([1]NKC!$E$10,H1935,0):'[1]NKC'!$E$5007,0)+H1935))</f>
        <v/>
      </c>
    </row>
    <row r="1937" spans="1:8" s="52" customFormat="1" ht="14.25" hidden="1">
      <c r="A1937" s="45" t="str">
        <f ca="1">IF($H1937="","",INDEX([1]NKC!$A$10:$A$5007,$H1937))</f>
        <v/>
      </c>
      <c r="B1937" s="46" t="str">
        <f ca="1">IF($H1937="","",INDEX([1]NKC!$B$10:$B$5007,$H1937))</f>
        <v/>
      </c>
      <c r="C1937" s="47" t="str">
        <f ca="1">IF($H1937="","",INDEX([1]NKC!$C$10:$C$5007,$H1937))</f>
        <v/>
      </c>
      <c r="D1937" s="48" t="str">
        <f ca="1">IF(IF($H1937="","",INDEX([1]NKC!$D$10:$D$5007,$H1937))=$C$8,IF($H1937="","",INDEX([1]NKC!$E$10:$E$5007,$H1937)),IF($H1937="","",INDEX([1]NKC!$D$10:$D$5007,$H1937)))</f>
        <v/>
      </c>
      <c r="E1937" s="49" t="str">
        <f ca="1">IF(IF($H1937="","",INDEX([1]NKC!$E$10:$E$5007,$H1937))=$C$8,"",IF($H1937="","",INDEX([1]NKC!$F$10:$F$5007,$H1937)))</f>
        <v/>
      </c>
      <c r="F1937" s="55" t="str">
        <f ca="1">IF(IF($H1937="","",INDEX([1]NKC!$D$10:$D$5007,$H1937))=$C$8,"",IF($H1937="","",INDEX([1]NKC!$F$10:$F$5007,$H1937)))</f>
        <v/>
      </c>
      <c r="G1937" s="50">
        <f ca="1">IF(SUM(E1937:F1937)=0,0,$G$11+SUM(E$12:$E1937)-SUM(F$12:$F1937))</f>
        <v>0</v>
      </c>
      <c r="H1937" s="51" t="str">
        <f ca="1">IF(IF(TYPE(MATCH($C$8,OFFSET([1]NKC!$D$10,H1936,0):'[1]NKC'!$D$5007,0)+H1936)=16,"",MATCH($C$8,OFFSET([1]NKC!$D$10,H1936,0):'[1]NKC'!$D$5007,0)+H1936)&lt;IF(TYPE(MATCH($C$8,OFFSET([1]NKC!$E$10,H1936,0):'[1]NKC'!$E$5007,0)+H1936)=16,"",MATCH($C$8,OFFSET([1]NKC!$E$10,H1936,0):'[1]NKC'!$E$5007,0)+H1936),IF(TYPE(MATCH($C$8,OFFSET([1]NKC!$D$10,H1936,0):'[1]NKC'!$D$5007,0)+H1936)=16,"",MATCH($C$8,OFFSET([1]NKC!$D$10,H1936,0):'[1]NKC'!$D$5007,0)+H1936),IF(TYPE(MATCH($C$8,OFFSET([1]NKC!$E$10,H1936,0):'[1]NKC'!$E$5007,0)+H1936)=16,"",MATCH($C$8,OFFSET([1]NKC!$E$10,H1936,0):'[1]NKC'!$E$5007,0)+H1936))</f>
        <v/>
      </c>
    </row>
    <row r="1938" spans="1:8" s="52" customFormat="1" ht="14.25" hidden="1">
      <c r="A1938" s="45" t="str">
        <f ca="1">IF($H1938="","",INDEX([1]NKC!$A$10:$A$5007,$H1938))</f>
        <v/>
      </c>
      <c r="B1938" s="46" t="str">
        <f ca="1">IF($H1938="","",INDEX([1]NKC!$B$10:$B$5007,$H1938))</f>
        <v/>
      </c>
      <c r="C1938" s="47" t="str">
        <f ca="1">IF($H1938="","",INDEX([1]NKC!$C$10:$C$5007,$H1938))</f>
        <v/>
      </c>
      <c r="D1938" s="48" t="str">
        <f ca="1">IF(IF($H1938="","",INDEX([1]NKC!$D$10:$D$5007,$H1938))=$C$8,IF($H1938="","",INDEX([1]NKC!$E$10:$E$5007,$H1938)),IF($H1938="","",INDEX([1]NKC!$D$10:$D$5007,$H1938)))</f>
        <v/>
      </c>
      <c r="E1938" s="49" t="str">
        <f ca="1">IF(IF($H1938="","",INDEX([1]NKC!$E$10:$E$5007,$H1938))=$C$8,"",IF($H1938="","",INDEX([1]NKC!$F$10:$F$5007,$H1938)))</f>
        <v/>
      </c>
      <c r="F1938" s="55" t="str">
        <f ca="1">IF(IF($H1938="","",INDEX([1]NKC!$D$10:$D$5007,$H1938))=$C$8,"",IF($H1938="","",INDEX([1]NKC!$F$10:$F$5007,$H1938)))</f>
        <v/>
      </c>
      <c r="G1938" s="50">
        <f ca="1">IF(SUM(E1938:F1938)=0,0,$G$11+SUM(E$12:$E1938)-SUM(F$12:$F1938))</f>
        <v>0</v>
      </c>
      <c r="H1938" s="51" t="str">
        <f ca="1">IF(IF(TYPE(MATCH($C$8,OFFSET([1]NKC!$D$10,H1937,0):'[1]NKC'!$D$5007,0)+H1937)=16,"",MATCH($C$8,OFFSET([1]NKC!$D$10,H1937,0):'[1]NKC'!$D$5007,0)+H1937)&lt;IF(TYPE(MATCH($C$8,OFFSET([1]NKC!$E$10,H1937,0):'[1]NKC'!$E$5007,0)+H1937)=16,"",MATCH($C$8,OFFSET([1]NKC!$E$10,H1937,0):'[1]NKC'!$E$5007,0)+H1937),IF(TYPE(MATCH($C$8,OFFSET([1]NKC!$D$10,H1937,0):'[1]NKC'!$D$5007,0)+H1937)=16,"",MATCH($C$8,OFFSET([1]NKC!$D$10,H1937,0):'[1]NKC'!$D$5007,0)+H1937),IF(TYPE(MATCH($C$8,OFFSET([1]NKC!$E$10,H1937,0):'[1]NKC'!$E$5007,0)+H1937)=16,"",MATCH($C$8,OFFSET([1]NKC!$E$10,H1937,0):'[1]NKC'!$E$5007,0)+H1937))</f>
        <v/>
      </c>
    </row>
    <row r="1939" spans="1:8" s="52" customFormat="1" ht="14.25" hidden="1">
      <c r="A1939" s="45" t="str">
        <f ca="1">IF($H1939="","",INDEX([1]NKC!$A$10:$A$5007,$H1939))</f>
        <v/>
      </c>
      <c r="B1939" s="46" t="str">
        <f ca="1">IF($H1939="","",INDEX([1]NKC!$B$10:$B$5007,$H1939))</f>
        <v/>
      </c>
      <c r="C1939" s="47" t="str">
        <f ca="1">IF($H1939="","",INDEX([1]NKC!$C$10:$C$5007,$H1939))</f>
        <v/>
      </c>
      <c r="D1939" s="48" t="str">
        <f ca="1">IF(IF($H1939="","",INDEX([1]NKC!$D$10:$D$5007,$H1939))=$C$8,IF($H1939="","",INDEX([1]NKC!$E$10:$E$5007,$H1939)),IF($H1939="","",INDEX([1]NKC!$D$10:$D$5007,$H1939)))</f>
        <v/>
      </c>
      <c r="E1939" s="49" t="str">
        <f ca="1">IF(IF($H1939="","",INDEX([1]NKC!$E$10:$E$5007,$H1939))=$C$8,"",IF($H1939="","",INDEX([1]NKC!$F$10:$F$5007,$H1939)))</f>
        <v/>
      </c>
      <c r="F1939" s="55" t="str">
        <f ca="1">IF(IF($H1939="","",INDEX([1]NKC!$D$10:$D$5007,$H1939))=$C$8,"",IF($H1939="","",INDEX([1]NKC!$F$10:$F$5007,$H1939)))</f>
        <v/>
      </c>
      <c r="G1939" s="50">
        <f ca="1">IF(SUM(E1939:F1939)=0,0,$G$11+SUM(E$12:$E1939)-SUM(F$12:$F1939))</f>
        <v>0</v>
      </c>
      <c r="H1939" s="51" t="str">
        <f ca="1">IF(IF(TYPE(MATCH($C$8,OFFSET([1]NKC!$D$10,H1938,0):'[1]NKC'!$D$5007,0)+H1938)=16,"",MATCH($C$8,OFFSET([1]NKC!$D$10,H1938,0):'[1]NKC'!$D$5007,0)+H1938)&lt;IF(TYPE(MATCH($C$8,OFFSET([1]NKC!$E$10,H1938,0):'[1]NKC'!$E$5007,0)+H1938)=16,"",MATCH($C$8,OFFSET([1]NKC!$E$10,H1938,0):'[1]NKC'!$E$5007,0)+H1938),IF(TYPE(MATCH($C$8,OFFSET([1]NKC!$D$10,H1938,0):'[1]NKC'!$D$5007,0)+H1938)=16,"",MATCH($C$8,OFFSET([1]NKC!$D$10,H1938,0):'[1]NKC'!$D$5007,0)+H1938),IF(TYPE(MATCH($C$8,OFFSET([1]NKC!$E$10,H1938,0):'[1]NKC'!$E$5007,0)+H1938)=16,"",MATCH($C$8,OFFSET([1]NKC!$E$10,H1938,0):'[1]NKC'!$E$5007,0)+H1938))</f>
        <v/>
      </c>
    </row>
    <row r="1940" spans="1:8" s="52" customFormat="1" ht="14.25" hidden="1">
      <c r="A1940" s="45" t="str">
        <f ca="1">IF($H1940="","",INDEX([1]NKC!$A$10:$A$5007,$H1940))</f>
        <v/>
      </c>
      <c r="B1940" s="46" t="str">
        <f ca="1">IF($H1940="","",INDEX([1]NKC!$B$10:$B$5007,$H1940))</f>
        <v/>
      </c>
      <c r="C1940" s="47" t="str">
        <f ca="1">IF($H1940="","",INDEX([1]NKC!$C$10:$C$5007,$H1940))</f>
        <v/>
      </c>
      <c r="D1940" s="48" t="str">
        <f ca="1">IF(IF($H1940="","",INDEX([1]NKC!$D$10:$D$5007,$H1940))=$C$8,IF($H1940="","",INDEX([1]NKC!$E$10:$E$5007,$H1940)),IF($H1940="","",INDEX([1]NKC!$D$10:$D$5007,$H1940)))</f>
        <v/>
      </c>
      <c r="E1940" s="49" t="str">
        <f ca="1">IF(IF($H1940="","",INDEX([1]NKC!$E$10:$E$5007,$H1940))=$C$8,"",IF($H1940="","",INDEX([1]NKC!$F$10:$F$5007,$H1940)))</f>
        <v/>
      </c>
      <c r="F1940" s="55" t="str">
        <f ca="1">IF(IF($H1940="","",INDEX([1]NKC!$D$10:$D$5007,$H1940))=$C$8,"",IF($H1940="","",INDEX([1]NKC!$F$10:$F$5007,$H1940)))</f>
        <v/>
      </c>
      <c r="G1940" s="50">
        <f ca="1">IF(SUM(E1940:F1940)=0,0,$G$11+SUM(E$12:$E1940)-SUM(F$12:$F1940))</f>
        <v>0</v>
      </c>
      <c r="H1940" s="51" t="str">
        <f ca="1">IF(IF(TYPE(MATCH($C$8,OFFSET([1]NKC!$D$10,H1939,0):'[1]NKC'!$D$5007,0)+H1939)=16,"",MATCH($C$8,OFFSET([1]NKC!$D$10,H1939,0):'[1]NKC'!$D$5007,0)+H1939)&lt;IF(TYPE(MATCH($C$8,OFFSET([1]NKC!$E$10,H1939,0):'[1]NKC'!$E$5007,0)+H1939)=16,"",MATCH($C$8,OFFSET([1]NKC!$E$10,H1939,0):'[1]NKC'!$E$5007,0)+H1939),IF(TYPE(MATCH($C$8,OFFSET([1]NKC!$D$10,H1939,0):'[1]NKC'!$D$5007,0)+H1939)=16,"",MATCH($C$8,OFFSET([1]NKC!$D$10,H1939,0):'[1]NKC'!$D$5007,0)+H1939),IF(TYPE(MATCH($C$8,OFFSET([1]NKC!$E$10,H1939,0):'[1]NKC'!$E$5007,0)+H1939)=16,"",MATCH($C$8,OFFSET([1]NKC!$E$10,H1939,0):'[1]NKC'!$E$5007,0)+H1939))</f>
        <v/>
      </c>
    </row>
    <row r="1941" spans="1:8" s="52" customFormat="1" ht="14.25" hidden="1">
      <c r="A1941" s="45" t="str">
        <f ca="1">IF($H1941="","",INDEX([1]NKC!$A$10:$A$5007,$H1941))</f>
        <v/>
      </c>
      <c r="B1941" s="46" t="str">
        <f ca="1">IF($H1941="","",INDEX([1]NKC!$B$10:$B$5007,$H1941))</f>
        <v/>
      </c>
      <c r="C1941" s="47" t="str">
        <f ca="1">IF($H1941="","",INDEX([1]NKC!$C$10:$C$5007,$H1941))</f>
        <v/>
      </c>
      <c r="D1941" s="48" t="str">
        <f ca="1">IF(IF($H1941="","",INDEX([1]NKC!$D$10:$D$5007,$H1941))=$C$8,IF($H1941="","",INDEX([1]NKC!$E$10:$E$5007,$H1941)),IF($H1941="","",INDEX([1]NKC!$D$10:$D$5007,$H1941)))</f>
        <v/>
      </c>
      <c r="E1941" s="49" t="str">
        <f ca="1">IF(IF($H1941="","",INDEX([1]NKC!$E$10:$E$5007,$H1941))=$C$8,"",IF($H1941="","",INDEX([1]NKC!$F$10:$F$5007,$H1941)))</f>
        <v/>
      </c>
      <c r="F1941" s="55" t="str">
        <f ca="1">IF(IF($H1941="","",INDEX([1]NKC!$D$10:$D$5007,$H1941))=$C$8,"",IF($H1941="","",INDEX([1]NKC!$F$10:$F$5007,$H1941)))</f>
        <v/>
      </c>
      <c r="G1941" s="50">
        <f ca="1">IF(SUM(E1941:F1941)=0,0,$G$11+SUM(E$12:$E1941)-SUM(F$12:$F1941))</f>
        <v>0</v>
      </c>
      <c r="H1941" s="51" t="str">
        <f ca="1">IF(IF(TYPE(MATCH($C$8,OFFSET([1]NKC!$D$10,H1940,0):'[1]NKC'!$D$5007,0)+H1940)=16,"",MATCH($C$8,OFFSET([1]NKC!$D$10,H1940,0):'[1]NKC'!$D$5007,0)+H1940)&lt;IF(TYPE(MATCH($C$8,OFFSET([1]NKC!$E$10,H1940,0):'[1]NKC'!$E$5007,0)+H1940)=16,"",MATCH($C$8,OFFSET([1]NKC!$E$10,H1940,0):'[1]NKC'!$E$5007,0)+H1940),IF(TYPE(MATCH($C$8,OFFSET([1]NKC!$D$10,H1940,0):'[1]NKC'!$D$5007,0)+H1940)=16,"",MATCH($C$8,OFFSET([1]NKC!$D$10,H1940,0):'[1]NKC'!$D$5007,0)+H1940),IF(TYPE(MATCH($C$8,OFFSET([1]NKC!$E$10,H1940,0):'[1]NKC'!$E$5007,0)+H1940)=16,"",MATCH($C$8,OFFSET([1]NKC!$E$10,H1940,0):'[1]NKC'!$E$5007,0)+H1940))</f>
        <v/>
      </c>
    </row>
    <row r="1942" spans="1:8" s="52" customFormat="1" ht="14.25" hidden="1">
      <c r="A1942" s="45" t="str">
        <f ca="1">IF($H1942="","",INDEX([1]NKC!$A$10:$A$5007,$H1942))</f>
        <v/>
      </c>
      <c r="B1942" s="46" t="str">
        <f ca="1">IF($H1942="","",INDEX([1]NKC!$B$10:$B$5007,$H1942))</f>
        <v/>
      </c>
      <c r="C1942" s="47" t="str">
        <f ca="1">IF($H1942="","",INDEX([1]NKC!$C$10:$C$5007,$H1942))</f>
        <v/>
      </c>
      <c r="D1942" s="48" t="str">
        <f ca="1">IF(IF($H1942="","",INDEX([1]NKC!$D$10:$D$5007,$H1942))=$C$8,IF($H1942="","",INDEX([1]NKC!$E$10:$E$5007,$H1942)),IF($H1942="","",INDEX([1]NKC!$D$10:$D$5007,$H1942)))</f>
        <v/>
      </c>
      <c r="E1942" s="49" t="str">
        <f ca="1">IF(IF($H1942="","",INDEX([1]NKC!$E$10:$E$5007,$H1942))=$C$8,"",IF($H1942="","",INDEX([1]NKC!$F$10:$F$5007,$H1942)))</f>
        <v/>
      </c>
      <c r="F1942" s="55" t="str">
        <f ca="1">IF(IF($H1942="","",INDEX([1]NKC!$D$10:$D$5007,$H1942))=$C$8,"",IF($H1942="","",INDEX([1]NKC!$F$10:$F$5007,$H1942)))</f>
        <v/>
      </c>
      <c r="G1942" s="50">
        <f ca="1">IF(SUM(E1942:F1942)=0,0,$G$11+SUM(E$12:$E1942)-SUM(F$12:$F1942))</f>
        <v>0</v>
      </c>
      <c r="H1942" s="51" t="str">
        <f ca="1">IF(IF(TYPE(MATCH($C$8,OFFSET([1]NKC!$D$10,H1941,0):'[1]NKC'!$D$5007,0)+H1941)=16,"",MATCH($C$8,OFFSET([1]NKC!$D$10,H1941,0):'[1]NKC'!$D$5007,0)+H1941)&lt;IF(TYPE(MATCH($C$8,OFFSET([1]NKC!$E$10,H1941,0):'[1]NKC'!$E$5007,0)+H1941)=16,"",MATCH($C$8,OFFSET([1]NKC!$E$10,H1941,0):'[1]NKC'!$E$5007,0)+H1941),IF(TYPE(MATCH($C$8,OFFSET([1]NKC!$D$10,H1941,0):'[1]NKC'!$D$5007,0)+H1941)=16,"",MATCH($C$8,OFFSET([1]NKC!$D$10,H1941,0):'[1]NKC'!$D$5007,0)+H1941),IF(TYPE(MATCH($C$8,OFFSET([1]NKC!$E$10,H1941,0):'[1]NKC'!$E$5007,0)+H1941)=16,"",MATCH($C$8,OFFSET([1]NKC!$E$10,H1941,0):'[1]NKC'!$E$5007,0)+H1941))</f>
        <v/>
      </c>
    </row>
    <row r="1943" spans="1:8" s="52" customFormat="1" ht="14.25" hidden="1">
      <c r="A1943" s="45" t="str">
        <f ca="1">IF($H1943="","",INDEX([1]NKC!$A$10:$A$5007,$H1943))</f>
        <v/>
      </c>
      <c r="B1943" s="46" t="str">
        <f ca="1">IF($H1943="","",INDEX([1]NKC!$B$10:$B$5007,$H1943))</f>
        <v/>
      </c>
      <c r="C1943" s="47" t="str">
        <f ca="1">IF($H1943="","",INDEX([1]NKC!$C$10:$C$5007,$H1943))</f>
        <v/>
      </c>
      <c r="D1943" s="48" t="str">
        <f ca="1">IF(IF($H1943="","",INDEX([1]NKC!$D$10:$D$5007,$H1943))=$C$8,IF($H1943="","",INDEX([1]NKC!$E$10:$E$5007,$H1943)),IF($H1943="","",INDEX([1]NKC!$D$10:$D$5007,$H1943)))</f>
        <v/>
      </c>
      <c r="E1943" s="49" t="str">
        <f ca="1">IF(IF($H1943="","",INDEX([1]NKC!$E$10:$E$5007,$H1943))=$C$8,"",IF($H1943="","",INDEX([1]NKC!$F$10:$F$5007,$H1943)))</f>
        <v/>
      </c>
      <c r="F1943" s="55" t="str">
        <f ca="1">IF(IF($H1943="","",INDEX([1]NKC!$D$10:$D$5007,$H1943))=$C$8,"",IF($H1943="","",INDEX([1]NKC!$F$10:$F$5007,$H1943)))</f>
        <v/>
      </c>
      <c r="G1943" s="50">
        <f ca="1">IF(SUM(E1943:F1943)=0,0,$G$11+SUM(E$12:$E1943)-SUM(F$12:$F1943))</f>
        <v>0</v>
      </c>
      <c r="H1943" s="51" t="str">
        <f ca="1">IF(IF(TYPE(MATCH($C$8,OFFSET([1]NKC!$D$10,H1942,0):'[1]NKC'!$D$5007,0)+H1942)=16,"",MATCH($C$8,OFFSET([1]NKC!$D$10,H1942,0):'[1]NKC'!$D$5007,0)+H1942)&lt;IF(TYPE(MATCH($C$8,OFFSET([1]NKC!$E$10,H1942,0):'[1]NKC'!$E$5007,0)+H1942)=16,"",MATCH($C$8,OFFSET([1]NKC!$E$10,H1942,0):'[1]NKC'!$E$5007,0)+H1942),IF(TYPE(MATCH($C$8,OFFSET([1]NKC!$D$10,H1942,0):'[1]NKC'!$D$5007,0)+H1942)=16,"",MATCH($C$8,OFFSET([1]NKC!$D$10,H1942,0):'[1]NKC'!$D$5007,0)+H1942),IF(TYPE(MATCH($C$8,OFFSET([1]NKC!$E$10,H1942,0):'[1]NKC'!$E$5007,0)+H1942)=16,"",MATCH($C$8,OFFSET([1]NKC!$E$10,H1942,0):'[1]NKC'!$E$5007,0)+H1942))</f>
        <v/>
      </c>
    </row>
    <row r="1944" spans="1:8" s="52" customFormat="1" ht="14.25" hidden="1">
      <c r="A1944" s="45" t="str">
        <f ca="1">IF($H1944="","",INDEX([1]NKC!$A$10:$A$5007,$H1944))</f>
        <v/>
      </c>
      <c r="B1944" s="46" t="str">
        <f ca="1">IF($H1944="","",INDEX([1]NKC!$B$10:$B$5007,$H1944))</f>
        <v/>
      </c>
      <c r="C1944" s="47" t="str">
        <f ca="1">IF($H1944="","",INDEX([1]NKC!$C$10:$C$5007,$H1944))</f>
        <v/>
      </c>
      <c r="D1944" s="48" t="str">
        <f ca="1">IF(IF($H1944="","",INDEX([1]NKC!$D$10:$D$5007,$H1944))=$C$8,IF($H1944="","",INDEX([1]NKC!$E$10:$E$5007,$H1944)),IF($H1944="","",INDEX([1]NKC!$D$10:$D$5007,$H1944)))</f>
        <v/>
      </c>
      <c r="E1944" s="49" t="str">
        <f ca="1">IF(IF($H1944="","",INDEX([1]NKC!$E$10:$E$5007,$H1944))=$C$8,"",IF($H1944="","",INDEX([1]NKC!$F$10:$F$5007,$H1944)))</f>
        <v/>
      </c>
      <c r="F1944" s="55" t="str">
        <f ca="1">IF(IF($H1944="","",INDEX([1]NKC!$D$10:$D$5007,$H1944))=$C$8,"",IF($H1944="","",INDEX([1]NKC!$F$10:$F$5007,$H1944)))</f>
        <v/>
      </c>
      <c r="G1944" s="50">
        <f ca="1">IF(SUM(E1944:F1944)=0,0,$G$11+SUM(E$12:$E1944)-SUM(F$12:$F1944))</f>
        <v>0</v>
      </c>
      <c r="H1944" s="51" t="str">
        <f ca="1">IF(IF(TYPE(MATCH($C$8,OFFSET([1]NKC!$D$10,H1943,0):'[1]NKC'!$D$5007,0)+H1943)=16,"",MATCH($C$8,OFFSET([1]NKC!$D$10,H1943,0):'[1]NKC'!$D$5007,0)+H1943)&lt;IF(TYPE(MATCH($C$8,OFFSET([1]NKC!$E$10,H1943,0):'[1]NKC'!$E$5007,0)+H1943)=16,"",MATCH($C$8,OFFSET([1]NKC!$E$10,H1943,0):'[1]NKC'!$E$5007,0)+H1943),IF(TYPE(MATCH($C$8,OFFSET([1]NKC!$D$10,H1943,0):'[1]NKC'!$D$5007,0)+H1943)=16,"",MATCH($C$8,OFFSET([1]NKC!$D$10,H1943,0):'[1]NKC'!$D$5007,0)+H1943),IF(TYPE(MATCH($C$8,OFFSET([1]NKC!$E$10,H1943,0):'[1]NKC'!$E$5007,0)+H1943)=16,"",MATCH($C$8,OFFSET([1]NKC!$E$10,H1943,0):'[1]NKC'!$E$5007,0)+H1943))</f>
        <v/>
      </c>
    </row>
    <row r="1945" spans="1:8" s="52" customFormat="1" ht="14.25" hidden="1">
      <c r="A1945" s="45" t="str">
        <f ca="1">IF($H1945="","",INDEX([1]NKC!$A$10:$A$5007,$H1945))</f>
        <v/>
      </c>
      <c r="B1945" s="46" t="str">
        <f ca="1">IF($H1945="","",INDEX([1]NKC!$B$10:$B$5007,$H1945))</f>
        <v/>
      </c>
      <c r="C1945" s="47" t="str">
        <f ca="1">IF($H1945="","",INDEX([1]NKC!$C$10:$C$5007,$H1945))</f>
        <v/>
      </c>
      <c r="D1945" s="48" t="str">
        <f ca="1">IF(IF($H1945="","",INDEX([1]NKC!$D$10:$D$5007,$H1945))=$C$8,IF($H1945="","",INDEX([1]NKC!$E$10:$E$5007,$H1945)),IF($H1945="","",INDEX([1]NKC!$D$10:$D$5007,$H1945)))</f>
        <v/>
      </c>
      <c r="E1945" s="49" t="str">
        <f ca="1">IF(IF($H1945="","",INDEX([1]NKC!$E$10:$E$5007,$H1945))=$C$8,"",IF($H1945="","",INDEX([1]NKC!$F$10:$F$5007,$H1945)))</f>
        <v/>
      </c>
      <c r="F1945" s="55" t="str">
        <f ca="1">IF(IF($H1945="","",INDEX([1]NKC!$D$10:$D$5007,$H1945))=$C$8,"",IF($H1945="","",INDEX([1]NKC!$F$10:$F$5007,$H1945)))</f>
        <v/>
      </c>
      <c r="G1945" s="50">
        <f ca="1">IF(SUM(E1945:F1945)=0,0,$G$11+SUM(E$12:$E1945)-SUM(F$12:$F1945))</f>
        <v>0</v>
      </c>
      <c r="H1945" s="51" t="str">
        <f ca="1">IF(IF(TYPE(MATCH($C$8,OFFSET([1]NKC!$D$10,H1944,0):'[1]NKC'!$D$5007,0)+H1944)=16,"",MATCH($C$8,OFFSET([1]NKC!$D$10,H1944,0):'[1]NKC'!$D$5007,0)+H1944)&lt;IF(TYPE(MATCH($C$8,OFFSET([1]NKC!$E$10,H1944,0):'[1]NKC'!$E$5007,0)+H1944)=16,"",MATCH($C$8,OFFSET([1]NKC!$E$10,H1944,0):'[1]NKC'!$E$5007,0)+H1944),IF(TYPE(MATCH($C$8,OFFSET([1]NKC!$D$10,H1944,0):'[1]NKC'!$D$5007,0)+H1944)=16,"",MATCH($C$8,OFFSET([1]NKC!$D$10,H1944,0):'[1]NKC'!$D$5007,0)+H1944),IF(TYPE(MATCH($C$8,OFFSET([1]NKC!$E$10,H1944,0):'[1]NKC'!$E$5007,0)+H1944)=16,"",MATCH($C$8,OFFSET([1]NKC!$E$10,H1944,0):'[1]NKC'!$E$5007,0)+H1944))</f>
        <v/>
      </c>
    </row>
    <row r="1946" spans="1:8" s="52" customFormat="1" ht="14.25" hidden="1">
      <c r="A1946" s="45" t="str">
        <f ca="1">IF($H1946="","",INDEX([1]NKC!$A$10:$A$5007,$H1946))</f>
        <v/>
      </c>
      <c r="B1946" s="46" t="str">
        <f ca="1">IF($H1946="","",INDEX([1]NKC!$B$10:$B$5007,$H1946))</f>
        <v/>
      </c>
      <c r="C1946" s="47" t="str">
        <f ca="1">IF($H1946="","",INDEX([1]NKC!$C$10:$C$5007,$H1946))</f>
        <v/>
      </c>
      <c r="D1946" s="48" t="str">
        <f ca="1">IF(IF($H1946="","",INDEX([1]NKC!$D$10:$D$5007,$H1946))=$C$8,IF($H1946="","",INDEX([1]NKC!$E$10:$E$5007,$H1946)),IF($H1946="","",INDEX([1]NKC!$D$10:$D$5007,$H1946)))</f>
        <v/>
      </c>
      <c r="E1946" s="49" t="str">
        <f ca="1">IF(IF($H1946="","",INDEX([1]NKC!$E$10:$E$5007,$H1946))=$C$8,"",IF($H1946="","",INDEX([1]NKC!$F$10:$F$5007,$H1946)))</f>
        <v/>
      </c>
      <c r="F1946" s="55" t="str">
        <f ca="1">IF(IF($H1946="","",INDEX([1]NKC!$D$10:$D$5007,$H1946))=$C$8,"",IF($H1946="","",INDEX([1]NKC!$F$10:$F$5007,$H1946)))</f>
        <v/>
      </c>
      <c r="G1946" s="50">
        <f ca="1">IF(SUM(E1946:F1946)=0,0,$G$11+SUM(E$12:$E1946)-SUM(F$12:$F1946))</f>
        <v>0</v>
      </c>
      <c r="H1946" s="51" t="str">
        <f ca="1">IF(IF(TYPE(MATCH($C$8,OFFSET([1]NKC!$D$10,H1945,0):'[1]NKC'!$D$5007,0)+H1945)=16,"",MATCH($C$8,OFFSET([1]NKC!$D$10,H1945,0):'[1]NKC'!$D$5007,0)+H1945)&lt;IF(TYPE(MATCH($C$8,OFFSET([1]NKC!$E$10,H1945,0):'[1]NKC'!$E$5007,0)+H1945)=16,"",MATCH($C$8,OFFSET([1]NKC!$E$10,H1945,0):'[1]NKC'!$E$5007,0)+H1945),IF(TYPE(MATCH($C$8,OFFSET([1]NKC!$D$10,H1945,0):'[1]NKC'!$D$5007,0)+H1945)=16,"",MATCH($C$8,OFFSET([1]NKC!$D$10,H1945,0):'[1]NKC'!$D$5007,0)+H1945),IF(TYPE(MATCH($C$8,OFFSET([1]NKC!$E$10,H1945,0):'[1]NKC'!$E$5007,0)+H1945)=16,"",MATCH($C$8,OFFSET([1]NKC!$E$10,H1945,0):'[1]NKC'!$E$5007,0)+H1945))</f>
        <v/>
      </c>
    </row>
    <row r="1947" spans="1:8" s="52" customFormat="1" ht="14.25" hidden="1">
      <c r="A1947" s="45" t="str">
        <f ca="1">IF($H1947="","",INDEX([1]NKC!$A$10:$A$5007,$H1947))</f>
        <v/>
      </c>
      <c r="B1947" s="46" t="str">
        <f ca="1">IF($H1947="","",INDEX([1]NKC!$B$10:$B$5007,$H1947))</f>
        <v/>
      </c>
      <c r="C1947" s="47" t="str">
        <f ca="1">IF($H1947="","",INDEX([1]NKC!$C$10:$C$5007,$H1947))</f>
        <v/>
      </c>
      <c r="D1947" s="48" t="str">
        <f ca="1">IF(IF($H1947="","",INDEX([1]NKC!$D$10:$D$5007,$H1947))=$C$8,IF($H1947="","",INDEX([1]NKC!$E$10:$E$5007,$H1947)),IF($H1947="","",INDEX([1]NKC!$D$10:$D$5007,$H1947)))</f>
        <v/>
      </c>
      <c r="E1947" s="49" t="str">
        <f ca="1">IF(IF($H1947="","",INDEX([1]NKC!$E$10:$E$5007,$H1947))=$C$8,"",IF($H1947="","",INDEX([1]NKC!$F$10:$F$5007,$H1947)))</f>
        <v/>
      </c>
      <c r="F1947" s="55" t="str">
        <f ca="1">IF(IF($H1947="","",INDEX([1]NKC!$D$10:$D$5007,$H1947))=$C$8,"",IF($H1947="","",INDEX([1]NKC!$F$10:$F$5007,$H1947)))</f>
        <v/>
      </c>
      <c r="G1947" s="50">
        <f ca="1">IF(SUM(E1947:F1947)=0,0,$G$11+SUM(E$12:$E1947)-SUM(F$12:$F1947))</f>
        <v>0</v>
      </c>
      <c r="H1947" s="51" t="str">
        <f ca="1">IF(IF(TYPE(MATCH($C$8,OFFSET([1]NKC!$D$10,H1946,0):'[1]NKC'!$D$5007,0)+H1946)=16,"",MATCH($C$8,OFFSET([1]NKC!$D$10,H1946,0):'[1]NKC'!$D$5007,0)+H1946)&lt;IF(TYPE(MATCH($C$8,OFFSET([1]NKC!$E$10,H1946,0):'[1]NKC'!$E$5007,0)+H1946)=16,"",MATCH($C$8,OFFSET([1]NKC!$E$10,H1946,0):'[1]NKC'!$E$5007,0)+H1946),IF(TYPE(MATCH($C$8,OFFSET([1]NKC!$D$10,H1946,0):'[1]NKC'!$D$5007,0)+H1946)=16,"",MATCH($C$8,OFFSET([1]NKC!$D$10,H1946,0):'[1]NKC'!$D$5007,0)+H1946),IF(TYPE(MATCH($C$8,OFFSET([1]NKC!$E$10,H1946,0):'[1]NKC'!$E$5007,0)+H1946)=16,"",MATCH($C$8,OFFSET([1]NKC!$E$10,H1946,0):'[1]NKC'!$E$5007,0)+H1946))</f>
        <v/>
      </c>
    </row>
    <row r="1948" spans="1:8" s="52" customFormat="1" ht="14.25" hidden="1">
      <c r="A1948" s="45" t="str">
        <f ca="1">IF($H1948="","",INDEX([1]NKC!$A$10:$A$5007,$H1948))</f>
        <v/>
      </c>
      <c r="B1948" s="46" t="str">
        <f ca="1">IF($H1948="","",INDEX([1]NKC!$B$10:$B$5007,$H1948))</f>
        <v/>
      </c>
      <c r="C1948" s="47" t="str">
        <f ca="1">IF($H1948="","",INDEX([1]NKC!$C$10:$C$5007,$H1948))</f>
        <v/>
      </c>
      <c r="D1948" s="48" t="str">
        <f ca="1">IF(IF($H1948="","",INDEX([1]NKC!$D$10:$D$5007,$H1948))=$C$8,IF($H1948="","",INDEX([1]NKC!$E$10:$E$5007,$H1948)),IF($H1948="","",INDEX([1]NKC!$D$10:$D$5007,$H1948)))</f>
        <v/>
      </c>
      <c r="E1948" s="49" t="str">
        <f ca="1">IF(IF($H1948="","",INDEX([1]NKC!$E$10:$E$5007,$H1948))=$C$8,"",IF($H1948="","",INDEX([1]NKC!$F$10:$F$5007,$H1948)))</f>
        <v/>
      </c>
      <c r="F1948" s="55" t="str">
        <f ca="1">IF(IF($H1948="","",INDEX([1]NKC!$D$10:$D$5007,$H1948))=$C$8,"",IF($H1948="","",INDEX([1]NKC!$F$10:$F$5007,$H1948)))</f>
        <v/>
      </c>
      <c r="G1948" s="50">
        <f ca="1">IF(SUM(E1948:F1948)=0,0,$G$11+SUM(E$12:$E1948)-SUM(F$12:$F1948))</f>
        <v>0</v>
      </c>
      <c r="H1948" s="51" t="str">
        <f ca="1">IF(IF(TYPE(MATCH($C$8,OFFSET([1]NKC!$D$10,H1947,0):'[1]NKC'!$D$5007,0)+H1947)=16,"",MATCH($C$8,OFFSET([1]NKC!$D$10,H1947,0):'[1]NKC'!$D$5007,0)+H1947)&lt;IF(TYPE(MATCH($C$8,OFFSET([1]NKC!$E$10,H1947,0):'[1]NKC'!$E$5007,0)+H1947)=16,"",MATCH($C$8,OFFSET([1]NKC!$E$10,H1947,0):'[1]NKC'!$E$5007,0)+H1947),IF(TYPE(MATCH($C$8,OFFSET([1]NKC!$D$10,H1947,0):'[1]NKC'!$D$5007,0)+H1947)=16,"",MATCH($C$8,OFFSET([1]NKC!$D$10,H1947,0):'[1]NKC'!$D$5007,0)+H1947),IF(TYPE(MATCH($C$8,OFFSET([1]NKC!$E$10,H1947,0):'[1]NKC'!$E$5007,0)+H1947)=16,"",MATCH($C$8,OFFSET([1]NKC!$E$10,H1947,0):'[1]NKC'!$E$5007,0)+H1947))</f>
        <v/>
      </c>
    </row>
    <row r="1949" spans="1:8" s="52" customFormat="1" ht="14.25" hidden="1">
      <c r="A1949" s="45" t="str">
        <f ca="1">IF($H1949="","",INDEX([1]NKC!$A$10:$A$5007,$H1949))</f>
        <v/>
      </c>
      <c r="B1949" s="46" t="str">
        <f ca="1">IF($H1949="","",INDEX([1]NKC!$B$10:$B$5007,$H1949))</f>
        <v/>
      </c>
      <c r="C1949" s="47" t="str">
        <f ca="1">IF($H1949="","",INDEX([1]NKC!$C$10:$C$5007,$H1949))</f>
        <v/>
      </c>
      <c r="D1949" s="48" t="str">
        <f ca="1">IF(IF($H1949="","",INDEX([1]NKC!$D$10:$D$5007,$H1949))=$C$8,IF($H1949="","",INDEX([1]NKC!$E$10:$E$5007,$H1949)),IF($H1949="","",INDEX([1]NKC!$D$10:$D$5007,$H1949)))</f>
        <v/>
      </c>
      <c r="E1949" s="49" t="str">
        <f ca="1">IF(IF($H1949="","",INDEX([1]NKC!$E$10:$E$5007,$H1949))=$C$8,"",IF($H1949="","",INDEX([1]NKC!$F$10:$F$5007,$H1949)))</f>
        <v/>
      </c>
      <c r="F1949" s="55" t="str">
        <f ca="1">IF(IF($H1949="","",INDEX([1]NKC!$D$10:$D$5007,$H1949))=$C$8,"",IF($H1949="","",INDEX([1]NKC!$F$10:$F$5007,$H1949)))</f>
        <v/>
      </c>
      <c r="G1949" s="50">
        <f ca="1">IF(SUM(E1949:F1949)=0,0,$G$11+SUM(E$12:$E1949)-SUM(F$12:$F1949))</f>
        <v>0</v>
      </c>
      <c r="H1949" s="51" t="str">
        <f ca="1">IF(IF(TYPE(MATCH($C$8,OFFSET([1]NKC!$D$10,H1948,0):'[1]NKC'!$D$5007,0)+H1948)=16,"",MATCH($C$8,OFFSET([1]NKC!$D$10,H1948,0):'[1]NKC'!$D$5007,0)+H1948)&lt;IF(TYPE(MATCH($C$8,OFFSET([1]NKC!$E$10,H1948,0):'[1]NKC'!$E$5007,0)+H1948)=16,"",MATCH($C$8,OFFSET([1]NKC!$E$10,H1948,0):'[1]NKC'!$E$5007,0)+H1948),IF(TYPE(MATCH($C$8,OFFSET([1]NKC!$D$10,H1948,0):'[1]NKC'!$D$5007,0)+H1948)=16,"",MATCH($C$8,OFFSET([1]NKC!$D$10,H1948,0):'[1]NKC'!$D$5007,0)+H1948),IF(TYPE(MATCH($C$8,OFFSET([1]NKC!$E$10,H1948,0):'[1]NKC'!$E$5007,0)+H1948)=16,"",MATCH($C$8,OFFSET([1]NKC!$E$10,H1948,0):'[1]NKC'!$E$5007,0)+H1948))</f>
        <v/>
      </c>
    </row>
    <row r="1950" spans="1:8" s="52" customFormat="1" ht="14.25" hidden="1">
      <c r="A1950" s="45" t="str">
        <f ca="1">IF($H1950="","",INDEX([1]NKC!$A$10:$A$5007,$H1950))</f>
        <v/>
      </c>
      <c r="B1950" s="46" t="str">
        <f ca="1">IF($H1950="","",INDEX([1]NKC!$B$10:$B$5007,$H1950))</f>
        <v/>
      </c>
      <c r="C1950" s="47" t="str">
        <f ca="1">IF($H1950="","",INDEX([1]NKC!$C$10:$C$5007,$H1950))</f>
        <v/>
      </c>
      <c r="D1950" s="48" t="str">
        <f ca="1">IF(IF($H1950="","",INDEX([1]NKC!$D$10:$D$5007,$H1950))=$C$8,IF($H1950="","",INDEX([1]NKC!$E$10:$E$5007,$H1950)),IF($H1950="","",INDEX([1]NKC!$D$10:$D$5007,$H1950)))</f>
        <v/>
      </c>
      <c r="E1950" s="49" t="str">
        <f ca="1">IF(IF($H1950="","",INDEX([1]NKC!$E$10:$E$5007,$H1950))=$C$8,"",IF($H1950="","",INDEX([1]NKC!$F$10:$F$5007,$H1950)))</f>
        <v/>
      </c>
      <c r="F1950" s="55" t="str">
        <f ca="1">IF(IF($H1950="","",INDEX([1]NKC!$D$10:$D$5007,$H1950))=$C$8,"",IF($H1950="","",INDEX([1]NKC!$F$10:$F$5007,$H1950)))</f>
        <v/>
      </c>
      <c r="G1950" s="50">
        <f ca="1">IF(SUM(E1950:F1950)=0,0,$G$11+SUM(E$12:$E1950)-SUM(F$12:$F1950))</f>
        <v>0</v>
      </c>
      <c r="H1950" s="51" t="str">
        <f ca="1">IF(IF(TYPE(MATCH($C$8,OFFSET([1]NKC!$D$10,H1949,0):'[1]NKC'!$D$5007,0)+H1949)=16,"",MATCH($C$8,OFFSET([1]NKC!$D$10,H1949,0):'[1]NKC'!$D$5007,0)+H1949)&lt;IF(TYPE(MATCH($C$8,OFFSET([1]NKC!$E$10,H1949,0):'[1]NKC'!$E$5007,0)+H1949)=16,"",MATCH($C$8,OFFSET([1]NKC!$E$10,H1949,0):'[1]NKC'!$E$5007,0)+H1949),IF(TYPE(MATCH($C$8,OFFSET([1]NKC!$D$10,H1949,0):'[1]NKC'!$D$5007,0)+H1949)=16,"",MATCH($C$8,OFFSET([1]NKC!$D$10,H1949,0):'[1]NKC'!$D$5007,0)+H1949),IF(TYPE(MATCH($C$8,OFFSET([1]NKC!$E$10,H1949,0):'[1]NKC'!$E$5007,0)+H1949)=16,"",MATCH($C$8,OFFSET([1]NKC!$E$10,H1949,0):'[1]NKC'!$E$5007,0)+H1949))</f>
        <v/>
      </c>
    </row>
    <row r="1951" spans="1:8" s="52" customFormat="1" ht="14.25" hidden="1">
      <c r="A1951" s="45" t="str">
        <f ca="1">IF($H1951="","",INDEX([1]NKC!$A$10:$A$5007,$H1951))</f>
        <v/>
      </c>
      <c r="B1951" s="46" t="str">
        <f ca="1">IF($H1951="","",INDEX([1]NKC!$B$10:$B$5007,$H1951))</f>
        <v/>
      </c>
      <c r="C1951" s="47" t="str">
        <f ca="1">IF($H1951="","",INDEX([1]NKC!$C$10:$C$5007,$H1951))</f>
        <v/>
      </c>
      <c r="D1951" s="48" t="str">
        <f ca="1">IF(IF($H1951="","",INDEX([1]NKC!$D$10:$D$5007,$H1951))=$C$8,IF($H1951="","",INDEX([1]NKC!$E$10:$E$5007,$H1951)),IF($H1951="","",INDEX([1]NKC!$D$10:$D$5007,$H1951)))</f>
        <v/>
      </c>
      <c r="E1951" s="49" t="str">
        <f ca="1">IF(IF($H1951="","",INDEX([1]NKC!$E$10:$E$5007,$H1951))=$C$8,"",IF($H1951="","",INDEX([1]NKC!$F$10:$F$5007,$H1951)))</f>
        <v/>
      </c>
      <c r="F1951" s="55" t="str">
        <f ca="1">IF(IF($H1951="","",INDEX([1]NKC!$D$10:$D$5007,$H1951))=$C$8,"",IF($H1951="","",INDEX([1]NKC!$F$10:$F$5007,$H1951)))</f>
        <v/>
      </c>
      <c r="G1951" s="50">
        <f ca="1">IF(SUM(E1951:F1951)=0,0,$G$11+SUM(E$12:$E1951)-SUM(F$12:$F1951))</f>
        <v>0</v>
      </c>
      <c r="H1951" s="51" t="str">
        <f ca="1">IF(IF(TYPE(MATCH($C$8,OFFSET([1]NKC!$D$10,H1950,0):'[1]NKC'!$D$5007,0)+H1950)=16,"",MATCH($C$8,OFFSET([1]NKC!$D$10,H1950,0):'[1]NKC'!$D$5007,0)+H1950)&lt;IF(TYPE(MATCH($C$8,OFFSET([1]NKC!$E$10,H1950,0):'[1]NKC'!$E$5007,0)+H1950)=16,"",MATCH($C$8,OFFSET([1]NKC!$E$10,H1950,0):'[1]NKC'!$E$5007,0)+H1950),IF(TYPE(MATCH($C$8,OFFSET([1]NKC!$D$10,H1950,0):'[1]NKC'!$D$5007,0)+H1950)=16,"",MATCH($C$8,OFFSET([1]NKC!$D$10,H1950,0):'[1]NKC'!$D$5007,0)+H1950),IF(TYPE(MATCH($C$8,OFFSET([1]NKC!$E$10,H1950,0):'[1]NKC'!$E$5007,0)+H1950)=16,"",MATCH($C$8,OFFSET([1]NKC!$E$10,H1950,0):'[1]NKC'!$E$5007,0)+H1950))</f>
        <v/>
      </c>
    </row>
    <row r="1952" spans="1:8" s="52" customFormat="1" ht="14.25" hidden="1">
      <c r="A1952" s="45" t="str">
        <f ca="1">IF($H1952="","",INDEX([1]NKC!$A$10:$A$5007,$H1952))</f>
        <v/>
      </c>
      <c r="B1952" s="46" t="str">
        <f ca="1">IF($H1952="","",INDEX([1]NKC!$B$10:$B$5007,$H1952))</f>
        <v/>
      </c>
      <c r="C1952" s="47" t="str">
        <f ca="1">IF($H1952="","",INDEX([1]NKC!$C$10:$C$5007,$H1952))</f>
        <v/>
      </c>
      <c r="D1952" s="48" t="str">
        <f ca="1">IF(IF($H1952="","",INDEX([1]NKC!$D$10:$D$5007,$H1952))=$C$8,IF($H1952="","",INDEX([1]NKC!$E$10:$E$5007,$H1952)),IF($H1952="","",INDEX([1]NKC!$D$10:$D$5007,$H1952)))</f>
        <v/>
      </c>
      <c r="E1952" s="49" t="str">
        <f ca="1">IF(IF($H1952="","",INDEX([1]NKC!$E$10:$E$5007,$H1952))=$C$8,"",IF($H1952="","",INDEX([1]NKC!$F$10:$F$5007,$H1952)))</f>
        <v/>
      </c>
      <c r="F1952" s="55" t="str">
        <f ca="1">IF(IF($H1952="","",INDEX([1]NKC!$D$10:$D$5007,$H1952))=$C$8,"",IF($H1952="","",INDEX([1]NKC!$F$10:$F$5007,$H1952)))</f>
        <v/>
      </c>
      <c r="G1952" s="50">
        <f ca="1">IF(SUM(E1952:F1952)=0,0,$G$11+SUM(E$12:$E1952)-SUM(F$12:$F1952))</f>
        <v>0</v>
      </c>
      <c r="H1952" s="51" t="str">
        <f ca="1">IF(IF(TYPE(MATCH($C$8,OFFSET([1]NKC!$D$10,H1951,0):'[1]NKC'!$D$5007,0)+H1951)=16,"",MATCH($C$8,OFFSET([1]NKC!$D$10,H1951,0):'[1]NKC'!$D$5007,0)+H1951)&lt;IF(TYPE(MATCH($C$8,OFFSET([1]NKC!$E$10,H1951,0):'[1]NKC'!$E$5007,0)+H1951)=16,"",MATCH($C$8,OFFSET([1]NKC!$E$10,H1951,0):'[1]NKC'!$E$5007,0)+H1951),IF(TYPE(MATCH($C$8,OFFSET([1]NKC!$D$10,H1951,0):'[1]NKC'!$D$5007,0)+H1951)=16,"",MATCH($C$8,OFFSET([1]NKC!$D$10,H1951,0):'[1]NKC'!$D$5007,0)+H1951),IF(TYPE(MATCH($C$8,OFFSET([1]NKC!$E$10,H1951,0):'[1]NKC'!$E$5007,0)+H1951)=16,"",MATCH($C$8,OFFSET([1]NKC!$E$10,H1951,0):'[1]NKC'!$E$5007,0)+H1951))</f>
        <v/>
      </c>
    </row>
    <row r="1953" spans="1:8" s="52" customFormat="1" ht="14.25" hidden="1">
      <c r="A1953" s="45" t="str">
        <f ca="1">IF($H1953="","",INDEX([1]NKC!$A$10:$A$5007,$H1953))</f>
        <v/>
      </c>
      <c r="B1953" s="46" t="str">
        <f ca="1">IF($H1953="","",INDEX([1]NKC!$B$10:$B$5007,$H1953))</f>
        <v/>
      </c>
      <c r="C1953" s="47" t="str">
        <f ca="1">IF($H1953="","",INDEX([1]NKC!$C$10:$C$5007,$H1953))</f>
        <v/>
      </c>
      <c r="D1953" s="48" t="str">
        <f ca="1">IF(IF($H1953="","",INDEX([1]NKC!$D$10:$D$5007,$H1953))=$C$8,IF($H1953="","",INDEX([1]NKC!$E$10:$E$5007,$H1953)),IF($H1953="","",INDEX([1]NKC!$D$10:$D$5007,$H1953)))</f>
        <v/>
      </c>
      <c r="E1953" s="49" t="str">
        <f ca="1">IF(IF($H1953="","",INDEX([1]NKC!$E$10:$E$5007,$H1953))=$C$8,"",IF($H1953="","",INDEX([1]NKC!$F$10:$F$5007,$H1953)))</f>
        <v/>
      </c>
      <c r="F1953" s="55" t="str">
        <f ca="1">IF(IF($H1953="","",INDEX([1]NKC!$D$10:$D$5007,$H1953))=$C$8,"",IF($H1953="","",INDEX([1]NKC!$F$10:$F$5007,$H1953)))</f>
        <v/>
      </c>
      <c r="G1953" s="50">
        <f ca="1">IF(SUM(E1953:F1953)=0,0,$G$11+SUM(E$12:$E1953)-SUM(F$12:$F1953))</f>
        <v>0</v>
      </c>
      <c r="H1953" s="51" t="str">
        <f ca="1">IF(IF(TYPE(MATCH($C$8,OFFSET([1]NKC!$D$10,H1952,0):'[1]NKC'!$D$5007,0)+H1952)=16,"",MATCH($C$8,OFFSET([1]NKC!$D$10,H1952,0):'[1]NKC'!$D$5007,0)+H1952)&lt;IF(TYPE(MATCH($C$8,OFFSET([1]NKC!$E$10,H1952,0):'[1]NKC'!$E$5007,0)+H1952)=16,"",MATCH($C$8,OFFSET([1]NKC!$E$10,H1952,0):'[1]NKC'!$E$5007,0)+H1952),IF(TYPE(MATCH($C$8,OFFSET([1]NKC!$D$10,H1952,0):'[1]NKC'!$D$5007,0)+H1952)=16,"",MATCH($C$8,OFFSET([1]NKC!$D$10,H1952,0):'[1]NKC'!$D$5007,0)+H1952),IF(TYPE(MATCH($C$8,OFFSET([1]NKC!$E$10,H1952,0):'[1]NKC'!$E$5007,0)+H1952)=16,"",MATCH($C$8,OFFSET([1]NKC!$E$10,H1952,0):'[1]NKC'!$E$5007,0)+H1952))</f>
        <v/>
      </c>
    </row>
    <row r="1954" spans="1:8" s="52" customFormat="1" ht="14.25" hidden="1">
      <c r="A1954" s="45" t="str">
        <f ca="1">IF($H1954="","",INDEX([1]NKC!$A$10:$A$5007,$H1954))</f>
        <v/>
      </c>
      <c r="B1954" s="46" t="str">
        <f ca="1">IF($H1954="","",INDEX([1]NKC!$B$10:$B$5007,$H1954))</f>
        <v/>
      </c>
      <c r="C1954" s="47" t="str">
        <f ca="1">IF($H1954="","",INDEX([1]NKC!$C$10:$C$5007,$H1954))</f>
        <v/>
      </c>
      <c r="D1954" s="48" t="str">
        <f ca="1">IF(IF($H1954="","",INDEX([1]NKC!$D$10:$D$5007,$H1954))=$C$8,IF($H1954="","",INDEX([1]NKC!$E$10:$E$5007,$H1954)),IF($H1954="","",INDEX([1]NKC!$D$10:$D$5007,$H1954)))</f>
        <v/>
      </c>
      <c r="E1954" s="49" t="str">
        <f ca="1">IF(IF($H1954="","",INDEX([1]NKC!$E$10:$E$5007,$H1954))=$C$8,"",IF($H1954="","",INDEX([1]NKC!$F$10:$F$5007,$H1954)))</f>
        <v/>
      </c>
      <c r="F1954" s="55" t="str">
        <f ca="1">IF(IF($H1954="","",INDEX([1]NKC!$D$10:$D$5007,$H1954))=$C$8,"",IF($H1954="","",INDEX([1]NKC!$F$10:$F$5007,$H1954)))</f>
        <v/>
      </c>
      <c r="G1954" s="50">
        <f ca="1">IF(SUM(E1954:F1954)=0,0,$G$11+SUM(E$12:$E1954)-SUM(F$12:$F1954))</f>
        <v>0</v>
      </c>
      <c r="H1954" s="51" t="str">
        <f ca="1">IF(IF(TYPE(MATCH($C$8,OFFSET([1]NKC!$D$10,H1953,0):'[1]NKC'!$D$5007,0)+H1953)=16,"",MATCH($C$8,OFFSET([1]NKC!$D$10,H1953,0):'[1]NKC'!$D$5007,0)+H1953)&lt;IF(TYPE(MATCH($C$8,OFFSET([1]NKC!$E$10,H1953,0):'[1]NKC'!$E$5007,0)+H1953)=16,"",MATCH($C$8,OFFSET([1]NKC!$E$10,H1953,0):'[1]NKC'!$E$5007,0)+H1953),IF(TYPE(MATCH($C$8,OFFSET([1]NKC!$D$10,H1953,0):'[1]NKC'!$D$5007,0)+H1953)=16,"",MATCH($C$8,OFFSET([1]NKC!$D$10,H1953,0):'[1]NKC'!$D$5007,0)+H1953),IF(TYPE(MATCH($C$8,OFFSET([1]NKC!$E$10,H1953,0):'[1]NKC'!$E$5007,0)+H1953)=16,"",MATCH($C$8,OFFSET([1]NKC!$E$10,H1953,0):'[1]NKC'!$E$5007,0)+H1953))</f>
        <v/>
      </c>
    </row>
    <row r="1955" spans="1:8" s="52" customFormat="1" ht="14.25" hidden="1">
      <c r="A1955" s="45" t="str">
        <f ca="1">IF($H1955="","",INDEX([1]NKC!$A$10:$A$5007,$H1955))</f>
        <v/>
      </c>
      <c r="B1955" s="46" t="str">
        <f ca="1">IF($H1955="","",INDEX([1]NKC!$B$10:$B$5007,$H1955))</f>
        <v/>
      </c>
      <c r="C1955" s="47" t="str">
        <f ca="1">IF($H1955="","",INDEX([1]NKC!$C$10:$C$5007,$H1955))</f>
        <v/>
      </c>
      <c r="D1955" s="48" t="str">
        <f ca="1">IF(IF($H1955="","",INDEX([1]NKC!$D$10:$D$5007,$H1955))=$C$8,IF($H1955="","",INDEX([1]NKC!$E$10:$E$5007,$H1955)),IF($H1955="","",INDEX([1]NKC!$D$10:$D$5007,$H1955)))</f>
        <v/>
      </c>
      <c r="E1955" s="49" t="str">
        <f ca="1">IF(IF($H1955="","",INDEX([1]NKC!$E$10:$E$5007,$H1955))=$C$8,"",IF($H1955="","",INDEX([1]NKC!$F$10:$F$5007,$H1955)))</f>
        <v/>
      </c>
      <c r="F1955" s="55" t="str">
        <f ca="1">IF(IF($H1955="","",INDEX([1]NKC!$D$10:$D$5007,$H1955))=$C$8,"",IF($H1955="","",INDEX([1]NKC!$F$10:$F$5007,$H1955)))</f>
        <v/>
      </c>
      <c r="G1955" s="50">
        <f ca="1">IF(SUM(E1955:F1955)=0,0,$G$11+SUM(E$12:$E1955)-SUM(F$12:$F1955))</f>
        <v>0</v>
      </c>
      <c r="H1955" s="51" t="str">
        <f ca="1">IF(IF(TYPE(MATCH($C$8,OFFSET([1]NKC!$D$10,H1954,0):'[1]NKC'!$D$5007,0)+H1954)=16,"",MATCH($C$8,OFFSET([1]NKC!$D$10,H1954,0):'[1]NKC'!$D$5007,0)+H1954)&lt;IF(TYPE(MATCH($C$8,OFFSET([1]NKC!$E$10,H1954,0):'[1]NKC'!$E$5007,0)+H1954)=16,"",MATCH($C$8,OFFSET([1]NKC!$E$10,H1954,0):'[1]NKC'!$E$5007,0)+H1954),IF(TYPE(MATCH($C$8,OFFSET([1]NKC!$D$10,H1954,0):'[1]NKC'!$D$5007,0)+H1954)=16,"",MATCH($C$8,OFFSET([1]NKC!$D$10,H1954,0):'[1]NKC'!$D$5007,0)+H1954),IF(TYPE(MATCH($C$8,OFFSET([1]NKC!$E$10,H1954,0):'[1]NKC'!$E$5007,0)+H1954)=16,"",MATCH($C$8,OFFSET([1]NKC!$E$10,H1954,0):'[1]NKC'!$E$5007,0)+H1954))</f>
        <v/>
      </c>
    </row>
    <row r="1956" spans="1:8" s="52" customFormat="1" ht="14.25" hidden="1">
      <c r="A1956" s="45" t="str">
        <f ca="1">IF($H1956="","",INDEX([1]NKC!$A$10:$A$5007,$H1956))</f>
        <v/>
      </c>
      <c r="B1956" s="46" t="str">
        <f ca="1">IF($H1956="","",INDEX([1]NKC!$B$10:$B$5007,$H1956))</f>
        <v/>
      </c>
      <c r="C1956" s="47" t="str">
        <f ca="1">IF($H1956="","",INDEX([1]NKC!$C$10:$C$5007,$H1956))</f>
        <v/>
      </c>
      <c r="D1956" s="48" t="str">
        <f ca="1">IF(IF($H1956="","",INDEX([1]NKC!$D$10:$D$5007,$H1956))=$C$8,IF($H1956="","",INDEX([1]NKC!$E$10:$E$5007,$H1956)),IF($H1956="","",INDEX([1]NKC!$D$10:$D$5007,$H1956)))</f>
        <v/>
      </c>
      <c r="E1956" s="49" t="str">
        <f ca="1">IF(IF($H1956="","",INDEX([1]NKC!$E$10:$E$5007,$H1956))=$C$8,"",IF($H1956="","",INDEX([1]NKC!$F$10:$F$5007,$H1956)))</f>
        <v/>
      </c>
      <c r="F1956" s="55" t="str">
        <f ca="1">IF(IF($H1956="","",INDEX([1]NKC!$D$10:$D$5007,$H1956))=$C$8,"",IF($H1956="","",INDEX([1]NKC!$F$10:$F$5007,$H1956)))</f>
        <v/>
      </c>
      <c r="G1956" s="50">
        <f ca="1">IF(SUM(E1956:F1956)=0,0,$G$11+SUM(E$12:$E1956)-SUM(F$12:$F1956))</f>
        <v>0</v>
      </c>
      <c r="H1956" s="51" t="str">
        <f ca="1">IF(IF(TYPE(MATCH($C$8,OFFSET([1]NKC!$D$10,H1955,0):'[1]NKC'!$D$5007,0)+H1955)=16,"",MATCH($C$8,OFFSET([1]NKC!$D$10,H1955,0):'[1]NKC'!$D$5007,0)+H1955)&lt;IF(TYPE(MATCH($C$8,OFFSET([1]NKC!$E$10,H1955,0):'[1]NKC'!$E$5007,0)+H1955)=16,"",MATCH($C$8,OFFSET([1]NKC!$E$10,H1955,0):'[1]NKC'!$E$5007,0)+H1955),IF(TYPE(MATCH($C$8,OFFSET([1]NKC!$D$10,H1955,0):'[1]NKC'!$D$5007,0)+H1955)=16,"",MATCH($C$8,OFFSET([1]NKC!$D$10,H1955,0):'[1]NKC'!$D$5007,0)+H1955),IF(TYPE(MATCH($C$8,OFFSET([1]NKC!$E$10,H1955,0):'[1]NKC'!$E$5007,0)+H1955)=16,"",MATCH($C$8,OFFSET([1]NKC!$E$10,H1955,0):'[1]NKC'!$E$5007,0)+H1955))</f>
        <v/>
      </c>
    </row>
    <row r="1957" spans="1:8" s="52" customFormat="1" ht="14.25" hidden="1">
      <c r="A1957" s="45" t="str">
        <f ca="1">IF($H1957="","",INDEX([1]NKC!$A$10:$A$5007,$H1957))</f>
        <v/>
      </c>
      <c r="B1957" s="46" t="str">
        <f ca="1">IF($H1957="","",INDEX([1]NKC!$B$10:$B$5007,$H1957))</f>
        <v/>
      </c>
      <c r="C1957" s="47" t="str">
        <f ca="1">IF($H1957="","",INDEX([1]NKC!$C$10:$C$5007,$H1957))</f>
        <v/>
      </c>
      <c r="D1957" s="48" t="str">
        <f ca="1">IF(IF($H1957="","",INDEX([1]NKC!$D$10:$D$5007,$H1957))=$C$8,IF($H1957="","",INDEX([1]NKC!$E$10:$E$5007,$H1957)),IF($H1957="","",INDEX([1]NKC!$D$10:$D$5007,$H1957)))</f>
        <v/>
      </c>
      <c r="E1957" s="49" t="str">
        <f ca="1">IF(IF($H1957="","",INDEX([1]NKC!$E$10:$E$5007,$H1957))=$C$8,"",IF($H1957="","",INDEX([1]NKC!$F$10:$F$5007,$H1957)))</f>
        <v/>
      </c>
      <c r="F1957" s="55" t="str">
        <f ca="1">IF(IF($H1957="","",INDEX([1]NKC!$D$10:$D$5007,$H1957))=$C$8,"",IF($H1957="","",INDEX([1]NKC!$F$10:$F$5007,$H1957)))</f>
        <v/>
      </c>
      <c r="G1957" s="50">
        <f ca="1">IF(SUM(E1957:F1957)=0,0,$G$11+SUM(E$12:$E1957)-SUM(F$12:$F1957))</f>
        <v>0</v>
      </c>
      <c r="H1957" s="51" t="str">
        <f ca="1">IF(IF(TYPE(MATCH($C$8,OFFSET([1]NKC!$D$10,H1956,0):'[1]NKC'!$D$5007,0)+H1956)=16,"",MATCH($C$8,OFFSET([1]NKC!$D$10,H1956,0):'[1]NKC'!$D$5007,0)+H1956)&lt;IF(TYPE(MATCH($C$8,OFFSET([1]NKC!$E$10,H1956,0):'[1]NKC'!$E$5007,0)+H1956)=16,"",MATCH($C$8,OFFSET([1]NKC!$E$10,H1956,0):'[1]NKC'!$E$5007,0)+H1956),IF(TYPE(MATCH($C$8,OFFSET([1]NKC!$D$10,H1956,0):'[1]NKC'!$D$5007,0)+H1956)=16,"",MATCH($C$8,OFFSET([1]NKC!$D$10,H1956,0):'[1]NKC'!$D$5007,0)+H1956),IF(TYPE(MATCH($C$8,OFFSET([1]NKC!$E$10,H1956,0):'[1]NKC'!$E$5007,0)+H1956)=16,"",MATCH($C$8,OFFSET([1]NKC!$E$10,H1956,0):'[1]NKC'!$E$5007,0)+H1956))</f>
        <v/>
      </c>
    </row>
    <row r="1958" spans="1:8" s="52" customFormat="1" ht="14.25" hidden="1">
      <c r="A1958" s="45" t="str">
        <f ca="1">IF($H1958="","",INDEX([1]NKC!$A$10:$A$5007,$H1958))</f>
        <v/>
      </c>
      <c r="B1958" s="46" t="str">
        <f ca="1">IF($H1958="","",INDEX([1]NKC!$B$10:$B$5007,$H1958))</f>
        <v/>
      </c>
      <c r="C1958" s="47" t="str">
        <f ca="1">IF($H1958="","",INDEX([1]NKC!$C$10:$C$5007,$H1958))</f>
        <v/>
      </c>
      <c r="D1958" s="48" t="str">
        <f ca="1">IF(IF($H1958="","",INDEX([1]NKC!$D$10:$D$5007,$H1958))=$C$8,IF($H1958="","",INDEX([1]NKC!$E$10:$E$5007,$H1958)),IF($H1958="","",INDEX([1]NKC!$D$10:$D$5007,$H1958)))</f>
        <v/>
      </c>
      <c r="E1958" s="49" t="str">
        <f ca="1">IF(IF($H1958="","",INDEX([1]NKC!$E$10:$E$5007,$H1958))=$C$8,"",IF($H1958="","",INDEX([1]NKC!$F$10:$F$5007,$H1958)))</f>
        <v/>
      </c>
      <c r="F1958" s="55" t="str">
        <f ca="1">IF(IF($H1958="","",INDEX([1]NKC!$D$10:$D$5007,$H1958))=$C$8,"",IF($H1958="","",INDEX([1]NKC!$F$10:$F$5007,$H1958)))</f>
        <v/>
      </c>
      <c r="G1958" s="50">
        <f ca="1">IF(SUM(E1958:F1958)=0,0,$G$11+SUM(E$12:$E1958)-SUM(F$12:$F1958))</f>
        <v>0</v>
      </c>
      <c r="H1958" s="51" t="str">
        <f ca="1">IF(IF(TYPE(MATCH($C$8,OFFSET([1]NKC!$D$10,H1957,0):'[1]NKC'!$D$5007,0)+H1957)=16,"",MATCH($C$8,OFFSET([1]NKC!$D$10,H1957,0):'[1]NKC'!$D$5007,0)+H1957)&lt;IF(TYPE(MATCH($C$8,OFFSET([1]NKC!$E$10,H1957,0):'[1]NKC'!$E$5007,0)+H1957)=16,"",MATCH($C$8,OFFSET([1]NKC!$E$10,H1957,0):'[1]NKC'!$E$5007,0)+H1957),IF(TYPE(MATCH($C$8,OFFSET([1]NKC!$D$10,H1957,0):'[1]NKC'!$D$5007,0)+H1957)=16,"",MATCH($C$8,OFFSET([1]NKC!$D$10,H1957,0):'[1]NKC'!$D$5007,0)+H1957),IF(TYPE(MATCH($C$8,OFFSET([1]NKC!$E$10,H1957,0):'[1]NKC'!$E$5007,0)+H1957)=16,"",MATCH($C$8,OFFSET([1]NKC!$E$10,H1957,0):'[1]NKC'!$E$5007,0)+H1957))</f>
        <v/>
      </c>
    </row>
    <row r="1959" spans="1:8" s="52" customFormat="1" ht="14.25" hidden="1">
      <c r="A1959" s="45" t="str">
        <f ca="1">IF($H1959="","",INDEX([1]NKC!$A$10:$A$5007,$H1959))</f>
        <v/>
      </c>
      <c r="B1959" s="46" t="str">
        <f ca="1">IF($H1959="","",INDEX([1]NKC!$B$10:$B$5007,$H1959))</f>
        <v/>
      </c>
      <c r="C1959" s="47" t="str">
        <f ca="1">IF($H1959="","",INDEX([1]NKC!$C$10:$C$5007,$H1959))</f>
        <v/>
      </c>
      <c r="D1959" s="48" t="str">
        <f ca="1">IF(IF($H1959="","",INDEX([1]NKC!$D$10:$D$5007,$H1959))=$C$8,IF($H1959="","",INDEX([1]NKC!$E$10:$E$5007,$H1959)),IF($H1959="","",INDEX([1]NKC!$D$10:$D$5007,$H1959)))</f>
        <v/>
      </c>
      <c r="E1959" s="49" t="str">
        <f ca="1">IF(IF($H1959="","",INDEX([1]NKC!$E$10:$E$5007,$H1959))=$C$8,"",IF($H1959="","",INDEX([1]NKC!$F$10:$F$5007,$H1959)))</f>
        <v/>
      </c>
      <c r="F1959" s="55" t="str">
        <f ca="1">IF(IF($H1959="","",INDEX([1]NKC!$D$10:$D$5007,$H1959))=$C$8,"",IF($H1959="","",INDEX([1]NKC!$F$10:$F$5007,$H1959)))</f>
        <v/>
      </c>
      <c r="G1959" s="50">
        <f ca="1">IF(SUM(E1959:F1959)=0,0,$G$11+SUM(E$12:$E1959)-SUM(F$12:$F1959))</f>
        <v>0</v>
      </c>
      <c r="H1959" s="51" t="str">
        <f ca="1">IF(IF(TYPE(MATCH($C$8,OFFSET([1]NKC!$D$10,H1958,0):'[1]NKC'!$D$5007,0)+H1958)=16,"",MATCH($C$8,OFFSET([1]NKC!$D$10,H1958,0):'[1]NKC'!$D$5007,0)+H1958)&lt;IF(TYPE(MATCH($C$8,OFFSET([1]NKC!$E$10,H1958,0):'[1]NKC'!$E$5007,0)+H1958)=16,"",MATCH($C$8,OFFSET([1]NKC!$E$10,H1958,0):'[1]NKC'!$E$5007,0)+H1958),IF(TYPE(MATCH($C$8,OFFSET([1]NKC!$D$10,H1958,0):'[1]NKC'!$D$5007,0)+H1958)=16,"",MATCH($C$8,OFFSET([1]NKC!$D$10,H1958,0):'[1]NKC'!$D$5007,0)+H1958),IF(TYPE(MATCH($C$8,OFFSET([1]NKC!$E$10,H1958,0):'[1]NKC'!$E$5007,0)+H1958)=16,"",MATCH($C$8,OFFSET([1]NKC!$E$10,H1958,0):'[1]NKC'!$E$5007,0)+H1958))</f>
        <v/>
      </c>
    </row>
    <row r="1960" spans="1:8" s="52" customFormat="1" ht="14.25" hidden="1">
      <c r="A1960" s="45" t="str">
        <f ca="1">IF($H1960="","",INDEX([1]NKC!$A$10:$A$5007,$H1960))</f>
        <v/>
      </c>
      <c r="B1960" s="46" t="str">
        <f ca="1">IF($H1960="","",INDEX([1]NKC!$B$10:$B$5007,$H1960))</f>
        <v/>
      </c>
      <c r="C1960" s="47" t="str">
        <f ca="1">IF($H1960="","",INDEX([1]NKC!$C$10:$C$5007,$H1960))</f>
        <v/>
      </c>
      <c r="D1960" s="48" t="str">
        <f ca="1">IF(IF($H1960="","",INDEX([1]NKC!$D$10:$D$5007,$H1960))=$C$8,IF($H1960="","",INDEX([1]NKC!$E$10:$E$5007,$H1960)),IF($H1960="","",INDEX([1]NKC!$D$10:$D$5007,$H1960)))</f>
        <v/>
      </c>
      <c r="E1960" s="49" t="str">
        <f ca="1">IF(IF($H1960="","",INDEX([1]NKC!$E$10:$E$5007,$H1960))=$C$8,"",IF($H1960="","",INDEX([1]NKC!$F$10:$F$5007,$H1960)))</f>
        <v/>
      </c>
      <c r="F1960" s="55" t="str">
        <f ca="1">IF(IF($H1960="","",INDEX([1]NKC!$D$10:$D$5007,$H1960))=$C$8,"",IF($H1960="","",INDEX([1]NKC!$F$10:$F$5007,$H1960)))</f>
        <v/>
      </c>
      <c r="G1960" s="50">
        <f ca="1">IF(SUM(E1960:F1960)=0,0,$G$11+SUM(E$12:$E1960)-SUM(F$12:$F1960))</f>
        <v>0</v>
      </c>
      <c r="H1960" s="51" t="str">
        <f ca="1">IF(IF(TYPE(MATCH($C$8,OFFSET([1]NKC!$D$10,H1959,0):'[1]NKC'!$D$5007,0)+H1959)=16,"",MATCH($C$8,OFFSET([1]NKC!$D$10,H1959,0):'[1]NKC'!$D$5007,0)+H1959)&lt;IF(TYPE(MATCH($C$8,OFFSET([1]NKC!$E$10,H1959,0):'[1]NKC'!$E$5007,0)+H1959)=16,"",MATCH($C$8,OFFSET([1]NKC!$E$10,H1959,0):'[1]NKC'!$E$5007,0)+H1959),IF(TYPE(MATCH($C$8,OFFSET([1]NKC!$D$10,H1959,0):'[1]NKC'!$D$5007,0)+H1959)=16,"",MATCH($C$8,OFFSET([1]NKC!$D$10,H1959,0):'[1]NKC'!$D$5007,0)+H1959),IF(TYPE(MATCH($C$8,OFFSET([1]NKC!$E$10,H1959,0):'[1]NKC'!$E$5007,0)+H1959)=16,"",MATCH($C$8,OFFSET([1]NKC!$E$10,H1959,0):'[1]NKC'!$E$5007,0)+H1959))</f>
        <v/>
      </c>
    </row>
    <row r="1961" spans="1:8" s="52" customFormat="1" ht="14.25" hidden="1">
      <c r="A1961" s="45" t="str">
        <f ca="1">IF($H1961="","",INDEX([1]NKC!$A$10:$A$5007,$H1961))</f>
        <v/>
      </c>
      <c r="B1961" s="46" t="str">
        <f ca="1">IF($H1961="","",INDEX([1]NKC!$B$10:$B$5007,$H1961))</f>
        <v/>
      </c>
      <c r="C1961" s="47" t="str">
        <f ca="1">IF($H1961="","",INDEX([1]NKC!$C$10:$C$5007,$H1961))</f>
        <v/>
      </c>
      <c r="D1961" s="48" t="str">
        <f ca="1">IF(IF($H1961="","",INDEX([1]NKC!$D$10:$D$5007,$H1961))=$C$8,IF($H1961="","",INDEX([1]NKC!$E$10:$E$5007,$H1961)),IF($H1961="","",INDEX([1]NKC!$D$10:$D$5007,$H1961)))</f>
        <v/>
      </c>
      <c r="E1961" s="49" t="str">
        <f ca="1">IF(IF($H1961="","",INDEX([1]NKC!$E$10:$E$5007,$H1961))=$C$8,"",IF($H1961="","",INDEX([1]NKC!$F$10:$F$5007,$H1961)))</f>
        <v/>
      </c>
      <c r="F1961" s="55" t="str">
        <f ca="1">IF(IF($H1961="","",INDEX([1]NKC!$D$10:$D$5007,$H1961))=$C$8,"",IF($H1961="","",INDEX([1]NKC!$F$10:$F$5007,$H1961)))</f>
        <v/>
      </c>
      <c r="G1961" s="50">
        <f ca="1">IF(SUM(E1961:F1961)=0,0,$G$11+SUM(E$12:$E1961)-SUM(F$12:$F1961))</f>
        <v>0</v>
      </c>
      <c r="H1961" s="51" t="str">
        <f ca="1">IF(IF(TYPE(MATCH($C$8,OFFSET([1]NKC!$D$10,H1960,0):'[1]NKC'!$D$5007,0)+H1960)=16,"",MATCH($C$8,OFFSET([1]NKC!$D$10,H1960,0):'[1]NKC'!$D$5007,0)+H1960)&lt;IF(TYPE(MATCH($C$8,OFFSET([1]NKC!$E$10,H1960,0):'[1]NKC'!$E$5007,0)+H1960)=16,"",MATCH($C$8,OFFSET([1]NKC!$E$10,H1960,0):'[1]NKC'!$E$5007,0)+H1960),IF(TYPE(MATCH($C$8,OFFSET([1]NKC!$D$10,H1960,0):'[1]NKC'!$D$5007,0)+H1960)=16,"",MATCH($C$8,OFFSET([1]NKC!$D$10,H1960,0):'[1]NKC'!$D$5007,0)+H1960),IF(TYPE(MATCH($C$8,OFFSET([1]NKC!$E$10,H1960,0):'[1]NKC'!$E$5007,0)+H1960)=16,"",MATCH($C$8,OFFSET([1]NKC!$E$10,H1960,0):'[1]NKC'!$E$5007,0)+H1960))</f>
        <v/>
      </c>
    </row>
    <row r="1962" spans="1:8" s="52" customFormat="1" ht="14.25" hidden="1">
      <c r="A1962" s="45" t="str">
        <f ca="1">IF($H1962="","",INDEX([1]NKC!$A$10:$A$5007,$H1962))</f>
        <v/>
      </c>
      <c r="B1962" s="46" t="str">
        <f ca="1">IF($H1962="","",INDEX([1]NKC!$B$10:$B$5007,$H1962))</f>
        <v/>
      </c>
      <c r="C1962" s="47" t="str">
        <f ca="1">IF($H1962="","",INDEX([1]NKC!$C$10:$C$5007,$H1962))</f>
        <v/>
      </c>
      <c r="D1962" s="48" t="str">
        <f ca="1">IF(IF($H1962="","",INDEX([1]NKC!$D$10:$D$5007,$H1962))=$C$8,IF($H1962="","",INDEX([1]NKC!$E$10:$E$5007,$H1962)),IF($H1962="","",INDEX([1]NKC!$D$10:$D$5007,$H1962)))</f>
        <v/>
      </c>
      <c r="E1962" s="49" t="str">
        <f ca="1">IF(IF($H1962="","",INDEX([1]NKC!$E$10:$E$5007,$H1962))=$C$8,"",IF($H1962="","",INDEX([1]NKC!$F$10:$F$5007,$H1962)))</f>
        <v/>
      </c>
      <c r="F1962" s="55" t="str">
        <f ca="1">IF(IF($H1962="","",INDEX([1]NKC!$D$10:$D$5007,$H1962))=$C$8,"",IF($H1962="","",INDEX([1]NKC!$F$10:$F$5007,$H1962)))</f>
        <v/>
      </c>
      <c r="G1962" s="50">
        <f ca="1">IF(SUM(E1962:F1962)=0,0,$G$11+SUM(E$12:$E1962)-SUM(F$12:$F1962))</f>
        <v>0</v>
      </c>
      <c r="H1962" s="51" t="str">
        <f ca="1">IF(IF(TYPE(MATCH($C$8,OFFSET([1]NKC!$D$10,H1961,0):'[1]NKC'!$D$5007,0)+H1961)=16,"",MATCH($C$8,OFFSET([1]NKC!$D$10,H1961,0):'[1]NKC'!$D$5007,0)+H1961)&lt;IF(TYPE(MATCH($C$8,OFFSET([1]NKC!$E$10,H1961,0):'[1]NKC'!$E$5007,0)+H1961)=16,"",MATCH($C$8,OFFSET([1]NKC!$E$10,H1961,0):'[1]NKC'!$E$5007,0)+H1961),IF(TYPE(MATCH($C$8,OFFSET([1]NKC!$D$10,H1961,0):'[1]NKC'!$D$5007,0)+H1961)=16,"",MATCH($C$8,OFFSET([1]NKC!$D$10,H1961,0):'[1]NKC'!$D$5007,0)+H1961),IF(TYPE(MATCH($C$8,OFFSET([1]NKC!$E$10,H1961,0):'[1]NKC'!$E$5007,0)+H1961)=16,"",MATCH($C$8,OFFSET([1]NKC!$E$10,H1961,0):'[1]NKC'!$E$5007,0)+H1961))</f>
        <v/>
      </c>
    </row>
    <row r="1963" spans="1:8" s="52" customFormat="1" ht="14.25" hidden="1">
      <c r="A1963" s="45" t="str">
        <f ca="1">IF($H1963="","",INDEX([1]NKC!$A$10:$A$5007,$H1963))</f>
        <v/>
      </c>
      <c r="B1963" s="46" t="str">
        <f ca="1">IF($H1963="","",INDEX([1]NKC!$B$10:$B$5007,$H1963))</f>
        <v/>
      </c>
      <c r="C1963" s="47" t="str">
        <f ca="1">IF($H1963="","",INDEX([1]NKC!$C$10:$C$5007,$H1963))</f>
        <v/>
      </c>
      <c r="D1963" s="48" t="str">
        <f ca="1">IF(IF($H1963="","",INDEX([1]NKC!$D$10:$D$5007,$H1963))=$C$8,IF($H1963="","",INDEX([1]NKC!$E$10:$E$5007,$H1963)),IF($H1963="","",INDEX([1]NKC!$D$10:$D$5007,$H1963)))</f>
        <v/>
      </c>
      <c r="E1963" s="49" t="str">
        <f ca="1">IF(IF($H1963="","",INDEX([1]NKC!$E$10:$E$5007,$H1963))=$C$8,"",IF($H1963="","",INDEX([1]NKC!$F$10:$F$5007,$H1963)))</f>
        <v/>
      </c>
      <c r="F1963" s="55" t="str">
        <f ca="1">IF(IF($H1963="","",INDEX([1]NKC!$D$10:$D$5007,$H1963))=$C$8,"",IF($H1963="","",INDEX([1]NKC!$F$10:$F$5007,$H1963)))</f>
        <v/>
      </c>
      <c r="G1963" s="50">
        <f ca="1">IF(SUM(E1963:F1963)=0,0,$G$11+SUM(E$12:$E1963)-SUM(F$12:$F1963))</f>
        <v>0</v>
      </c>
      <c r="H1963" s="51" t="str">
        <f ca="1">IF(IF(TYPE(MATCH($C$8,OFFSET([1]NKC!$D$10,H1962,0):'[1]NKC'!$D$5007,0)+H1962)=16,"",MATCH($C$8,OFFSET([1]NKC!$D$10,H1962,0):'[1]NKC'!$D$5007,0)+H1962)&lt;IF(TYPE(MATCH($C$8,OFFSET([1]NKC!$E$10,H1962,0):'[1]NKC'!$E$5007,0)+H1962)=16,"",MATCH($C$8,OFFSET([1]NKC!$E$10,H1962,0):'[1]NKC'!$E$5007,0)+H1962),IF(TYPE(MATCH($C$8,OFFSET([1]NKC!$D$10,H1962,0):'[1]NKC'!$D$5007,0)+H1962)=16,"",MATCH($C$8,OFFSET([1]NKC!$D$10,H1962,0):'[1]NKC'!$D$5007,0)+H1962),IF(TYPE(MATCH($C$8,OFFSET([1]NKC!$E$10,H1962,0):'[1]NKC'!$E$5007,0)+H1962)=16,"",MATCH($C$8,OFFSET([1]NKC!$E$10,H1962,0):'[1]NKC'!$E$5007,0)+H1962))</f>
        <v/>
      </c>
    </row>
    <row r="1964" spans="1:8" s="52" customFormat="1" ht="14.25" hidden="1">
      <c r="A1964" s="45" t="str">
        <f ca="1">IF($H1964="","",INDEX([1]NKC!$A$10:$A$5007,$H1964))</f>
        <v/>
      </c>
      <c r="B1964" s="46" t="str">
        <f ca="1">IF($H1964="","",INDEX([1]NKC!$B$10:$B$5007,$H1964))</f>
        <v/>
      </c>
      <c r="C1964" s="47" t="str">
        <f ca="1">IF($H1964="","",INDEX([1]NKC!$C$10:$C$5007,$H1964))</f>
        <v/>
      </c>
      <c r="D1964" s="48" t="str">
        <f ca="1">IF(IF($H1964="","",INDEX([1]NKC!$D$10:$D$5007,$H1964))=$C$8,IF($H1964="","",INDEX([1]NKC!$E$10:$E$5007,$H1964)),IF($H1964="","",INDEX([1]NKC!$D$10:$D$5007,$H1964)))</f>
        <v/>
      </c>
      <c r="E1964" s="49" t="str">
        <f ca="1">IF(IF($H1964="","",INDEX([1]NKC!$E$10:$E$5007,$H1964))=$C$8,"",IF($H1964="","",INDEX([1]NKC!$F$10:$F$5007,$H1964)))</f>
        <v/>
      </c>
      <c r="F1964" s="55" t="str">
        <f ca="1">IF(IF($H1964="","",INDEX([1]NKC!$D$10:$D$5007,$H1964))=$C$8,"",IF($H1964="","",INDEX([1]NKC!$F$10:$F$5007,$H1964)))</f>
        <v/>
      </c>
      <c r="G1964" s="50">
        <f ca="1">IF(SUM(E1964:F1964)=0,0,$G$11+SUM(E$12:$E1964)-SUM(F$12:$F1964))</f>
        <v>0</v>
      </c>
      <c r="H1964" s="51" t="str">
        <f ca="1">IF(IF(TYPE(MATCH($C$8,OFFSET([1]NKC!$D$10,H1963,0):'[1]NKC'!$D$5007,0)+H1963)=16,"",MATCH($C$8,OFFSET([1]NKC!$D$10,H1963,0):'[1]NKC'!$D$5007,0)+H1963)&lt;IF(TYPE(MATCH($C$8,OFFSET([1]NKC!$E$10,H1963,0):'[1]NKC'!$E$5007,0)+H1963)=16,"",MATCH($C$8,OFFSET([1]NKC!$E$10,H1963,0):'[1]NKC'!$E$5007,0)+H1963),IF(TYPE(MATCH($C$8,OFFSET([1]NKC!$D$10,H1963,0):'[1]NKC'!$D$5007,0)+H1963)=16,"",MATCH($C$8,OFFSET([1]NKC!$D$10,H1963,0):'[1]NKC'!$D$5007,0)+H1963),IF(TYPE(MATCH($C$8,OFFSET([1]NKC!$E$10,H1963,0):'[1]NKC'!$E$5007,0)+H1963)=16,"",MATCH($C$8,OFFSET([1]NKC!$E$10,H1963,0):'[1]NKC'!$E$5007,0)+H1963))</f>
        <v/>
      </c>
    </row>
    <row r="1965" spans="1:8" s="52" customFormat="1" ht="14.25" hidden="1">
      <c r="A1965" s="45" t="str">
        <f ca="1">IF($H1965="","",INDEX([1]NKC!$A$10:$A$5007,$H1965))</f>
        <v/>
      </c>
      <c r="B1965" s="46" t="str">
        <f ca="1">IF($H1965="","",INDEX([1]NKC!$B$10:$B$5007,$H1965))</f>
        <v/>
      </c>
      <c r="C1965" s="47" t="str">
        <f ca="1">IF($H1965="","",INDEX([1]NKC!$C$10:$C$5007,$H1965))</f>
        <v/>
      </c>
      <c r="D1965" s="48" t="str">
        <f ca="1">IF(IF($H1965="","",INDEX([1]NKC!$D$10:$D$5007,$H1965))=$C$8,IF($H1965="","",INDEX([1]NKC!$E$10:$E$5007,$H1965)),IF($H1965="","",INDEX([1]NKC!$D$10:$D$5007,$H1965)))</f>
        <v/>
      </c>
      <c r="E1965" s="49" t="str">
        <f ca="1">IF(IF($H1965="","",INDEX([1]NKC!$E$10:$E$5007,$H1965))=$C$8,"",IF($H1965="","",INDEX([1]NKC!$F$10:$F$5007,$H1965)))</f>
        <v/>
      </c>
      <c r="F1965" s="55" t="str">
        <f ca="1">IF(IF($H1965="","",INDEX([1]NKC!$D$10:$D$5007,$H1965))=$C$8,"",IF($H1965="","",INDEX([1]NKC!$F$10:$F$5007,$H1965)))</f>
        <v/>
      </c>
      <c r="G1965" s="50">
        <f ca="1">IF(SUM(E1965:F1965)=0,0,$G$11+SUM(E$12:$E1965)-SUM(F$12:$F1965))</f>
        <v>0</v>
      </c>
      <c r="H1965" s="51" t="str">
        <f ca="1">IF(IF(TYPE(MATCH($C$8,OFFSET([1]NKC!$D$10,H1964,0):'[1]NKC'!$D$5007,0)+H1964)=16,"",MATCH($C$8,OFFSET([1]NKC!$D$10,H1964,0):'[1]NKC'!$D$5007,0)+H1964)&lt;IF(TYPE(MATCH($C$8,OFFSET([1]NKC!$E$10,H1964,0):'[1]NKC'!$E$5007,0)+H1964)=16,"",MATCH($C$8,OFFSET([1]NKC!$E$10,H1964,0):'[1]NKC'!$E$5007,0)+H1964),IF(TYPE(MATCH($C$8,OFFSET([1]NKC!$D$10,H1964,0):'[1]NKC'!$D$5007,0)+H1964)=16,"",MATCH($C$8,OFFSET([1]NKC!$D$10,H1964,0):'[1]NKC'!$D$5007,0)+H1964),IF(TYPE(MATCH($C$8,OFFSET([1]NKC!$E$10,H1964,0):'[1]NKC'!$E$5007,0)+H1964)=16,"",MATCH($C$8,OFFSET([1]NKC!$E$10,H1964,0):'[1]NKC'!$E$5007,0)+H1964))</f>
        <v/>
      </c>
    </row>
    <row r="1966" spans="1:8" s="52" customFormat="1" ht="14.25" hidden="1">
      <c r="A1966" s="45" t="str">
        <f ca="1">IF($H1966="","",INDEX([1]NKC!$A$10:$A$5007,$H1966))</f>
        <v/>
      </c>
      <c r="B1966" s="46" t="str">
        <f ca="1">IF($H1966="","",INDEX([1]NKC!$B$10:$B$5007,$H1966))</f>
        <v/>
      </c>
      <c r="C1966" s="47" t="str">
        <f ca="1">IF($H1966="","",INDEX([1]NKC!$C$10:$C$5007,$H1966))</f>
        <v/>
      </c>
      <c r="D1966" s="48" t="str">
        <f ca="1">IF(IF($H1966="","",INDEX([1]NKC!$D$10:$D$5007,$H1966))=$C$8,IF($H1966="","",INDEX([1]NKC!$E$10:$E$5007,$H1966)),IF($H1966="","",INDEX([1]NKC!$D$10:$D$5007,$H1966)))</f>
        <v/>
      </c>
      <c r="E1966" s="49" t="str">
        <f ca="1">IF(IF($H1966="","",INDEX([1]NKC!$E$10:$E$5007,$H1966))=$C$8,"",IF($H1966="","",INDEX([1]NKC!$F$10:$F$5007,$H1966)))</f>
        <v/>
      </c>
      <c r="F1966" s="55" t="str">
        <f ca="1">IF(IF($H1966="","",INDEX([1]NKC!$D$10:$D$5007,$H1966))=$C$8,"",IF($H1966="","",INDEX([1]NKC!$F$10:$F$5007,$H1966)))</f>
        <v/>
      </c>
      <c r="G1966" s="50">
        <f ca="1">IF(SUM(E1966:F1966)=0,0,$G$11+SUM(E$12:$E1966)-SUM(F$12:$F1966))</f>
        <v>0</v>
      </c>
      <c r="H1966" s="51" t="str">
        <f ca="1">IF(IF(TYPE(MATCH($C$8,OFFSET([1]NKC!$D$10,H1965,0):'[1]NKC'!$D$5007,0)+H1965)=16,"",MATCH($C$8,OFFSET([1]NKC!$D$10,H1965,0):'[1]NKC'!$D$5007,0)+H1965)&lt;IF(TYPE(MATCH($C$8,OFFSET([1]NKC!$E$10,H1965,0):'[1]NKC'!$E$5007,0)+H1965)=16,"",MATCH($C$8,OFFSET([1]NKC!$E$10,H1965,0):'[1]NKC'!$E$5007,0)+H1965),IF(TYPE(MATCH($C$8,OFFSET([1]NKC!$D$10,H1965,0):'[1]NKC'!$D$5007,0)+H1965)=16,"",MATCH($C$8,OFFSET([1]NKC!$D$10,H1965,0):'[1]NKC'!$D$5007,0)+H1965),IF(TYPE(MATCH($C$8,OFFSET([1]NKC!$E$10,H1965,0):'[1]NKC'!$E$5007,0)+H1965)=16,"",MATCH($C$8,OFFSET([1]NKC!$E$10,H1965,0):'[1]NKC'!$E$5007,0)+H1965))</f>
        <v/>
      </c>
    </row>
    <row r="1967" spans="1:8" s="52" customFormat="1" ht="14.25" hidden="1">
      <c r="A1967" s="45" t="str">
        <f ca="1">IF($H1967="","",INDEX([1]NKC!$A$10:$A$5007,$H1967))</f>
        <v/>
      </c>
      <c r="B1967" s="46" t="str">
        <f ca="1">IF($H1967="","",INDEX([1]NKC!$B$10:$B$5007,$H1967))</f>
        <v/>
      </c>
      <c r="C1967" s="47" t="str">
        <f ca="1">IF($H1967="","",INDEX([1]NKC!$C$10:$C$5007,$H1967))</f>
        <v/>
      </c>
      <c r="D1967" s="48" t="str">
        <f ca="1">IF(IF($H1967="","",INDEX([1]NKC!$D$10:$D$5007,$H1967))=$C$8,IF($H1967="","",INDEX([1]NKC!$E$10:$E$5007,$H1967)),IF($H1967="","",INDEX([1]NKC!$D$10:$D$5007,$H1967)))</f>
        <v/>
      </c>
      <c r="E1967" s="49" t="str">
        <f ca="1">IF(IF($H1967="","",INDEX([1]NKC!$E$10:$E$5007,$H1967))=$C$8,"",IF($H1967="","",INDEX([1]NKC!$F$10:$F$5007,$H1967)))</f>
        <v/>
      </c>
      <c r="F1967" s="55" t="str">
        <f ca="1">IF(IF($H1967="","",INDEX([1]NKC!$D$10:$D$5007,$H1967))=$C$8,"",IF($H1967="","",INDEX([1]NKC!$F$10:$F$5007,$H1967)))</f>
        <v/>
      </c>
      <c r="G1967" s="50">
        <f ca="1">IF(SUM(E1967:F1967)=0,0,$G$11+SUM(E$12:$E1967)-SUM(F$12:$F1967))</f>
        <v>0</v>
      </c>
      <c r="H1967" s="51" t="str">
        <f ca="1">IF(IF(TYPE(MATCH($C$8,OFFSET([1]NKC!$D$10,H1966,0):'[1]NKC'!$D$5007,0)+H1966)=16,"",MATCH($C$8,OFFSET([1]NKC!$D$10,H1966,0):'[1]NKC'!$D$5007,0)+H1966)&lt;IF(TYPE(MATCH($C$8,OFFSET([1]NKC!$E$10,H1966,0):'[1]NKC'!$E$5007,0)+H1966)=16,"",MATCH($C$8,OFFSET([1]NKC!$E$10,H1966,0):'[1]NKC'!$E$5007,0)+H1966),IF(TYPE(MATCH($C$8,OFFSET([1]NKC!$D$10,H1966,0):'[1]NKC'!$D$5007,0)+H1966)=16,"",MATCH($C$8,OFFSET([1]NKC!$D$10,H1966,0):'[1]NKC'!$D$5007,0)+H1966),IF(TYPE(MATCH($C$8,OFFSET([1]NKC!$E$10,H1966,0):'[1]NKC'!$E$5007,0)+H1966)=16,"",MATCH($C$8,OFFSET([1]NKC!$E$10,H1966,0):'[1]NKC'!$E$5007,0)+H1966))</f>
        <v/>
      </c>
    </row>
    <row r="1968" spans="1:8" s="52" customFormat="1" ht="14.25" hidden="1">
      <c r="A1968" s="45" t="str">
        <f ca="1">IF($H1968="","",INDEX([1]NKC!$A$10:$A$5007,$H1968))</f>
        <v/>
      </c>
      <c r="B1968" s="46" t="str">
        <f ca="1">IF($H1968="","",INDEX([1]NKC!$B$10:$B$5007,$H1968))</f>
        <v/>
      </c>
      <c r="C1968" s="47" t="str">
        <f ca="1">IF($H1968="","",INDEX([1]NKC!$C$10:$C$5007,$H1968))</f>
        <v/>
      </c>
      <c r="D1968" s="48" t="str">
        <f ca="1">IF(IF($H1968="","",INDEX([1]NKC!$D$10:$D$5007,$H1968))=$C$8,IF($H1968="","",INDEX([1]NKC!$E$10:$E$5007,$H1968)),IF($H1968="","",INDEX([1]NKC!$D$10:$D$5007,$H1968)))</f>
        <v/>
      </c>
      <c r="E1968" s="49" t="str">
        <f ca="1">IF(IF($H1968="","",INDEX([1]NKC!$E$10:$E$5007,$H1968))=$C$8,"",IF($H1968="","",INDEX([1]NKC!$F$10:$F$5007,$H1968)))</f>
        <v/>
      </c>
      <c r="F1968" s="55" t="str">
        <f ca="1">IF(IF($H1968="","",INDEX([1]NKC!$D$10:$D$5007,$H1968))=$C$8,"",IF($H1968="","",INDEX([1]NKC!$F$10:$F$5007,$H1968)))</f>
        <v/>
      </c>
      <c r="G1968" s="50">
        <f ca="1">IF(SUM(E1968:F1968)=0,0,$G$11+SUM(E$12:$E1968)-SUM(F$12:$F1968))</f>
        <v>0</v>
      </c>
      <c r="H1968" s="51" t="str">
        <f ca="1">IF(IF(TYPE(MATCH($C$8,OFFSET([1]NKC!$D$10,H1967,0):'[1]NKC'!$D$5007,0)+H1967)=16,"",MATCH($C$8,OFFSET([1]NKC!$D$10,H1967,0):'[1]NKC'!$D$5007,0)+H1967)&lt;IF(TYPE(MATCH($C$8,OFFSET([1]NKC!$E$10,H1967,0):'[1]NKC'!$E$5007,0)+H1967)=16,"",MATCH($C$8,OFFSET([1]NKC!$E$10,H1967,0):'[1]NKC'!$E$5007,0)+H1967),IF(TYPE(MATCH($C$8,OFFSET([1]NKC!$D$10,H1967,0):'[1]NKC'!$D$5007,0)+H1967)=16,"",MATCH($C$8,OFFSET([1]NKC!$D$10,H1967,0):'[1]NKC'!$D$5007,0)+H1967),IF(TYPE(MATCH($C$8,OFFSET([1]NKC!$E$10,H1967,0):'[1]NKC'!$E$5007,0)+H1967)=16,"",MATCH($C$8,OFFSET([1]NKC!$E$10,H1967,0):'[1]NKC'!$E$5007,0)+H1967))</f>
        <v/>
      </c>
    </row>
    <row r="1969" spans="1:8" s="52" customFormat="1" ht="14.25" hidden="1">
      <c r="A1969" s="45" t="str">
        <f ca="1">IF($H1969="","",INDEX([1]NKC!$A$10:$A$5007,$H1969))</f>
        <v/>
      </c>
      <c r="B1969" s="46" t="str">
        <f ca="1">IF($H1969="","",INDEX([1]NKC!$B$10:$B$5007,$H1969))</f>
        <v/>
      </c>
      <c r="C1969" s="47" t="str">
        <f ca="1">IF($H1969="","",INDEX([1]NKC!$C$10:$C$5007,$H1969))</f>
        <v/>
      </c>
      <c r="D1969" s="48" t="str">
        <f ca="1">IF(IF($H1969="","",INDEX([1]NKC!$D$10:$D$5007,$H1969))=$C$8,IF($H1969="","",INDEX([1]NKC!$E$10:$E$5007,$H1969)),IF($H1969="","",INDEX([1]NKC!$D$10:$D$5007,$H1969)))</f>
        <v/>
      </c>
      <c r="E1969" s="49" t="str">
        <f ca="1">IF(IF($H1969="","",INDEX([1]NKC!$E$10:$E$5007,$H1969))=$C$8,"",IF($H1969="","",INDEX([1]NKC!$F$10:$F$5007,$H1969)))</f>
        <v/>
      </c>
      <c r="F1969" s="55" t="str">
        <f ca="1">IF(IF($H1969="","",INDEX([1]NKC!$D$10:$D$5007,$H1969))=$C$8,"",IF($H1969="","",INDEX([1]NKC!$F$10:$F$5007,$H1969)))</f>
        <v/>
      </c>
      <c r="G1969" s="50">
        <f ca="1">IF(SUM(E1969:F1969)=0,0,$G$11+SUM(E$12:$E1969)-SUM(F$12:$F1969))</f>
        <v>0</v>
      </c>
      <c r="H1969" s="51" t="str">
        <f ca="1">IF(IF(TYPE(MATCH($C$8,OFFSET([1]NKC!$D$10,H1968,0):'[1]NKC'!$D$5007,0)+H1968)=16,"",MATCH($C$8,OFFSET([1]NKC!$D$10,H1968,0):'[1]NKC'!$D$5007,0)+H1968)&lt;IF(TYPE(MATCH($C$8,OFFSET([1]NKC!$E$10,H1968,0):'[1]NKC'!$E$5007,0)+H1968)=16,"",MATCH($C$8,OFFSET([1]NKC!$E$10,H1968,0):'[1]NKC'!$E$5007,0)+H1968),IF(TYPE(MATCH($C$8,OFFSET([1]NKC!$D$10,H1968,0):'[1]NKC'!$D$5007,0)+H1968)=16,"",MATCH($C$8,OFFSET([1]NKC!$D$10,H1968,0):'[1]NKC'!$D$5007,0)+H1968),IF(TYPE(MATCH($C$8,OFFSET([1]NKC!$E$10,H1968,0):'[1]NKC'!$E$5007,0)+H1968)=16,"",MATCH($C$8,OFFSET([1]NKC!$E$10,H1968,0):'[1]NKC'!$E$5007,0)+H1968))</f>
        <v/>
      </c>
    </row>
    <row r="1970" spans="1:8" s="52" customFormat="1" ht="14.25" hidden="1">
      <c r="A1970" s="45" t="str">
        <f ca="1">IF($H1970="","",INDEX([1]NKC!$A$10:$A$5007,$H1970))</f>
        <v/>
      </c>
      <c r="B1970" s="46" t="str">
        <f ca="1">IF($H1970="","",INDEX([1]NKC!$B$10:$B$5007,$H1970))</f>
        <v/>
      </c>
      <c r="C1970" s="47" t="str">
        <f ca="1">IF($H1970="","",INDEX([1]NKC!$C$10:$C$5007,$H1970))</f>
        <v/>
      </c>
      <c r="D1970" s="48" t="str">
        <f ca="1">IF(IF($H1970="","",INDEX([1]NKC!$D$10:$D$5007,$H1970))=$C$8,IF($H1970="","",INDEX([1]NKC!$E$10:$E$5007,$H1970)),IF($H1970="","",INDEX([1]NKC!$D$10:$D$5007,$H1970)))</f>
        <v/>
      </c>
      <c r="E1970" s="49" t="str">
        <f ca="1">IF(IF($H1970="","",INDEX([1]NKC!$E$10:$E$5007,$H1970))=$C$8,"",IF($H1970="","",INDEX([1]NKC!$F$10:$F$5007,$H1970)))</f>
        <v/>
      </c>
      <c r="F1970" s="55" t="str">
        <f ca="1">IF(IF($H1970="","",INDEX([1]NKC!$D$10:$D$5007,$H1970))=$C$8,"",IF($H1970="","",INDEX([1]NKC!$F$10:$F$5007,$H1970)))</f>
        <v/>
      </c>
      <c r="G1970" s="50">
        <f ca="1">IF(SUM(E1970:F1970)=0,0,$G$11+SUM(E$12:$E1970)-SUM(F$12:$F1970))</f>
        <v>0</v>
      </c>
      <c r="H1970" s="51" t="str">
        <f ca="1">IF(IF(TYPE(MATCH($C$8,OFFSET([1]NKC!$D$10,H1969,0):'[1]NKC'!$D$5007,0)+H1969)=16,"",MATCH($C$8,OFFSET([1]NKC!$D$10,H1969,0):'[1]NKC'!$D$5007,0)+H1969)&lt;IF(TYPE(MATCH($C$8,OFFSET([1]NKC!$E$10,H1969,0):'[1]NKC'!$E$5007,0)+H1969)=16,"",MATCH($C$8,OFFSET([1]NKC!$E$10,H1969,0):'[1]NKC'!$E$5007,0)+H1969),IF(TYPE(MATCH($C$8,OFFSET([1]NKC!$D$10,H1969,0):'[1]NKC'!$D$5007,0)+H1969)=16,"",MATCH($C$8,OFFSET([1]NKC!$D$10,H1969,0):'[1]NKC'!$D$5007,0)+H1969),IF(TYPE(MATCH($C$8,OFFSET([1]NKC!$E$10,H1969,0):'[1]NKC'!$E$5007,0)+H1969)=16,"",MATCH($C$8,OFFSET([1]NKC!$E$10,H1969,0):'[1]NKC'!$E$5007,0)+H1969))</f>
        <v/>
      </c>
    </row>
    <row r="1971" spans="1:8" s="52" customFormat="1" ht="14.25" hidden="1">
      <c r="A1971" s="45" t="str">
        <f ca="1">IF($H1971="","",INDEX([1]NKC!$A$10:$A$5007,$H1971))</f>
        <v/>
      </c>
      <c r="B1971" s="46" t="str">
        <f ca="1">IF($H1971="","",INDEX([1]NKC!$B$10:$B$5007,$H1971))</f>
        <v/>
      </c>
      <c r="C1971" s="47" t="str">
        <f ca="1">IF($H1971="","",INDEX([1]NKC!$C$10:$C$5007,$H1971))</f>
        <v/>
      </c>
      <c r="D1971" s="48" t="str">
        <f ca="1">IF(IF($H1971="","",INDEX([1]NKC!$D$10:$D$5007,$H1971))=$C$8,IF($H1971="","",INDEX([1]NKC!$E$10:$E$5007,$H1971)),IF($H1971="","",INDEX([1]NKC!$D$10:$D$5007,$H1971)))</f>
        <v/>
      </c>
      <c r="E1971" s="49" t="str">
        <f ca="1">IF(IF($H1971="","",INDEX([1]NKC!$E$10:$E$5007,$H1971))=$C$8,"",IF($H1971="","",INDEX([1]NKC!$F$10:$F$5007,$H1971)))</f>
        <v/>
      </c>
      <c r="F1971" s="55" t="str">
        <f ca="1">IF(IF($H1971="","",INDEX([1]NKC!$D$10:$D$5007,$H1971))=$C$8,"",IF($H1971="","",INDEX([1]NKC!$F$10:$F$5007,$H1971)))</f>
        <v/>
      </c>
      <c r="G1971" s="50">
        <f ca="1">IF(SUM(E1971:F1971)=0,0,$G$11+SUM(E$12:$E1971)-SUM(F$12:$F1971))</f>
        <v>0</v>
      </c>
      <c r="H1971" s="51" t="str">
        <f ca="1">IF(IF(TYPE(MATCH($C$8,OFFSET([1]NKC!$D$10,H1970,0):'[1]NKC'!$D$5007,0)+H1970)=16,"",MATCH($C$8,OFFSET([1]NKC!$D$10,H1970,0):'[1]NKC'!$D$5007,0)+H1970)&lt;IF(TYPE(MATCH($C$8,OFFSET([1]NKC!$E$10,H1970,0):'[1]NKC'!$E$5007,0)+H1970)=16,"",MATCH($C$8,OFFSET([1]NKC!$E$10,H1970,0):'[1]NKC'!$E$5007,0)+H1970),IF(TYPE(MATCH($C$8,OFFSET([1]NKC!$D$10,H1970,0):'[1]NKC'!$D$5007,0)+H1970)=16,"",MATCH($C$8,OFFSET([1]NKC!$D$10,H1970,0):'[1]NKC'!$D$5007,0)+H1970),IF(TYPE(MATCH($C$8,OFFSET([1]NKC!$E$10,H1970,0):'[1]NKC'!$E$5007,0)+H1970)=16,"",MATCH($C$8,OFFSET([1]NKC!$E$10,H1970,0):'[1]NKC'!$E$5007,0)+H1970))</f>
        <v/>
      </c>
    </row>
    <row r="1972" spans="1:8" s="52" customFormat="1" ht="14.25" hidden="1">
      <c r="A1972" s="45" t="str">
        <f ca="1">IF($H1972="","",INDEX([1]NKC!$A$10:$A$5007,$H1972))</f>
        <v/>
      </c>
      <c r="B1972" s="46" t="str">
        <f ca="1">IF($H1972="","",INDEX([1]NKC!$B$10:$B$5007,$H1972))</f>
        <v/>
      </c>
      <c r="C1972" s="47" t="str">
        <f ca="1">IF($H1972="","",INDEX([1]NKC!$C$10:$C$5007,$H1972))</f>
        <v/>
      </c>
      <c r="D1972" s="48" t="str">
        <f ca="1">IF(IF($H1972="","",INDEX([1]NKC!$D$10:$D$5007,$H1972))=$C$8,IF($H1972="","",INDEX([1]NKC!$E$10:$E$5007,$H1972)),IF($H1972="","",INDEX([1]NKC!$D$10:$D$5007,$H1972)))</f>
        <v/>
      </c>
      <c r="E1972" s="49" t="str">
        <f ca="1">IF(IF($H1972="","",INDEX([1]NKC!$E$10:$E$5007,$H1972))=$C$8,"",IF($H1972="","",INDEX([1]NKC!$F$10:$F$5007,$H1972)))</f>
        <v/>
      </c>
      <c r="F1972" s="55" t="str">
        <f ca="1">IF(IF($H1972="","",INDEX([1]NKC!$D$10:$D$5007,$H1972))=$C$8,"",IF($H1972="","",INDEX([1]NKC!$F$10:$F$5007,$H1972)))</f>
        <v/>
      </c>
      <c r="G1972" s="50">
        <f ca="1">IF(SUM(E1972:F1972)=0,0,$G$11+SUM(E$12:$E1972)-SUM(F$12:$F1972))</f>
        <v>0</v>
      </c>
      <c r="H1972" s="51" t="str">
        <f ca="1">IF(IF(TYPE(MATCH($C$8,OFFSET([1]NKC!$D$10,H1971,0):'[1]NKC'!$D$5007,0)+H1971)=16,"",MATCH($C$8,OFFSET([1]NKC!$D$10,H1971,0):'[1]NKC'!$D$5007,0)+H1971)&lt;IF(TYPE(MATCH($C$8,OFFSET([1]NKC!$E$10,H1971,0):'[1]NKC'!$E$5007,0)+H1971)=16,"",MATCH($C$8,OFFSET([1]NKC!$E$10,H1971,0):'[1]NKC'!$E$5007,0)+H1971),IF(TYPE(MATCH($C$8,OFFSET([1]NKC!$D$10,H1971,0):'[1]NKC'!$D$5007,0)+H1971)=16,"",MATCH($C$8,OFFSET([1]NKC!$D$10,H1971,0):'[1]NKC'!$D$5007,0)+H1971),IF(TYPE(MATCH($C$8,OFFSET([1]NKC!$E$10,H1971,0):'[1]NKC'!$E$5007,0)+H1971)=16,"",MATCH($C$8,OFFSET([1]NKC!$E$10,H1971,0):'[1]NKC'!$E$5007,0)+H1971))</f>
        <v/>
      </c>
    </row>
    <row r="1973" spans="1:8" s="52" customFormat="1" ht="14.25" hidden="1">
      <c r="A1973" s="45" t="str">
        <f ca="1">IF($H1973="","",INDEX([1]NKC!$A$10:$A$5007,$H1973))</f>
        <v/>
      </c>
      <c r="B1973" s="46" t="str">
        <f ca="1">IF($H1973="","",INDEX([1]NKC!$B$10:$B$5007,$H1973))</f>
        <v/>
      </c>
      <c r="C1973" s="47" t="str">
        <f ca="1">IF($H1973="","",INDEX([1]NKC!$C$10:$C$5007,$H1973))</f>
        <v/>
      </c>
      <c r="D1973" s="48" t="str">
        <f ca="1">IF(IF($H1973="","",INDEX([1]NKC!$D$10:$D$5007,$H1973))=$C$8,IF($H1973="","",INDEX([1]NKC!$E$10:$E$5007,$H1973)),IF($H1973="","",INDEX([1]NKC!$D$10:$D$5007,$H1973)))</f>
        <v/>
      </c>
      <c r="E1973" s="49" t="str">
        <f ca="1">IF(IF($H1973="","",INDEX([1]NKC!$E$10:$E$5007,$H1973))=$C$8,"",IF($H1973="","",INDEX([1]NKC!$F$10:$F$5007,$H1973)))</f>
        <v/>
      </c>
      <c r="F1973" s="55" t="str">
        <f ca="1">IF(IF($H1973="","",INDEX([1]NKC!$D$10:$D$5007,$H1973))=$C$8,"",IF($H1973="","",INDEX([1]NKC!$F$10:$F$5007,$H1973)))</f>
        <v/>
      </c>
      <c r="G1973" s="50">
        <f ca="1">IF(SUM(E1973:F1973)=0,0,$G$11+SUM(E$12:$E1973)-SUM(F$12:$F1973))</f>
        <v>0</v>
      </c>
      <c r="H1973" s="51" t="str">
        <f ca="1">IF(IF(TYPE(MATCH($C$8,OFFSET([1]NKC!$D$10,H1972,0):'[1]NKC'!$D$5007,0)+H1972)=16,"",MATCH($C$8,OFFSET([1]NKC!$D$10,H1972,0):'[1]NKC'!$D$5007,0)+H1972)&lt;IF(TYPE(MATCH($C$8,OFFSET([1]NKC!$E$10,H1972,0):'[1]NKC'!$E$5007,0)+H1972)=16,"",MATCH($C$8,OFFSET([1]NKC!$E$10,H1972,0):'[1]NKC'!$E$5007,0)+H1972),IF(TYPE(MATCH($C$8,OFFSET([1]NKC!$D$10,H1972,0):'[1]NKC'!$D$5007,0)+H1972)=16,"",MATCH($C$8,OFFSET([1]NKC!$D$10,H1972,0):'[1]NKC'!$D$5007,0)+H1972),IF(TYPE(MATCH($C$8,OFFSET([1]NKC!$E$10,H1972,0):'[1]NKC'!$E$5007,0)+H1972)=16,"",MATCH($C$8,OFFSET([1]NKC!$E$10,H1972,0):'[1]NKC'!$E$5007,0)+H1972))</f>
        <v/>
      </c>
    </row>
    <row r="1974" spans="1:8" s="52" customFormat="1" ht="14.25" hidden="1">
      <c r="A1974" s="45" t="str">
        <f ca="1">IF($H1974="","",INDEX([1]NKC!$A$10:$A$5007,$H1974))</f>
        <v/>
      </c>
      <c r="B1974" s="46" t="str">
        <f ca="1">IF($H1974="","",INDEX([1]NKC!$B$10:$B$5007,$H1974))</f>
        <v/>
      </c>
      <c r="C1974" s="47" t="str">
        <f ca="1">IF($H1974="","",INDEX([1]NKC!$C$10:$C$5007,$H1974))</f>
        <v/>
      </c>
      <c r="D1974" s="48" t="str">
        <f ca="1">IF(IF($H1974="","",INDEX([1]NKC!$D$10:$D$5007,$H1974))=$C$8,IF($H1974="","",INDEX([1]NKC!$E$10:$E$5007,$H1974)),IF($H1974="","",INDEX([1]NKC!$D$10:$D$5007,$H1974)))</f>
        <v/>
      </c>
      <c r="E1974" s="49" t="str">
        <f ca="1">IF(IF($H1974="","",INDEX([1]NKC!$E$10:$E$5007,$H1974))=$C$8,"",IF($H1974="","",INDEX([1]NKC!$F$10:$F$5007,$H1974)))</f>
        <v/>
      </c>
      <c r="F1974" s="55" t="str">
        <f ca="1">IF(IF($H1974="","",INDEX([1]NKC!$D$10:$D$5007,$H1974))=$C$8,"",IF($H1974="","",INDEX([1]NKC!$F$10:$F$5007,$H1974)))</f>
        <v/>
      </c>
      <c r="G1974" s="50">
        <f ca="1">IF(SUM(E1974:F1974)=0,0,$G$11+SUM(E$12:$E1974)-SUM(F$12:$F1974))</f>
        <v>0</v>
      </c>
      <c r="H1974" s="51" t="str">
        <f ca="1">IF(IF(TYPE(MATCH($C$8,OFFSET([1]NKC!$D$10,H1973,0):'[1]NKC'!$D$5007,0)+H1973)=16,"",MATCH($C$8,OFFSET([1]NKC!$D$10,H1973,0):'[1]NKC'!$D$5007,0)+H1973)&lt;IF(TYPE(MATCH($C$8,OFFSET([1]NKC!$E$10,H1973,0):'[1]NKC'!$E$5007,0)+H1973)=16,"",MATCH($C$8,OFFSET([1]NKC!$E$10,H1973,0):'[1]NKC'!$E$5007,0)+H1973),IF(TYPE(MATCH($C$8,OFFSET([1]NKC!$D$10,H1973,0):'[1]NKC'!$D$5007,0)+H1973)=16,"",MATCH($C$8,OFFSET([1]NKC!$D$10,H1973,0):'[1]NKC'!$D$5007,0)+H1973),IF(TYPE(MATCH($C$8,OFFSET([1]NKC!$E$10,H1973,0):'[1]NKC'!$E$5007,0)+H1973)=16,"",MATCH($C$8,OFFSET([1]NKC!$E$10,H1973,0):'[1]NKC'!$E$5007,0)+H1973))</f>
        <v/>
      </c>
    </row>
    <row r="1975" spans="1:8" s="52" customFormat="1" ht="14.25" hidden="1">
      <c r="A1975" s="45" t="str">
        <f ca="1">IF($H1975="","",INDEX([1]NKC!$A$10:$A$5007,$H1975))</f>
        <v/>
      </c>
      <c r="B1975" s="46" t="str">
        <f ca="1">IF($H1975="","",INDEX([1]NKC!$B$10:$B$5007,$H1975))</f>
        <v/>
      </c>
      <c r="C1975" s="47" t="str">
        <f ca="1">IF($H1975="","",INDEX([1]NKC!$C$10:$C$5007,$H1975))</f>
        <v/>
      </c>
      <c r="D1975" s="48" t="str">
        <f ca="1">IF(IF($H1975="","",INDEX([1]NKC!$D$10:$D$5007,$H1975))=$C$8,IF($H1975="","",INDEX([1]NKC!$E$10:$E$5007,$H1975)),IF($H1975="","",INDEX([1]NKC!$D$10:$D$5007,$H1975)))</f>
        <v/>
      </c>
      <c r="E1975" s="49" t="str">
        <f ca="1">IF(IF($H1975="","",INDEX([1]NKC!$E$10:$E$5007,$H1975))=$C$8,"",IF($H1975="","",INDEX([1]NKC!$F$10:$F$5007,$H1975)))</f>
        <v/>
      </c>
      <c r="F1975" s="55" t="str">
        <f ca="1">IF(IF($H1975="","",INDEX([1]NKC!$D$10:$D$5007,$H1975))=$C$8,"",IF($H1975="","",INDEX([1]NKC!$F$10:$F$5007,$H1975)))</f>
        <v/>
      </c>
      <c r="G1975" s="50">
        <f ca="1">IF(SUM(E1975:F1975)=0,0,$G$11+SUM(E$12:$E1975)-SUM(F$12:$F1975))</f>
        <v>0</v>
      </c>
      <c r="H1975" s="51" t="str">
        <f ca="1">IF(IF(TYPE(MATCH($C$8,OFFSET([1]NKC!$D$10,H1974,0):'[1]NKC'!$D$5007,0)+H1974)=16,"",MATCH($C$8,OFFSET([1]NKC!$D$10,H1974,0):'[1]NKC'!$D$5007,0)+H1974)&lt;IF(TYPE(MATCH($C$8,OFFSET([1]NKC!$E$10,H1974,0):'[1]NKC'!$E$5007,0)+H1974)=16,"",MATCH($C$8,OFFSET([1]NKC!$E$10,H1974,0):'[1]NKC'!$E$5007,0)+H1974),IF(TYPE(MATCH($C$8,OFFSET([1]NKC!$D$10,H1974,0):'[1]NKC'!$D$5007,0)+H1974)=16,"",MATCH($C$8,OFFSET([1]NKC!$D$10,H1974,0):'[1]NKC'!$D$5007,0)+H1974),IF(TYPE(MATCH($C$8,OFFSET([1]NKC!$E$10,H1974,0):'[1]NKC'!$E$5007,0)+H1974)=16,"",MATCH($C$8,OFFSET([1]NKC!$E$10,H1974,0):'[1]NKC'!$E$5007,0)+H1974))</f>
        <v/>
      </c>
    </row>
    <row r="1976" spans="1:8" s="52" customFormat="1" ht="14.25" hidden="1">
      <c r="A1976" s="45" t="str">
        <f ca="1">IF($H1976="","",INDEX([1]NKC!$A$10:$A$5007,$H1976))</f>
        <v/>
      </c>
      <c r="B1976" s="46" t="str">
        <f ca="1">IF($H1976="","",INDEX([1]NKC!$B$10:$B$5007,$H1976))</f>
        <v/>
      </c>
      <c r="C1976" s="47" t="str">
        <f ca="1">IF($H1976="","",INDEX([1]NKC!$C$10:$C$5007,$H1976))</f>
        <v/>
      </c>
      <c r="D1976" s="48" t="str">
        <f ca="1">IF(IF($H1976="","",INDEX([1]NKC!$D$10:$D$5007,$H1976))=$C$8,IF($H1976="","",INDEX([1]NKC!$E$10:$E$5007,$H1976)),IF($H1976="","",INDEX([1]NKC!$D$10:$D$5007,$H1976)))</f>
        <v/>
      </c>
      <c r="E1976" s="49" t="str">
        <f ca="1">IF(IF($H1976="","",INDEX([1]NKC!$E$10:$E$5007,$H1976))=$C$8,"",IF($H1976="","",INDEX([1]NKC!$F$10:$F$5007,$H1976)))</f>
        <v/>
      </c>
      <c r="F1976" s="55" t="str">
        <f ca="1">IF(IF($H1976="","",INDEX([1]NKC!$D$10:$D$5007,$H1976))=$C$8,"",IF($H1976="","",INDEX([1]NKC!$F$10:$F$5007,$H1976)))</f>
        <v/>
      </c>
      <c r="G1976" s="50">
        <f ca="1">IF(SUM(E1976:F1976)=0,0,$G$11+SUM(E$12:$E1976)-SUM(F$12:$F1976))</f>
        <v>0</v>
      </c>
      <c r="H1976" s="51" t="str">
        <f ca="1">IF(IF(TYPE(MATCH($C$8,OFFSET([1]NKC!$D$10,H1975,0):'[1]NKC'!$D$5007,0)+H1975)=16,"",MATCH($C$8,OFFSET([1]NKC!$D$10,H1975,0):'[1]NKC'!$D$5007,0)+H1975)&lt;IF(TYPE(MATCH($C$8,OFFSET([1]NKC!$E$10,H1975,0):'[1]NKC'!$E$5007,0)+H1975)=16,"",MATCH($C$8,OFFSET([1]NKC!$E$10,H1975,0):'[1]NKC'!$E$5007,0)+H1975),IF(TYPE(MATCH($C$8,OFFSET([1]NKC!$D$10,H1975,0):'[1]NKC'!$D$5007,0)+H1975)=16,"",MATCH($C$8,OFFSET([1]NKC!$D$10,H1975,0):'[1]NKC'!$D$5007,0)+H1975),IF(TYPE(MATCH($C$8,OFFSET([1]NKC!$E$10,H1975,0):'[1]NKC'!$E$5007,0)+H1975)=16,"",MATCH($C$8,OFFSET([1]NKC!$E$10,H1975,0):'[1]NKC'!$E$5007,0)+H1975))</f>
        <v/>
      </c>
    </row>
    <row r="1977" spans="1:8" s="52" customFormat="1" ht="14.25" hidden="1">
      <c r="A1977" s="45" t="str">
        <f ca="1">IF($H1977="","",INDEX([1]NKC!$A$10:$A$5007,$H1977))</f>
        <v/>
      </c>
      <c r="B1977" s="46" t="str">
        <f ca="1">IF($H1977="","",INDEX([1]NKC!$B$10:$B$5007,$H1977))</f>
        <v/>
      </c>
      <c r="C1977" s="47" t="str">
        <f ca="1">IF($H1977="","",INDEX([1]NKC!$C$10:$C$5007,$H1977))</f>
        <v/>
      </c>
      <c r="D1977" s="48" t="str">
        <f ca="1">IF(IF($H1977="","",INDEX([1]NKC!$D$10:$D$5007,$H1977))=$C$8,IF($H1977="","",INDEX([1]NKC!$E$10:$E$5007,$H1977)),IF($H1977="","",INDEX([1]NKC!$D$10:$D$5007,$H1977)))</f>
        <v/>
      </c>
      <c r="E1977" s="49" t="str">
        <f ca="1">IF(IF($H1977="","",INDEX([1]NKC!$E$10:$E$5007,$H1977))=$C$8,"",IF($H1977="","",INDEX([1]NKC!$F$10:$F$5007,$H1977)))</f>
        <v/>
      </c>
      <c r="F1977" s="55" t="str">
        <f ca="1">IF(IF($H1977="","",INDEX([1]NKC!$D$10:$D$5007,$H1977))=$C$8,"",IF($H1977="","",INDEX([1]NKC!$F$10:$F$5007,$H1977)))</f>
        <v/>
      </c>
      <c r="G1977" s="50">
        <f ca="1">IF(SUM(E1977:F1977)=0,0,$G$11+SUM(E$12:$E1977)-SUM(F$12:$F1977))</f>
        <v>0</v>
      </c>
      <c r="H1977" s="51" t="str">
        <f ca="1">IF(IF(TYPE(MATCH($C$8,OFFSET([1]NKC!$D$10,H1976,0):'[1]NKC'!$D$5007,0)+H1976)=16,"",MATCH($C$8,OFFSET([1]NKC!$D$10,H1976,0):'[1]NKC'!$D$5007,0)+H1976)&lt;IF(TYPE(MATCH($C$8,OFFSET([1]NKC!$E$10,H1976,0):'[1]NKC'!$E$5007,0)+H1976)=16,"",MATCH($C$8,OFFSET([1]NKC!$E$10,H1976,0):'[1]NKC'!$E$5007,0)+H1976),IF(TYPE(MATCH($C$8,OFFSET([1]NKC!$D$10,H1976,0):'[1]NKC'!$D$5007,0)+H1976)=16,"",MATCH($C$8,OFFSET([1]NKC!$D$10,H1976,0):'[1]NKC'!$D$5007,0)+H1976),IF(TYPE(MATCH($C$8,OFFSET([1]NKC!$E$10,H1976,0):'[1]NKC'!$E$5007,0)+H1976)=16,"",MATCH($C$8,OFFSET([1]NKC!$E$10,H1976,0):'[1]NKC'!$E$5007,0)+H1976))</f>
        <v/>
      </c>
    </row>
    <row r="1978" spans="1:8" s="52" customFormat="1" ht="14.25" hidden="1">
      <c r="A1978" s="45" t="str">
        <f ca="1">IF($H1978="","",INDEX([1]NKC!$A$10:$A$5007,$H1978))</f>
        <v/>
      </c>
      <c r="B1978" s="46" t="str">
        <f ca="1">IF($H1978="","",INDEX([1]NKC!$B$10:$B$5007,$H1978))</f>
        <v/>
      </c>
      <c r="C1978" s="47" t="str">
        <f ca="1">IF($H1978="","",INDEX([1]NKC!$C$10:$C$5007,$H1978))</f>
        <v/>
      </c>
      <c r="D1978" s="48" t="str">
        <f ca="1">IF(IF($H1978="","",INDEX([1]NKC!$D$10:$D$5007,$H1978))=$C$8,IF($H1978="","",INDEX([1]NKC!$E$10:$E$5007,$H1978)),IF($H1978="","",INDEX([1]NKC!$D$10:$D$5007,$H1978)))</f>
        <v/>
      </c>
      <c r="E1978" s="49" t="str">
        <f ca="1">IF(IF($H1978="","",INDEX([1]NKC!$E$10:$E$5007,$H1978))=$C$8,"",IF($H1978="","",INDEX([1]NKC!$F$10:$F$5007,$H1978)))</f>
        <v/>
      </c>
      <c r="F1978" s="55" t="str">
        <f ca="1">IF(IF($H1978="","",INDEX([1]NKC!$D$10:$D$5007,$H1978))=$C$8,"",IF($H1978="","",INDEX([1]NKC!$F$10:$F$5007,$H1978)))</f>
        <v/>
      </c>
      <c r="G1978" s="50">
        <f ca="1">IF(SUM(E1978:F1978)=0,0,$G$11+SUM(E$12:$E1978)-SUM(F$12:$F1978))</f>
        <v>0</v>
      </c>
      <c r="H1978" s="51" t="str">
        <f ca="1">IF(IF(TYPE(MATCH($C$8,OFFSET([1]NKC!$D$10,H1977,0):'[1]NKC'!$D$5007,0)+H1977)=16,"",MATCH($C$8,OFFSET([1]NKC!$D$10,H1977,0):'[1]NKC'!$D$5007,0)+H1977)&lt;IF(TYPE(MATCH($C$8,OFFSET([1]NKC!$E$10,H1977,0):'[1]NKC'!$E$5007,0)+H1977)=16,"",MATCH($C$8,OFFSET([1]NKC!$E$10,H1977,0):'[1]NKC'!$E$5007,0)+H1977),IF(TYPE(MATCH($C$8,OFFSET([1]NKC!$D$10,H1977,0):'[1]NKC'!$D$5007,0)+H1977)=16,"",MATCH($C$8,OFFSET([1]NKC!$D$10,H1977,0):'[1]NKC'!$D$5007,0)+H1977),IF(TYPE(MATCH($C$8,OFFSET([1]NKC!$E$10,H1977,0):'[1]NKC'!$E$5007,0)+H1977)=16,"",MATCH($C$8,OFFSET([1]NKC!$E$10,H1977,0):'[1]NKC'!$E$5007,0)+H1977))</f>
        <v/>
      </c>
    </row>
    <row r="1979" spans="1:8" s="52" customFormat="1" ht="14.25" hidden="1">
      <c r="A1979" s="45" t="str">
        <f ca="1">IF($H1979="","",INDEX([1]NKC!$A$10:$A$5007,$H1979))</f>
        <v/>
      </c>
      <c r="B1979" s="46" t="str">
        <f ca="1">IF($H1979="","",INDEX([1]NKC!$B$10:$B$5007,$H1979))</f>
        <v/>
      </c>
      <c r="C1979" s="47" t="str">
        <f ca="1">IF($H1979="","",INDEX([1]NKC!$C$10:$C$5007,$H1979))</f>
        <v/>
      </c>
      <c r="D1979" s="48" t="str">
        <f ca="1">IF(IF($H1979="","",INDEX([1]NKC!$D$10:$D$5007,$H1979))=$C$8,IF($H1979="","",INDEX([1]NKC!$E$10:$E$5007,$H1979)),IF($H1979="","",INDEX([1]NKC!$D$10:$D$5007,$H1979)))</f>
        <v/>
      </c>
      <c r="E1979" s="49" t="str">
        <f ca="1">IF(IF($H1979="","",INDEX([1]NKC!$E$10:$E$5007,$H1979))=$C$8,"",IF($H1979="","",INDEX([1]NKC!$F$10:$F$5007,$H1979)))</f>
        <v/>
      </c>
      <c r="F1979" s="55" t="str">
        <f ca="1">IF(IF($H1979="","",INDEX([1]NKC!$D$10:$D$5007,$H1979))=$C$8,"",IF($H1979="","",INDEX([1]NKC!$F$10:$F$5007,$H1979)))</f>
        <v/>
      </c>
      <c r="G1979" s="50">
        <f ca="1">IF(SUM(E1979:F1979)=0,0,$G$11+SUM(E$12:$E1979)-SUM(F$12:$F1979))</f>
        <v>0</v>
      </c>
      <c r="H1979" s="51" t="str">
        <f ca="1">IF(IF(TYPE(MATCH($C$8,OFFSET([1]NKC!$D$10,H1978,0):'[1]NKC'!$D$5007,0)+H1978)=16,"",MATCH($C$8,OFFSET([1]NKC!$D$10,H1978,0):'[1]NKC'!$D$5007,0)+H1978)&lt;IF(TYPE(MATCH($C$8,OFFSET([1]NKC!$E$10,H1978,0):'[1]NKC'!$E$5007,0)+H1978)=16,"",MATCH($C$8,OFFSET([1]NKC!$E$10,H1978,0):'[1]NKC'!$E$5007,0)+H1978),IF(TYPE(MATCH($C$8,OFFSET([1]NKC!$D$10,H1978,0):'[1]NKC'!$D$5007,0)+H1978)=16,"",MATCH($C$8,OFFSET([1]NKC!$D$10,H1978,0):'[1]NKC'!$D$5007,0)+H1978),IF(TYPE(MATCH($C$8,OFFSET([1]NKC!$E$10,H1978,0):'[1]NKC'!$E$5007,0)+H1978)=16,"",MATCH($C$8,OFFSET([1]NKC!$E$10,H1978,0):'[1]NKC'!$E$5007,0)+H1978))</f>
        <v/>
      </c>
    </row>
    <row r="1980" spans="1:8" s="52" customFormat="1" ht="14.25" hidden="1">
      <c r="A1980" s="45" t="str">
        <f ca="1">IF($H1980="","",INDEX([1]NKC!$A$10:$A$5007,$H1980))</f>
        <v/>
      </c>
      <c r="B1980" s="46" t="str">
        <f ca="1">IF($H1980="","",INDEX([1]NKC!$B$10:$B$5007,$H1980))</f>
        <v/>
      </c>
      <c r="C1980" s="47" t="str">
        <f ca="1">IF($H1980="","",INDEX([1]NKC!$C$10:$C$5007,$H1980))</f>
        <v/>
      </c>
      <c r="D1980" s="48" t="str">
        <f ca="1">IF(IF($H1980="","",INDEX([1]NKC!$D$10:$D$5007,$H1980))=$C$8,IF($H1980="","",INDEX([1]NKC!$E$10:$E$5007,$H1980)),IF($H1980="","",INDEX([1]NKC!$D$10:$D$5007,$H1980)))</f>
        <v/>
      </c>
      <c r="E1980" s="49" t="str">
        <f ca="1">IF(IF($H1980="","",INDEX([1]NKC!$E$10:$E$5007,$H1980))=$C$8,"",IF($H1980="","",INDEX([1]NKC!$F$10:$F$5007,$H1980)))</f>
        <v/>
      </c>
      <c r="F1980" s="55" t="str">
        <f ca="1">IF(IF($H1980="","",INDEX([1]NKC!$D$10:$D$5007,$H1980))=$C$8,"",IF($H1980="","",INDEX([1]NKC!$F$10:$F$5007,$H1980)))</f>
        <v/>
      </c>
      <c r="G1980" s="50">
        <f ca="1">IF(SUM(E1980:F1980)=0,0,$G$11+SUM(E$12:$E1980)-SUM(F$12:$F1980))</f>
        <v>0</v>
      </c>
      <c r="H1980" s="51" t="str">
        <f ca="1">IF(IF(TYPE(MATCH($C$8,OFFSET([1]NKC!$D$10,H1979,0):'[1]NKC'!$D$5007,0)+H1979)=16,"",MATCH($C$8,OFFSET([1]NKC!$D$10,H1979,0):'[1]NKC'!$D$5007,0)+H1979)&lt;IF(TYPE(MATCH($C$8,OFFSET([1]NKC!$E$10,H1979,0):'[1]NKC'!$E$5007,0)+H1979)=16,"",MATCH($C$8,OFFSET([1]NKC!$E$10,H1979,0):'[1]NKC'!$E$5007,0)+H1979),IF(TYPE(MATCH($C$8,OFFSET([1]NKC!$D$10,H1979,0):'[1]NKC'!$D$5007,0)+H1979)=16,"",MATCH($C$8,OFFSET([1]NKC!$D$10,H1979,0):'[1]NKC'!$D$5007,0)+H1979),IF(TYPE(MATCH($C$8,OFFSET([1]NKC!$E$10,H1979,0):'[1]NKC'!$E$5007,0)+H1979)=16,"",MATCH($C$8,OFFSET([1]NKC!$E$10,H1979,0):'[1]NKC'!$E$5007,0)+H1979))</f>
        <v/>
      </c>
    </row>
    <row r="1981" spans="1:8" s="52" customFormat="1" ht="14.25" hidden="1">
      <c r="A1981" s="45" t="str">
        <f ca="1">IF($H1981="","",INDEX([1]NKC!$A$10:$A$5007,$H1981))</f>
        <v/>
      </c>
      <c r="B1981" s="46" t="str">
        <f ca="1">IF($H1981="","",INDEX([1]NKC!$B$10:$B$5007,$H1981))</f>
        <v/>
      </c>
      <c r="C1981" s="47" t="str">
        <f ca="1">IF($H1981="","",INDEX([1]NKC!$C$10:$C$5007,$H1981))</f>
        <v/>
      </c>
      <c r="D1981" s="48" t="str">
        <f ca="1">IF(IF($H1981="","",INDEX([1]NKC!$D$10:$D$5007,$H1981))=$C$8,IF($H1981="","",INDEX([1]NKC!$E$10:$E$5007,$H1981)),IF($H1981="","",INDEX([1]NKC!$D$10:$D$5007,$H1981)))</f>
        <v/>
      </c>
      <c r="E1981" s="49" t="str">
        <f ca="1">IF(IF($H1981="","",INDEX([1]NKC!$E$10:$E$5007,$H1981))=$C$8,"",IF($H1981="","",INDEX([1]NKC!$F$10:$F$5007,$H1981)))</f>
        <v/>
      </c>
      <c r="F1981" s="55" t="str">
        <f ca="1">IF(IF($H1981="","",INDEX([1]NKC!$D$10:$D$5007,$H1981))=$C$8,"",IF($H1981="","",INDEX([1]NKC!$F$10:$F$5007,$H1981)))</f>
        <v/>
      </c>
      <c r="G1981" s="50">
        <f ca="1">IF(SUM(E1981:F1981)=0,0,$G$11+SUM(E$12:$E1981)-SUM(F$12:$F1981))</f>
        <v>0</v>
      </c>
      <c r="H1981" s="51" t="str">
        <f ca="1">IF(IF(TYPE(MATCH($C$8,OFFSET([1]NKC!$D$10,H1980,0):'[1]NKC'!$D$5007,0)+H1980)=16,"",MATCH($C$8,OFFSET([1]NKC!$D$10,H1980,0):'[1]NKC'!$D$5007,0)+H1980)&lt;IF(TYPE(MATCH($C$8,OFFSET([1]NKC!$E$10,H1980,0):'[1]NKC'!$E$5007,0)+H1980)=16,"",MATCH($C$8,OFFSET([1]NKC!$E$10,H1980,0):'[1]NKC'!$E$5007,0)+H1980),IF(TYPE(MATCH($C$8,OFFSET([1]NKC!$D$10,H1980,0):'[1]NKC'!$D$5007,0)+H1980)=16,"",MATCH($C$8,OFFSET([1]NKC!$D$10,H1980,0):'[1]NKC'!$D$5007,0)+H1980),IF(TYPE(MATCH($C$8,OFFSET([1]NKC!$E$10,H1980,0):'[1]NKC'!$E$5007,0)+H1980)=16,"",MATCH($C$8,OFFSET([1]NKC!$E$10,H1980,0):'[1]NKC'!$E$5007,0)+H1980))</f>
        <v/>
      </c>
    </row>
    <row r="1982" spans="1:8" s="52" customFormat="1" ht="14.25" hidden="1">
      <c r="A1982" s="45" t="str">
        <f ca="1">IF($H1982="","",INDEX([1]NKC!$A$10:$A$5007,$H1982))</f>
        <v/>
      </c>
      <c r="B1982" s="46" t="str">
        <f ca="1">IF($H1982="","",INDEX([1]NKC!$B$10:$B$5007,$H1982))</f>
        <v/>
      </c>
      <c r="C1982" s="47" t="str">
        <f ca="1">IF($H1982="","",INDEX([1]NKC!$C$10:$C$5007,$H1982))</f>
        <v/>
      </c>
      <c r="D1982" s="48" t="str">
        <f ca="1">IF(IF($H1982="","",INDEX([1]NKC!$D$10:$D$5007,$H1982))=$C$8,IF($H1982="","",INDEX([1]NKC!$E$10:$E$5007,$H1982)),IF($H1982="","",INDEX([1]NKC!$D$10:$D$5007,$H1982)))</f>
        <v/>
      </c>
      <c r="E1982" s="49" t="str">
        <f ca="1">IF(IF($H1982="","",INDEX([1]NKC!$E$10:$E$5007,$H1982))=$C$8,"",IF($H1982="","",INDEX([1]NKC!$F$10:$F$5007,$H1982)))</f>
        <v/>
      </c>
      <c r="F1982" s="55" t="str">
        <f ca="1">IF(IF($H1982="","",INDEX([1]NKC!$D$10:$D$5007,$H1982))=$C$8,"",IF($H1982="","",INDEX([1]NKC!$F$10:$F$5007,$H1982)))</f>
        <v/>
      </c>
      <c r="G1982" s="50">
        <f ca="1">IF(SUM(E1982:F1982)=0,0,$G$11+SUM(E$12:$E1982)-SUM(F$12:$F1982))</f>
        <v>0</v>
      </c>
      <c r="H1982" s="51" t="str">
        <f ca="1">IF(IF(TYPE(MATCH($C$8,OFFSET([1]NKC!$D$10,H1981,0):'[1]NKC'!$D$5007,0)+H1981)=16,"",MATCH($C$8,OFFSET([1]NKC!$D$10,H1981,0):'[1]NKC'!$D$5007,0)+H1981)&lt;IF(TYPE(MATCH($C$8,OFFSET([1]NKC!$E$10,H1981,0):'[1]NKC'!$E$5007,0)+H1981)=16,"",MATCH($C$8,OFFSET([1]NKC!$E$10,H1981,0):'[1]NKC'!$E$5007,0)+H1981),IF(TYPE(MATCH($C$8,OFFSET([1]NKC!$D$10,H1981,0):'[1]NKC'!$D$5007,0)+H1981)=16,"",MATCH($C$8,OFFSET([1]NKC!$D$10,H1981,0):'[1]NKC'!$D$5007,0)+H1981),IF(TYPE(MATCH($C$8,OFFSET([1]NKC!$E$10,H1981,0):'[1]NKC'!$E$5007,0)+H1981)=16,"",MATCH($C$8,OFFSET([1]NKC!$E$10,H1981,0):'[1]NKC'!$E$5007,0)+H1981))</f>
        <v/>
      </c>
    </row>
    <row r="1983" spans="1:8" s="52" customFormat="1" ht="14.25" hidden="1">
      <c r="A1983" s="45" t="str">
        <f ca="1">IF($H1983="","",INDEX([1]NKC!$A$10:$A$5007,$H1983))</f>
        <v/>
      </c>
      <c r="B1983" s="46" t="str">
        <f ca="1">IF($H1983="","",INDEX([1]NKC!$B$10:$B$5007,$H1983))</f>
        <v/>
      </c>
      <c r="C1983" s="47" t="str">
        <f ca="1">IF($H1983="","",INDEX([1]NKC!$C$10:$C$5007,$H1983))</f>
        <v/>
      </c>
      <c r="D1983" s="48" t="str">
        <f ca="1">IF(IF($H1983="","",INDEX([1]NKC!$D$10:$D$5007,$H1983))=$C$8,IF($H1983="","",INDEX([1]NKC!$E$10:$E$5007,$H1983)),IF($H1983="","",INDEX([1]NKC!$D$10:$D$5007,$H1983)))</f>
        <v/>
      </c>
      <c r="E1983" s="49" t="str">
        <f ca="1">IF(IF($H1983="","",INDEX([1]NKC!$E$10:$E$5007,$H1983))=$C$8,"",IF($H1983="","",INDEX([1]NKC!$F$10:$F$5007,$H1983)))</f>
        <v/>
      </c>
      <c r="F1983" s="55" t="str">
        <f ca="1">IF(IF($H1983="","",INDEX([1]NKC!$D$10:$D$5007,$H1983))=$C$8,"",IF($H1983="","",INDEX([1]NKC!$F$10:$F$5007,$H1983)))</f>
        <v/>
      </c>
      <c r="G1983" s="50">
        <f ca="1">IF(SUM(E1983:F1983)=0,0,$G$11+SUM(E$12:$E1983)-SUM(F$12:$F1983))</f>
        <v>0</v>
      </c>
      <c r="H1983" s="51" t="str">
        <f ca="1">IF(IF(TYPE(MATCH($C$8,OFFSET([1]NKC!$D$10,H1982,0):'[1]NKC'!$D$5007,0)+H1982)=16,"",MATCH($C$8,OFFSET([1]NKC!$D$10,H1982,0):'[1]NKC'!$D$5007,0)+H1982)&lt;IF(TYPE(MATCH($C$8,OFFSET([1]NKC!$E$10,H1982,0):'[1]NKC'!$E$5007,0)+H1982)=16,"",MATCH($C$8,OFFSET([1]NKC!$E$10,H1982,0):'[1]NKC'!$E$5007,0)+H1982),IF(TYPE(MATCH($C$8,OFFSET([1]NKC!$D$10,H1982,0):'[1]NKC'!$D$5007,0)+H1982)=16,"",MATCH($C$8,OFFSET([1]NKC!$D$10,H1982,0):'[1]NKC'!$D$5007,0)+H1982),IF(TYPE(MATCH($C$8,OFFSET([1]NKC!$E$10,H1982,0):'[1]NKC'!$E$5007,0)+H1982)=16,"",MATCH($C$8,OFFSET([1]NKC!$E$10,H1982,0):'[1]NKC'!$E$5007,0)+H1982))</f>
        <v/>
      </c>
    </row>
    <row r="1984" spans="1:8" s="52" customFormat="1" ht="14.25" hidden="1">
      <c r="A1984" s="45" t="str">
        <f ca="1">IF($H1984="","",INDEX([1]NKC!$A$10:$A$5007,$H1984))</f>
        <v/>
      </c>
      <c r="B1984" s="46" t="str">
        <f ca="1">IF($H1984="","",INDEX([1]NKC!$B$10:$B$5007,$H1984))</f>
        <v/>
      </c>
      <c r="C1984" s="47" t="str">
        <f ca="1">IF($H1984="","",INDEX([1]NKC!$C$10:$C$5007,$H1984))</f>
        <v/>
      </c>
      <c r="D1984" s="48" t="str">
        <f ca="1">IF(IF($H1984="","",INDEX([1]NKC!$D$10:$D$5007,$H1984))=$C$8,IF($H1984="","",INDEX([1]NKC!$E$10:$E$5007,$H1984)),IF($H1984="","",INDEX([1]NKC!$D$10:$D$5007,$H1984)))</f>
        <v/>
      </c>
      <c r="E1984" s="49" t="str">
        <f ca="1">IF(IF($H1984="","",INDEX([1]NKC!$E$10:$E$5007,$H1984))=$C$8,"",IF($H1984="","",INDEX([1]NKC!$F$10:$F$5007,$H1984)))</f>
        <v/>
      </c>
      <c r="F1984" s="55" t="str">
        <f ca="1">IF(IF($H1984="","",INDEX([1]NKC!$D$10:$D$5007,$H1984))=$C$8,"",IF($H1984="","",INDEX([1]NKC!$F$10:$F$5007,$H1984)))</f>
        <v/>
      </c>
      <c r="G1984" s="50">
        <f ca="1">IF(SUM(E1984:F1984)=0,0,$G$11+SUM(E$12:$E1984)-SUM(F$12:$F1984))</f>
        <v>0</v>
      </c>
      <c r="H1984" s="51" t="str">
        <f ca="1">IF(IF(TYPE(MATCH($C$8,OFFSET([1]NKC!$D$10,H1983,0):'[1]NKC'!$D$5007,0)+H1983)=16,"",MATCH($C$8,OFFSET([1]NKC!$D$10,H1983,0):'[1]NKC'!$D$5007,0)+H1983)&lt;IF(TYPE(MATCH($C$8,OFFSET([1]NKC!$E$10,H1983,0):'[1]NKC'!$E$5007,0)+H1983)=16,"",MATCH($C$8,OFFSET([1]NKC!$E$10,H1983,0):'[1]NKC'!$E$5007,0)+H1983),IF(TYPE(MATCH($C$8,OFFSET([1]NKC!$D$10,H1983,0):'[1]NKC'!$D$5007,0)+H1983)=16,"",MATCH($C$8,OFFSET([1]NKC!$D$10,H1983,0):'[1]NKC'!$D$5007,0)+H1983),IF(TYPE(MATCH($C$8,OFFSET([1]NKC!$E$10,H1983,0):'[1]NKC'!$E$5007,0)+H1983)=16,"",MATCH($C$8,OFFSET([1]NKC!$E$10,H1983,0):'[1]NKC'!$E$5007,0)+H1983))</f>
        <v/>
      </c>
    </row>
    <row r="1985" spans="1:8" s="52" customFormat="1" ht="14.25" hidden="1">
      <c r="A1985" s="45" t="str">
        <f ca="1">IF($H1985="","",INDEX([1]NKC!$A$10:$A$5007,$H1985))</f>
        <v/>
      </c>
      <c r="B1985" s="46" t="str">
        <f ca="1">IF($H1985="","",INDEX([1]NKC!$B$10:$B$5007,$H1985))</f>
        <v/>
      </c>
      <c r="C1985" s="47" t="str">
        <f ca="1">IF($H1985="","",INDEX([1]NKC!$C$10:$C$5007,$H1985))</f>
        <v/>
      </c>
      <c r="D1985" s="48" t="str">
        <f ca="1">IF(IF($H1985="","",INDEX([1]NKC!$D$10:$D$5007,$H1985))=$C$8,IF($H1985="","",INDEX([1]NKC!$E$10:$E$5007,$H1985)),IF($H1985="","",INDEX([1]NKC!$D$10:$D$5007,$H1985)))</f>
        <v/>
      </c>
      <c r="E1985" s="49" t="str">
        <f ca="1">IF(IF($H1985="","",INDEX([1]NKC!$E$10:$E$5007,$H1985))=$C$8,"",IF($H1985="","",INDEX([1]NKC!$F$10:$F$5007,$H1985)))</f>
        <v/>
      </c>
      <c r="F1985" s="55" t="str">
        <f ca="1">IF(IF($H1985="","",INDEX([1]NKC!$D$10:$D$5007,$H1985))=$C$8,"",IF($H1985="","",INDEX([1]NKC!$F$10:$F$5007,$H1985)))</f>
        <v/>
      </c>
      <c r="G1985" s="50">
        <f ca="1">IF(SUM(E1985:F1985)=0,0,$G$11+SUM(E$12:$E1985)-SUM(F$12:$F1985))</f>
        <v>0</v>
      </c>
      <c r="H1985" s="51" t="str">
        <f ca="1">IF(IF(TYPE(MATCH($C$8,OFFSET([1]NKC!$D$10,H1984,0):'[1]NKC'!$D$5007,0)+H1984)=16,"",MATCH($C$8,OFFSET([1]NKC!$D$10,H1984,0):'[1]NKC'!$D$5007,0)+H1984)&lt;IF(TYPE(MATCH($C$8,OFFSET([1]NKC!$E$10,H1984,0):'[1]NKC'!$E$5007,0)+H1984)=16,"",MATCH($C$8,OFFSET([1]NKC!$E$10,H1984,0):'[1]NKC'!$E$5007,0)+H1984),IF(TYPE(MATCH($C$8,OFFSET([1]NKC!$D$10,H1984,0):'[1]NKC'!$D$5007,0)+H1984)=16,"",MATCH($C$8,OFFSET([1]NKC!$D$10,H1984,0):'[1]NKC'!$D$5007,0)+H1984),IF(TYPE(MATCH($C$8,OFFSET([1]NKC!$E$10,H1984,0):'[1]NKC'!$E$5007,0)+H1984)=16,"",MATCH($C$8,OFFSET([1]NKC!$E$10,H1984,0):'[1]NKC'!$E$5007,0)+H1984))</f>
        <v/>
      </c>
    </row>
    <row r="1986" spans="1:8" s="52" customFormat="1" ht="14.25" hidden="1">
      <c r="A1986" s="45" t="str">
        <f ca="1">IF($H1986="","",INDEX([1]NKC!$A$10:$A$5007,$H1986))</f>
        <v/>
      </c>
      <c r="B1986" s="46" t="str">
        <f ca="1">IF($H1986="","",INDEX([1]NKC!$B$10:$B$5007,$H1986))</f>
        <v/>
      </c>
      <c r="C1986" s="47" t="str">
        <f ca="1">IF($H1986="","",INDEX([1]NKC!$C$10:$C$5007,$H1986))</f>
        <v/>
      </c>
      <c r="D1986" s="48" t="str">
        <f ca="1">IF(IF($H1986="","",INDEX([1]NKC!$D$10:$D$5007,$H1986))=$C$8,IF($H1986="","",INDEX([1]NKC!$E$10:$E$5007,$H1986)),IF($H1986="","",INDEX([1]NKC!$D$10:$D$5007,$H1986)))</f>
        <v/>
      </c>
      <c r="E1986" s="49" t="str">
        <f ca="1">IF(IF($H1986="","",INDEX([1]NKC!$E$10:$E$5007,$H1986))=$C$8,"",IF($H1986="","",INDEX([1]NKC!$F$10:$F$5007,$H1986)))</f>
        <v/>
      </c>
      <c r="F1986" s="55" t="str">
        <f ca="1">IF(IF($H1986="","",INDEX([1]NKC!$D$10:$D$5007,$H1986))=$C$8,"",IF($H1986="","",INDEX([1]NKC!$F$10:$F$5007,$H1986)))</f>
        <v/>
      </c>
      <c r="G1986" s="50">
        <f ca="1">IF(SUM(E1986:F1986)=0,0,$G$11+SUM(E$12:$E1986)-SUM(F$12:$F1986))</f>
        <v>0</v>
      </c>
      <c r="H1986" s="51" t="str">
        <f ca="1">IF(IF(TYPE(MATCH($C$8,OFFSET([1]NKC!$D$10,H1985,0):'[1]NKC'!$D$5007,0)+H1985)=16,"",MATCH($C$8,OFFSET([1]NKC!$D$10,H1985,0):'[1]NKC'!$D$5007,0)+H1985)&lt;IF(TYPE(MATCH($C$8,OFFSET([1]NKC!$E$10,H1985,0):'[1]NKC'!$E$5007,0)+H1985)=16,"",MATCH($C$8,OFFSET([1]NKC!$E$10,H1985,0):'[1]NKC'!$E$5007,0)+H1985),IF(TYPE(MATCH($C$8,OFFSET([1]NKC!$D$10,H1985,0):'[1]NKC'!$D$5007,0)+H1985)=16,"",MATCH($C$8,OFFSET([1]NKC!$D$10,H1985,0):'[1]NKC'!$D$5007,0)+H1985),IF(TYPE(MATCH($C$8,OFFSET([1]NKC!$E$10,H1985,0):'[1]NKC'!$E$5007,0)+H1985)=16,"",MATCH($C$8,OFFSET([1]NKC!$E$10,H1985,0):'[1]NKC'!$E$5007,0)+H1985))</f>
        <v/>
      </c>
    </row>
    <row r="1987" spans="1:8" s="52" customFormat="1" ht="14.25" hidden="1">
      <c r="A1987" s="45" t="str">
        <f ca="1">IF($H1987="","",INDEX([1]NKC!$A$10:$A$5007,$H1987))</f>
        <v/>
      </c>
      <c r="B1987" s="46" t="str">
        <f ca="1">IF($H1987="","",INDEX([1]NKC!$B$10:$B$5007,$H1987))</f>
        <v/>
      </c>
      <c r="C1987" s="47" t="str">
        <f ca="1">IF($H1987="","",INDEX([1]NKC!$C$10:$C$5007,$H1987))</f>
        <v/>
      </c>
      <c r="D1987" s="48" t="str">
        <f ca="1">IF(IF($H1987="","",INDEX([1]NKC!$D$10:$D$5007,$H1987))=$C$8,IF($H1987="","",INDEX([1]NKC!$E$10:$E$5007,$H1987)),IF($H1987="","",INDEX([1]NKC!$D$10:$D$5007,$H1987)))</f>
        <v/>
      </c>
      <c r="E1987" s="49" t="str">
        <f ca="1">IF(IF($H1987="","",INDEX([1]NKC!$E$10:$E$5007,$H1987))=$C$8,"",IF($H1987="","",INDEX([1]NKC!$F$10:$F$5007,$H1987)))</f>
        <v/>
      </c>
      <c r="F1987" s="55" t="str">
        <f ca="1">IF(IF($H1987="","",INDEX([1]NKC!$D$10:$D$5007,$H1987))=$C$8,"",IF($H1987="","",INDEX([1]NKC!$F$10:$F$5007,$H1987)))</f>
        <v/>
      </c>
      <c r="G1987" s="50">
        <f ca="1">IF(SUM(E1987:F1987)=0,0,$G$11+SUM(E$12:$E1987)-SUM(F$12:$F1987))</f>
        <v>0</v>
      </c>
      <c r="H1987" s="51" t="str">
        <f ca="1">IF(IF(TYPE(MATCH($C$8,OFFSET([1]NKC!$D$10,H1986,0):'[1]NKC'!$D$5007,0)+H1986)=16,"",MATCH($C$8,OFFSET([1]NKC!$D$10,H1986,0):'[1]NKC'!$D$5007,0)+H1986)&lt;IF(TYPE(MATCH($C$8,OFFSET([1]NKC!$E$10,H1986,0):'[1]NKC'!$E$5007,0)+H1986)=16,"",MATCH($C$8,OFFSET([1]NKC!$E$10,H1986,0):'[1]NKC'!$E$5007,0)+H1986),IF(TYPE(MATCH($C$8,OFFSET([1]NKC!$D$10,H1986,0):'[1]NKC'!$D$5007,0)+H1986)=16,"",MATCH($C$8,OFFSET([1]NKC!$D$10,H1986,0):'[1]NKC'!$D$5007,0)+H1986),IF(TYPE(MATCH($C$8,OFFSET([1]NKC!$E$10,H1986,0):'[1]NKC'!$E$5007,0)+H1986)=16,"",MATCH($C$8,OFFSET([1]NKC!$E$10,H1986,0):'[1]NKC'!$E$5007,0)+H1986))</f>
        <v/>
      </c>
    </row>
    <row r="1988" spans="1:8" s="52" customFormat="1" ht="14.25" hidden="1">
      <c r="A1988" s="45" t="str">
        <f ca="1">IF($H1988="","",INDEX([1]NKC!$A$10:$A$5007,$H1988))</f>
        <v/>
      </c>
      <c r="B1988" s="46" t="str">
        <f ca="1">IF($H1988="","",INDEX([1]NKC!$B$10:$B$5007,$H1988))</f>
        <v/>
      </c>
      <c r="C1988" s="47" t="str">
        <f ca="1">IF($H1988="","",INDEX([1]NKC!$C$10:$C$5007,$H1988))</f>
        <v/>
      </c>
      <c r="D1988" s="48" t="str">
        <f ca="1">IF(IF($H1988="","",INDEX([1]NKC!$D$10:$D$5007,$H1988))=$C$8,IF($H1988="","",INDEX([1]NKC!$E$10:$E$5007,$H1988)),IF($H1988="","",INDEX([1]NKC!$D$10:$D$5007,$H1988)))</f>
        <v/>
      </c>
      <c r="E1988" s="49" t="str">
        <f ca="1">IF(IF($H1988="","",INDEX([1]NKC!$E$10:$E$5007,$H1988))=$C$8,"",IF($H1988="","",INDEX([1]NKC!$F$10:$F$5007,$H1988)))</f>
        <v/>
      </c>
      <c r="F1988" s="55" t="str">
        <f ca="1">IF(IF($H1988="","",INDEX([1]NKC!$D$10:$D$5007,$H1988))=$C$8,"",IF($H1988="","",INDEX([1]NKC!$F$10:$F$5007,$H1988)))</f>
        <v/>
      </c>
      <c r="G1988" s="50">
        <f ca="1">IF(SUM(E1988:F1988)=0,0,$G$11+SUM(E$12:$E1988)-SUM(F$12:$F1988))</f>
        <v>0</v>
      </c>
      <c r="H1988" s="51" t="str">
        <f ca="1">IF(IF(TYPE(MATCH($C$8,OFFSET([1]NKC!$D$10,H1987,0):'[1]NKC'!$D$5007,0)+H1987)=16,"",MATCH($C$8,OFFSET([1]NKC!$D$10,H1987,0):'[1]NKC'!$D$5007,0)+H1987)&lt;IF(TYPE(MATCH($C$8,OFFSET([1]NKC!$E$10,H1987,0):'[1]NKC'!$E$5007,0)+H1987)=16,"",MATCH($C$8,OFFSET([1]NKC!$E$10,H1987,0):'[1]NKC'!$E$5007,0)+H1987),IF(TYPE(MATCH($C$8,OFFSET([1]NKC!$D$10,H1987,0):'[1]NKC'!$D$5007,0)+H1987)=16,"",MATCH($C$8,OFFSET([1]NKC!$D$10,H1987,0):'[1]NKC'!$D$5007,0)+H1987),IF(TYPE(MATCH($C$8,OFFSET([1]NKC!$E$10,H1987,0):'[1]NKC'!$E$5007,0)+H1987)=16,"",MATCH($C$8,OFFSET([1]NKC!$E$10,H1987,0):'[1]NKC'!$E$5007,0)+H1987))</f>
        <v/>
      </c>
    </row>
    <row r="1989" spans="1:8" s="52" customFormat="1" ht="14.25" hidden="1">
      <c r="A1989" s="45" t="str">
        <f ca="1">IF($H1989="","",INDEX([1]NKC!$A$10:$A$5007,$H1989))</f>
        <v/>
      </c>
      <c r="B1989" s="46" t="str">
        <f ca="1">IF($H1989="","",INDEX([1]NKC!$B$10:$B$5007,$H1989))</f>
        <v/>
      </c>
      <c r="C1989" s="47" t="str">
        <f ca="1">IF($H1989="","",INDEX([1]NKC!$C$10:$C$5007,$H1989))</f>
        <v/>
      </c>
      <c r="D1989" s="48" t="str">
        <f ca="1">IF(IF($H1989="","",INDEX([1]NKC!$D$10:$D$5007,$H1989))=$C$8,IF($H1989="","",INDEX([1]NKC!$E$10:$E$5007,$H1989)),IF($H1989="","",INDEX([1]NKC!$D$10:$D$5007,$H1989)))</f>
        <v/>
      </c>
      <c r="E1989" s="49" t="str">
        <f ca="1">IF(IF($H1989="","",INDEX([1]NKC!$E$10:$E$5007,$H1989))=$C$8,"",IF($H1989="","",INDEX([1]NKC!$F$10:$F$5007,$H1989)))</f>
        <v/>
      </c>
      <c r="F1989" s="55" t="str">
        <f ca="1">IF(IF($H1989="","",INDEX([1]NKC!$D$10:$D$5007,$H1989))=$C$8,"",IF($H1989="","",INDEX([1]NKC!$F$10:$F$5007,$H1989)))</f>
        <v/>
      </c>
      <c r="G1989" s="50">
        <f ca="1">IF(SUM(E1989:F1989)=0,0,$G$11+SUM(E$12:$E1989)-SUM(F$12:$F1989))</f>
        <v>0</v>
      </c>
      <c r="H1989" s="51" t="str">
        <f ca="1">IF(IF(TYPE(MATCH($C$8,OFFSET([1]NKC!$D$10,H1988,0):'[1]NKC'!$D$5007,0)+H1988)=16,"",MATCH($C$8,OFFSET([1]NKC!$D$10,H1988,0):'[1]NKC'!$D$5007,0)+H1988)&lt;IF(TYPE(MATCH($C$8,OFFSET([1]NKC!$E$10,H1988,0):'[1]NKC'!$E$5007,0)+H1988)=16,"",MATCH($C$8,OFFSET([1]NKC!$E$10,H1988,0):'[1]NKC'!$E$5007,0)+H1988),IF(TYPE(MATCH($C$8,OFFSET([1]NKC!$D$10,H1988,0):'[1]NKC'!$D$5007,0)+H1988)=16,"",MATCH($C$8,OFFSET([1]NKC!$D$10,H1988,0):'[1]NKC'!$D$5007,0)+H1988),IF(TYPE(MATCH($C$8,OFFSET([1]NKC!$E$10,H1988,0):'[1]NKC'!$E$5007,0)+H1988)=16,"",MATCH($C$8,OFFSET([1]NKC!$E$10,H1988,0):'[1]NKC'!$E$5007,0)+H1988))</f>
        <v/>
      </c>
    </row>
    <row r="1990" spans="1:8" s="52" customFormat="1" ht="14.25" hidden="1">
      <c r="A1990" s="45" t="str">
        <f ca="1">IF($H1990="","",INDEX([1]NKC!$A$10:$A$5007,$H1990))</f>
        <v/>
      </c>
      <c r="B1990" s="46" t="str">
        <f ca="1">IF($H1990="","",INDEX([1]NKC!$B$10:$B$5007,$H1990))</f>
        <v/>
      </c>
      <c r="C1990" s="47" t="str">
        <f ca="1">IF($H1990="","",INDEX([1]NKC!$C$10:$C$5007,$H1990))</f>
        <v/>
      </c>
      <c r="D1990" s="48" t="str">
        <f ca="1">IF(IF($H1990="","",INDEX([1]NKC!$D$10:$D$5007,$H1990))=$C$8,IF($H1990="","",INDEX([1]NKC!$E$10:$E$5007,$H1990)),IF($H1990="","",INDEX([1]NKC!$D$10:$D$5007,$H1990)))</f>
        <v/>
      </c>
      <c r="E1990" s="49" t="str">
        <f ca="1">IF(IF($H1990="","",INDEX([1]NKC!$E$10:$E$5007,$H1990))=$C$8,"",IF($H1990="","",INDEX([1]NKC!$F$10:$F$5007,$H1990)))</f>
        <v/>
      </c>
      <c r="F1990" s="55" t="str">
        <f ca="1">IF(IF($H1990="","",INDEX([1]NKC!$D$10:$D$5007,$H1990))=$C$8,"",IF($H1990="","",INDEX([1]NKC!$F$10:$F$5007,$H1990)))</f>
        <v/>
      </c>
      <c r="G1990" s="50">
        <f ca="1">IF(SUM(E1990:F1990)=0,0,$G$11+SUM(E$12:$E1990)-SUM(F$12:$F1990))</f>
        <v>0</v>
      </c>
      <c r="H1990" s="51" t="str">
        <f ca="1">IF(IF(TYPE(MATCH($C$8,OFFSET([1]NKC!$D$10,H1989,0):'[1]NKC'!$D$5007,0)+H1989)=16,"",MATCH($C$8,OFFSET([1]NKC!$D$10,H1989,0):'[1]NKC'!$D$5007,0)+H1989)&lt;IF(TYPE(MATCH($C$8,OFFSET([1]NKC!$E$10,H1989,0):'[1]NKC'!$E$5007,0)+H1989)=16,"",MATCH($C$8,OFFSET([1]NKC!$E$10,H1989,0):'[1]NKC'!$E$5007,0)+H1989),IF(TYPE(MATCH($C$8,OFFSET([1]NKC!$D$10,H1989,0):'[1]NKC'!$D$5007,0)+H1989)=16,"",MATCH($C$8,OFFSET([1]NKC!$D$10,H1989,0):'[1]NKC'!$D$5007,0)+H1989),IF(TYPE(MATCH($C$8,OFFSET([1]NKC!$E$10,H1989,0):'[1]NKC'!$E$5007,0)+H1989)=16,"",MATCH($C$8,OFFSET([1]NKC!$E$10,H1989,0):'[1]NKC'!$E$5007,0)+H1989))</f>
        <v/>
      </c>
    </row>
    <row r="1991" spans="1:8" s="52" customFormat="1" ht="14.25" hidden="1">
      <c r="A1991" s="45" t="str">
        <f ca="1">IF($H1991="","",INDEX([1]NKC!$A$10:$A$5007,$H1991))</f>
        <v/>
      </c>
      <c r="B1991" s="46" t="str">
        <f ca="1">IF($H1991="","",INDEX([1]NKC!$B$10:$B$5007,$H1991))</f>
        <v/>
      </c>
      <c r="C1991" s="47" t="str">
        <f ca="1">IF($H1991="","",INDEX([1]NKC!$C$10:$C$5007,$H1991))</f>
        <v/>
      </c>
      <c r="D1991" s="48" t="str">
        <f ca="1">IF(IF($H1991="","",INDEX([1]NKC!$D$10:$D$5007,$H1991))=$C$8,IF($H1991="","",INDEX([1]NKC!$E$10:$E$5007,$H1991)),IF($H1991="","",INDEX([1]NKC!$D$10:$D$5007,$H1991)))</f>
        <v/>
      </c>
      <c r="E1991" s="49" t="str">
        <f ca="1">IF(IF($H1991="","",INDEX([1]NKC!$E$10:$E$5007,$H1991))=$C$8,"",IF($H1991="","",INDEX([1]NKC!$F$10:$F$5007,$H1991)))</f>
        <v/>
      </c>
      <c r="F1991" s="55" t="str">
        <f ca="1">IF(IF($H1991="","",INDEX([1]NKC!$D$10:$D$5007,$H1991))=$C$8,"",IF($H1991="","",INDEX([1]NKC!$F$10:$F$5007,$H1991)))</f>
        <v/>
      </c>
      <c r="G1991" s="50">
        <f ca="1">IF(SUM(E1991:F1991)=0,0,$G$11+SUM(E$12:$E1991)-SUM(F$12:$F1991))</f>
        <v>0</v>
      </c>
      <c r="H1991" s="51" t="str">
        <f ca="1">IF(IF(TYPE(MATCH($C$8,OFFSET([1]NKC!$D$10,H1990,0):'[1]NKC'!$D$5007,0)+H1990)=16,"",MATCH($C$8,OFFSET([1]NKC!$D$10,H1990,0):'[1]NKC'!$D$5007,0)+H1990)&lt;IF(TYPE(MATCH($C$8,OFFSET([1]NKC!$E$10,H1990,0):'[1]NKC'!$E$5007,0)+H1990)=16,"",MATCH($C$8,OFFSET([1]NKC!$E$10,H1990,0):'[1]NKC'!$E$5007,0)+H1990),IF(TYPE(MATCH($C$8,OFFSET([1]NKC!$D$10,H1990,0):'[1]NKC'!$D$5007,0)+H1990)=16,"",MATCH($C$8,OFFSET([1]NKC!$D$10,H1990,0):'[1]NKC'!$D$5007,0)+H1990),IF(TYPE(MATCH($C$8,OFFSET([1]NKC!$E$10,H1990,0):'[1]NKC'!$E$5007,0)+H1990)=16,"",MATCH($C$8,OFFSET([1]NKC!$E$10,H1990,0):'[1]NKC'!$E$5007,0)+H1990))</f>
        <v/>
      </c>
    </row>
    <row r="1992" spans="1:8" s="52" customFormat="1" ht="14.25" hidden="1">
      <c r="A1992" s="45" t="str">
        <f ca="1">IF($H1992="","",INDEX([1]NKC!$A$10:$A$5007,$H1992))</f>
        <v/>
      </c>
      <c r="B1992" s="46" t="str">
        <f ca="1">IF($H1992="","",INDEX([1]NKC!$B$10:$B$5007,$H1992))</f>
        <v/>
      </c>
      <c r="C1992" s="47" t="str">
        <f ca="1">IF($H1992="","",INDEX([1]NKC!$C$10:$C$5007,$H1992))</f>
        <v/>
      </c>
      <c r="D1992" s="48" t="str">
        <f ca="1">IF(IF($H1992="","",INDEX([1]NKC!$D$10:$D$5007,$H1992))=$C$8,IF($H1992="","",INDEX([1]NKC!$E$10:$E$5007,$H1992)),IF($H1992="","",INDEX([1]NKC!$D$10:$D$5007,$H1992)))</f>
        <v/>
      </c>
      <c r="E1992" s="49" t="str">
        <f ca="1">IF(IF($H1992="","",INDEX([1]NKC!$E$10:$E$5007,$H1992))=$C$8,"",IF($H1992="","",INDEX([1]NKC!$F$10:$F$5007,$H1992)))</f>
        <v/>
      </c>
      <c r="F1992" s="55" t="str">
        <f ca="1">IF(IF($H1992="","",INDEX([1]NKC!$D$10:$D$5007,$H1992))=$C$8,"",IF($H1992="","",INDEX([1]NKC!$F$10:$F$5007,$H1992)))</f>
        <v/>
      </c>
      <c r="G1992" s="50">
        <f ca="1">IF(SUM(E1992:F1992)=0,0,$G$11+SUM(E$12:$E1992)-SUM(F$12:$F1992))</f>
        <v>0</v>
      </c>
      <c r="H1992" s="51" t="str">
        <f ca="1">IF(IF(TYPE(MATCH($C$8,OFFSET([1]NKC!$D$10,H1991,0):'[1]NKC'!$D$5007,0)+H1991)=16,"",MATCH($C$8,OFFSET([1]NKC!$D$10,H1991,0):'[1]NKC'!$D$5007,0)+H1991)&lt;IF(TYPE(MATCH($C$8,OFFSET([1]NKC!$E$10,H1991,0):'[1]NKC'!$E$5007,0)+H1991)=16,"",MATCH($C$8,OFFSET([1]NKC!$E$10,H1991,0):'[1]NKC'!$E$5007,0)+H1991),IF(TYPE(MATCH($C$8,OFFSET([1]NKC!$D$10,H1991,0):'[1]NKC'!$D$5007,0)+H1991)=16,"",MATCH($C$8,OFFSET([1]NKC!$D$10,H1991,0):'[1]NKC'!$D$5007,0)+H1991),IF(TYPE(MATCH($C$8,OFFSET([1]NKC!$E$10,H1991,0):'[1]NKC'!$E$5007,0)+H1991)=16,"",MATCH($C$8,OFFSET([1]NKC!$E$10,H1991,0):'[1]NKC'!$E$5007,0)+H1991))</f>
        <v/>
      </c>
    </row>
    <row r="1993" spans="1:8" s="52" customFormat="1" ht="14.25" hidden="1">
      <c r="A1993" s="45" t="str">
        <f ca="1">IF($H1993="","",INDEX([1]NKC!$A$10:$A$5007,$H1993))</f>
        <v/>
      </c>
      <c r="B1993" s="46" t="str">
        <f ca="1">IF($H1993="","",INDEX([1]NKC!$B$10:$B$5007,$H1993))</f>
        <v/>
      </c>
      <c r="C1993" s="47" t="str">
        <f ca="1">IF($H1993="","",INDEX([1]NKC!$C$10:$C$5007,$H1993))</f>
        <v/>
      </c>
      <c r="D1993" s="48" t="str">
        <f ca="1">IF(IF($H1993="","",INDEX([1]NKC!$D$10:$D$5007,$H1993))=$C$8,IF($H1993="","",INDEX([1]NKC!$E$10:$E$5007,$H1993)),IF($H1993="","",INDEX([1]NKC!$D$10:$D$5007,$H1993)))</f>
        <v/>
      </c>
      <c r="E1993" s="49" t="str">
        <f ca="1">IF(IF($H1993="","",INDEX([1]NKC!$E$10:$E$5007,$H1993))=$C$8,"",IF($H1993="","",INDEX([1]NKC!$F$10:$F$5007,$H1993)))</f>
        <v/>
      </c>
      <c r="F1993" s="55" t="str">
        <f ca="1">IF(IF($H1993="","",INDEX([1]NKC!$D$10:$D$5007,$H1993))=$C$8,"",IF($H1993="","",INDEX([1]NKC!$F$10:$F$5007,$H1993)))</f>
        <v/>
      </c>
      <c r="G1993" s="50">
        <f ca="1">IF(SUM(E1993:F1993)=0,0,$G$11+SUM(E$12:$E1993)-SUM(F$12:$F1993))</f>
        <v>0</v>
      </c>
      <c r="H1993" s="51" t="str">
        <f ca="1">IF(IF(TYPE(MATCH($C$8,OFFSET([1]NKC!$D$10,H1992,0):'[1]NKC'!$D$5007,0)+H1992)=16,"",MATCH($C$8,OFFSET([1]NKC!$D$10,H1992,0):'[1]NKC'!$D$5007,0)+H1992)&lt;IF(TYPE(MATCH($C$8,OFFSET([1]NKC!$E$10,H1992,0):'[1]NKC'!$E$5007,0)+H1992)=16,"",MATCH($C$8,OFFSET([1]NKC!$E$10,H1992,0):'[1]NKC'!$E$5007,0)+H1992),IF(TYPE(MATCH($C$8,OFFSET([1]NKC!$D$10,H1992,0):'[1]NKC'!$D$5007,0)+H1992)=16,"",MATCH($C$8,OFFSET([1]NKC!$D$10,H1992,0):'[1]NKC'!$D$5007,0)+H1992),IF(TYPE(MATCH($C$8,OFFSET([1]NKC!$E$10,H1992,0):'[1]NKC'!$E$5007,0)+H1992)=16,"",MATCH($C$8,OFFSET([1]NKC!$E$10,H1992,0):'[1]NKC'!$E$5007,0)+H1992))</f>
        <v/>
      </c>
    </row>
    <row r="1994" spans="1:8" s="52" customFormat="1" ht="14.25" hidden="1">
      <c r="A1994" s="45" t="str">
        <f ca="1">IF($H1994="","",INDEX([1]NKC!$A$10:$A$5007,$H1994))</f>
        <v/>
      </c>
      <c r="B1994" s="46" t="str">
        <f ca="1">IF($H1994="","",INDEX([1]NKC!$B$10:$B$5007,$H1994))</f>
        <v/>
      </c>
      <c r="C1994" s="47" t="str">
        <f ca="1">IF($H1994="","",INDEX([1]NKC!$C$10:$C$5007,$H1994))</f>
        <v/>
      </c>
      <c r="D1994" s="48" t="str">
        <f ca="1">IF(IF($H1994="","",INDEX([1]NKC!$D$10:$D$5007,$H1994))=$C$8,IF($H1994="","",INDEX([1]NKC!$E$10:$E$5007,$H1994)),IF($H1994="","",INDEX([1]NKC!$D$10:$D$5007,$H1994)))</f>
        <v/>
      </c>
      <c r="E1994" s="49" t="str">
        <f ca="1">IF(IF($H1994="","",INDEX([1]NKC!$E$10:$E$5007,$H1994))=$C$8,"",IF($H1994="","",INDEX([1]NKC!$F$10:$F$5007,$H1994)))</f>
        <v/>
      </c>
      <c r="F1994" s="55" t="str">
        <f ca="1">IF(IF($H1994="","",INDEX([1]NKC!$D$10:$D$5007,$H1994))=$C$8,"",IF($H1994="","",INDEX([1]NKC!$F$10:$F$5007,$H1994)))</f>
        <v/>
      </c>
      <c r="G1994" s="50">
        <f ca="1">IF(SUM(E1994:F1994)=0,0,$G$11+SUM(E$12:$E1994)-SUM(F$12:$F1994))</f>
        <v>0</v>
      </c>
      <c r="H1994" s="51" t="str">
        <f ca="1">IF(IF(TYPE(MATCH($C$8,OFFSET([1]NKC!$D$10,H1993,0):'[1]NKC'!$D$5007,0)+H1993)=16,"",MATCH($C$8,OFFSET([1]NKC!$D$10,H1993,0):'[1]NKC'!$D$5007,0)+H1993)&lt;IF(TYPE(MATCH($C$8,OFFSET([1]NKC!$E$10,H1993,0):'[1]NKC'!$E$5007,0)+H1993)=16,"",MATCH($C$8,OFFSET([1]NKC!$E$10,H1993,0):'[1]NKC'!$E$5007,0)+H1993),IF(TYPE(MATCH($C$8,OFFSET([1]NKC!$D$10,H1993,0):'[1]NKC'!$D$5007,0)+H1993)=16,"",MATCH($C$8,OFFSET([1]NKC!$D$10,H1993,0):'[1]NKC'!$D$5007,0)+H1993),IF(TYPE(MATCH($C$8,OFFSET([1]NKC!$E$10,H1993,0):'[1]NKC'!$E$5007,0)+H1993)=16,"",MATCH($C$8,OFFSET([1]NKC!$E$10,H1993,0):'[1]NKC'!$E$5007,0)+H1993))</f>
        <v/>
      </c>
    </row>
    <row r="1995" spans="1:8" s="52" customFormat="1" ht="14.25" hidden="1">
      <c r="A1995" s="45" t="str">
        <f ca="1">IF($H1995="","",INDEX([1]NKC!$A$10:$A$5007,$H1995))</f>
        <v/>
      </c>
      <c r="B1995" s="46" t="str">
        <f ca="1">IF($H1995="","",INDEX([1]NKC!$B$10:$B$5007,$H1995))</f>
        <v/>
      </c>
      <c r="C1995" s="47" t="str">
        <f ca="1">IF($H1995="","",INDEX([1]NKC!$C$10:$C$5007,$H1995))</f>
        <v/>
      </c>
      <c r="D1995" s="48" t="str">
        <f ca="1">IF(IF($H1995="","",INDEX([1]NKC!$D$10:$D$5007,$H1995))=$C$8,IF($H1995="","",INDEX([1]NKC!$E$10:$E$5007,$H1995)),IF($H1995="","",INDEX([1]NKC!$D$10:$D$5007,$H1995)))</f>
        <v/>
      </c>
      <c r="E1995" s="49" t="str">
        <f ca="1">IF(IF($H1995="","",INDEX([1]NKC!$E$10:$E$5007,$H1995))=$C$8,"",IF($H1995="","",INDEX([1]NKC!$F$10:$F$5007,$H1995)))</f>
        <v/>
      </c>
      <c r="F1995" s="55" t="str">
        <f ca="1">IF(IF($H1995="","",INDEX([1]NKC!$D$10:$D$5007,$H1995))=$C$8,"",IF($H1995="","",INDEX([1]NKC!$F$10:$F$5007,$H1995)))</f>
        <v/>
      </c>
      <c r="G1995" s="50">
        <f ca="1">IF(SUM(E1995:F1995)=0,0,$G$11+SUM(E$12:$E1995)-SUM(F$12:$F1995))</f>
        <v>0</v>
      </c>
      <c r="H1995" s="51" t="str">
        <f ca="1">IF(IF(TYPE(MATCH($C$8,OFFSET([1]NKC!$D$10,H1994,0):'[1]NKC'!$D$5007,0)+H1994)=16,"",MATCH($C$8,OFFSET([1]NKC!$D$10,H1994,0):'[1]NKC'!$D$5007,0)+H1994)&lt;IF(TYPE(MATCH($C$8,OFFSET([1]NKC!$E$10,H1994,0):'[1]NKC'!$E$5007,0)+H1994)=16,"",MATCH($C$8,OFFSET([1]NKC!$E$10,H1994,0):'[1]NKC'!$E$5007,0)+H1994),IF(TYPE(MATCH($C$8,OFFSET([1]NKC!$D$10,H1994,0):'[1]NKC'!$D$5007,0)+H1994)=16,"",MATCH($C$8,OFFSET([1]NKC!$D$10,H1994,0):'[1]NKC'!$D$5007,0)+H1994),IF(TYPE(MATCH($C$8,OFFSET([1]NKC!$E$10,H1994,0):'[1]NKC'!$E$5007,0)+H1994)=16,"",MATCH($C$8,OFFSET([1]NKC!$E$10,H1994,0):'[1]NKC'!$E$5007,0)+H1994))</f>
        <v/>
      </c>
    </row>
    <row r="1996" spans="1:8" s="52" customFormat="1" ht="14.25" hidden="1">
      <c r="A1996" s="45" t="str">
        <f ca="1">IF($H1996="","",INDEX([1]NKC!$A$10:$A$5007,$H1996))</f>
        <v/>
      </c>
      <c r="B1996" s="46" t="str">
        <f ca="1">IF($H1996="","",INDEX([1]NKC!$B$10:$B$5007,$H1996))</f>
        <v/>
      </c>
      <c r="C1996" s="47" t="str">
        <f ca="1">IF($H1996="","",INDEX([1]NKC!$C$10:$C$5007,$H1996))</f>
        <v/>
      </c>
      <c r="D1996" s="48" t="str">
        <f ca="1">IF(IF($H1996="","",INDEX([1]NKC!$D$10:$D$5007,$H1996))=$C$8,IF($H1996="","",INDEX([1]NKC!$E$10:$E$5007,$H1996)),IF($H1996="","",INDEX([1]NKC!$D$10:$D$5007,$H1996)))</f>
        <v/>
      </c>
      <c r="E1996" s="49" t="str">
        <f ca="1">IF(IF($H1996="","",INDEX([1]NKC!$E$10:$E$5007,$H1996))=$C$8,"",IF($H1996="","",INDEX([1]NKC!$F$10:$F$5007,$H1996)))</f>
        <v/>
      </c>
      <c r="F1996" s="55" t="str">
        <f ca="1">IF(IF($H1996="","",INDEX([1]NKC!$D$10:$D$5007,$H1996))=$C$8,"",IF($H1996="","",INDEX([1]NKC!$F$10:$F$5007,$H1996)))</f>
        <v/>
      </c>
      <c r="G1996" s="50">
        <f ca="1">IF(SUM(E1996:F1996)=0,0,$G$11+SUM(E$12:$E1996)-SUM(F$12:$F1996))</f>
        <v>0</v>
      </c>
      <c r="H1996" s="51" t="str">
        <f ca="1">IF(IF(TYPE(MATCH($C$8,OFFSET([1]NKC!$D$10,H1995,0):'[1]NKC'!$D$5007,0)+H1995)=16,"",MATCH($C$8,OFFSET([1]NKC!$D$10,H1995,0):'[1]NKC'!$D$5007,0)+H1995)&lt;IF(TYPE(MATCH($C$8,OFFSET([1]NKC!$E$10,H1995,0):'[1]NKC'!$E$5007,0)+H1995)=16,"",MATCH($C$8,OFFSET([1]NKC!$E$10,H1995,0):'[1]NKC'!$E$5007,0)+H1995),IF(TYPE(MATCH($C$8,OFFSET([1]NKC!$D$10,H1995,0):'[1]NKC'!$D$5007,0)+H1995)=16,"",MATCH($C$8,OFFSET([1]NKC!$D$10,H1995,0):'[1]NKC'!$D$5007,0)+H1995),IF(TYPE(MATCH($C$8,OFFSET([1]NKC!$E$10,H1995,0):'[1]NKC'!$E$5007,0)+H1995)=16,"",MATCH($C$8,OFFSET([1]NKC!$E$10,H1995,0):'[1]NKC'!$E$5007,0)+H1995))</f>
        <v/>
      </c>
    </row>
    <row r="1997" spans="1:8" s="52" customFormat="1" ht="14.25" hidden="1">
      <c r="A1997" s="45" t="str">
        <f ca="1">IF($H1997="","",INDEX([1]NKC!$A$10:$A$5007,$H1997))</f>
        <v/>
      </c>
      <c r="B1997" s="46" t="str">
        <f ca="1">IF($H1997="","",INDEX([1]NKC!$B$10:$B$5007,$H1997))</f>
        <v/>
      </c>
      <c r="C1997" s="47" t="str">
        <f ca="1">IF($H1997="","",INDEX([1]NKC!$C$10:$C$5007,$H1997))</f>
        <v/>
      </c>
      <c r="D1997" s="48" t="str">
        <f ca="1">IF(IF($H1997="","",INDEX([1]NKC!$D$10:$D$5007,$H1997))=$C$8,IF($H1997="","",INDEX([1]NKC!$E$10:$E$5007,$H1997)),IF($H1997="","",INDEX([1]NKC!$D$10:$D$5007,$H1997)))</f>
        <v/>
      </c>
      <c r="E1997" s="49" t="str">
        <f ca="1">IF(IF($H1997="","",INDEX([1]NKC!$E$10:$E$5007,$H1997))=$C$8,"",IF($H1997="","",INDEX([1]NKC!$F$10:$F$5007,$H1997)))</f>
        <v/>
      </c>
      <c r="F1997" s="55" t="str">
        <f ca="1">IF(IF($H1997="","",INDEX([1]NKC!$D$10:$D$5007,$H1997))=$C$8,"",IF($H1997="","",INDEX([1]NKC!$F$10:$F$5007,$H1997)))</f>
        <v/>
      </c>
      <c r="G1997" s="50">
        <f ca="1">IF(SUM(E1997:F1997)=0,0,$G$11+SUM(E$12:$E1997)-SUM(F$12:$F1997))</f>
        <v>0</v>
      </c>
      <c r="H1997" s="51" t="str">
        <f ca="1">IF(IF(TYPE(MATCH($C$8,OFFSET([1]NKC!$D$10,H1996,0):'[1]NKC'!$D$5007,0)+H1996)=16,"",MATCH($C$8,OFFSET([1]NKC!$D$10,H1996,0):'[1]NKC'!$D$5007,0)+H1996)&lt;IF(TYPE(MATCH($C$8,OFFSET([1]NKC!$E$10,H1996,0):'[1]NKC'!$E$5007,0)+H1996)=16,"",MATCH($C$8,OFFSET([1]NKC!$E$10,H1996,0):'[1]NKC'!$E$5007,0)+H1996),IF(TYPE(MATCH($C$8,OFFSET([1]NKC!$D$10,H1996,0):'[1]NKC'!$D$5007,0)+H1996)=16,"",MATCH($C$8,OFFSET([1]NKC!$D$10,H1996,0):'[1]NKC'!$D$5007,0)+H1996),IF(TYPE(MATCH($C$8,OFFSET([1]NKC!$E$10,H1996,0):'[1]NKC'!$E$5007,0)+H1996)=16,"",MATCH($C$8,OFFSET([1]NKC!$E$10,H1996,0):'[1]NKC'!$E$5007,0)+H1996))</f>
        <v/>
      </c>
    </row>
    <row r="1998" spans="1:8" s="52" customFormat="1" ht="14.25" hidden="1">
      <c r="A1998" s="45" t="str">
        <f ca="1">IF($H1998="","",INDEX([1]NKC!$A$10:$A$5007,$H1998))</f>
        <v/>
      </c>
      <c r="B1998" s="46" t="str">
        <f ca="1">IF($H1998="","",INDEX([1]NKC!$B$10:$B$5007,$H1998))</f>
        <v/>
      </c>
      <c r="C1998" s="47" t="str">
        <f ca="1">IF($H1998="","",INDEX([1]NKC!$C$10:$C$5007,$H1998))</f>
        <v/>
      </c>
      <c r="D1998" s="48" t="str">
        <f ca="1">IF(IF($H1998="","",INDEX([1]NKC!$D$10:$D$5007,$H1998))=$C$8,IF($H1998="","",INDEX([1]NKC!$E$10:$E$5007,$H1998)),IF($H1998="","",INDEX([1]NKC!$D$10:$D$5007,$H1998)))</f>
        <v/>
      </c>
      <c r="E1998" s="49" t="str">
        <f ca="1">IF(IF($H1998="","",INDEX([1]NKC!$E$10:$E$5007,$H1998))=$C$8,"",IF($H1998="","",INDEX([1]NKC!$F$10:$F$5007,$H1998)))</f>
        <v/>
      </c>
      <c r="F1998" s="55" t="str">
        <f ca="1">IF(IF($H1998="","",INDEX([1]NKC!$D$10:$D$5007,$H1998))=$C$8,"",IF($H1998="","",INDEX([1]NKC!$F$10:$F$5007,$H1998)))</f>
        <v/>
      </c>
      <c r="G1998" s="50">
        <f ca="1">IF(SUM(E1998:F1998)=0,0,$G$11+SUM(E$12:$E1998)-SUM(F$12:$F1998))</f>
        <v>0</v>
      </c>
      <c r="H1998" s="51" t="str">
        <f ca="1">IF(IF(TYPE(MATCH($C$8,OFFSET([1]NKC!$D$10,H1997,0):'[1]NKC'!$D$5007,0)+H1997)=16,"",MATCH($C$8,OFFSET([1]NKC!$D$10,H1997,0):'[1]NKC'!$D$5007,0)+H1997)&lt;IF(TYPE(MATCH($C$8,OFFSET([1]NKC!$E$10,H1997,0):'[1]NKC'!$E$5007,0)+H1997)=16,"",MATCH($C$8,OFFSET([1]NKC!$E$10,H1997,0):'[1]NKC'!$E$5007,0)+H1997),IF(TYPE(MATCH($C$8,OFFSET([1]NKC!$D$10,H1997,0):'[1]NKC'!$D$5007,0)+H1997)=16,"",MATCH($C$8,OFFSET([1]NKC!$D$10,H1997,0):'[1]NKC'!$D$5007,0)+H1997),IF(TYPE(MATCH($C$8,OFFSET([1]NKC!$E$10,H1997,0):'[1]NKC'!$E$5007,0)+H1997)=16,"",MATCH($C$8,OFFSET([1]NKC!$E$10,H1997,0):'[1]NKC'!$E$5007,0)+H1997))</f>
        <v/>
      </c>
    </row>
    <row r="1999" spans="1:8" s="52" customFormat="1" ht="14.25" hidden="1">
      <c r="A1999" s="45" t="str">
        <f ca="1">IF($H1999="","",INDEX([1]NKC!$A$10:$A$5007,$H1999))</f>
        <v/>
      </c>
      <c r="B1999" s="46" t="str">
        <f ca="1">IF($H1999="","",INDEX([1]NKC!$B$10:$B$5007,$H1999))</f>
        <v/>
      </c>
      <c r="C1999" s="47" t="str">
        <f ca="1">IF($H1999="","",INDEX([1]NKC!$C$10:$C$5007,$H1999))</f>
        <v/>
      </c>
      <c r="D1999" s="48" t="str">
        <f ca="1">IF(IF($H1999="","",INDEX([1]NKC!$D$10:$D$5007,$H1999))=$C$8,IF($H1999="","",INDEX([1]NKC!$E$10:$E$5007,$H1999)),IF($H1999="","",INDEX([1]NKC!$D$10:$D$5007,$H1999)))</f>
        <v/>
      </c>
      <c r="E1999" s="49" t="str">
        <f ca="1">IF(IF($H1999="","",INDEX([1]NKC!$E$10:$E$5007,$H1999))=$C$8,"",IF($H1999="","",INDEX([1]NKC!$F$10:$F$5007,$H1999)))</f>
        <v/>
      </c>
      <c r="F1999" s="55" t="str">
        <f ca="1">IF(IF($H1999="","",INDEX([1]NKC!$D$10:$D$5007,$H1999))=$C$8,"",IF($H1999="","",INDEX([1]NKC!$F$10:$F$5007,$H1999)))</f>
        <v/>
      </c>
      <c r="G1999" s="50">
        <f ca="1">IF(SUM(E1999:F1999)=0,0,$G$11+SUM(E$12:$E1999)-SUM(F$12:$F1999))</f>
        <v>0</v>
      </c>
      <c r="H1999" s="51" t="str">
        <f ca="1">IF(IF(TYPE(MATCH($C$8,OFFSET([1]NKC!$D$10,H1998,0):'[1]NKC'!$D$5007,0)+H1998)=16,"",MATCH($C$8,OFFSET([1]NKC!$D$10,H1998,0):'[1]NKC'!$D$5007,0)+H1998)&lt;IF(TYPE(MATCH($C$8,OFFSET([1]NKC!$E$10,H1998,0):'[1]NKC'!$E$5007,0)+H1998)=16,"",MATCH($C$8,OFFSET([1]NKC!$E$10,H1998,0):'[1]NKC'!$E$5007,0)+H1998),IF(TYPE(MATCH($C$8,OFFSET([1]NKC!$D$10,H1998,0):'[1]NKC'!$D$5007,0)+H1998)=16,"",MATCH($C$8,OFFSET([1]NKC!$D$10,H1998,0):'[1]NKC'!$D$5007,0)+H1998),IF(TYPE(MATCH($C$8,OFFSET([1]NKC!$E$10,H1998,0):'[1]NKC'!$E$5007,0)+H1998)=16,"",MATCH($C$8,OFFSET([1]NKC!$E$10,H1998,0):'[1]NKC'!$E$5007,0)+H1998))</f>
        <v/>
      </c>
    </row>
    <row r="2000" spans="1:8" s="52" customFormat="1" ht="14.25" hidden="1">
      <c r="A2000" s="45" t="str">
        <f ca="1">IF($H2000="","",INDEX([1]NKC!$A$10:$A$5007,$H2000))</f>
        <v/>
      </c>
      <c r="B2000" s="46" t="str">
        <f ca="1">IF($H2000="","",INDEX([1]NKC!$B$10:$B$5007,$H2000))</f>
        <v/>
      </c>
      <c r="C2000" s="47" t="str">
        <f ca="1">IF($H2000="","",INDEX([1]NKC!$C$10:$C$5007,$H2000))</f>
        <v/>
      </c>
      <c r="D2000" s="48" t="str">
        <f ca="1">IF(IF($H2000="","",INDEX([1]NKC!$D$10:$D$5007,$H2000))=$C$8,IF($H2000="","",INDEX([1]NKC!$E$10:$E$5007,$H2000)),IF($H2000="","",INDEX([1]NKC!$D$10:$D$5007,$H2000)))</f>
        <v/>
      </c>
      <c r="E2000" s="49" t="str">
        <f ca="1">IF(IF($H2000="","",INDEX([1]NKC!$E$10:$E$5007,$H2000))=$C$8,"",IF($H2000="","",INDEX([1]NKC!$F$10:$F$5007,$H2000)))</f>
        <v/>
      </c>
      <c r="F2000" s="55" t="str">
        <f ca="1">IF(IF($H2000="","",INDEX([1]NKC!$D$10:$D$5007,$H2000))=$C$8,"",IF($H2000="","",INDEX([1]NKC!$F$10:$F$5007,$H2000)))</f>
        <v/>
      </c>
      <c r="G2000" s="50">
        <f ca="1">IF(SUM(E2000:F2000)=0,0,$G$11+SUM(E$12:$E2000)-SUM(F$12:$F2000))</f>
        <v>0</v>
      </c>
      <c r="H2000" s="51" t="str">
        <f ca="1">IF(IF(TYPE(MATCH($C$8,OFFSET([1]NKC!$D$10,H1999,0):'[1]NKC'!$D$5007,0)+H1999)=16,"",MATCH($C$8,OFFSET([1]NKC!$D$10,H1999,0):'[1]NKC'!$D$5007,0)+H1999)&lt;IF(TYPE(MATCH($C$8,OFFSET([1]NKC!$E$10,H1999,0):'[1]NKC'!$E$5007,0)+H1999)=16,"",MATCH($C$8,OFFSET([1]NKC!$E$10,H1999,0):'[1]NKC'!$E$5007,0)+H1999),IF(TYPE(MATCH($C$8,OFFSET([1]NKC!$D$10,H1999,0):'[1]NKC'!$D$5007,0)+H1999)=16,"",MATCH($C$8,OFFSET([1]NKC!$D$10,H1999,0):'[1]NKC'!$D$5007,0)+H1999),IF(TYPE(MATCH($C$8,OFFSET([1]NKC!$E$10,H1999,0):'[1]NKC'!$E$5007,0)+H1999)=16,"",MATCH($C$8,OFFSET([1]NKC!$E$10,H1999,0):'[1]NKC'!$E$5007,0)+H1999))</f>
        <v/>
      </c>
    </row>
    <row r="2001" spans="1:8" s="52" customFormat="1" ht="14.25" hidden="1">
      <c r="A2001" s="45" t="str">
        <f ca="1">IF($H2001="","",INDEX([1]NKC!$A$10:$A$5007,$H2001))</f>
        <v/>
      </c>
      <c r="B2001" s="46" t="str">
        <f ca="1">IF($H2001="","",INDEX([1]NKC!$B$10:$B$5007,$H2001))</f>
        <v/>
      </c>
      <c r="C2001" s="47" t="str">
        <f ca="1">IF($H2001="","",INDEX([1]NKC!$C$10:$C$5007,$H2001))</f>
        <v/>
      </c>
      <c r="D2001" s="48" t="str">
        <f ca="1">IF(IF($H2001="","",INDEX([1]NKC!$D$10:$D$5007,$H2001))=$C$8,IF($H2001="","",INDEX([1]NKC!$E$10:$E$5007,$H2001)),IF($H2001="","",INDEX([1]NKC!$D$10:$D$5007,$H2001)))</f>
        <v/>
      </c>
      <c r="E2001" s="49" t="str">
        <f ca="1">IF(IF($H2001="","",INDEX([1]NKC!$E$10:$E$5007,$H2001))=$C$8,"",IF($H2001="","",INDEX([1]NKC!$F$10:$F$5007,$H2001)))</f>
        <v/>
      </c>
      <c r="F2001" s="55" t="str">
        <f ca="1">IF(IF($H2001="","",INDEX([1]NKC!$D$10:$D$5007,$H2001))=$C$8,"",IF($H2001="","",INDEX([1]NKC!$F$10:$F$5007,$H2001)))</f>
        <v/>
      </c>
      <c r="G2001" s="50">
        <f ca="1">IF(SUM(E2001:F2001)=0,0,$G$11+SUM(E$12:$E2001)-SUM(F$12:$F2001))</f>
        <v>0</v>
      </c>
      <c r="H2001" s="51" t="str">
        <f ca="1">IF(IF(TYPE(MATCH($C$8,OFFSET([1]NKC!$D$10,H2000,0):'[1]NKC'!$D$5007,0)+H2000)=16,"",MATCH($C$8,OFFSET([1]NKC!$D$10,H2000,0):'[1]NKC'!$D$5007,0)+H2000)&lt;IF(TYPE(MATCH($C$8,OFFSET([1]NKC!$E$10,H2000,0):'[1]NKC'!$E$5007,0)+H2000)=16,"",MATCH($C$8,OFFSET([1]NKC!$E$10,H2000,0):'[1]NKC'!$E$5007,0)+H2000),IF(TYPE(MATCH($C$8,OFFSET([1]NKC!$D$10,H2000,0):'[1]NKC'!$D$5007,0)+H2000)=16,"",MATCH($C$8,OFFSET([1]NKC!$D$10,H2000,0):'[1]NKC'!$D$5007,0)+H2000),IF(TYPE(MATCH($C$8,OFFSET([1]NKC!$E$10,H2000,0):'[1]NKC'!$E$5007,0)+H2000)=16,"",MATCH($C$8,OFFSET([1]NKC!$E$10,H2000,0):'[1]NKC'!$E$5007,0)+H2000))</f>
        <v/>
      </c>
    </row>
    <row r="2002" spans="1:8" s="52" customFormat="1" ht="14.25" hidden="1">
      <c r="A2002" s="45" t="str">
        <f ca="1">IF($H2002="","",INDEX([1]NKC!$A$10:$A$5007,$H2002))</f>
        <v/>
      </c>
      <c r="B2002" s="46" t="str">
        <f ca="1">IF($H2002="","",INDEX([1]NKC!$B$10:$B$5007,$H2002))</f>
        <v/>
      </c>
      <c r="C2002" s="47" t="str">
        <f ca="1">IF($H2002="","",INDEX([1]NKC!$C$10:$C$5007,$H2002))</f>
        <v/>
      </c>
      <c r="D2002" s="48" t="str">
        <f ca="1">IF(IF($H2002="","",INDEX([1]NKC!$D$10:$D$5007,$H2002))=$C$8,IF($H2002="","",INDEX([1]NKC!$E$10:$E$5007,$H2002)),IF($H2002="","",INDEX([1]NKC!$D$10:$D$5007,$H2002)))</f>
        <v/>
      </c>
      <c r="E2002" s="49" t="str">
        <f ca="1">IF(IF($H2002="","",INDEX([1]NKC!$E$10:$E$5007,$H2002))=$C$8,"",IF($H2002="","",INDEX([1]NKC!$F$10:$F$5007,$H2002)))</f>
        <v/>
      </c>
      <c r="F2002" s="55" t="str">
        <f ca="1">IF(IF($H2002="","",INDEX([1]NKC!$D$10:$D$5007,$H2002))=$C$8,"",IF($H2002="","",INDEX([1]NKC!$F$10:$F$5007,$H2002)))</f>
        <v/>
      </c>
      <c r="G2002" s="50">
        <f ca="1">IF(SUM(E2002:F2002)=0,0,$G$11+SUM(E$12:$E2002)-SUM(F$12:$F2002))</f>
        <v>0</v>
      </c>
      <c r="H2002" s="51" t="str">
        <f ca="1">IF(IF(TYPE(MATCH($C$8,OFFSET([1]NKC!$D$10,H2001,0):'[1]NKC'!$D$5007,0)+H2001)=16,"",MATCH($C$8,OFFSET([1]NKC!$D$10,H2001,0):'[1]NKC'!$D$5007,0)+H2001)&lt;IF(TYPE(MATCH($C$8,OFFSET([1]NKC!$E$10,H2001,0):'[1]NKC'!$E$5007,0)+H2001)=16,"",MATCH($C$8,OFFSET([1]NKC!$E$10,H2001,0):'[1]NKC'!$E$5007,0)+H2001),IF(TYPE(MATCH($C$8,OFFSET([1]NKC!$D$10,H2001,0):'[1]NKC'!$D$5007,0)+H2001)=16,"",MATCH($C$8,OFFSET([1]NKC!$D$10,H2001,0):'[1]NKC'!$D$5007,0)+H2001),IF(TYPE(MATCH($C$8,OFFSET([1]NKC!$E$10,H2001,0):'[1]NKC'!$E$5007,0)+H2001)=16,"",MATCH($C$8,OFFSET([1]NKC!$E$10,H2001,0):'[1]NKC'!$E$5007,0)+H2001))</f>
        <v/>
      </c>
    </row>
    <row r="2003" spans="1:8" s="52" customFormat="1" ht="14.25" hidden="1">
      <c r="A2003" s="45" t="str">
        <f ca="1">IF($H2003="","",INDEX([1]NKC!$A$10:$A$5007,$H2003))</f>
        <v/>
      </c>
      <c r="B2003" s="46" t="str">
        <f ca="1">IF($H2003="","",INDEX([1]NKC!$B$10:$B$5007,$H2003))</f>
        <v/>
      </c>
      <c r="C2003" s="47" t="str">
        <f ca="1">IF($H2003="","",INDEX([1]NKC!$C$10:$C$5007,$H2003))</f>
        <v/>
      </c>
      <c r="D2003" s="48" t="str">
        <f ca="1">IF(IF($H2003="","",INDEX([1]NKC!$D$10:$D$5007,$H2003))=$C$8,IF($H2003="","",INDEX([1]NKC!$E$10:$E$5007,$H2003)),IF($H2003="","",INDEX([1]NKC!$D$10:$D$5007,$H2003)))</f>
        <v/>
      </c>
      <c r="E2003" s="49" t="str">
        <f ca="1">IF(IF($H2003="","",INDEX([1]NKC!$E$10:$E$5007,$H2003))=$C$8,"",IF($H2003="","",INDEX([1]NKC!$F$10:$F$5007,$H2003)))</f>
        <v/>
      </c>
      <c r="F2003" s="55" t="str">
        <f ca="1">IF(IF($H2003="","",INDEX([1]NKC!$D$10:$D$5007,$H2003))=$C$8,"",IF($H2003="","",INDEX([1]NKC!$F$10:$F$5007,$H2003)))</f>
        <v/>
      </c>
      <c r="G2003" s="50">
        <f ca="1">IF(SUM(E2003:F2003)=0,0,$G$11+SUM(E$12:$E2003)-SUM(F$12:$F2003))</f>
        <v>0</v>
      </c>
      <c r="H2003" s="51" t="str">
        <f ca="1">IF(IF(TYPE(MATCH($C$8,OFFSET([1]NKC!$D$10,H2002,0):'[1]NKC'!$D$5007,0)+H2002)=16,"",MATCH($C$8,OFFSET([1]NKC!$D$10,H2002,0):'[1]NKC'!$D$5007,0)+H2002)&lt;IF(TYPE(MATCH($C$8,OFFSET([1]NKC!$E$10,H2002,0):'[1]NKC'!$E$5007,0)+H2002)=16,"",MATCH($C$8,OFFSET([1]NKC!$E$10,H2002,0):'[1]NKC'!$E$5007,0)+H2002),IF(TYPE(MATCH($C$8,OFFSET([1]NKC!$D$10,H2002,0):'[1]NKC'!$D$5007,0)+H2002)=16,"",MATCH($C$8,OFFSET([1]NKC!$D$10,H2002,0):'[1]NKC'!$D$5007,0)+H2002),IF(TYPE(MATCH($C$8,OFFSET([1]NKC!$E$10,H2002,0):'[1]NKC'!$E$5007,0)+H2002)=16,"",MATCH($C$8,OFFSET([1]NKC!$E$10,H2002,0):'[1]NKC'!$E$5007,0)+H2002))</f>
        <v/>
      </c>
    </row>
    <row r="2004" spans="1:8" s="52" customFormat="1" ht="14.25" hidden="1">
      <c r="A2004" s="45" t="str">
        <f ca="1">IF($H2004="","",INDEX([1]NKC!$A$10:$A$5007,$H2004))</f>
        <v/>
      </c>
      <c r="B2004" s="46" t="str">
        <f ca="1">IF($H2004="","",INDEX([1]NKC!$B$10:$B$5007,$H2004))</f>
        <v/>
      </c>
      <c r="C2004" s="47" t="str">
        <f ca="1">IF($H2004="","",INDEX([1]NKC!$C$10:$C$5007,$H2004))</f>
        <v/>
      </c>
      <c r="D2004" s="48" t="str">
        <f ca="1">IF(IF($H2004="","",INDEX([1]NKC!$D$10:$D$5007,$H2004))=$C$8,IF($H2004="","",INDEX([1]NKC!$E$10:$E$5007,$H2004)),IF($H2004="","",INDEX([1]NKC!$D$10:$D$5007,$H2004)))</f>
        <v/>
      </c>
      <c r="E2004" s="49" t="str">
        <f ca="1">IF(IF($H2004="","",INDEX([1]NKC!$E$10:$E$5007,$H2004))=$C$8,"",IF($H2004="","",INDEX([1]NKC!$F$10:$F$5007,$H2004)))</f>
        <v/>
      </c>
      <c r="F2004" s="55" t="str">
        <f ca="1">IF(IF($H2004="","",INDEX([1]NKC!$D$10:$D$5007,$H2004))=$C$8,"",IF($H2004="","",INDEX([1]NKC!$F$10:$F$5007,$H2004)))</f>
        <v/>
      </c>
      <c r="G2004" s="50">
        <f ca="1">IF(SUM(E2004:F2004)=0,0,$G$11+SUM(E$12:$E2004)-SUM(F$12:$F2004))</f>
        <v>0</v>
      </c>
      <c r="H2004" s="51" t="str">
        <f ca="1">IF(IF(TYPE(MATCH($C$8,OFFSET([1]NKC!$D$10,H2003,0):'[1]NKC'!$D$5007,0)+H2003)=16,"",MATCH($C$8,OFFSET([1]NKC!$D$10,H2003,0):'[1]NKC'!$D$5007,0)+H2003)&lt;IF(TYPE(MATCH($C$8,OFFSET([1]NKC!$E$10,H2003,0):'[1]NKC'!$E$5007,0)+H2003)=16,"",MATCH($C$8,OFFSET([1]NKC!$E$10,H2003,0):'[1]NKC'!$E$5007,0)+H2003),IF(TYPE(MATCH($C$8,OFFSET([1]NKC!$D$10,H2003,0):'[1]NKC'!$D$5007,0)+H2003)=16,"",MATCH($C$8,OFFSET([1]NKC!$D$10,H2003,0):'[1]NKC'!$D$5007,0)+H2003),IF(TYPE(MATCH($C$8,OFFSET([1]NKC!$E$10,H2003,0):'[1]NKC'!$E$5007,0)+H2003)=16,"",MATCH($C$8,OFFSET([1]NKC!$E$10,H2003,0):'[1]NKC'!$E$5007,0)+H2003))</f>
        <v/>
      </c>
    </row>
    <row r="2005" spans="1:8" s="52" customFormat="1" ht="14.25" hidden="1">
      <c r="A2005" s="45" t="str">
        <f ca="1">IF($H2005="","",INDEX([1]NKC!$A$10:$A$5007,$H2005))</f>
        <v/>
      </c>
      <c r="B2005" s="46" t="str">
        <f ca="1">IF($H2005="","",INDEX([1]NKC!$B$10:$B$5007,$H2005))</f>
        <v/>
      </c>
      <c r="C2005" s="47" t="str">
        <f ca="1">IF($H2005="","",INDEX([1]NKC!$C$10:$C$5007,$H2005))</f>
        <v/>
      </c>
      <c r="D2005" s="48" t="str">
        <f ca="1">IF(IF($H2005="","",INDEX([1]NKC!$D$10:$D$5007,$H2005))=$C$8,IF($H2005="","",INDEX([1]NKC!$E$10:$E$5007,$H2005)),IF($H2005="","",INDEX([1]NKC!$D$10:$D$5007,$H2005)))</f>
        <v/>
      </c>
      <c r="E2005" s="49" t="str">
        <f ca="1">IF(IF($H2005="","",INDEX([1]NKC!$E$10:$E$5007,$H2005))=$C$8,"",IF($H2005="","",INDEX([1]NKC!$F$10:$F$5007,$H2005)))</f>
        <v/>
      </c>
      <c r="F2005" s="55" t="str">
        <f ca="1">IF(IF($H2005="","",INDEX([1]NKC!$D$10:$D$5007,$H2005))=$C$8,"",IF($H2005="","",INDEX([1]NKC!$F$10:$F$5007,$H2005)))</f>
        <v/>
      </c>
      <c r="G2005" s="50">
        <f ca="1">IF(SUM(E2005:F2005)=0,0,$G$11+SUM(E$12:$E2005)-SUM(F$12:$F2005))</f>
        <v>0</v>
      </c>
      <c r="H2005" s="51" t="str">
        <f ca="1">IF(IF(TYPE(MATCH($C$8,OFFSET([1]NKC!$D$10,H2004,0):'[1]NKC'!$D$5007,0)+H2004)=16,"",MATCH($C$8,OFFSET([1]NKC!$D$10,H2004,0):'[1]NKC'!$D$5007,0)+H2004)&lt;IF(TYPE(MATCH($C$8,OFFSET([1]NKC!$E$10,H2004,0):'[1]NKC'!$E$5007,0)+H2004)=16,"",MATCH($C$8,OFFSET([1]NKC!$E$10,H2004,0):'[1]NKC'!$E$5007,0)+H2004),IF(TYPE(MATCH($C$8,OFFSET([1]NKC!$D$10,H2004,0):'[1]NKC'!$D$5007,0)+H2004)=16,"",MATCH($C$8,OFFSET([1]NKC!$D$10,H2004,0):'[1]NKC'!$D$5007,0)+H2004),IF(TYPE(MATCH($C$8,OFFSET([1]NKC!$E$10,H2004,0):'[1]NKC'!$E$5007,0)+H2004)=16,"",MATCH($C$8,OFFSET([1]NKC!$E$10,H2004,0):'[1]NKC'!$E$5007,0)+H2004))</f>
        <v/>
      </c>
    </row>
    <row r="2006" spans="1:8" s="52" customFormat="1" ht="14.25" hidden="1">
      <c r="A2006" s="45" t="str">
        <f ca="1">IF($H2006="","",INDEX([1]NKC!$A$10:$A$5007,$H2006))</f>
        <v/>
      </c>
      <c r="B2006" s="46" t="str">
        <f ca="1">IF($H2006="","",INDEX([1]NKC!$B$10:$B$5007,$H2006))</f>
        <v/>
      </c>
      <c r="C2006" s="47" t="str">
        <f ca="1">IF($H2006="","",INDEX([1]NKC!$C$10:$C$5007,$H2006))</f>
        <v/>
      </c>
      <c r="D2006" s="48" t="str">
        <f ca="1">IF(IF($H2006="","",INDEX([1]NKC!$D$10:$D$5007,$H2006))=$C$8,IF($H2006="","",INDEX([1]NKC!$E$10:$E$5007,$H2006)),IF($H2006="","",INDEX([1]NKC!$D$10:$D$5007,$H2006)))</f>
        <v/>
      </c>
      <c r="E2006" s="49" t="str">
        <f ca="1">IF(IF($H2006="","",INDEX([1]NKC!$E$10:$E$5007,$H2006))=$C$8,"",IF($H2006="","",INDEX([1]NKC!$F$10:$F$5007,$H2006)))</f>
        <v/>
      </c>
      <c r="F2006" s="55" t="str">
        <f ca="1">IF(IF($H2006="","",INDEX([1]NKC!$D$10:$D$5007,$H2006))=$C$8,"",IF($H2006="","",INDEX([1]NKC!$F$10:$F$5007,$H2006)))</f>
        <v/>
      </c>
      <c r="G2006" s="50">
        <f ca="1">IF(SUM(E2006:F2006)=0,0,$G$11+SUM(E$12:$E2006)-SUM(F$12:$F2006))</f>
        <v>0</v>
      </c>
      <c r="H2006" s="51" t="str">
        <f ca="1">IF(IF(TYPE(MATCH($C$8,OFFSET([1]NKC!$D$10,H2005,0):'[1]NKC'!$D$5007,0)+H2005)=16,"",MATCH($C$8,OFFSET([1]NKC!$D$10,H2005,0):'[1]NKC'!$D$5007,0)+H2005)&lt;IF(TYPE(MATCH($C$8,OFFSET([1]NKC!$E$10,H2005,0):'[1]NKC'!$E$5007,0)+H2005)=16,"",MATCH($C$8,OFFSET([1]NKC!$E$10,H2005,0):'[1]NKC'!$E$5007,0)+H2005),IF(TYPE(MATCH($C$8,OFFSET([1]NKC!$D$10,H2005,0):'[1]NKC'!$D$5007,0)+H2005)=16,"",MATCH($C$8,OFFSET([1]NKC!$D$10,H2005,0):'[1]NKC'!$D$5007,0)+H2005),IF(TYPE(MATCH($C$8,OFFSET([1]NKC!$E$10,H2005,0):'[1]NKC'!$E$5007,0)+H2005)=16,"",MATCH($C$8,OFFSET([1]NKC!$E$10,H2005,0):'[1]NKC'!$E$5007,0)+H2005))</f>
        <v/>
      </c>
    </row>
    <row r="2007" spans="1:8" s="52" customFormat="1" ht="14.25" hidden="1">
      <c r="A2007" s="45" t="str">
        <f ca="1">IF($H2007="","",INDEX([1]NKC!$A$10:$A$5007,$H2007))</f>
        <v/>
      </c>
      <c r="B2007" s="46" t="str">
        <f ca="1">IF($H2007="","",INDEX([1]NKC!$B$10:$B$5007,$H2007))</f>
        <v/>
      </c>
      <c r="C2007" s="47" t="str">
        <f ca="1">IF($H2007="","",INDEX([1]NKC!$C$10:$C$5007,$H2007))</f>
        <v/>
      </c>
      <c r="D2007" s="48" t="str">
        <f ca="1">IF(IF($H2007="","",INDEX([1]NKC!$D$10:$D$5007,$H2007))=$C$8,IF($H2007="","",INDEX([1]NKC!$E$10:$E$5007,$H2007)),IF($H2007="","",INDEX([1]NKC!$D$10:$D$5007,$H2007)))</f>
        <v/>
      </c>
      <c r="E2007" s="49" t="str">
        <f ca="1">IF(IF($H2007="","",INDEX([1]NKC!$E$10:$E$5007,$H2007))=$C$8,"",IF($H2007="","",INDEX([1]NKC!$F$10:$F$5007,$H2007)))</f>
        <v/>
      </c>
      <c r="F2007" s="55" t="str">
        <f ca="1">IF(IF($H2007="","",INDEX([1]NKC!$D$10:$D$5007,$H2007))=$C$8,"",IF($H2007="","",INDEX([1]NKC!$F$10:$F$5007,$H2007)))</f>
        <v/>
      </c>
      <c r="G2007" s="50">
        <f ca="1">IF(SUM(E2007:F2007)=0,0,$G$11+SUM(E$12:$E2007)-SUM(F$12:$F2007))</f>
        <v>0</v>
      </c>
      <c r="H2007" s="51" t="str">
        <f ca="1">IF(IF(TYPE(MATCH($C$8,OFFSET([1]NKC!$D$10,H2006,0):'[1]NKC'!$D$5007,0)+H2006)=16,"",MATCH($C$8,OFFSET([1]NKC!$D$10,H2006,0):'[1]NKC'!$D$5007,0)+H2006)&lt;IF(TYPE(MATCH($C$8,OFFSET([1]NKC!$E$10,H2006,0):'[1]NKC'!$E$5007,0)+H2006)=16,"",MATCH($C$8,OFFSET([1]NKC!$E$10,H2006,0):'[1]NKC'!$E$5007,0)+H2006),IF(TYPE(MATCH($C$8,OFFSET([1]NKC!$D$10,H2006,0):'[1]NKC'!$D$5007,0)+H2006)=16,"",MATCH($C$8,OFFSET([1]NKC!$D$10,H2006,0):'[1]NKC'!$D$5007,0)+H2006),IF(TYPE(MATCH($C$8,OFFSET([1]NKC!$E$10,H2006,0):'[1]NKC'!$E$5007,0)+H2006)=16,"",MATCH($C$8,OFFSET([1]NKC!$E$10,H2006,0):'[1]NKC'!$E$5007,0)+H2006))</f>
        <v/>
      </c>
    </row>
    <row r="2008" spans="1:8" s="52" customFormat="1" ht="14.25" hidden="1">
      <c r="A2008" s="45" t="str">
        <f ca="1">IF($H2008="","",INDEX([1]NKC!$A$10:$A$5007,$H2008))</f>
        <v/>
      </c>
      <c r="B2008" s="46" t="str">
        <f ca="1">IF($H2008="","",INDEX([1]NKC!$B$10:$B$5007,$H2008))</f>
        <v/>
      </c>
      <c r="C2008" s="47" t="str">
        <f ca="1">IF($H2008="","",INDEX([1]NKC!$C$10:$C$5007,$H2008))</f>
        <v/>
      </c>
      <c r="D2008" s="48" t="str">
        <f ca="1">IF(IF($H2008="","",INDEX([1]NKC!$D$10:$D$5007,$H2008))=$C$8,IF($H2008="","",INDEX([1]NKC!$E$10:$E$5007,$H2008)),IF($H2008="","",INDEX([1]NKC!$D$10:$D$5007,$H2008)))</f>
        <v/>
      </c>
      <c r="E2008" s="49" t="str">
        <f ca="1">IF(IF($H2008="","",INDEX([1]NKC!$E$10:$E$5007,$H2008))=$C$8,"",IF($H2008="","",INDEX([1]NKC!$F$10:$F$5007,$H2008)))</f>
        <v/>
      </c>
      <c r="F2008" s="55" t="str">
        <f ca="1">IF(IF($H2008="","",INDEX([1]NKC!$D$10:$D$5007,$H2008))=$C$8,"",IF($H2008="","",INDEX([1]NKC!$F$10:$F$5007,$H2008)))</f>
        <v/>
      </c>
      <c r="G2008" s="50">
        <f ca="1">IF(SUM(E2008:F2008)=0,0,$G$11+SUM(E$12:$E2008)-SUM(F$12:$F2008))</f>
        <v>0</v>
      </c>
      <c r="H2008" s="51" t="str">
        <f ca="1">IF(IF(TYPE(MATCH($C$8,OFFSET([1]NKC!$D$10,H2007,0):'[1]NKC'!$D$5007,0)+H2007)=16,"",MATCH($C$8,OFFSET([1]NKC!$D$10,H2007,0):'[1]NKC'!$D$5007,0)+H2007)&lt;IF(TYPE(MATCH($C$8,OFFSET([1]NKC!$E$10,H2007,0):'[1]NKC'!$E$5007,0)+H2007)=16,"",MATCH($C$8,OFFSET([1]NKC!$E$10,H2007,0):'[1]NKC'!$E$5007,0)+H2007),IF(TYPE(MATCH($C$8,OFFSET([1]NKC!$D$10,H2007,0):'[1]NKC'!$D$5007,0)+H2007)=16,"",MATCH($C$8,OFFSET([1]NKC!$D$10,H2007,0):'[1]NKC'!$D$5007,0)+H2007),IF(TYPE(MATCH($C$8,OFFSET([1]NKC!$E$10,H2007,0):'[1]NKC'!$E$5007,0)+H2007)=16,"",MATCH($C$8,OFFSET([1]NKC!$E$10,H2007,0):'[1]NKC'!$E$5007,0)+H2007))</f>
        <v/>
      </c>
    </row>
    <row r="2009" spans="1:8" s="52" customFormat="1" ht="14.25" hidden="1">
      <c r="A2009" s="45" t="str">
        <f ca="1">IF($H2009="","",INDEX([1]NKC!$A$10:$A$5007,$H2009))</f>
        <v/>
      </c>
      <c r="B2009" s="46" t="str">
        <f ca="1">IF($H2009="","",INDEX([1]NKC!$B$10:$B$5007,$H2009))</f>
        <v/>
      </c>
      <c r="C2009" s="47" t="str">
        <f ca="1">IF($H2009="","",INDEX([1]NKC!$C$10:$C$5007,$H2009))</f>
        <v/>
      </c>
      <c r="D2009" s="48" t="str">
        <f ca="1">IF(IF($H2009="","",INDEX([1]NKC!$D$10:$D$5007,$H2009))=$C$8,IF($H2009="","",INDEX([1]NKC!$E$10:$E$5007,$H2009)),IF($H2009="","",INDEX([1]NKC!$D$10:$D$5007,$H2009)))</f>
        <v/>
      </c>
      <c r="E2009" s="49" t="str">
        <f ca="1">IF(IF($H2009="","",INDEX([1]NKC!$E$10:$E$5007,$H2009))=$C$8,"",IF($H2009="","",INDEX([1]NKC!$F$10:$F$5007,$H2009)))</f>
        <v/>
      </c>
      <c r="F2009" s="55" t="str">
        <f ca="1">IF(IF($H2009="","",INDEX([1]NKC!$D$10:$D$5007,$H2009))=$C$8,"",IF($H2009="","",INDEX([1]NKC!$F$10:$F$5007,$H2009)))</f>
        <v/>
      </c>
      <c r="G2009" s="50">
        <f ca="1">IF(SUM(E2009:F2009)=0,0,$G$11+SUM(E$12:$E2009)-SUM(F$12:$F2009))</f>
        <v>0</v>
      </c>
      <c r="H2009" s="51" t="str">
        <f ca="1">IF(IF(TYPE(MATCH($C$8,OFFSET([1]NKC!$D$10,H2008,0):'[1]NKC'!$D$5007,0)+H2008)=16,"",MATCH($C$8,OFFSET([1]NKC!$D$10,H2008,0):'[1]NKC'!$D$5007,0)+H2008)&lt;IF(TYPE(MATCH($C$8,OFFSET([1]NKC!$E$10,H2008,0):'[1]NKC'!$E$5007,0)+H2008)=16,"",MATCH($C$8,OFFSET([1]NKC!$E$10,H2008,0):'[1]NKC'!$E$5007,0)+H2008),IF(TYPE(MATCH($C$8,OFFSET([1]NKC!$D$10,H2008,0):'[1]NKC'!$D$5007,0)+H2008)=16,"",MATCH($C$8,OFFSET([1]NKC!$D$10,H2008,0):'[1]NKC'!$D$5007,0)+H2008),IF(TYPE(MATCH($C$8,OFFSET([1]NKC!$E$10,H2008,0):'[1]NKC'!$E$5007,0)+H2008)=16,"",MATCH($C$8,OFFSET([1]NKC!$E$10,H2008,0):'[1]NKC'!$E$5007,0)+H2008))</f>
        <v/>
      </c>
    </row>
    <row r="2010" spans="1:8" s="52" customFormat="1" ht="14.25" hidden="1">
      <c r="A2010" s="45" t="str">
        <f ca="1">IF($H2010="","",INDEX([1]NKC!$A$10:$A$5007,$H2010))</f>
        <v/>
      </c>
      <c r="B2010" s="46" t="str">
        <f ca="1">IF($H2010="","",INDEX([1]NKC!$B$10:$B$5007,$H2010))</f>
        <v/>
      </c>
      <c r="C2010" s="47" t="str">
        <f ca="1">IF($H2010="","",INDEX([1]NKC!$C$10:$C$5007,$H2010))</f>
        <v/>
      </c>
      <c r="D2010" s="48" t="str">
        <f ca="1">IF(IF($H2010="","",INDEX([1]NKC!$D$10:$D$5007,$H2010))=$C$8,IF($H2010="","",INDEX([1]NKC!$E$10:$E$5007,$H2010)),IF($H2010="","",INDEX([1]NKC!$D$10:$D$5007,$H2010)))</f>
        <v/>
      </c>
      <c r="E2010" s="49" t="str">
        <f ca="1">IF(IF($H2010="","",INDEX([1]NKC!$E$10:$E$5007,$H2010))=$C$8,"",IF($H2010="","",INDEX([1]NKC!$F$10:$F$5007,$H2010)))</f>
        <v/>
      </c>
      <c r="F2010" s="55" t="str">
        <f ca="1">IF(IF($H2010="","",INDEX([1]NKC!$D$10:$D$5007,$H2010))=$C$8,"",IF($H2010="","",INDEX([1]NKC!$F$10:$F$5007,$H2010)))</f>
        <v/>
      </c>
      <c r="G2010" s="50">
        <f ca="1">IF(SUM(E2010:F2010)=0,0,$G$11+SUM(E$12:$E2010)-SUM(F$12:$F2010))</f>
        <v>0</v>
      </c>
      <c r="H2010" s="51" t="str">
        <f ca="1">IF(IF(TYPE(MATCH($C$8,OFFSET([1]NKC!$D$10,H2009,0):'[1]NKC'!$D$5007,0)+H2009)=16,"",MATCH($C$8,OFFSET([1]NKC!$D$10,H2009,0):'[1]NKC'!$D$5007,0)+H2009)&lt;IF(TYPE(MATCH($C$8,OFFSET([1]NKC!$E$10,H2009,0):'[1]NKC'!$E$5007,0)+H2009)=16,"",MATCH($C$8,OFFSET([1]NKC!$E$10,H2009,0):'[1]NKC'!$E$5007,0)+H2009),IF(TYPE(MATCH($C$8,OFFSET([1]NKC!$D$10,H2009,0):'[1]NKC'!$D$5007,0)+H2009)=16,"",MATCH($C$8,OFFSET([1]NKC!$D$10,H2009,0):'[1]NKC'!$D$5007,0)+H2009),IF(TYPE(MATCH($C$8,OFFSET([1]NKC!$E$10,H2009,0):'[1]NKC'!$E$5007,0)+H2009)=16,"",MATCH($C$8,OFFSET([1]NKC!$E$10,H2009,0):'[1]NKC'!$E$5007,0)+H2009))</f>
        <v/>
      </c>
    </row>
    <row r="2011" spans="1:8" s="52" customFormat="1" ht="14.25" hidden="1">
      <c r="A2011" s="45" t="str">
        <f ca="1">IF($H2011="","",INDEX([1]NKC!$A$10:$A$5007,$H2011))</f>
        <v/>
      </c>
      <c r="B2011" s="46" t="str">
        <f ca="1">IF($H2011="","",INDEX([1]NKC!$B$10:$B$5007,$H2011))</f>
        <v/>
      </c>
      <c r="C2011" s="47" t="str">
        <f ca="1">IF($H2011="","",INDEX([1]NKC!$C$10:$C$5007,$H2011))</f>
        <v/>
      </c>
      <c r="D2011" s="48" t="str">
        <f ca="1">IF(IF($H2011="","",INDEX([1]NKC!$D$10:$D$5007,$H2011))=$C$8,IF($H2011="","",INDEX([1]NKC!$E$10:$E$5007,$H2011)),IF($H2011="","",INDEX([1]NKC!$D$10:$D$5007,$H2011)))</f>
        <v/>
      </c>
      <c r="E2011" s="49" t="str">
        <f ca="1">IF(IF($H2011="","",INDEX([1]NKC!$E$10:$E$5007,$H2011))=$C$8,"",IF($H2011="","",INDEX([1]NKC!$F$10:$F$5007,$H2011)))</f>
        <v/>
      </c>
      <c r="F2011" s="55" t="str">
        <f ca="1">IF(IF($H2011="","",INDEX([1]NKC!$D$10:$D$5007,$H2011))=$C$8,"",IF($H2011="","",INDEX([1]NKC!$F$10:$F$5007,$H2011)))</f>
        <v/>
      </c>
      <c r="G2011" s="50">
        <f ca="1">IF(SUM(E2011:F2011)=0,0,$G$11+SUM(E$12:$E2011)-SUM(F$12:$F2011))</f>
        <v>0</v>
      </c>
      <c r="H2011" s="51" t="str">
        <f ca="1">IF(IF(TYPE(MATCH($C$8,OFFSET([1]NKC!$D$10,H2010,0):'[1]NKC'!$D$5007,0)+H2010)=16,"",MATCH($C$8,OFFSET([1]NKC!$D$10,H2010,0):'[1]NKC'!$D$5007,0)+H2010)&lt;IF(TYPE(MATCH($C$8,OFFSET([1]NKC!$E$10,H2010,0):'[1]NKC'!$E$5007,0)+H2010)=16,"",MATCH($C$8,OFFSET([1]NKC!$E$10,H2010,0):'[1]NKC'!$E$5007,0)+H2010),IF(TYPE(MATCH($C$8,OFFSET([1]NKC!$D$10,H2010,0):'[1]NKC'!$D$5007,0)+H2010)=16,"",MATCH($C$8,OFFSET([1]NKC!$D$10,H2010,0):'[1]NKC'!$D$5007,0)+H2010),IF(TYPE(MATCH($C$8,OFFSET([1]NKC!$E$10,H2010,0):'[1]NKC'!$E$5007,0)+H2010)=16,"",MATCH($C$8,OFFSET([1]NKC!$E$10,H2010,0):'[1]NKC'!$E$5007,0)+H2010))</f>
        <v/>
      </c>
    </row>
    <row r="2012" spans="1:8" s="52" customFormat="1" ht="14.25" hidden="1">
      <c r="A2012" s="45" t="str">
        <f ca="1">IF($H2012="","",INDEX([1]NKC!$A$10:$A$5007,$H2012))</f>
        <v/>
      </c>
      <c r="B2012" s="46" t="str">
        <f ca="1">IF($H2012="","",INDEX([1]NKC!$B$10:$B$5007,$H2012))</f>
        <v/>
      </c>
      <c r="C2012" s="47" t="str">
        <f ca="1">IF($H2012="","",INDEX([1]NKC!$C$10:$C$5007,$H2012))</f>
        <v/>
      </c>
      <c r="D2012" s="48" t="str">
        <f ca="1">IF(IF($H2012="","",INDEX([1]NKC!$D$10:$D$5007,$H2012))=$C$8,IF($H2012="","",INDEX([1]NKC!$E$10:$E$5007,$H2012)),IF($H2012="","",INDEX([1]NKC!$D$10:$D$5007,$H2012)))</f>
        <v/>
      </c>
      <c r="E2012" s="49" t="str">
        <f ca="1">IF(IF($H2012="","",INDEX([1]NKC!$E$10:$E$5007,$H2012))=$C$8,"",IF($H2012="","",INDEX([1]NKC!$F$10:$F$5007,$H2012)))</f>
        <v/>
      </c>
      <c r="F2012" s="55" t="str">
        <f ca="1">IF(IF($H2012="","",INDEX([1]NKC!$D$10:$D$5007,$H2012))=$C$8,"",IF($H2012="","",INDEX([1]NKC!$F$10:$F$5007,$H2012)))</f>
        <v/>
      </c>
      <c r="G2012" s="50">
        <f ca="1">IF(SUM(E2012:F2012)=0,0,$G$11+SUM(E$12:$E2012)-SUM(F$12:$F2012))</f>
        <v>0</v>
      </c>
      <c r="H2012" s="51" t="str">
        <f ca="1">IF(IF(TYPE(MATCH($C$8,OFFSET([1]NKC!$D$10,H2011,0):'[1]NKC'!$D$5007,0)+H2011)=16,"",MATCH($C$8,OFFSET([1]NKC!$D$10,H2011,0):'[1]NKC'!$D$5007,0)+H2011)&lt;IF(TYPE(MATCH($C$8,OFFSET([1]NKC!$E$10,H2011,0):'[1]NKC'!$E$5007,0)+H2011)=16,"",MATCH($C$8,OFFSET([1]NKC!$E$10,H2011,0):'[1]NKC'!$E$5007,0)+H2011),IF(TYPE(MATCH($C$8,OFFSET([1]NKC!$D$10,H2011,0):'[1]NKC'!$D$5007,0)+H2011)=16,"",MATCH($C$8,OFFSET([1]NKC!$D$10,H2011,0):'[1]NKC'!$D$5007,0)+H2011),IF(TYPE(MATCH($C$8,OFFSET([1]NKC!$E$10,H2011,0):'[1]NKC'!$E$5007,0)+H2011)=16,"",MATCH($C$8,OFFSET([1]NKC!$E$10,H2011,0):'[1]NKC'!$E$5007,0)+H2011))</f>
        <v/>
      </c>
    </row>
    <row r="2013" spans="1:8" s="52" customFormat="1" ht="14.25" hidden="1">
      <c r="A2013" s="45" t="str">
        <f ca="1">IF($H2013="","",INDEX([1]NKC!$A$10:$A$5007,$H2013))</f>
        <v/>
      </c>
      <c r="B2013" s="46" t="str">
        <f ca="1">IF($H2013="","",INDEX([1]NKC!$B$10:$B$5007,$H2013))</f>
        <v/>
      </c>
      <c r="C2013" s="47" t="str">
        <f ca="1">IF($H2013="","",INDEX([1]NKC!$C$10:$C$5007,$H2013))</f>
        <v/>
      </c>
      <c r="D2013" s="48" t="str">
        <f ca="1">IF(IF($H2013="","",INDEX([1]NKC!$D$10:$D$5007,$H2013))=$C$8,IF($H2013="","",INDEX([1]NKC!$E$10:$E$5007,$H2013)),IF($H2013="","",INDEX([1]NKC!$D$10:$D$5007,$H2013)))</f>
        <v/>
      </c>
      <c r="E2013" s="49" t="str">
        <f ca="1">IF(IF($H2013="","",INDEX([1]NKC!$E$10:$E$5007,$H2013))=$C$8,"",IF($H2013="","",INDEX([1]NKC!$F$10:$F$5007,$H2013)))</f>
        <v/>
      </c>
      <c r="F2013" s="55" t="str">
        <f ca="1">IF(IF($H2013="","",INDEX([1]NKC!$D$10:$D$5007,$H2013))=$C$8,"",IF($H2013="","",INDEX([1]NKC!$F$10:$F$5007,$H2013)))</f>
        <v/>
      </c>
      <c r="G2013" s="50">
        <f ca="1">IF(SUM(E2013:F2013)=0,0,$G$11+SUM(E$12:$E2013)-SUM(F$12:$F2013))</f>
        <v>0</v>
      </c>
      <c r="H2013" s="51" t="str">
        <f ca="1">IF(IF(TYPE(MATCH($C$8,OFFSET([1]NKC!$D$10,H2012,0):'[1]NKC'!$D$5007,0)+H2012)=16,"",MATCH($C$8,OFFSET([1]NKC!$D$10,H2012,0):'[1]NKC'!$D$5007,0)+H2012)&lt;IF(TYPE(MATCH($C$8,OFFSET([1]NKC!$E$10,H2012,0):'[1]NKC'!$E$5007,0)+H2012)=16,"",MATCH($C$8,OFFSET([1]NKC!$E$10,H2012,0):'[1]NKC'!$E$5007,0)+H2012),IF(TYPE(MATCH($C$8,OFFSET([1]NKC!$D$10,H2012,0):'[1]NKC'!$D$5007,0)+H2012)=16,"",MATCH($C$8,OFFSET([1]NKC!$D$10,H2012,0):'[1]NKC'!$D$5007,0)+H2012),IF(TYPE(MATCH($C$8,OFFSET([1]NKC!$E$10,H2012,0):'[1]NKC'!$E$5007,0)+H2012)=16,"",MATCH($C$8,OFFSET([1]NKC!$E$10,H2012,0):'[1]NKC'!$E$5007,0)+H2012))</f>
        <v/>
      </c>
    </row>
    <row r="2014" spans="1:8" s="52" customFormat="1" ht="14.25" hidden="1">
      <c r="A2014" s="45" t="str">
        <f ca="1">IF($H2014="","",INDEX([1]NKC!$A$10:$A$5007,$H2014))</f>
        <v/>
      </c>
      <c r="B2014" s="46" t="str">
        <f ca="1">IF($H2014="","",INDEX([1]NKC!$B$10:$B$5007,$H2014))</f>
        <v/>
      </c>
      <c r="C2014" s="47" t="str">
        <f ca="1">IF($H2014="","",INDEX([1]NKC!$C$10:$C$5007,$H2014))</f>
        <v/>
      </c>
      <c r="D2014" s="48" t="str">
        <f ca="1">IF(IF($H2014="","",INDEX([1]NKC!$D$10:$D$5007,$H2014))=$C$8,IF($H2014="","",INDEX([1]NKC!$E$10:$E$5007,$H2014)),IF($H2014="","",INDEX([1]NKC!$D$10:$D$5007,$H2014)))</f>
        <v/>
      </c>
      <c r="E2014" s="49" t="str">
        <f ca="1">IF(IF($H2014="","",INDEX([1]NKC!$E$10:$E$5007,$H2014))=$C$8,"",IF($H2014="","",INDEX([1]NKC!$F$10:$F$5007,$H2014)))</f>
        <v/>
      </c>
      <c r="F2014" s="55" t="str">
        <f ca="1">IF(IF($H2014="","",INDEX([1]NKC!$D$10:$D$5007,$H2014))=$C$8,"",IF($H2014="","",INDEX([1]NKC!$F$10:$F$5007,$H2014)))</f>
        <v/>
      </c>
      <c r="G2014" s="50">
        <f ca="1">IF(SUM(E2014:F2014)=0,0,$G$11+SUM(E$12:$E2014)-SUM(F$12:$F2014))</f>
        <v>0</v>
      </c>
      <c r="H2014" s="51" t="str">
        <f ca="1">IF(IF(TYPE(MATCH($C$8,OFFSET([1]NKC!$D$10,H2013,0):'[1]NKC'!$D$5007,0)+H2013)=16,"",MATCH($C$8,OFFSET([1]NKC!$D$10,H2013,0):'[1]NKC'!$D$5007,0)+H2013)&lt;IF(TYPE(MATCH($C$8,OFFSET([1]NKC!$E$10,H2013,0):'[1]NKC'!$E$5007,0)+H2013)=16,"",MATCH($C$8,OFFSET([1]NKC!$E$10,H2013,0):'[1]NKC'!$E$5007,0)+H2013),IF(TYPE(MATCH($C$8,OFFSET([1]NKC!$D$10,H2013,0):'[1]NKC'!$D$5007,0)+H2013)=16,"",MATCH($C$8,OFFSET([1]NKC!$D$10,H2013,0):'[1]NKC'!$D$5007,0)+H2013),IF(TYPE(MATCH($C$8,OFFSET([1]NKC!$E$10,H2013,0):'[1]NKC'!$E$5007,0)+H2013)=16,"",MATCH($C$8,OFFSET([1]NKC!$E$10,H2013,0):'[1]NKC'!$E$5007,0)+H2013))</f>
        <v/>
      </c>
    </row>
    <row r="2015" spans="1:8" s="52" customFormat="1" ht="14.25" hidden="1">
      <c r="A2015" s="45" t="str">
        <f ca="1">IF($H2015="","",INDEX([1]NKC!$A$10:$A$5007,$H2015))</f>
        <v/>
      </c>
      <c r="B2015" s="46" t="str">
        <f ca="1">IF($H2015="","",INDEX([1]NKC!$B$10:$B$5007,$H2015))</f>
        <v/>
      </c>
      <c r="C2015" s="47" t="str">
        <f ca="1">IF($H2015="","",INDEX([1]NKC!$C$10:$C$5007,$H2015))</f>
        <v/>
      </c>
      <c r="D2015" s="48" t="str">
        <f ca="1">IF(IF($H2015="","",INDEX([1]NKC!$D$10:$D$5007,$H2015))=$C$8,IF($H2015="","",INDEX([1]NKC!$E$10:$E$5007,$H2015)),IF($H2015="","",INDEX([1]NKC!$D$10:$D$5007,$H2015)))</f>
        <v/>
      </c>
      <c r="E2015" s="49" t="str">
        <f ca="1">IF(IF($H2015="","",INDEX([1]NKC!$E$10:$E$5007,$H2015))=$C$8,"",IF($H2015="","",INDEX([1]NKC!$F$10:$F$5007,$H2015)))</f>
        <v/>
      </c>
      <c r="F2015" s="55" t="str">
        <f ca="1">IF(IF($H2015="","",INDEX([1]NKC!$D$10:$D$5007,$H2015))=$C$8,"",IF($H2015="","",INDEX([1]NKC!$F$10:$F$5007,$H2015)))</f>
        <v/>
      </c>
      <c r="G2015" s="50">
        <f ca="1">IF(SUM(E2015:F2015)=0,0,$G$11+SUM(E$12:$E2015)-SUM(F$12:$F2015))</f>
        <v>0</v>
      </c>
      <c r="H2015" s="51" t="str">
        <f ca="1">IF(IF(TYPE(MATCH($C$8,OFFSET([1]NKC!$D$10,H2014,0):'[1]NKC'!$D$5007,0)+H2014)=16,"",MATCH($C$8,OFFSET([1]NKC!$D$10,H2014,0):'[1]NKC'!$D$5007,0)+H2014)&lt;IF(TYPE(MATCH($C$8,OFFSET([1]NKC!$E$10,H2014,0):'[1]NKC'!$E$5007,0)+H2014)=16,"",MATCH($C$8,OFFSET([1]NKC!$E$10,H2014,0):'[1]NKC'!$E$5007,0)+H2014),IF(TYPE(MATCH($C$8,OFFSET([1]NKC!$D$10,H2014,0):'[1]NKC'!$D$5007,0)+H2014)=16,"",MATCH($C$8,OFFSET([1]NKC!$D$10,H2014,0):'[1]NKC'!$D$5007,0)+H2014),IF(TYPE(MATCH($C$8,OFFSET([1]NKC!$E$10,H2014,0):'[1]NKC'!$E$5007,0)+H2014)=16,"",MATCH($C$8,OFFSET([1]NKC!$E$10,H2014,0):'[1]NKC'!$E$5007,0)+H2014))</f>
        <v/>
      </c>
    </row>
    <row r="2016" spans="1:8" s="52" customFormat="1" ht="14.25" hidden="1">
      <c r="A2016" s="45" t="str">
        <f ca="1">IF($H2016="","",INDEX([1]NKC!$A$10:$A$5007,$H2016))</f>
        <v/>
      </c>
      <c r="B2016" s="46" t="str">
        <f ca="1">IF($H2016="","",INDEX([1]NKC!$B$10:$B$5007,$H2016))</f>
        <v/>
      </c>
      <c r="C2016" s="47" t="str">
        <f ca="1">IF($H2016="","",INDEX([1]NKC!$C$10:$C$5007,$H2016))</f>
        <v/>
      </c>
      <c r="D2016" s="48" t="str">
        <f ca="1">IF(IF($H2016="","",INDEX([1]NKC!$D$10:$D$5007,$H2016))=$C$8,IF($H2016="","",INDEX([1]NKC!$E$10:$E$5007,$H2016)),IF($H2016="","",INDEX([1]NKC!$D$10:$D$5007,$H2016)))</f>
        <v/>
      </c>
      <c r="E2016" s="49" t="str">
        <f ca="1">IF(IF($H2016="","",INDEX([1]NKC!$E$10:$E$5007,$H2016))=$C$8,"",IF($H2016="","",INDEX([1]NKC!$F$10:$F$5007,$H2016)))</f>
        <v/>
      </c>
      <c r="F2016" s="55" t="str">
        <f ca="1">IF(IF($H2016="","",INDEX([1]NKC!$D$10:$D$5007,$H2016))=$C$8,"",IF($H2016="","",INDEX([1]NKC!$F$10:$F$5007,$H2016)))</f>
        <v/>
      </c>
      <c r="G2016" s="50">
        <f ca="1">IF(SUM(E2016:F2016)=0,0,$G$11+SUM(E$12:$E2016)-SUM(F$12:$F2016))</f>
        <v>0</v>
      </c>
      <c r="H2016" s="51" t="str">
        <f ca="1">IF(IF(TYPE(MATCH($C$8,OFFSET([1]NKC!$D$10,H2015,0):'[1]NKC'!$D$5007,0)+H2015)=16,"",MATCH($C$8,OFFSET([1]NKC!$D$10,H2015,0):'[1]NKC'!$D$5007,0)+H2015)&lt;IF(TYPE(MATCH($C$8,OFFSET([1]NKC!$E$10,H2015,0):'[1]NKC'!$E$5007,0)+H2015)=16,"",MATCH($C$8,OFFSET([1]NKC!$E$10,H2015,0):'[1]NKC'!$E$5007,0)+H2015),IF(TYPE(MATCH($C$8,OFFSET([1]NKC!$D$10,H2015,0):'[1]NKC'!$D$5007,0)+H2015)=16,"",MATCH($C$8,OFFSET([1]NKC!$D$10,H2015,0):'[1]NKC'!$D$5007,0)+H2015),IF(TYPE(MATCH($C$8,OFFSET([1]NKC!$E$10,H2015,0):'[1]NKC'!$E$5007,0)+H2015)=16,"",MATCH($C$8,OFFSET([1]NKC!$E$10,H2015,0):'[1]NKC'!$E$5007,0)+H2015))</f>
        <v/>
      </c>
    </row>
    <row r="2017" spans="1:8" s="52" customFormat="1" ht="14.25" hidden="1">
      <c r="A2017" s="45" t="str">
        <f ca="1">IF($H2017="","",INDEX([1]NKC!$A$10:$A$5007,$H2017))</f>
        <v/>
      </c>
      <c r="B2017" s="46" t="str">
        <f ca="1">IF($H2017="","",INDEX([1]NKC!$B$10:$B$5007,$H2017))</f>
        <v/>
      </c>
      <c r="C2017" s="47" t="str">
        <f ca="1">IF($H2017="","",INDEX([1]NKC!$C$10:$C$5007,$H2017))</f>
        <v/>
      </c>
      <c r="D2017" s="48" t="str">
        <f ca="1">IF(IF($H2017="","",INDEX([1]NKC!$D$10:$D$5007,$H2017))=$C$8,IF($H2017="","",INDEX([1]NKC!$E$10:$E$5007,$H2017)),IF($H2017="","",INDEX([1]NKC!$D$10:$D$5007,$H2017)))</f>
        <v/>
      </c>
      <c r="E2017" s="49" t="str">
        <f ca="1">IF(IF($H2017="","",INDEX([1]NKC!$E$10:$E$5007,$H2017))=$C$8,"",IF($H2017="","",INDEX([1]NKC!$F$10:$F$5007,$H2017)))</f>
        <v/>
      </c>
      <c r="F2017" s="55" t="str">
        <f ca="1">IF(IF($H2017="","",INDEX([1]NKC!$D$10:$D$5007,$H2017))=$C$8,"",IF($H2017="","",INDEX([1]NKC!$F$10:$F$5007,$H2017)))</f>
        <v/>
      </c>
      <c r="G2017" s="50">
        <f ca="1">IF(SUM(E2017:F2017)=0,0,$G$11+SUM(E$12:$E2017)-SUM(F$12:$F2017))</f>
        <v>0</v>
      </c>
      <c r="H2017" s="51" t="str">
        <f ca="1">IF(IF(TYPE(MATCH($C$8,OFFSET([1]NKC!$D$10,H2016,0):'[1]NKC'!$D$5007,0)+H2016)=16,"",MATCH($C$8,OFFSET([1]NKC!$D$10,H2016,0):'[1]NKC'!$D$5007,0)+H2016)&lt;IF(TYPE(MATCH($C$8,OFFSET([1]NKC!$E$10,H2016,0):'[1]NKC'!$E$5007,0)+H2016)=16,"",MATCH($C$8,OFFSET([1]NKC!$E$10,H2016,0):'[1]NKC'!$E$5007,0)+H2016),IF(TYPE(MATCH($C$8,OFFSET([1]NKC!$D$10,H2016,0):'[1]NKC'!$D$5007,0)+H2016)=16,"",MATCH($C$8,OFFSET([1]NKC!$D$10,H2016,0):'[1]NKC'!$D$5007,0)+H2016),IF(TYPE(MATCH($C$8,OFFSET([1]NKC!$E$10,H2016,0):'[1]NKC'!$E$5007,0)+H2016)=16,"",MATCH($C$8,OFFSET([1]NKC!$E$10,H2016,0):'[1]NKC'!$E$5007,0)+H2016))</f>
        <v/>
      </c>
    </row>
    <row r="2018" spans="1:8" s="52" customFormat="1" ht="14.25" hidden="1">
      <c r="A2018" s="45" t="str">
        <f ca="1">IF($H2018="","",INDEX([1]NKC!$A$10:$A$5007,$H2018))</f>
        <v/>
      </c>
      <c r="B2018" s="46" t="str">
        <f ca="1">IF($H2018="","",INDEX([1]NKC!$B$10:$B$5007,$H2018))</f>
        <v/>
      </c>
      <c r="C2018" s="47" t="str">
        <f ca="1">IF($H2018="","",INDEX([1]NKC!$C$10:$C$5007,$H2018))</f>
        <v/>
      </c>
      <c r="D2018" s="48" t="str">
        <f ca="1">IF(IF($H2018="","",INDEX([1]NKC!$D$10:$D$5007,$H2018))=$C$8,IF($H2018="","",INDEX([1]NKC!$E$10:$E$5007,$H2018)),IF($H2018="","",INDEX([1]NKC!$D$10:$D$5007,$H2018)))</f>
        <v/>
      </c>
      <c r="E2018" s="49" t="str">
        <f ca="1">IF(IF($H2018="","",INDEX([1]NKC!$E$10:$E$5007,$H2018))=$C$8,"",IF($H2018="","",INDEX([1]NKC!$F$10:$F$5007,$H2018)))</f>
        <v/>
      </c>
      <c r="F2018" s="55" t="str">
        <f ca="1">IF(IF($H2018="","",INDEX([1]NKC!$D$10:$D$5007,$H2018))=$C$8,"",IF($H2018="","",INDEX([1]NKC!$F$10:$F$5007,$H2018)))</f>
        <v/>
      </c>
      <c r="G2018" s="50">
        <f ca="1">IF(SUM(E2018:F2018)=0,0,$G$11+SUM(E$12:$E2018)-SUM(F$12:$F2018))</f>
        <v>0</v>
      </c>
      <c r="H2018" s="51" t="str">
        <f ca="1">IF(IF(TYPE(MATCH($C$8,OFFSET([1]NKC!$D$10,H2017,0):'[1]NKC'!$D$5007,0)+H2017)=16,"",MATCH($C$8,OFFSET([1]NKC!$D$10,H2017,0):'[1]NKC'!$D$5007,0)+H2017)&lt;IF(TYPE(MATCH($C$8,OFFSET([1]NKC!$E$10,H2017,0):'[1]NKC'!$E$5007,0)+H2017)=16,"",MATCH($C$8,OFFSET([1]NKC!$E$10,H2017,0):'[1]NKC'!$E$5007,0)+H2017),IF(TYPE(MATCH($C$8,OFFSET([1]NKC!$D$10,H2017,0):'[1]NKC'!$D$5007,0)+H2017)=16,"",MATCH($C$8,OFFSET([1]NKC!$D$10,H2017,0):'[1]NKC'!$D$5007,0)+H2017),IF(TYPE(MATCH($C$8,OFFSET([1]NKC!$E$10,H2017,0):'[1]NKC'!$E$5007,0)+H2017)=16,"",MATCH($C$8,OFFSET([1]NKC!$E$10,H2017,0):'[1]NKC'!$E$5007,0)+H2017))</f>
        <v/>
      </c>
    </row>
    <row r="2019" spans="1:8" s="52" customFormat="1" ht="14.25" hidden="1">
      <c r="A2019" s="45" t="str">
        <f ca="1">IF($H2019="","",INDEX([1]NKC!$A$10:$A$5007,$H2019))</f>
        <v/>
      </c>
      <c r="B2019" s="46" t="str">
        <f ca="1">IF($H2019="","",INDEX([1]NKC!$B$10:$B$5007,$H2019))</f>
        <v/>
      </c>
      <c r="C2019" s="47" t="str">
        <f ca="1">IF($H2019="","",INDEX([1]NKC!$C$10:$C$5007,$H2019))</f>
        <v/>
      </c>
      <c r="D2019" s="48" t="str">
        <f ca="1">IF(IF($H2019="","",INDEX([1]NKC!$D$10:$D$5007,$H2019))=$C$8,IF($H2019="","",INDEX([1]NKC!$E$10:$E$5007,$H2019)),IF($H2019="","",INDEX([1]NKC!$D$10:$D$5007,$H2019)))</f>
        <v/>
      </c>
      <c r="E2019" s="49" t="str">
        <f ca="1">IF(IF($H2019="","",INDEX([1]NKC!$E$10:$E$5007,$H2019))=$C$8,"",IF($H2019="","",INDEX([1]NKC!$F$10:$F$5007,$H2019)))</f>
        <v/>
      </c>
      <c r="F2019" s="55" t="str">
        <f ca="1">IF(IF($H2019="","",INDEX([1]NKC!$D$10:$D$5007,$H2019))=$C$8,"",IF($H2019="","",INDEX([1]NKC!$F$10:$F$5007,$H2019)))</f>
        <v/>
      </c>
      <c r="G2019" s="50">
        <f ca="1">IF(SUM(E2019:F2019)=0,0,$G$11+SUM(E$12:$E2019)-SUM(F$12:$F2019))</f>
        <v>0</v>
      </c>
      <c r="H2019" s="51" t="str">
        <f ca="1">IF(IF(TYPE(MATCH($C$8,OFFSET([1]NKC!$D$10,H2018,0):'[1]NKC'!$D$5007,0)+H2018)=16,"",MATCH($C$8,OFFSET([1]NKC!$D$10,H2018,0):'[1]NKC'!$D$5007,0)+H2018)&lt;IF(TYPE(MATCH($C$8,OFFSET([1]NKC!$E$10,H2018,0):'[1]NKC'!$E$5007,0)+H2018)=16,"",MATCH($C$8,OFFSET([1]NKC!$E$10,H2018,0):'[1]NKC'!$E$5007,0)+H2018),IF(TYPE(MATCH($C$8,OFFSET([1]NKC!$D$10,H2018,0):'[1]NKC'!$D$5007,0)+H2018)=16,"",MATCH($C$8,OFFSET([1]NKC!$D$10,H2018,0):'[1]NKC'!$D$5007,0)+H2018),IF(TYPE(MATCH($C$8,OFFSET([1]NKC!$E$10,H2018,0):'[1]NKC'!$E$5007,0)+H2018)=16,"",MATCH($C$8,OFFSET([1]NKC!$E$10,H2018,0):'[1]NKC'!$E$5007,0)+H2018))</f>
        <v/>
      </c>
    </row>
    <row r="2020" spans="1:8" s="52" customFormat="1" ht="14.25" hidden="1">
      <c r="A2020" s="45" t="str">
        <f ca="1">IF($H2020="","",INDEX([1]NKC!$A$10:$A$5007,$H2020))</f>
        <v/>
      </c>
      <c r="B2020" s="46" t="str">
        <f ca="1">IF($H2020="","",INDEX([1]NKC!$B$10:$B$5007,$H2020))</f>
        <v/>
      </c>
      <c r="C2020" s="47" t="str">
        <f ca="1">IF($H2020="","",INDEX([1]NKC!$C$10:$C$5007,$H2020))</f>
        <v/>
      </c>
      <c r="D2020" s="48" t="str">
        <f ca="1">IF(IF($H2020="","",INDEX([1]NKC!$D$10:$D$5007,$H2020))=$C$8,IF($H2020="","",INDEX([1]NKC!$E$10:$E$5007,$H2020)),IF($H2020="","",INDEX([1]NKC!$D$10:$D$5007,$H2020)))</f>
        <v/>
      </c>
      <c r="E2020" s="49" t="str">
        <f ca="1">IF(IF($H2020="","",INDEX([1]NKC!$E$10:$E$5007,$H2020))=$C$8,"",IF($H2020="","",INDEX([1]NKC!$F$10:$F$5007,$H2020)))</f>
        <v/>
      </c>
      <c r="F2020" s="55" t="str">
        <f ca="1">IF(IF($H2020="","",INDEX([1]NKC!$D$10:$D$5007,$H2020))=$C$8,"",IF($H2020="","",INDEX([1]NKC!$F$10:$F$5007,$H2020)))</f>
        <v/>
      </c>
      <c r="G2020" s="50">
        <f ca="1">IF(SUM(E2020:F2020)=0,0,$G$11+SUM(E$12:$E2020)-SUM(F$12:$F2020))</f>
        <v>0</v>
      </c>
      <c r="H2020" s="51" t="str">
        <f ca="1">IF(IF(TYPE(MATCH($C$8,OFFSET([1]NKC!$D$10,H2019,0):'[1]NKC'!$D$5007,0)+H2019)=16,"",MATCH($C$8,OFFSET([1]NKC!$D$10,H2019,0):'[1]NKC'!$D$5007,0)+H2019)&lt;IF(TYPE(MATCH($C$8,OFFSET([1]NKC!$E$10,H2019,0):'[1]NKC'!$E$5007,0)+H2019)=16,"",MATCH($C$8,OFFSET([1]NKC!$E$10,H2019,0):'[1]NKC'!$E$5007,0)+H2019),IF(TYPE(MATCH($C$8,OFFSET([1]NKC!$D$10,H2019,0):'[1]NKC'!$D$5007,0)+H2019)=16,"",MATCH($C$8,OFFSET([1]NKC!$D$10,H2019,0):'[1]NKC'!$D$5007,0)+H2019),IF(TYPE(MATCH($C$8,OFFSET([1]NKC!$E$10,H2019,0):'[1]NKC'!$E$5007,0)+H2019)=16,"",MATCH($C$8,OFFSET([1]NKC!$E$10,H2019,0):'[1]NKC'!$E$5007,0)+H2019))</f>
        <v/>
      </c>
    </row>
    <row r="2021" spans="1:8" s="52" customFormat="1" ht="14.25" hidden="1">
      <c r="A2021" s="45" t="str">
        <f ca="1">IF($H2021="","",INDEX([1]NKC!$A$10:$A$5007,$H2021))</f>
        <v/>
      </c>
      <c r="B2021" s="46" t="str">
        <f ca="1">IF($H2021="","",INDEX([1]NKC!$B$10:$B$5007,$H2021))</f>
        <v/>
      </c>
      <c r="C2021" s="47" t="str">
        <f ca="1">IF($H2021="","",INDEX([1]NKC!$C$10:$C$5007,$H2021))</f>
        <v/>
      </c>
      <c r="D2021" s="48" t="str">
        <f ca="1">IF(IF($H2021="","",INDEX([1]NKC!$D$10:$D$5007,$H2021))=$C$8,IF($H2021="","",INDEX([1]NKC!$E$10:$E$5007,$H2021)),IF($H2021="","",INDEX([1]NKC!$D$10:$D$5007,$H2021)))</f>
        <v/>
      </c>
      <c r="E2021" s="49" t="str">
        <f ca="1">IF(IF($H2021="","",INDEX([1]NKC!$E$10:$E$5007,$H2021))=$C$8,"",IF($H2021="","",INDEX([1]NKC!$F$10:$F$5007,$H2021)))</f>
        <v/>
      </c>
      <c r="F2021" s="55" t="str">
        <f ca="1">IF(IF($H2021="","",INDEX([1]NKC!$D$10:$D$5007,$H2021))=$C$8,"",IF($H2021="","",INDEX([1]NKC!$F$10:$F$5007,$H2021)))</f>
        <v/>
      </c>
      <c r="G2021" s="50">
        <f ca="1">IF(SUM(E2021:F2021)=0,0,$G$11+SUM(E$12:$E2021)-SUM(F$12:$F2021))</f>
        <v>0</v>
      </c>
      <c r="H2021" s="51" t="str">
        <f ca="1">IF(IF(TYPE(MATCH($C$8,OFFSET([1]NKC!$D$10,H2020,0):'[1]NKC'!$D$5007,0)+H2020)=16,"",MATCH($C$8,OFFSET([1]NKC!$D$10,H2020,0):'[1]NKC'!$D$5007,0)+H2020)&lt;IF(TYPE(MATCH($C$8,OFFSET([1]NKC!$E$10,H2020,0):'[1]NKC'!$E$5007,0)+H2020)=16,"",MATCH($C$8,OFFSET([1]NKC!$E$10,H2020,0):'[1]NKC'!$E$5007,0)+H2020),IF(TYPE(MATCH($C$8,OFFSET([1]NKC!$D$10,H2020,0):'[1]NKC'!$D$5007,0)+H2020)=16,"",MATCH($C$8,OFFSET([1]NKC!$D$10,H2020,0):'[1]NKC'!$D$5007,0)+H2020),IF(TYPE(MATCH($C$8,OFFSET([1]NKC!$E$10,H2020,0):'[1]NKC'!$E$5007,0)+H2020)=16,"",MATCH($C$8,OFFSET([1]NKC!$E$10,H2020,0):'[1]NKC'!$E$5007,0)+H2020))</f>
        <v/>
      </c>
    </row>
    <row r="2022" spans="1:8" s="52" customFormat="1" ht="14.25" hidden="1">
      <c r="A2022" s="45" t="str">
        <f ca="1">IF($H2022="","",INDEX([1]NKC!$A$10:$A$5007,$H2022))</f>
        <v/>
      </c>
      <c r="B2022" s="46" t="str">
        <f ca="1">IF($H2022="","",INDEX([1]NKC!$B$10:$B$5007,$H2022))</f>
        <v/>
      </c>
      <c r="C2022" s="47" t="str">
        <f ca="1">IF($H2022="","",INDEX([1]NKC!$C$10:$C$5007,$H2022))</f>
        <v/>
      </c>
      <c r="D2022" s="48" t="str">
        <f ca="1">IF(IF($H2022="","",INDEX([1]NKC!$D$10:$D$5007,$H2022))=$C$8,IF($H2022="","",INDEX([1]NKC!$E$10:$E$5007,$H2022)),IF($H2022="","",INDEX([1]NKC!$D$10:$D$5007,$H2022)))</f>
        <v/>
      </c>
      <c r="E2022" s="49" t="str">
        <f ca="1">IF(IF($H2022="","",INDEX([1]NKC!$E$10:$E$5007,$H2022))=$C$8,"",IF($H2022="","",INDEX([1]NKC!$F$10:$F$5007,$H2022)))</f>
        <v/>
      </c>
      <c r="F2022" s="55" t="str">
        <f ca="1">IF(IF($H2022="","",INDEX([1]NKC!$D$10:$D$5007,$H2022))=$C$8,"",IF($H2022="","",INDEX([1]NKC!$F$10:$F$5007,$H2022)))</f>
        <v/>
      </c>
      <c r="G2022" s="50">
        <f ca="1">IF(SUM(E2022:F2022)=0,0,$G$11+SUM(E$12:$E2022)-SUM(F$12:$F2022))</f>
        <v>0</v>
      </c>
      <c r="H2022" s="51" t="str">
        <f ca="1">IF(IF(TYPE(MATCH($C$8,OFFSET([1]NKC!$D$10,H2021,0):'[1]NKC'!$D$5007,0)+H2021)=16,"",MATCH($C$8,OFFSET([1]NKC!$D$10,H2021,0):'[1]NKC'!$D$5007,0)+H2021)&lt;IF(TYPE(MATCH($C$8,OFFSET([1]NKC!$E$10,H2021,0):'[1]NKC'!$E$5007,0)+H2021)=16,"",MATCH($C$8,OFFSET([1]NKC!$E$10,H2021,0):'[1]NKC'!$E$5007,0)+H2021),IF(TYPE(MATCH($C$8,OFFSET([1]NKC!$D$10,H2021,0):'[1]NKC'!$D$5007,0)+H2021)=16,"",MATCH($C$8,OFFSET([1]NKC!$D$10,H2021,0):'[1]NKC'!$D$5007,0)+H2021),IF(TYPE(MATCH($C$8,OFFSET([1]NKC!$E$10,H2021,0):'[1]NKC'!$E$5007,0)+H2021)=16,"",MATCH($C$8,OFFSET([1]NKC!$E$10,H2021,0):'[1]NKC'!$E$5007,0)+H2021))</f>
        <v/>
      </c>
    </row>
    <row r="2023" spans="1:8" s="52" customFormat="1" ht="14.25" hidden="1">
      <c r="A2023" s="45" t="str">
        <f ca="1">IF($H2023="","",INDEX([1]NKC!$A$10:$A$5007,$H2023))</f>
        <v/>
      </c>
      <c r="B2023" s="46" t="str">
        <f ca="1">IF($H2023="","",INDEX([1]NKC!$B$10:$B$5007,$H2023))</f>
        <v/>
      </c>
      <c r="C2023" s="47" t="str">
        <f ca="1">IF($H2023="","",INDEX([1]NKC!$C$10:$C$5007,$H2023))</f>
        <v/>
      </c>
      <c r="D2023" s="48" t="str">
        <f ca="1">IF(IF($H2023="","",INDEX([1]NKC!$D$10:$D$5007,$H2023))=$C$8,IF($H2023="","",INDEX([1]NKC!$E$10:$E$5007,$H2023)),IF($H2023="","",INDEX([1]NKC!$D$10:$D$5007,$H2023)))</f>
        <v/>
      </c>
      <c r="E2023" s="49" t="str">
        <f ca="1">IF(IF($H2023="","",INDEX([1]NKC!$E$10:$E$5007,$H2023))=$C$8,"",IF($H2023="","",INDEX([1]NKC!$F$10:$F$5007,$H2023)))</f>
        <v/>
      </c>
      <c r="F2023" s="55" t="str">
        <f ca="1">IF(IF($H2023="","",INDEX([1]NKC!$D$10:$D$5007,$H2023))=$C$8,"",IF($H2023="","",INDEX([1]NKC!$F$10:$F$5007,$H2023)))</f>
        <v/>
      </c>
      <c r="G2023" s="50">
        <f ca="1">IF(SUM(E2023:F2023)=0,0,$G$11+SUM(E$12:$E2023)-SUM(F$12:$F2023))</f>
        <v>0</v>
      </c>
      <c r="H2023" s="51" t="str">
        <f ca="1">IF(IF(TYPE(MATCH($C$8,OFFSET([1]NKC!$D$10,H2022,0):'[1]NKC'!$D$5007,0)+H2022)=16,"",MATCH($C$8,OFFSET([1]NKC!$D$10,H2022,0):'[1]NKC'!$D$5007,0)+H2022)&lt;IF(TYPE(MATCH($C$8,OFFSET([1]NKC!$E$10,H2022,0):'[1]NKC'!$E$5007,0)+H2022)=16,"",MATCH($C$8,OFFSET([1]NKC!$E$10,H2022,0):'[1]NKC'!$E$5007,0)+H2022),IF(TYPE(MATCH($C$8,OFFSET([1]NKC!$D$10,H2022,0):'[1]NKC'!$D$5007,0)+H2022)=16,"",MATCH($C$8,OFFSET([1]NKC!$D$10,H2022,0):'[1]NKC'!$D$5007,0)+H2022),IF(TYPE(MATCH($C$8,OFFSET([1]NKC!$E$10,H2022,0):'[1]NKC'!$E$5007,0)+H2022)=16,"",MATCH($C$8,OFFSET([1]NKC!$E$10,H2022,0):'[1]NKC'!$E$5007,0)+H2022))</f>
        <v/>
      </c>
    </row>
    <row r="2024" spans="1:8" s="52" customFormat="1" ht="14.25" hidden="1">
      <c r="A2024" s="45" t="str">
        <f ca="1">IF($H2024="","",INDEX([1]NKC!$A$10:$A$5007,$H2024))</f>
        <v/>
      </c>
      <c r="B2024" s="46" t="str">
        <f ca="1">IF($H2024="","",INDEX([1]NKC!$B$10:$B$5007,$H2024))</f>
        <v/>
      </c>
      <c r="C2024" s="47" t="str">
        <f ca="1">IF($H2024="","",INDEX([1]NKC!$C$10:$C$5007,$H2024))</f>
        <v/>
      </c>
      <c r="D2024" s="48" t="str">
        <f ca="1">IF(IF($H2024="","",INDEX([1]NKC!$D$10:$D$5007,$H2024))=$C$8,IF($H2024="","",INDEX([1]NKC!$E$10:$E$5007,$H2024)),IF($H2024="","",INDEX([1]NKC!$D$10:$D$5007,$H2024)))</f>
        <v/>
      </c>
      <c r="E2024" s="49" t="str">
        <f ca="1">IF(IF($H2024="","",INDEX([1]NKC!$E$10:$E$5007,$H2024))=$C$8,"",IF($H2024="","",INDEX([1]NKC!$F$10:$F$5007,$H2024)))</f>
        <v/>
      </c>
      <c r="F2024" s="55" t="str">
        <f ca="1">IF(IF($H2024="","",INDEX([1]NKC!$D$10:$D$5007,$H2024))=$C$8,"",IF($H2024="","",INDEX([1]NKC!$F$10:$F$5007,$H2024)))</f>
        <v/>
      </c>
      <c r="G2024" s="50">
        <f ca="1">IF(SUM(E2024:F2024)=0,0,$G$11+SUM(E$12:$E2024)-SUM(F$12:$F2024))</f>
        <v>0</v>
      </c>
      <c r="H2024" s="51" t="str">
        <f ca="1">IF(IF(TYPE(MATCH($C$8,OFFSET([1]NKC!$D$10,H2023,0):'[1]NKC'!$D$5007,0)+H2023)=16,"",MATCH($C$8,OFFSET([1]NKC!$D$10,H2023,0):'[1]NKC'!$D$5007,0)+H2023)&lt;IF(TYPE(MATCH($C$8,OFFSET([1]NKC!$E$10,H2023,0):'[1]NKC'!$E$5007,0)+H2023)=16,"",MATCH($C$8,OFFSET([1]NKC!$E$10,H2023,0):'[1]NKC'!$E$5007,0)+H2023),IF(TYPE(MATCH($C$8,OFFSET([1]NKC!$D$10,H2023,0):'[1]NKC'!$D$5007,0)+H2023)=16,"",MATCH($C$8,OFFSET([1]NKC!$D$10,H2023,0):'[1]NKC'!$D$5007,0)+H2023),IF(TYPE(MATCH($C$8,OFFSET([1]NKC!$E$10,H2023,0):'[1]NKC'!$E$5007,0)+H2023)=16,"",MATCH($C$8,OFFSET([1]NKC!$E$10,H2023,0):'[1]NKC'!$E$5007,0)+H2023))</f>
        <v/>
      </c>
    </row>
    <row r="2025" spans="1:8" s="52" customFormat="1" ht="14.25" hidden="1">
      <c r="A2025" s="45" t="str">
        <f ca="1">IF($H2025="","",INDEX([1]NKC!$A$10:$A$5007,$H2025))</f>
        <v/>
      </c>
      <c r="B2025" s="46" t="str">
        <f ca="1">IF($H2025="","",INDEX([1]NKC!$B$10:$B$5007,$H2025))</f>
        <v/>
      </c>
      <c r="C2025" s="47" t="str">
        <f ca="1">IF($H2025="","",INDEX([1]NKC!$C$10:$C$5007,$H2025))</f>
        <v/>
      </c>
      <c r="D2025" s="48" t="str">
        <f ca="1">IF(IF($H2025="","",INDEX([1]NKC!$D$10:$D$5007,$H2025))=$C$8,IF($H2025="","",INDEX([1]NKC!$E$10:$E$5007,$H2025)),IF($H2025="","",INDEX([1]NKC!$D$10:$D$5007,$H2025)))</f>
        <v/>
      </c>
      <c r="E2025" s="49" t="str">
        <f ca="1">IF(IF($H2025="","",INDEX([1]NKC!$E$10:$E$5007,$H2025))=$C$8,"",IF($H2025="","",INDEX([1]NKC!$F$10:$F$5007,$H2025)))</f>
        <v/>
      </c>
      <c r="F2025" s="55" t="str">
        <f ca="1">IF(IF($H2025="","",INDEX([1]NKC!$D$10:$D$5007,$H2025))=$C$8,"",IF($H2025="","",INDEX([1]NKC!$F$10:$F$5007,$H2025)))</f>
        <v/>
      </c>
      <c r="G2025" s="50">
        <f ca="1">IF(SUM(E2025:F2025)=0,0,$G$11+SUM(E$12:$E2025)-SUM(F$12:$F2025))</f>
        <v>0</v>
      </c>
      <c r="H2025" s="51" t="str">
        <f ca="1">IF(IF(TYPE(MATCH($C$8,OFFSET([1]NKC!$D$10,H2024,0):'[1]NKC'!$D$5007,0)+H2024)=16,"",MATCH($C$8,OFFSET([1]NKC!$D$10,H2024,0):'[1]NKC'!$D$5007,0)+H2024)&lt;IF(TYPE(MATCH($C$8,OFFSET([1]NKC!$E$10,H2024,0):'[1]NKC'!$E$5007,0)+H2024)=16,"",MATCH($C$8,OFFSET([1]NKC!$E$10,H2024,0):'[1]NKC'!$E$5007,0)+H2024),IF(TYPE(MATCH($C$8,OFFSET([1]NKC!$D$10,H2024,0):'[1]NKC'!$D$5007,0)+H2024)=16,"",MATCH($C$8,OFFSET([1]NKC!$D$10,H2024,0):'[1]NKC'!$D$5007,0)+H2024),IF(TYPE(MATCH($C$8,OFFSET([1]NKC!$E$10,H2024,0):'[1]NKC'!$E$5007,0)+H2024)=16,"",MATCH($C$8,OFFSET([1]NKC!$E$10,H2024,0):'[1]NKC'!$E$5007,0)+H2024))</f>
        <v/>
      </c>
    </row>
    <row r="2026" spans="1:8" s="52" customFormat="1" ht="14.25" hidden="1">
      <c r="A2026" s="45" t="str">
        <f ca="1">IF($H2026="","",INDEX([1]NKC!$A$10:$A$5007,$H2026))</f>
        <v/>
      </c>
      <c r="B2026" s="46" t="str">
        <f ca="1">IF($H2026="","",INDEX([1]NKC!$B$10:$B$5007,$H2026))</f>
        <v/>
      </c>
      <c r="C2026" s="47" t="str">
        <f ca="1">IF($H2026="","",INDEX([1]NKC!$C$10:$C$5007,$H2026))</f>
        <v/>
      </c>
      <c r="D2026" s="48" t="str">
        <f ca="1">IF(IF($H2026="","",INDEX([1]NKC!$D$10:$D$5007,$H2026))=$C$8,IF($H2026="","",INDEX([1]NKC!$E$10:$E$5007,$H2026)),IF($H2026="","",INDEX([1]NKC!$D$10:$D$5007,$H2026)))</f>
        <v/>
      </c>
      <c r="E2026" s="49" t="str">
        <f ca="1">IF(IF($H2026="","",INDEX([1]NKC!$E$10:$E$5007,$H2026))=$C$8,"",IF($H2026="","",INDEX([1]NKC!$F$10:$F$5007,$H2026)))</f>
        <v/>
      </c>
      <c r="F2026" s="55" t="str">
        <f ca="1">IF(IF($H2026="","",INDEX([1]NKC!$D$10:$D$5007,$H2026))=$C$8,"",IF($H2026="","",INDEX([1]NKC!$F$10:$F$5007,$H2026)))</f>
        <v/>
      </c>
      <c r="G2026" s="50">
        <f ca="1">IF(SUM(E2026:F2026)=0,0,$G$11+SUM(E$12:$E2026)-SUM(F$12:$F2026))</f>
        <v>0</v>
      </c>
      <c r="H2026" s="51" t="str">
        <f ca="1">IF(IF(TYPE(MATCH($C$8,OFFSET([1]NKC!$D$10,H2025,0):'[1]NKC'!$D$5007,0)+H2025)=16,"",MATCH($C$8,OFFSET([1]NKC!$D$10,H2025,0):'[1]NKC'!$D$5007,0)+H2025)&lt;IF(TYPE(MATCH($C$8,OFFSET([1]NKC!$E$10,H2025,0):'[1]NKC'!$E$5007,0)+H2025)=16,"",MATCH($C$8,OFFSET([1]NKC!$E$10,H2025,0):'[1]NKC'!$E$5007,0)+H2025),IF(TYPE(MATCH($C$8,OFFSET([1]NKC!$D$10,H2025,0):'[1]NKC'!$D$5007,0)+H2025)=16,"",MATCH($C$8,OFFSET([1]NKC!$D$10,H2025,0):'[1]NKC'!$D$5007,0)+H2025),IF(TYPE(MATCH($C$8,OFFSET([1]NKC!$E$10,H2025,0):'[1]NKC'!$E$5007,0)+H2025)=16,"",MATCH($C$8,OFFSET([1]NKC!$E$10,H2025,0):'[1]NKC'!$E$5007,0)+H2025))</f>
        <v/>
      </c>
    </row>
    <row r="2027" spans="1:8" s="52" customFormat="1" ht="14.25" hidden="1">
      <c r="A2027" s="45" t="str">
        <f ca="1">IF($H2027="","",INDEX([1]NKC!$A$10:$A$5007,$H2027))</f>
        <v/>
      </c>
      <c r="B2027" s="46" t="str">
        <f ca="1">IF($H2027="","",INDEX([1]NKC!$B$10:$B$5007,$H2027))</f>
        <v/>
      </c>
      <c r="C2027" s="47" t="str">
        <f ca="1">IF($H2027="","",INDEX([1]NKC!$C$10:$C$5007,$H2027))</f>
        <v/>
      </c>
      <c r="D2027" s="48" t="str">
        <f ca="1">IF(IF($H2027="","",INDEX([1]NKC!$D$10:$D$5007,$H2027))=$C$8,IF($H2027="","",INDEX([1]NKC!$E$10:$E$5007,$H2027)),IF($H2027="","",INDEX([1]NKC!$D$10:$D$5007,$H2027)))</f>
        <v/>
      </c>
      <c r="E2027" s="49" t="str">
        <f ca="1">IF(IF($H2027="","",INDEX([1]NKC!$E$10:$E$5007,$H2027))=$C$8,"",IF($H2027="","",INDEX([1]NKC!$F$10:$F$5007,$H2027)))</f>
        <v/>
      </c>
      <c r="F2027" s="55" t="str">
        <f ca="1">IF(IF($H2027="","",INDEX([1]NKC!$D$10:$D$5007,$H2027))=$C$8,"",IF($H2027="","",INDEX([1]NKC!$F$10:$F$5007,$H2027)))</f>
        <v/>
      </c>
      <c r="G2027" s="50">
        <f ca="1">IF(SUM(E2027:F2027)=0,0,$G$11+SUM(E$12:$E2027)-SUM(F$12:$F2027))</f>
        <v>0</v>
      </c>
      <c r="H2027" s="51" t="str">
        <f ca="1">IF(IF(TYPE(MATCH($C$8,OFFSET([1]NKC!$D$10,H2026,0):'[1]NKC'!$D$5007,0)+H2026)=16,"",MATCH($C$8,OFFSET([1]NKC!$D$10,H2026,0):'[1]NKC'!$D$5007,0)+H2026)&lt;IF(TYPE(MATCH($C$8,OFFSET([1]NKC!$E$10,H2026,0):'[1]NKC'!$E$5007,0)+H2026)=16,"",MATCH($C$8,OFFSET([1]NKC!$E$10,H2026,0):'[1]NKC'!$E$5007,0)+H2026),IF(TYPE(MATCH($C$8,OFFSET([1]NKC!$D$10,H2026,0):'[1]NKC'!$D$5007,0)+H2026)=16,"",MATCH($C$8,OFFSET([1]NKC!$D$10,H2026,0):'[1]NKC'!$D$5007,0)+H2026),IF(TYPE(MATCH($C$8,OFFSET([1]NKC!$E$10,H2026,0):'[1]NKC'!$E$5007,0)+H2026)=16,"",MATCH($C$8,OFFSET([1]NKC!$E$10,H2026,0):'[1]NKC'!$E$5007,0)+H2026))</f>
        <v/>
      </c>
    </row>
    <row r="2028" spans="1:8" s="52" customFormat="1" ht="14.25" hidden="1">
      <c r="A2028" s="45" t="str">
        <f ca="1">IF($H2028="","",INDEX([1]NKC!$A$10:$A$5007,$H2028))</f>
        <v/>
      </c>
      <c r="B2028" s="46" t="str">
        <f ca="1">IF($H2028="","",INDEX([1]NKC!$B$10:$B$5007,$H2028))</f>
        <v/>
      </c>
      <c r="C2028" s="47" t="str">
        <f ca="1">IF($H2028="","",INDEX([1]NKC!$C$10:$C$5007,$H2028))</f>
        <v/>
      </c>
      <c r="D2028" s="48" t="str">
        <f ca="1">IF(IF($H2028="","",INDEX([1]NKC!$D$10:$D$5007,$H2028))=$C$8,IF($H2028="","",INDEX([1]NKC!$E$10:$E$5007,$H2028)),IF($H2028="","",INDEX([1]NKC!$D$10:$D$5007,$H2028)))</f>
        <v/>
      </c>
      <c r="E2028" s="49" t="str">
        <f ca="1">IF(IF($H2028="","",INDEX([1]NKC!$E$10:$E$5007,$H2028))=$C$8,"",IF($H2028="","",INDEX([1]NKC!$F$10:$F$5007,$H2028)))</f>
        <v/>
      </c>
      <c r="F2028" s="55" t="str">
        <f ca="1">IF(IF($H2028="","",INDEX([1]NKC!$D$10:$D$5007,$H2028))=$C$8,"",IF($H2028="","",INDEX([1]NKC!$F$10:$F$5007,$H2028)))</f>
        <v/>
      </c>
      <c r="G2028" s="50">
        <f ca="1">IF(SUM(E2028:F2028)=0,0,$G$11+SUM(E$12:$E2028)-SUM(F$12:$F2028))</f>
        <v>0</v>
      </c>
      <c r="H2028" s="51" t="str">
        <f ca="1">IF(IF(TYPE(MATCH($C$8,OFFSET([1]NKC!$D$10,H2027,0):'[1]NKC'!$D$5007,0)+H2027)=16,"",MATCH($C$8,OFFSET([1]NKC!$D$10,H2027,0):'[1]NKC'!$D$5007,0)+H2027)&lt;IF(TYPE(MATCH($C$8,OFFSET([1]NKC!$E$10,H2027,0):'[1]NKC'!$E$5007,0)+H2027)=16,"",MATCH($C$8,OFFSET([1]NKC!$E$10,H2027,0):'[1]NKC'!$E$5007,0)+H2027),IF(TYPE(MATCH($C$8,OFFSET([1]NKC!$D$10,H2027,0):'[1]NKC'!$D$5007,0)+H2027)=16,"",MATCH($C$8,OFFSET([1]NKC!$D$10,H2027,0):'[1]NKC'!$D$5007,0)+H2027),IF(TYPE(MATCH($C$8,OFFSET([1]NKC!$E$10,H2027,0):'[1]NKC'!$E$5007,0)+H2027)=16,"",MATCH($C$8,OFFSET([1]NKC!$E$10,H2027,0):'[1]NKC'!$E$5007,0)+H2027))</f>
        <v/>
      </c>
    </row>
    <row r="2029" spans="1:8" s="52" customFormat="1" ht="14.25" hidden="1">
      <c r="A2029" s="45" t="str">
        <f ca="1">IF($H2029="","",INDEX([1]NKC!$A$10:$A$5007,$H2029))</f>
        <v/>
      </c>
      <c r="B2029" s="46" t="str">
        <f ca="1">IF($H2029="","",INDEX([1]NKC!$B$10:$B$5007,$H2029))</f>
        <v/>
      </c>
      <c r="C2029" s="47" t="str">
        <f ca="1">IF($H2029="","",INDEX([1]NKC!$C$10:$C$5007,$H2029))</f>
        <v/>
      </c>
      <c r="D2029" s="48" t="str">
        <f ca="1">IF(IF($H2029="","",INDEX([1]NKC!$D$10:$D$5007,$H2029))=$C$8,IF($H2029="","",INDEX([1]NKC!$E$10:$E$5007,$H2029)),IF($H2029="","",INDEX([1]NKC!$D$10:$D$5007,$H2029)))</f>
        <v/>
      </c>
      <c r="E2029" s="49" t="str">
        <f ca="1">IF(IF($H2029="","",INDEX([1]NKC!$E$10:$E$5007,$H2029))=$C$8,"",IF($H2029="","",INDEX([1]NKC!$F$10:$F$5007,$H2029)))</f>
        <v/>
      </c>
      <c r="F2029" s="55" t="str">
        <f ca="1">IF(IF($H2029="","",INDEX([1]NKC!$D$10:$D$5007,$H2029))=$C$8,"",IF($H2029="","",INDEX([1]NKC!$F$10:$F$5007,$H2029)))</f>
        <v/>
      </c>
      <c r="G2029" s="50">
        <f ca="1">IF(SUM(E2029:F2029)=0,0,$G$11+SUM(E$12:$E2029)-SUM(F$12:$F2029))</f>
        <v>0</v>
      </c>
      <c r="H2029" s="51" t="str">
        <f ca="1">IF(IF(TYPE(MATCH($C$8,OFFSET([1]NKC!$D$10,H2028,0):'[1]NKC'!$D$5007,0)+H2028)=16,"",MATCH($C$8,OFFSET([1]NKC!$D$10,H2028,0):'[1]NKC'!$D$5007,0)+H2028)&lt;IF(TYPE(MATCH($C$8,OFFSET([1]NKC!$E$10,H2028,0):'[1]NKC'!$E$5007,0)+H2028)=16,"",MATCH($C$8,OFFSET([1]NKC!$E$10,H2028,0):'[1]NKC'!$E$5007,0)+H2028),IF(TYPE(MATCH($C$8,OFFSET([1]NKC!$D$10,H2028,0):'[1]NKC'!$D$5007,0)+H2028)=16,"",MATCH($C$8,OFFSET([1]NKC!$D$10,H2028,0):'[1]NKC'!$D$5007,0)+H2028),IF(TYPE(MATCH($C$8,OFFSET([1]NKC!$E$10,H2028,0):'[1]NKC'!$E$5007,0)+H2028)=16,"",MATCH($C$8,OFFSET([1]NKC!$E$10,H2028,0):'[1]NKC'!$E$5007,0)+H2028))</f>
        <v/>
      </c>
    </row>
    <row r="2030" spans="1:8" s="52" customFormat="1" ht="14.25" hidden="1">
      <c r="A2030" s="45" t="str">
        <f ca="1">IF($H2030="","",INDEX([1]NKC!$A$10:$A$5007,$H2030))</f>
        <v/>
      </c>
      <c r="B2030" s="46" t="str">
        <f ca="1">IF($H2030="","",INDEX([1]NKC!$B$10:$B$5007,$H2030))</f>
        <v/>
      </c>
      <c r="C2030" s="47" t="str">
        <f ca="1">IF($H2030="","",INDEX([1]NKC!$C$10:$C$5007,$H2030))</f>
        <v/>
      </c>
      <c r="D2030" s="48" t="str">
        <f ca="1">IF(IF($H2030="","",INDEX([1]NKC!$D$10:$D$5007,$H2030))=$C$8,IF($H2030="","",INDEX([1]NKC!$E$10:$E$5007,$H2030)),IF($H2030="","",INDEX([1]NKC!$D$10:$D$5007,$H2030)))</f>
        <v/>
      </c>
      <c r="E2030" s="49" t="str">
        <f ca="1">IF(IF($H2030="","",INDEX([1]NKC!$E$10:$E$5007,$H2030))=$C$8,"",IF($H2030="","",INDEX([1]NKC!$F$10:$F$5007,$H2030)))</f>
        <v/>
      </c>
      <c r="F2030" s="55" t="str">
        <f ca="1">IF(IF($H2030="","",INDEX([1]NKC!$D$10:$D$5007,$H2030))=$C$8,"",IF($H2030="","",INDEX([1]NKC!$F$10:$F$5007,$H2030)))</f>
        <v/>
      </c>
      <c r="G2030" s="50">
        <f ca="1">IF(SUM(E2030:F2030)=0,0,$G$11+SUM(E$12:$E2030)-SUM(F$12:$F2030))</f>
        <v>0</v>
      </c>
      <c r="H2030" s="51" t="str">
        <f ca="1">IF(IF(TYPE(MATCH($C$8,OFFSET([1]NKC!$D$10,H2029,0):'[1]NKC'!$D$5007,0)+H2029)=16,"",MATCH($C$8,OFFSET([1]NKC!$D$10,H2029,0):'[1]NKC'!$D$5007,0)+H2029)&lt;IF(TYPE(MATCH($C$8,OFFSET([1]NKC!$E$10,H2029,0):'[1]NKC'!$E$5007,0)+H2029)=16,"",MATCH($C$8,OFFSET([1]NKC!$E$10,H2029,0):'[1]NKC'!$E$5007,0)+H2029),IF(TYPE(MATCH($C$8,OFFSET([1]NKC!$D$10,H2029,0):'[1]NKC'!$D$5007,0)+H2029)=16,"",MATCH($C$8,OFFSET([1]NKC!$D$10,H2029,0):'[1]NKC'!$D$5007,0)+H2029),IF(TYPE(MATCH($C$8,OFFSET([1]NKC!$E$10,H2029,0):'[1]NKC'!$E$5007,0)+H2029)=16,"",MATCH($C$8,OFFSET([1]NKC!$E$10,H2029,0):'[1]NKC'!$E$5007,0)+H2029))</f>
        <v/>
      </c>
    </row>
    <row r="2031" spans="1:8" s="52" customFormat="1" ht="14.25" hidden="1">
      <c r="A2031" s="45" t="str">
        <f ca="1">IF($H2031="","",INDEX([1]NKC!$A$10:$A$5007,$H2031))</f>
        <v/>
      </c>
      <c r="B2031" s="46" t="str">
        <f ca="1">IF($H2031="","",INDEX([1]NKC!$B$10:$B$5007,$H2031))</f>
        <v/>
      </c>
      <c r="C2031" s="47" t="str">
        <f ca="1">IF($H2031="","",INDEX([1]NKC!$C$10:$C$5007,$H2031))</f>
        <v/>
      </c>
      <c r="D2031" s="48" t="str">
        <f ca="1">IF(IF($H2031="","",INDEX([1]NKC!$D$10:$D$5007,$H2031))=$C$8,IF($H2031="","",INDEX([1]NKC!$E$10:$E$5007,$H2031)),IF($H2031="","",INDEX([1]NKC!$D$10:$D$5007,$H2031)))</f>
        <v/>
      </c>
      <c r="E2031" s="49" t="str">
        <f ca="1">IF(IF($H2031="","",INDEX([1]NKC!$E$10:$E$5007,$H2031))=$C$8,"",IF($H2031="","",INDEX([1]NKC!$F$10:$F$5007,$H2031)))</f>
        <v/>
      </c>
      <c r="F2031" s="55" t="str">
        <f ca="1">IF(IF($H2031="","",INDEX([1]NKC!$D$10:$D$5007,$H2031))=$C$8,"",IF($H2031="","",INDEX([1]NKC!$F$10:$F$5007,$H2031)))</f>
        <v/>
      </c>
      <c r="G2031" s="50">
        <f ca="1">IF(SUM(E2031:F2031)=0,0,$G$11+SUM(E$12:$E2031)-SUM(F$12:$F2031))</f>
        <v>0</v>
      </c>
      <c r="H2031" s="51" t="str">
        <f ca="1">IF(IF(TYPE(MATCH($C$8,OFFSET([1]NKC!$D$10,H2030,0):'[1]NKC'!$D$5007,0)+H2030)=16,"",MATCH($C$8,OFFSET([1]NKC!$D$10,H2030,0):'[1]NKC'!$D$5007,0)+H2030)&lt;IF(TYPE(MATCH($C$8,OFFSET([1]NKC!$E$10,H2030,0):'[1]NKC'!$E$5007,0)+H2030)=16,"",MATCH($C$8,OFFSET([1]NKC!$E$10,H2030,0):'[1]NKC'!$E$5007,0)+H2030),IF(TYPE(MATCH($C$8,OFFSET([1]NKC!$D$10,H2030,0):'[1]NKC'!$D$5007,0)+H2030)=16,"",MATCH($C$8,OFFSET([1]NKC!$D$10,H2030,0):'[1]NKC'!$D$5007,0)+H2030),IF(TYPE(MATCH($C$8,OFFSET([1]NKC!$E$10,H2030,0):'[1]NKC'!$E$5007,0)+H2030)=16,"",MATCH($C$8,OFFSET([1]NKC!$E$10,H2030,0):'[1]NKC'!$E$5007,0)+H2030))</f>
        <v/>
      </c>
    </row>
    <row r="2032" spans="1:8" s="52" customFormat="1" ht="14.25" hidden="1">
      <c r="A2032" s="45" t="str">
        <f ca="1">IF($H2032="","",INDEX([1]NKC!$A$10:$A$5007,$H2032))</f>
        <v/>
      </c>
      <c r="B2032" s="46" t="str">
        <f ca="1">IF($H2032="","",INDEX([1]NKC!$B$10:$B$5007,$H2032))</f>
        <v/>
      </c>
      <c r="C2032" s="47" t="str">
        <f ca="1">IF($H2032="","",INDEX([1]NKC!$C$10:$C$5007,$H2032))</f>
        <v/>
      </c>
      <c r="D2032" s="48" t="str">
        <f ca="1">IF(IF($H2032="","",INDEX([1]NKC!$D$10:$D$5007,$H2032))=$C$8,IF($H2032="","",INDEX([1]NKC!$E$10:$E$5007,$H2032)),IF($H2032="","",INDEX([1]NKC!$D$10:$D$5007,$H2032)))</f>
        <v/>
      </c>
      <c r="E2032" s="49" t="str">
        <f ca="1">IF(IF($H2032="","",INDEX([1]NKC!$E$10:$E$5007,$H2032))=$C$8,"",IF($H2032="","",INDEX([1]NKC!$F$10:$F$5007,$H2032)))</f>
        <v/>
      </c>
      <c r="F2032" s="55" t="str">
        <f ca="1">IF(IF($H2032="","",INDEX([1]NKC!$D$10:$D$5007,$H2032))=$C$8,"",IF($H2032="","",INDEX([1]NKC!$F$10:$F$5007,$H2032)))</f>
        <v/>
      </c>
      <c r="G2032" s="50">
        <f ca="1">IF(SUM(E2032:F2032)=0,0,$G$11+SUM(E$12:$E2032)-SUM(F$12:$F2032))</f>
        <v>0</v>
      </c>
      <c r="H2032" s="51" t="str">
        <f ca="1">IF(IF(TYPE(MATCH($C$8,OFFSET([1]NKC!$D$10,H2031,0):'[1]NKC'!$D$5007,0)+H2031)=16,"",MATCH($C$8,OFFSET([1]NKC!$D$10,H2031,0):'[1]NKC'!$D$5007,0)+H2031)&lt;IF(TYPE(MATCH($C$8,OFFSET([1]NKC!$E$10,H2031,0):'[1]NKC'!$E$5007,0)+H2031)=16,"",MATCH($C$8,OFFSET([1]NKC!$E$10,H2031,0):'[1]NKC'!$E$5007,0)+H2031),IF(TYPE(MATCH($C$8,OFFSET([1]NKC!$D$10,H2031,0):'[1]NKC'!$D$5007,0)+H2031)=16,"",MATCH($C$8,OFFSET([1]NKC!$D$10,H2031,0):'[1]NKC'!$D$5007,0)+H2031),IF(TYPE(MATCH($C$8,OFFSET([1]NKC!$E$10,H2031,0):'[1]NKC'!$E$5007,0)+H2031)=16,"",MATCH($C$8,OFFSET([1]NKC!$E$10,H2031,0):'[1]NKC'!$E$5007,0)+H2031))</f>
        <v/>
      </c>
    </row>
    <row r="2033" spans="1:8" s="52" customFormat="1" ht="14.25" hidden="1">
      <c r="A2033" s="45" t="str">
        <f ca="1">IF($H2033="","",INDEX([1]NKC!$A$10:$A$5007,$H2033))</f>
        <v/>
      </c>
      <c r="B2033" s="46" t="str">
        <f ca="1">IF($H2033="","",INDEX([1]NKC!$B$10:$B$5007,$H2033))</f>
        <v/>
      </c>
      <c r="C2033" s="47" t="str">
        <f ca="1">IF($H2033="","",INDEX([1]NKC!$C$10:$C$5007,$H2033))</f>
        <v/>
      </c>
      <c r="D2033" s="48" t="str">
        <f ca="1">IF(IF($H2033="","",INDEX([1]NKC!$D$10:$D$5007,$H2033))=$C$8,IF($H2033="","",INDEX([1]NKC!$E$10:$E$5007,$H2033)),IF($H2033="","",INDEX([1]NKC!$D$10:$D$5007,$H2033)))</f>
        <v/>
      </c>
      <c r="E2033" s="49" t="str">
        <f ca="1">IF(IF($H2033="","",INDEX([1]NKC!$E$10:$E$5007,$H2033))=$C$8,"",IF($H2033="","",INDEX([1]NKC!$F$10:$F$5007,$H2033)))</f>
        <v/>
      </c>
      <c r="F2033" s="55" t="str">
        <f ca="1">IF(IF($H2033="","",INDEX([1]NKC!$D$10:$D$5007,$H2033))=$C$8,"",IF($H2033="","",INDEX([1]NKC!$F$10:$F$5007,$H2033)))</f>
        <v/>
      </c>
      <c r="G2033" s="50">
        <f ca="1">IF(SUM(E2033:F2033)=0,0,$G$11+SUM(E$12:$E2033)-SUM(F$12:$F2033))</f>
        <v>0</v>
      </c>
      <c r="H2033" s="51" t="str">
        <f ca="1">IF(IF(TYPE(MATCH($C$8,OFFSET([1]NKC!$D$10,H2032,0):'[1]NKC'!$D$5007,0)+H2032)=16,"",MATCH($C$8,OFFSET([1]NKC!$D$10,H2032,0):'[1]NKC'!$D$5007,0)+H2032)&lt;IF(TYPE(MATCH($C$8,OFFSET([1]NKC!$E$10,H2032,0):'[1]NKC'!$E$5007,0)+H2032)=16,"",MATCH($C$8,OFFSET([1]NKC!$E$10,H2032,0):'[1]NKC'!$E$5007,0)+H2032),IF(TYPE(MATCH($C$8,OFFSET([1]NKC!$D$10,H2032,0):'[1]NKC'!$D$5007,0)+H2032)=16,"",MATCH($C$8,OFFSET([1]NKC!$D$10,H2032,0):'[1]NKC'!$D$5007,0)+H2032),IF(TYPE(MATCH($C$8,OFFSET([1]NKC!$E$10,H2032,0):'[1]NKC'!$E$5007,0)+H2032)=16,"",MATCH($C$8,OFFSET([1]NKC!$E$10,H2032,0):'[1]NKC'!$E$5007,0)+H2032))</f>
        <v/>
      </c>
    </row>
    <row r="2034" spans="1:8" s="52" customFormat="1" ht="14.25" hidden="1">
      <c r="A2034" s="45" t="str">
        <f ca="1">IF($H2034="","",INDEX([1]NKC!$A$10:$A$5007,$H2034))</f>
        <v/>
      </c>
      <c r="B2034" s="46" t="str">
        <f ca="1">IF($H2034="","",INDEX([1]NKC!$B$10:$B$5007,$H2034))</f>
        <v/>
      </c>
      <c r="C2034" s="47" t="str">
        <f ca="1">IF($H2034="","",INDEX([1]NKC!$C$10:$C$5007,$H2034))</f>
        <v/>
      </c>
      <c r="D2034" s="48" t="str">
        <f ca="1">IF(IF($H2034="","",INDEX([1]NKC!$D$10:$D$5007,$H2034))=$C$8,IF($H2034="","",INDEX([1]NKC!$E$10:$E$5007,$H2034)),IF($H2034="","",INDEX([1]NKC!$D$10:$D$5007,$H2034)))</f>
        <v/>
      </c>
      <c r="E2034" s="49" t="str">
        <f ca="1">IF(IF($H2034="","",INDEX([1]NKC!$E$10:$E$5007,$H2034))=$C$8,"",IF($H2034="","",INDEX([1]NKC!$F$10:$F$5007,$H2034)))</f>
        <v/>
      </c>
      <c r="F2034" s="55" t="str">
        <f ca="1">IF(IF($H2034="","",INDEX([1]NKC!$D$10:$D$5007,$H2034))=$C$8,"",IF($H2034="","",INDEX([1]NKC!$F$10:$F$5007,$H2034)))</f>
        <v/>
      </c>
      <c r="G2034" s="50">
        <f ca="1">IF(SUM(E2034:F2034)=0,0,$G$11+SUM(E$12:$E2034)-SUM(F$12:$F2034))</f>
        <v>0</v>
      </c>
      <c r="H2034" s="51" t="str">
        <f ca="1">IF(IF(TYPE(MATCH($C$8,OFFSET([1]NKC!$D$10,H2033,0):'[1]NKC'!$D$5007,0)+H2033)=16,"",MATCH($C$8,OFFSET([1]NKC!$D$10,H2033,0):'[1]NKC'!$D$5007,0)+H2033)&lt;IF(TYPE(MATCH($C$8,OFFSET([1]NKC!$E$10,H2033,0):'[1]NKC'!$E$5007,0)+H2033)=16,"",MATCH($C$8,OFFSET([1]NKC!$E$10,H2033,0):'[1]NKC'!$E$5007,0)+H2033),IF(TYPE(MATCH($C$8,OFFSET([1]NKC!$D$10,H2033,0):'[1]NKC'!$D$5007,0)+H2033)=16,"",MATCH($C$8,OFFSET([1]NKC!$D$10,H2033,0):'[1]NKC'!$D$5007,0)+H2033),IF(TYPE(MATCH($C$8,OFFSET([1]NKC!$E$10,H2033,0):'[1]NKC'!$E$5007,0)+H2033)=16,"",MATCH($C$8,OFFSET([1]NKC!$E$10,H2033,0):'[1]NKC'!$E$5007,0)+H2033))</f>
        <v/>
      </c>
    </row>
    <row r="2035" spans="1:8" s="52" customFormat="1" ht="14.25" hidden="1">
      <c r="A2035" s="45" t="str">
        <f ca="1">IF($H2035="","",INDEX([1]NKC!$A$10:$A$5007,$H2035))</f>
        <v/>
      </c>
      <c r="B2035" s="46" t="str">
        <f ca="1">IF($H2035="","",INDEX([1]NKC!$B$10:$B$5007,$H2035))</f>
        <v/>
      </c>
      <c r="C2035" s="47" t="str">
        <f ca="1">IF($H2035="","",INDEX([1]NKC!$C$10:$C$5007,$H2035))</f>
        <v/>
      </c>
      <c r="D2035" s="48" t="str">
        <f ca="1">IF(IF($H2035="","",INDEX([1]NKC!$D$10:$D$5007,$H2035))=$C$8,IF($H2035="","",INDEX([1]NKC!$E$10:$E$5007,$H2035)),IF($H2035="","",INDEX([1]NKC!$D$10:$D$5007,$H2035)))</f>
        <v/>
      </c>
      <c r="E2035" s="49" t="str">
        <f ca="1">IF(IF($H2035="","",INDEX([1]NKC!$E$10:$E$5007,$H2035))=$C$8,"",IF($H2035="","",INDEX([1]NKC!$F$10:$F$5007,$H2035)))</f>
        <v/>
      </c>
      <c r="F2035" s="55" t="str">
        <f ca="1">IF(IF($H2035="","",INDEX([1]NKC!$D$10:$D$5007,$H2035))=$C$8,"",IF($H2035="","",INDEX([1]NKC!$F$10:$F$5007,$H2035)))</f>
        <v/>
      </c>
      <c r="G2035" s="50">
        <f ca="1">IF(SUM(E2035:F2035)=0,0,$G$11+SUM(E$12:$E2035)-SUM(F$12:$F2035))</f>
        <v>0</v>
      </c>
      <c r="H2035" s="51" t="str">
        <f ca="1">IF(IF(TYPE(MATCH($C$8,OFFSET([1]NKC!$D$10,H2034,0):'[1]NKC'!$D$5007,0)+H2034)=16,"",MATCH($C$8,OFFSET([1]NKC!$D$10,H2034,0):'[1]NKC'!$D$5007,0)+H2034)&lt;IF(TYPE(MATCH($C$8,OFFSET([1]NKC!$E$10,H2034,0):'[1]NKC'!$E$5007,0)+H2034)=16,"",MATCH($C$8,OFFSET([1]NKC!$E$10,H2034,0):'[1]NKC'!$E$5007,0)+H2034),IF(TYPE(MATCH($C$8,OFFSET([1]NKC!$D$10,H2034,0):'[1]NKC'!$D$5007,0)+H2034)=16,"",MATCH($C$8,OFFSET([1]NKC!$D$10,H2034,0):'[1]NKC'!$D$5007,0)+H2034),IF(TYPE(MATCH($C$8,OFFSET([1]NKC!$E$10,H2034,0):'[1]NKC'!$E$5007,0)+H2034)=16,"",MATCH($C$8,OFFSET([1]NKC!$E$10,H2034,0):'[1]NKC'!$E$5007,0)+H2034))</f>
        <v/>
      </c>
    </row>
    <row r="2036" spans="1:8" s="52" customFormat="1" ht="14.25" hidden="1">
      <c r="A2036" s="45" t="str">
        <f ca="1">IF($H2036="","",INDEX([1]NKC!$A$10:$A$5007,$H2036))</f>
        <v/>
      </c>
      <c r="B2036" s="46" t="str">
        <f ca="1">IF($H2036="","",INDEX([1]NKC!$B$10:$B$5007,$H2036))</f>
        <v/>
      </c>
      <c r="C2036" s="47" t="str">
        <f ca="1">IF($H2036="","",INDEX([1]NKC!$C$10:$C$5007,$H2036))</f>
        <v/>
      </c>
      <c r="D2036" s="48" t="str">
        <f ca="1">IF(IF($H2036="","",INDEX([1]NKC!$D$10:$D$5007,$H2036))=$C$8,IF($H2036="","",INDEX([1]NKC!$E$10:$E$5007,$H2036)),IF($H2036="","",INDEX([1]NKC!$D$10:$D$5007,$H2036)))</f>
        <v/>
      </c>
      <c r="E2036" s="49" t="str">
        <f ca="1">IF(IF($H2036="","",INDEX([1]NKC!$E$10:$E$5007,$H2036))=$C$8,"",IF($H2036="","",INDEX([1]NKC!$F$10:$F$5007,$H2036)))</f>
        <v/>
      </c>
      <c r="F2036" s="55" t="str">
        <f ca="1">IF(IF($H2036="","",INDEX([1]NKC!$D$10:$D$5007,$H2036))=$C$8,"",IF($H2036="","",INDEX([1]NKC!$F$10:$F$5007,$H2036)))</f>
        <v/>
      </c>
      <c r="G2036" s="50">
        <f ca="1">IF(SUM(E2036:F2036)=0,0,$G$11+SUM(E$12:$E2036)-SUM(F$12:$F2036))</f>
        <v>0</v>
      </c>
      <c r="H2036" s="51" t="str">
        <f ca="1">IF(IF(TYPE(MATCH($C$8,OFFSET([1]NKC!$D$10,H2035,0):'[1]NKC'!$D$5007,0)+H2035)=16,"",MATCH($C$8,OFFSET([1]NKC!$D$10,H2035,0):'[1]NKC'!$D$5007,0)+H2035)&lt;IF(TYPE(MATCH($C$8,OFFSET([1]NKC!$E$10,H2035,0):'[1]NKC'!$E$5007,0)+H2035)=16,"",MATCH($C$8,OFFSET([1]NKC!$E$10,H2035,0):'[1]NKC'!$E$5007,0)+H2035),IF(TYPE(MATCH($C$8,OFFSET([1]NKC!$D$10,H2035,0):'[1]NKC'!$D$5007,0)+H2035)=16,"",MATCH($C$8,OFFSET([1]NKC!$D$10,H2035,0):'[1]NKC'!$D$5007,0)+H2035),IF(TYPE(MATCH($C$8,OFFSET([1]NKC!$E$10,H2035,0):'[1]NKC'!$E$5007,0)+H2035)=16,"",MATCH($C$8,OFFSET([1]NKC!$E$10,H2035,0):'[1]NKC'!$E$5007,0)+H2035))</f>
        <v/>
      </c>
    </row>
    <row r="2037" spans="1:8" s="52" customFormat="1" ht="14.25" hidden="1">
      <c r="A2037" s="45" t="str">
        <f ca="1">IF($H2037="","",INDEX([1]NKC!$A$10:$A$5007,$H2037))</f>
        <v/>
      </c>
      <c r="B2037" s="46" t="str">
        <f ca="1">IF($H2037="","",INDEX([1]NKC!$B$10:$B$5007,$H2037))</f>
        <v/>
      </c>
      <c r="C2037" s="47" t="str">
        <f ca="1">IF($H2037="","",INDEX([1]NKC!$C$10:$C$5007,$H2037))</f>
        <v/>
      </c>
      <c r="D2037" s="48" t="str">
        <f ca="1">IF(IF($H2037="","",INDEX([1]NKC!$D$10:$D$5007,$H2037))=$C$8,IF($H2037="","",INDEX([1]NKC!$E$10:$E$5007,$H2037)),IF($H2037="","",INDEX([1]NKC!$D$10:$D$5007,$H2037)))</f>
        <v/>
      </c>
      <c r="E2037" s="49" t="str">
        <f ca="1">IF(IF($H2037="","",INDEX([1]NKC!$E$10:$E$5007,$H2037))=$C$8,"",IF($H2037="","",INDEX([1]NKC!$F$10:$F$5007,$H2037)))</f>
        <v/>
      </c>
      <c r="F2037" s="55" t="str">
        <f ca="1">IF(IF($H2037="","",INDEX([1]NKC!$D$10:$D$5007,$H2037))=$C$8,"",IF($H2037="","",INDEX([1]NKC!$F$10:$F$5007,$H2037)))</f>
        <v/>
      </c>
      <c r="G2037" s="50">
        <f ca="1">IF(SUM(E2037:F2037)=0,0,$G$11+SUM(E$12:$E2037)-SUM(F$12:$F2037))</f>
        <v>0</v>
      </c>
      <c r="H2037" s="51" t="str">
        <f ca="1">IF(IF(TYPE(MATCH($C$8,OFFSET([1]NKC!$D$10,H2036,0):'[1]NKC'!$D$5007,0)+H2036)=16,"",MATCH($C$8,OFFSET([1]NKC!$D$10,H2036,0):'[1]NKC'!$D$5007,0)+H2036)&lt;IF(TYPE(MATCH($C$8,OFFSET([1]NKC!$E$10,H2036,0):'[1]NKC'!$E$5007,0)+H2036)=16,"",MATCH($C$8,OFFSET([1]NKC!$E$10,H2036,0):'[1]NKC'!$E$5007,0)+H2036),IF(TYPE(MATCH($C$8,OFFSET([1]NKC!$D$10,H2036,0):'[1]NKC'!$D$5007,0)+H2036)=16,"",MATCH($C$8,OFFSET([1]NKC!$D$10,H2036,0):'[1]NKC'!$D$5007,0)+H2036),IF(TYPE(MATCH($C$8,OFFSET([1]NKC!$E$10,H2036,0):'[1]NKC'!$E$5007,0)+H2036)=16,"",MATCH($C$8,OFFSET([1]NKC!$E$10,H2036,0):'[1]NKC'!$E$5007,0)+H2036))</f>
        <v/>
      </c>
    </row>
    <row r="2038" spans="1:8" s="52" customFormat="1" ht="14.25" hidden="1">
      <c r="A2038" s="45" t="str">
        <f ca="1">IF($H2038="","",INDEX([1]NKC!$A$10:$A$5007,$H2038))</f>
        <v/>
      </c>
      <c r="B2038" s="46" t="str">
        <f ca="1">IF($H2038="","",INDEX([1]NKC!$B$10:$B$5007,$H2038))</f>
        <v/>
      </c>
      <c r="C2038" s="47" t="str">
        <f ca="1">IF($H2038="","",INDEX([1]NKC!$C$10:$C$5007,$H2038))</f>
        <v/>
      </c>
      <c r="D2038" s="48" t="str">
        <f ca="1">IF(IF($H2038="","",INDEX([1]NKC!$D$10:$D$5007,$H2038))=$C$8,IF($H2038="","",INDEX([1]NKC!$E$10:$E$5007,$H2038)),IF($H2038="","",INDEX([1]NKC!$D$10:$D$5007,$H2038)))</f>
        <v/>
      </c>
      <c r="E2038" s="49" t="str">
        <f ca="1">IF(IF($H2038="","",INDEX([1]NKC!$E$10:$E$5007,$H2038))=$C$8,"",IF($H2038="","",INDEX([1]NKC!$F$10:$F$5007,$H2038)))</f>
        <v/>
      </c>
      <c r="F2038" s="55" t="str">
        <f ca="1">IF(IF($H2038="","",INDEX([1]NKC!$D$10:$D$5007,$H2038))=$C$8,"",IF($H2038="","",INDEX([1]NKC!$F$10:$F$5007,$H2038)))</f>
        <v/>
      </c>
      <c r="G2038" s="50">
        <f ca="1">IF(SUM(E2038:F2038)=0,0,$G$11+SUM(E$12:$E2038)-SUM(F$12:$F2038))</f>
        <v>0</v>
      </c>
      <c r="H2038" s="51" t="str">
        <f ca="1">IF(IF(TYPE(MATCH($C$8,OFFSET([1]NKC!$D$10,H2037,0):'[1]NKC'!$D$5007,0)+H2037)=16,"",MATCH($C$8,OFFSET([1]NKC!$D$10,H2037,0):'[1]NKC'!$D$5007,0)+H2037)&lt;IF(TYPE(MATCH($C$8,OFFSET([1]NKC!$E$10,H2037,0):'[1]NKC'!$E$5007,0)+H2037)=16,"",MATCH($C$8,OFFSET([1]NKC!$E$10,H2037,0):'[1]NKC'!$E$5007,0)+H2037),IF(TYPE(MATCH($C$8,OFFSET([1]NKC!$D$10,H2037,0):'[1]NKC'!$D$5007,0)+H2037)=16,"",MATCH($C$8,OFFSET([1]NKC!$D$10,H2037,0):'[1]NKC'!$D$5007,0)+H2037),IF(TYPE(MATCH($C$8,OFFSET([1]NKC!$E$10,H2037,0):'[1]NKC'!$E$5007,0)+H2037)=16,"",MATCH($C$8,OFFSET([1]NKC!$E$10,H2037,0):'[1]NKC'!$E$5007,0)+H2037))</f>
        <v/>
      </c>
    </row>
    <row r="2039" spans="1:8" s="52" customFormat="1" ht="14.25" hidden="1">
      <c r="A2039" s="45" t="str">
        <f ca="1">IF($H2039="","",INDEX([1]NKC!$A$10:$A$5007,$H2039))</f>
        <v/>
      </c>
      <c r="B2039" s="46" t="str">
        <f ca="1">IF($H2039="","",INDEX([1]NKC!$B$10:$B$5007,$H2039))</f>
        <v/>
      </c>
      <c r="C2039" s="47" t="str">
        <f ca="1">IF($H2039="","",INDEX([1]NKC!$C$10:$C$5007,$H2039))</f>
        <v/>
      </c>
      <c r="D2039" s="48" t="str">
        <f ca="1">IF(IF($H2039="","",INDEX([1]NKC!$D$10:$D$5007,$H2039))=$C$8,IF($H2039="","",INDEX([1]NKC!$E$10:$E$5007,$H2039)),IF($H2039="","",INDEX([1]NKC!$D$10:$D$5007,$H2039)))</f>
        <v/>
      </c>
      <c r="E2039" s="49" t="str">
        <f ca="1">IF(IF($H2039="","",INDEX([1]NKC!$E$10:$E$5007,$H2039))=$C$8,"",IF($H2039="","",INDEX([1]NKC!$F$10:$F$5007,$H2039)))</f>
        <v/>
      </c>
      <c r="F2039" s="55" t="str">
        <f ca="1">IF(IF($H2039="","",INDEX([1]NKC!$D$10:$D$5007,$H2039))=$C$8,"",IF($H2039="","",INDEX([1]NKC!$F$10:$F$5007,$H2039)))</f>
        <v/>
      </c>
      <c r="G2039" s="50">
        <f ca="1">IF(SUM(E2039:F2039)=0,0,$G$11+SUM(E$12:$E2039)-SUM(F$12:$F2039))</f>
        <v>0</v>
      </c>
      <c r="H2039" s="51" t="str">
        <f ca="1">IF(IF(TYPE(MATCH($C$8,OFFSET([1]NKC!$D$10,H2038,0):'[1]NKC'!$D$5007,0)+H2038)=16,"",MATCH($C$8,OFFSET([1]NKC!$D$10,H2038,0):'[1]NKC'!$D$5007,0)+H2038)&lt;IF(TYPE(MATCH($C$8,OFFSET([1]NKC!$E$10,H2038,0):'[1]NKC'!$E$5007,0)+H2038)=16,"",MATCH($C$8,OFFSET([1]NKC!$E$10,H2038,0):'[1]NKC'!$E$5007,0)+H2038),IF(TYPE(MATCH($C$8,OFFSET([1]NKC!$D$10,H2038,0):'[1]NKC'!$D$5007,0)+H2038)=16,"",MATCH($C$8,OFFSET([1]NKC!$D$10,H2038,0):'[1]NKC'!$D$5007,0)+H2038),IF(TYPE(MATCH($C$8,OFFSET([1]NKC!$E$10,H2038,0):'[1]NKC'!$E$5007,0)+H2038)=16,"",MATCH($C$8,OFFSET([1]NKC!$E$10,H2038,0):'[1]NKC'!$E$5007,0)+H2038))</f>
        <v/>
      </c>
    </row>
    <row r="2040" spans="1:8" s="52" customFormat="1" ht="14.25" hidden="1">
      <c r="A2040" s="45" t="str">
        <f ca="1">IF($H2040="","",INDEX([1]NKC!$A$10:$A$5007,$H2040))</f>
        <v/>
      </c>
      <c r="B2040" s="46" t="str">
        <f ca="1">IF($H2040="","",INDEX([1]NKC!$B$10:$B$5007,$H2040))</f>
        <v/>
      </c>
      <c r="C2040" s="47" t="str">
        <f ca="1">IF($H2040="","",INDEX([1]NKC!$C$10:$C$5007,$H2040))</f>
        <v/>
      </c>
      <c r="D2040" s="48" t="str">
        <f ca="1">IF(IF($H2040="","",INDEX([1]NKC!$D$10:$D$5007,$H2040))=$C$8,IF($H2040="","",INDEX([1]NKC!$E$10:$E$5007,$H2040)),IF($H2040="","",INDEX([1]NKC!$D$10:$D$5007,$H2040)))</f>
        <v/>
      </c>
      <c r="E2040" s="49" t="str">
        <f ca="1">IF(IF($H2040="","",INDEX([1]NKC!$E$10:$E$5007,$H2040))=$C$8,"",IF($H2040="","",INDEX([1]NKC!$F$10:$F$5007,$H2040)))</f>
        <v/>
      </c>
      <c r="F2040" s="55" t="str">
        <f ca="1">IF(IF($H2040="","",INDEX([1]NKC!$D$10:$D$5007,$H2040))=$C$8,"",IF($H2040="","",INDEX([1]NKC!$F$10:$F$5007,$H2040)))</f>
        <v/>
      </c>
      <c r="G2040" s="50">
        <f ca="1">IF(SUM(E2040:F2040)=0,0,$G$11+SUM(E$12:$E2040)-SUM(F$12:$F2040))</f>
        <v>0</v>
      </c>
      <c r="H2040" s="51" t="str">
        <f ca="1">IF(IF(TYPE(MATCH($C$8,OFFSET([1]NKC!$D$10,H2039,0):'[1]NKC'!$D$5007,0)+H2039)=16,"",MATCH($C$8,OFFSET([1]NKC!$D$10,H2039,0):'[1]NKC'!$D$5007,0)+H2039)&lt;IF(TYPE(MATCH($C$8,OFFSET([1]NKC!$E$10,H2039,0):'[1]NKC'!$E$5007,0)+H2039)=16,"",MATCH($C$8,OFFSET([1]NKC!$E$10,H2039,0):'[1]NKC'!$E$5007,0)+H2039),IF(TYPE(MATCH($C$8,OFFSET([1]NKC!$D$10,H2039,0):'[1]NKC'!$D$5007,0)+H2039)=16,"",MATCH($C$8,OFFSET([1]NKC!$D$10,H2039,0):'[1]NKC'!$D$5007,0)+H2039),IF(TYPE(MATCH($C$8,OFFSET([1]NKC!$E$10,H2039,0):'[1]NKC'!$E$5007,0)+H2039)=16,"",MATCH($C$8,OFFSET([1]NKC!$E$10,H2039,0):'[1]NKC'!$E$5007,0)+H2039))</f>
        <v/>
      </c>
    </row>
    <row r="2041" spans="1:8" s="52" customFormat="1" ht="14.25" hidden="1">
      <c r="A2041" s="45" t="str">
        <f ca="1">IF($H2041="","",INDEX([1]NKC!$A$10:$A$5007,$H2041))</f>
        <v/>
      </c>
      <c r="B2041" s="46" t="str">
        <f ca="1">IF($H2041="","",INDEX([1]NKC!$B$10:$B$5007,$H2041))</f>
        <v/>
      </c>
      <c r="C2041" s="47" t="str">
        <f ca="1">IF($H2041="","",INDEX([1]NKC!$C$10:$C$5007,$H2041))</f>
        <v/>
      </c>
      <c r="D2041" s="48" t="str">
        <f ca="1">IF(IF($H2041="","",INDEX([1]NKC!$D$10:$D$5007,$H2041))=$C$8,IF($H2041="","",INDEX([1]NKC!$E$10:$E$5007,$H2041)),IF($H2041="","",INDEX([1]NKC!$D$10:$D$5007,$H2041)))</f>
        <v/>
      </c>
      <c r="E2041" s="49" t="str">
        <f ca="1">IF(IF($H2041="","",INDEX([1]NKC!$E$10:$E$5007,$H2041))=$C$8,"",IF($H2041="","",INDEX([1]NKC!$F$10:$F$5007,$H2041)))</f>
        <v/>
      </c>
      <c r="F2041" s="55" t="str">
        <f ca="1">IF(IF($H2041="","",INDEX([1]NKC!$D$10:$D$5007,$H2041))=$C$8,"",IF($H2041="","",INDEX([1]NKC!$F$10:$F$5007,$H2041)))</f>
        <v/>
      </c>
      <c r="G2041" s="50">
        <f ca="1">IF(SUM(E2041:F2041)=0,0,$G$11+SUM(E$12:$E2041)-SUM(F$12:$F2041))</f>
        <v>0</v>
      </c>
      <c r="H2041" s="51" t="str">
        <f ca="1">IF(IF(TYPE(MATCH($C$8,OFFSET([1]NKC!$D$10,H2040,0):'[1]NKC'!$D$5007,0)+H2040)=16,"",MATCH($C$8,OFFSET([1]NKC!$D$10,H2040,0):'[1]NKC'!$D$5007,0)+H2040)&lt;IF(TYPE(MATCH($C$8,OFFSET([1]NKC!$E$10,H2040,0):'[1]NKC'!$E$5007,0)+H2040)=16,"",MATCH($C$8,OFFSET([1]NKC!$E$10,H2040,0):'[1]NKC'!$E$5007,0)+H2040),IF(TYPE(MATCH($C$8,OFFSET([1]NKC!$D$10,H2040,0):'[1]NKC'!$D$5007,0)+H2040)=16,"",MATCH($C$8,OFFSET([1]NKC!$D$10,H2040,0):'[1]NKC'!$D$5007,0)+H2040),IF(TYPE(MATCH($C$8,OFFSET([1]NKC!$E$10,H2040,0):'[1]NKC'!$E$5007,0)+H2040)=16,"",MATCH($C$8,OFFSET([1]NKC!$E$10,H2040,0):'[1]NKC'!$E$5007,0)+H2040))</f>
        <v/>
      </c>
    </row>
    <row r="2042" spans="1:8" s="52" customFormat="1" ht="14.25" hidden="1">
      <c r="A2042" s="45" t="str">
        <f ca="1">IF($H2042="","",INDEX([1]NKC!$A$10:$A$5007,$H2042))</f>
        <v/>
      </c>
      <c r="B2042" s="46" t="str">
        <f ca="1">IF($H2042="","",INDEX([1]NKC!$B$10:$B$5007,$H2042))</f>
        <v/>
      </c>
      <c r="C2042" s="47" t="str">
        <f ca="1">IF($H2042="","",INDEX([1]NKC!$C$10:$C$5007,$H2042))</f>
        <v/>
      </c>
      <c r="D2042" s="48" t="str">
        <f ca="1">IF(IF($H2042="","",INDEX([1]NKC!$D$10:$D$5007,$H2042))=$C$8,IF($H2042="","",INDEX([1]NKC!$E$10:$E$5007,$H2042)),IF($H2042="","",INDEX([1]NKC!$D$10:$D$5007,$H2042)))</f>
        <v/>
      </c>
      <c r="E2042" s="49" t="str">
        <f ca="1">IF(IF($H2042="","",INDEX([1]NKC!$E$10:$E$5007,$H2042))=$C$8,"",IF($H2042="","",INDEX([1]NKC!$F$10:$F$5007,$H2042)))</f>
        <v/>
      </c>
      <c r="F2042" s="55" t="str">
        <f ca="1">IF(IF($H2042="","",INDEX([1]NKC!$D$10:$D$5007,$H2042))=$C$8,"",IF($H2042="","",INDEX([1]NKC!$F$10:$F$5007,$H2042)))</f>
        <v/>
      </c>
      <c r="G2042" s="50">
        <f ca="1">IF(SUM(E2042:F2042)=0,0,$G$11+SUM(E$12:$E2042)-SUM(F$12:$F2042))</f>
        <v>0</v>
      </c>
      <c r="H2042" s="51" t="str">
        <f ca="1">IF(IF(TYPE(MATCH($C$8,OFFSET([1]NKC!$D$10,H2041,0):'[1]NKC'!$D$5007,0)+H2041)=16,"",MATCH($C$8,OFFSET([1]NKC!$D$10,H2041,0):'[1]NKC'!$D$5007,0)+H2041)&lt;IF(TYPE(MATCH($C$8,OFFSET([1]NKC!$E$10,H2041,0):'[1]NKC'!$E$5007,0)+H2041)=16,"",MATCH($C$8,OFFSET([1]NKC!$E$10,H2041,0):'[1]NKC'!$E$5007,0)+H2041),IF(TYPE(MATCH($C$8,OFFSET([1]NKC!$D$10,H2041,0):'[1]NKC'!$D$5007,0)+H2041)=16,"",MATCH($C$8,OFFSET([1]NKC!$D$10,H2041,0):'[1]NKC'!$D$5007,0)+H2041),IF(TYPE(MATCH($C$8,OFFSET([1]NKC!$E$10,H2041,0):'[1]NKC'!$E$5007,0)+H2041)=16,"",MATCH($C$8,OFFSET([1]NKC!$E$10,H2041,0):'[1]NKC'!$E$5007,0)+H2041))</f>
        <v/>
      </c>
    </row>
    <row r="2043" spans="1:8" s="52" customFormat="1" ht="14.25" hidden="1">
      <c r="A2043" s="45" t="str">
        <f ca="1">IF($H2043="","",INDEX([1]NKC!$A$10:$A$5007,$H2043))</f>
        <v/>
      </c>
      <c r="B2043" s="46" t="str">
        <f ca="1">IF($H2043="","",INDEX([1]NKC!$B$10:$B$5007,$H2043))</f>
        <v/>
      </c>
      <c r="C2043" s="47" t="str">
        <f ca="1">IF($H2043="","",INDEX([1]NKC!$C$10:$C$5007,$H2043))</f>
        <v/>
      </c>
      <c r="D2043" s="48" t="str">
        <f ca="1">IF(IF($H2043="","",INDEX([1]NKC!$D$10:$D$5007,$H2043))=$C$8,IF($H2043="","",INDEX([1]NKC!$E$10:$E$5007,$H2043)),IF($H2043="","",INDEX([1]NKC!$D$10:$D$5007,$H2043)))</f>
        <v/>
      </c>
      <c r="E2043" s="49" t="str">
        <f ca="1">IF(IF($H2043="","",INDEX([1]NKC!$E$10:$E$5007,$H2043))=$C$8,"",IF($H2043="","",INDEX([1]NKC!$F$10:$F$5007,$H2043)))</f>
        <v/>
      </c>
      <c r="F2043" s="55" t="str">
        <f ca="1">IF(IF($H2043="","",INDEX([1]NKC!$D$10:$D$5007,$H2043))=$C$8,"",IF($H2043="","",INDEX([1]NKC!$F$10:$F$5007,$H2043)))</f>
        <v/>
      </c>
      <c r="G2043" s="50">
        <f ca="1">IF(SUM(E2043:F2043)=0,0,$G$11+SUM(E$12:$E2043)-SUM(F$12:$F2043))</f>
        <v>0</v>
      </c>
      <c r="H2043" s="51" t="str">
        <f ca="1">IF(IF(TYPE(MATCH($C$8,OFFSET([1]NKC!$D$10,H2042,0):'[1]NKC'!$D$5007,0)+H2042)=16,"",MATCH($C$8,OFFSET([1]NKC!$D$10,H2042,0):'[1]NKC'!$D$5007,0)+H2042)&lt;IF(TYPE(MATCH($C$8,OFFSET([1]NKC!$E$10,H2042,0):'[1]NKC'!$E$5007,0)+H2042)=16,"",MATCH($C$8,OFFSET([1]NKC!$E$10,H2042,0):'[1]NKC'!$E$5007,0)+H2042),IF(TYPE(MATCH($C$8,OFFSET([1]NKC!$D$10,H2042,0):'[1]NKC'!$D$5007,0)+H2042)=16,"",MATCH($C$8,OFFSET([1]NKC!$D$10,H2042,0):'[1]NKC'!$D$5007,0)+H2042),IF(TYPE(MATCH($C$8,OFFSET([1]NKC!$E$10,H2042,0):'[1]NKC'!$E$5007,0)+H2042)=16,"",MATCH($C$8,OFFSET([1]NKC!$E$10,H2042,0):'[1]NKC'!$E$5007,0)+H2042))</f>
        <v/>
      </c>
    </row>
    <row r="2044" spans="1:8" s="52" customFormat="1" ht="14.25" hidden="1">
      <c r="A2044" s="45" t="str">
        <f ca="1">IF($H2044="","",INDEX([1]NKC!$A$10:$A$5007,$H2044))</f>
        <v/>
      </c>
      <c r="B2044" s="46" t="str">
        <f ca="1">IF($H2044="","",INDEX([1]NKC!$B$10:$B$5007,$H2044))</f>
        <v/>
      </c>
      <c r="C2044" s="47" t="str">
        <f ca="1">IF($H2044="","",INDEX([1]NKC!$C$10:$C$5007,$H2044))</f>
        <v/>
      </c>
      <c r="D2044" s="48" t="str">
        <f ca="1">IF(IF($H2044="","",INDEX([1]NKC!$D$10:$D$5007,$H2044))=$C$8,IF($H2044="","",INDEX([1]NKC!$E$10:$E$5007,$H2044)),IF($H2044="","",INDEX([1]NKC!$D$10:$D$5007,$H2044)))</f>
        <v/>
      </c>
      <c r="E2044" s="49" t="str">
        <f ca="1">IF(IF($H2044="","",INDEX([1]NKC!$E$10:$E$5007,$H2044))=$C$8,"",IF($H2044="","",INDEX([1]NKC!$F$10:$F$5007,$H2044)))</f>
        <v/>
      </c>
      <c r="F2044" s="55" t="str">
        <f ca="1">IF(IF($H2044="","",INDEX([1]NKC!$D$10:$D$5007,$H2044))=$C$8,"",IF($H2044="","",INDEX([1]NKC!$F$10:$F$5007,$H2044)))</f>
        <v/>
      </c>
      <c r="G2044" s="50">
        <f ca="1">IF(SUM(E2044:F2044)=0,0,$G$11+SUM(E$12:$E2044)-SUM(F$12:$F2044))</f>
        <v>0</v>
      </c>
      <c r="H2044" s="51" t="str">
        <f ca="1">IF(IF(TYPE(MATCH($C$8,OFFSET([1]NKC!$D$10,H2043,0):'[1]NKC'!$D$5007,0)+H2043)=16,"",MATCH($C$8,OFFSET([1]NKC!$D$10,H2043,0):'[1]NKC'!$D$5007,0)+H2043)&lt;IF(TYPE(MATCH($C$8,OFFSET([1]NKC!$E$10,H2043,0):'[1]NKC'!$E$5007,0)+H2043)=16,"",MATCH($C$8,OFFSET([1]NKC!$E$10,H2043,0):'[1]NKC'!$E$5007,0)+H2043),IF(TYPE(MATCH($C$8,OFFSET([1]NKC!$D$10,H2043,0):'[1]NKC'!$D$5007,0)+H2043)=16,"",MATCH($C$8,OFFSET([1]NKC!$D$10,H2043,0):'[1]NKC'!$D$5007,0)+H2043),IF(TYPE(MATCH($C$8,OFFSET([1]NKC!$E$10,H2043,0):'[1]NKC'!$E$5007,0)+H2043)=16,"",MATCH($C$8,OFFSET([1]NKC!$E$10,H2043,0):'[1]NKC'!$E$5007,0)+H2043))</f>
        <v/>
      </c>
    </row>
    <row r="2045" spans="1:8" s="52" customFormat="1" ht="14.25" hidden="1">
      <c r="A2045" s="45" t="str">
        <f ca="1">IF($H2045="","",INDEX([1]NKC!$A$10:$A$5007,$H2045))</f>
        <v/>
      </c>
      <c r="B2045" s="46" t="str">
        <f ca="1">IF($H2045="","",INDEX([1]NKC!$B$10:$B$5007,$H2045))</f>
        <v/>
      </c>
      <c r="C2045" s="47" t="str">
        <f ca="1">IF($H2045="","",INDEX([1]NKC!$C$10:$C$5007,$H2045))</f>
        <v/>
      </c>
      <c r="D2045" s="48" t="str">
        <f ca="1">IF(IF($H2045="","",INDEX([1]NKC!$D$10:$D$5007,$H2045))=$C$8,IF($H2045="","",INDEX([1]NKC!$E$10:$E$5007,$H2045)),IF($H2045="","",INDEX([1]NKC!$D$10:$D$5007,$H2045)))</f>
        <v/>
      </c>
      <c r="E2045" s="49" t="str">
        <f ca="1">IF(IF($H2045="","",INDEX([1]NKC!$E$10:$E$5007,$H2045))=$C$8,"",IF($H2045="","",INDEX([1]NKC!$F$10:$F$5007,$H2045)))</f>
        <v/>
      </c>
      <c r="F2045" s="55" t="str">
        <f ca="1">IF(IF($H2045="","",INDEX([1]NKC!$D$10:$D$5007,$H2045))=$C$8,"",IF($H2045="","",INDEX([1]NKC!$F$10:$F$5007,$H2045)))</f>
        <v/>
      </c>
      <c r="G2045" s="50">
        <f ca="1">IF(SUM(E2045:F2045)=0,0,$G$11+SUM(E$12:$E2045)-SUM(F$12:$F2045))</f>
        <v>0</v>
      </c>
      <c r="H2045" s="51" t="str">
        <f ca="1">IF(IF(TYPE(MATCH($C$8,OFFSET([1]NKC!$D$10,H2044,0):'[1]NKC'!$D$5007,0)+H2044)=16,"",MATCH($C$8,OFFSET([1]NKC!$D$10,H2044,0):'[1]NKC'!$D$5007,0)+H2044)&lt;IF(TYPE(MATCH($C$8,OFFSET([1]NKC!$E$10,H2044,0):'[1]NKC'!$E$5007,0)+H2044)=16,"",MATCH($C$8,OFFSET([1]NKC!$E$10,H2044,0):'[1]NKC'!$E$5007,0)+H2044),IF(TYPE(MATCH($C$8,OFFSET([1]NKC!$D$10,H2044,0):'[1]NKC'!$D$5007,0)+H2044)=16,"",MATCH($C$8,OFFSET([1]NKC!$D$10,H2044,0):'[1]NKC'!$D$5007,0)+H2044),IF(TYPE(MATCH($C$8,OFFSET([1]NKC!$E$10,H2044,0):'[1]NKC'!$E$5007,0)+H2044)=16,"",MATCH($C$8,OFFSET([1]NKC!$E$10,H2044,0):'[1]NKC'!$E$5007,0)+H2044))</f>
        <v/>
      </c>
    </row>
    <row r="2046" spans="1:8" s="52" customFormat="1" ht="14.25" hidden="1">
      <c r="A2046" s="45" t="str">
        <f ca="1">IF($H2046="","",INDEX([1]NKC!$A$10:$A$5007,$H2046))</f>
        <v/>
      </c>
      <c r="B2046" s="46" t="str">
        <f ca="1">IF($H2046="","",INDEX([1]NKC!$B$10:$B$5007,$H2046))</f>
        <v/>
      </c>
      <c r="C2046" s="47" t="str">
        <f ca="1">IF($H2046="","",INDEX([1]NKC!$C$10:$C$5007,$H2046))</f>
        <v/>
      </c>
      <c r="D2046" s="48" t="str">
        <f ca="1">IF(IF($H2046="","",INDEX([1]NKC!$D$10:$D$5007,$H2046))=$C$8,IF($H2046="","",INDEX([1]NKC!$E$10:$E$5007,$H2046)),IF($H2046="","",INDEX([1]NKC!$D$10:$D$5007,$H2046)))</f>
        <v/>
      </c>
      <c r="E2046" s="49" t="str">
        <f ca="1">IF(IF($H2046="","",INDEX([1]NKC!$E$10:$E$5007,$H2046))=$C$8,"",IF($H2046="","",INDEX([1]NKC!$F$10:$F$5007,$H2046)))</f>
        <v/>
      </c>
      <c r="F2046" s="55" t="str">
        <f ca="1">IF(IF($H2046="","",INDEX([1]NKC!$D$10:$D$5007,$H2046))=$C$8,"",IF($H2046="","",INDEX([1]NKC!$F$10:$F$5007,$H2046)))</f>
        <v/>
      </c>
      <c r="G2046" s="50">
        <f ca="1">IF(SUM(E2046:F2046)=0,0,$G$11+SUM(E$12:$E2046)-SUM(F$12:$F2046))</f>
        <v>0</v>
      </c>
      <c r="H2046" s="51" t="str">
        <f ca="1">IF(IF(TYPE(MATCH($C$8,OFFSET([1]NKC!$D$10,H2045,0):'[1]NKC'!$D$5007,0)+H2045)=16,"",MATCH($C$8,OFFSET([1]NKC!$D$10,H2045,0):'[1]NKC'!$D$5007,0)+H2045)&lt;IF(TYPE(MATCH($C$8,OFFSET([1]NKC!$E$10,H2045,0):'[1]NKC'!$E$5007,0)+H2045)=16,"",MATCH($C$8,OFFSET([1]NKC!$E$10,H2045,0):'[1]NKC'!$E$5007,0)+H2045),IF(TYPE(MATCH($C$8,OFFSET([1]NKC!$D$10,H2045,0):'[1]NKC'!$D$5007,0)+H2045)=16,"",MATCH($C$8,OFFSET([1]NKC!$D$10,H2045,0):'[1]NKC'!$D$5007,0)+H2045),IF(TYPE(MATCH($C$8,OFFSET([1]NKC!$E$10,H2045,0):'[1]NKC'!$E$5007,0)+H2045)=16,"",MATCH($C$8,OFFSET([1]NKC!$E$10,H2045,0):'[1]NKC'!$E$5007,0)+H2045))</f>
        <v/>
      </c>
    </row>
    <row r="2047" spans="1:8" s="52" customFormat="1" ht="14.25" hidden="1">
      <c r="A2047" s="45" t="str">
        <f ca="1">IF($H2047="","",INDEX([1]NKC!$A$10:$A$5007,$H2047))</f>
        <v/>
      </c>
      <c r="B2047" s="46" t="str">
        <f ca="1">IF($H2047="","",INDEX([1]NKC!$B$10:$B$5007,$H2047))</f>
        <v/>
      </c>
      <c r="C2047" s="47" t="str">
        <f ca="1">IF($H2047="","",INDEX([1]NKC!$C$10:$C$5007,$H2047))</f>
        <v/>
      </c>
      <c r="D2047" s="48" t="str">
        <f ca="1">IF(IF($H2047="","",INDEX([1]NKC!$D$10:$D$5007,$H2047))=$C$8,IF($H2047="","",INDEX([1]NKC!$E$10:$E$5007,$H2047)),IF($H2047="","",INDEX([1]NKC!$D$10:$D$5007,$H2047)))</f>
        <v/>
      </c>
      <c r="E2047" s="49" t="str">
        <f ca="1">IF(IF($H2047="","",INDEX([1]NKC!$E$10:$E$5007,$H2047))=$C$8,"",IF($H2047="","",INDEX([1]NKC!$F$10:$F$5007,$H2047)))</f>
        <v/>
      </c>
      <c r="F2047" s="55" t="str">
        <f ca="1">IF(IF($H2047="","",INDEX([1]NKC!$D$10:$D$5007,$H2047))=$C$8,"",IF($H2047="","",INDEX([1]NKC!$F$10:$F$5007,$H2047)))</f>
        <v/>
      </c>
      <c r="G2047" s="50">
        <f ca="1">IF(SUM(E2047:F2047)=0,0,$G$11+SUM(E$12:$E2047)-SUM(F$12:$F2047))</f>
        <v>0</v>
      </c>
      <c r="H2047" s="51" t="str">
        <f ca="1">IF(IF(TYPE(MATCH($C$8,OFFSET([1]NKC!$D$10,H2046,0):'[1]NKC'!$D$5007,0)+H2046)=16,"",MATCH($C$8,OFFSET([1]NKC!$D$10,H2046,0):'[1]NKC'!$D$5007,0)+H2046)&lt;IF(TYPE(MATCH($C$8,OFFSET([1]NKC!$E$10,H2046,0):'[1]NKC'!$E$5007,0)+H2046)=16,"",MATCH($C$8,OFFSET([1]NKC!$E$10,H2046,0):'[1]NKC'!$E$5007,0)+H2046),IF(TYPE(MATCH($C$8,OFFSET([1]NKC!$D$10,H2046,0):'[1]NKC'!$D$5007,0)+H2046)=16,"",MATCH($C$8,OFFSET([1]NKC!$D$10,H2046,0):'[1]NKC'!$D$5007,0)+H2046),IF(TYPE(MATCH($C$8,OFFSET([1]NKC!$E$10,H2046,0):'[1]NKC'!$E$5007,0)+H2046)=16,"",MATCH($C$8,OFFSET([1]NKC!$E$10,H2046,0):'[1]NKC'!$E$5007,0)+H2046))</f>
        <v/>
      </c>
    </row>
    <row r="2048" spans="1:8" s="52" customFormat="1" ht="14.25" hidden="1">
      <c r="A2048" s="45" t="str">
        <f ca="1">IF($H2048="","",INDEX([1]NKC!$A$10:$A$5007,$H2048))</f>
        <v/>
      </c>
      <c r="B2048" s="46" t="str">
        <f ca="1">IF($H2048="","",INDEX([1]NKC!$B$10:$B$5007,$H2048))</f>
        <v/>
      </c>
      <c r="C2048" s="47" t="str">
        <f ca="1">IF($H2048="","",INDEX([1]NKC!$C$10:$C$5007,$H2048))</f>
        <v/>
      </c>
      <c r="D2048" s="48" t="str">
        <f ca="1">IF(IF($H2048="","",INDEX([1]NKC!$D$10:$D$5007,$H2048))=$C$8,IF($H2048="","",INDEX([1]NKC!$E$10:$E$5007,$H2048)),IF($H2048="","",INDEX([1]NKC!$D$10:$D$5007,$H2048)))</f>
        <v/>
      </c>
      <c r="E2048" s="49" t="str">
        <f ca="1">IF(IF($H2048="","",INDEX([1]NKC!$E$10:$E$5007,$H2048))=$C$8,"",IF($H2048="","",INDEX([1]NKC!$F$10:$F$5007,$H2048)))</f>
        <v/>
      </c>
      <c r="F2048" s="55" t="str">
        <f ca="1">IF(IF($H2048="","",INDEX([1]NKC!$D$10:$D$5007,$H2048))=$C$8,"",IF($H2048="","",INDEX([1]NKC!$F$10:$F$5007,$H2048)))</f>
        <v/>
      </c>
      <c r="G2048" s="50">
        <f ca="1">IF(SUM(E2048:F2048)=0,0,$G$11+SUM(E$12:$E2048)-SUM(F$12:$F2048))</f>
        <v>0</v>
      </c>
      <c r="H2048" s="51" t="str">
        <f ca="1">IF(IF(TYPE(MATCH($C$8,OFFSET([1]NKC!$D$10,H2047,0):'[1]NKC'!$D$5007,0)+H2047)=16,"",MATCH($C$8,OFFSET([1]NKC!$D$10,H2047,0):'[1]NKC'!$D$5007,0)+H2047)&lt;IF(TYPE(MATCH($C$8,OFFSET([1]NKC!$E$10,H2047,0):'[1]NKC'!$E$5007,0)+H2047)=16,"",MATCH($C$8,OFFSET([1]NKC!$E$10,H2047,0):'[1]NKC'!$E$5007,0)+H2047),IF(TYPE(MATCH($C$8,OFFSET([1]NKC!$D$10,H2047,0):'[1]NKC'!$D$5007,0)+H2047)=16,"",MATCH($C$8,OFFSET([1]NKC!$D$10,H2047,0):'[1]NKC'!$D$5007,0)+H2047),IF(TYPE(MATCH($C$8,OFFSET([1]NKC!$E$10,H2047,0):'[1]NKC'!$E$5007,0)+H2047)=16,"",MATCH($C$8,OFFSET([1]NKC!$E$10,H2047,0):'[1]NKC'!$E$5007,0)+H2047))</f>
        <v/>
      </c>
    </row>
    <row r="2049" spans="1:8" s="52" customFormat="1" ht="14.25" hidden="1">
      <c r="A2049" s="45" t="str">
        <f ca="1">IF($H2049="","",INDEX([1]NKC!$A$10:$A$5007,$H2049))</f>
        <v/>
      </c>
      <c r="B2049" s="46" t="str">
        <f ca="1">IF($H2049="","",INDEX([1]NKC!$B$10:$B$5007,$H2049))</f>
        <v/>
      </c>
      <c r="C2049" s="47" t="str">
        <f ca="1">IF($H2049="","",INDEX([1]NKC!$C$10:$C$5007,$H2049))</f>
        <v/>
      </c>
      <c r="D2049" s="48" t="str">
        <f ca="1">IF(IF($H2049="","",INDEX([1]NKC!$D$10:$D$5007,$H2049))=$C$8,IF($H2049="","",INDEX([1]NKC!$E$10:$E$5007,$H2049)),IF($H2049="","",INDEX([1]NKC!$D$10:$D$5007,$H2049)))</f>
        <v/>
      </c>
      <c r="E2049" s="49" t="str">
        <f ca="1">IF(IF($H2049="","",INDEX([1]NKC!$E$10:$E$5007,$H2049))=$C$8,"",IF($H2049="","",INDEX([1]NKC!$F$10:$F$5007,$H2049)))</f>
        <v/>
      </c>
      <c r="F2049" s="55" t="str">
        <f ca="1">IF(IF($H2049="","",INDEX([1]NKC!$D$10:$D$5007,$H2049))=$C$8,"",IF($H2049="","",INDEX([1]NKC!$F$10:$F$5007,$H2049)))</f>
        <v/>
      </c>
      <c r="G2049" s="50">
        <f ca="1">IF(SUM(E2049:F2049)=0,0,$G$11+SUM(E$12:$E2049)-SUM(F$12:$F2049))</f>
        <v>0</v>
      </c>
      <c r="H2049" s="51" t="str">
        <f ca="1">IF(IF(TYPE(MATCH($C$8,OFFSET([1]NKC!$D$10,H2048,0):'[1]NKC'!$D$5007,0)+H2048)=16,"",MATCH($C$8,OFFSET([1]NKC!$D$10,H2048,0):'[1]NKC'!$D$5007,0)+H2048)&lt;IF(TYPE(MATCH($C$8,OFFSET([1]NKC!$E$10,H2048,0):'[1]NKC'!$E$5007,0)+H2048)=16,"",MATCH($C$8,OFFSET([1]NKC!$E$10,H2048,0):'[1]NKC'!$E$5007,0)+H2048),IF(TYPE(MATCH($C$8,OFFSET([1]NKC!$D$10,H2048,0):'[1]NKC'!$D$5007,0)+H2048)=16,"",MATCH($C$8,OFFSET([1]NKC!$D$10,H2048,0):'[1]NKC'!$D$5007,0)+H2048),IF(TYPE(MATCH($C$8,OFFSET([1]NKC!$E$10,H2048,0):'[1]NKC'!$E$5007,0)+H2048)=16,"",MATCH($C$8,OFFSET([1]NKC!$E$10,H2048,0):'[1]NKC'!$E$5007,0)+H2048))</f>
        <v/>
      </c>
    </row>
    <row r="2050" spans="1:8" s="52" customFormat="1" ht="14.25" hidden="1">
      <c r="A2050" s="45" t="str">
        <f ca="1">IF($H2050="","",INDEX([1]NKC!$A$10:$A$5007,$H2050))</f>
        <v/>
      </c>
      <c r="B2050" s="46" t="str">
        <f ca="1">IF($H2050="","",INDEX([1]NKC!$B$10:$B$5007,$H2050))</f>
        <v/>
      </c>
      <c r="C2050" s="47" t="str">
        <f ca="1">IF($H2050="","",INDEX([1]NKC!$C$10:$C$5007,$H2050))</f>
        <v/>
      </c>
      <c r="D2050" s="48" t="str">
        <f ca="1">IF(IF($H2050="","",INDEX([1]NKC!$D$10:$D$5007,$H2050))=$C$8,IF($H2050="","",INDEX([1]NKC!$E$10:$E$5007,$H2050)),IF($H2050="","",INDEX([1]NKC!$D$10:$D$5007,$H2050)))</f>
        <v/>
      </c>
      <c r="E2050" s="49" t="str">
        <f ca="1">IF(IF($H2050="","",INDEX([1]NKC!$E$10:$E$5007,$H2050))=$C$8,"",IF($H2050="","",INDEX([1]NKC!$F$10:$F$5007,$H2050)))</f>
        <v/>
      </c>
      <c r="F2050" s="55" t="str">
        <f ca="1">IF(IF($H2050="","",INDEX([1]NKC!$D$10:$D$5007,$H2050))=$C$8,"",IF($H2050="","",INDEX([1]NKC!$F$10:$F$5007,$H2050)))</f>
        <v/>
      </c>
      <c r="G2050" s="50">
        <f ca="1">IF(SUM(E2050:F2050)=0,0,$G$11+SUM(E$12:$E2050)-SUM(F$12:$F2050))</f>
        <v>0</v>
      </c>
      <c r="H2050" s="51" t="str">
        <f ca="1">IF(IF(TYPE(MATCH($C$8,OFFSET([1]NKC!$D$10,H2049,0):'[1]NKC'!$D$5007,0)+H2049)=16,"",MATCH($C$8,OFFSET([1]NKC!$D$10,H2049,0):'[1]NKC'!$D$5007,0)+H2049)&lt;IF(TYPE(MATCH($C$8,OFFSET([1]NKC!$E$10,H2049,0):'[1]NKC'!$E$5007,0)+H2049)=16,"",MATCH($C$8,OFFSET([1]NKC!$E$10,H2049,0):'[1]NKC'!$E$5007,0)+H2049),IF(TYPE(MATCH($C$8,OFFSET([1]NKC!$D$10,H2049,0):'[1]NKC'!$D$5007,0)+H2049)=16,"",MATCH($C$8,OFFSET([1]NKC!$D$10,H2049,0):'[1]NKC'!$D$5007,0)+H2049),IF(TYPE(MATCH($C$8,OFFSET([1]NKC!$E$10,H2049,0):'[1]NKC'!$E$5007,0)+H2049)=16,"",MATCH($C$8,OFFSET([1]NKC!$E$10,H2049,0):'[1]NKC'!$E$5007,0)+H2049))</f>
        <v/>
      </c>
    </row>
    <row r="2051" spans="1:8" s="52" customFormat="1" ht="14.25" hidden="1">
      <c r="A2051" s="45" t="str">
        <f ca="1">IF($H2051="","",INDEX([1]NKC!$A$10:$A$5007,$H2051))</f>
        <v/>
      </c>
      <c r="B2051" s="46" t="str">
        <f ca="1">IF($H2051="","",INDEX([1]NKC!$B$10:$B$5007,$H2051))</f>
        <v/>
      </c>
      <c r="C2051" s="47" t="str">
        <f ca="1">IF($H2051="","",INDEX([1]NKC!$C$10:$C$5007,$H2051))</f>
        <v/>
      </c>
      <c r="D2051" s="48" t="str">
        <f ca="1">IF(IF($H2051="","",INDEX([1]NKC!$D$10:$D$5007,$H2051))=$C$8,IF($H2051="","",INDEX([1]NKC!$E$10:$E$5007,$H2051)),IF($H2051="","",INDEX([1]NKC!$D$10:$D$5007,$H2051)))</f>
        <v/>
      </c>
      <c r="E2051" s="49" t="str">
        <f ca="1">IF(IF($H2051="","",INDEX([1]NKC!$E$10:$E$5007,$H2051))=$C$8,"",IF($H2051="","",INDEX([1]NKC!$F$10:$F$5007,$H2051)))</f>
        <v/>
      </c>
      <c r="F2051" s="55" t="str">
        <f ca="1">IF(IF($H2051="","",INDEX([1]NKC!$D$10:$D$5007,$H2051))=$C$8,"",IF($H2051="","",INDEX([1]NKC!$F$10:$F$5007,$H2051)))</f>
        <v/>
      </c>
      <c r="G2051" s="50">
        <f ca="1">IF(SUM(E2051:F2051)=0,0,$G$11+SUM(E$12:$E2051)-SUM(F$12:$F2051))</f>
        <v>0</v>
      </c>
      <c r="H2051" s="51" t="str">
        <f ca="1">IF(IF(TYPE(MATCH($C$8,OFFSET([1]NKC!$D$10,H2050,0):'[1]NKC'!$D$5007,0)+H2050)=16,"",MATCH($C$8,OFFSET([1]NKC!$D$10,H2050,0):'[1]NKC'!$D$5007,0)+H2050)&lt;IF(TYPE(MATCH($C$8,OFFSET([1]NKC!$E$10,H2050,0):'[1]NKC'!$E$5007,0)+H2050)=16,"",MATCH($C$8,OFFSET([1]NKC!$E$10,H2050,0):'[1]NKC'!$E$5007,0)+H2050),IF(TYPE(MATCH($C$8,OFFSET([1]NKC!$D$10,H2050,0):'[1]NKC'!$D$5007,0)+H2050)=16,"",MATCH($C$8,OFFSET([1]NKC!$D$10,H2050,0):'[1]NKC'!$D$5007,0)+H2050),IF(TYPE(MATCH($C$8,OFFSET([1]NKC!$E$10,H2050,0):'[1]NKC'!$E$5007,0)+H2050)=16,"",MATCH($C$8,OFFSET([1]NKC!$E$10,H2050,0):'[1]NKC'!$E$5007,0)+H2050))</f>
        <v/>
      </c>
    </row>
    <row r="2052" spans="1:8" s="52" customFormat="1" ht="14.25" hidden="1">
      <c r="A2052" s="45" t="str">
        <f ca="1">IF($H2052="","",INDEX([1]NKC!$A$10:$A$5007,$H2052))</f>
        <v/>
      </c>
      <c r="B2052" s="46" t="str">
        <f ca="1">IF($H2052="","",INDEX([1]NKC!$B$10:$B$5007,$H2052))</f>
        <v/>
      </c>
      <c r="C2052" s="47" t="str">
        <f ca="1">IF($H2052="","",INDEX([1]NKC!$C$10:$C$5007,$H2052))</f>
        <v/>
      </c>
      <c r="D2052" s="48" t="str">
        <f ca="1">IF(IF($H2052="","",INDEX([1]NKC!$D$10:$D$5007,$H2052))=$C$8,IF($H2052="","",INDEX([1]NKC!$E$10:$E$5007,$H2052)),IF($H2052="","",INDEX([1]NKC!$D$10:$D$5007,$H2052)))</f>
        <v/>
      </c>
      <c r="E2052" s="49" t="str">
        <f ca="1">IF(IF($H2052="","",INDEX([1]NKC!$E$10:$E$5007,$H2052))=$C$8,"",IF($H2052="","",INDEX([1]NKC!$F$10:$F$5007,$H2052)))</f>
        <v/>
      </c>
      <c r="F2052" s="55" t="str">
        <f ca="1">IF(IF($H2052="","",INDEX([1]NKC!$D$10:$D$5007,$H2052))=$C$8,"",IF($H2052="","",INDEX([1]NKC!$F$10:$F$5007,$H2052)))</f>
        <v/>
      </c>
      <c r="G2052" s="50">
        <f ca="1">IF(SUM(E2052:F2052)=0,0,$G$11+SUM(E$12:$E2052)-SUM(F$12:$F2052))</f>
        <v>0</v>
      </c>
      <c r="H2052" s="51" t="str">
        <f ca="1">IF(IF(TYPE(MATCH($C$8,OFFSET([1]NKC!$D$10,H2051,0):'[1]NKC'!$D$5007,0)+H2051)=16,"",MATCH($C$8,OFFSET([1]NKC!$D$10,H2051,0):'[1]NKC'!$D$5007,0)+H2051)&lt;IF(TYPE(MATCH($C$8,OFFSET([1]NKC!$E$10,H2051,0):'[1]NKC'!$E$5007,0)+H2051)=16,"",MATCH($C$8,OFFSET([1]NKC!$E$10,H2051,0):'[1]NKC'!$E$5007,0)+H2051),IF(TYPE(MATCH($C$8,OFFSET([1]NKC!$D$10,H2051,0):'[1]NKC'!$D$5007,0)+H2051)=16,"",MATCH($C$8,OFFSET([1]NKC!$D$10,H2051,0):'[1]NKC'!$D$5007,0)+H2051),IF(TYPE(MATCH($C$8,OFFSET([1]NKC!$E$10,H2051,0):'[1]NKC'!$E$5007,0)+H2051)=16,"",MATCH($C$8,OFFSET([1]NKC!$E$10,H2051,0):'[1]NKC'!$E$5007,0)+H2051))</f>
        <v/>
      </c>
    </row>
    <row r="2053" spans="1:8" s="52" customFormat="1" ht="14.25" hidden="1">
      <c r="A2053" s="45" t="str">
        <f ca="1">IF($H2053="","",INDEX([1]NKC!$A$10:$A$5007,$H2053))</f>
        <v/>
      </c>
      <c r="B2053" s="46" t="str">
        <f ca="1">IF($H2053="","",INDEX([1]NKC!$B$10:$B$5007,$H2053))</f>
        <v/>
      </c>
      <c r="C2053" s="47" t="str">
        <f ca="1">IF($H2053="","",INDEX([1]NKC!$C$10:$C$5007,$H2053))</f>
        <v/>
      </c>
      <c r="D2053" s="48" t="str">
        <f ca="1">IF(IF($H2053="","",INDEX([1]NKC!$D$10:$D$5007,$H2053))=$C$8,IF($H2053="","",INDEX([1]NKC!$E$10:$E$5007,$H2053)),IF($H2053="","",INDEX([1]NKC!$D$10:$D$5007,$H2053)))</f>
        <v/>
      </c>
      <c r="E2053" s="49" t="str">
        <f ca="1">IF(IF($H2053="","",INDEX([1]NKC!$E$10:$E$5007,$H2053))=$C$8,"",IF($H2053="","",INDEX([1]NKC!$F$10:$F$5007,$H2053)))</f>
        <v/>
      </c>
      <c r="F2053" s="55" t="str">
        <f ca="1">IF(IF($H2053="","",INDEX([1]NKC!$D$10:$D$5007,$H2053))=$C$8,"",IF($H2053="","",INDEX([1]NKC!$F$10:$F$5007,$H2053)))</f>
        <v/>
      </c>
      <c r="G2053" s="50">
        <f ca="1">IF(SUM(E2053:F2053)=0,0,$G$11+SUM(E$12:$E2053)-SUM(F$12:$F2053))</f>
        <v>0</v>
      </c>
      <c r="H2053" s="51" t="str">
        <f ca="1">IF(IF(TYPE(MATCH($C$8,OFFSET([1]NKC!$D$10,H2052,0):'[1]NKC'!$D$5007,0)+H2052)=16,"",MATCH($C$8,OFFSET([1]NKC!$D$10,H2052,0):'[1]NKC'!$D$5007,0)+H2052)&lt;IF(TYPE(MATCH($C$8,OFFSET([1]NKC!$E$10,H2052,0):'[1]NKC'!$E$5007,0)+H2052)=16,"",MATCH($C$8,OFFSET([1]NKC!$E$10,H2052,0):'[1]NKC'!$E$5007,0)+H2052),IF(TYPE(MATCH($C$8,OFFSET([1]NKC!$D$10,H2052,0):'[1]NKC'!$D$5007,0)+H2052)=16,"",MATCH($C$8,OFFSET([1]NKC!$D$10,H2052,0):'[1]NKC'!$D$5007,0)+H2052),IF(TYPE(MATCH($C$8,OFFSET([1]NKC!$E$10,H2052,0):'[1]NKC'!$E$5007,0)+H2052)=16,"",MATCH($C$8,OFFSET([1]NKC!$E$10,H2052,0):'[1]NKC'!$E$5007,0)+H2052))</f>
        <v/>
      </c>
    </row>
    <row r="2054" spans="1:8" s="52" customFormat="1" ht="14.25" hidden="1">
      <c r="A2054" s="45" t="str">
        <f ca="1">IF($H2054="","",INDEX([1]NKC!$A$10:$A$5007,$H2054))</f>
        <v/>
      </c>
      <c r="B2054" s="46" t="str">
        <f ca="1">IF($H2054="","",INDEX([1]NKC!$B$10:$B$5007,$H2054))</f>
        <v/>
      </c>
      <c r="C2054" s="47" t="str">
        <f ca="1">IF($H2054="","",INDEX([1]NKC!$C$10:$C$5007,$H2054))</f>
        <v/>
      </c>
      <c r="D2054" s="48" t="str">
        <f ca="1">IF(IF($H2054="","",INDEX([1]NKC!$D$10:$D$5007,$H2054))=$C$8,IF($H2054="","",INDEX([1]NKC!$E$10:$E$5007,$H2054)),IF($H2054="","",INDEX([1]NKC!$D$10:$D$5007,$H2054)))</f>
        <v/>
      </c>
      <c r="E2054" s="49" t="str">
        <f ca="1">IF(IF($H2054="","",INDEX([1]NKC!$E$10:$E$5007,$H2054))=$C$8,"",IF($H2054="","",INDEX([1]NKC!$F$10:$F$5007,$H2054)))</f>
        <v/>
      </c>
      <c r="F2054" s="55" t="str">
        <f ca="1">IF(IF($H2054="","",INDEX([1]NKC!$D$10:$D$5007,$H2054))=$C$8,"",IF($H2054="","",INDEX([1]NKC!$F$10:$F$5007,$H2054)))</f>
        <v/>
      </c>
      <c r="G2054" s="50">
        <f ca="1">IF(SUM(E2054:F2054)=0,0,$G$11+SUM(E$12:$E2054)-SUM(F$12:$F2054))</f>
        <v>0</v>
      </c>
      <c r="H2054" s="51" t="str">
        <f ca="1">IF(IF(TYPE(MATCH($C$8,OFFSET([1]NKC!$D$10,H2053,0):'[1]NKC'!$D$5007,0)+H2053)=16,"",MATCH($C$8,OFFSET([1]NKC!$D$10,H2053,0):'[1]NKC'!$D$5007,0)+H2053)&lt;IF(TYPE(MATCH($C$8,OFFSET([1]NKC!$E$10,H2053,0):'[1]NKC'!$E$5007,0)+H2053)=16,"",MATCH($C$8,OFFSET([1]NKC!$E$10,H2053,0):'[1]NKC'!$E$5007,0)+H2053),IF(TYPE(MATCH($C$8,OFFSET([1]NKC!$D$10,H2053,0):'[1]NKC'!$D$5007,0)+H2053)=16,"",MATCH($C$8,OFFSET([1]NKC!$D$10,H2053,0):'[1]NKC'!$D$5007,0)+H2053),IF(TYPE(MATCH($C$8,OFFSET([1]NKC!$E$10,H2053,0):'[1]NKC'!$E$5007,0)+H2053)=16,"",MATCH($C$8,OFFSET([1]NKC!$E$10,H2053,0):'[1]NKC'!$E$5007,0)+H2053))</f>
        <v/>
      </c>
    </row>
    <row r="2055" spans="1:8" s="52" customFormat="1" ht="14.25" hidden="1">
      <c r="A2055" s="45" t="str">
        <f ca="1">IF($H2055="","",INDEX([1]NKC!$A$10:$A$5007,$H2055))</f>
        <v/>
      </c>
      <c r="B2055" s="46" t="str">
        <f ca="1">IF($H2055="","",INDEX([1]NKC!$B$10:$B$5007,$H2055))</f>
        <v/>
      </c>
      <c r="C2055" s="47" t="str">
        <f ca="1">IF($H2055="","",INDEX([1]NKC!$C$10:$C$5007,$H2055))</f>
        <v/>
      </c>
      <c r="D2055" s="48" t="str">
        <f ca="1">IF(IF($H2055="","",INDEX([1]NKC!$D$10:$D$5007,$H2055))=$C$8,IF($H2055="","",INDEX([1]NKC!$E$10:$E$5007,$H2055)),IF($H2055="","",INDEX([1]NKC!$D$10:$D$5007,$H2055)))</f>
        <v/>
      </c>
      <c r="E2055" s="49" t="str">
        <f ca="1">IF(IF($H2055="","",INDEX([1]NKC!$E$10:$E$5007,$H2055))=$C$8,"",IF($H2055="","",INDEX([1]NKC!$F$10:$F$5007,$H2055)))</f>
        <v/>
      </c>
      <c r="F2055" s="55" t="str">
        <f ca="1">IF(IF($H2055="","",INDEX([1]NKC!$D$10:$D$5007,$H2055))=$C$8,"",IF($H2055="","",INDEX([1]NKC!$F$10:$F$5007,$H2055)))</f>
        <v/>
      </c>
      <c r="G2055" s="50">
        <f ca="1">IF(SUM(E2055:F2055)=0,0,$G$11+SUM(E$12:$E2055)-SUM(F$12:$F2055))</f>
        <v>0</v>
      </c>
      <c r="H2055" s="51" t="str">
        <f ca="1">IF(IF(TYPE(MATCH($C$8,OFFSET([1]NKC!$D$10,H2054,0):'[1]NKC'!$D$5007,0)+H2054)=16,"",MATCH($C$8,OFFSET([1]NKC!$D$10,H2054,0):'[1]NKC'!$D$5007,0)+H2054)&lt;IF(TYPE(MATCH($C$8,OFFSET([1]NKC!$E$10,H2054,0):'[1]NKC'!$E$5007,0)+H2054)=16,"",MATCH($C$8,OFFSET([1]NKC!$E$10,H2054,0):'[1]NKC'!$E$5007,0)+H2054),IF(TYPE(MATCH($C$8,OFFSET([1]NKC!$D$10,H2054,0):'[1]NKC'!$D$5007,0)+H2054)=16,"",MATCH($C$8,OFFSET([1]NKC!$D$10,H2054,0):'[1]NKC'!$D$5007,0)+H2054),IF(TYPE(MATCH($C$8,OFFSET([1]NKC!$E$10,H2054,0):'[1]NKC'!$E$5007,0)+H2054)=16,"",MATCH($C$8,OFFSET([1]NKC!$E$10,H2054,0):'[1]NKC'!$E$5007,0)+H2054))</f>
        <v/>
      </c>
    </row>
    <row r="2056" spans="1:8" s="52" customFormat="1" ht="14.25" hidden="1">
      <c r="A2056" s="45" t="str">
        <f ca="1">IF($H2056="","",INDEX([1]NKC!$A$10:$A$5007,$H2056))</f>
        <v/>
      </c>
      <c r="B2056" s="46" t="str">
        <f ca="1">IF($H2056="","",INDEX([1]NKC!$B$10:$B$5007,$H2056))</f>
        <v/>
      </c>
      <c r="C2056" s="47" t="str">
        <f ca="1">IF($H2056="","",INDEX([1]NKC!$C$10:$C$5007,$H2056))</f>
        <v/>
      </c>
      <c r="D2056" s="48" t="str">
        <f ca="1">IF(IF($H2056="","",INDEX([1]NKC!$D$10:$D$5007,$H2056))=$C$8,IF($H2056="","",INDEX([1]NKC!$E$10:$E$5007,$H2056)),IF($H2056="","",INDEX([1]NKC!$D$10:$D$5007,$H2056)))</f>
        <v/>
      </c>
      <c r="E2056" s="49" t="str">
        <f ca="1">IF(IF($H2056="","",INDEX([1]NKC!$E$10:$E$5007,$H2056))=$C$8,"",IF($H2056="","",INDEX([1]NKC!$F$10:$F$5007,$H2056)))</f>
        <v/>
      </c>
      <c r="F2056" s="55" t="str">
        <f ca="1">IF(IF($H2056="","",INDEX([1]NKC!$D$10:$D$5007,$H2056))=$C$8,"",IF($H2056="","",INDEX([1]NKC!$F$10:$F$5007,$H2056)))</f>
        <v/>
      </c>
      <c r="G2056" s="50">
        <f ca="1">IF(SUM(E2056:F2056)=0,0,$G$11+SUM(E$12:$E2056)-SUM(F$12:$F2056))</f>
        <v>0</v>
      </c>
      <c r="H2056" s="51" t="str">
        <f ca="1">IF(IF(TYPE(MATCH($C$8,OFFSET([1]NKC!$D$10,H2055,0):'[1]NKC'!$D$5007,0)+H2055)=16,"",MATCH($C$8,OFFSET([1]NKC!$D$10,H2055,0):'[1]NKC'!$D$5007,0)+H2055)&lt;IF(TYPE(MATCH($C$8,OFFSET([1]NKC!$E$10,H2055,0):'[1]NKC'!$E$5007,0)+H2055)=16,"",MATCH($C$8,OFFSET([1]NKC!$E$10,H2055,0):'[1]NKC'!$E$5007,0)+H2055),IF(TYPE(MATCH($C$8,OFFSET([1]NKC!$D$10,H2055,0):'[1]NKC'!$D$5007,0)+H2055)=16,"",MATCH($C$8,OFFSET([1]NKC!$D$10,H2055,0):'[1]NKC'!$D$5007,0)+H2055),IF(TYPE(MATCH($C$8,OFFSET([1]NKC!$E$10,H2055,0):'[1]NKC'!$E$5007,0)+H2055)=16,"",MATCH($C$8,OFFSET([1]NKC!$E$10,H2055,0):'[1]NKC'!$E$5007,0)+H2055))</f>
        <v/>
      </c>
    </row>
    <row r="2057" spans="1:8" s="52" customFormat="1" ht="14.25" hidden="1">
      <c r="A2057" s="45" t="str">
        <f ca="1">IF($H2057="","",INDEX([1]NKC!$A$10:$A$5007,$H2057))</f>
        <v/>
      </c>
      <c r="B2057" s="46" t="str">
        <f ca="1">IF($H2057="","",INDEX([1]NKC!$B$10:$B$5007,$H2057))</f>
        <v/>
      </c>
      <c r="C2057" s="47" t="str">
        <f ca="1">IF($H2057="","",INDEX([1]NKC!$C$10:$C$5007,$H2057))</f>
        <v/>
      </c>
      <c r="D2057" s="48" t="str">
        <f ca="1">IF(IF($H2057="","",INDEX([1]NKC!$D$10:$D$5007,$H2057))=$C$8,IF($H2057="","",INDEX([1]NKC!$E$10:$E$5007,$H2057)),IF($H2057="","",INDEX([1]NKC!$D$10:$D$5007,$H2057)))</f>
        <v/>
      </c>
      <c r="E2057" s="49" t="str">
        <f ca="1">IF(IF($H2057="","",INDEX([1]NKC!$E$10:$E$5007,$H2057))=$C$8,"",IF($H2057="","",INDEX([1]NKC!$F$10:$F$5007,$H2057)))</f>
        <v/>
      </c>
      <c r="F2057" s="55" t="str">
        <f ca="1">IF(IF($H2057="","",INDEX([1]NKC!$D$10:$D$5007,$H2057))=$C$8,"",IF($H2057="","",INDEX([1]NKC!$F$10:$F$5007,$H2057)))</f>
        <v/>
      </c>
      <c r="G2057" s="50">
        <f ca="1">IF(SUM(E2057:F2057)=0,0,$G$11+SUM(E$12:$E2057)-SUM(F$12:$F2057))</f>
        <v>0</v>
      </c>
      <c r="H2057" s="51" t="str">
        <f ca="1">IF(IF(TYPE(MATCH($C$8,OFFSET([1]NKC!$D$10,H2056,0):'[1]NKC'!$D$5007,0)+H2056)=16,"",MATCH($C$8,OFFSET([1]NKC!$D$10,H2056,0):'[1]NKC'!$D$5007,0)+H2056)&lt;IF(TYPE(MATCH($C$8,OFFSET([1]NKC!$E$10,H2056,0):'[1]NKC'!$E$5007,0)+H2056)=16,"",MATCH($C$8,OFFSET([1]NKC!$E$10,H2056,0):'[1]NKC'!$E$5007,0)+H2056),IF(TYPE(MATCH($C$8,OFFSET([1]NKC!$D$10,H2056,0):'[1]NKC'!$D$5007,0)+H2056)=16,"",MATCH($C$8,OFFSET([1]NKC!$D$10,H2056,0):'[1]NKC'!$D$5007,0)+H2056),IF(TYPE(MATCH($C$8,OFFSET([1]NKC!$E$10,H2056,0):'[1]NKC'!$E$5007,0)+H2056)=16,"",MATCH($C$8,OFFSET([1]NKC!$E$10,H2056,0):'[1]NKC'!$E$5007,0)+H2056))</f>
        <v/>
      </c>
    </row>
    <row r="2058" spans="1:8" s="52" customFormat="1" ht="14.25" hidden="1">
      <c r="A2058" s="45" t="str">
        <f ca="1">IF($H2058="","",INDEX([1]NKC!$A$10:$A$5007,$H2058))</f>
        <v/>
      </c>
      <c r="B2058" s="46" t="str">
        <f ca="1">IF($H2058="","",INDEX([1]NKC!$B$10:$B$5007,$H2058))</f>
        <v/>
      </c>
      <c r="C2058" s="47" t="str">
        <f ca="1">IF($H2058="","",INDEX([1]NKC!$C$10:$C$5007,$H2058))</f>
        <v/>
      </c>
      <c r="D2058" s="48" t="str">
        <f ca="1">IF(IF($H2058="","",INDEX([1]NKC!$D$10:$D$5007,$H2058))=$C$8,IF($H2058="","",INDEX([1]NKC!$E$10:$E$5007,$H2058)),IF($H2058="","",INDEX([1]NKC!$D$10:$D$5007,$H2058)))</f>
        <v/>
      </c>
      <c r="E2058" s="49" t="str">
        <f ca="1">IF(IF($H2058="","",INDEX([1]NKC!$E$10:$E$5007,$H2058))=$C$8,"",IF($H2058="","",INDEX([1]NKC!$F$10:$F$5007,$H2058)))</f>
        <v/>
      </c>
      <c r="F2058" s="55" t="str">
        <f ca="1">IF(IF($H2058="","",INDEX([1]NKC!$D$10:$D$5007,$H2058))=$C$8,"",IF($H2058="","",INDEX([1]NKC!$F$10:$F$5007,$H2058)))</f>
        <v/>
      </c>
      <c r="G2058" s="50">
        <f ca="1">IF(SUM(E2058:F2058)=0,0,$G$11+SUM(E$12:$E2058)-SUM(F$12:$F2058))</f>
        <v>0</v>
      </c>
      <c r="H2058" s="51" t="str">
        <f ca="1">IF(IF(TYPE(MATCH($C$8,OFFSET([1]NKC!$D$10,H2057,0):'[1]NKC'!$D$5007,0)+H2057)=16,"",MATCH($C$8,OFFSET([1]NKC!$D$10,H2057,0):'[1]NKC'!$D$5007,0)+H2057)&lt;IF(TYPE(MATCH($C$8,OFFSET([1]NKC!$E$10,H2057,0):'[1]NKC'!$E$5007,0)+H2057)=16,"",MATCH($C$8,OFFSET([1]NKC!$E$10,H2057,0):'[1]NKC'!$E$5007,0)+H2057),IF(TYPE(MATCH($C$8,OFFSET([1]NKC!$D$10,H2057,0):'[1]NKC'!$D$5007,0)+H2057)=16,"",MATCH($C$8,OFFSET([1]NKC!$D$10,H2057,0):'[1]NKC'!$D$5007,0)+H2057),IF(TYPE(MATCH($C$8,OFFSET([1]NKC!$E$10,H2057,0):'[1]NKC'!$E$5007,0)+H2057)=16,"",MATCH($C$8,OFFSET([1]NKC!$E$10,H2057,0):'[1]NKC'!$E$5007,0)+H2057))</f>
        <v/>
      </c>
    </row>
    <row r="2059" spans="1:8" s="52" customFormat="1" ht="14.25" hidden="1">
      <c r="A2059" s="45" t="str">
        <f ca="1">IF($H2059="","",INDEX([1]NKC!$A$10:$A$5007,$H2059))</f>
        <v/>
      </c>
      <c r="B2059" s="46" t="str">
        <f ca="1">IF($H2059="","",INDEX([1]NKC!$B$10:$B$5007,$H2059))</f>
        <v/>
      </c>
      <c r="C2059" s="47" t="str">
        <f ca="1">IF($H2059="","",INDEX([1]NKC!$C$10:$C$5007,$H2059))</f>
        <v/>
      </c>
      <c r="D2059" s="48" t="str">
        <f ca="1">IF(IF($H2059="","",INDEX([1]NKC!$D$10:$D$5007,$H2059))=$C$8,IF($H2059="","",INDEX([1]NKC!$E$10:$E$5007,$H2059)),IF($H2059="","",INDEX([1]NKC!$D$10:$D$5007,$H2059)))</f>
        <v/>
      </c>
      <c r="E2059" s="49" t="str">
        <f ca="1">IF(IF($H2059="","",INDEX([1]NKC!$E$10:$E$5007,$H2059))=$C$8,"",IF($H2059="","",INDEX([1]NKC!$F$10:$F$5007,$H2059)))</f>
        <v/>
      </c>
      <c r="F2059" s="55" t="str">
        <f ca="1">IF(IF($H2059="","",INDEX([1]NKC!$D$10:$D$5007,$H2059))=$C$8,"",IF($H2059="","",INDEX([1]NKC!$F$10:$F$5007,$H2059)))</f>
        <v/>
      </c>
      <c r="G2059" s="50">
        <f ca="1">IF(SUM(E2059:F2059)=0,0,$G$11+SUM(E$12:$E2059)-SUM(F$12:$F2059))</f>
        <v>0</v>
      </c>
      <c r="H2059" s="51" t="str">
        <f ca="1">IF(IF(TYPE(MATCH($C$8,OFFSET([1]NKC!$D$10,H2058,0):'[1]NKC'!$D$5007,0)+H2058)=16,"",MATCH($C$8,OFFSET([1]NKC!$D$10,H2058,0):'[1]NKC'!$D$5007,0)+H2058)&lt;IF(TYPE(MATCH($C$8,OFFSET([1]NKC!$E$10,H2058,0):'[1]NKC'!$E$5007,0)+H2058)=16,"",MATCH($C$8,OFFSET([1]NKC!$E$10,H2058,0):'[1]NKC'!$E$5007,0)+H2058),IF(TYPE(MATCH($C$8,OFFSET([1]NKC!$D$10,H2058,0):'[1]NKC'!$D$5007,0)+H2058)=16,"",MATCH($C$8,OFFSET([1]NKC!$D$10,H2058,0):'[1]NKC'!$D$5007,0)+H2058),IF(TYPE(MATCH($C$8,OFFSET([1]NKC!$E$10,H2058,0):'[1]NKC'!$E$5007,0)+H2058)=16,"",MATCH($C$8,OFFSET([1]NKC!$E$10,H2058,0):'[1]NKC'!$E$5007,0)+H2058))</f>
        <v/>
      </c>
    </row>
    <row r="2060" spans="1:8" s="52" customFormat="1" ht="14.25" hidden="1">
      <c r="A2060" s="45" t="str">
        <f ca="1">IF($H2060="","",INDEX([1]NKC!$A$10:$A$5007,$H2060))</f>
        <v/>
      </c>
      <c r="B2060" s="46" t="str">
        <f ca="1">IF($H2060="","",INDEX([1]NKC!$B$10:$B$5007,$H2060))</f>
        <v/>
      </c>
      <c r="C2060" s="47" t="str">
        <f ca="1">IF($H2060="","",INDEX([1]NKC!$C$10:$C$5007,$H2060))</f>
        <v/>
      </c>
      <c r="D2060" s="48" t="str">
        <f ca="1">IF(IF($H2060="","",INDEX([1]NKC!$D$10:$D$5007,$H2060))=$C$8,IF($H2060="","",INDEX([1]NKC!$E$10:$E$5007,$H2060)),IF($H2060="","",INDEX([1]NKC!$D$10:$D$5007,$H2060)))</f>
        <v/>
      </c>
      <c r="E2060" s="49" t="str">
        <f ca="1">IF(IF($H2060="","",INDEX([1]NKC!$E$10:$E$5007,$H2060))=$C$8,"",IF($H2060="","",INDEX([1]NKC!$F$10:$F$5007,$H2060)))</f>
        <v/>
      </c>
      <c r="F2060" s="55" t="str">
        <f ca="1">IF(IF($H2060="","",INDEX([1]NKC!$D$10:$D$5007,$H2060))=$C$8,"",IF($H2060="","",INDEX([1]NKC!$F$10:$F$5007,$H2060)))</f>
        <v/>
      </c>
      <c r="G2060" s="50">
        <f ca="1">IF(SUM(E2060:F2060)=0,0,$G$11+SUM(E$12:$E2060)-SUM(F$12:$F2060))</f>
        <v>0</v>
      </c>
      <c r="H2060" s="51" t="str">
        <f ca="1">IF(IF(TYPE(MATCH($C$8,OFFSET([1]NKC!$D$10,H2059,0):'[1]NKC'!$D$5007,0)+H2059)=16,"",MATCH($C$8,OFFSET([1]NKC!$D$10,H2059,0):'[1]NKC'!$D$5007,0)+H2059)&lt;IF(TYPE(MATCH($C$8,OFFSET([1]NKC!$E$10,H2059,0):'[1]NKC'!$E$5007,0)+H2059)=16,"",MATCH($C$8,OFFSET([1]NKC!$E$10,H2059,0):'[1]NKC'!$E$5007,0)+H2059),IF(TYPE(MATCH($C$8,OFFSET([1]NKC!$D$10,H2059,0):'[1]NKC'!$D$5007,0)+H2059)=16,"",MATCH($C$8,OFFSET([1]NKC!$D$10,H2059,0):'[1]NKC'!$D$5007,0)+H2059),IF(TYPE(MATCH($C$8,OFFSET([1]NKC!$E$10,H2059,0):'[1]NKC'!$E$5007,0)+H2059)=16,"",MATCH($C$8,OFFSET([1]NKC!$E$10,H2059,0):'[1]NKC'!$E$5007,0)+H2059))</f>
        <v/>
      </c>
    </row>
    <row r="2061" spans="1:8" s="52" customFormat="1" ht="14.25" hidden="1">
      <c r="A2061" s="45" t="str">
        <f ca="1">IF($H2061="","",INDEX([1]NKC!$A$10:$A$5007,$H2061))</f>
        <v/>
      </c>
      <c r="B2061" s="46" t="str">
        <f ca="1">IF($H2061="","",INDEX([1]NKC!$B$10:$B$5007,$H2061))</f>
        <v/>
      </c>
      <c r="C2061" s="47" t="str">
        <f ca="1">IF($H2061="","",INDEX([1]NKC!$C$10:$C$5007,$H2061))</f>
        <v/>
      </c>
      <c r="D2061" s="48" t="str">
        <f ca="1">IF(IF($H2061="","",INDEX([1]NKC!$D$10:$D$5007,$H2061))=$C$8,IF($H2061="","",INDEX([1]NKC!$E$10:$E$5007,$H2061)),IF($H2061="","",INDEX([1]NKC!$D$10:$D$5007,$H2061)))</f>
        <v/>
      </c>
      <c r="E2061" s="49" t="str">
        <f ca="1">IF(IF($H2061="","",INDEX([1]NKC!$E$10:$E$5007,$H2061))=$C$8,"",IF($H2061="","",INDEX([1]NKC!$F$10:$F$5007,$H2061)))</f>
        <v/>
      </c>
      <c r="F2061" s="55" t="str">
        <f ca="1">IF(IF($H2061="","",INDEX([1]NKC!$D$10:$D$5007,$H2061))=$C$8,"",IF($H2061="","",INDEX([1]NKC!$F$10:$F$5007,$H2061)))</f>
        <v/>
      </c>
      <c r="G2061" s="50">
        <f ca="1">IF(SUM(E2061:F2061)=0,0,$G$11+SUM(E$12:$E2061)-SUM(F$12:$F2061))</f>
        <v>0</v>
      </c>
      <c r="H2061" s="51" t="str">
        <f ca="1">IF(IF(TYPE(MATCH($C$8,OFFSET([1]NKC!$D$10,H2060,0):'[1]NKC'!$D$5007,0)+H2060)=16,"",MATCH($C$8,OFFSET([1]NKC!$D$10,H2060,0):'[1]NKC'!$D$5007,0)+H2060)&lt;IF(TYPE(MATCH($C$8,OFFSET([1]NKC!$E$10,H2060,0):'[1]NKC'!$E$5007,0)+H2060)=16,"",MATCH($C$8,OFFSET([1]NKC!$E$10,H2060,0):'[1]NKC'!$E$5007,0)+H2060),IF(TYPE(MATCH($C$8,OFFSET([1]NKC!$D$10,H2060,0):'[1]NKC'!$D$5007,0)+H2060)=16,"",MATCH($C$8,OFFSET([1]NKC!$D$10,H2060,0):'[1]NKC'!$D$5007,0)+H2060),IF(TYPE(MATCH($C$8,OFFSET([1]NKC!$E$10,H2060,0):'[1]NKC'!$E$5007,0)+H2060)=16,"",MATCH($C$8,OFFSET([1]NKC!$E$10,H2060,0):'[1]NKC'!$E$5007,0)+H2060))</f>
        <v/>
      </c>
    </row>
    <row r="2062" spans="1:8" s="52" customFormat="1" ht="14.25" hidden="1">
      <c r="A2062" s="45" t="str">
        <f ca="1">IF($H2062="","",INDEX([1]NKC!$A$10:$A$5007,$H2062))</f>
        <v/>
      </c>
      <c r="B2062" s="46" t="str">
        <f ca="1">IF($H2062="","",INDEX([1]NKC!$B$10:$B$5007,$H2062))</f>
        <v/>
      </c>
      <c r="C2062" s="47" t="str">
        <f ca="1">IF($H2062="","",INDEX([1]NKC!$C$10:$C$5007,$H2062))</f>
        <v/>
      </c>
      <c r="D2062" s="48" t="str">
        <f ca="1">IF(IF($H2062="","",INDEX([1]NKC!$D$10:$D$5007,$H2062))=$C$8,IF($H2062="","",INDEX([1]NKC!$E$10:$E$5007,$H2062)),IF($H2062="","",INDEX([1]NKC!$D$10:$D$5007,$H2062)))</f>
        <v/>
      </c>
      <c r="E2062" s="49" t="str">
        <f ca="1">IF(IF($H2062="","",INDEX([1]NKC!$E$10:$E$5007,$H2062))=$C$8,"",IF($H2062="","",INDEX([1]NKC!$F$10:$F$5007,$H2062)))</f>
        <v/>
      </c>
      <c r="F2062" s="55" t="str">
        <f ca="1">IF(IF($H2062="","",INDEX([1]NKC!$D$10:$D$5007,$H2062))=$C$8,"",IF($H2062="","",INDEX([1]NKC!$F$10:$F$5007,$H2062)))</f>
        <v/>
      </c>
      <c r="G2062" s="50">
        <f ca="1">IF(SUM(E2062:F2062)=0,0,$G$11+SUM(E$12:$E2062)-SUM(F$12:$F2062))</f>
        <v>0</v>
      </c>
      <c r="H2062" s="51" t="str">
        <f ca="1">IF(IF(TYPE(MATCH($C$8,OFFSET([1]NKC!$D$10,H2061,0):'[1]NKC'!$D$5007,0)+H2061)=16,"",MATCH($C$8,OFFSET([1]NKC!$D$10,H2061,0):'[1]NKC'!$D$5007,0)+H2061)&lt;IF(TYPE(MATCH($C$8,OFFSET([1]NKC!$E$10,H2061,0):'[1]NKC'!$E$5007,0)+H2061)=16,"",MATCH($C$8,OFFSET([1]NKC!$E$10,H2061,0):'[1]NKC'!$E$5007,0)+H2061),IF(TYPE(MATCH($C$8,OFFSET([1]NKC!$D$10,H2061,0):'[1]NKC'!$D$5007,0)+H2061)=16,"",MATCH($C$8,OFFSET([1]NKC!$D$10,H2061,0):'[1]NKC'!$D$5007,0)+H2061),IF(TYPE(MATCH($C$8,OFFSET([1]NKC!$E$10,H2061,0):'[1]NKC'!$E$5007,0)+H2061)=16,"",MATCH($C$8,OFFSET([1]NKC!$E$10,H2061,0):'[1]NKC'!$E$5007,0)+H2061))</f>
        <v/>
      </c>
    </row>
    <row r="2063" spans="1:8" s="52" customFormat="1" ht="14.25" hidden="1">
      <c r="A2063" s="45" t="str">
        <f ca="1">IF($H2063="","",INDEX([1]NKC!$A$10:$A$5007,$H2063))</f>
        <v/>
      </c>
      <c r="B2063" s="46" t="str">
        <f ca="1">IF($H2063="","",INDEX([1]NKC!$B$10:$B$5007,$H2063))</f>
        <v/>
      </c>
      <c r="C2063" s="47" t="str">
        <f ca="1">IF($H2063="","",INDEX([1]NKC!$C$10:$C$5007,$H2063))</f>
        <v/>
      </c>
      <c r="D2063" s="48" t="str">
        <f ca="1">IF(IF($H2063="","",INDEX([1]NKC!$D$10:$D$5007,$H2063))=$C$8,IF($H2063="","",INDEX([1]NKC!$E$10:$E$5007,$H2063)),IF($H2063="","",INDEX([1]NKC!$D$10:$D$5007,$H2063)))</f>
        <v/>
      </c>
      <c r="E2063" s="49" t="str">
        <f ca="1">IF(IF($H2063="","",INDEX([1]NKC!$E$10:$E$5007,$H2063))=$C$8,"",IF($H2063="","",INDEX([1]NKC!$F$10:$F$5007,$H2063)))</f>
        <v/>
      </c>
      <c r="F2063" s="55" t="str">
        <f ca="1">IF(IF($H2063="","",INDEX([1]NKC!$D$10:$D$5007,$H2063))=$C$8,"",IF($H2063="","",INDEX([1]NKC!$F$10:$F$5007,$H2063)))</f>
        <v/>
      </c>
      <c r="G2063" s="50">
        <f ca="1">IF(SUM(E2063:F2063)=0,0,$G$11+SUM(E$12:$E2063)-SUM(F$12:$F2063))</f>
        <v>0</v>
      </c>
      <c r="H2063" s="51" t="str">
        <f ca="1">IF(IF(TYPE(MATCH($C$8,OFFSET([1]NKC!$D$10,H2062,0):'[1]NKC'!$D$5007,0)+H2062)=16,"",MATCH($C$8,OFFSET([1]NKC!$D$10,H2062,0):'[1]NKC'!$D$5007,0)+H2062)&lt;IF(TYPE(MATCH($C$8,OFFSET([1]NKC!$E$10,H2062,0):'[1]NKC'!$E$5007,0)+H2062)=16,"",MATCH($C$8,OFFSET([1]NKC!$E$10,H2062,0):'[1]NKC'!$E$5007,0)+H2062),IF(TYPE(MATCH($C$8,OFFSET([1]NKC!$D$10,H2062,0):'[1]NKC'!$D$5007,0)+H2062)=16,"",MATCH($C$8,OFFSET([1]NKC!$D$10,H2062,0):'[1]NKC'!$D$5007,0)+H2062),IF(TYPE(MATCH($C$8,OFFSET([1]NKC!$E$10,H2062,0):'[1]NKC'!$E$5007,0)+H2062)=16,"",MATCH($C$8,OFFSET([1]NKC!$E$10,H2062,0):'[1]NKC'!$E$5007,0)+H2062))</f>
        <v/>
      </c>
    </row>
    <row r="2064" spans="1:8" s="52" customFormat="1" ht="14.25" hidden="1">
      <c r="A2064" s="45" t="str">
        <f ca="1">IF($H2064="","",INDEX([1]NKC!$A$10:$A$5007,$H2064))</f>
        <v/>
      </c>
      <c r="B2064" s="46" t="str">
        <f ca="1">IF($H2064="","",INDEX([1]NKC!$B$10:$B$5007,$H2064))</f>
        <v/>
      </c>
      <c r="C2064" s="47" t="str">
        <f ca="1">IF($H2064="","",INDEX([1]NKC!$C$10:$C$5007,$H2064))</f>
        <v/>
      </c>
      <c r="D2064" s="48" t="str">
        <f ca="1">IF(IF($H2064="","",INDEX([1]NKC!$D$10:$D$5007,$H2064))=$C$8,IF($H2064="","",INDEX([1]NKC!$E$10:$E$5007,$H2064)),IF($H2064="","",INDEX([1]NKC!$D$10:$D$5007,$H2064)))</f>
        <v/>
      </c>
      <c r="E2064" s="49" t="str">
        <f ca="1">IF(IF($H2064="","",INDEX([1]NKC!$E$10:$E$5007,$H2064))=$C$8,"",IF($H2064="","",INDEX([1]NKC!$F$10:$F$5007,$H2064)))</f>
        <v/>
      </c>
      <c r="F2064" s="55" t="str">
        <f ca="1">IF(IF($H2064="","",INDEX([1]NKC!$D$10:$D$5007,$H2064))=$C$8,"",IF($H2064="","",INDEX([1]NKC!$F$10:$F$5007,$H2064)))</f>
        <v/>
      </c>
      <c r="G2064" s="50">
        <f ca="1">IF(SUM(E2064:F2064)=0,0,$G$11+SUM(E$12:$E2064)-SUM(F$12:$F2064))</f>
        <v>0</v>
      </c>
      <c r="H2064" s="51" t="str">
        <f ca="1">IF(IF(TYPE(MATCH($C$8,OFFSET([1]NKC!$D$10,H2063,0):'[1]NKC'!$D$5007,0)+H2063)=16,"",MATCH($C$8,OFFSET([1]NKC!$D$10,H2063,0):'[1]NKC'!$D$5007,0)+H2063)&lt;IF(TYPE(MATCH($C$8,OFFSET([1]NKC!$E$10,H2063,0):'[1]NKC'!$E$5007,0)+H2063)=16,"",MATCH($C$8,OFFSET([1]NKC!$E$10,H2063,0):'[1]NKC'!$E$5007,0)+H2063),IF(TYPE(MATCH($C$8,OFFSET([1]NKC!$D$10,H2063,0):'[1]NKC'!$D$5007,0)+H2063)=16,"",MATCH($C$8,OFFSET([1]NKC!$D$10,H2063,0):'[1]NKC'!$D$5007,0)+H2063),IF(TYPE(MATCH($C$8,OFFSET([1]NKC!$E$10,H2063,0):'[1]NKC'!$E$5007,0)+H2063)=16,"",MATCH($C$8,OFFSET([1]NKC!$E$10,H2063,0):'[1]NKC'!$E$5007,0)+H2063))</f>
        <v/>
      </c>
    </row>
    <row r="2065" spans="1:8" s="52" customFormat="1" ht="14.25" hidden="1">
      <c r="A2065" s="45" t="str">
        <f ca="1">IF($H2065="","",INDEX([1]NKC!$A$10:$A$5007,$H2065))</f>
        <v/>
      </c>
      <c r="B2065" s="46" t="str">
        <f ca="1">IF($H2065="","",INDEX([1]NKC!$B$10:$B$5007,$H2065))</f>
        <v/>
      </c>
      <c r="C2065" s="47" t="str">
        <f ca="1">IF($H2065="","",INDEX([1]NKC!$C$10:$C$5007,$H2065))</f>
        <v/>
      </c>
      <c r="D2065" s="48" t="str">
        <f ca="1">IF(IF($H2065="","",INDEX([1]NKC!$D$10:$D$5007,$H2065))=$C$8,IF($H2065="","",INDEX([1]NKC!$E$10:$E$5007,$H2065)),IF($H2065="","",INDEX([1]NKC!$D$10:$D$5007,$H2065)))</f>
        <v/>
      </c>
      <c r="E2065" s="49" t="str">
        <f ca="1">IF(IF($H2065="","",INDEX([1]NKC!$E$10:$E$5007,$H2065))=$C$8,"",IF($H2065="","",INDEX([1]NKC!$F$10:$F$5007,$H2065)))</f>
        <v/>
      </c>
      <c r="F2065" s="55" t="str">
        <f ca="1">IF(IF($H2065="","",INDEX([1]NKC!$D$10:$D$5007,$H2065))=$C$8,"",IF($H2065="","",INDEX([1]NKC!$F$10:$F$5007,$H2065)))</f>
        <v/>
      </c>
      <c r="G2065" s="50">
        <f ca="1">IF(SUM(E2065:F2065)=0,0,$G$11+SUM(E$12:$E2065)-SUM(F$12:$F2065))</f>
        <v>0</v>
      </c>
      <c r="H2065" s="51" t="str">
        <f ca="1">IF(IF(TYPE(MATCH($C$8,OFFSET([1]NKC!$D$10,H2064,0):'[1]NKC'!$D$5007,0)+H2064)=16,"",MATCH($C$8,OFFSET([1]NKC!$D$10,H2064,0):'[1]NKC'!$D$5007,0)+H2064)&lt;IF(TYPE(MATCH($C$8,OFFSET([1]NKC!$E$10,H2064,0):'[1]NKC'!$E$5007,0)+H2064)=16,"",MATCH($C$8,OFFSET([1]NKC!$E$10,H2064,0):'[1]NKC'!$E$5007,0)+H2064),IF(TYPE(MATCH($C$8,OFFSET([1]NKC!$D$10,H2064,0):'[1]NKC'!$D$5007,0)+H2064)=16,"",MATCH($C$8,OFFSET([1]NKC!$D$10,H2064,0):'[1]NKC'!$D$5007,0)+H2064),IF(TYPE(MATCH($C$8,OFFSET([1]NKC!$E$10,H2064,0):'[1]NKC'!$E$5007,0)+H2064)=16,"",MATCH($C$8,OFFSET([1]NKC!$E$10,H2064,0):'[1]NKC'!$E$5007,0)+H2064))</f>
        <v/>
      </c>
    </row>
    <row r="2066" spans="1:8" s="52" customFormat="1" ht="14.25" hidden="1">
      <c r="A2066" s="45" t="str">
        <f ca="1">IF($H2066="","",INDEX([1]NKC!$A$10:$A$5007,$H2066))</f>
        <v/>
      </c>
      <c r="B2066" s="46" t="str">
        <f ca="1">IF($H2066="","",INDEX([1]NKC!$B$10:$B$5007,$H2066))</f>
        <v/>
      </c>
      <c r="C2066" s="47" t="str">
        <f ca="1">IF($H2066="","",INDEX([1]NKC!$C$10:$C$5007,$H2066))</f>
        <v/>
      </c>
      <c r="D2066" s="48" t="str">
        <f ca="1">IF(IF($H2066="","",INDEX([1]NKC!$D$10:$D$5007,$H2066))=$C$8,IF($H2066="","",INDEX([1]NKC!$E$10:$E$5007,$H2066)),IF($H2066="","",INDEX([1]NKC!$D$10:$D$5007,$H2066)))</f>
        <v/>
      </c>
      <c r="E2066" s="49" t="str">
        <f ca="1">IF(IF($H2066="","",INDEX([1]NKC!$E$10:$E$5007,$H2066))=$C$8,"",IF($H2066="","",INDEX([1]NKC!$F$10:$F$5007,$H2066)))</f>
        <v/>
      </c>
      <c r="F2066" s="55" t="str">
        <f ca="1">IF(IF($H2066="","",INDEX([1]NKC!$D$10:$D$5007,$H2066))=$C$8,"",IF($H2066="","",INDEX([1]NKC!$F$10:$F$5007,$H2066)))</f>
        <v/>
      </c>
      <c r="G2066" s="50">
        <f ca="1">IF(SUM(E2066:F2066)=0,0,$G$11+SUM(E$12:$E2066)-SUM(F$12:$F2066))</f>
        <v>0</v>
      </c>
      <c r="H2066" s="51" t="str">
        <f ca="1">IF(IF(TYPE(MATCH($C$8,OFFSET([1]NKC!$D$10,H2065,0):'[1]NKC'!$D$5007,0)+H2065)=16,"",MATCH($C$8,OFFSET([1]NKC!$D$10,H2065,0):'[1]NKC'!$D$5007,0)+H2065)&lt;IF(TYPE(MATCH($C$8,OFFSET([1]NKC!$E$10,H2065,0):'[1]NKC'!$E$5007,0)+H2065)=16,"",MATCH($C$8,OFFSET([1]NKC!$E$10,H2065,0):'[1]NKC'!$E$5007,0)+H2065),IF(TYPE(MATCH($C$8,OFFSET([1]NKC!$D$10,H2065,0):'[1]NKC'!$D$5007,0)+H2065)=16,"",MATCH($C$8,OFFSET([1]NKC!$D$10,H2065,0):'[1]NKC'!$D$5007,0)+H2065),IF(TYPE(MATCH($C$8,OFFSET([1]NKC!$E$10,H2065,0):'[1]NKC'!$E$5007,0)+H2065)=16,"",MATCH($C$8,OFFSET([1]NKC!$E$10,H2065,0):'[1]NKC'!$E$5007,0)+H2065))</f>
        <v/>
      </c>
    </row>
    <row r="2067" spans="1:8" s="52" customFormat="1" ht="14.25" hidden="1">
      <c r="A2067" s="45" t="str">
        <f ca="1">IF($H2067="","",INDEX([1]NKC!$A$10:$A$5007,$H2067))</f>
        <v/>
      </c>
      <c r="B2067" s="46" t="str">
        <f ca="1">IF($H2067="","",INDEX([1]NKC!$B$10:$B$5007,$H2067))</f>
        <v/>
      </c>
      <c r="C2067" s="47" t="str">
        <f ca="1">IF($H2067="","",INDEX([1]NKC!$C$10:$C$5007,$H2067))</f>
        <v/>
      </c>
      <c r="D2067" s="48" t="str">
        <f ca="1">IF(IF($H2067="","",INDEX([1]NKC!$D$10:$D$5007,$H2067))=$C$8,IF($H2067="","",INDEX([1]NKC!$E$10:$E$5007,$H2067)),IF($H2067="","",INDEX([1]NKC!$D$10:$D$5007,$H2067)))</f>
        <v/>
      </c>
      <c r="E2067" s="49" t="str">
        <f ca="1">IF(IF($H2067="","",INDEX([1]NKC!$E$10:$E$5007,$H2067))=$C$8,"",IF($H2067="","",INDEX([1]NKC!$F$10:$F$5007,$H2067)))</f>
        <v/>
      </c>
      <c r="F2067" s="55" t="str">
        <f ca="1">IF(IF($H2067="","",INDEX([1]NKC!$D$10:$D$5007,$H2067))=$C$8,"",IF($H2067="","",INDEX([1]NKC!$F$10:$F$5007,$H2067)))</f>
        <v/>
      </c>
      <c r="G2067" s="50">
        <f ca="1">IF(SUM(E2067:F2067)=0,0,$G$11+SUM(E$12:$E2067)-SUM(F$12:$F2067))</f>
        <v>0</v>
      </c>
      <c r="H2067" s="51" t="str">
        <f ca="1">IF(IF(TYPE(MATCH($C$8,OFFSET([1]NKC!$D$10,H2066,0):'[1]NKC'!$D$5007,0)+H2066)=16,"",MATCH($C$8,OFFSET([1]NKC!$D$10,H2066,0):'[1]NKC'!$D$5007,0)+H2066)&lt;IF(TYPE(MATCH($C$8,OFFSET([1]NKC!$E$10,H2066,0):'[1]NKC'!$E$5007,0)+H2066)=16,"",MATCH($C$8,OFFSET([1]NKC!$E$10,H2066,0):'[1]NKC'!$E$5007,0)+H2066),IF(TYPE(MATCH($C$8,OFFSET([1]NKC!$D$10,H2066,0):'[1]NKC'!$D$5007,0)+H2066)=16,"",MATCH($C$8,OFFSET([1]NKC!$D$10,H2066,0):'[1]NKC'!$D$5007,0)+H2066),IF(TYPE(MATCH($C$8,OFFSET([1]NKC!$E$10,H2066,0):'[1]NKC'!$E$5007,0)+H2066)=16,"",MATCH($C$8,OFFSET([1]NKC!$E$10,H2066,0):'[1]NKC'!$E$5007,0)+H2066))</f>
        <v/>
      </c>
    </row>
    <row r="2068" spans="1:8" s="52" customFormat="1" ht="14.25" hidden="1">
      <c r="A2068" s="45" t="str">
        <f ca="1">IF($H2068="","",INDEX([1]NKC!$A$10:$A$5007,$H2068))</f>
        <v/>
      </c>
      <c r="B2068" s="46" t="str">
        <f ca="1">IF($H2068="","",INDEX([1]NKC!$B$10:$B$5007,$H2068))</f>
        <v/>
      </c>
      <c r="C2068" s="47" t="str">
        <f ca="1">IF($H2068="","",INDEX([1]NKC!$C$10:$C$5007,$H2068))</f>
        <v/>
      </c>
      <c r="D2068" s="48" t="str">
        <f ca="1">IF(IF($H2068="","",INDEX([1]NKC!$D$10:$D$5007,$H2068))=$C$8,IF($H2068="","",INDEX([1]NKC!$E$10:$E$5007,$H2068)),IF($H2068="","",INDEX([1]NKC!$D$10:$D$5007,$H2068)))</f>
        <v/>
      </c>
      <c r="E2068" s="49" t="str">
        <f ca="1">IF(IF($H2068="","",INDEX([1]NKC!$E$10:$E$5007,$H2068))=$C$8,"",IF($H2068="","",INDEX([1]NKC!$F$10:$F$5007,$H2068)))</f>
        <v/>
      </c>
      <c r="F2068" s="55" t="str">
        <f ca="1">IF(IF($H2068="","",INDEX([1]NKC!$D$10:$D$5007,$H2068))=$C$8,"",IF($H2068="","",INDEX([1]NKC!$F$10:$F$5007,$H2068)))</f>
        <v/>
      </c>
      <c r="G2068" s="50">
        <f ca="1">IF(SUM(E2068:F2068)=0,0,$G$11+SUM(E$12:$E2068)-SUM(F$12:$F2068))</f>
        <v>0</v>
      </c>
      <c r="H2068" s="51" t="str">
        <f ca="1">IF(IF(TYPE(MATCH($C$8,OFFSET([1]NKC!$D$10,H2067,0):'[1]NKC'!$D$5007,0)+H2067)=16,"",MATCH($C$8,OFFSET([1]NKC!$D$10,H2067,0):'[1]NKC'!$D$5007,0)+H2067)&lt;IF(TYPE(MATCH($C$8,OFFSET([1]NKC!$E$10,H2067,0):'[1]NKC'!$E$5007,0)+H2067)=16,"",MATCH($C$8,OFFSET([1]NKC!$E$10,H2067,0):'[1]NKC'!$E$5007,0)+H2067),IF(TYPE(MATCH($C$8,OFFSET([1]NKC!$D$10,H2067,0):'[1]NKC'!$D$5007,0)+H2067)=16,"",MATCH($C$8,OFFSET([1]NKC!$D$10,H2067,0):'[1]NKC'!$D$5007,0)+H2067),IF(TYPE(MATCH($C$8,OFFSET([1]NKC!$E$10,H2067,0):'[1]NKC'!$E$5007,0)+H2067)=16,"",MATCH($C$8,OFFSET([1]NKC!$E$10,H2067,0):'[1]NKC'!$E$5007,0)+H2067))</f>
        <v/>
      </c>
    </row>
    <row r="2069" spans="1:8" s="52" customFormat="1" ht="14.25" hidden="1">
      <c r="A2069" s="45" t="str">
        <f ca="1">IF($H2069="","",INDEX([1]NKC!$A$10:$A$5007,$H2069))</f>
        <v/>
      </c>
      <c r="B2069" s="46" t="str">
        <f ca="1">IF($H2069="","",INDEX([1]NKC!$B$10:$B$5007,$H2069))</f>
        <v/>
      </c>
      <c r="C2069" s="47" t="str">
        <f ca="1">IF($H2069="","",INDEX([1]NKC!$C$10:$C$5007,$H2069))</f>
        <v/>
      </c>
      <c r="D2069" s="48" t="str">
        <f ca="1">IF(IF($H2069="","",INDEX([1]NKC!$D$10:$D$5007,$H2069))=$C$8,IF($H2069="","",INDEX([1]NKC!$E$10:$E$5007,$H2069)),IF($H2069="","",INDEX([1]NKC!$D$10:$D$5007,$H2069)))</f>
        <v/>
      </c>
      <c r="E2069" s="49" t="str">
        <f ca="1">IF(IF($H2069="","",INDEX([1]NKC!$E$10:$E$5007,$H2069))=$C$8,"",IF($H2069="","",INDEX([1]NKC!$F$10:$F$5007,$H2069)))</f>
        <v/>
      </c>
      <c r="F2069" s="55" t="str">
        <f ca="1">IF(IF($H2069="","",INDEX([1]NKC!$D$10:$D$5007,$H2069))=$C$8,"",IF($H2069="","",INDEX([1]NKC!$F$10:$F$5007,$H2069)))</f>
        <v/>
      </c>
      <c r="G2069" s="50">
        <f ca="1">IF(SUM(E2069:F2069)=0,0,$G$11+SUM(E$12:$E2069)-SUM(F$12:$F2069))</f>
        <v>0</v>
      </c>
      <c r="H2069" s="51" t="str">
        <f ca="1">IF(IF(TYPE(MATCH($C$8,OFFSET([1]NKC!$D$10,H2068,0):'[1]NKC'!$D$5007,0)+H2068)=16,"",MATCH($C$8,OFFSET([1]NKC!$D$10,H2068,0):'[1]NKC'!$D$5007,0)+H2068)&lt;IF(TYPE(MATCH($C$8,OFFSET([1]NKC!$E$10,H2068,0):'[1]NKC'!$E$5007,0)+H2068)=16,"",MATCH($C$8,OFFSET([1]NKC!$E$10,H2068,0):'[1]NKC'!$E$5007,0)+H2068),IF(TYPE(MATCH($C$8,OFFSET([1]NKC!$D$10,H2068,0):'[1]NKC'!$D$5007,0)+H2068)=16,"",MATCH($C$8,OFFSET([1]NKC!$D$10,H2068,0):'[1]NKC'!$D$5007,0)+H2068),IF(TYPE(MATCH($C$8,OFFSET([1]NKC!$E$10,H2068,0):'[1]NKC'!$E$5007,0)+H2068)=16,"",MATCH($C$8,OFFSET([1]NKC!$E$10,H2068,0):'[1]NKC'!$E$5007,0)+H2068))</f>
        <v/>
      </c>
    </row>
    <row r="2070" spans="1:8" s="52" customFormat="1" ht="14.25" hidden="1">
      <c r="A2070" s="45" t="str">
        <f ca="1">IF($H2070="","",INDEX([1]NKC!$A$10:$A$5007,$H2070))</f>
        <v/>
      </c>
      <c r="B2070" s="46" t="str">
        <f ca="1">IF($H2070="","",INDEX([1]NKC!$B$10:$B$5007,$H2070))</f>
        <v/>
      </c>
      <c r="C2070" s="47" t="str">
        <f ca="1">IF($H2070="","",INDEX([1]NKC!$C$10:$C$5007,$H2070))</f>
        <v/>
      </c>
      <c r="D2070" s="48" t="str">
        <f ca="1">IF(IF($H2070="","",INDEX([1]NKC!$D$10:$D$5007,$H2070))=$C$8,IF($H2070="","",INDEX([1]NKC!$E$10:$E$5007,$H2070)),IF($H2070="","",INDEX([1]NKC!$D$10:$D$5007,$H2070)))</f>
        <v/>
      </c>
      <c r="E2070" s="49" t="str">
        <f ca="1">IF(IF($H2070="","",INDEX([1]NKC!$E$10:$E$5007,$H2070))=$C$8,"",IF($H2070="","",INDEX([1]NKC!$F$10:$F$5007,$H2070)))</f>
        <v/>
      </c>
      <c r="F2070" s="55" t="str">
        <f ca="1">IF(IF($H2070="","",INDEX([1]NKC!$D$10:$D$5007,$H2070))=$C$8,"",IF($H2070="","",INDEX([1]NKC!$F$10:$F$5007,$H2070)))</f>
        <v/>
      </c>
      <c r="G2070" s="50">
        <f ca="1">IF(SUM(E2070:F2070)=0,0,$G$11+SUM(E$12:$E2070)-SUM(F$12:$F2070))</f>
        <v>0</v>
      </c>
      <c r="H2070" s="51" t="str">
        <f ca="1">IF(IF(TYPE(MATCH($C$8,OFFSET([1]NKC!$D$10,H2069,0):'[1]NKC'!$D$5007,0)+H2069)=16,"",MATCH($C$8,OFFSET([1]NKC!$D$10,H2069,0):'[1]NKC'!$D$5007,0)+H2069)&lt;IF(TYPE(MATCH($C$8,OFFSET([1]NKC!$E$10,H2069,0):'[1]NKC'!$E$5007,0)+H2069)=16,"",MATCH($C$8,OFFSET([1]NKC!$E$10,H2069,0):'[1]NKC'!$E$5007,0)+H2069),IF(TYPE(MATCH($C$8,OFFSET([1]NKC!$D$10,H2069,0):'[1]NKC'!$D$5007,0)+H2069)=16,"",MATCH($C$8,OFFSET([1]NKC!$D$10,H2069,0):'[1]NKC'!$D$5007,0)+H2069),IF(TYPE(MATCH($C$8,OFFSET([1]NKC!$E$10,H2069,0):'[1]NKC'!$E$5007,0)+H2069)=16,"",MATCH($C$8,OFFSET([1]NKC!$E$10,H2069,0):'[1]NKC'!$E$5007,0)+H2069))</f>
        <v/>
      </c>
    </row>
    <row r="2071" spans="1:8" s="52" customFormat="1" ht="14.25" hidden="1">
      <c r="A2071" s="45" t="str">
        <f ca="1">IF($H2071="","",INDEX([1]NKC!$A$10:$A$5007,$H2071))</f>
        <v/>
      </c>
      <c r="B2071" s="46" t="str">
        <f ca="1">IF($H2071="","",INDEX([1]NKC!$B$10:$B$5007,$H2071))</f>
        <v/>
      </c>
      <c r="C2071" s="47" t="str">
        <f ca="1">IF($H2071="","",INDEX([1]NKC!$C$10:$C$5007,$H2071))</f>
        <v/>
      </c>
      <c r="D2071" s="48" t="str">
        <f ca="1">IF(IF($H2071="","",INDEX([1]NKC!$D$10:$D$5007,$H2071))=$C$8,IF($H2071="","",INDEX([1]NKC!$E$10:$E$5007,$H2071)),IF($H2071="","",INDEX([1]NKC!$D$10:$D$5007,$H2071)))</f>
        <v/>
      </c>
      <c r="E2071" s="49" t="str">
        <f ca="1">IF(IF($H2071="","",INDEX([1]NKC!$E$10:$E$5007,$H2071))=$C$8,"",IF($H2071="","",INDEX([1]NKC!$F$10:$F$5007,$H2071)))</f>
        <v/>
      </c>
      <c r="F2071" s="55" t="str">
        <f ca="1">IF(IF($H2071="","",INDEX([1]NKC!$D$10:$D$5007,$H2071))=$C$8,"",IF($H2071="","",INDEX([1]NKC!$F$10:$F$5007,$H2071)))</f>
        <v/>
      </c>
      <c r="G2071" s="50">
        <f ca="1">IF(SUM(E2071:F2071)=0,0,$G$11+SUM(E$12:$E2071)-SUM(F$12:$F2071))</f>
        <v>0</v>
      </c>
      <c r="H2071" s="51" t="str">
        <f ca="1">IF(IF(TYPE(MATCH($C$8,OFFSET([1]NKC!$D$10,H2070,0):'[1]NKC'!$D$5007,0)+H2070)=16,"",MATCH($C$8,OFFSET([1]NKC!$D$10,H2070,0):'[1]NKC'!$D$5007,0)+H2070)&lt;IF(TYPE(MATCH($C$8,OFFSET([1]NKC!$E$10,H2070,0):'[1]NKC'!$E$5007,0)+H2070)=16,"",MATCH($C$8,OFFSET([1]NKC!$E$10,H2070,0):'[1]NKC'!$E$5007,0)+H2070),IF(TYPE(MATCH($C$8,OFFSET([1]NKC!$D$10,H2070,0):'[1]NKC'!$D$5007,0)+H2070)=16,"",MATCH($C$8,OFFSET([1]NKC!$D$10,H2070,0):'[1]NKC'!$D$5007,0)+H2070),IF(TYPE(MATCH($C$8,OFFSET([1]NKC!$E$10,H2070,0):'[1]NKC'!$E$5007,0)+H2070)=16,"",MATCH($C$8,OFFSET([1]NKC!$E$10,H2070,0):'[1]NKC'!$E$5007,0)+H2070))</f>
        <v/>
      </c>
    </row>
    <row r="2072" spans="1:8" s="52" customFormat="1" ht="14.25" hidden="1">
      <c r="A2072" s="45" t="str">
        <f ca="1">IF($H2072="","",INDEX([1]NKC!$A$10:$A$5007,$H2072))</f>
        <v/>
      </c>
      <c r="B2072" s="46" t="str">
        <f ca="1">IF($H2072="","",INDEX([1]NKC!$B$10:$B$5007,$H2072))</f>
        <v/>
      </c>
      <c r="C2072" s="47" t="str">
        <f ca="1">IF($H2072="","",INDEX([1]NKC!$C$10:$C$5007,$H2072))</f>
        <v/>
      </c>
      <c r="D2072" s="48" t="str">
        <f ca="1">IF(IF($H2072="","",INDEX([1]NKC!$D$10:$D$5007,$H2072))=$C$8,IF($H2072="","",INDEX([1]NKC!$E$10:$E$5007,$H2072)),IF($H2072="","",INDEX([1]NKC!$D$10:$D$5007,$H2072)))</f>
        <v/>
      </c>
      <c r="E2072" s="49" t="str">
        <f ca="1">IF(IF($H2072="","",INDEX([1]NKC!$E$10:$E$5007,$H2072))=$C$8,"",IF($H2072="","",INDEX([1]NKC!$F$10:$F$5007,$H2072)))</f>
        <v/>
      </c>
      <c r="F2072" s="55" t="str">
        <f ca="1">IF(IF($H2072="","",INDEX([1]NKC!$D$10:$D$5007,$H2072))=$C$8,"",IF($H2072="","",INDEX([1]NKC!$F$10:$F$5007,$H2072)))</f>
        <v/>
      </c>
      <c r="G2072" s="50">
        <f ca="1">IF(SUM(E2072:F2072)=0,0,$G$11+SUM(E$12:$E2072)-SUM(F$12:$F2072))</f>
        <v>0</v>
      </c>
      <c r="H2072" s="51" t="str">
        <f ca="1">IF(IF(TYPE(MATCH($C$8,OFFSET([1]NKC!$D$10,H2071,0):'[1]NKC'!$D$5007,0)+H2071)=16,"",MATCH($C$8,OFFSET([1]NKC!$D$10,H2071,0):'[1]NKC'!$D$5007,0)+H2071)&lt;IF(TYPE(MATCH($C$8,OFFSET([1]NKC!$E$10,H2071,0):'[1]NKC'!$E$5007,0)+H2071)=16,"",MATCH($C$8,OFFSET([1]NKC!$E$10,H2071,0):'[1]NKC'!$E$5007,0)+H2071),IF(TYPE(MATCH($C$8,OFFSET([1]NKC!$D$10,H2071,0):'[1]NKC'!$D$5007,0)+H2071)=16,"",MATCH($C$8,OFFSET([1]NKC!$D$10,H2071,0):'[1]NKC'!$D$5007,0)+H2071),IF(TYPE(MATCH($C$8,OFFSET([1]NKC!$E$10,H2071,0):'[1]NKC'!$E$5007,0)+H2071)=16,"",MATCH($C$8,OFFSET([1]NKC!$E$10,H2071,0):'[1]NKC'!$E$5007,0)+H2071))</f>
        <v/>
      </c>
    </row>
    <row r="2073" spans="1:8" s="52" customFormat="1" ht="14.25" hidden="1">
      <c r="A2073" s="45" t="str">
        <f ca="1">IF($H2073="","",INDEX([1]NKC!$A$10:$A$5007,$H2073))</f>
        <v/>
      </c>
      <c r="B2073" s="46" t="str">
        <f ca="1">IF($H2073="","",INDEX([1]NKC!$B$10:$B$5007,$H2073))</f>
        <v/>
      </c>
      <c r="C2073" s="47" t="str">
        <f ca="1">IF($H2073="","",INDEX([1]NKC!$C$10:$C$5007,$H2073))</f>
        <v/>
      </c>
      <c r="D2073" s="48" t="str">
        <f ca="1">IF(IF($H2073="","",INDEX([1]NKC!$D$10:$D$5007,$H2073))=$C$8,IF($H2073="","",INDEX([1]NKC!$E$10:$E$5007,$H2073)),IF($H2073="","",INDEX([1]NKC!$D$10:$D$5007,$H2073)))</f>
        <v/>
      </c>
      <c r="E2073" s="49" t="str">
        <f ca="1">IF(IF($H2073="","",INDEX([1]NKC!$E$10:$E$5007,$H2073))=$C$8,"",IF($H2073="","",INDEX([1]NKC!$F$10:$F$5007,$H2073)))</f>
        <v/>
      </c>
      <c r="F2073" s="55" t="str">
        <f ca="1">IF(IF($H2073="","",INDEX([1]NKC!$D$10:$D$5007,$H2073))=$C$8,"",IF($H2073="","",INDEX([1]NKC!$F$10:$F$5007,$H2073)))</f>
        <v/>
      </c>
      <c r="G2073" s="50">
        <f ca="1">IF(SUM(E2073:F2073)=0,0,$G$11+SUM(E$12:$E2073)-SUM(F$12:$F2073))</f>
        <v>0</v>
      </c>
      <c r="H2073" s="51" t="str">
        <f ca="1">IF(IF(TYPE(MATCH($C$8,OFFSET([1]NKC!$D$10,H2072,0):'[1]NKC'!$D$5007,0)+H2072)=16,"",MATCH($C$8,OFFSET([1]NKC!$D$10,H2072,0):'[1]NKC'!$D$5007,0)+H2072)&lt;IF(TYPE(MATCH($C$8,OFFSET([1]NKC!$E$10,H2072,0):'[1]NKC'!$E$5007,0)+H2072)=16,"",MATCH($C$8,OFFSET([1]NKC!$E$10,H2072,0):'[1]NKC'!$E$5007,0)+H2072),IF(TYPE(MATCH($C$8,OFFSET([1]NKC!$D$10,H2072,0):'[1]NKC'!$D$5007,0)+H2072)=16,"",MATCH($C$8,OFFSET([1]NKC!$D$10,H2072,0):'[1]NKC'!$D$5007,0)+H2072),IF(TYPE(MATCH($C$8,OFFSET([1]NKC!$E$10,H2072,0):'[1]NKC'!$E$5007,0)+H2072)=16,"",MATCH($C$8,OFFSET([1]NKC!$E$10,H2072,0):'[1]NKC'!$E$5007,0)+H2072))</f>
        <v/>
      </c>
    </row>
    <row r="2074" spans="1:8" s="52" customFormat="1" ht="14.25" hidden="1">
      <c r="A2074" s="45" t="str">
        <f ca="1">IF($H2074="","",INDEX([1]NKC!$A$10:$A$5007,$H2074))</f>
        <v/>
      </c>
      <c r="B2074" s="46" t="str">
        <f ca="1">IF($H2074="","",INDEX([1]NKC!$B$10:$B$5007,$H2074))</f>
        <v/>
      </c>
      <c r="C2074" s="47" t="str">
        <f ca="1">IF($H2074="","",INDEX([1]NKC!$C$10:$C$5007,$H2074))</f>
        <v/>
      </c>
      <c r="D2074" s="48" t="str">
        <f ca="1">IF(IF($H2074="","",INDEX([1]NKC!$D$10:$D$5007,$H2074))=$C$8,IF($H2074="","",INDEX([1]NKC!$E$10:$E$5007,$H2074)),IF($H2074="","",INDEX([1]NKC!$D$10:$D$5007,$H2074)))</f>
        <v/>
      </c>
      <c r="E2074" s="49" t="str">
        <f ca="1">IF(IF($H2074="","",INDEX([1]NKC!$E$10:$E$5007,$H2074))=$C$8,"",IF($H2074="","",INDEX([1]NKC!$F$10:$F$5007,$H2074)))</f>
        <v/>
      </c>
      <c r="F2074" s="55" t="str">
        <f ca="1">IF(IF($H2074="","",INDEX([1]NKC!$D$10:$D$5007,$H2074))=$C$8,"",IF($H2074="","",INDEX([1]NKC!$F$10:$F$5007,$H2074)))</f>
        <v/>
      </c>
      <c r="G2074" s="50">
        <f ca="1">IF(SUM(E2074:F2074)=0,0,$G$11+SUM(E$12:$E2074)-SUM(F$12:$F2074))</f>
        <v>0</v>
      </c>
      <c r="H2074" s="51" t="str">
        <f ca="1">IF(IF(TYPE(MATCH($C$8,OFFSET([1]NKC!$D$10,H2073,0):'[1]NKC'!$D$5007,0)+H2073)=16,"",MATCH($C$8,OFFSET([1]NKC!$D$10,H2073,0):'[1]NKC'!$D$5007,0)+H2073)&lt;IF(TYPE(MATCH($C$8,OFFSET([1]NKC!$E$10,H2073,0):'[1]NKC'!$E$5007,0)+H2073)=16,"",MATCH($C$8,OFFSET([1]NKC!$E$10,H2073,0):'[1]NKC'!$E$5007,0)+H2073),IF(TYPE(MATCH($C$8,OFFSET([1]NKC!$D$10,H2073,0):'[1]NKC'!$D$5007,0)+H2073)=16,"",MATCH($C$8,OFFSET([1]NKC!$D$10,H2073,0):'[1]NKC'!$D$5007,0)+H2073),IF(TYPE(MATCH($C$8,OFFSET([1]NKC!$E$10,H2073,0):'[1]NKC'!$E$5007,0)+H2073)=16,"",MATCH($C$8,OFFSET([1]NKC!$E$10,H2073,0):'[1]NKC'!$E$5007,0)+H2073))</f>
        <v/>
      </c>
    </row>
    <row r="2075" spans="1:8" s="52" customFormat="1" ht="14.25" hidden="1">
      <c r="A2075" s="45" t="str">
        <f ca="1">IF($H2075="","",INDEX([1]NKC!$A$10:$A$5007,$H2075))</f>
        <v/>
      </c>
      <c r="B2075" s="46" t="str">
        <f ca="1">IF($H2075="","",INDEX([1]NKC!$B$10:$B$5007,$H2075))</f>
        <v/>
      </c>
      <c r="C2075" s="47" t="str">
        <f ca="1">IF($H2075="","",INDEX([1]NKC!$C$10:$C$5007,$H2075))</f>
        <v/>
      </c>
      <c r="D2075" s="48" t="str">
        <f ca="1">IF(IF($H2075="","",INDEX([1]NKC!$D$10:$D$5007,$H2075))=$C$8,IF($H2075="","",INDEX([1]NKC!$E$10:$E$5007,$H2075)),IF($H2075="","",INDEX([1]NKC!$D$10:$D$5007,$H2075)))</f>
        <v/>
      </c>
      <c r="E2075" s="49" t="str">
        <f ca="1">IF(IF($H2075="","",INDEX([1]NKC!$E$10:$E$5007,$H2075))=$C$8,"",IF($H2075="","",INDEX([1]NKC!$F$10:$F$5007,$H2075)))</f>
        <v/>
      </c>
      <c r="F2075" s="55" t="str">
        <f ca="1">IF(IF($H2075="","",INDEX([1]NKC!$D$10:$D$5007,$H2075))=$C$8,"",IF($H2075="","",INDEX([1]NKC!$F$10:$F$5007,$H2075)))</f>
        <v/>
      </c>
      <c r="G2075" s="50">
        <f ca="1">IF(SUM(E2075:F2075)=0,0,$G$11+SUM(E$12:$E2075)-SUM(F$12:$F2075))</f>
        <v>0</v>
      </c>
      <c r="H2075" s="51" t="str">
        <f ca="1">IF(IF(TYPE(MATCH($C$8,OFFSET([1]NKC!$D$10,H2074,0):'[1]NKC'!$D$5007,0)+H2074)=16,"",MATCH($C$8,OFFSET([1]NKC!$D$10,H2074,0):'[1]NKC'!$D$5007,0)+H2074)&lt;IF(TYPE(MATCH($C$8,OFFSET([1]NKC!$E$10,H2074,0):'[1]NKC'!$E$5007,0)+H2074)=16,"",MATCH($C$8,OFFSET([1]NKC!$E$10,H2074,0):'[1]NKC'!$E$5007,0)+H2074),IF(TYPE(MATCH($C$8,OFFSET([1]NKC!$D$10,H2074,0):'[1]NKC'!$D$5007,0)+H2074)=16,"",MATCH($C$8,OFFSET([1]NKC!$D$10,H2074,0):'[1]NKC'!$D$5007,0)+H2074),IF(TYPE(MATCH($C$8,OFFSET([1]NKC!$E$10,H2074,0):'[1]NKC'!$E$5007,0)+H2074)=16,"",MATCH($C$8,OFFSET([1]NKC!$E$10,H2074,0):'[1]NKC'!$E$5007,0)+H2074))</f>
        <v/>
      </c>
    </row>
    <row r="2076" spans="1:8" s="52" customFormat="1" ht="14.25" hidden="1">
      <c r="A2076" s="45" t="str">
        <f ca="1">IF($H2076="","",INDEX([1]NKC!$A$10:$A$5007,$H2076))</f>
        <v/>
      </c>
      <c r="B2076" s="46" t="str">
        <f ca="1">IF($H2076="","",INDEX([1]NKC!$B$10:$B$5007,$H2076))</f>
        <v/>
      </c>
      <c r="C2076" s="47" t="str">
        <f ca="1">IF($H2076="","",INDEX([1]NKC!$C$10:$C$5007,$H2076))</f>
        <v/>
      </c>
      <c r="D2076" s="48" t="str">
        <f ca="1">IF(IF($H2076="","",INDEX([1]NKC!$D$10:$D$5007,$H2076))=$C$8,IF($H2076="","",INDEX([1]NKC!$E$10:$E$5007,$H2076)),IF($H2076="","",INDEX([1]NKC!$D$10:$D$5007,$H2076)))</f>
        <v/>
      </c>
      <c r="E2076" s="49" t="str">
        <f ca="1">IF(IF($H2076="","",INDEX([1]NKC!$E$10:$E$5007,$H2076))=$C$8,"",IF($H2076="","",INDEX([1]NKC!$F$10:$F$5007,$H2076)))</f>
        <v/>
      </c>
      <c r="F2076" s="55" t="str">
        <f ca="1">IF(IF($H2076="","",INDEX([1]NKC!$D$10:$D$5007,$H2076))=$C$8,"",IF($H2076="","",INDEX([1]NKC!$F$10:$F$5007,$H2076)))</f>
        <v/>
      </c>
      <c r="G2076" s="50">
        <f ca="1">IF(SUM(E2076:F2076)=0,0,$G$11+SUM(E$12:$E2076)-SUM(F$12:$F2076))</f>
        <v>0</v>
      </c>
      <c r="H2076" s="51" t="str">
        <f ca="1">IF(IF(TYPE(MATCH($C$8,OFFSET([1]NKC!$D$10,H2075,0):'[1]NKC'!$D$5007,0)+H2075)=16,"",MATCH($C$8,OFFSET([1]NKC!$D$10,H2075,0):'[1]NKC'!$D$5007,0)+H2075)&lt;IF(TYPE(MATCH($C$8,OFFSET([1]NKC!$E$10,H2075,0):'[1]NKC'!$E$5007,0)+H2075)=16,"",MATCH($C$8,OFFSET([1]NKC!$E$10,H2075,0):'[1]NKC'!$E$5007,0)+H2075),IF(TYPE(MATCH($C$8,OFFSET([1]NKC!$D$10,H2075,0):'[1]NKC'!$D$5007,0)+H2075)=16,"",MATCH($C$8,OFFSET([1]NKC!$D$10,H2075,0):'[1]NKC'!$D$5007,0)+H2075),IF(TYPE(MATCH($C$8,OFFSET([1]NKC!$E$10,H2075,0):'[1]NKC'!$E$5007,0)+H2075)=16,"",MATCH($C$8,OFFSET([1]NKC!$E$10,H2075,0):'[1]NKC'!$E$5007,0)+H2075))</f>
        <v/>
      </c>
    </row>
    <row r="2077" spans="1:8" s="52" customFormat="1" ht="14.25" hidden="1">
      <c r="A2077" s="45" t="str">
        <f ca="1">IF($H2077="","",INDEX([1]NKC!$A$10:$A$5007,$H2077))</f>
        <v/>
      </c>
      <c r="B2077" s="46" t="str">
        <f ca="1">IF($H2077="","",INDEX([1]NKC!$B$10:$B$5007,$H2077))</f>
        <v/>
      </c>
      <c r="C2077" s="47" t="str">
        <f ca="1">IF($H2077="","",INDEX([1]NKC!$C$10:$C$5007,$H2077))</f>
        <v/>
      </c>
      <c r="D2077" s="48" t="str">
        <f ca="1">IF(IF($H2077="","",INDEX([1]NKC!$D$10:$D$5007,$H2077))=$C$8,IF($H2077="","",INDEX([1]NKC!$E$10:$E$5007,$H2077)),IF($H2077="","",INDEX([1]NKC!$D$10:$D$5007,$H2077)))</f>
        <v/>
      </c>
      <c r="E2077" s="49" t="str">
        <f ca="1">IF(IF($H2077="","",INDEX([1]NKC!$E$10:$E$5007,$H2077))=$C$8,"",IF($H2077="","",INDEX([1]NKC!$F$10:$F$5007,$H2077)))</f>
        <v/>
      </c>
      <c r="F2077" s="55" t="str">
        <f ca="1">IF(IF($H2077="","",INDEX([1]NKC!$D$10:$D$5007,$H2077))=$C$8,"",IF($H2077="","",INDEX([1]NKC!$F$10:$F$5007,$H2077)))</f>
        <v/>
      </c>
      <c r="G2077" s="50">
        <f ca="1">IF(SUM(E2077:F2077)=0,0,$G$11+SUM(E$12:$E2077)-SUM(F$12:$F2077))</f>
        <v>0</v>
      </c>
      <c r="H2077" s="51" t="str">
        <f ca="1">IF(IF(TYPE(MATCH($C$8,OFFSET([1]NKC!$D$10,H2076,0):'[1]NKC'!$D$5007,0)+H2076)=16,"",MATCH($C$8,OFFSET([1]NKC!$D$10,H2076,0):'[1]NKC'!$D$5007,0)+H2076)&lt;IF(TYPE(MATCH($C$8,OFFSET([1]NKC!$E$10,H2076,0):'[1]NKC'!$E$5007,0)+H2076)=16,"",MATCH($C$8,OFFSET([1]NKC!$E$10,H2076,0):'[1]NKC'!$E$5007,0)+H2076),IF(TYPE(MATCH($C$8,OFFSET([1]NKC!$D$10,H2076,0):'[1]NKC'!$D$5007,0)+H2076)=16,"",MATCH($C$8,OFFSET([1]NKC!$D$10,H2076,0):'[1]NKC'!$D$5007,0)+H2076),IF(TYPE(MATCH($C$8,OFFSET([1]NKC!$E$10,H2076,0):'[1]NKC'!$E$5007,0)+H2076)=16,"",MATCH($C$8,OFFSET([1]NKC!$E$10,H2076,0):'[1]NKC'!$E$5007,0)+H2076))</f>
        <v/>
      </c>
    </row>
    <row r="2078" spans="1:8" s="52" customFormat="1" ht="14.25" hidden="1">
      <c r="A2078" s="45" t="str">
        <f ca="1">IF($H2078="","",INDEX([1]NKC!$A$10:$A$5007,$H2078))</f>
        <v/>
      </c>
      <c r="B2078" s="46" t="str">
        <f ca="1">IF($H2078="","",INDEX([1]NKC!$B$10:$B$5007,$H2078))</f>
        <v/>
      </c>
      <c r="C2078" s="47" t="str">
        <f ca="1">IF($H2078="","",INDEX([1]NKC!$C$10:$C$5007,$H2078))</f>
        <v/>
      </c>
      <c r="D2078" s="48" t="str">
        <f ca="1">IF(IF($H2078="","",INDEX([1]NKC!$D$10:$D$5007,$H2078))=$C$8,IF($H2078="","",INDEX([1]NKC!$E$10:$E$5007,$H2078)),IF($H2078="","",INDEX([1]NKC!$D$10:$D$5007,$H2078)))</f>
        <v/>
      </c>
      <c r="E2078" s="49" t="str">
        <f ca="1">IF(IF($H2078="","",INDEX([1]NKC!$E$10:$E$5007,$H2078))=$C$8,"",IF($H2078="","",INDEX([1]NKC!$F$10:$F$5007,$H2078)))</f>
        <v/>
      </c>
      <c r="F2078" s="55" t="str">
        <f ca="1">IF(IF($H2078="","",INDEX([1]NKC!$D$10:$D$5007,$H2078))=$C$8,"",IF($H2078="","",INDEX([1]NKC!$F$10:$F$5007,$H2078)))</f>
        <v/>
      </c>
      <c r="G2078" s="50">
        <f ca="1">IF(SUM(E2078:F2078)=0,0,$G$11+SUM(E$12:$E2078)-SUM(F$12:$F2078))</f>
        <v>0</v>
      </c>
      <c r="H2078" s="51" t="str">
        <f ca="1">IF(IF(TYPE(MATCH($C$8,OFFSET([1]NKC!$D$10,H2077,0):'[1]NKC'!$D$5007,0)+H2077)=16,"",MATCH($C$8,OFFSET([1]NKC!$D$10,H2077,0):'[1]NKC'!$D$5007,0)+H2077)&lt;IF(TYPE(MATCH($C$8,OFFSET([1]NKC!$E$10,H2077,0):'[1]NKC'!$E$5007,0)+H2077)=16,"",MATCH($C$8,OFFSET([1]NKC!$E$10,H2077,0):'[1]NKC'!$E$5007,0)+H2077),IF(TYPE(MATCH($C$8,OFFSET([1]NKC!$D$10,H2077,0):'[1]NKC'!$D$5007,0)+H2077)=16,"",MATCH($C$8,OFFSET([1]NKC!$D$10,H2077,0):'[1]NKC'!$D$5007,0)+H2077),IF(TYPE(MATCH($C$8,OFFSET([1]NKC!$E$10,H2077,0):'[1]NKC'!$E$5007,0)+H2077)=16,"",MATCH($C$8,OFFSET([1]NKC!$E$10,H2077,0):'[1]NKC'!$E$5007,0)+H2077))</f>
        <v/>
      </c>
    </row>
    <row r="2079" spans="1:8" s="52" customFormat="1" ht="14.25" hidden="1">
      <c r="A2079" s="45" t="str">
        <f ca="1">IF($H2079="","",INDEX([1]NKC!$A$10:$A$5007,$H2079))</f>
        <v/>
      </c>
      <c r="B2079" s="46" t="str">
        <f ca="1">IF($H2079="","",INDEX([1]NKC!$B$10:$B$5007,$H2079))</f>
        <v/>
      </c>
      <c r="C2079" s="47" t="str">
        <f ca="1">IF($H2079="","",INDEX([1]NKC!$C$10:$C$5007,$H2079))</f>
        <v/>
      </c>
      <c r="D2079" s="48" t="str">
        <f ca="1">IF(IF($H2079="","",INDEX([1]NKC!$D$10:$D$5007,$H2079))=$C$8,IF($H2079="","",INDEX([1]NKC!$E$10:$E$5007,$H2079)),IF($H2079="","",INDEX([1]NKC!$D$10:$D$5007,$H2079)))</f>
        <v/>
      </c>
      <c r="E2079" s="49" t="str">
        <f ca="1">IF(IF($H2079="","",INDEX([1]NKC!$E$10:$E$5007,$H2079))=$C$8,"",IF($H2079="","",INDEX([1]NKC!$F$10:$F$5007,$H2079)))</f>
        <v/>
      </c>
      <c r="F2079" s="55" t="str">
        <f ca="1">IF(IF($H2079="","",INDEX([1]NKC!$D$10:$D$5007,$H2079))=$C$8,"",IF($H2079="","",INDEX([1]NKC!$F$10:$F$5007,$H2079)))</f>
        <v/>
      </c>
      <c r="G2079" s="50">
        <f ca="1">IF(SUM(E2079:F2079)=0,0,$G$11+SUM(E$12:$E2079)-SUM(F$12:$F2079))</f>
        <v>0</v>
      </c>
      <c r="H2079" s="51" t="str">
        <f ca="1">IF(IF(TYPE(MATCH($C$8,OFFSET([1]NKC!$D$10,H2078,0):'[1]NKC'!$D$5007,0)+H2078)=16,"",MATCH($C$8,OFFSET([1]NKC!$D$10,H2078,0):'[1]NKC'!$D$5007,0)+H2078)&lt;IF(TYPE(MATCH($C$8,OFFSET([1]NKC!$E$10,H2078,0):'[1]NKC'!$E$5007,0)+H2078)=16,"",MATCH($C$8,OFFSET([1]NKC!$E$10,H2078,0):'[1]NKC'!$E$5007,0)+H2078),IF(TYPE(MATCH($C$8,OFFSET([1]NKC!$D$10,H2078,0):'[1]NKC'!$D$5007,0)+H2078)=16,"",MATCH($C$8,OFFSET([1]NKC!$D$10,H2078,0):'[1]NKC'!$D$5007,0)+H2078),IF(TYPE(MATCH($C$8,OFFSET([1]NKC!$E$10,H2078,0):'[1]NKC'!$E$5007,0)+H2078)=16,"",MATCH($C$8,OFFSET([1]NKC!$E$10,H2078,0):'[1]NKC'!$E$5007,0)+H2078))</f>
        <v/>
      </c>
    </row>
    <row r="2080" spans="1:8" s="52" customFormat="1" ht="14.25" hidden="1">
      <c r="A2080" s="45" t="str">
        <f ca="1">IF($H2080="","",INDEX([1]NKC!$A$10:$A$5007,$H2080))</f>
        <v/>
      </c>
      <c r="B2080" s="46" t="str">
        <f ca="1">IF($H2080="","",INDEX([1]NKC!$B$10:$B$5007,$H2080))</f>
        <v/>
      </c>
      <c r="C2080" s="47" t="str">
        <f ca="1">IF($H2080="","",INDEX([1]NKC!$C$10:$C$5007,$H2080))</f>
        <v/>
      </c>
      <c r="D2080" s="48" t="str">
        <f ca="1">IF(IF($H2080="","",INDEX([1]NKC!$D$10:$D$5007,$H2080))=$C$8,IF($H2080="","",INDEX([1]NKC!$E$10:$E$5007,$H2080)),IF($H2080="","",INDEX([1]NKC!$D$10:$D$5007,$H2080)))</f>
        <v/>
      </c>
      <c r="E2080" s="49" t="str">
        <f ca="1">IF(IF($H2080="","",INDEX([1]NKC!$E$10:$E$5007,$H2080))=$C$8,"",IF($H2080="","",INDEX([1]NKC!$F$10:$F$5007,$H2080)))</f>
        <v/>
      </c>
      <c r="F2080" s="55" t="str">
        <f ca="1">IF(IF($H2080="","",INDEX([1]NKC!$D$10:$D$5007,$H2080))=$C$8,"",IF($H2080="","",INDEX([1]NKC!$F$10:$F$5007,$H2080)))</f>
        <v/>
      </c>
      <c r="G2080" s="50">
        <f ca="1">IF(SUM(E2080:F2080)=0,0,$G$11+SUM(E$12:$E2080)-SUM(F$12:$F2080))</f>
        <v>0</v>
      </c>
      <c r="H2080" s="51" t="str">
        <f ca="1">IF(IF(TYPE(MATCH($C$8,OFFSET([1]NKC!$D$10,H2079,0):'[1]NKC'!$D$5007,0)+H2079)=16,"",MATCH($C$8,OFFSET([1]NKC!$D$10,H2079,0):'[1]NKC'!$D$5007,0)+H2079)&lt;IF(TYPE(MATCH($C$8,OFFSET([1]NKC!$E$10,H2079,0):'[1]NKC'!$E$5007,0)+H2079)=16,"",MATCH($C$8,OFFSET([1]NKC!$E$10,H2079,0):'[1]NKC'!$E$5007,0)+H2079),IF(TYPE(MATCH($C$8,OFFSET([1]NKC!$D$10,H2079,0):'[1]NKC'!$D$5007,0)+H2079)=16,"",MATCH($C$8,OFFSET([1]NKC!$D$10,H2079,0):'[1]NKC'!$D$5007,0)+H2079),IF(TYPE(MATCH($C$8,OFFSET([1]NKC!$E$10,H2079,0):'[1]NKC'!$E$5007,0)+H2079)=16,"",MATCH($C$8,OFFSET([1]NKC!$E$10,H2079,0):'[1]NKC'!$E$5007,0)+H2079))</f>
        <v/>
      </c>
    </row>
    <row r="2081" spans="1:8" s="52" customFormat="1" ht="14.25" hidden="1">
      <c r="A2081" s="45" t="str">
        <f ca="1">IF($H2081="","",INDEX([1]NKC!$A$10:$A$5007,$H2081))</f>
        <v/>
      </c>
      <c r="B2081" s="46" t="str">
        <f ca="1">IF($H2081="","",INDEX([1]NKC!$B$10:$B$5007,$H2081))</f>
        <v/>
      </c>
      <c r="C2081" s="47" t="str">
        <f ca="1">IF($H2081="","",INDEX([1]NKC!$C$10:$C$5007,$H2081))</f>
        <v/>
      </c>
      <c r="D2081" s="48" t="str">
        <f ca="1">IF(IF($H2081="","",INDEX([1]NKC!$D$10:$D$5007,$H2081))=$C$8,IF($H2081="","",INDEX([1]NKC!$E$10:$E$5007,$H2081)),IF($H2081="","",INDEX([1]NKC!$D$10:$D$5007,$H2081)))</f>
        <v/>
      </c>
      <c r="E2081" s="49" t="str">
        <f ca="1">IF(IF($H2081="","",INDEX([1]NKC!$E$10:$E$5007,$H2081))=$C$8,"",IF($H2081="","",INDEX([1]NKC!$F$10:$F$5007,$H2081)))</f>
        <v/>
      </c>
      <c r="F2081" s="55" t="str">
        <f ca="1">IF(IF($H2081="","",INDEX([1]NKC!$D$10:$D$5007,$H2081))=$C$8,"",IF($H2081="","",INDEX([1]NKC!$F$10:$F$5007,$H2081)))</f>
        <v/>
      </c>
      <c r="G2081" s="50">
        <f ca="1">IF(SUM(E2081:F2081)=0,0,$G$11+SUM(E$12:$E2081)-SUM(F$12:$F2081))</f>
        <v>0</v>
      </c>
      <c r="H2081" s="51" t="str">
        <f ca="1">IF(IF(TYPE(MATCH($C$8,OFFSET([1]NKC!$D$10,H2080,0):'[1]NKC'!$D$5007,0)+H2080)=16,"",MATCH($C$8,OFFSET([1]NKC!$D$10,H2080,0):'[1]NKC'!$D$5007,0)+H2080)&lt;IF(TYPE(MATCH($C$8,OFFSET([1]NKC!$E$10,H2080,0):'[1]NKC'!$E$5007,0)+H2080)=16,"",MATCH($C$8,OFFSET([1]NKC!$E$10,H2080,0):'[1]NKC'!$E$5007,0)+H2080),IF(TYPE(MATCH($C$8,OFFSET([1]NKC!$D$10,H2080,0):'[1]NKC'!$D$5007,0)+H2080)=16,"",MATCH($C$8,OFFSET([1]NKC!$D$10,H2080,0):'[1]NKC'!$D$5007,0)+H2080),IF(TYPE(MATCH($C$8,OFFSET([1]NKC!$E$10,H2080,0):'[1]NKC'!$E$5007,0)+H2080)=16,"",MATCH($C$8,OFFSET([1]NKC!$E$10,H2080,0):'[1]NKC'!$E$5007,0)+H2080))</f>
        <v/>
      </c>
    </row>
    <row r="2082" spans="1:8" s="52" customFormat="1" ht="14.25" hidden="1">
      <c r="A2082" s="45" t="str">
        <f ca="1">IF($H2082="","",INDEX([1]NKC!$A$10:$A$5007,$H2082))</f>
        <v/>
      </c>
      <c r="B2082" s="46" t="str">
        <f ca="1">IF($H2082="","",INDEX([1]NKC!$B$10:$B$5007,$H2082))</f>
        <v/>
      </c>
      <c r="C2082" s="47" t="str">
        <f ca="1">IF($H2082="","",INDEX([1]NKC!$C$10:$C$5007,$H2082))</f>
        <v/>
      </c>
      <c r="D2082" s="48" t="str">
        <f ca="1">IF(IF($H2082="","",INDEX([1]NKC!$D$10:$D$5007,$H2082))=$C$8,IF($H2082="","",INDEX([1]NKC!$E$10:$E$5007,$H2082)),IF($H2082="","",INDEX([1]NKC!$D$10:$D$5007,$H2082)))</f>
        <v/>
      </c>
      <c r="E2082" s="49" t="str">
        <f ca="1">IF(IF($H2082="","",INDEX([1]NKC!$E$10:$E$5007,$H2082))=$C$8,"",IF($H2082="","",INDEX([1]NKC!$F$10:$F$5007,$H2082)))</f>
        <v/>
      </c>
      <c r="F2082" s="55" t="str">
        <f ca="1">IF(IF($H2082="","",INDEX([1]NKC!$D$10:$D$5007,$H2082))=$C$8,"",IF($H2082="","",INDEX([1]NKC!$F$10:$F$5007,$H2082)))</f>
        <v/>
      </c>
      <c r="G2082" s="50">
        <f ca="1">IF(SUM(E2082:F2082)=0,0,$G$11+SUM(E$12:$E2082)-SUM(F$12:$F2082))</f>
        <v>0</v>
      </c>
      <c r="H2082" s="51" t="str">
        <f ca="1">IF(IF(TYPE(MATCH($C$8,OFFSET([1]NKC!$D$10,H2081,0):'[1]NKC'!$D$5007,0)+H2081)=16,"",MATCH($C$8,OFFSET([1]NKC!$D$10,H2081,0):'[1]NKC'!$D$5007,0)+H2081)&lt;IF(TYPE(MATCH($C$8,OFFSET([1]NKC!$E$10,H2081,0):'[1]NKC'!$E$5007,0)+H2081)=16,"",MATCH($C$8,OFFSET([1]NKC!$E$10,H2081,0):'[1]NKC'!$E$5007,0)+H2081),IF(TYPE(MATCH($C$8,OFFSET([1]NKC!$D$10,H2081,0):'[1]NKC'!$D$5007,0)+H2081)=16,"",MATCH($C$8,OFFSET([1]NKC!$D$10,H2081,0):'[1]NKC'!$D$5007,0)+H2081),IF(TYPE(MATCH($C$8,OFFSET([1]NKC!$E$10,H2081,0):'[1]NKC'!$E$5007,0)+H2081)=16,"",MATCH($C$8,OFFSET([1]NKC!$E$10,H2081,0):'[1]NKC'!$E$5007,0)+H2081))</f>
        <v/>
      </c>
    </row>
    <row r="2083" spans="1:8" s="52" customFormat="1" ht="14.25" hidden="1">
      <c r="A2083" s="45" t="str">
        <f ca="1">IF($H2083="","",INDEX([1]NKC!$A$10:$A$5007,$H2083))</f>
        <v/>
      </c>
      <c r="B2083" s="46" t="str">
        <f ca="1">IF($H2083="","",INDEX([1]NKC!$B$10:$B$5007,$H2083))</f>
        <v/>
      </c>
      <c r="C2083" s="47" t="str">
        <f ca="1">IF($H2083="","",INDEX([1]NKC!$C$10:$C$5007,$H2083))</f>
        <v/>
      </c>
      <c r="D2083" s="48" t="str">
        <f ca="1">IF(IF($H2083="","",INDEX([1]NKC!$D$10:$D$5007,$H2083))=$C$8,IF($H2083="","",INDEX([1]NKC!$E$10:$E$5007,$H2083)),IF($H2083="","",INDEX([1]NKC!$D$10:$D$5007,$H2083)))</f>
        <v/>
      </c>
      <c r="E2083" s="49" t="str">
        <f ca="1">IF(IF($H2083="","",INDEX([1]NKC!$E$10:$E$5007,$H2083))=$C$8,"",IF($H2083="","",INDEX([1]NKC!$F$10:$F$5007,$H2083)))</f>
        <v/>
      </c>
      <c r="F2083" s="55" t="str">
        <f ca="1">IF(IF($H2083="","",INDEX([1]NKC!$D$10:$D$5007,$H2083))=$C$8,"",IF($H2083="","",INDEX([1]NKC!$F$10:$F$5007,$H2083)))</f>
        <v/>
      </c>
      <c r="G2083" s="50">
        <f ca="1">IF(SUM(E2083:F2083)=0,0,$G$11+SUM(E$12:$E2083)-SUM(F$12:$F2083))</f>
        <v>0</v>
      </c>
      <c r="H2083" s="51" t="str">
        <f ca="1">IF(IF(TYPE(MATCH($C$8,OFFSET([1]NKC!$D$10,H2082,0):'[1]NKC'!$D$5007,0)+H2082)=16,"",MATCH($C$8,OFFSET([1]NKC!$D$10,H2082,0):'[1]NKC'!$D$5007,0)+H2082)&lt;IF(TYPE(MATCH($C$8,OFFSET([1]NKC!$E$10,H2082,0):'[1]NKC'!$E$5007,0)+H2082)=16,"",MATCH($C$8,OFFSET([1]NKC!$E$10,H2082,0):'[1]NKC'!$E$5007,0)+H2082),IF(TYPE(MATCH($C$8,OFFSET([1]NKC!$D$10,H2082,0):'[1]NKC'!$D$5007,0)+H2082)=16,"",MATCH($C$8,OFFSET([1]NKC!$D$10,H2082,0):'[1]NKC'!$D$5007,0)+H2082),IF(TYPE(MATCH($C$8,OFFSET([1]NKC!$E$10,H2082,0):'[1]NKC'!$E$5007,0)+H2082)=16,"",MATCH($C$8,OFFSET([1]NKC!$E$10,H2082,0):'[1]NKC'!$E$5007,0)+H2082))</f>
        <v/>
      </c>
    </row>
    <row r="2084" spans="1:8" s="52" customFormat="1" ht="14.25" hidden="1">
      <c r="A2084" s="45" t="str">
        <f ca="1">IF($H2084="","",INDEX([1]NKC!$A$10:$A$5007,$H2084))</f>
        <v/>
      </c>
      <c r="B2084" s="46" t="str">
        <f ca="1">IF($H2084="","",INDEX([1]NKC!$B$10:$B$5007,$H2084))</f>
        <v/>
      </c>
      <c r="C2084" s="47" t="str">
        <f ca="1">IF($H2084="","",INDEX([1]NKC!$C$10:$C$5007,$H2084))</f>
        <v/>
      </c>
      <c r="D2084" s="48" t="str">
        <f ca="1">IF(IF($H2084="","",INDEX([1]NKC!$D$10:$D$5007,$H2084))=$C$8,IF($H2084="","",INDEX([1]NKC!$E$10:$E$5007,$H2084)),IF($H2084="","",INDEX([1]NKC!$D$10:$D$5007,$H2084)))</f>
        <v/>
      </c>
      <c r="E2084" s="49" t="str">
        <f ca="1">IF(IF($H2084="","",INDEX([1]NKC!$E$10:$E$5007,$H2084))=$C$8,"",IF($H2084="","",INDEX([1]NKC!$F$10:$F$5007,$H2084)))</f>
        <v/>
      </c>
      <c r="F2084" s="55" t="str">
        <f ca="1">IF(IF($H2084="","",INDEX([1]NKC!$D$10:$D$5007,$H2084))=$C$8,"",IF($H2084="","",INDEX([1]NKC!$F$10:$F$5007,$H2084)))</f>
        <v/>
      </c>
      <c r="G2084" s="50">
        <f ca="1">IF(SUM(E2084:F2084)=0,0,$G$11+SUM(E$12:$E2084)-SUM(F$12:$F2084))</f>
        <v>0</v>
      </c>
      <c r="H2084" s="51" t="str">
        <f ca="1">IF(IF(TYPE(MATCH($C$8,OFFSET([1]NKC!$D$10,H2083,0):'[1]NKC'!$D$5007,0)+H2083)=16,"",MATCH($C$8,OFFSET([1]NKC!$D$10,H2083,0):'[1]NKC'!$D$5007,0)+H2083)&lt;IF(TYPE(MATCH($C$8,OFFSET([1]NKC!$E$10,H2083,0):'[1]NKC'!$E$5007,0)+H2083)=16,"",MATCH($C$8,OFFSET([1]NKC!$E$10,H2083,0):'[1]NKC'!$E$5007,0)+H2083),IF(TYPE(MATCH($C$8,OFFSET([1]NKC!$D$10,H2083,0):'[1]NKC'!$D$5007,0)+H2083)=16,"",MATCH($C$8,OFFSET([1]NKC!$D$10,H2083,0):'[1]NKC'!$D$5007,0)+H2083),IF(TYPE(MATCH($C$8,OFFSET([1]NKC!$E$10,H2083,0):'[1]NKC'!$E$5007,0)+H2083)=16,"",MATCH($C$8,OFFSET([1]NKC!$E$10,H2083,0):'[1]NKC'!$E$5007,0)+H2083))</f>
        <v/>
      </c>
    </row>
    <row r="2085" spans="1:8" s="52" customFormat="1" ht="14.25" hidden="1">
      <c r="A2085" s="45" t="str">
        <f ca="1">IF($H2085="","",INDEX([1]NKC!$A$10:$A$5007,$H2085))</f>
        <v/>
      </c>
      <c r="B2085" s="46" t="str">
        <f ca="1">IF($H2085="","",INDEX([1]NKC!$B$10:$B$5007,$H2085))</f>
        <v/>
      </c>
      <c r="C2085" s="47" t="str">
        <f ca="1">IF($H2085="","",INDEX([1]NKC!$C$10:$C$5007,$H2085))</f>
        <v/>
      </c>
      <c r="D2085" s="48" t="str">
        <f ca="1">IF(IF($H2085="","",INDEX([1]NKC!$D$10:$D$5007,$H2085))=$C$8,IF($H2085="","",INDEX([1]NKC!$E$10:$E$5007,$H2085)),IF($H2085="","",INDEX([1]NKC!$D$10:$D$5007,$H2085)))</f>
        <v/>
      </c>
      <c r="E2085" s="49" t="str">
        <f ca="1">IF(IF($H2085="","",INDEX([1]NKC!$E$10:$E$5007,$H2085))=$C$8,"",IF($H2085="","",INDEX([1]NKC!$F$10:$F$5007,$H2085)))</f>
        <v/>
      </c>
      <c r="F2085" s="55" t="str">
        <f ca="1">IF(IF($H2085="","",INDEX([1]NKC!$D$10:$D$5007,$H2085))=$C$8,"",IF($H2085="","",INDEX([1]NKC!$F$10:$F$5007,$H2085)))</f>
        <v/>
      </c>
      <c r="G2085" s="50">
        <f ca="1">IF(SUM(E2085:F2085)=0,0,$G$11+SUM(E$12:$E2085)-SUM(F$12:$F2085))</f>
        <v>0</v>
      </c>
      <c r="H2085" s="51" t="str">
        <f ca="1">IF(IF(TYPE(MATCH($C$8,OFFSET([1]NKC!$D$10,H2084,0):'[1]NKC'!$D$5007,0)+H2084)=16,"",MATCH($C$8,OFFSET([1]NKC!$D$10,H2084,0):'[1]NKC'!$D$5007,0)+H2084)&lt;IF(TYPE(MATCH($C$8,OFFSET([1]NKC!$E$10,H2084,0):'[1]NKC'!$E$5007,0)+H2084)=16,"",MATCH($C$8,OFFSET([1]NKC!$E$10,H2084,0):'[1]NKC'!$E$5007,0)+H2084),IF(TYPE(MATCH($C$8,OFFSET([1]NKC!$D$10,H2084,0):'[1]NKC'!$D$5007,0)+H2084)=16,"",MATCH($C$8,OFFSET([1]NKC!$D$10,H2084,0):'[1]NKC'!$D$5007,0)+H2084),IF(TYPE(MATCH($C$8,OFFSET([1]NKC!$E$10,H2084,0):'[1]NKC'!$E$5007,0)+H2084)=16,"",MATCH($C$8,OFFSET([1]NKC!$E$10,H2084,0):'[1]NKC'!$E$5007,0)+H2084))</f>
        <v/>
      </c>
    </row>
    <row r="2086" spans="1:8" s="52" customFormat="1" ht="14.25" hidden="1">
      <c r="A2086" s="45" t="str">
        <f ca="1">IF($H2086="","",INDEX([1]NKC!$A$10:$A$5007,$H2086))</f>
        <v/>
      </c>
      <c r="B2086" s="46" t="str">
        <f ca="1">IF($H2086="","",INDEX([1]NKC!$B$10:$B$5007,$H2086))</f>
        <v/>
      </c>
      <c r="C2086" s="47" t="str">
        <f ca="1">IF($H2086="","",INDEX([1]NKC!$C$10:$C$5007,$H2086))</f>
        <v/>
      </c>
      <c r="D2086" s="48" t="str">
        <f ca="1">IF(IF($H2086="","",INDEX([1]NKC!$D$10:$D$5007,$H2086))=$C$8,IF($H2086="","",INDEX([1]NKC!$E$10:$E$5007,$H2086)),IF($H2086="","",INDEX([1]NKC!$D$10:$D$5007,$H2086)))</f>
        <v/>
      </c>
      <c r="E2086" s="49" t="str">
        <f ca="1">IF(IF($H2086="","",INDEX([1]NKC!$E$10:$E$5007,$H2086))=$C$8,"",IF($H2086="","",INDEX([1]NKC!$F$10:$F$5007,$H2086)))</f>
        <v/>
      </c>
      <c r="F2086" s="55" t="str">
        <f ca="1">IF(IF($H2086="","",INDEX([1]NKC!$D$10:$D$5007,$H2086))=$C$8,"",IF($H2086="","",INDEX([1]NKC!$F$10:$F$5007,$H2086)))</f>
        <v/>
      </c>
      <c r="G2086" s="50">
        <f ca="1">IF(SUM(E2086:F2086)=0,0,$G$11+SUM(E$12:$E2086)-SUM(F$12:$F2086))</f>
        <v>0</v>
      </c>
      <c r="H2086" s="51" t="str">
        <f ca="1">IF(IF(TYPE(MATCH($C$8,OFFSET([1]NKC!$D$10,H2085,0):'[1]NKC'!$D$5007,0)+H2085)=16,"",MATCH($C$8,OFFSET([1]NKC!$D$10,H2085,0):'[1]NKC'!$D$5007,0)+H2085)&lt;IF(TYPE(MATCH($C$8,OFFSET([1]NKC!$E$10,H2085,0):'[1]NKC'!$E$5007,0)+H2085)=16,"",MATCH($C$8,OFFSET([1]NKC!$E$10,H2085,0):'[1]NKC'!$E$5007,0)+H2085),IF(TYPE(MATCH($C$8,OFFSET([1]NKC!$D$10,H2085,0):'[1]NKC'!$D$5007,0)+H2085)=16,"",MATCH($C$8,OFFSET([1]NKC!$D$10,H2085,0):'[1]NKC'!$D$5007,0)+H2085),IF(TYPE(MATCH($C$8,OFFSET([1]NKC!$E$10,H2085,0):'[1]NKC'!$E$5007,0)+H2085)=16,"",MATCH($C$8,OFFSET([1]NKC!$E$10,H2085,0):'[1]NKC'!$E$5007,0)+H2085))</f>
        <v/>
      </c>
    </row>
    <row r="2087" spans="1:8" s="52" customFormat="1" ht="14.25" hidden="1">
      <c r="A2087" s="45" t="str">
        <f ca="1">IF($H2087="","",INDEX([1]NKC!$A$10:$A$5007,$H2087))</f>
        <v/>
      </c>
      <c r="B2087" s="46" t="str">
        <f ca="1">IF($H2087="","",INDEX([1]NKC!$B$10:$B$5007,$H2087))</f>
        <v/>
      </c>
      <c r="C2087" s="47" t="str">
        <f ca="1">IF($H2087="","",INDEX([1]NKC!$C$10:$C$5007,$H2087))</f>
        <v/>
      </c>
      <c r="D2087" s="48" t="str">
        <f ca="1">IF(IF($H2087="","",INDEX([1]NKC!$D$10:$D$5007,$H2087))=$C$8,IF($H2087="","",INDEX([1]NKC!$E$10:$E$5007,$H2087)),IF($H2087="","",INDEX([1]NKC!$D$10:$D$5007,$H2087)))</f>
        <v/>
      </c>
      <c r="E2087" s="49" t="str">
        <f ca="1">IF(IF($H2087="","",INDEX([1]NKC!$E$10:$E$5007,$H2087))=$C$8,"",IF($H2087="","",INDEX([1]NKC!$F$10:$F$5007,$H2087)))</f>
        <v/>
      </c>
      <c r="F2087" s="55" t="str">
        <f ca="1">IF(IF($H2087="","",INDEX([1]NKC!$D$10:$D$5007,$H2087))=$C$8,"",IF($H2087="","",INDEX([1]NKC!$F$10:$F$5007,$H2087)))</f>
        <v/>
      </c>
      <c r="G2087" s="50">
        <f ca="1">IF(SUM(E2087:F2087)=0,0,$G$11+SUM(E$12:$E2087)-SUM(F$12:$F2087))</f>
        <v>0</v>
      </c>
      <c r="H2087" s="51" t="str">
        <f ca="1">IF(IF(TYPE(MATCH($C$8,OFFSET([1]NKC!$D$10,H2086,0):'[1]NKC'!$D$5007,0)+H2086)=16,"",MATCH($C$8,OFFSET([1]NKC!$D$10,H2086,0):'[1]NKC'!$D$5007,0)+H2086)&lt;IF(TYPE(MATCH($C$8,OFFSET([1]NKC!$E$10,H2086,0):'[1]NKC'!$E$5007,0)+H2086)=16,"",MATCH($C$8,OFFSET([1]NKC!$E$10,H2086,0):'[1]NKC'!$E$5007,0)+H2086),IF(TYPE(MATCH($C$8,OFFSET([1]NKC!$D$10,H2086,0):'[1]NKC'!$D$5007,0)+H2086)=16,"",MATCH($C$8,OFFSET([1]NKC!$D$10,H2086,0):'[1]NKC'!$D$5007,0)+H2086),IF(TYPE(MATCH($C$8,OFFSET([1]NKC!$E$10,H2086,0):'[1]NKC'!$E$5007,0)+H2086)=16,"",MATCH($C$8,OFFSET([1]NKC!$E$10,H2086,0):'[1]NKC'!$E$5007,0)+H2086))</f>
        <v/>
      </c>
    </row>
    <row r="2088" spans="1:8" s="52" customFormat="1" ht="14.25" hidden="1">
      <c r="A2088" s="45" t="str">
        <f ca="1">IF($H2088="","",INDEX([1]NKC!$A$10:$A$5007,$H2088))</f>
        <v/>
      </c>
      <c r="B2088" s="46" t="str">
        <f ca="1">IF($H2088="","",INDEX([1]NKC!$B$10:$B$5007,$H2088))</f>
        <v/>
      </c>
      <c r="C2088" s="47" t="str">
        <f ca="1">IF($H2088="","",INDEX([1]NKC!$C$10:$C$5007,$H2088))</f>
        <v/>
      </c>
      <c r="D2088" s="48" t="str">
        <f ca="1">IF(IF($H2088="","",INDEX([1]NKC!$D$10:$D$5007,$H2088))=$C$8,IF($H2088="","",INDEX([1]NKC!$E$10:$E$5007,$H2088)),IF($H2088="","",INDEX([1]NKC!$D$10:$D$5007,$H2088)))</f>
        <v/>
      </c>
      <c r="E2088" s="49" t="str">
        <f ca="1">IF(IF($H2088="","",INDEX([1]NKC!$E$10:$E$5007,$H2088))=$C$8,"",IF($H2088="","",INDEX([1]NKC!$F$10:$F$5007,$H2088)))</f>
        <v/>
      </c>
      <c r="F2088" s="55" t="str">
        <f ca="1">IF(IF($H2088="","",INDEX([1]NKC!$D$10:$D$5007,$H2088))=$C$8,"",IF($H2088="","",INDEX([1]NKC!$F$10:$F$5007,$H2088)))</f>
        <v/>
      </c>
      <c r="G2088" s="50">
        <f ca="1">IF(SUM(E2088:F2088)=0,0,$G$11+SUM(E$12:$E2088)-SUM(F$12:$F2088))</f>
        <v>0</v>
      </c>
      <c r="H2088" s="51" t="str">
        <f ca="1">IF(IF(TYPE(MATCH($C$8,OFFSET([1]NKC!$D$10,H2087,0):'[1]NKC'!$D$5007,0)+H2087)=16,"",MATCH($C$8,OFFSET([1]NKC!$D$10,H2087,0):'[1]NKC'!$D$5007,0)+H2087)&lt;IF(TYPE(MATCH($C$8,OFFSET([1]NKC!$E$10,H2087,0):'[1]NKC'!$E$5007,0)+H2087)=16,"",MATCH($C$8,OFFSET([1]NKC!$E$10,H2087,0):'[1]NKC'!$E$5007,0)+H2087),IF(TYPE(MATCH($C$8,OFFSET([1]NKC!$D$10,H2087,0):'[1]NKC'!$D$5007,0)+H2087)=16,"",MATCH($C$8,OFFSET([1]NKC!$D$10,H2087,0):'[1]NKC'!$D$5007,0)+H2087),IF(TYPE(MATCH($C$8,OFFSET([1]NKC!$E$10,H2087,0):'[1]NKC'!$E$5007,0)+H2087)=16,"",MATCH($C$8,OFFSET([1]NKC!$E$10,H2087,0):'[1]NKC'!$E$5007,0)+H2087))</f>
        <v/>
      </c>
    </row>
    <row r="2089" spans="1:8" s="52" customFormat="1" ht="14.25" hidden="1">
      <c r="A2089" s="45" t="str">
        <f ca="1">IF($H2089="","",INDEX([1]NKC!$A$10:$A$5007,$H2089))</f>
        <v/>
      </c>
      <c r="B2089" s="46" t="str">
        <f ca="1">IF($H2089="","",INDEX([1]NKC!$B$10:$B$5007,$H2089))</f>
        <v/>
      </c>
      <c r="C2089" s="47" t="str">
        <f ca="1">IF($H2089="","",INDEX([1]NKC!$C$10:$C$5007,$H2089))</f>
        <v/>
      </c>
      <c r="D2089" s="48" t="str">
        <f ca="1">IF(IF($H2089="","",INDEX([1]NKC!$D$10:$D$5007,$H2089))=$C$8,IF($H2089="","",INDEX([1]NKC!$E$10:$E$5007,$H2089)),IF($H2089="","",INDEX([1]NKC!$D$10:$D$5007,$H2089)))</f>
        <v/>
      </c>
      <c r="E2089" s="49" t="str">
        <f ca="1">IF(IF($H2089="","",INDEX([1]NKC!$E$10:$E$5007,$H2089))=$C$8,"",IF($H2089="","",INDEX([1]NKC!$F$10:$F$5007,$H2089)))</f>
        <v/>
      </c>
      <c r="F2089" s="55" t="str">
        <f ca="1">IF(IF($H2089="","",INDEX([1]NKC!$D$10:$D$5007,$H2089))=$C$8,"",IF($H2089="","",INDEX([1]NKC!$F$10:$F$5007,$H2089)))</f>
        <v/>
      </c>
      <c r="G2089" s="50">
        <f ca="1">IF(SUM(E2089:F2089)=0,0,$G$11+SUM(E$12:$E2089)-SUM(F$12:$F2089))</f>
        <v>0</v>
      </c>
      <c r="H2089" s="51" t="str">
        <f ca="1">IF(IF(TYPE(MATCH($C$8,OFFSET([1]NKC!$D$10,H2088,0):'[1]NKC'!$D$5007,0)+H2088)=16,"",MATCH($C$8,OFFSET([1]NKC!$D$10,H2088,0):'[1]NKC'!$D$5007,0)+H2088)&lt;IF(TYPE(MATCH($C$8,OFFSET([1]NKC!$E$10,H2088,0):'[1]NKC'!$E$5007,0)+H2088)=16,"",MATCH($C$8,OFFSET([1]NKC!$E$10,H2088,0):'[1]NKC'!$E$5007,0)+H2088),IF(TYPE(MATCH($C$8,OFFSET([1]NKC!$D$10,H2088,0):'[1]NKC'!$D$5007,0)+H2088)=16,"",MATCH($C$8,OFFSET([1]NKC!$D$10,H2088,0):'[1]NKC'!$D$5007,0)+H2088),IF(TYPE(MATCH($C$8,OFFSET([1]NKC!$E$10,H2088,0):'[1]NKC'!$E$5007,0)+H2088)=16,"",MATCH($C$8,OFFSET([1]NKC!$E$10,H2088,0):'[1]NKC'!$E$5007,0)+H2088))</f>
        <v/>
      </c>
    </row>
    <row r="2090" spans="1:8" s="52" customFormat="1" ht="14.25" hidden="1">
      <c r="A2090" s="45" t="str">
        <f ca="1">IF($H2090="","",INDEX([1]NKC!$A$10:$A$5007,$H2090))</f>
        <v/>
      </c>
      <c r="B2090" s="46" t="str">
        <f ca="1">IF($H2090="","",INDEX([1]NKC!$B$10:$B$5007,$H2090))</f>
        <v/>
      </c>
      <c r="C2090" s="47" t="str">
        <f ca="1">IF($H2090="","",INDEX([1]NKC!$C$10:$C$5007,$H2090))</f>
        <v/>
      </c>
      <c r="D2090" s="48" t="str">
        <f ca="1">IF(IF($H2090="","",INDEX([1]NKC!$D$10:$D$5007,$H2090))=$C$8,IF($H2090="","",INDEX([1]NKC!$E$10:$E$5007,$H2090)),IF($H2090="","",INDEX([1]NKC!$D$10:$D$5007,$H2090)))</f>
        <v/>
      </c>
      <c r="E2090" s="49" t="str">
        <f ca="1">IF(IF($H2090="","",INDEX([1]NKC!$E$10:$E$5007,$H2090))=$C$8,"",IF($H2090="","",INDEX([1]NKC!$F$10:$F$5007,$H2090)))</f>
        <v/>
      </c>
      <c r="F2090" s="55" t="str">
        <f ca="1">IF(IF($H2090="","",INDEX([1]NKC!$D$10:$D$5007,$H2090))=$C$8,"",IF($H2090="","",INDEX([1]NKC!$F$10:$F$5007,$H2090)))</f>
        <v/>
      </c>
      <c r="G2090" s="50">
        <f ca="1">IF(SUM(E2090:F2090)=0,0,$G$11+SUM(E$12:$E2090)-SUM(F$12:$F2090))</f>
        <v>0</v>
      </c>
      <c r="H2090" s="51" t="str">
        <f ca="1">IF(IF(TYPE(MATCH($C$8,OFFSET([1]NKC!$D$10,H2089,0):'[1]NKC'!$D$5007,0)+H2089)=16,"",MATCH($C$8,OFFSET([1]NKC!$D$10,H2089,0):'[1]NKC'!$D$5007,0)+H2089)&lt;IF(TYPE(MATCH($C$8,OFFSET([1]NKC!$E$10,H2089,0):'[1]NKC'!$E$5007,0)+H2089)=16,"",MATCH($C$8,OFFSET([1]NKC!$E$10,H2089,0):'[1]NKC'!$E$5007,0)+H2089),IF(TYPE(MATCH($C$8,OFFSET([1]NKC!$D$10,H2089,0):'[1]NKC'!$D$5007,0)+H2089)=16,"",MATCH($C$8,OFFSET([1]NKC!$D$10,H2089,0):'[1]NKC'!$D$5007,0)+H2089),IF(TYPE(MATCH($C$8,OFFSET([1]NKC!$E$10,H2089,0):'[1]NKC'!$E$5007,0)+H2089)=16,"",MATCH($C$8,OFFSET([1]NKC!$E$10,H2089,0):'[1]NKC'!$E$5007,0)+H2089))</f>
        <v/>
      </c>
    </row>
    <row r="2091" spans="1:8" s="52" customFormat="1" ht="14.25" hidden="1">
      <c r="A2091" s="45" t="str">
        <f ca="1">IF($H2091="","",INDEX([1]NKC!$A$10:$A$5007,$H2091))</f>
        <v/>
      </c>
      <c r="B2091" s="46" t="str">
        <f ca="1">IF($H2091="","",INDEX([1]NKC!$B$10:$B$5007,$H2091))</f>
        <v/>
      </c>
      <c r="C2091" s="47" t="str">
        <f ca="1">IF($H2091="","",INDEX([1]NKC!$C$10:$C$5007,$H2091))</f>
        <v/>
      </c>
      <c r="D2091" s="48" t="str">
        <f ca="1">IF(IF($H2091="","",INDEX([1]NKC!$D$10:$D$5007,$H2091))=$C$8,IF($H2091="","",INDEX([1]NKC!$E$10:$E$5007,$H2091)),IF($H2091="","",INDEX([1]NKC!$D$10:$D$5007,$H2091)))</f>
        <v/>
      </c>
      <c r="E2091" s="49" t="str">
        <f ca="1">IF(IF($H2091="","",INDEX([1]NKC!$E$10:$E$5007,$H2091))=$C$8,"",IF($H2091="","",INDEX([1]NKC!$F$10:$F$5007,$H2091)))</f>
        <v/>
      </c>
      <c r="F2091" s="55" t="str">
        <f ca="1">IF(IF($H2091="","",INDEX([1]NKC!$D$10:$D$5007,$H2091))=$C$8,"",IF($H2091="","",INDEX([1]NKC!$F$10:$F$5007,$H2091)))</f>
        <v/>
      </c>
      <c r="G2091" s="50">
        <f ca="1">IF(SUM(E2091:F2091)=0,0,$G$11+SUM(E$12:$E2091)-SUM(F$12:$F2091))</f>
        <v>0</v>
      </c>
      <c r="H2091" s="51" t="str">
        <f ca="1">IF(IF(TYPE(MATCH($C$8,OFFSET([1]NKC!$D$10,H2090,0):'[1]NKC'!$D$5007,0)+H2090)=16,"",MATCH($C$8,OFFSET([1]NKC!$D$10,H2090,0):'[1]NKC'!$D$5007,0)+H2090)&lt;IF(TYPE(MATCH($C$8,OFFSET([1]NKC!$E$10,H2090,0):'[1]NKC'!$E$5007,0)+H2090)=16,"",MATCH($C$8,OFFSET([1]NKC!$E$10,H2090,0):'[1]NKC'!$E$5007,0)+H2090),IF(TYPE(MATCH($C$8,OFFSET([1]NKC!$D$10,H2090,0):'[1]NKC'!$D$5007,0)+H2090)=16,"",MATCH($C$8,OFFSET([1]NKC!$D$10,H2090,0):'[1]NKC'!$D$5007,0)+H2090),IF(TYPE(MATCH($C$8,OFFSET([1]NKC!$E$10,H2090,0):'[1]NKC'!$E$5007,0)+H2090)=16,"",MATCH($C$8,OFFSET([1]NKC!$E$10,H2090,0):'[1]NKC'!$E$5007,0)+H2090))</f>
        <v/>
      </c>
    </row>
    <row r="2092" spans="1:8" s="52" customFormat="1" ht="14.25" hidden="1">
      <c r="A2092" s="45" t="str">
        <f ca="1">IF($H2092="","",INDEX([1]NKC!$A$10:$A$5007,$H2092))</f>
        <v/>
      </c>
      <c r="B2092" s="46" t="str">
        <f ca="1">IF($H2092="","",INDEX([1]NKC!$B$10:$B$5007,$H2092))</f>
        <v/>
      </c>
      <c r="C2092" s="47" t="str">
        <f ca="1">IF($H2092="","",INDEX([1]NKC!$C$10:$C$5007,$H2092))</f>
        <v/>
      </c>
      <c r="D2092" s="48" t="str">
        <f ca="1">IF(IF($H2092="","",INDEX([1]NKC!$D$10:$D$5007,$H2092))=$C$8,IF($H2092="","",INDEX([1]NKC!$E$10:$E$5007,$H2092)),IF($H2092="","",INDEX([1]NKC!$D$10:$D$5007,$H2092)))</f>
        <v/>
      </c>
      <c r="E2092" s="49" t="str">
        <f ca="1">IF(IF($H2092="","",INDEX([1]NKC!$E$10:$E$5007,$H2092))=$C$8,"",IF($H2092="","",INDEX([1]NKC!$F$10:$F$5007,$H2092)))</f>
        <v/>
      </c>
      <c r="F2092" s="55" t="str">
        <f ca="1">IF(IF($H2092="","",INDEX([1]NKC!$D$10:$D$5007,$H2092))=$C$8,"",IF($H2092="","",INDEX([1]NKC!$F$10:$F$5007,$H2092)))</f>
        <v/>
      </c>
      <c r="G2092" s="50">
        <f ca="1">IF(SUM(E2092:F2092)=0,0,$G$11+SUM(E$12:$E2092)-SUM(F$12:$F2092))</f>
        <v>0</v>
      </c>
      <c r="H2092" s="51" t="str">
        <f ca="1">IF(IF(TYPE(MATCH($C$8,OFFSET([1]NKC!$D$10,H2091,0):'[1]NKC'!$D$5007,0)+H2091)=16,"",MATCH($C$8,OFFSET([1]NKC!$D$10,H2091,0):'[1]NKC'!$D$5007,0)+H2091)&lt;IF(TYPE(MATCH($C$8,OFFSET([1]NKC!$E$10,H2091,0):'[1]NKC'!$E$5007,0)+H2091)=16,"",MATCH($C$8,OFFSET([1]NKC!$E$10,H2091,0):'[1]NKC'!$E$5007,0)+H2091),IF(TYPE(MATCH($C$8,OFFSET([1]NKC!$D$10,H2091,0):'[1]NKC'!$D$5007,0)+H2091)=16,"",MATCH($C$8,OFFSET([1]NKC!$D$10,H2091,0):'[1]NKC'!$D$5007,0)+H2091),IF(TYPE(MATCH($C$8,OFFSET([1]NKC!$E$10,H2091,0):'[1]NKC'!$E$5007,0)+H2091)=16,"",MATCH($C$8,OFFSET([1]NKC!$E$10,H2091,0):'[1]NKC'!$E$5007,0)+H2091))</f>
        <v/>
      </c>
    </row>
    <row r="2093" spans="1:8" s="52" customFormat="1" ht="14.25" hidden="1">
      <c r="A2093" s="45" t="str">
        <f ca="1">IF($H2093="","",INDEX([1]NKC!$A$10:$A$5007,$H2093))</f>
        <v/>
      </c>
      <c r="B2093" s="46" t="str">
        <f ca="1">IF($H2093="","",INDEX([1]NKC!$B$10:$B$5007,$H2093))</f>
        <v/>
      </c>
      <c r="C2093" s="47" t="str">
        <f ca="1">IF($H2093="","",INDEX([1]NKC!$C$10:$C$5007,$H2093))</f>
        <v/>
      </c>
      <c r="D2093" s="48" t="str">
        <f ca="1">IF(IF($H2093="","",INDEX([1]NKC!$D$10:$D$5007,$H2093))=$C$8,IF($H2093="","",INDEX([1]NKC!$E$10:$E$5007,$H2093)),IF($H2093="","",INDEX([1]NKC!$D$10:$D$5007,$H2093)))</f>
        <v/>
      </c>
      <c r="E2093" s="49" t="str">
        <f ca="1">IF(IF($H2093="","",INDEX([1]NKC!$E$10:$E$5007,$H2093))=$C$8,"",IF($H2093="","",INDEX([1]NKC!$F$10:$F$5007,$H2093)))</f>
        <v/>
      </c>
      <c r="F2093" s="55" t="str">
        <f ca="1">IF(IF($H2093="","",INDEX([1]NKC!$D$10:$D$5007,$H2093))=$C$8,"",IF($H2093="","",INDEX([1]NKC!$F$10:$F$5007,$H2093)))</f>
        <v/>
      </c>
      <c r="G2093" s="50">
        <f ca="1">IF(SUM(E2093:F2093)=0,0,$G$11+SUM(E$12:$E2093)-SUM(F$12:$F2093))</f>
        <v>0</v>
      </c>
      <c r="H2093" s="51" t="str">
        <f ca="1">IF(IF(TYPE(MATCH($C$8,OFFSET([1]NKC!$D$10,H2092,0):'[1]NKC'!$D$5007,0)+H2092)=16,"",MATCH($C$8,OFFSET([1]NKC!$D$10,H2092,0):'[1]NKC'!$D$5007,0)+H2092)&lt;IF(TYPE(MATCH($C$8,OFFSET([1]NKC!$E$10,H2092,0):'[1]NKC'!$E$5007,0)+H2092)=16,"",MATCH($C$8,OFFSET([1]NKC!$E$10,H2092,0):'[1]NKC'!$E$5007,0)+H2092),IF(TYPE(MATCH($C$8,OFFSET([1]NKC!$D$10,H2092,0):'[1]NKC'!$D$5007,0)+H2092)=16,"",MATCH($C$8,OFFSET([1]NKC!$D$10,H2092,0):'[1]NKC'!$D$5007,0)+H2092),IF(TYPE(MATCH($C$8,OFFSET([1]NKC!$E$10,H2092,0):'[1]NKC'!$E$5007,0)+H2092)=16,"",MATCH($C$8,OFFSET([1]NKC!$E$10,H2092,0):'[1]NKC'!$E$5007,0)+H2092))</f>
        <v/>
      </c>
    </row>
    <row r="2094" spans="1:8" s="52" customFormat="1" ht="14.25" hidden="1">
      <c r="A2094" s="45" t="str">
        <f ca="1">IF($H2094="","",INDEX([1]NKC!$A$10:$A$5007,$H2094))</f>
        <v/>
      </c>
      <c r="B2094" s="46" t="str">
        <f ca="1">IF($H2094="","",INDEX([1]NKC!$B$10:$B$5007,$H2094))</f>
        <v/>
      </c>
      <c r="C2094" s="47" t="str">
        <f ca="1">IF($H2094="","",INDEX([1]NKC!$C$10:$C$5007,$H2094))</f>
        <v/>
      </c>
      <c r="D2094" s="48" t="str">
        <f ca="1">IF(IF($H2094="","",INDEX([1]NKC!$D$10:$D$5007,$H2094))=$C$8,IF($H2094="","",INDEX([1]NKC!$E$10:$E$5007,$H2094)),IF($H2094="","",INDEX([1]NKC!$D$10:$D$5007,$H2094)))</f>
        <v/>
      </c>
      <c r="E2094" s="49" t="str">
        <f ca="1">IF(IF($H2094="","",INDEX([1]NKC!$E$10:$E$5007,$H2094))=$C$8,"",IF($H2094="","",INDEX([1]NKC!$F$10:$F$5007,$H2094)))</f>
        <v/>
      </c>
      <c r="F2094" s="55" t="str">
        <f ca="1">IF(IF($H2094="","",INDEX([1]NKC!$D$10:$D$5007,$H2094))=$C$8,"",IF($H2094="","",INDEX([1]NKC!$F$10:$F$5007,$H2094)))</f>
        <v/>
      </c>
      <c r="G2094" s="50">
        <f ca="1">IF(SUM(E2094:F2094)=0,0,$G$11+SUM(E$12:$E2094)-SUM(F$12:$F2094))</f>
        <v>0</v>
      </c>
      <c r="H2094" s="51" t="str">
        <f ca="1">IF(IF(TYPE(MATCH($C$8,OFFSET([1]NKC!$D$10,H2093,0):'[1]NKC'!$D$5007,0)+H2093)=16,"",MATCH($C$8,OFFSET([1]NKC!$D$10,H2093,0):'[1]NKC'!$D$5007,0)+H2093)&lt;IF(TYPE(MATCH($C$8,OFFSET([1]NKC!$E$10,H2093,0):'[1]NKC'!$E$5007,0)+H2093)=16,"",MATCH($C$8,OFFSET([1]NKC!$E$10,H2093,0):'[1]NKC'!$E$5007,0)+H2093),IF(TYPE(MATCH($C$8,OFFSET([1]NKC!$D$10,H2093,0):'[1]NKC'!$D$5007,0)+H2093)=16,"",MATCH($C$8,OFFSET([1]NKC!$D$10,H2093,0):'[1]NKC'!$D$5007,0)+H2093),IF(TYPE(MATCH($C$8,OFFSET([1]NKC!$E$10,H2093,0):'[1]NKC'!$E$5007,0)+H2093)=16,"",MATCH($C$8,OFFSET([1]NKC!$E$10,H2093,0):'[1]NKC'!$E$5007,0)+H2093))</f>
        <v/>
      </c>
    </row>
    <row r="2095" spans="1:8" s="52" customFormat="1" ht="14.25" hidden="1">
      <c r="A2095" s="45" t="str">
        <f ca="1">IF($H2095="","",INDEX([1]NKC!$A$10:$A$5007,$H2095))</f>
        <v/>
      </c>
      <c r="B2095" s="46" t="str">
        <f ca="1">IF($H2095="","",INDEX([1]NKC!$B$10:$B$5007,$H2095))</f>
        <v/>
      </c>
      <c r="C2095" s="47" t="str">
        <f ca="1">IF($H2095="","",INDEX([1]NKC!$C$10:$C$5007,$H2095))</f>
        <v/>
      </c>
      <c r="D2095" s="48" t="str">
        <f ca="1">IF(IF($H2095="","",INDEX([1]NKC!$D$10:$D$5007,$H2095))=$C$8,IF($H2095="","",INDEX([1]NKC!$E$10:$E$5007,$H2095)),IF($H2095="","",INDEX([1]NKC!$D$10:$D$5007,$H2095)))</f>
        <v/>
      </c>
      <c r="E2095" s="49" t="str">
        <f ca="1">IF(IF($H2095="","",INDEX([1]NKC!$E$10:$E$5007,$H2095))=$C$8,"",IF($H2095="","",INDEX([1]NKC!$F$10:$F$5007,$H2095)))</f>
        <v/>
      </c>
      <c r="F2095" s="55" t="str">
        <f ca="1">IF(IF($H2095="","",INDEX([1]NKC!$D$10:$D$5007,$H2095))=$C$8,"",IF($H2095="","",INDEX([1]NKC!$F$10:$F$5007,$H2095)))</f>
        <v/>
      </c>
      <c r="G2095" s="50">
        <f ca="1">IF(SUM(E2095:F2095)=0,0,$G$11+SUM(E$12:$E2095)-SUM(F$12:$F2095))</f>
        <v>0</v>
      </c>
      <c r="H2095" s="51" t="str">
        <f ca="1">IF(IF(TYPE(MATCH($C$8,OFFSET([1]NKC!$D$10,H2094,0):'[1]NKC'!$D$5007,0)+H2094)=16,"",MATCH($C$8,OFFSET([1]NKC!$D$10,H2094,0):'[1]NKC'!$D$5007,0)+H2094)&lt;IF(TYPE(MATCH($C$8,OFFSET([1]NKC!$E$10,H2094,0):'[1]NKC'!$E$5007,0)+H2094)=16,"",MATCH($C$8,OFFSET([1]NKC!$E$10,H2094,0):'[1]NKC'!$E$5007,0)+H2094),IF(TYPE(MATCH($C$8,OFFSET([1]NKC!$D$10,H2094,0):'[1]NKC'!$D$5007,0)+H2094)=16,"",MATCH($C$8,OFFSET([1]NKC!$D$10,H2094,0):'[1]NKC'!$D$5007,0)+H2094),IF(TYPE(MATCH($C$8,OFFSET([1]NKC!$E$10,H2094,0):'[1]NKC'!$E$5007,0)+H2094)=16,"",MATCH($C$8,OFFSET([1]NKC!$E$10,H2094,0):'[1]NKC'!$E$5007,0)+H2094))</f>
        <v/>
      </c>
    </row>
    <row r="2096" spans="1:8" s="52" customFormat="1" ht="14.25" hidden="1">
      <c r="A2096" s="45" t="str">
        <f ca="1">IF($H2096="","",INDEX([1]NKC!$A$10:$A$5007,$H2096))</f>
        <v/>
      </c>
      <c r="B2096" s="46" t="str">
        <f ca="1">IF($H2096="","",INDEX([1]NKC!$B$10:$B$5007,$H2096))</f>
        <v/>
      </c>
      <c r="C2096" s="47" t="str">
        <f ca="1">IF($H2096="","",INDEX([1]NKC!$C$10:$C$5007,$H2096))</f>
        <v/>
      </c>
      <c r="D2096" s="48" t="str">
        <f ca="1">IF(IF($H2096="","",INDEX([1]NKC!$D$10:$D$5007,$H2096))=$C$8,IF($H2096="","",INDEX([1]NKC!$E$10:$E$5007,$H2096)),IF($H2096="","",INDEX([1]NKC!$D$10:$D$5007,$H2096)))</f>
        <v/>
      </c>
      <c r="E2096" s="49" t="str">
        <f ca="1">IF(IF($H2096="","",INDEX([1]NKC!$E$10:$E$5007,$H2096))=$C$8,"",IF($H2096="","",INDEX([1]NKC!$F$10:$F$5007,$H2096)))</f>
        <v/>
      </c>
      <c r="F2096" s="55" t="str">
        <f ca="1">IF(IF($H2096="","",INDEX([1]NKC!$D$10:$D$5007,$H2096))=$C$8,"",IF($H2096="","",INDEX([1]NKC!$F$10:$F$5007,$H2096)))</f>
        <v/>
      </c>
      <c r="G2096" s="50">
        <f ca="1">IF(SUM(E2096:F2096)=0,0,$G$11+SUM(E$12:$E2096)-SUM(F$12:$F2096))</f>
        <v>0</v>
      </c>
      <c r="H2096" s="51" t="str">
        <f ca="1">IF(IF(TYPE(MATCH($C$8,OFFSET([1]NKC!$D$10,H2095,0):'[1]NKC'!$D$5007,0)+H2095)=16,"",MATCH($C$8,OFFSET([1]NKC!$D$10,H2095,0):'[1]NKC'!$D$5007,0)+H2095)&lt;IF(TYPE(MATCH($C$8,OFFSET([1]NKC!$E$10,H2095,0):'[1]NKC'!$E$5007,0)+H2095)=16,"",MATCH($C$8,OFFSET([1]NKC!$E$10,H2095,0):'[1]NKC'!$E$5007,0)+H2095),IF(TYPE(MATCH($C$8,OFFSET([1]NKC!$D$10,H2095,0):'[1]NKC'!$D$5007,0)+H2095)=16,"",MATCH($C$8,OFFSET([1]NKC!$D$10,H2095,0):'[1]NKC'!$D$5007,0)+H2095),IF(TYPE(MATCH($C$8,OFFSET([1]NKC!$E$10,H2095,0):'[1]NKC'!$E$5007,0)+H2095)=16,"",MATCH($C$8,OFFSET([1]NKC!$E$10,H2095,0):'[1]NKC'!$E$5007,0)+H2095))</f>
        <v/>
      </c>
    </row>
    <row r="2097" spans="1:8" s="52" customFormat="1" ht="14.25" hidden="1">
      <c r="A2097" s="45" t="str">
        <f ca="1">IF($H2097="","",INDEX([1]NKC!$A$10:$A$5007,$H2097))</f>
        <v/>
      </c>
      <c r="B2097" s="46" t="str">
        <f ca="1">IF($H2097="","",INDEX([1]NKC!$B$10:$B$5007,$H2097))</f>
        <v/>
      </c>
      <c r="C2097" s="47" t="str">
        <f ca="1">IF($H2097="","",INDEX([1]NKC!$C$10:$C$5007,$H2097))</f>
        <v/>
      </c>
      <c r="D2097" s="48" t="str">
        <f ca="1">IF(IF($H2097="","",INDEX([1]NKC!$D$10:$D$5007,$H2097))=$C$8,IF($H2097="","",INDEX([1]NKC!$E$10:$E$5007,$H2097)),IF($H2097="","",INDEX([1]NKC!$D$10:$D$5007,$H2097)))</f>
        <v/>
      </c>
      <c r="E2097" s="49" t="str">
        <f ca="1">IF(IF($H2097="","",INDEX([1]NKC!$E$10:$E$5007,$H2097))=$C$8,"",IF($H2097="","",INDEX([1]NKC!$F$10:$F$5007,$H2097)))</f>
        <v/>
      </c>
      <c r="F2097" s="55" t="str">
        <f ca="1">IF(IF($H2097="","",INDEX([1]NKC!$D$10:$D$5007,$H2097))=$C$8,"",IF($H2097="","",INDEX([1]NKC!$F$10:$F$5007,$H2097)))</f>
        <v/>
      </c>
      <c r="G2097" s="50">
        <f ca="1">IF(SUM(E2097:F2097)=0,0,$G$11+SUM(E$12:$E2097)-SUM(F$12:$F2097))</f>
        <v>0</v>
      </c>
      <c r="H2097" s="51" t="str">
        <f ca="1">IF(IF(TYPE(MATCH($C$8,OFFSET([1]NKC!$D$10,H2096,0):'[1]NKC'!$D$5007,0)+H2096)=16,"",MATCH($C$8,OFFSET([1]NKC!$D$10,H2096,0):'[1]NKC'!$D$5007,0)+H2096)&lt;IF(TYPE(MATCH($C$8,OFFSET([1]NKC!$E$10,H2096,0):'[1]NKC'!$E$5007,0)+H2096)=16,"",MATCH($C$8,OFFSET([1]NKC!$E$10,H2096,0):'[1]NKC'!$E$5007,0)+H2096),IF(TYPE(MATCH($C$8,OFFSET([1]NKC!$D$10,H2096,0):'[1]NKC'!$D$5007,0)+H2096)=16,"",MATCH($C$8,OFFSET([1]NKC!$D$10,H2096,0):'[1]NKC'!$D$5007,0)+H2096),IF(TYPE(MATCH($C$8,OFFSET([1]NKC!$E$10,H2096,0):'[1]NKC'!$E$5007,0)+H2096)=16,"",MATCH($C$8,OFFSET([1]NKC!$E$10,H2096,0):'[1]NKC'!$E$5007,0)+H2096))</f>
        <v/>
      </c>
    </row>
    <row r="2098" spans="1:8" s="52" customFormat="1" ht="14.25" hidden="1">
      <c r="A2098" s="45" t="str">
        <f ca="1">IF($H2098="","",INDEX([1]NKC!$A$10:$A$5007,$H2098))</f>
        <v/>
      </c>
      <c r="B2098" s="46" t="str">
        <f ca="1">IF($H2098="","",INDEX([1]NKC!$B$10:$B$5007,$H2098))</f>
        <v/>
      </c>
      <c r="C2098" s="47" t="str">
        <f ca="1">IF($H2098="","",INDEX([1]NKC!$C$10:$C$5007,$H2098))</f>
        <v/>
      </c>
      <c r="D2098" s="48" t="str">
        <f ca="1">IF(IF($H2098="","",INDEX([1]NKC!$D$10:$D$5007,$H2098))=$C$8,IF($H2098="","",INDEX([1]NKC!$E$10:$E$5007,$H2098)),IF($H2098="","",INDEX([1]NKC!$D$10:$D$5007,$H2098)))</f>
        <v/>
      </c>
      <c r="E2098" s="49" t="str">
        <f ca="1">IF(IF($H2098="","",INDEX([1]NKC!$E$10:$E$5007,$H2098))=$C$8,"",IF($H2098="","",INDEX([1]NKC!$F$10:$F$5007,$H2098)))</f>
        <v/>
      </c>
      <c r="F2098" s="55" t="str">
        <f ca="1">IF(IF($H2098="","",INDEX([1]NKC!$D$10:$D$5007,$H2098))=$C$8,"",IF($H2098="","",INDEX([1]NKC!$F$10:$F$5007,$H2098)))</f>
        <v/>
      </c>
      <c r="G2098" s="50">
        <f ca="1">IF(SUM(E2098:F2098)=0,0,$G$11+SUM(E$12:$E2098)-SUM(F$12:$F2098))</f>
        <v>0</v>
      </c>
      <c r="H2098" s="51" t="str">
        <f ca="1">IF(IF(TYPE(MATCH($C$8,OFFSET([1]NKC!$D$10,H2097,0):'[1]NKC'!$D$5007,0)+H2097)=16,"",MATCH($C$8,OFFSET([1]NKC!$D$10,H2097,0):'[1]NKC'!$D$5007,0)+H2097)&lt;IF(TYPE(MATCH($C$8,OFFSET([1]NKC!$E$10,H2097,0):'[1]NKC'!$E$5007,0)+H2097)=16,"",MATCH($C$8,OFFSET([1]NKC!$E$10,H2097,0):'[1]NKC'!$E$5007,0)+H2097),IF(TYPE(MATCH($C$8,OFFSET([1]NKC!$D$10,H2097,0):'[1]NKC'!$D$5007,0)+H2097)=16,"",MATCH($C$8,OFFSET([1]NKC!$D$10,H2097,0):'[1]NKC'!$D$5007,0)+H2097),IF(TYPE(MATCH($C$8,OFFSET([1]NKC!$E$10,H2097,0):'[1]NKC'!$E$5007,0)+H2097)=16,"",MATCH($C$8,OFFSET([1]NKC!$E$10,H2097,0):'[1]NKC'!$E$5007,0)+H2097))</f>
        <v/>
      </c>
    </row>
    <row r="2099" spans="1:8" s="52" customFormat="1" ht="14.25" hidden="1">
      <c r="A2099" s="45" t="str">
        <f ca="1">IF($H2099="","",INDEX([1]NKC!$A$10:$A$5007,$H2099))</f>
        <v/>
      </c>
      <c r="B2099" s="46" t="str">
        <f ca="1">IF($H2099="","",INDEX([1]NKC!$B$10:$B$5007,$H2099))</f>
        <v/>
      </c>
      <c r="C2099" s="47" t="str">
        <f ca="1">IF($H2099="","",INDEX([1]NKC!$C$10:$C$5007,$H2099))</f>
        <v/>
      </c>
      <c r="D2099" s="48" t="str">
        <f ca="1">IF(IF($H2099="","",INDEX([1]NKC!$D$10:$D$5007,$H2099))=$C$8,IF($H2099="","",INDEX([1]NKC!$E$10:$E$5007,$H2099)),IF($H2099="","",INDEX([1]NKC!$D$10:$D$5007,$H2099)))</f>
        <v/>
      </c>
      <c r="E2099" s="49" t="str">
        <f ca="1">IF(IF($H2099="","",INDEX([1]NKC!$E$10:$E$5007,$H2099))=$C$8,"",IF($H2099="","",INDEX([1]NKC!$F$10:$F$5007,$H2099)))</f>
        <v/>
      </c>
      <c r="F2099" s="55" t="str">
        <f ca="1">IF(IF($H2099="","",INDEX([1]NKC!$D$10:$D$5007,$H2099))=$C$8,"",IF($H2099="","",INDEX([1]NKC!$F$10:$F$5007,$H2099)))</f>
        <v/>
      </c>
      <c r="G2099" s="50">
        <f ca="1">IF(SUM(E2099:F2099)=0,0,$G$11+SUM(E$12:$E2099)-SUM(F$12:$F2099))</f>
        <v>0</v>
      </c>
      <c r="H2099" s="51" t="str">
        <f ca="1">IF(IF(TYPE(MATCH($C$8,OFFSET([1]NKC!$D$10,H2098,0):'[1]NKC'!$D$5007,0)+H2098)=16,"",MATCH($C$8,OFFSET([1]NKC!$D$10,H2098,0):'[1]NKC'!$D$5007,0)+H2098)&lt;IF(TYPE(MATCH($C$8,OFFSET([1]NKC!$E$10,H2098,0):'[1]NKC'!$E$5007,0)+H2098)=16,"",MATCH($C$8,OFFSET([1]NKC!$E$10,H2098,0):'[1]NKC'!$E$5007,0)+H2098),IF(TYPE(MATCH($C$8,OFFSET([1]NKC!$D$10,H2098,0):'[1]NKC'!$D$5007,0)+H2098)=16,"",MATCH($C$8,OFFSET([1]NKC!$D$10,H2098,0):'[1]NKC'!$D$5007,0)+H2098),IF(TYPE(MATCH($C$8,OFFSET([1]NKC!$E$10,H2098,0):'[1]NKC'!$E$5007,0)+H2098)=16,"",MATCH($C$8,OFFSET([1]NKC!$E$10,H2098,0):'[1]NKC'!$E$5007,0)+H2098))</f>
        <v/>
      </c>
    </row>
    <row r="2100" spans="1:8" s="52" customFormat="1" ht="14.25" hidden="1">
      <c r="A2100" s="45" t="str">
        <f ca="1">IF($H2100="","",INDEX([1]NKC!$A$10:$A$5007,$H2100))</f>
        <v/>
      </c>
      <c r="B2100" s="46" t="str">
        <f ca="1">IF($H2100="","",INDEX([1]NKC!$B$10:$B$5007,$H2100))</f>
        <v/>
      </c>
      <c r="C2100" s="47" t="str">
        <f ca="1">IF($H2100="","",INDEX([1]NKC!$C$10:$C$5007,$H2100))</f>
        <v/>
      </c>
      <c r="D2100" s="48" t="str">
        <f ca="1">IF(IF($H2100="","",INDEX([1]NKC!$D$10:$D$5007,$H2100))=$C$8,IF($H2100="","",INDEX([1]NKC!$E$10:$E$5007,$H2100)),IF($H2100="","",INDEX([1]NKC!$D$10:$D$5007,$H2100)))</f>
        <v/>
      </c>
      <c r="E2100" s="49" t="str">
        <f ca="1">IF(IF($H2100="","",INDEX([1]NKC!$E$10:$E$5007,$H2100))=$C$8,"",IF($H2100="","",INDEX([1]NKC!$F$10:$F$5007,$H2100)))</f>
        <v/>
      </c>
      <c r="F2100" s="55" t="str">
        <f ca="1">IF(IF($H2100="","",INDEX([1]NKC!$D$10:$D$5007,$H2100))=$C$8,"",IF($H2100="","",INDEX([1]NKC!$F$10:$F$5007,$H2100)))</f>
        <v/>
      </c>
      <c r="G2100" s="50">
        <f ca="1">IF(SUM(E2100:F2100)=0,0,$G$11+SUM(E$12:$E2100)-SUM(F$12:$F2100))</f>
        <v>0</v>
      </c>
      <c r="H2100" s="51" t="str">
        <f ca="1">IF(IF(TYPE(MATCH($C$8,OFFSET([1]NKC!$D$10,H2099,0):'[1]NKC'!$D$5007,0)+H2099)=16,"",MATCH($C$8,OFFSET([1]NKC!$D$10,H2099,0):'[1]NKC'!$D$5007,0)+H2099)&lt;IF(TYPE(MATCH($C$8,OFFSET([1]NKC!$E$10,H2099,0):'[1]NKC'!$E$5007,0)+H2099)=16,"",MATCH($C$8,OFFSET([1]NKC!$E$10,H2099,0):'[1]NKC'!$E$5007,0)+H2099),IF(TYPE(MATCH($C$8,OFFSET([1]NKC!$D$10,H2099,0):'[1]NKC'!$D$5007,0)+H2099)=16,"",MATCH($C$8,OFFSET([1]NKC!$D$10,H2099,0):'[1]NKC'!$D$5007,0)+H2099),IF(TYPE(MATCH($C$8,OFFSET([1]NKC!$E$10,H2099,0):'[1]NKC'!$E$5007,0)+H2099)=16,"",MATCH($C$8,OFFSET([1]NKC!$E$10,H2099,0):'[1]NKC'!$E$5007,0)+H2099))</f>
        <v/>
      </c>
    </row>
    <row r="2101" spans="1:8" s="52" customFormat="1" ht="14.25" hidden="1">
      <c r="A2101" s="45" t="str">
        <f ca="1">IF($H2101="","",INDEX([1]NKC!$A$10:$A$5007,$H2101))</f>
        <v/>
      </c>
      <c r="B2101" s="46" t="str">
        <f ca="1">IF($H2101="","",INDEX([1]NKC!$B$10:$B$5007,$H2101))</f>
        <v/>
      </c>
      <c r="C2101" s="47" t="str">
        <f ca="1">IF($H2101="","",INDEX([1]NKC!$C$10:$C$5007,$H2101))</f>
        <v/>
      </c>
      <c r="D2101" s="48" t="str">
        <f ca="1">IF(IF($H2101="","",INDEX([1]NKC!$D$10:$D$5007,$H2101))=$C$8,IF($H2101="","",INDEX([1]NKC!$E$10:$E$5007,$H2101)),IF($H2101="","",INDEX([1]NKC!$D$10:$D$5007,$H2101)))</f>
        <v/>
      </c>
      <c r="E2101" s="49" t="str">
        <f ca="1">IF(IF($H2101="","",INDEX([1]NKC!$E$10:$E$5007,$H2101))=$C$8,"",IF($H2101="","",INDEX([1]NKC!$F$10:$F$5007,$H2101)))</f>
        <v/>
      </c>
      <c r="F2101" s="55" t="str">
        <f ca="1">IF(IF($H2101="","",INDEX([1]NKC!$D$10:$D$5007,$H2101))=$C$8,"",IF($H2101="","",INDEX([1]NKC!$F$10:$F$5007,$H2101)))</f>
        <v/>
      </c>
      <c r="G2101" s="50">
        <f ca="1">IF(SUM(E2101:F2101)=0,0,$G$11+SUM(E$12:$E2101)-SUM(F$12:$F2101))</f>
        <v>0</v>
      </c>
      <c r="H2101" s="51" t="str">
        <f ca="1">IF(IF(TYPE(MATCH($C$8,OFFSET([1]NKC!$D$10,H2100,0):'[1]NKC'!$D$5007,0)+H2100)=16,"",MATCH($C$8,OFFSET([1]NKC!$D$10,H2100,0):'[1]NKC'!$D$5007,0)+H2100)&lt;IF(TYPE(MATCH($C$8,OFFSET([1]NKC!$E$10,H2100,0):'[1]NKC'!$E$5007,0)+H2100)=16,"",MATCH($C$8,OFFSET([1]NKC!$E$10,H2100,0):'[1]NKC'!$E$5007,0)+H2100),IF(TYPE(MATCH($C$8,OFFSET([1]NKC!$D$10,H2100,0):'[1]NKC'!$D$5007,0)+H2100)=16,"",MATCH($C$8,OFFSET([1]NKC!$D$10,H2100,0):'[1]NKC'!$D$5007,0)+H2100),IF(TYPE(MATCH($C$8,OFFSET([1]NKC!$E$10,H2100,0):'[1]NKC'!$E$5007,0)+H2100)=16,"",MATCH($C$8,OFFSET([1]NKC!$E$10,H2100,0):'[1]NKC'!$E$5007,0)+H2100))</f>
        <v/>
      </c>
    </row>
    <row r="2102" spans="1:8" s="52" customFormat="1" ht="14.25" hidden="1">
      <c r="A2102" s="45" t="str">
        <f ca="1">IF($H2102="","",INDEX([1]NKC!$A$10:$A$5007,$H2102))</f>
        <v/>
      </c>
      <c r="B2102" s="46" t="str">
        <f ca="1">IF($H2102="","",INDEX([1]NKC!$B$10:$B$5007,$H2102))</f>
        <v/>
      </c>
      <c r="C2102" s="47" t="str">
        <f ca="1">IF($H2102="","",INDEX([1]NKC!$C$10:$C$5007,$H2102))</f>
        <v/>
      </c>
      <c r="D2102" s="48" t="str">
        <f ca="1">IF(IF($H2102="","",INDEX([1]NKC!$D$10:$D$5007,$H2102))=$C$8,IF($H2102="","",INDEX([1]NKC!$E$10:$E$5007,$H2102)),IF($H2102="","",INDEX([1]NKC!$D$10:$D$5007,$H2102)))</f>
        <v/>
      </c>
      <c r="E2102" s="49" t="str">
        <f ca="1">IF(IF($H2102="","",INDEX([1]NKC!$E$10:$E$5007,$H2102))=$C$8,"",IF($H2102="","",INDEX([1]NKC!$F$10:$F$5007,$H2102)))</f>
        <v/>
      </c>
      <c r="F2102" s="55" t="str">
        <f ca="1">IF(IF($H2102="","",INDEX([1]NKC!$D$10:$D$5007,$H2102))=$C$8,"",IF($H2102="","",INDEX([1]NKC!$F$10:$F$5007,$H2102)))</f>
        <v/>
      </c>
      <c r="G2102" s="50">
        <f ca="1">IF(SUM(E2102:F2102)=0,0,$G$11+SUM(E$12:$E2102)-SUM(F$12:$F2102))</f>
        <v>0</v>
      </c>
      <c r="H2102" s="51" t="str">
        <f ca="1">IF(IF(TYPE(MATCH($C$8,OFFSET([1]NKC!$D$10,H2101,0):'[1]NKC'!$D$5007,0)+H2101)=16,"",MATCH($C$8,OFFSET([1]NKC!$D$10,H2101,0):'[1]NKC'!$D$5007,0)+H2101)&lt;IF(TYPE(MATCH($C$8,OFFSET([1]NKC!$E$10,H2101,0):'[1]NKC'!$E$5007,0)+H2101)=16,"",MATCH($C$8,OFFSET([1]NKC!$E$10,H2101,0):'[1]NKC'!$E$5007,0)+H2101),IF(TYPE(MATCH($C$8,OFFSET([1]NKC!$D$10,H2101,0):'[1]NKC'!$D$5007,0)+H2101)=16,"",MATCH($C$8,OFFSET([1]NKC!$D$10,H2101,0):'[1]NKC'!$D$5007,0)+H2101),IF(TYPE(MATCH($C$8,OFFSET([1]NKC!$E$10,H2101,0):'[1]NKC'!$E$5007,0)+H2101)=16,"",MATCH($C$8,OFFSET([1]NKC!$E$10,H2101,0):'[1]NKC'!$E$5007,0)+H2101))</f>
        <v/>
      </c>
    </row>
    <row r="2103" spans="1:8" s="52" customFormat="1" ht="14.25" hidden="1">
      <c r="A2103" s="45" t="str">
        <f ca="1">IF($H2103="","",INDEX([1]NKC!$A$10:$A$5007,$H2103))</f>
        <v/>
      </c>
      <c r="B2103" s="46" t="str">
        <f ca="1">IF($H2103="","",INDEX([1]NKC!$B$10:$B$5007,$H2103))</f>
        <v/>
      </c>
      <c r="C2103" s="47" t="str">
        <f ca="1">IF($H2103="","",INDEX([1]NKC!$C$10:$C$5007,$H2103))</f>
        <v/>
      </c>
      <c r="D2103" s="48" t="str">
        <f ca="1">IF(IF($H2103="","",INDEX([1]NKC!$D$10:$D$5007,$H2103))=$C$8,IF($H2103="","",INDEX([1]NKC!$E$10:$E$5007,$H2103)),IF($H2103="","",INDEX([1]NKC!$D$10:$D$5007,$H2103)))</f>
        <v/>
      </c>
      <c r="E2103" s="49" t="str">
        <f ca="1">IF(IF($H2103="","",INDEX([1]NKC!$E$10:$E$5007,$H2103))=$C$8,"",IF($H2103="","",INDEX([1]NKC!$F$10:$F$5007,$H2103)))</f>
        <v/>
      </c>
      <c r="F2103" s="55" t="str">
        <f ca="1">IF(IF($H2103="","",INDEX([1]NKC!$D$10:$D$5007,$H2103))=$C$8,"",IF($H2103="","",INDEX([1]NKC!$F$10:$F$5007,$H2103)))</f>
        <v/>
      </c>
      <c r="G2103" s="50">
        <f ca="1">IF(SUM(E2103:F2103)=0,0,$G$11+SUM(E$12:$E2103)-SUM(F$12:$F2103))</f>
        <v>0</v>
      </c>
      <c r="H2103" s="51" t="str">
        <f ca="1">IF(IF(TYPE(MATCH($C$8,OFFSET([1]NKC!$D$10,H2102,0):'[1]NKC'!$D$5007,0)+H2102)=16,"",MATCH($C$8,OFFSET([1]NKC!$D$10,H2102,0):'[1]NKC'!$D$5007,0)+H2102)&lt;IF(TYPE(MATCH($C$8,OFFSET([1]NKC!$E$10,H2102,0):'[1]NKC'!$E$5007,0)+H2102)=16,"",MATCH($C$8,OFFSET([1]NKC!$E$10,H2102,0):'[1]NKC'!$E$5007,0)+H2102),IF(TYPE(MATCH($C$8,OFFSET([1]NKC!$D$10,H2102,0):'[1]NKC'!$D$5007,0)+H2102)=16,"",MATCH($C$8,OFFSET([1]NKC!$D$10,H2102,0):'[1]NKC'!$D$5007,0)+H2102),IF(TYPE(MATCH($C$8,OFFSET([1]NKC!$E$10,H2102,0):'[1]NKC'!$E$5007,0)+H2102)=16,"",MATCH($C$8,OFFSET([1]NKC!$E$10,H2102,0):'[1]NKC'!$E$5007,0)+H2102))</f>
        <v/>
      </c>
    </row>
    <row r="2104" spans="1:8" s="52" customFormat="1" ht="14.25" hidden="1">
      <c r="A2104" s="45" t="str">
        <f ca="1">IF($H2104="","",INDEX([1]NKC!$A$10:$A$5007,$H2104))</f>
        <v/>
      </c>
      <c r="B2104" s="46" t="str">
        <f ca="1">IF($H2104="","",INDEX([1]NKC!$B$10:$B$5007,$H2104))</f>
        <v/>
      </c>
      <c r="C2104" s="47" t="str">
        <f ca="1">IF($H2104="","",INDEX([1]NKC!$C$10:$C$5007,$H2104))</f>
        <v/>
      </c>
      <c r="D2104" s="48" t="str">
        <f ca="1">IF(IF($H2104="","",INDEX([1]NKC!$D$10:$D$5007,$H2104))=$C$8,IF($H2104="","",INDEX([1]NKC!$E$10:$E$5007,$H2104)),IF($H2104="","",INDEX([1]NKC!$D$10:$D$5007,$H2104)))</f>
        <v/>
      </c>
      <c r="E2104" s="49" t="str">
        <f ca="1">IF(IF($H2104="","",INDEX([1]NKC!$E$10:$E$5007,$H2104))=$C$8,"",IF($H2104="","",INDEX([1]NKC!$F$10:$F$5007,$H2104)))</f>
        <v/>
      </c>
      <c r="F2104" s="55" t="str">
        <f ca="1">IF(IF($H2104="","",INDEX([1]NKC!$D$10:$D$5007,$H2104))=$C$8,"",IF($H2104="","",INDEX([1]NKC!$F$10:$F$5007,$H2104)))</f>
        <v/>
      </c>
      <c r="G2104" s="50">
        <f ca="1">IF(SUM(E2104:F2104)=0,0,$G$11+SUM(E$12:$E2104)-SUM(F$12:$F2104))</f>
        <v>0</v>
      </c>
      <c r="H2104" s="51" t="str">
        <f ca="1">IF(IF(TYPE(MATCH($C$8,OFFSET([1]NKC!$D$10,H2103,0):'[1]NKC'!$D$5007,0)+H2103)=16,"",MATCH($C$8,OFFSET([1]NKC!$D$10,H2103,0):'[1]NKC'!$D$5007,0)+H2103)&lt;IF(TYPE(MATCH($C$8,OFFSET([1]NKC!$E$10,H2103,0):'[1]NKC'!$E$5007,0)+H2103)=16,"",MATCH($C$8,OFFSET([1]NKC!$E$10,H2103,0):'[1]NKC'!$E$5007,0)+H2103),IF(TYPE(MATCH($C$8,OFFSET([1]NKC!$D$10,H2103,0):'[1]NKC'!$D$5007,0)+H2103)=16,"",MATCH($C$8,OFFSET([1]NKC!$D$10,H2103,0):'[1]NKC'!$D$5007,0)+H2103),IF(TYPE(MATCH($C$8,OFFSET([1]NKC!$E$10,H2103,0):'[1]NKC'!$E$5007,0)+H2103)=16,"",MATCH($C$8,OFFSET([1]NKC!$E$10,H2103,0):'[1]NKC'!$E$5007,0)+H2103))</f>
        <v/>
      </c>
    </row>
    <row r="2105" spans="1:8" s="52" customFormat="1" ht="14.25" hidden="1">
      <c r="A2105" s="45" t="str">
        <f ca="1">IF($H2105="","",INDEX([1]NKC!$A$10:$A$5007,$H2105))</f>
        <v/>
      </c>
      <c r="B2105" s="46" t="str">
        <f ca="1">IF($H2105="","",INDEX([1]NKC!$B$10:$B$5007,$H2105))</f>
        <v/>
      </c>
      <c r="C2105" s="47" t="str">
        <f ca="1">IF($H2105="","",INDEX([1]NKC!$C$10:$C$5007,$H2105))</f>
        <v/>
      </c>
      <c r="D2105" s="48" t="str">
        <f ca="1">IF(IF($H2105="","",INDEX([1]NKC!$D$10:$D$5007,$H2105))=$C$8,IF($H2105="","",INDEX([1]NKC!$E$10:$E$5007,$H2105)),IF($H2105="","",INDEX([1]NKC!$D$10:$D$5007,$H2105)))</f>
        <v/>
      </c>
      <c r="E2105" s="49" t="str">
        <f ca="1">IF(IF($H2105="","",INDEX([1]NKC!$E$10:$E$5007,$H2105))=$C$8,"",IF($H2105="","",INDEX([1]NKC!$F$10:$F$5007,$H2105)))</f>
        <v/>
      </c>
      <c r="F2105" s="55" t="str">
        <f ca="1">IF(IF($H2105="","",INDEX([1]NKC!$D$10:$D$5007,$H2105))=$C$8,"",IF($H2105="","",INDEX([1]NKC!$F$10:$F$5007,$H2105)))</f>
        <v/>
      </c>
      <c r="G2105" s="50">
        <f ca="1">IF(SUM(E2105:F2105)=0,0,$G$11+SUM(E$12:$E2105)-SUM(F$12:$F2105))</f>
        <v>0</v>
      </c>
      <c r="H2105" s="51" t="str">
        <f ca="1">IF(IF(TYPE(MATCH($C$8,OFFSET([1]NKC!$D$10,H2104,0):'[1]NKC'!$D$5007,0)+H2104)=16,"",MATCH($C$8,OFFSET([1]NKC!$D$10,H2104,0):'[1]NKC'!$D$5007,0)+H2104)&lt;IF(TYPE(MATCH($C$8,OFFSET([1]NKC!$E$10,H2104,0):'[1]NKC'!$E$5007,0)+H2104)=16,"",MATCH($C$8,OFFSET([1]NKC!$E$10,H2104,0):'[1]NKC'!$E$5007,0)+H2104),IF(TYPE(MATCH($C$8,OFFSET([1]NKC!$D$10,H2104,0):'[1]NKC'!$D$5007,0)+H2104)=16,"",MATCH($C$8,OFFSET([1]NKC!$D$10,H2104,0):'[1]NKC'!$D$5007,0)+H2104),IF(TYPE(MATCH($C$8,OFFSET([1]NKC!$E$10,H2104,0):'[1]NKC'!$E$5007,0)+H2104)=16,"",MATCH($C$8,OFFSET([1]NKC!$E$10,H2104,0):'[1]NKC'!$E$5007,0)+H2104))</f>
        <v/>
      </c>
    </row>
    <row r="2106" spans="1:8" s="52" customFormat="1" ht="14.25" hidden="1">
      <c r="A2106" s="45" t="str">
        <f ca="1">IF($H2106="","",INDEX([1]NKC!$A$10:$A$5007,$H2106))</f>
        <v/>
      </c>
      <c r="B2106" s="46" t="str">
        <f ca="1">IF($H2106="","",INDEX([1]NKC!$B$10:$B$5007,$H2106))</f>
        <v/>
      </c>
      <c r="C2106" s="47" t="str">
        <f ca="1">IF($H2106="","",INDEX([1]NKC!$C$10:$C$5007,$H2106))</f>
        <v/>
      </c>
      <c r="D2106" s="48" t="str">
        <f ca="1">IF(IF($H2106="","",INDEX([1]NKC!$D$10:$D$5007,$H2106))=$C$8,IF($H2106="","",INDEX([1]NKC!$E$10:$E$5007,$H2106)),IF($H2106="","",INDEX([1]NKC!$D$10:$D$5007,$H2106)))</f>
        <v/>
      </c>
      <c r="E2106" s="49" t="str">
        <f ca="1">IF(IF($H2106="","",INDEX([1]NKC!$E$10:$E$5007,$H2106))=$C$8,"",IF($H2106="","",INDEX([1]NKC!$F$10:$F$5007,$H2106)))</f>
        <v/>
      </c>
      <c r="F2106" s="55" t="str">
        <f ca="1">IF(IF($H2106="","",INDEX([1]NKC!$D$10:$D$5007,$H2106))=$C$8,"",IF($H2106="","",INDEX([1]NKC!$F$10:$F$5007,$H2106)))</f>
        <v/>
      </c>
      <c r="G2106" s="50">
        <f ca="1">IF(SUM(E2106:F2106)=0,0,$G$11+SUM(E$12:$E2106)-SUM(F$12:$F2106))</f>
        <v>0</v>
      </c>
      <c r="H2106" s="51" t="str">
        <f ca="1">IF(IF(TYPE(MATCH($C$8,OFFSET([1]NKC!$D$10,H2105,0):'[1]NKC'!$D$5007,0)+H2105)=16,"",MATCH($C$8,OFFSET([1]NKC!$D$10,H2105,0):'[1]NKC'!$D$5007,0)+H2105)&lt;IF(TYPE(MATCH($C$8,OFFSET([1]NKC!$E$10,H2105,0):'[1]NKC'!$E$5007,0)+H2105)=16,"",MATCH($C$8,OFFSET([1]NKC!$E$10,H2105,0):'[1]NKC'!$E$5007,0)+H2105),IF(TYPE(MATCH($C$8,OFFSET([1]NKC!$D$10,H2105,0):'[1]NKC'!$D$5007,0)+H2105)=16,"",MATCH($C$8,OFFSET([1]NKC!$D$10,H2105,0):'[1]NKC'!$D$5007,0)+H2105),IF(TYPE(MATCH($C$8,OFFSET([1]NKC!$E$10,H2105,0):'[1]NKC'!$E$5007,0)+H2105)=16,"",MATCH($C$8,OFFSET([1]NKC!$E$10,H2105,0):'[1]NKC'!$E$5007,0)+H2105))</f>
        <v/>
      </c>
    </row>
    <row r="2107" spans="1:8" s="52" customFormat="1" ht="14.25" hidden="1">
      <c r="A2107" s="45" t="str">
        <f ca="1">IF($H2107="","",INDEX([1]NKC!$A$10:$A$5007,$H2107))</f>
        <v/>
      </c>
      <c r="B2107" s="46" t="str">
        <f ca="1">IF($H2107="","",INDEX([1]NKC!$B$10:$B$5007,$H2107))</f>
        <v/>
      </c>
      <c r="C2107" s="47" t="str">
        <f ca="1">IF($H2107="","",INDEX([1]NKC!$C$10:$C$5007,$H2107))</f>
        <v/>
      </c>
      <c r="D2107" s="48" t="str">
        <f ca="1">IF(IF($H2107="","",INDEX([1]NKC!$D$10:$D$5007,$H2107))=$C$8,IF($H2107="","",INDEX([1]NKC!$E$10:$E$5007,$H2107)),IF($H2107="","",INDEX([1]NKC!$D$10:$D$5007,$H2107)))</f>
        <v/>
      </c>
      <c r="E2107" s="49" t="str">
        <f ca="1">IF(IF($H2107="","",INDEX([1]NKC!$E$10:$E$5007,$H2107))=$C$8,"",IF($H2107="","",INDEX([1]NKC!$F$10:$F$5007,$H2107)))</f>
        <v/>
      </c>
      <c r="F2107" s="55" t="str">
        <f ca="1">IF(IF($H2107="","",INDEX([1]NKC!$D$10:$D$5007,$H2107))=$C$8,"",IF($H2107="","",INDEX([1]NKC!$F$10:$F$5007,$H2107)))</f>
        <v/>
      </c>
      <c r="G2107" s="50">
        <f ca="1">IF(SUM(E2107:F2107)=0,0,$G$11+SUM(E$12:$E2107)-SUM(F$12:$F2107))</f>
        <v>0</v>
      </c>
      <c r="H2107" s="51" t="str">
        <f ca="1">IF(IF(TYPE(MATCH($C$8,OFFSET([1]NKC!$D$10,H2106,0):'[1]NKC'!$D$5007,0)+H2106)=16,"",MATCH($C$8,OFFSET([1]NKC!$D$10,H2106,0):'[1]NKC'!$D$5007,0)+H2106)&lt;IF(TYPE(MATCH($C$8,OFFSET([1]NKC!$E$10,H2106,0):'[1]NKC'!$E$5007,0)+H2106)=16,"",MATCH($C$8,OFFSET([1]NKC!$E$10,H2106,0):'[1]NKC'!$E$5007,0)+H2106),IF(TYPE(MATCH($C$8,OFFSET([1]NKC!$D$10,H2106,0):'[1]NKC'!$D$5007,0)+H2106)=16,"",MATCH($C$8,OFFSET([1]NKC!$D$10,H2106,0):'[1]NKC'!$D$5007,0)+H2106),IF(TYPE(MATCH($C$8,OFFSET([1]NKC!$E$10,H2106,0):'[1]NKC'!$E$5007,0)+H2106)=16,"",MATCH($C$8,OFFSET([1]NKC!$E$10,H2106,0):'[1]NKC'!$E$5007,0)+H2106))</f>
        <v/>
      </c>
    </row>
    <row r="2108" spans="1:8" s="52" customFormat="1" ht="14.25" hidden="1">
      <c r="A2108" s="45" t="str">
        <f ca="1">IF($H2108="","",INDEX([1]NKC!$A$10:$A$5007,$H2108))</f>
        <v/>
      </c>
      <c r="B2108" s="46" t="str">
        <f ca="1">IF($H2108="","",INDEX([1]NKC!$B$10:$B$5007,$H2108))</f>
        <v/>
      </c>
      <c r="C2108" s="47" t="str">
        <f ca="1">IF($H2108="","",INDEX([1]NKC!$C$10:$C$5007,$H2108))</f>
        <v/>
      </c>
      <c r="D2108" s="48" t="str">
        <f ca="1">IF(IF($H2108="","",INDEX([1]NKC!$D$10:$D$5007,$H2108))=$C$8,IF($H2108="","",INDEX([1]NKC!$E$10:$E$5007,$H2108)),IF($H2108="","",INDEX([1]NKC!$D$10:$D$5007,$H2108)))</f>
        <v/>
      </c>
      <c r="E2108" s="49" t="str">
        <f ca="1">IF(IF($H2108="","",INDEX([1]NKC!$E$10:$E$5007,$H2108))=$C$8,"",IF($H2108="","",INDEX([1]NKC!$F$10:$F$5007,$H2108)))</f>
        <v/>
      </c>
      <c r="F2108" s="55" t="str">
        <f ca="1">IF(IF($H2108="","",INDEX([1]NKC!$D$10:$D$5007,$H2108))=$C$8,"",IF($H2108="","",INDEX([1]NKC!$F$10:$F$5007,$H2108)))</f>
        <v/>
      </c>
      <c r="G2108" s="50">
        <f ca="1">IF(SUM(E2108:F2108)=0,0,$G$11+SUM(E$12:$E2108)-SUM(F$12:$F2108))</f>
        <v>0</v>
      </c>
      <c r="H2108" s="51" t="str">
        <f ca="1">IF(IF(TYPE(MATCH($C$8,OFFSET([1]NKC!$D$10,H2107,0):'[1]NKC'!$D$5007,0)+H2107)=16,"",MATCH($C$8,OFFSET([1]NKC!$D$10,H2107,0):'[1]NKC'!$D$5007,0)+H2107)&lt;IF(TYPE(MATCH($C$8,OFFSET([1]NKC!$E$10,H2107,0):'[1]NKC'!$E$5007,0)+H2107)=16,"",MATCH($C$8,OFFSET([1]NKC!$E$10,H2107,0):'[1]NKC'!$E$5007,0)+H2107),IF(TYPE(MATCH($C$8,OFFSET([1]NKC!$D$10,H2107,0):'[1]NKC'!$D$5007,0)+H2107)=16,"",MATCH($C$8,OFFSET([1]NKC!$D$10,H2107,0):'[1]NKC'!$D$5007,0)+H2107),IF(TYPE(MATCH($C$8,OFFSET([1]NKC!$E$10,H2107,0):'[1]NKC'!$E$5007,0)+H2107)=16,"",MATCH($C$8,OFFSET([1]NKC!$E$10,H2107,0):'[1]NKC'!$E$5007,0)+H2107))</f>
        <v/>
      </c>
    </row>
    <row r="2109" spans="1:8" s="52" customFormat="1" ht="14.25" hidden="1">
      <c r="A2109" s="45" t="str">
        <f ca="1">IF($H2109="","",INDEX([1]NKC!$A$10:$A$5007,$H2109))</f>
        <v/>
      </c>
      <c r="B2109" s="46" t="str">
        <f ca="1">IF($H2109="","",INDEX([1]NKC!$B$10:$B$5007,$H2109))</f>
        <v/>
      </c>
      <c r="C2109" s="47" t="str">
        <f ca="1">IF($H2109="","",INDEX([1]NKC!$C$10:$C$5007,$H2109))</f>
        <v/>
      </c>
      <c r="D2109" s="48" t="str">
        <f ca="1">IF(IF($H2109="","",INDEX([1]NKC!$D$10:$D$5007,$H2109))=$C$8,IF($H2109="","",INDEX([1]NKC!$E$10:$E$5007,$H2109)),IF($H2109="","",INDEX([1]NKC!$D$10:$D$5007,$H2109)))</f>
        <v/>
      </c>
      <c r="E2109" s="49" t="str">
        <f ca="1">IF(IF($H2109="","",INDEX([1]NKC!$E$10:$E$5007,$H2109))=$C$8,"",IF($H2109="","",INDEX([1]NKC!$F$10:$F$5007,$H2109)))</f>
        <v/>
      </c>
      <c r="F2109" s="55" t="str">
        <f ca="1">IF(IF($H2109="","",INDEX([1]NKC!$D$10:$D$5007,$H2109))=$C$8,"",IF($H2109="","",INDEX([1]NKC!$F$10:$F$5007,$H2109)))</f>
        <v/>
      </c>
      <c r="G2109" s="50">
        <f ca="1">IF(SUM(E2109:F2109)=0,0,$G$11+SUM(E$12:$E2109)-SUM(F$12:$F2109))</f>
        <v>0</v>
      </c>
      <c r="H2109" s="51" t="str">
        <f ca="1">IF(IF(TYPE(MATCH($C$8,OFFSET([1]NKC!$D$10,H2108,0):'[1]NKC'!$D$5007,0)+H2108)=16,"",MATCH($C$8,OFFSET([1]NKC!$D$10,H2108,0):'[1]NKC'!$D$5007,0)+H2108)&lt;IF(TYPE(MATCH($C$8,OFFSET([1]NKC!$E$10,H2108,0):'[1]NKC'!$E$5007,0)+H2108)=16,"",MATCH($C$8,OFFSET([1]NKC!$E$10,H2108,0):'[1]NKC'!$E$5007,0)+H2108),IF(TYPE(MATCH($C$8,OFFSET([1]NKC!$D$10,H2108,0):'[1]NKC'!$D$5007,0)+H2108)=16,"",MATCH($C$8,OFFSET([1]NKC!$D$10,H2108,0):'[1]NKC'!$D$5007,0)+H2108),IF(TYPE(MATCH($C$8,OFFSET([1]NKC!$E$10,H2108,0):'[1]NKC'!$E$5007,0)+H2108)=16,"",MATCH($C$8,OFFSET([1]NKC!$E$10,H2108,0):'[1]NKC'!$E$5007,0)+H2108))</f>
        <v/>
      </c>
    </row>
    <row r="2110" spans="1:8" s="52" customFormat="1" ht="14.25" hidden="1">
      <c r="A2110" s="45" t="str">
        <f ca="1">IF($H2110="","",INDEX([1]NKC!$A$10:$A$5007,$H2110))</f>
        <v/>
      </c>
      <c r="B2110" s="46" t="str">
        <f ca="1">IF($H2110="","",INDEX([1]NKC!$B$10:$B$5007,$H2110))</f>
        <v/>
      </c>
      <c r="C2110" s="47" t="str">
        <f ca="1">IF($H2110="","",INDEX([1]NKC!$C$10:$C$5007,$H2110))</f>
        <v/>
      </c>
      <c r="D2110" s="48" t="str">
        <f ca="1">IF(IF($H2110="","",INDEX([1]NKC!$D$10:$D$5007,$H2110))=$C$8,IF($H2110="","",INDEX([1]NKC!$E$10:$E$5007,$H2110)),IF($H2110="","",INDEX([1]NKC!$D$10:$D$5007,$H2110)))</f>
        <v/>
      </c>
      <c r="E2110" s="49" t="str">
        <f ca="1">IF(IF($H2110="","",INDEX([1]NKC!$E$10:$E$5007,$H2110))=$C$8,"",IF($H2110="","",INDEX([1]NKC!$F$10:$F$5007,$H2110)))</f>
        <v/>
      </c>
      <c r="F2110" s="55" t="str">
        <f ca="1">IF(IF($H2110="","",INDEX([1]NKC!$D$10:$D$5007,$H2110))=$C$8,"",IF($H2110="","",INDEX([1]NKC!$F$10:$F$5007,$H2110)))</f>
        <v/>
      </c>
      <c r="G2110" s="50">
        <f ca="1">IF(SUM(E2110:F2110)=0,0,$G$11+SUM(E$12:$E2110)-SUM(F$12:$F2110))</f>
        <v>0</v>
      </c>
      <c r="H2110" s="51" t="str">
        <f ca="1">IF(IF(TYPE(MATCH($C$8,OFFSET([1]NKC!$D$10,H2109,0):'[1]NKC'!$D$5007,0)+H2109)=16,"",MATCH($C$8,OFFSET([1]NKC!$D$10,H2109,0):'[1]NKC'!$D$5007,0)+H2109)&lt;IF(TYPE(MATCH($C$8,OFFSET([1]NKC!$E$10,H2109,0):'[1]NKC'!$E$5007,0)+H2109)=16,"",MATCH($C$8,OFFSET([1]NKC!$E$10,H2109,0):'[1]NKC'!$E$5007,0)+H2109),IF(TYPE(MATCH($C$8,OFFSET([1]NKC!$D$10,H2109,0):'[1]NKC'!$D$5007,0)+H2109)=16,"",MATCH($C$8,OFFSET([1]NKC!$D$10,H2109,0):'[1]NKC'!$D$5007,0)+H2109),IF(TYPE(MATCH($C$8,OFFSET([1]NKC!$E$10,H2109,0):'[1]NKC'!$E$5007,0)+H2109)=16,"",MATCH($C$8,OFFSET([1]NKC!$E$10,H2109,0):'[1]NKC'!$E$5007,0)+H2109))</f>
        <v/>
      </c>
    </row>
    <row r="2111" spans="1:8" s="52" customFormat="1" ht="14.25" hidden="1">
      <c r="A2111" s="45" t="str">
        <f ca="1">IF($H2111="","",INDEX([1]NKC!$A$10:$A$5007,$H2111))</f>
        <v/>
      </c>
      <c r="B2111" s="46" t="str">
        <f ca="1">IF($H2111="","",INDEX([1]NKC!$B$10:$B$5007,$H2111))</f>
        <v/>
      </c>
      <c r="C2111" s="47" t="str">
        <f ca="1">IF($H2111="","",INDEX([1]NKC!$C$10:$C$5007,$H2111))</f>
        <v/>
      </c>
      <c r="D2111" s="48" t="str">
        <f ca="1">IF(IF($H2111="","",INDEX([1]NKC!$D$10:$D$5007,$H2111))=$C$8,IF($H2111="","",INDEX([1]NKC!$E$10:$E$5007,$H2111)),IF($H2111="","",INDEX([1]NKC!$D$10:$D$5007,$H2111)))</f>
        <v/>
      </c>
      <c r="E2111" s="49" t="str">
        <f ca="1">IF(IF($H2111="","",INDEX([1]NKC!$E$10:$E$5007,$H2111))=$C$8,"",IF($H2111="","",INDEX([1]NKC!$F$10:$F$5007,$H2111)))</f>
        <v/>
      </c>
      <c r="F2111" s="55" t="str">
        <f ca="1">IF(IF($H2111="","",INDEX([1]NKC!$D$10:$D$5007,$H2111))=$C$8,"",IF($H2111="","",INDEX([1]NKC!$F$10:$F$5007,$H2111)))</f>
        <v/>
      </c>
      <c r="G2111" s="50">
        <f ca="1">IF(SUM(E2111:F2111)=0,0,$G$11+SUM(E$12:$E2111)-SUM(F$12:$F2111))</f>
        <v>0</v>
      </c>
      <c r="H2111" s="51" t="str">
        <f ca="1">IF(IF(TYPE(MATCH($C$8,OFFSET([1]NKC!$D$10,H2110,0):'[1]NKC'!$D$5007,0)+H2110)=16,"",MATCH($C$8,OFFSET([1]NKC!$D$10,H2110,0):'[1]NKC'!$D$5007,0)+H2110)&lt;IF(TYPE(MATCH($C$8,OFFSET([1]NKC!$E$10,H2110,0):'[1]NKC'!$E$5007,0)+H2110)=16,"",MATCH($C$8,OFFSET([1]NKC!$E$10,H2110,0):'[1]NKC'!$E$5007,0)+H2110),IF(TYPE(MATCH($C$8,OFFSET([1]NKC!$D$10,H2110,0):'[1]NKC'!$D$5007,0)+H2110)=16,"",MATCH($C$8,OFFSET([1]NKC!$D$10,H2110,0):'[1]NKC'!$D$5007,0)+H2110),IF(TYPE(MATCH($C$8,OFFSET([1]NKC!$E$10,H2110,0):'[1]NKC'!$E$5007,0)+H2110)=16,"",MATCH($C$8,OFFSET([1]NKC!$E$10,H2110,0):'[1]NKC'!$E$5007,0)+H2110))</f>
        <v/>
      </c>
    </row>
    <row r="2112" spans="1:8" s="52" customFormat="1" ht="14.25" hidden="1">
      <c r="A2112" s="45" t="str">
        <f ca="1">IF($H2112="","",INDEX([1]NKC!$A$10:$A$5007,$H2112))</f>
        <v/>
      </c>
      <c r="B2112" s="46" t="str">
        <f ca="1">IF($H2112="","",INDEX([1]NKC!$B$10:$B$5007,$H2112))</f>
        <v/>
      </c>
      <c r="C2112" s="47" t="str">
        <f ca="1">IF($H2112="","",INDEX([1]NKC!$C$10:$C$5007,$H2112))</f>
        <v/>
      </c>
      <c r="D2112" s="48" t="str">
        <f ca="1">IF(IF($H2112="","",INDEX([1]NKC!$D$10:$D$5007,$H2112))=$C$8,IF($H2112="","",INDEX([1]NKC!$E$10:$E$5007,$H2112)),IF($H2112="","",INDEX([1]NKC!$D$10:$D$5007,$H2112)))</f>
        <v/>
      </c>
      <c r="E2112" s="49" t="str">
        <f ca="1">IF(IF($H2112="","",INDEX([1]NKC!$E$10:$E$5007,$H2112))=$C$8,"",IF($H2112="","",INDEX([1]NKC!$F$10:$F$5007,$H2112)))</f>
        <v/>
      </c>
      <c r="F2112" s="55" t="str">
        <f ca="1">IF(IF($H2112="","",INDEX([1]NKC!$D$10:$D$5007,$H2112))=$C$8,"",IF($H2112="","",INDEX([1]NKC!$F$10:$F$5007,$H2112)))</f>
        <v/>
      </c>
      <c r="G2112" s="50">
        <f ca="1">IF(SUM(E2112:F2112)=0,0,$G$11+SUM(E$12:$E2112)-SUM(F$12:$F2112))</f>
        <v>0</v>
      </c>
      <c r="H2112" s="51" t="str">
        <f ca="1">IF(IF(TYPE(MATCH($C$8,OFFSET([1]NKC!$D$10,H2111,0):'[1]NKC'!$D$5007,0)+H2111)=16,"",MATCH($C$8,OFFSET([1]NKC!$D$10,H2111,0):'[1]NKC'!$D$5007,0)+H2111)&lt;IF(TYPE(MATCH($C$8,OFFSET([1]NKC!$E$10,H2111,0):'[1]NKC'!$E$5007,0)+H2111)=16,"",MATCH($C$8,OFFSET([1]NKC!$E$10,H2111,0):'[1]NKC'!$E$5007,0)+H2111),IF(TYPE(MATCH($C$8,OFFSET([1]NKC!$D$10,H2111,0):'[1]NKC'!$D$5007,0)+H2111)=16,"",MATCH($C$8,OFFSET([1]NKC!$D$10,H2111,0):'[1]NKC'!$D$5007,0)+H2111),IF(TYPE(MATCH($C$8,OFFSET([1]NKC!$E$10,H2111,0):'[1]NKC'!$E$5007,0)+H2111)=16,"",MATCH($C$8,OFFSET([1]NKC!$E$10,H2111,0):'[1]NKC'!$E$5007,0)+H2111))</f>
        <v/>
      </c>
    </row>
    <row r="2113" spans="1:8" s="52" customFormat="1" ht="14.25" hidden="1">
      <c r="A2113" s="45" t="str">
        <f ca="1">IF($H2113="","",INDEX([1]NKC!$A$10:$A$5007,$H2113))</f>
        <v/>
      </c>
      <c r="B2113" s="46" t="str">
        <f ca="1">IF($H2113="","",INDEX([1]NKC!$B$10:$B$5007,$H2113))</f>
        <v/>
      </c>
      <c r="C2113" s="47" t="str">
        <f ca="1">IF($H2113="","",INDEX([1]NKC!$C$10:$C$5007,$H2113))</f>
        <v/>
      </c>
      <c r="D2113" s="48" t="str">
        <f ca="1">IF(IF($H2113="","",INDEX([1]NKC!$D$10:$D$5007,$H2113))=$C$8,IF($H2113="","",INDEX([1]NKC!$E$10:$E$5007,$H2113)),IF($H2113="","",INDEX([1]NKC!$D$10:$D$5007,$H2113)))</f>
        <v/>
      </c>
      <c r="E2113" s="49" t="str">
        <f ca="1">IF(IF($H2113="","",INDEX([1]NKC!$E$10:$E$5007,$H2113))=$C$8,"",IF($H2113="","",INDEX([1]NKC!$F$10:$F$5007,$H2113)))</f>
        <v/>
      </c>
      <c r="F2113" s="55" t="str">
        <f ca="1">IF(IF($H2113="","",INDEX([1]NKC!$D$10:$D$5007,$H2113))=$C$8,"",IF($H2113="","",INDEX([1]NKC!$F$10:$F$5007,$H2113)))</f>
        <v/>
      </c>
      <c r="G2113" s="50">
        <f ca="1">IF(SUM(E2113:F2113)=0,0,$G$11+SUM(E$12:$E2113)-SUM(F$12:$F2113))</f>
        <v>0</v>
      </c>
      <c r="H2113" s="51" t="str">
        <f ca="1">IF(IF(TYPE(MATCH($C$8,OFFSET([1]NKC!$D$10,H2112,0):'[1]NKC'!$D$5007,0)+H2112)=16,"",MATCH($C$8,OFFSET([1]NKC!$D$10,H2112,0):'[1]NKC'!$D$5007,0)+H2112)&lt;IF(TYPE(MATCH($C$8,OFFSET([1]NKC!$E$10,H2112,0):'[1]NKC'!$E$5007,0)+H2112)=16,"",MATCH($C$8,OFFSET([1]NKC!$E$10,H2112,0):'[1]NKC'!$E$5007,0)+H2112),IF(TYPE(MATCH($C$8,OFFSET([1]NKC!$D$10,H2112,0):'[1]NKC'!$D$5007,0)+H2112)=16,"",MATCH($C$8,OFFSET([1]NKC!$D$10,H2112,0):'[1]NKC'!$D$5007,0)+H2112),IF(TYPE(MATCH($C$8,OFFSET([1]NKC!$E$10,H2112,0):'[1]NKC'!$E$5007,0)+H2112)=16,"",MATCH($C$8,OFFSET([1]NKC!$E$10,H2112,0):'[1]NKC'!$E$5007,0)+H2112))</f>
        <v/>
      </c>
    </row>
    <row r="2114" spans="1:8" s="52" customFormat="1" ht="14.25" hidden="1">
      <c r="A2114" s="45" t="str">
        <f ca="1">IF($H2114="","",INDEX([1]NKC!$A$10:$A$5007,$H2114))</f>
        <v/>
      </c>
      <c r="B2114" s="46" t="str">
        <f ca="1">IF($H2114="","",INDEX([1]NKC!$B$10:$B$5007,$H2114))</f>
        <v/>
      </c>
      <c r="C2114" s="47" t="str">
        <f ca="1">IF($H2114="","",INDEX([1]NKC!$C$10:$C$5007,$H2114))</f>
        <v/>
      </c>
      <c r="D2114" s="48" t="str">
        <f ca="1">IF(IF($H2114="","",INDEX([1]NKC!$D$10:$D$5007,$H2114))=$C$8,IF($H2114="","",INDEX([1]NKC!$E$10:$E$5007,$H2114)),IF($H2114="","",INDEX([1]NKC!$D$10:$D$5007,$H2114)))</f>
        <v/>
      </c>
      <c r="E2114" s="49" t="str">
        <f ca="1">IF(IF($H2114="","",INDEX([1]NKC!$E$10:$E$5007,$H2114))=$C$8,"",IF($H2114="","",INDEX([1]NKC!$F$10:$F$5007,$H2114)))</f>
        <v/>
      </c>
      <c r="F2114" s="55" t="str">
        <f ca="1">IF(IF($H2114="","",INDEX([1]NKC!$D$10:$D$5007,$H2114))=$C$8,"",IF($H2114="","",INDEX([1]NKC!$F$10:$F$5007,$H2114)))</f>
        <v/>
      </c>
      <c r="G2114" s="50">
        <f ca="1">IF(SUM(E2114:F2114)=0,0,$G$11+SUM(E$12:$E2114)-SUM(F$12:$F2114))</f>
        <v>0</v>
      </c>
      <c r="H2114" s="51" t="str">
        <f ca="1">IF(IF(TYPE(MATCH($C$8,OFFSET([1]NKC!$D$10,H2113,0):'[1]NKC'!$D$5007,0)+H2113)=16,"",MATCH($C$8,OFFSET([1]NKC!$D$10,H2113,0):'[1]NKC'!$D$5007,0)+H2113)&lt;IF(TYPE(MATCH($C$8,OFFSET([1]NKC!$E$10,H2113,0):'[1]NKC'!$E$5007,0)+H2113)=16,"",MATCH($C$8,OFFSET([1]NKC!$E$10,H2113,0):'[1]NKC'!$E$5007,0)+H2113),IF(TYPE(MATCH($C$8,OFFSET([1]NKC!$D$10,H2113,0):'[1]NKC'!$D$5007,0)+H2113)=16,"",MATCH($C$8,OFFSET([1]NKC!$D$10,H2113,0):'[1]NKC'!$D$5007,0)+H2113),IF(TYPE(MATCH($C$8,OFFSET([1]NKC!$E$10,H2113,0):'[1]NKC'!$E$5007,0)+H2113)=16,"",MATCH($C$8,OFFSET([1]NKC!$E$10,H2113,0):'[1]NKC'!$E$5007,0)+H2113))</f>
        <v/>
      </c>
    </row>
    <row r="2115" spans="1:8" s="52" customFormat="1" ht="14.25" hidden="1">
      <c r="A2115" s="45" t="str">
        <f ca="1">IF($H2115="","",INDEX([1]NKC!$A$10:$A$5007,$H2115))</f>
        <v/>
      </c>
      <c r="B2115" s="46" t="str">
        <f ca="1">IF($H2115="","",INDEX([1]NKC!$B$10:$B$5007,$H2115))</f>
        <v/>
      </c>
      <c r="C2115" s="47" t="str">
        <f ca="1">IF($H2115="","",INDEX([1]NKC!$C$10:$C$5007,$H2115))</f>
        <v/>
      </c>
      <c r="D2115" s="48" t="str">
        <f ca="1">IF(IF($H2115="","",INDEX([1]NKC!$D$10:$D$5007,$H2115))=$C$8,IF($H2115="","",INDEX([1]NKC!$E$10:$E$5007,$H2115)),IF($H2115="","",INDEX([1]NKC!$D$10:$D$5007,$H2115)))</f>
        <v/>
      </c>
      <c r="E2115" s="49" t="str">
        <f ca="1">IF(IF($H2115="","",INDEX([1]NKC!$E$10:$E$5007,$H2115))=$C$8,"",IF($H2115="","",INDEX([1]NKC!$F$10:$F$5007,$H2115)))</f>
        <v/>
      </c>
      <c r="F2115" s="55" t="str">
        <f ca="1">IF(IF($H2115="","",INDEX([1]NKC!$D$10:$D$5007,$H2115))=$C$8,"",IF($H2115="","",INDEX([1]NKC!$F$10:$F$5007,$H2115)))</f>
        <v/>
      </c>
      <c r="G2115" s="50">
        <f ca="1">IF(SUM(E2115:F2115)=0,0,$G$11+SUM(E$12:$E2115)-SUM(F$12:$F2115))</f>
        <v>0</v>
      </c>
      <c r="H2115" s="51" t="str">
        <f ca="1">IF(IF(TYPE(MATCH($C$8,OFFSET([1]NKC!$D$10,H2114,0):'[1]NKC'!$D$5007,0)+H2114)=16,"",MATCH($C$8,OFFSET([1]NKC!$D$10,H2114,0):'[1]NKC'!$D$5007,0)+H2114)&lt;IF(TYPE(MATCH($C$8,OFFSET([1]NKC!$E$10,H2114,0):'[1]NKC'!$E$5007,0)+H2114)=16,"",MATCH($C$8,OFFSET([1]NKC!$E$10,H2114,0):'[1]NKC'!$E$5007,0)+H2114),IF(TYPE(MATCH($C$8,OFFSET([1]NKC!$D$10,H2114,0):'[1]NKC'!$D$5007,0)+H2114)=16,"",MATCH($C$8,OFFSET([1]NKC!$D$10,H2114,0):'[1]NKC'!$D$5007,0)+H2114),IF(TYPE(MATCH($C$8,OFFSET([1]NKC!$E$10,H2114,0):'[1]NKC'!$E$5007,0)+H2114)=16,"",MATCH($C$8,OFFSET([1]NKC!$E$10,H2114,0):'[1]NKC'!$E$5007,0)+H2114))</f>
        <v/>
      </c>
    </row>
    <row r="2116" spans="1:8" s="52" customFormat="1" ht="14.25" hidden="1">
      <c r="A2116" s="45" t="str">
        <f ca="1">IF($H2116="","",INDEX([1]NKC!$A$10:$A$5007,$H2116))</f>
        <v/>
      </c>
      <c r="B2116" s="46" t="str">
        <f ca="1">IF($H2116="","",INDEX([1]NKC!$B$10:$B$5007,$H2116))</f>
        <v/>
      </c>
      <c r="C2116" s="47" t="str">
        <f ca="1">IF($H2116="","",INDEX([1]NKC!$C$10:$C$5007,$H2116))</f>
        <v/>
      </c>
      <c r="D2116" s="48" t="str">
        <f ca="1">IF(IF($H2116="","",INDEX([1]NKC!$D$10:$D$5007,$H2116))=$C$8,IF($H2116="","",INDEX([1]NKC!$E$10:$E$5007,$H2116)),IF($H2116="","",INDEX([1]NKC!$D$10:$D$5007,$H2116)))</f>
        <v/>
      </c>
      <c r="E2116" s="49" t="str">
        <f ca="1">IF(IF($H2116="","",INDEX([1]NKC!$E$10:$E$5007,$H2116))=$C$8,"",IF($H2116="","",INDEX([1]NKC!$F$10:$F$5007,$H2116)))</f>
        <v/>
      </c>
      <c r="F2116" s="55" t="str">
        <f ca="1">IF(IF($H2116="","",INDEX([1]NKC!$D$10:$D$5007,$H2116))=$C$8,"",IF($H2116="","",INDEX([1]NKC!$F$10:$F$5007,$H2116)))</f>
        <v/>
      </c>
      <c r="G2116" s="50">
        <f ca="1">IF(SUM(E2116:F2116)=0,0,$G$11+SUM(E$12:$E2116)-SUM(F$12:$F2116))</f>
        <v>0</v>
      </c>
      <c r="H2116" s="51" t="str">
        <f ca="1">IF(IF(TYPE(MATCH($C$8,OFFSET([1]NKC!$D$10,H2115,0):'[1]NKC'!$D$5007,0)+H2115)=16,"",MATCH($C$8,OFFSET([1]NKC!$D$10,H2115,0):'[1]NKC'!$D$5007,0)+H2115)&lt;IF(TYPE(MATCH($C$8,OFFSET([1]NKC!$E$10,H2115,0):'[1]NKC'!$E$5007,0)+H2115)=16,"",MATCH($C$8,OFFSET([1]NKC!$E$10,H2115,0):'[1]NKC'!$E$5007,0)+H2115),IF(TYPE(MATCH($C$8,OFFSET([1]NKC!$D$10,H2115,0):'[1]NKC'!$D$5007,0)+H2115)=16,"",MATCH($C$8,OFFSET([1]NKC!$D$10,H2115,0):'[1]NKC'!$D$5007,0)+H2115),IF(TYPE(MATCH($C$8,OFFSET([1]NKC!$E$10,H2115,0):'[1]NKC'!$E$5007,0)+H2115)=16,"",MATCH($C$8,OFFSET([1]NKC!$E$10,H2115,0):'[1]NKC'!$E$5007,0)+H2115))</f>
        <v/>
      </c>
    </row>
    <row r="2117" spans="1:8" s="52" customFormat="1" ht="14.25" hidden="1">
      <c r="A2117" s="45" t="str">
        <f ca="1">IF($H2117="","",INDEX([1]NKC!$A$10:$A$5007,$H2117))</f>
        <v/>
      </c>
      <c r="B2117" s="46" t="str">
        <f ca="1">IF($H2117="","",INDEX([1]NKC!$B$10:$B$5007,$H2117))</f>
        <v/>
      </c>
      <c r="C2117" s="47" t="str">
        <f ca="1">IF($H2117="","",INDEX([1]NKC!$C$10:$C$5007,$H2117))</f>
        <v/>
      </c>
      <c r="D2117" s="48" t="str">
        <f ca="1">IF(IF($H2117="","",INDEX([1]NKC!$D$10:$D$5007,$H2117))=$C$8,IF($H2117="","",INDEX([1]NKC!$E$10:$E$5007,$H2117)),IF($H2117="","",INDEX([1]NKC!$D$10:$D$5007,$H2117)))</f>
        <v/>
      </c>
      <c r="E2117" s="49" t="str">
        <f ca="1">IF(IF($H2117="","",INDEX([1]NKC!$E$10:$E$5007,$H2117))=$C$8,"",IF($H2117="","",INDEX([1]NKC!$F$10:$F$5007,$H2117)))</f>
        <v/>
      </c>
      <c r="F2117" s="55" t="str">
        <f ca="1">IF(IF($H2117="","",INDEX([1]NKC!$D$10:$D$5007,$H2117))=$C$8,"",IF($H2117="","",INDEX([1]NKC!$F$10:$F$5007,$H2117)))</f>
        <v/>
      </c>
      <c r="G2117" s="50">
        <f ca="1">IF(SUM(E2117:F2117)=0,0,$G$11+SUM(E$12:$E2117)-SUM(F$12:$F2117))</f>
        <v>0</v>
      </c>
      <c r="H2117" s="51" t="str">
        <f ca="1">IF(IF(TYPE(MATCH($C$8,OFFSET([1]NKC!$D$10,H2116,0):'[1]NKC'!$D$5007,0)+H2116)=16,"",MATCH($C$8,OFFSET([1]NKC!$D$10,H2116,0):'[1]NKC'!$D$5007,0)+H2116)&lt;IF(TYPE(MATCH($C$8,OFFSET([1]NKC!$E$10,H2116,0):'[1]NKC'!$E$5007,0)+H2116)=16,"",MATCH($C$8,OFFSET([1]NKC!$E$10,H2116,0):'[1]NKC'!$E$5007,0)+H2116),IF(TYPE(MATCH($C$8,OFFSET([1]NKC!$D$10,H2116,0):'[1]NKC'!$D$5007,0)+H2116)=16,"",MATCH($C$8,OFFSET([1]NKC!$D$10,H2116,0):'[1]NKC'!$D$5007,0)+H2116),IF(TYPE(MATCH($C$8,OFFSET([1]NKC!$E$10,H2116,0):'[1]NKC'!$E$5007,0)+H2116)=16,"",MATCH($C$8,OFFSET([1]NKC!$E$10,H2116,0):'[1]NKC'!$E$5007,0)+H2116))</f>
        <v/>
      </c>
    </row>
    <row r="2118" spans="1:8" s="52" customFormat="1" ht="14.25" hidden="1">
      <c r="A2118" s="45" t="str">
        <f ca="1">IF($H2118="","",INDEX([1]NKC!$A$10:$A$5007,$H2118))</f>
        <v/>
      </c>
      <c r="B2118" s="46" t="str">
        <f ca="1">IF($H2118="","",INDEX([1]NKC!$B$10:$B$5007,$H2118))</f>
        <v/>
      </c>
      <c r="C2118" s="47" t="str">
        <f ca="1">IF($H2118="","",INDEX([1]NKC!$C$10:$C$5007,$H2118))</f>
        <v/>
      </c>
      <c r="D2118" s="48" t="str">
        <f ca="1">IF(IF($H2118="","",INDEX([1]NKC!$D$10:$D$5007,$H2118))=$C$8,IF($H2118="","",INDEX([1]NKC!$E$10:$E$5007,$H2118)),IF($H2118="","",INDEX([1]NKC!$D$10:$D$5007,$H2118)))</f>
        <v/>
      </c>
      <c r="E2118" s="49" t="str">
        <f ca="1">IF(IF($H2118="","",INDEX([1]NKC!$E$10:$E$5007,$H2118))=$C$8,"",IF($H2118="","",INDEX([1]NKC!$F$10:$F$5007,$H2118)))</f>
        <v/>
      </c>
      <c r="F2118" s="55" t="str">
        <f ca="1">IF(IF($H2118="","",INDEX([1]NKC!$D$10:$D$5007,$H2118))=$C$8,"",IF($H2118="","",INDEX([1]NKC!$F$10:$F$5007,$H2118)))</f>
        <v/>
      </c>
      <c r="G2118" s="50">
        <f ca="1">IF(SUM(E2118:F2118)=0,0,$G$11+SUM(E$12:$E2118)-SUM(F$12:$F2118))</f>
        <v>0</v>
      </c>
      <c r="H2118" s="51" t="str">
        <f ca="1">IF(IF(TYPE(MATCH($C$8,OFFSET([1]NKC!$D$10,H2117,0):'[1]NKC'!$D$5007,0)+H2117)=16,"",MATCH($C$8,OFFSET([1]NKC!$D$10,H2117,0):'[1]NKC'!$D$5007,0)+H2117)&lt;IF(TYPE(MATCH($C$8,OFFSET([1]NKC!$E$10,H2117,0):'[1]NKC'!$E$5007,0)+H2117)=16,"",MATCH($C$8,OFFSET([1]NKC!$E$10,H2117,0):'[1]NKC'!$E$5007,0)+H2117),IF(TYPE(MATCH($C$8,OFFSET([1]NKC!$D$10,H2117,0):'[1]NKC'!$D$5007,0)+H2117)=16,"",MATCH($C$8,OFFSET([1]NKC!$D$10,H2117,0):'[1]NKC'!$D$5007,0)+H2117),IF(TYPE(MATCH($C$8,OFFSET([1]NKC!$E$10,H2117,0):'[1]NKC'!$E$5007,0)+H2117)=16,"",MATCH($C$8,OFFSET([1]NKC!$E$10,H2117,0):'[1]NKC'!$E$5007,0)+H2117))</f>
        <v/>
      </c>
    </row>
    <row r="2119" spans="1:8" s="52" customFormat="1" ht="14.25" hidden="1">
      <c r="A2119" s="45" t="str">
        <f ca="1">IF($H2119="","",INDEX([1]NKC!$A$10:$A$5007,$H2119))</f>
        <v/>
      </c>
      <c r="B2119" s="46" t="str">
        <f ca="1">IF($H2119="","",INDEX([1]NKC!$B$10:$B$5007,$H2119))</f>
        <v/>
      </c>
      <c r="C2119" s="47" t="str">
        <f ca="1">IF($H2119="","",INDEX([1]NKC!$C$10:$C$5007,$H2119))</f>
        <v/>
      </c>
      <c r="D2119" s="48" t="str">
        <f ca="1">IF(IF($H2119="","",INDEX([1]NKC!$D$10:$D$5007,$H2119))=$C$8,IF($H2119="","",INDEX([1]NKC!$E$10:$E$5007,$H2119)),IF($H2119="","",INDEX([1]NKC!$D$10:$D$5007,$H2119)))</f>
        <v/>
      </c>
      <c r="E2119" s="49" t="str">
        <f ca="1">IF(IF($H2119="","",INDEX([1]NKC!$E$10:$E$5007,$H2119))=$C$8,"",IF($H2119="","",INDEX([1]NKC!$F$10:$F$5007,$H2119)))</f>
        <v/>
      </c>
      <c r="F2119" s="55" t="str">
        <f ca="1">IF(IF($H2119="","",INDEX([1]NKC!$D$10:$D$5007,$H2119))=$C$8,"",IF($H2119="","",INDEX([1]NKC!$F$10:$F$5007,$H2119)))</f>
        <v/>
      </c>
      <c r="G2119" s="50">
        <f ca="1">IF(SUM(E2119:F2119)=0,0,$G$11+SUM(E$12:$E2119)-SUM(F$12:$F2119))</f>
        <v>0</v>
      </c>
      <c r="H2119" s="51" t="str">
        <f ca="1">IF(IF(TYPE(MATCH($C$8,OFFSET([1]NKC!$D$10,H2118,0):'[1]NKC'!$D$5007,0)+H2118)=16,"",MATCH($C$8,OFFSET([1]NKC!$D$10,H2118,0):'[1]NKC'!$D$5007,0)+H2118)&lt;IF(TYPE(MATCH($C$8,OFFSET([1]NKC!$E$10,H2118,0):'[1]NKC'!$E$5007,0)+H2118)=16,"",MATCH($C$8,OFFSET([1]NKC!$E$10,H2118,0):'[1]NKC'!$E$5007,0)+H2118),IF(TYPE(MATCH($C$8,OFFSET([1]NKC!$D$10,H2118,0):'[1]NKC'!$D$5007,0)+H2118)=16,"",MATCH($C$8,OFFSET([1]NKC!$D$10,H2118,0):'[1]NKC'!$D$5007,0)+H2118),IF(TYPE(MATCH($C$8,OFFSET([1]NKC!$E$10,H2118,0):'[1]NKC'!$E$5007,0)+H2118)=16,"",MATCH($C$8,OFFSET([1]NKC!$E$10,H2118,0):'[1]NKC'!$E$5007,0)+H2118))</f>
        <v/>
      </c>
    </row>
    <row r="2120" spans="1:8" s="52" customFormat="1" ht="14.25" hidden="1">
      <c r="A2120" s="45" t="str">
        <f ca="1">IF($H2120="","",INDEX([1]NKC!$A$10:$A$5007,$H2120))</f>
        <v/>
      </c>
      <c r="B2120" s="46" t="str">
        <f ca="1">IF($H2120="","",INDEX([1]NKC!$B$10:$B$5007,$H2120))</f>
        <v/>
      </c>
      <c r="C2120" s="47" t="str">
        <f ca="1">IF($H2120="","",INDEX([1]NKC!$C$10:$C$5007,$H2120))</f>
        <v/>
      </c>
      <c r="D2120" s="48" t="str">
        <f ca="1">IF(IF($H2120="","",INDEX([1]NKC!$D$10:$D$5007,$H2120))=$C$8,IF($H2120="","",INDEX([1]NKC!$E$10:$E$5007,$H2120)),IF($H2120="","",INDEX([1]NKC!$D$10:$D$5007,$H2120)))</f>
        <v/>
      </c>
      <c r="E2120" s="49" t="str">
        <f ca="1">IF(IF($H2120="","",INDEX([1]NKC!$E$10:$E$5007,$H2120))=$C$8,"",IF($H2120="","",INDEX([1]NKC!$F$10:$F$5007,$H2120)))</f>
        <v/>
      </c>
      <c r="F2120" s="55" t="str">
        <f ca="1">IF(IF($H2120="","",INDEX([1]NKC!$D$10:$D$5007,$H2120))=$C$8,"",IF($H2120="","",INDEX([1]NKC!$F$10:$F$5007,$H2120)))</f>
        <v/>
      </c>
      <c r="G2120" s="50">
        <f ca="1">IF(SUM(E2120:F2120)=0,0,$G$11+SUM(E$12:$E2120)-SUM(F$12:$F2120))</f>
        <v>0</v>
      </c>
      <c r="H2120" s="51" t="str">
        <f ca="1">IF(IF(TYPE(MATCH($C$8,OFFSET([1]NKC!$D$10,H2119,0):'[1]NKC'!$D$5007,0)+H2119)=16,"",MATCH($C$8,OFFSET([1]NKC!$D$10,H2119,0):'[1]NKC'!$D$5007,0)+H2119)&lt;IF(TYPE(MATCH($C$8,OFFSET([1]NKC!$E$10,H2119,0):'[1]NKC'!$E$5007,0)+H2119)=16,"",MATCH($C$8,OFFSET([1]NKC!$E$10,H2119,0):'[1]NKC'!$E$5007,0)+H2119),IF(TYPE(MATCH($C$8,OFFSET([1]NKC!$D$10,H2119,0):'[1]NKC'!$D$5007,0)+H2119)=16,"",MATCH($C$8,OFFSET([1]NKC!$D$10,H2119,0):'[1]NKC'!$D$5007,0)+H2119),IF(TYPE(MATCH($C$8,OFFSET([1]NKC!$E$10,H2119,0):'[1]NKC'!$E$5007,0)+H2119)=16,"",MATCH($C$8,OFFSET([1]NKC!$E$10,H2119,0):'[1]NKC'!$E$5007,0)+H2119))</f>
        <v/>
      </c>
    </row>
    <row r="2121" spans="1:8" s="52" customFormat="1" ht="14.25" hidden="1">
      <c r="A2121" s="45" t="str">
        <f ca="1">IF($H2121="","",INDEX([1]NKC!$A$10:$A$5007,$H2121))</f>
        <v/>
      </c>
      <c r="B2121" s="46" t="str">
        <f ca="1">IF($H2121="","",INDEX([1]NKC!$B$10:$B$5007,$H2121))</f>
        <v/>
      </c>
      <c r="C2121" s="47" t="str">
        <f ca="1">IF($H2121="","",INDEX([1]NKC!$C$10:$C$5007,$H2121))</f>
        <v/>
      </c>
      <c r="D2121" s="48" t="str">
        <f ca="1">IF(IF($H2121="","",INDEX([1]NKC!$D$10:$D$5007,$H2121))=$C$8,IF($H2121="","",INDEX([1]NKC!$E$10:$E$5007,$H2121)),IF($H2121="","",INDEX([1]NKC!$D$10:$D$5007,$H2121)))</f>
        <v/>
      </c>
      <c r="E2121" s="49" t="str">
        <f ca="1">IF(IF($H2121="","",INDEX([1]NKC!$E$10:$E$5007,$H2121))=$C$8,"",IF($H2121="","",INDEX([1]NKC!$F$10:$F$5007,$H2121)))</f>
        <v/>
      </c>
      <c r="F2121" s="55" t="str">
        <f ca="1">IF(IF($H2121="","",INDEX([1]NKC!$D$10:$D$5007,$H2121))=$C$8,"",IF($H2121="","",INDEX([1]NKC!$F$10:$F$5007,$H2121)))</f>
        <v/>
      </c>
      <c r="G2121" s="50">
        <f ca="1">IF(SUM(E2121:F2121)=0,0,$G$11+SUM(E$12:$E2121)-SUM(F$12:$F2121))</f>
        <v>0</v>
      </c>
      <c r="H2121" s="51" t="str">
        <f ca="1">IF(IF(TYPE(MATCH($C$8,OFFSET([1]NKC!$D$10,H2120,0):'[1]NKC'!$D$5007,0)+H2120)=16,"",MATCH($C$8,OFFSET([1]NKC!$D$10,H2120,0):'[1]NKC'!$D$5007,0)+H2120)&lt;IF(TYPE(MATCH($C$8,OFFSET([1]NKC!$E$10,H2120,0):'[1]NKC'!$E$5007,0)+H2120)=16,"",MATCH($C$8,OFFSET([1]NKC!$E$10,H2120,0):'[1]NKC'!$E$5007,0)+H2120),IF(TYPE(MATCH($C$8,OFFSET([1]NKC!$D$10,H2120,0):'[1]NKC'!$D$5007,0)+H2120)=16,"",MATCH($C$8,OFFSET([1]NKC!$D$10,H2120,0):'[1]NKC'!$D$5007,0)+H2120),IF(TYPE(MATCH($C$8,OFFSET([1]NKC!$E$10,H2120,0):'[1]NKC'!$E$5007,0)+H2120)=16,"",MATCH($C$8,OFFSET([1]NKC!$E$10,H2120,0):'[1]NKC'!$E$5007,0)+H2120))</f>
        <v/>
      </c>
    </row>
    <row r="2122" spans="1:8" s="52" customFormat="1" ht="14.25" hidden="1">
      <c r="A2122" s="45" t="str">
        <f ca="1">IF($H2122="","",INDEX([1]NKC!$A$10:$A$5007,$H2122))</f>
        <v/>
      </c>
      <c r="B2122" s="46" t="str">
        <f ca="1">IF($H2122="","",INDEX([1]NKC!$B$10:$B$5007,$H2122))</f>
        <v/>
      </c>
      <c r="C2122" s="47" t="str">
        <f ca="1">IF($H2122="","",INDEX([1]NKC!$C$10:$C$5007,$H2122))</f>
        <v/>
      </c>
      <c r="D2122" s="48" t="str">
        <f ca="1">IF(IF($H2122="","",INDEX([1]NKC!$D$10:$D$5007,$H2122))=$C$8,IF($H2122="","",INDEX([1]NKC!$E$10:$E$5007,$H2122)),IF($H2122="","",INDEX([1]NKC!$D$10:$D$5007,$H2122)))</f>
        <v/>
      </c>
      <c r="E2122" s="49" t="str">
        <f ca="1">IF(IF($H2122="","",INDEX([1]NKC!$E$10:$E$5007,$H2122))=$C$8,"",IF($H2122="","",INDEX([1]NKC!$F$10:$F$5007,$H2122)))</f>
        <v/>
      </c>
      <c r="F2122" s="55" t="str">
        <f ca="1">IF(IF($H2122="","",INDEX([1]NKC!$D$10:$D$5007,$H2122))=$C$8,"",IF($H2122="","",INDEX([1]NKC!$F$10:$F$5007,$H2122)))</f>
        <v/>
      </c>
      <c r="G2122" s="50">
        <f ca="1">IF(SUM(E2122:F2122)=0,0,$G$11+SUM(E$12:$E2122)-SUM(F$12:$F2122))</f>
        <v>0</v>
      </c>
      <c r="H2122" s="51" t="str">
        <f ca="1">IF(IF(TYPE(MATCH($C$8,OFFSET([1]NKC!$D$10,H2121,0):'[1]NKC'!$D$5007,0)+H2121)=16,"",MATCH($C$8,OFFSET([1]NKC!$D$10,H2121,0):'[1]NKC'!$D$5007,0)+H2121)&lt;IF(TYPE(MATCH($C$8,OFFSET([1]NKC!$E$10,H2121,0):'[1]NKC'!$E$5007,0)+H2121)=16,"",MATCH($C$8,OFFSET([1]NKC!$E$10,H2121,0):'[1]NKC'!$E$5007,0)+H2121),IF(TYPE(MATCH($C$8,OFFSET([1]NKC!$D$10,H2121,0):'[1]NKC'!$D$5007,0)+H2121)=16,"",MATCH($C$8,OFFSET([1]NKC!$D$10,H2121,0):'[1]NKC'!$D$5007,0)+H2121),IF(TYPE(MATCH($C$8,OFFSET([1]NKC!$E$10,H2121,0):'[1]NKC'!$E$5007,0)+H2121)=16,"",MATCH($C$8,OFFSET([1]NKC!$E$10,H2121,0):'[1]NKC'!$E$5007,0)+H2121))</f>
        <v/>
      </c>
    </row>
    <row r="2123" spans="1:8" s="52" customFormat="1" ht="14.25" hidden="1">
      <c r="A2123" s="45" t="str">
        <f ca="1">IF($H2123="","",INDEX([1]NKC!$A$10:$A$5007,$H2123))</f>
        <v/>
      </c>
      <c r="B2123" s="46" t="str">
        <f ca="1">IF($H2123="","",INDEX([1]NKC!$B$10:$B$5007,$H2123))</f>
        <v/>
      </c>
      <c r="C2123" s="47" t="str">
        <f ca="1">IF($H2123="","",INDEX([1]NKC!$C$10:$C$5007,$H2123))</f>
        <v/>
      </c>
      <c r="D2123" s="48" t="str">
        <f ca="1">IF(IF($H2123="","",INDEX([1]NKC!$D$10:$D$5007,$H2123))=$C$8,IF($H2123="","",INDEX([1]NKC!$E$10:$E$5007,$H2123)),IF($H2123="","",INDEX([1]NKC!$D$10:$D$5007,$H2123)))</f>
        <v/>
      </c>
      <c r="E2123" s="49" t="str">
        <f ca="1">IF(IF($H2123="","",INDEX([1]NKC!$E$10:$E$5007,$H2123))=$C$8,"",IF($H2123="","",INDEX([1]NKC!$F$10:$F$5007,$H2123)))</f>
        <v/>
      </c>
      <c r="F2123" s="55" t="str">
        <f ca="1">IF(IF($H2123="","",INDEX([1]NKC!$D$10:$D$5007,$H2123))=$C$8,"",IF($H2123="","",INDEX([1]NKC!$F$10:$F$5007,$H2123)))</f>
        <v/>
      </c>
      <c r="G2123" s="50">
        <f ca="1">IF(SUM(E2123:F2123)=0,0,$G$11+SUM(E$12:$E2123)-SUM(F$12:$F2123))</f>
        <v>0</v>
      </c>
      <c r="H2123" s="51" t="str">
        <f ca="1">IF(IF(TYPE(MATCH($C$8,OFFSET([1]NKC!$D$10,H2122,0):'[1]NKC'!$D$5007,0)+H2122)=16,"",MATCH($C$8,OFFSET([1]NKC!$D$10,H2122,0):'[1]NKC'!$D$5007,0)+H2122)&lt;IF(TYPE(MATCH($C$8,OFFSET([1]NKC!$E$10,H2122,0):'[1]NKC'!$E$5007,0)+H2122)=16,"",MATCH($C$8,OFFSET([1]NKC!$E$10,H2122,0):'[1]NKC'!$E$5007,0)+H2122),IF(TYPE(MATCH($C$8,OFFSET([1]NKC!$D$10,H2122,0):'[1]NKC'!$D$5007,0)+H2122)=16,"",MATCH($C$8,OFFSET([1]NKC!$D$10,H2122,0):'[1]NKC'!$D$5007,0)+H2122),IF(TYPE(MATCH($C$8,OFFSET([1]NKC!$E$10,H2122,0):'[1]NKC'!$E$5007,0)+H2122)=16,"",MATCH($C$8,OFFSET([1]NKC!$E$10,H2122,0):'[1]NKC'!$E$5007,0)+H2122))</f>
        <v/>
      </c>
    </row>
    <row r="2124" spans="1:8" s="52" customFormat="1" ht="14.25" hidden="1">
      <c r="A2124" s="45" t="str">
        <f ca="1">IF($H2124="","",INDEX([1]NKC!$A$10:$A$5007,$H2124))</f>
        <v/>
      </c>
      <c r="B2124" s="46" t="str">
        <f ca="1">IF($H2124="","",INDEX([1]NKC!$B$10:$B$5007,$H2124))</f>
        <v/>
      </c>
      <c r="C2124" s="47" t="str">
        <f ca="1">IF($H2124="","",INDEX([1]NKC!$C$10:$C$5007,$H2124))</f>
        <v/>
      </c>
      <c r="D2124" s="48" t="str">
        <f ca="1">IF(IF($H2124="","",INDEX([1]NKC!$D$10:$D$5007,$H2124))=$C$8,IF($H2124="","",INDEX([1]NKC!$E$10:$E$5007,$H2124)),IF($H2124="","",INDEX([1]NKC!$D$10:$D$5007,$H2124)))</f>
        <v/>
      </c>
      <c r="E2124" s="49" t="str">
        <f ca="1">IF(IF($H2124="","",INDEX([1]NKC!$E$10:$E$5007,$H2124))=$C$8,"",IF($H2124="","",INDEX([1]NKC!$F$10:$F$5007,$H2124)))</f>
        <v/>
      </c>
      <c r="F2124" s="55" t="str">
        <f ca="1">IF(IF($H2124="","",INDEX([1]NKC!$D$10:$D$5007,$H2124))=$C$8,"",IF($H2124="","",INDEX([1]NKC!$F$10:$F$5007,$H2124)))</f>
        <v/>
      </c>
      <c r="G2124" s="50">
        <f ca="1">IF(SUM(E2124:F2124)=0,0,$G$11+SUM(E$12:$E2124)-SUM(F$12:$F2124))</f>
        <v>0</v>
      </c>
      <c r="H2124" s="51" t="str">
        <f ca="1">IF(IF(TYPE(MATCH($C$8,OFFSET([1]NKC!$D$10,H2123,0):'[1]NKC'!$D$5007,0)+H2123)=16,"",MATCH($C$8,OFFSET([1]NKC!$D$10,H2123,0):'[1]NKC'!$D$5007,0)+H2123)&lt;IF(TYPE(MATCH($C$8,OFFSET([1]NKC!$E$10,H2123,0):'[1]NKC'!$E$5007,0)+H2123)=16,"",MATCH($C$8,OFFSET([1]NKC!$E$10,H2123,0):'[1]NKC'!$E$5007,0)+H2123),IF(TYPE(MATCH($C$8,OFFSET([1]NKC!$D$10,H2123,0):'[1]NKC'!$D$5007,0)+H2123)=16,"",MATCH($C$8,OFFSET([1]NKC!$D$10,H2123,0):'[1]NKC'!$D$5007,0)+H2123),IF(TYPE(MATCH($C$8,OFFSET([1]NKC!$E$10,H2123,0):'[1]NKC'!$E$5007,0)+H2123)=16,"",MATCH($C$8,OFFSET([1]NKC!$E$10,H2123,0):'[1]NKC'!$E$5007,0)+H2123))</f>
        <v/>
      </c>
    </row>
    <row r="2125" spans="1:8" s="52" customFormat="1" ht="14.25" hidden="1">
      <c r="A2125" s="45" t="str">
        <f ca="1">IF($H2125="","",INDEX([1]NKC!$A$10:$A$5007,$H2125))</f>
        <v/>
      </c>
      <c r="B2125" s="46" t="str">
        <f ca="1">IF($H2125="","",INDEX([1]NKC!$B$10:$B$5007,$H2125))</f>
        <v/>
      </c>
      <c r="C2125" s="47" t="str">
        <f ca="1">IF($H2125="","",INDEX([1]NKC!$C$10:$C$5007,$H2125))</f>
        <v/>
      </c>
      <c r="D2125" s="48" t="str">
        <f ca="1">IF(IF($H2125="","",INDEX([1]NKC!$D$10:$D$5007,$H2125))=$C$8,IF($H2125="","",INDEX([1]NKC!$E$10:$E$5007,$H2125)),IF($H2125="","",INDEX([1]NKC!$D$10:$D$5007,$H2125)))</f>
        <v/>
      </c>
      <c r="E2125" s="49" t="str">
        <f ca="1">IF(IF($H2125="","",INDEX([1]NKC!$E$10:$E$5007,$H2125))=$C$8,"",IF($H2125="","",INDEX([1]NKC!$F$10:$F$5007,$H2125)))</f>
        <v/>
      </c>
      <c r="F2125" s="55" t="str">
        <f ca="1">IF(IF($H2125="","",INDEX([1]NKC!$D$10:$D$5007,$H2125))=$C$8,"",IF($H2125="","",INDEX([1]NKC!$F$10:$F$5007,$H2125)))</f>
        <v/>
      </c>
      <c r="G2125" s="50">
        <f ca="1">IF(SUM(E2125:F2125)=0,0,$G$11+SUM(E$12:$E2125)-SUM(F$12:$F2125))</f>
        <v>0</v>
      </c>
      <c r="H2125" s="51" t="str">
        <f ca="1">IF(IF(TYPE(MATCH($C$8,OFFSET([1]NKC!$D$10,H2124,0):'[1]NKC'!$D$5007,0)+H2124)=16,"",MATCH($C$8,OFFSET([1]NKC!$D$10,H2124,0):'[1]NKC'!$D$5007,0)+H2124)&lt;IF(TYPE(MATCH($C$8,OFFSET([1]NKC!$E$10,H2124,0):'[1]NKC'!$E$5007,0)+H2124)=16,"",MATCH($C$8,OFFSET([1]NKC!$E$10,H2124,0):'[1]NKC'!$E$5007,0)+H2124),IF(TYPE(MATCH($C$8,OFFSET([1]NKC!$D$10,H2124,0):'[1]NKC'!$D$5007,0)+H2124)=16,"",MATCH($C$8,OFFSET([1]NKC!$D$10,H2124,0):'[1]NKC'!$D$5007,0)+H2124),IF(TYPE(MATCH($C$8,OFFSET([1]NKC!$E$10,H2124,0):'[1]NKC'!$E$5007,0)+H2124)=16,"",MATCH($C$8,OFFSET([1]NKC!$E$10,H2124,0):'[1]NKC'!$E$5007,0)+H2124))</f>
        <v/>
      </c>
    </row>
    <row r="2126" spans="1:8" s="52" customFormat="1" ht="14.25" hidden="1">
      <c r="A2126" s="45" t="str">
        <f ca="1">IF($H2126="","",INDEX([1]NKC!$A$10:$A$5007,$H2126))</f>
        <v/>
      </c>
      <c r="B2126" s="46" t="str">
        <f ca="1">IF($H2126="","",INDEX([1]NKC!$B$10:$B$5007,$H2126))</f>
        <v/>
      </c>
      <c r="C2126" s="47" t="str">
        <f ca="1">IF($H2126="","",INDEX([1]NKC!$C$10:$C$5007,$H2126))</f>
        <v/>
      </c>
      <c r="D2126" s="48" t="str">
        <f ca="1">IF(IF($H2126="","",INDEX([1]NKC!$D$10:$D$5007,$H2126))=$C$8,IF($H2126="","",INDEX([1]NKC!$E$10:$E$5007,$H2126)),IF($H2126="","",INDEX([1]NKC!$D$10:$D$5007,$H2126)))</f>
        <v/>
      </c>
      <c r="E2126" s="49" t="str">
        <f ca="1">IF(IF($H2126="","",INDEX([1]NKC!$E$10:$E$5007,$H2126))=$C$8,"",IF($H2126="","",INDEX([1]NKC!$F$10:$F$5007,$H2126)))</f>
        <v/>
      </c>
      <c r="F2126" s="55" t="str">
        <f ca="1">IF(IF($H2126="","",INDEX([1]NKC!$D$10:$D$5007,$H2126))=$C$8,"",IF($H2126="","",INDEX([1]NKC!$F$10:$F$5007,$H2126)))</f>
        <v/>
      </c>
      <c r="G2126" s="50">
        <f ca="1">IF(SUM(E2126:F2126)=0,0,$G$11+SUM(E$12:$E2126)-SUM(F$12:$F2126))</f>
        <v>0</v>
      </c>
      <c r="H2126" s="51" t="str">
        <f ca="1">IF(IF(TYPE(MATCH($C$8,OFFSET([1]NKC!$D$10,H2125,0):'[1]NKC'!$D$5007,0)+H2125)=16,"",MATCH($C$8,OFFSET([1]NKC!$D$10,H2125,0):'[1]NKC'!$D$5007,0)+H2125)&lt;IF(TYPE(MATCH($C$8,OFFSET([1]NKC!$E$10,H2125,0):'[1]NKC'!$E$5007,0)+H2125)=16,"",MATCH($C$8,OFFSET([1]NKC!$E$10,H2125,0):'[1]NKC'!$E$5007,0)+H2125),IF(TYPE(MATCH($C$8,OFFSET([1]NKC!$D$10,H2125,0):'[1]NKC'!$D$5007,0)+H2125)=16,"",MATCH($C$8,OFFSET([1]NKC!$D$10,H2125,0):'[1]NKC'!$D$5007,0)+H2125),IF(TYPE(MATCH($C$8,OFFSET([1]NKC!$E$10,H2125,0):'[1]NKC'!$E$5007,0)+H2125)=16,"",MATCH($C$8,OFFSET([1]NKC!$E$10,H2125,0):'[1]NKC'!$E$5007,0)+H2125))</f>
        <v/>
      </c>
    </row>
    <row r="2127" spans="1:8" s="52" customFormat="1" ht="14.25" hidden="1">
      <c r="A2127" s="45" t="str">
        <f ca="1">IF($H2127="","",INDEX([1]NKC!$A$10:$A$5007,$H2127))</f>
        <v/>
      </c>
      <c r="B2127" s="46" t="str">
        <f ca="1">IF($H2127="","",INDEX([1]NKC!$B$10:$B$5007,$H2127))</f>
        <v/>
      </c>
      <c r="C2127" s="47" t="str">
        <f ca="1">IF($H2127="","",INDEX([1]NKC!$C$10:$C$5007,$H2127))</f>
        <v/>
      </c>
      <c r="D2127" s="48" t="str">
        <f ca="1">IF(IF($H2127="","",INDEX([1]NKC!$D$10:$D$5007,$H2127))=$C$8,IF($H2127="","",INDEX([1]NKC!$E$10:$E$5007,$H2127)),IF($H2127="","",INDEX([1]NKC!$D$10:$D$5007,$H2127)))</f>
        <v/>
      </c>
      <c r="E2127" s="49" t="str">
        <f ca="1">IF(IF($H2127="","",INDEX([1]NKC!$E$10:$E$5007,$H2127))=$C$8,"",IF($H2127="","",INDEX([1]NKC!$F$10:$F$5007,$H2127)))</f>
        <v/>
      </c>
      <c r="F2127" s="55" t="str">
        <f ca="1">IF(IF($H2127="","",INDEX([1]NKC!$D$10:$D$5007,$H2127))=$C$8,"",IF($H2127="","",INDEX([1]NKC!$F$10:$F$5007,$H2127)))</f>
        <v/>
      </c>
      <c r="G2127" s="50">
        <f ca="1">IF(SUM(E2127:F2127)=0,0,$G$11+SUM(E$12:$E2127)-SUM(F$12:$F2127))</f>
        <v>0</v>
      </c>
      <c r="H2127" s="51" t="str">
        <f ca="1">IF(IF(TYPE(MATCH($C$8,OFFSET([1]NKC!$D$10,H2126,0):'[1]NKC'!$D$5007,0)+H2126)=16,"",MATCH($C$8,OFFSET([1]NKC!$D$10,H2126,0):'[1]NKC'!$D$5007,0)+H2126)&lt;IF(TYPE(MATCH($C$8,OFFSET([1]NKC!$E$10,H2126,0):'[1]NKC'!$E$5007,0)+H2126)=16,"",MATCH($C$8,OFFSET([1]NKC!$E$10,H2126,0):'[1]NKC'!$E$5007,0)+H2126),IF(TYPE(MATCH($C$8,OFFSET([1]NKC!$D$10,H2126,0):'[1]NKC'!$D$5007,0)+H2126)=16,"",MATCH($C$8,OFFSET([1]NKC!$D$10,H2126,0):'[1]NKC'!$D$5007,0)+H2126),IF(TYPE(MATCH($C$8,OFFSET([1]NKC!$E$10,H2126,0):'[1]NKC'!$E$5007,0)+H2126)=16,"",MATCH($C$8,OFFSET([1]NKC!$E$10,H2126,0):'[1]NKC'!$E$5007,0)+H2126))</f>
        <v/>
      </c>
    </row>
    <row r="2128" spans="1:8" s="52" customFormat="1" ht="14.25" hidden="1">
      <c r="A2128" s="45" t="str">
        <f ca="1">IF($H2128="","",INDEX([1]NKC!$A$10:$A$5007,$H2128))</f>
        <v/>
      </c>
      <c r="B2128" s="46" t="str">
        <f ca="1">IF($H2128="","",INDEX([1]NKC!$B$10:$B$5007,$H2128))</f>
        <v/>
      </c>
      <c r="C2128" s="47" t="str">
        <f ca="1">IF($H2128="","",INDEX([1]NKC!$C$10:$C$5007,$H2128))</f>
        <v/>
      </c>
      <c r="D2128" s="48" t="str">
        <f ca="1">IF(IF($H2128="","",INDEX([1]NKC!$D$10:$D$5007,$H2128))=$C$8,IF($H2128="","",INDEX([1]NKC!$E$10:$E$5007,$H2128)),IF($H2128="","",INDEX([1]NKC!$D$10:$D$5007,$H2128)))</f>
        <v/>
      </c>
      <c r="E2128" s="49" t="str">
        <f ca="1">IF(IF($H2128="","",INDEX([1]NKC!$E$10:$E$5007,$H2128))=$C$8,"",IF($H2128="","",INDEX([1]NKC!$F$10:$F$5007,$H2128)))</f>
        <v/>
      </c>
      <c r="F2128" s="55" t="str">
        <f ca="1">IF(IF($H2128="","",INDEX([1]NKC!$D$10:$D$5007,$H2128))=$C$8,"",IF($H2128="","",INDEX([1]NKC!$F$10:$F$5007,$H2128)))</f>
        <v/>
      </c>
      <c r="G2128" s="50">
        <f ca="1">IF(SUM(E2128:F2128)=0,0,$G$11+SUM(E$12:$E2128)-SUM(F$12:$F2128))</f>
        <v>0</v>
      </c>
      <c r="H2128" s="51" t="str">
        <f ca="1">IF(IF(TYPE(MATCH($C$8,OFFSET([1]NKC!$D$10,H2127,0):'[1]NKC'!$D$5007,0)+H2127)=16,"",MATCH($C$8,OFFSET([1]NKC!$D$10,H2127,0):'[1]NKC'!$D$5007,0)+H2127)&lt;IF(TYPE(MATCH($C$8,OFFSET([1]NKC!$E$10,H2127,0):'[1]NKC'!$E$5007,0)+H2127)=16,"",MATCH($C$8,OFFSET([1]NKC!$E$10,H2127,0):'[1]NKC'!$E$5007,0)+H2127),IF(TYPE(MATCH($C$8,OFFSET([1]NKC!$D$10,H2127,0):'[1]NKC'!$D$5007,0)+H2127)=16,"",MATCH($C$8,OFFSET([1]NKC!$D$10,H2127,0):'[1]NKC'!$D$5007,0)+H2127),IF(TYPE(MATCH($C$8,OFFSET([1]NKC!$E$10,H2127,0):'[1]NKC'!$E$5007,0)+H2127)=16,"",MATCH($C$8,OFFSET([1]NKC!$E$10,H2127,0):'[1]NKC'!$E$5007,0)+H2127))</f>
        <v/>
      </c>
    </row>
    <row r="2129" spans="1:8" s="52" customFormat="1" ht="14.25" hidden="1">
      <c r="A2129" s="45" t="str">
        <f ca="1">IF($H2129="","",INDEX([1]NKC!$A$10:$A$5007,$H2129))</f>
        <v/>
      </c>
      <c r="B2129" s="46" t="str">
        <f ca="1">IF($H2129="","",INDEX([1]NKC!$B$10:$B$5007,$H2129))</f>
        <v/>
      </c>
      <c r="C2129" s="47" t="str">
        <f ca="1">IF($H2129="","",INDEX([1]NKC!$C$10:$C$5007,$H2129))</f>
        <v/>
      </c>
      <c r="D2129" s="48" t="str">
        <f ca="1">IF(IF($H2129="","",INDEX([1]NKC!$D$10:$D$5007,$H2129))=$C$8,IF($H2129="","",INDEX([1]NKC!$E$10:$E$5007,$H2129)),IF($H2129="","",INDEX([1]NKC!$D$10:$D$5007,$H2129)))</f>
        <v/>
      </c>
      <c r="E2129" s="49" t="str">
        <f ca="1">IF(IF($H2129="","",INDEX([1]NKC!$E$10:$E$5007,$H2129))=$C$8,"",IF($H2129="","",INDEX([1]NKC!$F$10:$F$5007,$H2129)))</f>
        <v/>
      </c>
      <c r="F2129" s="55" t="str">
        <f ca="1">IF(IF($H2129="","",INDEX([1]NKC!$D$10:$D$5007,$H2129))=$C$8,"",IF($H2129="","",INDEX([1]NKC!$F$10:$F$5007,$H2129)))</f>
        <v/>
      </c>
      <c r="G2129" s="50">
        <f ca="1">IF(SUM(E2129:F2129)=0,0,$G$11+SUM(E$12:$E2129)-SUM(F$12:$F2129))</f>
        <v>0</v>
      </c>
      <c r="H2129" s="51" t="str">
        <f ca="1">IF(IF(TYPE(MATCH($C$8,OFFSET([1]NKC!$D$10,H2128,0):'[1]NKC'!$D$5007,0)+H2128)=16,"",MATCH($C$8,OFFSET([1]NKC!$D$10,H2128,0):'[1]NKC'!$D$5007,0)+H2128)&lt;IF(TYPE(MATCH($C$8,OFFSET([1]NKC!$E$10,H2128,0):'[1]NKC'!$E$5007,0)+H2128)=16,"",MATCH($C$8,OFFSET([1]NKC!$E$10,H2128,0):'[1]NKC'!$E$5007,0)+H2128),IF(TYPE(MATCH($C$8,OFFSET([1]NKC!$D$10,H2128,0):'[1]NKC'!$D$5007,0)+H2128)=16,"",MATCH($C$8,OFFSET([1]NKC!$D$10,H2128,0):'[1]NKC'!$D$5007,0)+H2128),IF(TYPE(MATCH($C$8,OFFSET([1]NKC!$E$10,H2128,0):'[1]NKC'!$E$5007,0)+H2128)=16,"",MATCH($C$8,OFFSET([1]NKC!$E$10,H2128,0):'[1]NKC'!$E$5007,0)+H2128))</f>
        <v/>
      </c>
    </row>
    <row r="2130" spans="1:8" s="52" customFormat="1" ht="14.25" hidden="1">
      <c r="A2130" s="45" t="str">
        <f ca="1">IF($H2130="","",INDEX([1]NKC!$A$10:$A$5007,$H2130))</f>
        <v/>
      </c>
      <c r="B2130" s="46" t="str">
        <f ca="1">IF($H2130="","",INDEX([1]NKC!$B$10:$B$5007,$H2130))</f>
        <v/>
      </c>
      <c r="C2130" s="47" t="str">
        <f ca="1">IF($H2130="","",INDEX([1]NKC!$C$10:$C$5007,$H2130))</f>
        <v/>
      </c>
      <c r="D2130" s="48" t="str">
        <f ca="1">IF(IF($H2130="","",INDEX([1]NKC!$D$10:$D$5007,$H2130))=$C$8,IF($H2130="","",INDEX([1]NKC!$E$10:$E$5007,$H2130)),IF($H2130="","",INDEX([1]NKC!$D$10:$D$5007,$H2130)))</f>
        <v/>
      </c>
      <c r="E2130" s="49" t="str">
        <f ca="1">IF(IF($H2130="","",INDEX([1]NKC!$E$10:$E$5007,$H2130))=$C$8,"",IF($H2130="","",INDEX([1]NKC!$F$10:$F$5007,$H2130)))</f>
        <v/>
      </c>
      <c r="F2130" s="55" t="str">
        <f ca="1">IF(IF($H2130="","",INDEX([1]NKC!$D$10:$D$5007,$H2130))=$C$8,"",IF($H2130="","",INDEX([1]NKC!$F$10:$F$5007,$H2130)))</f>
        <v/>
      </c>
      <c r="G2130" s="50">
        <f ca="1">IF(SUM(E2130:F2130)=0,0,$G$11+SUM(E$12:$E2130)-SUM(F$12:$F2130))</f>
        <v>0</v>
      </c>
      <c r="H2130" s="51" t="str">
        <f ca="1">IF(IF(TYPE(MATCH($C$8,OFFSET([1]NKC!$D$10,H2129,0):'[1]NKC'!$D$5007,0)+H2129)=16,"",MATCH($C$8,OFFSET([1]NKC!$D$10,H2129,0):'[1]NKC'!$D$5007,0)+H2129)&lt;IF(TYPE(MATCH($C$8,OFFSET([1]NKC!$E$10,H2129,0):'[1]NKC'!$E$5007,0)+H2129)=16,"",MATCH($C$8,OFFSET([1]NKC!$E$10,H2129,0):'[1]NKC'!$E$5007,0)+H2129),IF(TYPE(MATCH($C$8,OFFSET([1]NKC!$D$10,H2129,0):'[1]NKC'!$D$5007,0)+H2129)=16,"",MATCH($C$8,OFFSET([1]NKC!$D$10,H2129,0):'[1]NKC'!$D$5007,0)+H2129),IF(TYPE(MATCH($C$8,OFFSET([1]NKC!$E$10,H2129,0):'[1]NKC'!$E$5007,0)+H2129)=16,"",MATCH($C$8,OFFSET([1]NKC!$E$10,H2129,0):'[1]NKC'!$E$5007,0)+H2129))</f>
        <v/>
      </c>
    </row>
    <row r="2131" spans="1:8" s="52" customFormat="1" ht="14.25" hidden="1">
      <c r="A2131" s="45" t="str">
        <f ca="1">IF($H2131="","",INDEX([1]NKC!$A$10:$A$5007,$H2131))</f>
        <v/>
      </c>
      <c r="B2131" s="46" t="str">
        <f ca="1">IF($H2131="","",INDEX([1]NKC!$B$10:$B$5007,$H2131))</f>
        <v/>
      </c>
      <c r="C2131" s="47" t="str">
        <f ca="1">IF($H2131="","",INDEX([1]NKC!$C$10:$C$5007,$H2131))</f>
        <v/>
      </c>
      <c r="D2131" s="48" t="str">
        <f ca="1">IF(IF($H2131="","",INDEX([1]NKC!$D$10:$D$5007,$H2131))=$C$8,IF($H2131="","",INDEX([1]NKC!$E$10:$E$5007,$H2131)),IF($H2131="","",INDEX([1]NKC!$D$10:$D$5007,$H2131)))</f>
        <v/>
      </c>
      <c r="E2131" s="49" t="str">
        <f ca="1">IF(IF($H2131="","",INDEX([1]NKC!$E$10:$E$5007,$H2131))=$C$8,"",IF($H2131="","",INDEX([1]NKC!$F$10:$F$5007,$H2131)))</f>
        <v/>
      </c>
      <c r="F2131" s="55" t="str">
        <f ca="1">IF(IF($H2131="","",INDEX([1]NKC!$D$10:$D$5007,$H2131))=$C$8,"",IF($H2131="","",INDEX([1]NKC!$F$10:$F$5007,$H2131)))</f>
        <v/>
      </c>
      <c r="G2131" s="50">
        <f ca="1">IF(SUM(E2131:F2131)=0,0,$G$11+SUM(E$12:$E2131)-SUM(F$12:$F2131))</f>
        <v>0</v>
      </c>
      <c r="H2131" s="51" t="str">
        <f ca="1">IF(IF(TYPE(MATCH($C$8,OFFSET([1]NKC!$D$10,H2130,0):'[1]NKC'!$D$5007,0)+H2130)=16,"",MATCH($C$8,OFFSET([1]NKC!$D$10,H2130,0):'[1]NKC'!$D$5007,0)+H2130)&lt;IF(TYPE(MATCH($C$8,OFFSET([1]NKC!$E$10,H2130,0):'[1]NKC'!$E$5007,0)+H2130)=16,"",MATCH($C$8,OFFSET([1]NKC!$E$10,H2130,0):'[1]NKC'!$E$5007,0)+H2130),IF(TYPE(MATCH($C$8,OFFSET([1]NKC!$D$10,H2130,0):'[1]NKC'!$D$5007,0)+H2130)=16,"",MATCH($C$8,OFFSET([1]NKC!$D$10,H2130,0):'[1]NKC'!$D$5007,0)+H2130),IF(TYPE(MATCH($C$8,OFFSET([1]NKC!$E$10,H2130,0):'[1]NKC'!$E$5007,0)+H2130)=16,"",MATCH($C$8,OFFSET([1]NKC!$E$10,H2130,0):'[1]NKC'!$E$5007,0)+H2130))</f>
        <v/>
      </c>
    </row>
    <row r="2132" spans="1:8" s="52" customFormat="1" ht="14.25" hidden="1">
      <c r="A2132" s="45" t="str">
        <f ca="1">IF($H2132="","",INDEX([1]NKC!$A$10:$A$5007,$H2132))</f>
        <v/>
      </c>
      <c r="B2132" s="46" t="str">
        <f ca="1">IF($H2132="","",INDEX([1]NKC!$B$10:$B$5007,$H2132))</f>
        <v/>
      </c>
      <c r="C2132" s="47" t="str">
        <f ca="1">IF($H2132="","",INDEX([1]NKC!$C$10:$C$5007,$H2132))</f>
        <v/>
      </c>
      <c r="D2132" s="48" t="str">
        <f ca="1">IF(IF($H2132="","",INDEX([1]NKC!$D$10:$D$5007,$H2132))=$C$8,IF($H2132="","",INDEX([1]NKC!$E$10:$E$5007,$H2132)),IF($H2132="","",INDEX([1]NKC!$D$10:$D$5007,$H2132)))</f>
        <v/>
      </c>
      <c r="E2132" s="49" t="str">
        <f ca="1">IF(IF($H2132="","",INDEX([1]NKC!$E$10:$E$5007,$H2132))=$C$8,"",IF($H2132="","",INDEX([1]NKC!$F$10:$F$5007,$H2132)))</f>
        <v/>
      </c>
      <c r="F2132" s="55" t="str">
        <f ca="1">IF(IF($H2132="","",INDEX([1]NKC!$D$10:$D$5007,$H2132))=$C$8,"",IF($H2132="","",INDEX([1]NKC!$F$10:$F$5007,$H2132)))</f>
        <v/>
      </c>
      <c r="G2132" s="50">
        <f ca="1">IF(SUM(E2132:F2132)=0,0,$G$11+SUM(E$12:$E2132)-SUM(F$12:$F2132))</f>
        <v>0</v>
      </c>
      <c r="H2132" s="51" t="str">
        <f ca="1">IF(IF(TYPE(MATCH($C$8,OFFSET([1]NKC!$D$10,H2131,0):'[1]NKC'!$D$5007,0)+H2131)=16,"",MATCH($C$8,OFFSET([1]NKC!$D$10,H2131,0):'[1]NKC'!$D$5007,0)+H2131)&lt;IF(TYPE(MATCH($C$8,OFFSET([1]NKC!$E$10,H2131,0):'[1]NKC'!$E$5007,0)+H2131)=16,"",MATCH($C$8,OFFSET([1]NKC!$E$10,H2131,0):'[1]NKC'!$E$5007,0)+H2131),IF(TYPE(MATCH($C$8,OFFSET([1]NKC!$D$10,H2131,0):'[1]NKC'!$D$5007,0)+H2131)=16,"",MATCH($C$8,OFFSET([1]NKC!$D$10,H2131,0):'[1]NKC'!$D$5007,0)+H2131),IF(TYPE(MATCH($C$8,OFFSET([1]NKC!$E$10,H2131,0):'[1]NKC'!$E$5007,0)+H2131)=16,"",MATCH($C$8,OFFSET([1]NKC!$E$10,H2131,0):'[1]NKC'!$E$5007,0)+H2131))</f>
        <v/>
      </c>
    </row>
    <row r="2133" spans="1:8" s="52" customFormat="1" ht="14.25" hidden="1">
      <c r="A2133" s="45" t="str">
        <f ca="1">IF($H2133="","",INDEX([1]NKC!$A$10:$A$5007,$H2133))</f>
        <v/>
      </c>
      <c r="B2133" s="46" t="str">
        <f ca="1">IF($H2133="","",INDEX([1]NKC!$B$10:$B$5007,$H2133))</f>
        <v/>
      </c>
      <c r="C2133" s="47" t="str">
        <f ca="1">IF($H2133="","",INDEX([1]NKC!$C$10:$C$5007,$H2133))</f>
        <v/>
      </c>
      <c r="D2133" s="48" t="str">
        <f ca="1">IF(IF($H2133="","",INDEX([1]NKC!$D$10:$D$5007,$H2133))=$C$8,IF($H2133="","",INDEX([1]NKC!$E$10:$E$5007,$H2133)),IF($H2133="","",INDEX([1]NKC!$D$10:$D$5007,$H2133)))</f>
        <v/>
      </c>
      <c r="E2133" s="49" t="str">
        <f ca="1">IF(IF($H2133="","",INDEX([1]NKC!$E$10:$E$5007,$H2133))=$C$8,"",IF($H2133="","",INDEX([1]NKC!$F$10:$F$5007,$H2133)))</f>
        <v/>
      </c>
      <c r="F2133" s="55" t="str">
        <f ca="1">IF(IF($H2133="","",INDEX([1]NKC!$D$10:$D$5007,$H2133))=$C$8,"",IF($H2133="","",INDEX([1]NKC!$F$10:$F$5007,$H2133)))</f>
        <v/>
      </c>
      <c r="G2133" s="50">
        <f ca="1">IF(SUM(E2133:F2133)=0,0,$G$11+SUM(E$12:$E2133)-SUM(F$12:$F2133))</f>
        <v>0</v>
      </c>
      <c r="H2133" s="51" t="str">
        <f ca="1">IF(IF(TYPE(MATCH($C$8,OFFSET([1]NKC!$D$10,H2132,0):'[1]NKC'!$D$5007,0)+H2132)=16,"",MATCH($C$8,OFFSET([1]NKC!$D$10,H2132,0):'[1]NKC'!$D$5007,0)+H2132)&lt;IF(TYPE(MATCH($C$8,OFFSET([1]NKC!$E$10,H2132,0):'[1]NKC'!$E$5007,0)+H2132)=16,"",MATCH($C$8,OFFSET([1]NKC!$E$10,H2132,0):'[1]NKC'!$E$5007,0)+H2132),IF(TYPE(MATCH($C$8,OFFSET([1]NKC!$D$10,H2132,0):'[1]NKC'!$D$5007,0)+H2132)=16,"",MATCH($C$8,OFFSET([1]NKC!$D$10,H2132,0):'[1]NKC'!$D$5007,0)+H2132),IF(TYPE(MATCH($C$8,OFFSET([1]NKC!$E$10,H2132,0):'[1]NKC'!$E$5007,0)+H2132)=16,"",MATCH($C$8,OFFSET([1]NKC!$E$10,H2132,0):'[1]NKC'!$E$5007,0)+H2132))</f>
        <v/>
      </c>
    </row>
    <row r="2134" spans="1:8" s="52" customFormat="1" ht="14.25" hidden="1">
      <c r="A2134" s="45" t="str">
        <f ca="1">IF($H2134="","",INDEX([1]NKC!$A$10:$A$5007,$H2134))</f>
        <v/>
      </c>
      <c r="B2134" s="46" t="str">
        <f ca="1">IF($H2134="","",INDEX([1]NKC!$B$10:$B$5007,$H2134))</f>
        <v/>
      </c>
      <c r="C2134" s="47" t="str">
        <f ca="1">IF($H2134="","",INDEX([1]NKC!$C$10:$C$5007,$H2134))</f>
        <v/>
      </c>
      <c r="D2134" s="48" t="str">
        <f ca="1">IF(IF($H2134="","",INDEX([1]NKC!$D$10:$D$5007,$H2134))=$C$8,IF($H2134="","",INDEX([1]NKC!$E$10:$E$5007,$H2134)),IF($H2134="","",INDEX([1]NKC!$D$10:$D$5007,$H2134)))</f>
        <v/>
      </c>
      <c r="E2134" s="49" t="str">
        <f ca="1">IF(IF($H2134="","",INDEX([1]NKC!$E$10:$E$5007,$H2134))=$C$8,"",IF($H2134="","",INDEX([1]NKC!$F$10:$F$5007,$H2134)))</f>
        <v/>
      </c>
      <c r="F2134" s="55" t="str">
        <f ca="1">IF(IF($H2134="","",INDEX([1]NKC!$D$10:$D$5007,$H2134))=$C$8,"",IF($H2134="","",INDEX([1]NKC!$F$10:$F$5007,$H2134)))</f>
        <v/>
      </c>
      <c r="G2134" s="50">
        <f ca="1">IF(SUM(E2134:F2134)=0,0,$G$11+SUM(E$12:$E2134)-SUM(F$12:$F2134))</f>
        <v>0</v>
      </c>
      <c r="H2134" s="51" t="str">
        <f ca="1">IF(IF(TYPE(MATCH($C$8,OFFSET([1]NKC!$D$10,H2133,0):'[1]NKC'!$D$5007,0)+H2133)=16,"",MATCH($C$8,OFFSET([1]NKC!$D$10,H2133,0):'[1]NKC'!$D$5007,0)+H2133)&lt;IF(TYPE(MATCH($C$8,OFFSET([1]NKC!$E$10,H2133,0):'[1]NKC'!$E$5007,0)+H2133)=16,"",MATCH($C$8,OFFSET([1]NKC!$E$10,H2133,0):'[1]NKC'!$E$5007,0)+H2133),IF(TYPE(MATCH($C$8,OFFSET([1]NKC!$D$10,H2133,0):'[1]NKC'!$D$5007,0)+H2133)=16,"",MATCH($C$8,OFFSET([1]NKC!$D$10,H2133,0):'[1]NKC'!$D$5007,0)+H2133),IF(TYPE(MATCH($C$8,OFFSET([1]NKC!$E$10,H2133,0):'[1]NKC'!$E$5007,0)+H2133)=16,"",MATCH($C$8,OFFSET([1]NKC!$E$10,H2133,0):'[1]NKC'!$E$5007,0)+H2133))</f>
        <v/>
      </c>
    </row>
    <row r="2135" spans="1:8" s="52" customFormat="1" ht="14.25" hidden="1">
      <c r="A2135" s="45" t="str">
        <f ca="1">IF($H2135="","",INDEX([1]NKC!$A$10:$A$5007,$H2135))</f>
        <v/>
      </c>
      <c r="B2135" s="46" t="str">
        <f ca="1">IF($H2135="","",INDEX([1]NKC!$B$10:$B$5007,$H2135))</f>
        <v/>
      </c>
      <c r="C2135" s="47" t="str">
        <f ca="1">IF($H2135="","",INDEX([1]NKC!$C$10:$C$5007,$H2135))</f>
        <v/>
      </c>
      <c r="D2135" s="48" t="str">
        <f ca="1">IF(IF($H2135="","",INDEX([1]NKC!$D$10:$D$5007,$H2135))=$C$8,IF($H2135="","",INDEX([1]NKC!$E$10:$E$5007,$H2135)),IF($H2135="","",INDEX([1]NKC!$D$10:$D$5007,$H2135)))</f>
        <v/>
      </c>
      <c r="E2135" s="49" t="str">
        <f ca="1">IF(IF($H2135="","",INDEX([1]NKC!$E$10:$E$5007,$H2135))=$C$8,"",IF($H2135="","",INDEX([1]NKC!$F$10:$F$5007,$H2135)))</f>
        <v/>
      </c>
      <c r="F2135" s="55" t="str">
        <f ca="1">IF(IF($H2135="","",INDEX([1]NKC!$D$10:$D$5007,$H2135))=$C$8,"",IF($H2135="","",INDEX([1]NKC!$F$10:$F$5007,$H2135)))</f>
        <v/>
      </c>
      <c r="G2135" s="50">
        <f ca="1">IF(SUM(E2135:F2135)=0,0,$G$11+SUM(E$12:$E2135)-SUM(F$12:$F2135))</f>
        <v>0</v>
      </c>
      <c r="H2135" s="51" t="str">
        <f ca="1">IF(IF(TYPE(MATCH($C$8,OFFSET([1]NKC!$D$10,H2134,0):'[1]NKC'!$D$5007,0)+H2134)=16,"",MATCH($C$8,OFFSET([1]NKC!$D$10,H2134,0):'[1]NKC'!$D$5007,0)+H2134)&lt;IF(TYPE(MATCH($C$8,OFFSET([1]NKC!$E$10,H2134,0):'[1]NKC'!$E$5007,0)+H2134)=16,"",MATCH($C$8,OFFSET([1]NKC!$E$10,H2134,0):'[1]NKC'!$E$5007,0)+H2134),IF(TYPE(MATCH($C$8,OFFSET([1]NKC!$D$10,H2134,0):'[1]NKC'!$D$5007,0)+H2134)=16,"",MATCH($C$8,OFFSET([1]NKC!$D$10,H2134,0):'[1]NKC'!$D$5007,0)+H2134),IF(TYPE(MATCH($C$8,OFFSET([1]NKC!$E$10,H2134,0):'[1]NKC'!$E$5007,0)+H2134)=16,"",MATCH($C$8,OFFSET([1]NKC!$E$10,H2134,0):'[1]NKC'!$E$5007,0)+H2134))</f>
        <v/>
      </c>
    </row>
    <row r="2136" spans="1:8" s="52" customFormat="1" ht="14.25" hidden="1">
      <c r="A2136" s="45" t="str">
        <f ca="1">IF($H2136="","",INDEX([1]NKC!$A$10:$A$5007,$H2136))</f>
        <v/>
      </c>
      <c r="B2136" s="46" t="str">
        <f ca="1">IF($H2136="","",INDEX([1]NKC!$B$10:$B$5007,$H2136))</f>
        <v/>
      </c>
      <c r="C2136" s="47" t="str">
        <f ca="1">IF($H2136="","",INDEX([1]NKC!$C$10:$C$5007,$H2136))</f>
        <v/>
      </c>
      <c r="D2136" s="48" t="str">
        <f ca="1">IF(IF($H2136="","",INDEX([1]NKC!$D$10:$D$5007,$H2136))=$C$8,IF($H2136="","",INDEX([1]NKC!$E$10:$E$5007,$H2136)),IF($H2136="","",INDEX([1]NKC!$D$10:$D$5007,$H2136)))</f>
        <v/>
      </c>
      <c r="E2136" s="49" t="str">
        <f ca="1">IF(IF($H2136="","",INDEX([1]NKC!$E$10:$E$5007,$H2136))=$C$8,"",IF($H2136="","",INDEX([1]NKC!$F$10:$F$5007,$H2136)))</f>
        <v/>
      </c>
      <c r="F2136" s="55" t="str">
        <f ca="1">IF(IF($H2136="","",INDEX([1]NKC!$D$10:$D$5007,$H2136))=$C$8,"",IF($H2136="","",INDEX([1]NKC!$F$10:$F$5007,$H2136)))</f>
        <v/>
      </c>
      <c r="G2136" s="50">
        <f ca="1">IF(SUM(E2136:F2136)=0,0,$G$11+SUM(E$12:$E2136)-SUM(F$12:$F2136))</f>
        <v>0</v>
      </c>
      <c r="H2136" s="51" t="str">
        <f ca="1">IF(IF(TYPE(MATCH($C$8,OFFSET([1]NKC!$D$10,H2135,0):'[1]NKC'!$D$5007,0)+H2135)=16,"",MATCH($C$8,OFFSET([1]NKC!$D$10,H2135,0):'[1]NKC'!$D$5007,0)+H2135)&lt;IF(TYPE(MATCH($C$8,OFFSET([1]NKC!$E$10,H2135,0):'[1]NKC'!$E$5007,0)+H2135)=16,"",MATCH($C$8,OFFSET([1]NKC!$E$10,H2135,0):'[1]NKC'!$E$5007,0)+H2135),IF(TYPE(MATCH($C$8,OFFSET([1]NKC!$D$10,H2135,0):'[1]NKC'!$D$5007,0)+H2135)=16,"",MATCH($C$8,OFFSET([1]NKC!$D$10,H2135,0):'[1]NKC'!$D$5007,0)+H2135),IF(TYPE(MATCH($C$8,OFFSET([1]NKC!$E$10,H2135,0):'[1]NKC'!$E$5007,0)+H2135)=16,"",MATCH($C$8,OFFSET([1]NKC!$E$10,H2135,0):'[1]NKC'!$E$5007,0)+H2135))</f>
        <v/>
      </c>
    </row>
    <row r="2137" spans="1:8" s="52" customFormat="1" ht="14.25" hidden="1">
      <c r="A2137" s="45" t="str">
        <f ca="1">IF($H2137="","",INDEX([1]NKC!$A$10:$A$5007,$H2137))</f>
        <v/>
      </c>
      <c r="B2137" s="46" t="str">
        <f ca="1">IF($H2137="","",INDEX([1]NKC!$B$10:$B$5007,$H2137))</f>
        <v/>
      </c>
      <c r="C2137" s="47" t="str">
        <f ca="1">IF($H2137="","",INDEX([1]NKC!$C$10:$C$5007,$H2137))</f>
        <v/>
      </c>
      <c r="D2137" s="48" t="str">
        <f ca="1">IF(IF($H2137="","",INDEX([1]NKC!$D$10:$D$5007,$H2137))=$C$8,IF($H2137="","",INDEX([1]NKC!$E$10:$E$5007,$H2137)),IF($H2137="","",INDEX([1]NKC!$D$10:$D$5007,$H2137)))</f>
        <v/>
      </c>
      <c r="E2137" s="49" t="str">
        <f ca="1">IF(IF($H2137="","",INDEX([1]NKC!$E$10:$E$5007,$H2137))=$C$8,"",IF($H2137="","",INDEX([1]NKC!$F$10:$F$5007,$H2137)))</f>
        <v/>
      </c>
      <c r="F2137" s="55" t="str">
        <f ca="1">IF(IF($H2137="","",INDEX([1]NKC!$D$10:$D$5007,$H2137))=$C$8,"",IF($H2137="","",INDEX([1]NKC!$F$10:$F$5007,$H2137)))</f>
        <v/>
      </c>
      <c r="G2137" s="50">
        <f ca="1">IF(SUM(E2137:F2137)=0,0,$G$11+SUM(E$12:$E2137)-SUM(F$12:$F2137))</f>
        <v>0</v>
      </c>
      <c r="H2137" s="51" t="str">
        <f ca="1">IF(IF(TYPE(MATCH($C$8,OFFSET([1]NKC!$D$10,H2136,0):'[1]NKC'!$D$5007,0)+H2136)=16,"",MATCH($C$8,OFFSET([1]NKC!$D$10,H2136,0):'[1]NKC'!$D$5007,0)+H2136)&lt;IF(TYPE(MATCH($C$8,OFFSET([1]NKC!$E$10,H2136,0):'[1]NKC'!$E$5007,0)+H2136)=16,"",MATCH($C$8,OFFSET([1]NKC!$E$10,H2136,0):'[1]NKC'!$E$5007,0)+H2136),IF(TYPE(MATCH($C$8,OFFSET([1]NKC!$D$10,H2136,0):'[1]NKC'!$D$5007,0)+H2136)=16,"",MATCH($C$8,OFFSET([1]NKC!$D$10,H2136,0):'[1]NKC'!$D$5007,0)+H2136),IF(TYPE(MATCH($C$8,OFFSET([1]NKC!$E$10,H2136,0):'[1]NKC'!$E$5007,0)+H2136)=16,"",MATCH($C$8,OFFSET([1]NKC!$E$10,H2136,0):'[1]NKC'!$E$5007,0)+H2136))</f>
        <v/>
      </c>
    </row>
    <row r="2138" spans="1:8" s="52" customFormat="1" ht="14.25" hidden="1">
      <c r="A2138" s="45" t="str">
        <f ca="1">IF($H2138="","",INDEX([1]NKC!$A$10:$A$5007,$H2138))</f>
        <v/>
      </c>
      <c r="B2138" s="46" t="str">
        <f ca="1">IF($H2138="","",INDEX([1]NKC!$B$10:$B$5007,$H2138))</f>
        <v/>
      </c>
      <c r="C2138" s="47" t="str">
        <f ca="1">IF($H2138="","",INDEX([1]NKC!$C$10:$C$5007,$H2138))</f>
        <v/>
      </c>
      <c r="D2138" s="48" t="str">
        <f ca="1">IF(IF($H2138="","",INDEX([1]NKC!$D$10:$D$5007,$H2138))=$C$8,IF($H2138="","",INDEX([1]NKC!$E$10:$E$5007,$H2138)),IF($H2138="","",INDEX([1]NKC!$D$10:$D$5007,$H2138)))</f>
        <v/>
      </c>
      <c r="E2138" s="49" t="str">
        <f ca="1">IF(IF($H2138="","",INDEX([1]NKC!$E$10:$E$5007,$H2138))=$C$8,"",IF($H2138="","",INDEX([1]NKC!$F$10:$F$5007,$H2138)))</f>
        <v/>
      </c>
      <c r="F2138" s="55" t="str">
        <f ca="1">IF(IF($H2138="","",INDEX([1]NKC!$D$10:$D$5007,$H2138))=$C$8,"",IF($H2138="","",INDEX([1]NKC!$F$10:$F$5007,$H2138)))</f>
        <v/>
      </c>
      <c r="G2138" s="50">
        <f ca="1">IF(SUM(E2138:F2138)=0,0,$G$11+SUM(E$12:$E2138)-SUM(F$12:$F2138))</f>
        <v>0</v>
      </c>
      <c r="H2138" s="51" t="str">
        <f ca="1">IF(IF(TYPE(MATCH($C$8,OFFSET([1]NKC!$D$10,H2137,0):'[1]NKC'!$D$5007,0)+H2137)=16,"",MATCH($C$8,OFFSET([1]NKC!$D$10,H2137,0):'[1]NKC'!$D$5007,0)+H2137)&lt;IF(TYPE(MATCH($C$8,OFFSET([1]NKC!$E$10,H2137,0):'[1]NKC'!$E$5007,0)+H2137)=16,"",MATCH($C$8,OFFSET([1]NKC!$E$10,H2137,0):'[1]NKC'!$E$5007,0)+H2137),IF(TYPE(MATCH($C$8,OFFSET([1]NKC!$D$10,H2137,0):'[1]NKC'!$D$5007,0)+H2137)=16,"",MATCH($C$8,OFFSET([1]NKC!$D$10,H2137,0):'[1]NKC'!$D$5007,0)+H2137),IF(TYPE(MATCH($C$8,OFFSET([1]NKC!$E$10,H2137,0):'[1]NKC'!$E$5007,0)+H2137)=16,"",MATCH($C$8,OFFSET([1]NKC!$E$10,H2137,0):'[1]NKC'!$E$5007,0)+H2137))</f>
        <v/>
      </c>
    </row>
    <row r="2139" spans="1:8" s="52" customFormat="1" ht="14.25" hidden="1">
      <c r="A2139" s="45" t="str">
        <f ca="1">IF($H2139="","",INDEX([1]NKC!$A$10:$A$5007,$H2139))</f>
        <v/>
      </c>
      <c r="B2139" s="46" t="str">
        <f ca="1">IF($H2139="","",INDEX([1]NKC!$B$10:$B$5007,$H2139))</f>
        <v/>
      </c>
      <c r="C2139" s="47" t="str">
        <f ca="1">IF($H2139="","",INDEX([1]NKC!$C$10:$C$5007,$H2139))</f>
        <v/>
      </c>
      <c r="D2139" s="48" t="str">
        <f ca="1">IF(IF($H2139="","",INDEX([1]NKC!$D$10:$D$5007,$H2139))=$C$8,IF($H2139="","",INDEX([1]NKC!$E$10:$E$5007,$H2139)),IF($H2139="","",INDEX([1]NKC!$D$10:$D$5007,$H2139)))</f>
        <v/>
      </c>
      <c r="E2139" s="49" t="str">
        <f ca="1">IF(IF($H2139="","",INDEX([1]NKC!$E$10:$E$5007,$H2139))=$C$8,"",IF($H2139="","",INDEX([1]NKC!$F$10:$F$5007,$H2139)))</f>
        <v/>
      </c>
      <c r="F2139" s="55" t="str">
        <f ca="1">IF(IF($H2139="","",INDEX([1]NKC!$D$10:$D$5007,$H2139))=$C$8,"",IF($H2139="","",INDEX([1]NKC!$F$10:$F$5007,$H2139)))</f>
        <v/>
      </c>
      <c r="G2139" s="50">
        <f ca="1">IF(SUM(E2139:F2139)=0,0,$G$11+SUM(E$12:$E2139)-SUM(F$12:$F2139))</f>
        <v>0</v>
      </c>
      <c r="H2139" s="51" t="str">
        <f ca="1">IF(IF(TYPE(MATCH($C$8,OFFSET([1]NKC!$D$10,H2138,0):'[1]NKC'!$D$5007,0)+H2138)=16,"",MATCH($C$8,OFFSET([1]NKC!$D$10,H2138,0):'[1]NKC'!$D$5007,0)+H2138)&lt;IF(TYPE(MATCH($C$8,OFFSET([1]NKC!$E$10,H2138,0):'[1]NKC'!$E$5007,0)+H2138)=16,"",MATCH($C$8,OFFSET([1]NKC!$E$10,H2138,0):'[1]NKC'!$E$5007,0)+H2138),IF(TYPE(MATCH($C$8,OFFSET([1]NKC!$D$10,H2138,0):'[1]NKC'!$D$5007,0)+H2138)=16,"",MATCH($C$8,OFFSET([1]NKC!$D$10,H2138,0):'[1]NKC'!$D$5007,0)+H2138),IF(TYPE(MATCH($C$8,OFFSET([1]NKC!$E$10,H2138,0):'[1]NKC'!$E$5007,0)+H2138)=16,"",MATCH($C$8,OFFSET([1]NKC!$E$10,H2138,0):'[1]NKC'!$E$5007,0)+H2138))</f>
        <v/>
      </c>
    </row>
    <row r="2140" spans="1:8" s="52" customFormat="1" ht="14.25" hidden="1">
      <c r="A2140" s="45" t="str">
        <f ca="1">IF($H2140="","",INDEX([1]NKC!$A$10:$A$5007,$H2140))</f>
        <v/>
      </c>
      <c r="B2140" s="46" t="str">
        <f ca="1">IF($H2140="","",INDEX([1]NKC!$B$10:$B$5007,$H2140))</f>
        <v/>
      </c>
      <c r="C2140" s="47" t="str">
        <f ca="1">IF($H2140="","",INDEX([1]NKC!$C$10:$C$5007,$H2140))</f>
        <v/>
      </c>
      <c r="D2140" s="48" t="str">
        <f ca="1">IF(IF($H2140="","",INDEX([1]NKC!$D$10:$D$5007,$H2140))=$C$8,IF($H2140="","",INDEX([1]NKC!$E$10:$E$5007,$H2140)),IF($H2140="","",INDEX([1]NKC!$D$10:$D$5007,$H2140)))</f>
        <v/>
      </c>
      <c r="E2140" s="49" t="str">
        <f ca="1">IF(IF($H2140="","",INDEX([1]NKC!$E$10:$E$5007,$H2140))=$C$8,"",IF($H2140="","",INDEX([1]NKC!$F$10:$F$5007,$H2140)))</f>
        <v/>
      </c>
      <c r="F2140" s="55" t="str">
        <f ca="1">IF(IF($H2140="","",INDEX([1]NKC!$D$10:$D$5007,$H2140))=$C$8,"",IF($H2140="","",INDEX([1]NKC!$F$10:$F$5007,$H2140)))</f>
        <v/>
      </c>
      <c r="G2140" s="50">
        <f ca="1">IF(SUM(E2140:F2140)=0,0,$G$11+SUM(E$12:$E2140)-SUM(F$12:$F2140))</f>
        <v>0</v>
      </c>
      <c r="H2140" s="51" t="str">
        <f ca="1">IF(IF(TYPE(MATCH($C$8,OFFSET([1]NKC!$D$10,H2139,0):'[1]NKC'!$D$5007,0)+H2139)=16,"",MATCH($C$8,OFFSET([1]NKC!$D$10,H2139,0):'[1]NKC'!$D$5007,0)+H2139)&lt;IF(TYPE(MATCH($C$8,OFFSET([1]NKC!$E$10,H2139,0):'[1]NKC'!$E$5007,0)+H2139)=16,"",MATCH($C$8,OFFSET([1]NKC!$E$10,H2139,0):'[1]NKC'!$E$5007,0)+H2139),IF(TYPE(MATCH($C$8,OFFSET([1]NKC!$D$10,H2139,0):'[1]NKC'!$D$5007,0)+H2139)=16,"",MATCH($C$8,OFFSET([1]NKC!$D$10,H2139,0):'[1]NKC'!$D$5007,0)+H2139),IF(TYPE(MATCH($C$8,OFFSET([1]NKC!$E$10,H2139,0):'[1]NKC'!$E$5007,0)+H2139)=16,"",MATCH($C$8,OFFSET([1]NKC!$E$10,H2139,0):'[1]NKC'!$E$5007,0)+H2139))</f>
        <v/>
      </c>
    </row>
    <row r="2141" spans="1:8" s="52" customFormat="1" ht="14.25" hidden="1">
      <c r="A2141" s="45" t="str">
        <f ca="1">IF($H2141="","",INDEX([1]NKC!$A$10:$A$5007,$H2141))</f>
        <v/>
      </c>
      <c r="B2141" s="46" t="str">
        <f ca="1">IF($H2141="","",INDEX([1]NKC!$B$10:$B$5007,$H2141))</f>
        <v/>
      </c>
      <c r="C2141" s="47" t="str">
        <f ca="1">IF($H2141="","",INDEX([1]NKC!$C$10:$C$5007,$H2141))</f>
        <v/>
      </c>
      <c r="D2141" s="48" t="str">
        <f ca="1">IF(IF($H2141="","",INDEX([1]NKC!$D$10:$D$5007,$H2141))=$C$8,IF($H2141="","",INDEX([1]NKC!$E$10:$E$5007,$H2141)),IF($H2141="","",INDEX([1]NKC!$D$10:$D$5007,$H2141)))</f>
        <v/>
      </c>
      <c r="E2141" s="49" t="str">
        <f ca="1">IF(IF($H2141="","",INDEX([1]NKC!$E$10:$E$5007,$H2141))=$C$8,"",IF($H2141="","",INDEX([1]NKC!$F$10:$F$5007,$H2141)))</f>
        <v/>
      </c>
      <c r="F2141" s="55" t="str">
        <f ca="1">IF(IF($H2141="","",INDEX([1]NKC!$D$10:$D$5007,$H2141))=$C$8,"",IF($H2141="","",INDEX([1]NKC!$F$10:$F$5007,$H2141)))</f>
        <v/>
      </c>
      <c r="G2141" s="50">
        <f ca="1">IF(SUM(E2141:F2141)=0,0,$G$11+SUM(E$12:$E2141)-SUM(F$12:$F2141))</f>
        <v>0</v>
      </c>
      <c r="H2141" s="51" t="str">
        <f ca="1">IF(IF(TYPE(MATCH($C$8,OFFSET([1]NKC!$D$10,H2140,0):'[1]NKC'!$D$5007,0)+H2140)=16,"",MATCH($C$8,OFFSET([1]NKC!$D$10,H2140,0):'[1]NKC'!$D$5007,0)+H2140)&lt;IF(TYPE(MATCH($C$8,OFFSET([1]NKC!$E$10,H2140,0):'[1]NKC'!$E$5007,0)+H2140)=16,"",MATCH($C$8,OFFSET([1]NKC!$E$10,H2140,0):'[1]NKC'!$E$5007,0)+H2140),IF(TYPE(MATCH($C$8,OFFSET([1]NKC!$D$10,H2140,0):'[1]NKC'!$D$5007,0)+H2140)=16,"",MATCH($C$8,OFFSET([1]NKC!$D$10,H2140,0):'[1]NKC'!$D$5007,0)+H2140),IF(TYPE(MATCH($C$8,OFFSET([1]NKC!$E$10,H2140,0):'[1]NKC'!$E$5007,0)+H2140)=16,"",MATCH($C$8,OFFSET([1]NKC!$E$10,H2140,0):'[1]NKC'!$E$5007,0)+H2140))</f>
        <v/>
      </c>
    </row>
    <row r="2142" spans="1:8" s="52" customFormat="1" ht="14.25" hidden="1">
      <c r="A2142" s="45" t="str">
        <f ca="1">IF($H2142="","",INDEX([1]NKC!$A$10:$A$5007,$H2142))</f>
        <v/>
      </c>
      <c r="B2142" s="46" t="str">
        <f ca="1">IF($H2142="","",INDEX([1]NKC!$B$10:$B$5007,$H2142))</f>
        <v/>
      </c>
      <c r="C2142" s="47" t="str">
        <f ca="1">IF($H2142="","",INDEX([1]NKC!$C$10:$C$5007,$H2142))</f>
        <v/>
      </c>
      <c r="D2142" s="48" t="str">
        <f ca="1">IF(IF($H2142="","",INDEX([1]NKC!$D$10:$D$5007,$H2142))=$C$8,IF($H2142="","",INDEX([1]NKC!$E$10:$E$5007,$H2142)),IF($H2142="","",INDEX([1]NKC!$D$10:$D$5007,$H2142)))</f>
        <v/>
      </c>
      <c r="E2142" s="49" t="str">
        <f ca="1">IF(IF($H2142="","",INDEX([1]NKC!$E$10:$E$5007,$H2142))=$C$8,"",IF($H2142="","",INDEX([1]NKC!$F$10:$F$5007,$H2142)))</f>
        <v/>
      </c>
      <c r="F2142" s="55" t="str">
        <f ca="1">IF(IF($H2142="","",INDEX([1]NKC!$D$10:$D$5007,$H2142))=$C$8,"",IF($H2142="","",INDEX([1]NKC!$F$10:$F$5007,$H2142)))</f>
        <v/>
      </c>
      <c r="G2142" s="50">
        <f ca="1">IF(SUM(E2142:F2142)=0,0,$G$11+SUM(E$12:$E2142)-SUM(F$12:$F2142))</f>
        <v>0</v>
      </c>
      <c r="H2142" s="51" t="str">
        <f ca="1">IF(IF(TYPE(MATCH($C$8,OFFSET([1]NKC!$D$10,H2141,0):'[1]NKC'!$D$5007,0)+H2141)=16,"",MATCH($C$8,OFFSET([1]NKC!$D$10,H2141,0):'[1]NKC'!$D$5007,0)+H2141)&lt;IF(TYPE(MATCH($C$8,OFFSET([1]NKC!$E$10,H2141,0):'[1]NKC'!$E$5007,0)+H2141)=16,"",MATCH($C$8,OFFSET([1]NKC!$E$10,H2141,0):'[1]NKC'!$E$5007,0)+H2141),IF(TYPE(MATCH($C$8,OFFSET([1]NKC!$D$10,H2141,0):'[1]NKC'!$D$5007,0)+H2141)=16,"",MATCH($C$8,OFFSET([1]NKC!$D$10,H2141,0):'[1]NKC'!$D$5007,0)+H2141),IF(TYPE(MATCH($C$8,OFFSET([1]NKC!$E$10,H2141,0):'[1]NKC'!$E$5007,0)+H2141)=16,"",MATCH($C$8,OFFSET([1]NKC!$E$10,H2141,0):'[1]NKC'!$E$5007,0)+H2141))</f>
        <v/>
      </c>
    </row>
    <row r="2143" spans="1:8" s="52" customFormat="1" ht="14.25" hidden="1">
      <c r="A2143" s="45" t="str">
        <f ca="1">IF($H2143="","",INDEX([1]NKC!$A$10:$A$5007,$H2143))</f>
        <v/>
      </c>
      <c r="B2143" s="46" t="str">
        <f ca="1">IF($H2143="","",INDEX([1]NKC!$B$10:$B$5007,$H2143))</f>
        <v/>
      </c>
      <c r="C2143" s="47" t="str">
        <f ca="1">IF($H2143="","",INDEX([1]NKC!$C$10:$C$5007,$H2143))</f>
        <v/>
      </c>
      <c r="D2143" s="48" t="str">
        <f ca="1">IF(IF($H2143="","",INDEX([1]NKC!$D$10:$D$5007,$H2143))=$C$8,IF($H2143="","",INDEX([1]NKC!$E$10:$E$5007,$H2143)),IF($H2143="","",INDEX([1]NKC!$D$10:$D$5007,$H2143)))</f>
        <v/>
      </c>
      <c r="E2143" s="49" t="str">
        <f ca="1">IF(IF($H2143="","",INDEX([1]NKC!$E$10:$E$5007,$H2143))=$C$8,"",IF($H2143="","",INDEX([1]NKC!$F$10:$F$5007,$H2143)))</f>
        <v/>
      </c>
      <c r="F2143" s="55" t="str">
        <f ca="1">IF(IF($H2143="","",INDEX([1]NKC!$D$10:$D$5007,$H2143))=$C$8,"",IF($H2143="","",INDEX([1]NKC!$F$10:$F$5007,$H2143)))</f>
        <v/>
      </c>
      <c r="G2143" s="50">
        <f ca="1">IF(SUM(E2143:F2143)=0,0,$G$11+SUM(E$12:$E2143)-SUM(F$12:$F2143))</f>
        <v>0</v>
      </c>
      <c r="H2143" s="51" t="str">
        <f ca="1">IF(IF(TYPE(MATCH($C$8,OFFSET([1]NKC!$D$10,H2142,0):'[1]NKC'!$D$5007,0)+H2142)=16,"",MATCH($C$8,OFFSET([1]NKC!$D$10,H2142,0):'[1]NKC'!$D$5007,0)+H2142)&lt;IF(TYPE(MATCH($C$8,OFFSET([1]NKC!$E$10,H2142,0):'[1]NKC'!$E$5007,0)+H2142)=16,"",MATCH($C$8,OFFSET([1]NKC!$E$10,H2142,0):'[1]NKC'!$E$5007,0)+H2142),IF(TYPE(MATCH($C$8,OFFSET([1]NKC!$D$10,H2142,0):'[1]NKC'!$D$5007,0)+H2142)=16,"",MATCH($C$8,OFFSET([1]NKC!$D$10,H2142,0):'[1]NKC'!$D$5007,0)+H2142),IF(TYPE(MATCH($C$8,OFFSET([1]NKC!$E$10,H2142,0):'[1]NKC'!$E$5007,0)+H2142)=16,"",MATCH($C$8,OFFSET([1]NKC!$E$10,H2142,0):'[1]NKC'!$E$5007,0)+H2142))</f>
        <v/>
      </c>
    </row>
    <row r="2144" spans="1:8" s="52" customFormat="1" ht="14.25" hidden="1">
      <c r="A2144" s="45" t="str">
        <f ca="1">IF($H2144="","",INDEX([1]NKC!$A$10:$A$5007,$H2144))</f>
        <v/>
      </c>
      <c r="B2144" s="46" t="str">
        <f ca="1">IF($H2144="","",INDEX([1]NKC!$B$10:$B$5007,$H2144))</f>
        <v/>
      </c>
      <c r="C2144" s="47" t="str">
        <f ca="1">IF($H2144="","",INDEX([1]NKC!$C$10:$C$5007,$H2144))</f>
        <v/>
      </c>
      <c r="D2144" s="48" t="str">
        <f ca="1">IF(IF($H2144="","",INDEX([1]NKC!$D$10:$D$5007,$H2144))=$C$8,IF($H2144="","",INDEX([1]NKC!$E$10:$E$5007,$H2144)),IF($H2144="","",INDEX([1]NKC!$D$10:$D$5007,$H2144)))</f>
        <v/>
      </c>
      <c r="E2144" s="49" t="str">
        <f ca="1">IF(IF($H2144="","",INDEX([1]NKC!$E$10:$E$5007,$H2144))=$C$8,"",IF($H2144="","",INDEX([1]NKC!$F$10:$F$5007,$H2144)))</f>
        <v/>
      </c>
      <c r="F2144" s="55" t="str">
        <f ca="1">IF(IF($H2144="","",INDEX([1]NKC!$D$10:$D$5007,$H2144))=$C$8,"",IF($H2144="","",INDEX([1]NKC!$F$10:$F$5007,$H2144)))</f>
        <v/>
      </c>
      <c r="G2144" s="50">
        <f ca="1">IF(SUM(E2144:F2144)=0,0,$G$11+SUM(E$12:$E2144)-SUM(F$12:$F2144))</f>
        <v>0</v>
      </c>
      <c r="H2144" s="51" t="str">
        <f ca="1">IF(IF(TYPE(MATCH($C$8,OFFSET([1]NKC!$D$10,H2143,0):'[1]NKC'!$D$5007,0)+H2143)=16,"",MATCH($C$8,OFFSET([1]NKC!$D$10,H2143,0):'[1]NKC'!$D$5007,0)+H2143)&lt;IF(TYPE(MATCH($C$8,OFFSET([1]NKC!$E$10,H2143,0):'[1]NKC'!$E$5007,0)+H2143)=16,"",MATCH($C$8,OFFSET([1]NKC!$E$10,H2143,0):'[1]NKC'!$E$5007,0)+H2143),IF(TYPE(MATCH($C$8,OFFSET([1]NKC!$D$10,H2143,0):'[1]NKC'!$D$5007,0)+H2143)=16,"",MATCH($C$8,OFFSET([1]NKC!$D$10,H2143,0):'[1]NKC'!$D$5007,0)+H2143),IF(TYPE(MATCH($C$8,OFFSET([1]NKC!$E$10,H2143,0):'[1]NKC'!$E$5007,0)+H2143)=16,"",MATCH($C$8,OFFSET([1]NKC!$E$10,H2143,0):'[1]NKC'!$E$5007,0)+H2143))</f>
        <v/>
      </c>
    </row>
    <row r="2145" spans="1:8" s="52" customFormat="1" ht="14.25" hidden="1">
      <c r="A2145" s="45" t="str">
        <f ca="1">IF($H2145="","",INDEX([1]NKC!$A$10:$A$5007,$H2145))</f>
        <v/>
      </c>
      <c r="B2145" s="46" t="str">
        <f ca="1">IF($H2145="","",INDEX([1]NKC!$B$10:$B$5007,$H2145))</f>
        <v/>
      </c>
      <c r="C2145" s="47" t="str">
        <f ca="1">IF($H2145="","",INDEX([1]NKC!$C$10:$C$5007,$H2145))</f>
        <v/>
      </c>
      <c r="D2145" s="48" t="str">
        <f ca="1">IF(IF($H2145="","",INDEX([1]NKC!$D$10:$D$5007,$H2145))=$C$8,IF($H2145="","",INDEX([1]NKC!$E$10:$E$5007,$H2145)),IF($H2145="","",INDEX([1]NKC!$D$10:$D$5007,$H2145)))</f>
        <v/>
      </c>
      <c r="E2145" s="49" t="str">
        <f ca="1">IF(IF($H2145="","",INDEX([1]NKC!$E$10:$E$5007,$H2145))=$C$8,"",IF($H2145="","",INDEX([1]NKC!$F$10:$F$5007,$H2145)))</f>
        <v/>
      </c>
      <c r="F2145" s="55" t="str">
        <f ca="1">IF(IF($H2145="","",INDEX([1]NKC!$D$10:$D$5007,$H2145))=$C$8,"",IF($H2145="","",INDEX([1]NKC!$F$10:$F$5007,$H2145)))</f>
        <v/>
      </c>
      <c r="G2145" s="50">
        <f ca="1">IF(SUM(E2145:F2145)=0,0,$G$11+SUM(E$12:$E2145)-SUM(F$12:$F2145))</f>
        <v>0</v>
      </c>
      <c r="H2145" s="51" t="str">
        <f ca="1">IF(IF(TYPE(MATCH($C$8,OFFSET([1]NKC!$D$10,H2144,0):'[1]NKC'!$D$5007,0)+H2144)=16,"",MATCH($C$8,OFFSET([1]NKC!$D$10,H2144,0):'[1]NKC'!$D$5007,0)+H2144)&lt;IF(TYPE(MATCH($C$8,OFFSET([1]NKC!$E$10,H2144,0):'[1]NKC'!$E$5007,0)+H2144)=16,"",MATCH($C$8,OFFSET([1]NKC!$E$10,H2144,0):'[1]NKC'!$E$5007,0)+H2144),IF(TYPE(MATCH($C$8,OFFSET([1]NKC!$D$10,H2144,0):'[1]NKC'!$D$5007,0)+H2144)=16,"",MATCH($C$8,OFFSET([1]NKC!$D$10,H2144,0):'[1]NKC'!$D$5007,0)+H2144),IF(TYPE(MATCH($C$8,OFFSET([1]NKC!$E$10,H2144,0):'[1]NKC'!$E$5007,0)+H2144)=16,"",MATCH($C$8,OFFSET([1]NKC!$E$10,H2144,0):'[1]NKC'!$E$5007,0)+H2144))</f>
        <v/>
      </c>
    </row>
    <row r="2146" spans="1:8" s="52" customFormat="1" ht="14.25" hidden="1">
      <c r="A2146" s="45" t="str">
        <f ca="1">IF($H2146="","",INDEX([1]NKC!$A$10:$A$5007,$H2146))</f>
        <v/>
      </c>
      <c r="B2146" s="46" t="str">
        <f ca="1">IF($H2146="","",INDEX([1]NKC!$B$10:$B$5007,$H2146))</f>
        <v/>
      </c>
      <c r="C2146" s="47" t="str">
        <f ca="1">IF($H2146="","",INDEX([1]NKC!$C$10:$C$5007,$H2146))</f>
        <v/>
      </c>
      <c r="D2146" s="48" t="str">
        <f ca="1">IF(IF($H2146="","",INDEX([1]NKC!$D$10:$D$5007,$H2146))=$C$8,IF($H2146="","",INDEX([1]NKC!$E$10:$E$5007,$H2146)),IF($H2146="","",INDEX([1]NKC!$D$10:$D$5007,$H2146)))</f>
        <v/>
      </c>
      <c r="E2146" s="49" t="str">
        <f ca="1">IF(IF($H2146="","",INDEX([1]NKC!$E$10:$E$5007,$H2146))=$C$8,"",IF($H2146="","",INDEX([1]NKC!$F$10:$F$5007,$H2146)))</f>
        <v/>
      </c>
      <c r="F2146" s="55" t="str">
        <f ca="1">IF(IF($H2146="","",INDEX([1]NKC!$D$10:$D$5007,$H2146))=$C$8,"",IF($H2146="","",INDEX([1]NKC!$F$10:$F$5007,$H2146)))</f>
        <v/>
      </c>
      <c r="G2146" s="50">
        <f ca="1">IF(SUM(E2146:F2146)=0,0,$G$11+SUM(E$12:$E2146)-SUM(F$12:$F2146))</f>
        <v>0</v>
      </c>
      <c r="H2146" s="51" t="str">
        <f ca="1">IF(IF(TYPE(MATCH($C$8,OFFSET([1]NKC!$D$10,H2145,0):'[1]NKC'!$D$5007,0)+H2145)=16,"",MATCH($C$8,OFFSET([1]NKC!$D$10,H2145,0):'[1]NKC'!$D$5007,0)+H2145)&lt;IF(TYPE(MATCH($C$8,OFFSET([1]NKC!$E$10,H2145,0):'[1]NKC'!$E$5007,0)+H2145)=16,"",MATCH($C$8,OFFSET([1]NKC!$E$10,H2145,0):'[1]NKC'!$E$5007,0)+H2145),IF(TYPE(MATCH($C$8,OFFSET([1]NKC!$D$10,H2145,0):'[1]NKC'!$D$5007,0)+H2145)=16,"",MATCH($C$8,OFFSET([1]NKC!$D$10,H2145,0):'[1]NKC'!$D$5007,0)+H2145),IF(TYPE(MATCH($C$8,OFFSET([1]NKC!$E$10,H2145,0):'[1]NKC'!$E$5007,0)+H2145)=16,"",MATCH($C$8,OFFSET([1]NKC!$E$10,H2145,0):'[1]NKC'!$E$5007,0)+H2145))</f>
        <v/>
      </c>
    </row>
    <row r="2147" spans="1:8" s="52" customFormat="1" ht="14.25" hidden="1">
      <c r="A2147" s="45" t="str">
        <f ca="1">IF($H2147="","",INDEX([1]NKC!$A$10:$A$5007,$H2147))</f>
        <v/>
      </c>
      <c r="B2147" s="46" t="str">
        <f ca="1">IF($H2147="","",INDEX([1]NKC!$B$10:$B$5007,$H2147))</f>
        <v/>
      </c>
      <c r="C2147" s="47" t="str">
        <f ca="1">IF($H2147="","",INDEX([1]NKC!$C$10:$C$5007,$H2147))</f>
        <v/>
      </c>
      <c r="D2147" s="48" t="str">
        <f ca="1">IF(IF($H2147="","",INDEX([1]NKC!$D$10:$D$5007,$H2147))=$C$8,IF($H2147="","",INDEX([1]NKC!$E$10:$E$5007,$H2147)),IF($H2147="","",INDEX([1]NKC!$D$10:$D$5007,$H2147)))</f>
        <v/>
      </c>
      <c r="E2147" s="49" t="str">
        <f ca="1">IF(IF($H2147="","",INDEX([1]NKC!$E$10:$E$5007,$H2147))=$C$8,"",IF($H2147="","",INDEX([1]NKC!$F$10:$F$5007,$H2147)))</f>
        <v/>
      </c>
      <c r="F2147" s="55" t="str">
        <f ca="1">IF(IF($H2147="","",INDEX([1]NKC!$D$10:$D$5007,$H2147))=$C$8,"",IF($H2147="","",INDEX([1]NKC!$F$10:$F$5007,$H2147)))</f>
        <v/>
      </c>
      <c r="G2147" s="50">
        <f ca="1">IF(SUM(E2147:F2147)=0,0,$G$11+SUM(E$12:$E2147)-SUM(F$12:$F2147))</f>
        <v>0</v>
      </c>
      <c r="H2147" s="51" t="str">
        <f ca="1">IF(IF(TYPE(MATCH($C$8,OFFSET([1]NKC!$D$10,H2146,0):'[1]NKC'!$D$5007,0)+H2146)=16,"",MATCH($C$8,OFFSET([1]NKC!$D$10,H2146,0):'[1]NKC'!$D$5007,0)+H2146)&lt;IF(TYPE(MATCH($C$8,OFFSET([1]NKC!$E$10,H2146,0):'[1]NKC'!$E$5007,0)+H2146)=16,"",MATCH($C$8,OFFSET([1]NKC!$E$10,H2146,0):'[1]NKC'!$E$5007,0)+H2146),IF(TYPE(MATCH($C$8,OFFSET([1]NKC!$D$10,H2146,0):'[1]NKC'!$D$5007,0)+H2146)=16,"",MATCH($C$8,OFFSET([1]NKC!$D$10,H2146,0):'[1]NKC'!$D$5007,0)+H2146),IF(TYPE(MATCH($C$8,OFFSET([1]NKC!$E$10,H2146,0):'[1]NKC'!$E$5007,0)+H2146)=16,"",MATCH($C$8,OFFSET([1]NKC!$E$10,H2146,0):'[1]NKC'!$E$5007,0)+H2146))</f>
        <v/>
      </c>
    </row>
    <row r="2148" spans="1:8" s="52" customFormat="1" ht="14.25" hidden="1">
      <c r="A2148" s="45" t="str">
        <f ca="1">IF($H2148="","",INDEX([1]NKC!$A$10:$A$5007,$H2148))</f>
        <v/>
      </c>
      <c r="B2148" s="46" t="str">
        <f ca="1">IF($H2148="","",INDEX([1]NKC!$B$10:$B$5007,$H2148))</f>
        <v/>
      </c>
      <c r="C2148" s="47" t="str">
        <f ca="1">IF($H2148="","",INDEX([1]NKC!$C$10:$C$5007,$H2148))</f>
        <v/>
      </c>
      <c r="D2148" s="48" t="str">
        <f ca="1">IF(IF($H2148="","",INDEX([1]NKC!$D$10:$D$5007,$H2148))=$C$8,IF($H2148="","",INDEX([1]NKC!$E$10:$E$5007,$H2148)),IF($H2148="","",INDEX([1]NKC!$D$10:$D$5007,$H2148)))</f>
        <v/>
      </c>
      <c r="E2148" s="49" t="str">
        <f ca="1">IF(IF($H2148="","",INDEX([1]NKC!$E$10:$E$5007,$H2148))=$C$8,"",IF($H2148="","",INDEX([1]NKC!$F$10:$F$5007,$H2148)))</f>
        <v/>
      </c>
      <c r="F2148" s="55" t="str">
        <f ca="1">IF(IF($H2148="","",INDEX([1]NKC!$D$10:$D$5007,$H2148))=$C$8,"",IF($H2148="","",INDEX([1]NKC!$F$10:$F$5007,$H2148)))</f>
        <v/>
      </c>
      <c r="G2148" s="50">
        <f ca="1">IF(SUM(E2148:F2148)=0,0,$G$11+SUM(E$12:$E2148)-SUM(F$12:$F2148))</f>
        <v>0</v>
      </c>
      <c r="H2148" s="51" t="str">
        <f ca="1">IF(IF(TYPE(MATCH($C$8,OFFSET([1]NKC!$D$10,H2147,0):'[1]NKC'!$D$5007,0)+H2147)=16,"",MATCH($C$8,OFFSET([1]NKC!$D$10,H2147,0):'[1]NKC'!$D$5007,0)+H2147)&lt;IF(TYPE(MATCH($C$8,OFFSET([1]NKC!$E$10,H2147,0):'[1]NKC'!$E$5007,0)+H2147)=16,"",MATCH($C$8,OFFSET([1]NKC!$E$10,H2147,0):'[1]NKC'!$E$5007,0)+H2147),IF(TYPE(MATCH($C$8,OFFSET([1]NKC!$D$10,H2147,0):'[1]NKC'!$D$5007,0)+H2147)=16,"",MATCH($C$8,OFFSET([1]NKC!$D$10,H2147,0):'[1]NKC'!$D$5007,0)+H2147),IF(TYPE(MATCH($C$8,OFFSET([1]NKC!$E$10,H2147,0):'[1]NKC'!$E$5007,0)+H2147)=16,"",MATCH($C$8,OFFSET([1]NKC!$E$10,H2147,0):'[1]NKC'!$E$5007,0)+H2147))</f>
        <v/>
      </c>
    </row>
    <row r="2149" spans="1:8" s="52" customFormat="1" ht="14.25" hidden="1">
      <c r="A2149" s="45" t="str">
        <f ca="1">IF($H2149="","",INDEX([1]NKC!$A$10:$A$5007,$H2149))</f>
        <v/>
      </c>
      <c r="B2149" s="46" t="str">
        <f ca="1">IF($H2149="","",INDEX([1]NKC!$B$10:$B$5007,$H2149))</f>
        <v/>
      </c>
      <c r="C2149" s="47" t="str">
        <f ca="1">IF($H2149="","",INDEX([1]NKC!$C$10:$C$5007,$H2149))</f>
        <v/>
      </c>
      <c r="D2149" s="48" t="str">
        <f ca="1">IF(IF($H2149="","",INDEX([1]NKC!$D$10:$D$5007,$H2149))=$C$8,IF($H2149="","",INDEX([1]NKC!$E$10:$E$5007,$H2149)),IF($H2149="","",INDEX([1]NKC!$D$10:$D$5007,$H2149)))</f>
        <v/>
      </c>
      <c r="E2149" s="49" t="str">
        <f ca="1">IF(IF($H2149="","",INDEX([1]NKC!$E$10:$E$5007,$H2149))=$C$8,"",IF($H2149="","",INDEX([1]NKC!$F$10:$F$5007,$H2149)))</f>
        <v/>
      </c>
      <c r="F2149" s="55" t="str">
        <f ca="1">IF(IF($H2149="","",INDEX([1]NKC!$D$10:$D$5007,$H2149))=$C$8,"",IF($H2149="","",INDEX([1]NKC!$F$10:$F$5007,$H2149)))</f>
        <v/>
      </c>
      <c r="G2149" s="50">
        <f ca="1">IF(SUM(E2149:F2149)=0,0,$G$11+SUM(E$12:$E2149)-SUM(F$12:$F2149))</f>
        <v>0</v>
      </c>
      <c r="H2149" s="51" t="str">
        <f ca="1">IF(IF(TYPE(MATCH($C$8,OFFSET([1]NKC!$D$10,H2148,0):'[1]NKC'!$D$5007,0)+H2148)=16,"",MATCH($C$8,OFFSET([1]NKC!$D$10,H2148,0):'[1]NKC'!$D$5007,0)+H2148)&lt;IF(TYPE(MATCH($C$8,OFFSET([1]NKC!$E$10,H2148,0):'[1]NKC'!$E$5007,0)+H2148)=16,"",MATCH($C$8,OFFSET([1]NKC!$E$10,H2148,0):'[1]NKC'!$E$5007,0)+H2148),IF(TYPE(MATCH($C$8,OFFSET([1]NKC!$D$10,H2148,0):'[1]NKC'!$D$5007,0)+H2148)=16,"",MATCH($C$8,OFFSET([1]NKC!$D$10,H2148,0):'[1]NKC'!$D$5007,0)+H2148),IF(TYPE(MATCH($C$8,OFFSET([1]NKC!$E$10,H2148,0):'[1]NKC'!$E$5007,0)+H2148)=16,"",MATCH($C$8,OFFSET([1]NKC!$E$10,H2148,0):'[1]NKC'!$E$5007,0)+H2148))</f>
        <v/>
      </c>
    </row>
    <row r="2150" spans="1:8" s="52" customFormat="1" ht="14.25" hidden="1">
      <c r="A2150" s="45" t="str">
        <f ca="1">IF($H2150="","",INDEX([1]NKC!$A$10:$A$5007,$H2150))</f>
        <v/>
      </c>
      <c r="B2150" s="46" t="str">
        <f ca="1">IF($H2150="","",INDEX([1]NKC!$B$10:$B$5007,$H2150))</f>
        <v/>
      </c>
      <c r="C2150" s="47" t="str">
        <f ca="1">IF($H2150="","",INDEX([1]NKC!$C$10:$C$5007,$H2150))</f>
        <v/>
      </c>
      <c r="D2150" s="48" t="str">
        <f ca="1">IF(IF($H2150="","",INDEX([1]NKC!$D$10:$D$5007,$H2150))=$C$8,IF($H2150="","",INDEX([1]NKC!$E$10:$E$5007,$H2150)),IF($H2150="","",INDEX([1]NKC!$D$10:$D$5007,$H2150)))</f>
        <v/>
      </c>
      <c r="E2150" s="49" t="str">
        <f ca="1">IF(IF($H2150="","",INDEX([1]NKC!$E$10:$E$5007,$H2150))=$C$8,"",IF($H2150="","",INDEX([1]NKC!$F$10:$F$5007,$H2150)))</f>
        <v/>
      </c>
      <c r="F2150" s="55" t="str">
        <f ca="1">IF(IF($H2150="","",INDEX([1]NKC!$D$10:$D$5007,$H2150))=$C$8,"",IF($H2150="","",INDEX([1]NKC!$F$10:$F$5007,$H2150)))</f>
        <v/>
      </c>
      <c r="G2150" s="50">
        <f ca="1">IF(SUM(E2150:F2150)=0,0,$G$11+SUM(E$12:$E2150)-SUM(F$12:$F2150))</f>
        <v>0</v>
      </c>
      <c r="H2150" s="51" t="str">
        <f ca="1">IF(IF(TYPE(MATCH($C$8,OFFSET([1]NKC!$D$10,H2149,0):'[1]NKC'!$D$5007,0)+H2149)=16,"",MATCH($C$8,OFFSET([1]NKC!$D$10,H2149,0):'[1]NKC'!$D$5007,0)+H2149)&lt;IF(TYPE(MATCH($C$8,OFFSET([1]NKC!$E$10,H2149,0):'[1]NKC'!$E$5007,0)+H2149)=16,"",MATCH($C$8,OFFSET([1]NKC!$E$10,H2149,0):'[1]NKC'!$E$5007,0)+H2149),IF(TYPE(MATCH($C$8,OFFSET([1]NKC!$D$10,H2149,0):'[1]NKC'!$D$5007,0)+H2149)=16,"",MATCH($C$8,OFFSET([1]NKC!$D$10,H2149,0):'[1]NKC'!$D$5007,0)+H2149),IF(TYPE(MATCH($C$8,OFFSET([1]NKC!$E$10,H2149,0):'[1]NKC'!$E$5007,0)+H2149)=16,"",MATCH($C$8,OFFSET([1]NKC!$E$10,H2149,0):'[1]NKC'!$E$5007,0)+H2149))</f>
        <v/>
      </c>
    </row>
    <row r="2151" spans="1:8" s="52" customFormat="1" ht="14.25" hidden="1">
      <c r="A2151" s="45" t="str">
        <f ca="1">IF($H2151="","",INDEX([1]NKC!$A$10:$A$5007,$H2151))</f>
        <v/>
      </c>
      <c r="B2151" s="46" t="str">
        <f ca="1">IF($H2151="","",INDEX([1]NKC!$B$10:$B$5007,$H2151))</f>
        <v/>
      </c>
      <c r="C2151" s="47" t="str">
        <f ca="1">IF($H2151="","",INDEX([1]NKC!$C$10:$C$5007,$H2151))</f>
        <v/>
      </c>
      <c r="D2151" s="48" t="str">
        <f ca="1">IF(IF($H2151="","",INDEX([1]NKC!$D$10:$D$5007,$H2151))=$C$8,IF($H2151="","",INDEX([1]NKC!$E$10:$E$5007,$H2151)),IF($H2151="","",INDEX([1]NKC!$D$10:$D$5007,$H2151)))</f>
        <v/>
      </c>
      <c r="E2151" s="49" t="str">
        <f ca="1">IF(IF($H2151="","",INDEX([1]NKC!$E$10:$E$5007,$H2151))=$C$8,"",IF($H2151="","",INDEX([1]NKC!$F$10:$F$5007,$H2151)))</f>
        <v/>
      </c>
      <c r="F2151" s="55" t="str">
        <f ca="1">IF(IF($H2151="","",INDEX([1]NKC!$D$10:$D$5007,$H2151))=$C$8,"",IF($H2151="","",INDEX([1]NKC!$F$10:$F$5007,$H2151)))</f>
        <v/>
      </c>
      <c r="G2151" s="50">
        <f ca="1">IF(SUM(E2151:F2151)=0,0,$G$11+SUM(E$12:$E2151)-SUM(F$12:$F2151))</f>
        <v>0</v>
      </c>
      <c r="H2151" s="51" t="str">
        <f ca="1">IF(IF(TYPE(MATCH($C$8,OFFSET([1]NKC!$D$10,H2150,0):'[1]NKC'!$D$5007,0)+H2150)=16,"",MATCH($C$8,OFFSET([1]NKC!$D$10,H2150,0):'[1]NKC'!$D$5007,0)+H2150)&lt;IF(TYPE(MATCH($C$8,OFFSET([1]NKC!$E$10,H2150,0):'[1]NKC'!$E$5007,0)+H2150)=16,"",MATCH($C$8,OFFSET([1]NKC!$E$10,H2150,0):'[1]NKC'!$E$5007,0)+H2150),IF(TYPE(MATCH($C$8,OFFSET([1]NKC!$D$10,H2150,0):'[1]NKC'!$D$5007,0)+H2150)=16,"",MATCH($C$8,OFFSET([1]NKC!$D$10,H2150,0):'[1]NKC'!$D$5007,0)+H2150),IF(TYPE(MATCH($C$8,OFFSET([1]NKC!$E$10,H2150,0):'[1]NKC'!$E$5007,0)+H2150)=16,"",MATCH($C$8,OFFSET([1]NKC!$E$10,H2150,0):'[1]NKC'!$E$5007,0)+H2150))</f>
        <v/>
      </c>
    </row>
    <row r="2152" spans="1:8" s="52" customFormat="1" ht="14.25" hidden="1">
      <c r="A2152" s="45" t="str">
        <f ca="1">IF($H2152="","",INDEX([1]NKC!$A$10:$A$5007,$H2152))</f>
        <v/>
      </c>
      <c r="B2152" s="46" t="str">
        <f ca="1">IF($H2152="","",INDEX([1]NKC!$B$10:$B$5007,$H2152))</f>
        <v/>
      </c>
      <c r="C2152" s="47" t="str">
        <f ca="1">IF($H2152="","",INDEX([1]NKC!$C$10:$C$5007,$H2152))</f>
        <v/>
      </c>
      <c r="D2152" s="48" t="str">
        <f ca="1">IF(IF($H2152="","",INDEX([1]NKC!$D$10:$D$5007,$H2152))=$C$8,IF($H2152="","",INDEX([1]NKC!$E$10:$E$5007,$H2152)),IF($H2152="","",INDEX([1]NKC!$D$10:$D$5007,$H2152)))</f>
        <v/>
      </c>
      <c r="E2152" s="49" t="str">
        <f ca="1">IF(IF($H2152="","",INDEX([1]NKC!$E$10:$E$5007,$H2152))=$C$8,"",IF($H2152="","",INDEX([1]NKC!$F$10:$F$5007,$H2152)))</f>
        <v/>
      </c>
      <c r="F2152" s="55" t="str">
        <f ca="1">IF(IF($H2152="","",INDEX([1]NKC!$D$10:$D$5007,$H2152))=$C$8,"",IF($H2152="","",INDEX([1]NKC!$F$10:$F$5007,$H2152)))</f>
        <v/>
      </c>
      <c r="G2152" s="50">
        <f ca="1">IF(SUM(E2152:F2152)=0,0,$G$11+SUM(E$12:$E2152)-SUM(F$12:$F2152))</f>
        <v>0</v>
      </c>
      <c r="H2152" s="51" t="str">
        <f ca="1">IF(IF(TYPE(MATCH($C$8,OFFSET([1]NKC!$D$10,H2151,0):'[1]NKC'!$D$5007,0)+H2151)=16,"",MATCH($C$8,OFFSET([1]NKC!$D$10,H2151,0):'[1]NKC'!$D$5007,0)+H2151)&lt;IF(TYPE(MATCH($C$8,OFFSET([1]NKC!$E$10,H2151,0):'[1]NKC'!$E$5007,0)+H2151)=16,"",MATCH($C$8,OFFSET([1]NKC!$E$10,H2151,0):'[1]NKC'!$E$5007,0)+H2151),IF(TYPE(MATCH($C$8,OFFSET([1]NKC!$D$10,H2151,0):'[1]NKC'!$D$5007,0)+H2151)=16,"",MATCH($C$8,OFFSET([1]NKC!$D$10,H2151,0):'[1]NKC'!$D$5007,0)+H2151),IF(TYPE(MATCH($C$8,OFFSET([1]NKC!$E$10,H2151,0):'[1]NKC'!$E$5007,0)+H2151)=16,"",MATCH($C$8,OFFSET([1]NKC!$E$10,H2151,0):'[1]NKC'!$E$5007,0)+H2151))</f>
        <v/>
      </c>
    </row>
    <row r="2153" spans="1:8" s="52" customFormat="1" ht="14.25" hidden="1">
      <c r="A2153" s="45" t="str">
        <f ca="1">IF($H2153="","",INDEX([1]NKC!$A$10:$A$5007,$H2153))</f>
        <v/>
      </c>
      <c r="B2153" s="46" t="str">
        <f ca="1">IF($H2153="","",INDEX([1]NKC!$B$10:$B$5007,$H2153))</f>
        <v/>
      </c>
      <c r="C2153" s="47" t="str">
        <f ca="1">IF($H2153="","",INDEX([1]NKC!$C$10:$C$5007,$H2153))</f>
        <v/>
      </c>
      <c r="D2153" s="48" t="str">
        <f ca="1">IF(IF($H2153="","",INDEX([1]NKC!$D$10:$D$5007,$H2153))=$C$8,IF($H2153="","",INDEX([1]NKC!$E$10:$E$5007,$H2153)),IF($H2153="","",INDEX([1]NKC!$D$10:$D$5007,$H2153)))</f>
        <v/>
      </c>
      <c r="E2153" s="49" t="str">
        <f ca="1">IF(IF($H2153="","",INDEX([1]NKC!$E$10:$E$5007,$H2153))=$C$8,"",IF($H2153="","",INDEX([1]NKC!$F$10:$F$5007,$H2153)))</f>
        <v/>
      </c>
      <c r="F2153" s="55" t="str">
        <f ca="1">IF(IF($H2153="","",INDEX([1]NKC!$D$10:$D$5007,$H2153))=$C$8,"",IF($H2153="","",INDEX([1]NKC!$F$10:$F$5007,$H2153)))</f>
        <v/>
      </c>
      <c r="G2153" s="50">
        <f ca="1">IF(SUM(E2153:F2153)=0,0,$G$11+SUM(E$12:$E2153)-SUM(F$12:$F2153))</f>
        <v>0</v>
      </c>
      <c r="H2153" s="51" t="str">
        <f ca="1">IF(IF(TYPE(MATCH($C$8,OFFSET([1]NKC!$D$10,H2152,0):'[1]NKC'!$D$5007,0)+H2152)=16,"",MATCH($C$8,OFFSET([1]NKC!$D$10,H2152,0):'[1]NKC'!$D$5007,0)+H2152)&lt;IF(TYPE(MATCH($C$8,OFFSET([1]NKC!$E$10,H2152,0):'[1]NKC'!$E$5007,0)+H2152)=16,"",MATCH($C$8,OFFSET([1]NKC!$E$10,H2152,0):'[1]NKC'!$E$5007,0)+H2152),IF(TYPE(MATCH($C$8,OFFSET([1]NKC!$D$10,H2152,0):'[1]NKC'!$D$5007,0)+H2152)=16,"",MATCH($C$8,OFFSET([1]NKC!$D$10,H2152,0):'[1]NKC'!$D$5007,0)+H2152),IF(TYPE(MATCH($C$8,OFFSET([1]NKC!$E$10,H2152,0):'[1]NKC'!$E$5007,0)+H2152)=16,"",MATCH($C$8,OFFSET([1]NKC!$E$10,H2152,0):'[1]NKC'!$E$5007,0)+H2152))</f>
        <v/>
      </c>
    </row>
    <row r="2154" spans="1:8" s="52" customFormat="1" ht="14.25" hidden="1">
      <c r="A2154" s="45" t="str">
        <f ca="1">IF($H2154="","",INDEX([1]NKC!$A$10:$A$5007,$H2154))</f>
        <v/>
      </c>
      <c r="B2154" s="46" t="str">
        <f ca="1">IF($H2154="","",INDEX([1]NKC!$B$10:$B$5007,$H2154))</f>
        <v/>
      </c>
      <c r="C2154" s="47" t="str">
        <f ca="1">IF($H2154="","",INDEX([1]NKC!$C$10:$C$5007,$H2154))</f>
        <v/>
      </c>
      <c r="D2154" s="48" t="str">
        <f ca="1">IF(IF($H2154="","",INDEX([1]NKC!$D$10:$D$5007,$H2154))=$C$8,IF($H2154="","",INDEX([1]NKC!$E$10:$E$5007,$H2154)),IF($H2154="","",INDEX([1]NKC!$D$10:$D$5007,$H2154)))</f>
        <v/>
      </c>
      <c r="E2154" s="49" t="str">
        <f ca="1">IF(IF($H2154="","",INDEX([1]NKC!$E$10:$E$5007,$H2154))=$C$8,"",IF($H2154="","",INDEX([1]NKC!$F$10:$F$5007,$H2154)))</f>
        <v/>
      </c>
      <c r="F2154" s="55" t="str">
        <f ca="1">IF(IF($H2154="","",INDEX([1]NKC!$D$10:$D$5007,$H2154))=$C$8,"",IF($H2154="","",INDEX([1]NKC!$F$10:$F$5007,$H2154)))</f>
        <v/>
      </c>
      <c r="G2154" s="50">
        <f ca="1">IF(SUM(E2154:F2154)=0,0,$G$11+SUM(E$12:$E2154)-SUM(F$12:$F2154))</f>
        <v>0</v>
      </c>
      <c r="H2154" s="51" t="str">
        <f ca="1">IF(IF(TYPE(MATCH($C$8,OFFSET([1]NKC!$D$10,H2153,0):'[1]NKC'!$D$5007,0)+H2153)=16,"",MATCH($C$8,OFFSET([1]NKC!$D$10,H2153,0):'[1]NKC'!$D$5007,0)+H2153)&lt;IF(TYPE(MATCH($C$8,OFFSET([1]NKC!$E$10,H2153,0):'[1]NKC'!$E$5007,0)+H2153)=16,"",MATCH($C$8,OFFSET([1]NKC!$E$10,H2153,0):'[1]NKC'!$E$5007,0)+H2153),IF(TYPE(MATCH($C$8,OFFSET([1]NKC!$D$10,H2153,0):'[1]NKC'!$D$5007,0)+H2153)=16,"",MATCH($C$8,OFFSET([1]NKC!$D$10,H2153,0):'[1]NKC'!$D$5007,0)+H2153),IF(TYPE(MATCH($C$8,OFFSET([1]NKC!$E$10,H2153,0):'[1]NKC'!$E$5007,0)+H2153)=16,"",MATCH($C$8,OFFSET([1]NKC!$E$10,H2153,0):'[1]NKC'!$E$5007,0)+H2153))</f>
        <v/>
      </c>
    </row>
    <row r="2155" spans="1:8" s="52" customFormat="1" ht="14.25" hidden="1">
      <c r="A2155" s="45" t="str">
        <f ca="1">IF($H2155="","",INDEX([1]NKC!$A$10:$A$5007,$H2155))</f>
        <v/>
      </c>
      <c r="B2155" s="46" t="str">
        <f ca="1">IF($H2155="","",INDEX([1]NKC!$B$10:$B$5007,$H2155))</f>
        <v/>
      </c>
      <c r="C2155" s="47" t="str">
        <f ca="1">IF($H2155="","",INDEX([1]NKC!$C$10:$C$5007,$H2155))</f>
        <v/>
      </c>
      <c r="D2155" s="48" t="str">
        <f ca="1">IF(IF($H2155="","",INDEX([1]NKC!$D$10:$D$5007,$H2155))=$C$8,IF($H2155="","",INDEX([1]NKC!$E$10:$E$5007,$H2155)),IF($H2155="","",INDEX([1]NKC!$D$10:$D$5007,$H2155)))</f>
        <v/>
      </c>
      <c r="E2155" s="49" t="str">
        <f ca="1">IF(IF($H2155="","",INDEX([1]NKC!$E$10:$E$5007,$H2155))=$C$8,"",IF($H2155="","",INDEX([1]NKC!$F$10:$F$5007,$H2155)))</f>
        <v/>
      </c>
      <c r="F2155" s="55" t="str">
        <f ca="1">IF(IF($H2155="","",INDEX([1]NKC!$D$10:$D$5007,$H2155))=$C$8,"",IF($H2155="","",INDEX([1]NKC!$F$10:$F$5007,$H2155)))</f>
        <v/>
      </c>
      <c r="G2155" s="50">
        <f ca="1">IF(SUM(E2155:F2155)=0,0,$G$11+SUM(E$12:$E2155)-SUM(F$12:$F2155))</f>
        <v>0</v>
      </c>
      <c r="H2155" s="51" t="str">
        <f ca="1">IF(IF(TYPE(MATCH($C$8,OFFSET([1]NKC!$D$10,H2154,0):'[1]NKC'!$D$5007,0)+H2154)=16,"",MATCH($C$8,OFFSET([1]NKC!$D$10,H2154,0):'[1]NKC'!$D$5007,0)+H2154)&lt;IF(TYPE(MATCH($C$8,OFFSET([1]NKC!$E$10,H2154,0):'[1]NKC'!$E$5007,0)+H2154)=16,"",MATCH($C$8,OFFSET([1]NKC!$E$10,H2154,0):'[1]NKC'!$E$5007,0)+H2154),IF(TYPE(MATCH($C$8,OFFSET([1]NKC!$D$10,H2154,0):'[1]NKC'!$D$5007,0)+H2154)=16,"",MATCH($C$8,OFFSET([1]NKC!$D$10,H2154,0):'[1]NKC'!$D$5007,0)+H2154),IF(TYPE(MATCH($C$8,OFFSET([1]NKC!$E$10,H2154,0):'[1]NKC'!$E$5007,0)+H2154)=16,"",MATCH($C$8,OFFSET([1]NKC!$E$10,H2154,0):'[1]NKC'!$E$5007,0)+H2154))</f>
        <v/>
      </c>
    </row>
    <row r="2156" spans="1:8" s="52" customFormat="1" ht="14.25" hidden="1">
      <c r="A2156" s="45" t="str">
        <f ca="1">IF($H2156="","",INDEX([1]NKC!$A$10:$A$5007,$H2156))</f>
        <v/>
      </c>
      <c r="B2156" s="46" t="str">
        <f ca="1">IF($H2156="","",INDEX([1]NKC!$B$10:$B$5007,$H2156))</f>
        <v/>
      </c>
      <c r="C2156" s="47" t="str">
        <f ca="1">IF($H2156="","",INDEX([1]NKC!$C$10:$C$5007,$H2156))</f>
        <v/>
      </c>
      <c r="D2156" s="48" t="str">
        <f ca="1">IF(IF($H2156="","",INDEX([1]NKC!$D$10:$D$5007,$H2156))=$C$8,IF($H2156="","",INDEX([1]NKC!$E$10:$E$5007,$H2156)),IF($H2156="","",INDEX([1]NKC!$D$10:$D$5007,$H2156)))</f>
        <v/>
      </c>
      <c r="E2156" s="49" t="str">
        <f ca="1">IF(IF($H2156="","",INDEX([1]NKC!$E$10:$E$5007,$H2156))=$C$8,"",IF($H2156="","",INDEX([1]NKC!$F$10:$F$5007,$H2156)))</f>
        <v/>
      </c>
      <c r="F2156" s="55" t="str">
        <f ca="1">IF(IF($H2156="","",INDEX([1]NKC!$D$10:$D$5007,$H2156))=$C$8,"",IF($H2156="","",INDEX([1]NKC!$F$10:$F$5007,$H2156)))</f>
        <v/>
      </c>
      <c r="G2156" s="50">
        <f ca="1">IF(SUM(E2156:F2156)=0,0,$G$11+SUM(E$12:$E2156)-SUM(F$12:$F2156))</f>
        <v>0</v>
      </c>
      <c r="H2156" s="51" t="str">
        <f ca="1">IF(IF(TYPE(MATCH($C$8,OFFSET([1]NKC!$D$10,H2155,0):'[1]NKC'!$D$5007,0)+H2155)=16,"",MATCH($C$8,OFFSET([1]NKC!$D$10,H2155,0):'[1]NKC'!$D$5007,0)+H2155)&lt;IF(TYPE(MATCH($C$8,OFFSET([1]NKC!$E$10,H2155,0):'[1]NKC'!$E$5007,0)+H2155)=16,"",MATCH($C$8,OFFSET([1]NKC!$E$10,H2155,0):'[1]NKC'!$E$5007,0)+H2155),IF(TYPE(MATCH($C$8,OFFSET([1]NKC!$D$10,H2155,0):'[1]NKC'!$D$5007,0)+H2155)=16,"",MATCH($C$8,OFFSET([1]NKC!$D$10,H2155,0):'[1]NKC'!$D$5007,0)+H2155),IF(TYPE(MATCH($C$8,OFFSET([1]NKC!$E$10,H2155,0):'[1]NKC'!$E$5007,0)+H2155)=16,"",MATCH($C$8,OFFSET([1]NKC!$E$10,H2155,0):'[1]NKC'!$E$5007,0)+H2155))</f>
        <v/>
      </c>
    </row>
    <row r="2157" spans="1:8" s="52" customFormat="1" ht="14.25" hidden="1">
      <c r="A2157" s="45" t="str">
        <f ca="1">IF($H2157="","",INDEX([1]NKC!$A$10:$A$5007,$H2157))</f>
        <v/>
      </c>
      <c r="B2157" s="46" t="str">
        <f ca="1">IF($H2157="","",INDEX([1]NKC!$B$10:$B$5007,$H2157))</f>
        <v/>
      </c>
      <c r="C2157" s="47" t="str">
        <f ca="1">IF($H2157="","",INDEX([1]NKC!$C$10:$C$5007,$H2157))</f>
        <v/>
      </c>
      <c r="D2157" s="48" t="str">
        <f ca="1">IF(IF($H2157="","",INDEX([1]NKC!$D$10:$D$5007,$H2157))=$C$8,IF($H2157="","",INDEX([1]NKC!$E$10:$E$5007,$H2157)),IF($H2157="","",INDEX([1]NKC!$D$10:$D$5007,$H2157)))</f>
        <v/>
      </c>
      <c r="E2157" s="49" t="str">
        <f ca="1">IF(IF($H2157="","",INDEX([1]NKC!$E$10:$E$5007,$H2157))=$C$8,"",IF($H2157="","",INDEX([1]NKC!$F$10:$F$5007,$H2157)))</f>
        <v/>
      </c>
      <c r="F2157" s="55" t="str">
        <f ca="1">IF(IF($H2157="","",INDEX([1]NKC!$D$10:$D$5007,$H2157))=$C$8,"",IF($H2157="","",INDEX([1]NKC!$F$10:$F$5007,$H2157)))</f>
        <v/>
      </c>
      <c r="G2157" s="50">
        <f ca="1">IF(SUM(E2157:F2157)=0,0,$G$11+SUM(E$12:$E2157)-SUM(F$12:$F2157))</f>
        <v>0</v>
      </c>
      <c r="H2157" s="51" t="str">
        <f ca="1">IF(IF(TYPE(MATCH($C$8,OFFSET([1]NKC!$D$10,H2156,0):'[1]NKC'!$D$5007,0)+H2156)=16,"",MATCH($C$8,OFFSET([1]NKC!$D$10,H2156,0):'[1]NKC'!$D$5007,0)+H2156)&lt;IF(TYPE(MATCH($C$8,OFFSET([1]NKC!$E$10,H2156,0):'[1]NKC'!$E$5007,0)+H2156)=16,"",MATCH($C$8,OFFSET([1]NKC!$E$10,H2156,0):'[1]NKC'!$E$5007,0)+H2156),IF(TYPE(MATCH($C$8,OFFSET([1]NKC!$D$10,H2156,0):'[1]NKC'!$D$5007,0)+H2156)=16,"",MATCH($C$8,OFFSET([1]NKC!$D$10,H2156,0):'[1]NKC'!$D$5007,0)+H2156),IF(TYPE(MATCH($C$8,OFFSET([1]NKC!$E$10,H2156,0):'[1]NKC'!$E$5007,0)+H2156)=16,"",MATCH($C$8,OFFSET([1]NKC!$E$10,H2156,0):'[1]NKC'!$E$5007,0)+H2156))</f>
        <v/>
      </c>
    </row>
    <row r="2158" spans="1:8" s="52" customFormat="1" ht="14.25" hidden="1">
      <c r="A2158" s="45" t="str">
        <f ca="1">IF($H2158="","",INDEX([1]NKC!$A$10:$A$5007,$H2158))</f>
        <v/>
      </c>
      <c r="B2158" s="46" t="str">
        <f ca="1">IF($H2158="","",INDEX([1]NKC!$B$10:$B$5007,$H2158))</f>
        <v/>
      </c>
      <c r="C2158" s="47" t="str">
        <f ca="1">IF($H2158="","",INDEX([1]NKC!$C$10:$C$5007,$H2158))</f>
        <v/>
      </c>
      <c r="D2158" s="48" t="str">
        <f ca="1">IF(IF($H2158="","",INDEX([1]NKC!$D$10:$D$5007,$H2158))=$C$8,IF($H2158="","",INDEX([1]NKC!$E$10:$E$5007,$H2158)),IF($H2158="","",INDEX([1]NKC!$D$10:$D$5007,$H2158)))</f>
        <v/>
      </c>
      <c r="E2158" s="49" t="str">
        <f ca="1">IF(IF($H2158="","",INDEX([1]NKC!$E$10:$E$5007,$H2158))=$C$8,"",IF($H2158="","",INDEX([1]NKC!$F$10:$F$5007,$H2158)))</f>
        <v/>
      </c>
      <c r="F2158" s="55" t="str">
        <f ca="1">IF(IF($H2158="","",INDEX([1]NKC!$D$10:$D$5007,$H2158))=$C$8,"",IF($H2158="","",INDEX([1]NKC!$F$10:$F$5007,$H2158)))</f>
        <v/>
      </c>
      <c r="G2158" s="50">
        <f ca="1">IF(SUM(E2158:F2158)=0,0,$G$11+SUM(E$12:$E2158)-SUM(F$12:$F2158))</f>
        <v>0</v>
      </c>
      <c r="H2158" s="51" t="str">
        <f ca="1">IF(IF(TYPE(MATCH($C$8,OFFSET([1]NKC!$D$10,H2157,0):'[1]NKC'!$D$5007,0)+H2157)=16,"",MATCH($C$8,OFFSET([1]NKC!$D$10,H2157,0):'[1]NKC'!$D$5007,0)+H2157)&lt;IF(TYPE(MATCH($C$8,OFFSET([1]NKC!$E$10,H2157,0):'[1]NKC'!$E$5007,0)+H2157)=16,"",MATCH($C$8,OFFSET([1]NKC!$E$10,H2157,0):'[1]NKC'!$E$5007,0)+H2157),IF(TYPE(MATCH($C$8,OFFSET([1]NKC!$D$10,H2157,0):'[1]NKC'!$D$5007,0)+H2157)=16,"",MATCH($C$8,OFFSET([1]NKC!$D$10,H2157,0):'[1]NKC'!$D$5007,0)+H2157),IF(TYPE(MATCH($C$8,OFFSET([1]NKC!$E$10,H2157,0):'[1]NKC'!$E$5007,0)+H2157)=16,"",MATCH($C$8,OFFSET([1]NKC!$E$10,H2157,0):'[1]NKC'!$E$5007,0)+H2157))</f>
        <v/>
      </c>
    </row>
    <row r="2159" spans="1:8" s="52" customFormat="1" ht="14.25" hidden="1">
      <c r="A2159" s="45" t="str">
        <f ca="1">IF($H2159="","",INDEX([1]NKC!$A$10:$A$5007,$H2159))</f>
        <v/>
      </c>
      <c r="B2159" s="46" t="str">
        <f ca="1">IF($H2159="","",INDEX([1]NKC!$B$10:$B$5007,$H2159))</f>
        <v/>
      </c>
      <c r="C2159" s="47" t="str">
        <f ca="1">IF($H2159="","",INDEX([1]NKC!$C$10:$C$5007,$H2159))</f>
        <v/>
      </c>
      <c r="D2159" s="48" t="str">
        <f ca="1">IF(IF($H2159="","",INDEX([1]NKC!$D$10:$D$5007,$H2159))=$C$8,IF($H2159="","",INDEX([1]NKC!$E$10:$E$5007,$H2159)),IF($H2159="","",INDEX([1]NKC!$D$10:$D$5007,$H2159)))</f>
        <v/>
      </c>
      <c r="E2159" s="49" t="str">
        <f ca="1">IF(IF($H2159="","",INDEX([1]NKC!$E$10:$E$5007,$H2159))=$C$8,"",IF($H2159="","",INDEX([1]NKC!$F$10:$F$5007,$H2159)))</f>
        <v/>
      </c>
      <c r="F2159" s="55" t="str">
        <f ca="1">IF(IF($H2159="","",INDEX([1]NKC!$D$10:$D$5007,$H2159))=$C$8,"",IF($H2159="","",INDEX([1]NKC!$F$10:$F$5007,$H2159)))</f>
        <v/>
      </c>
      <c r="G2159" s="50">
        <f ca="1">IF(SUM(E2159:F2159)=0,0,$G$11+SUM(E$12:$E2159)-SUM(F$12:$F2159))</f>
        <v>0</v>
      </c>
      <c r="H2159" s="51" t="str">
        <f ca="1">IF(IF(TYPE(MATCH($C$8,OFFSET([1]NKC!$D$10,H2158,0):'[1]NKC'!$D$5007,0)+H2158)=16,"",MATCH($C$8,OFFSET([1]NKC!$D$10,H2158,0):'[1]NKC'!$D$5007,0)+H2158)&lt;IF(TYPE(MATCH($C$8,OFFSET([1]NKC!$E$10,H2158,0):'[1]NKC'!$E$5007,0)+H2158)=16,"",MATCH($C$8,OFFSET([1]NKC!$E$10,H2158,0):'[1]NKC'!$E$5007,0)+H2158),IF(TYPE(MATCH($C$8,OFFSET([1]NKC!$D$10,H2158,0):'[1]NKC'!$D$5007,0)+H2158)=16,"",MATCH($C$8,OFFSET([1]NKC!$D$10,H2158,0):'[1]NKC'!$D$5007,0)+H2158),IF(TYPE(MATCH($C$8,OFFSET([1]NKC!$E$10,H2158,0):'[1]NKC'!$E$5007,0)+H2158)=16,"",MATCH($C$8,OFFSET([1]NKC!$E$10,H2158,0):'[1]NKC'!$E$5007,0)+H2158))</f>
        <v/>
      </c>
    </row>
    <row r="2160" spans="1:8" s="52" customFormat="1" ht="14.25" hidden="1">
      <c r="A2160" s="45" t="str">
        <f ca="1">IF($H2160="","",INDEX([1]NKC!$A$10:$A$5007,$H2160))</f>
        <v/>
      </c>
      <c r="B2160" s="46" t="str">
        <f ca="1">IF($H2160="","",INDEX([1]NKC!$B$10:$B$5007,$H2160))</f>
        <v/>
      </c>
      <c r="C2160" s="47" t="str">
        <f ca="1">IF($H2160="","",INDEX([1]NKC!$C$10:$C$5007,$H2160))</f>
        <v/>
      </c>
      <c r="D2160" s="48" t="str">
        <f ca="1">IF(IF($H2160="","",INDEX([1]NKC!$D$10:$D$5007,$H2160))=$C$8,IF($H2160="","",INDEX([1]NKC!$E$10:$E$5007,$H2160)),IF($H2160="","",INDEX([1]NKC!$D$10:$D$5007,$H2160)))</f>
        <v/>
      </c>
      <c r="E2160" s="49" t="str">
        <f ca="1">IF(IF($H2160="","",INDEX([1]NKC!$E$10:$E$5007,$H2160))=$C$8,"",IF($H2160="","",INDEX([1]NKC!$F$10:$F$5007,$H2160)))</f>
        <v/>
      </c>
      <c r="F2160" s="55" t="str">
        <f ca="1">IF(IF($H2160="","",INDEX([1]NKC!$D$10:$D$5007,$H2160))=$C$8,"",IF($H2160="","",INDEX([1]NKC!$F$10:$F$5007,$H2160)))</f>
        <v/>
      </c>
      <c r="G2160" s="50">
        <f ca="1">IF(SUM(E2160:F2160)=0,0,$G$11+SUM(E$12:$E2160)-SUM(F$12:$F2160))</f>
        <v>0</v>
      </c>
      <c r="H2160" s="51" t="str">
        <f ca="1">IF(IF(TYPE(MATCH($C$8,OFFSET([1]NKC!$D$10,H2159,0):'[1]NKC'!$D$5007,0)+H2159)=16,"",MATCH($C$8,OFFSET([1]NKC!$D$10,H2159,0):'[1]NKC'!$D$5007,0)+H2159)&lt;IF(TYPE(MATCH($C$8,OFFSET([1]NKC!$E$10,H2159,0):'[1]NKC'!$E$5007,0)+H2159)=16,"",MATCH($C$8,OFFSET([1]NKC!$E$10,H2159,0):'[1]NKC'!$E$5007,0)+H2159),IF(TYPE(MATCH($C$8,OFFSET([1]NKC!$D$10,H2159,0):'[1]NKC'!$D$5007,0)+H2159)=16,"",MATCH($C$8,OFFSET([1]NKC!$D$10,H2159,0):'[1]NKC'!$D$5007,0)+H2159),IF(TYPE(MATCH($C$8,OFFSET([1]NKC!$E$10,H2159,0):'[1]NKC'!$E$5007,0)+H2159)=16,"",MATCH($C$8,OFFSET([1]NKC!$E$10,H2159,0):'[1]NKC'!$E$5007,0)+H2159))</f>
        <v/>
      </c>
    </row>
    <row r="2161" spans="1:8" s="52" customFormat="1" ht="14.25" hidden="1">
      <c r="A2161" s="45" t="str">
        <f ca="1">IF($H2161="","",INDEX([1]NKC!$A$10:$A$5007,$H2161))</f>
        <v/>
      </c>
      <c r="B2161" s="46" t="str">
        <f ca="1">IF($H2161="","",INDEX([1]NKC!$B$10:$B$5007,$H2161))</f>
        <v/>
      </c>
      <c r="C2161" s="47" t="str">
        <f ca="1">IF($H2161="","",INDEX([1]NKC!$C$10:$C$5007,$H2161))</f>
        <v/>
      </c>
      <c r="D2161" s="48" t="str">
        <f ca="1">IF(IF($H2161="","",INDEX([1]NKC!$D$10:$D$5007,$H2161))=$C$8,IF($H2161="","",INDEX([1]NKC!$E$10:$E$5007,$H2161)),IF($H2161="","",INDEX([1]NKC!$D$10:$D$5007,$H2161)))</f>
        <v/>
      </c>
      <c r="E2161" s="49" t="str">
        <f ca="1">IF(IF($H2161="","",INDEX([1]NKC!$E$10:$E$5007,$H2161))=$C$8,"",IF($H2161="","",INDEX([1]NKC!$F$10:$F$5007,$H2161)))</f>
        <v/>
      </c>
      <c r="F2161" s="55" t="str">
        <f ca="1">IF(IF($H2161="","",INDEX([1]NKC!$D$10:$D$5007,$H2161))=$C$8,"",IF($H2161="","",INDEX([1]NKC!$F$10:$F$5007,$H2161)))</f>
        <v/>
      </c>
      <c r="G2161" s="50">
        <f ca="1">IF(SUM(E2161:F2161)=0,0,$G$11+SUM(E$12:$E2161)-SUM(F$12:$F2161))</f>
        <v>0</v>
      </c>
      <c r="H2161" s="51" t="str">
        <f ca="1">IF(IF(TYPE(MATCH($C$8,OFFSET([1]NKC!$D$10,H2160,0):'[1]NKC'!$D$5007,0)+H2160)=16,"",MATCH($C$8,OFFSET([1]NKC!$D$10,H2160,0):'[1]NKC'!$D$5007,0)+H2160)&lt;IF(TYPE(MATCH($C$8,OFFSET([1]NKC!$E$10,H2160,0):'[1]NKC'!$E$5007,0)+H2160)=16,"",MATCH($C$8,OFFSET([1]NKC!$E$10,H2160,0):'[1]NKC'!$E$5007,0)+H2160),IF(TYPE(MATCH($C$8,OFFSET([1]NKC!$D$10,H2160,0):'[1]NKC'!$D$5007,0)+H2160)=16,"",MATCH($C$8,OFFSET([1]NKC!$D$10,H2160,0):'[1]NKC'!$D$5007,0)+H2160),IF(TYPE(MATCH($C$8,OFFSET([1]NKC!$E$10,H2160,0):'[1]NKC'!$E$5007,0)+H2160)=16,"",MATCH($C$8,OFFSET([1]NKC!$E$10,H2160,0):'[1]NKC'!$E$5007,0)+H2160))</f>
        <v/>
      </c>
    </row>
    <row r="2162" spans="1:8" s="52" customFormat="1" ht="14.25" hidden="1">
      <c r="A2162" s="45" t="str">
        <f ca="1">IF($H2162="","",INDEX([1]NKC!$A$10:$A$5007,$H2162))</f>
        <v/>
      </c>
      <c r="B2162" s="46" t="str">
        <f ca="1">IF($H2162="","",INDEX([1]NKC!$B$10:$B$5007,$H2162))</f>
        <v/>
      </c>
      <c r="C2162" s="47" t="str">
        <f ca="1">IF($H2162="","",INDEX([1]NKC!$C$10:$C$5007,$H2162))</f>
        <v/>
      </c>
      <c r="D2162" s="48" t="str">
        <f ca="1">IF(IF($H2162="","",INDEX([1]NKC!$D$10:$D$5007,$H2162))=$C$8,IF($H2162="","",INDEX([1]NKC!$E$10:$E$5007,$H2162)),IF($H2162="","",INDEX([1]NKC!$D$10:$D$5007,$H2162)))</f>
        <v/>
      </c>
      <c r="E2162" s="49" t="str">
        <f ca="1">IF(IF($H2162="","",INDEX([1]NKC!$E$10:$E$5007,$H2162))=$C$8,"",IF($H2162="","",INDEX([1]NKC!$F$10:$F$5007,$H2162)))</f>
        <v/>
      </c>
      <c r="F2162" s="55" t="str">
        <f ca="1">IF(IF($H2162="","",INDEX([1]NKC!$D$10:$D$5007,$H2162))=$C$8,"",IF($H2162="","",INDEX([1]NKC!$F$10:$F$5007,$H2162)))</f>
        <v/>
      </c>
      <c r="G2162" s="50">
        <f ca="1">IF(SUM(E2162:F2162)=0,0,$G$11+SUM(E$12:$E2162)-SUM(F$12:$F2162))</f>
        <v>0</v>
      </c>
      <c r="H2162" s="51" t="str">
        <f ca="1">IF(IF(TYPE(MATCH($C$8,OFFSET([1]NKC!$D$10,H2161,0):'[1]NKC'!$D$5007,0)+H2161)=16,"",MATCH($C$8,OFFSET([1]NKC!$D$10,H2161,0):'[1]NKC'!$D$5007,0)+H2161)&lt;IF(TYPE(MATCH($C$8,OFFSET([1]NKC!$E$10,H2161,0):'[1]NKC'!$E$5007,0)+H2161)=16,"",MATCH($C$8,OFFSET([1]NKC!$E$10,H2161,0):'[1]NKC'!$E$5007,0)+H2161),IF(TYPE(MATCH($C$8,OFFSET([1]NKC!$D$10,H2161,0):'[1]NKC'!$D$5007,0)+H2161)=16,"",MATCH($C$8,OFFSET([1]NKC!$D$10,H2161,0):'[1]NKC'!$D$5007,0)+H2161),IF(TYPE(MATCH($C$8,OFFSET([1]NKC!$E$10,H2161,0):'[1]NKC'!$E$5007,0)+H2161)=16,"",MATCH($C$8,OFFSET([1]NKC!$E$10,H2161,0):'[1]NKC'!$E$5007,0)+H2161))</f>
        <v/>
      </c>
    </row>
    <row r="2163" spans="1:8" s="52" customFormat="1" ht="14.25" hidden="1">
      <c r="A2163" s="45" t="str">
        <f ca="1">IF($H2163="","",INDEX([1]NKC!$A$10:$A$5007,$H2163))</f>
        <v/>
      </c>
      <c r="B2163" s="46" t="str">
        <f ca="1">IF($H2163="","",INDEX([1]NKC!$B$10:$B$5007,$H2163))</f>
        <v/>
      </c>
      <c r="C2163" s="47" t="str">
        <f ca="1">IF($H2163="","",INDEX([1]NKC!$C$10:$C$5007,$H2163))</f>
        <v/>
      </c>
      <c r="D2163" s="48" t="str">
        <f ca="1">IF(IF($H2163="","",INDEX([1]NKC!$D$10:$D$5007,$H2163))=$C$8,IF($H2163="","",INDEX([1]NKC!$E$10:$E$5007,$H2163)),IF($H2163="","",INDEX([1]NKC!$D$10:$D$5007,$H2163)))</f>
        <v/>
      </c>
      <c r="E2163" s="49" t="str">
        <f ca="1">IF(IF($H2163="","",INDEX([1]NKC!$E$10:$E$5007,$H2163))=$C$8,"",IF($H2163="","",INDEX([1]NKC!$F$10:$F$5007,$H2163)))</f>
        <v/>
      </c>
      <c r="F2163" s="55" t="str">
        <f ca="1">IF(IF($H2163="","",INDEX([1]NKC!$D$10:$D$5007,$H2163))=$C$8,"",IF($H2163="","",INDEX([1]NKC!$F$10:$F$5007,$H2163)))</f>
        <v/>
      </c>
      <c r="G2163" s="50">
        <f ca="1">IF(SUM(E2163:F2163)=0,0,$G$11+SUM(E$12:$E2163)-SUM(F$12:$F2163))</f>
        <v>0</v>
      </c>
      <c r="H2163" s="51" t="str">
        <f ca="1">IF(IF(TYPE(MATCH($C$8,OFFSET([1]NKC!$D$10,H2162,0):'[1]NKC'!$D$5007,0)+H2162)=16,"",MATCH($C$8,OFFSET([1]NKC!$D$10,H2162,0):'[1]NKC'!$D$5007,0)+H2162)&lt;IF(TYPE(MATCH($C$8,OFFSET([1]NKC!$E$10,H2162,0):'[1]NKC'!$E$5007,0)+H2162)=16,"",MATCH($C$8,OFFSET([1]NKC!$E$10,H2162,0):'[1]NKC'!$E$5007,0)+H2162),IF(TYPE(MATCH($C$8,OFFSET([1]NKC!$D$10,H2162,0):'[1]NKC'!$D$5007,0)+H2162)=16,"",MATCH($C$8,OFFSET([1]NKC!$D$10,H2162,0):'[1]NKC'!$D$5007,0)+H2162),IF(TYPE(MATCH($C$8,OFFSET([1]NKC!$E$10,H2162,0):'[1]NKC'!$E$5007,0)+H2162)=16,"",MATCH($C$8,OFFSET([1]NKC!$E$10,H2162,0):'[1]NKC'!$E$5007,0)+H2162))</f>
        <v/>
      </c>
    </row>
    <row r="2164" spans="1:8" s="52" customFormat="1" ht="14.25" hidden="1">
      <c r="A2164" s="45" t="str">
        <f ca="1">IF($H2164="","",INDEX([1]NKC!$A$10:$A$5007,$H2164))</f>
        <v/>
      </c>
      <c r="B2164" s="46" t="str">
        <f ca="1">IF($H2164="","",INDEX([1]NKC!$B$10:$B$5007,$H2164))</f>
        <v/>
      </c>
      <c r="C2164" s="47" t="str">
        <f ca="1">IF($H2164="","",INDEX([1]NKC!$C$10:$C$5007,$H2164))</f>
        <v/>
      </c>
      <c r="D2164" s="48" t="str">
        <f ca="1">IF(IF($H2164="","",INDEX([1]NKC!$D$10:$D$5007,$H2164))=$C$8,IF($H2164="","",INDEX([1]NKC!$E$10:$E$5007,$H2164)),IF($H2164="","",INDEX([1]NKC!$D$10:$D$5007,$H2164)))</f>
        <v/>
      </c>
      <c r="E2164" s="49" t="str">
        <f ca="1">IF(IF($H2164="","",INDEX([1]NKC!$E$10:$E$5007,$H2164))=$C$8,"",IF($H2164="","",INDEX([1]NKC!$F$10:$F$5007,$H2164)))</f>
        <v/>
      </c>
      <c r="F2164" s="55" t="str">
        <f ca="1">IF(IF($H2164="","",INDEX([1]NKC!$D$10:$D$5007,$H2164))=$C$8,"",IF($H2164="","",INDEX([1]NKC!$F$10:$F$5007,$H2164)))</f>
        <v/>
      </c>
      <c r="G2164" s="50">
        <f ca="1">IF(SUM(E2164:F2164)=0,0,$G$11+SUM(E$12:$E2164)-SUM(F$12:$F2164))</f>
        <v>0</v>
      </c>
      <c r="H2164" s="51" t="str">
        <f ca="1">IF(IF(TYPE(MATCH($C$8,OFFSET([1]NKC!$D$10,H2163,0):'[1]NKC'!$D$5007,0)+H2163)=16,"",MATCH($C$8,OFFSET([1]NKC!$D$10,H2163,0):'[1]NKC'!$D$5007,0)+H2163)&lt;IF(TYPE(MATCH($C$8,OFFSET([1]NKC!$E$10,H2163,0):'[1]NKC'!$E$5007,0)+H2163)=16,"",MATCH($C$8,OFFSET([1]NKC!$E$10,H2163,0):'[1]NKC'!$E$5007,0)+H2163),IF(TYPE(MATCH($C$8,OFFSET([1]NKC!$D$10,H2163,0):'[1]NKC'!$D$5007,0)+H2163)=16,"",MATCH($C$8,OFFSET([1]NKC!$D$10,H2163,0):'[1]NKC'!$D$5007,0)+H2163),IF(TYPE(MATCH($C$8,OFFSET([1]NKC!$E$10,H2163,0):'[1]NKC'!$E$5007,0)+H2163)=16,"",MATCH($C$8,OFFSET([1]NKC!$E$10,H2163,0):'[1]NKC'!$E$5007,0)+H2163))</f>
        <v/>
      </c>
    </row>
    <row r="2165" spans="1:8" s="52" customFormat="1" ht="14.25" hidden="1">
      <c r="A2165" s="45" t="str">
        <f ca="1">IF($H2165="","",INDEX([1]NKC!$A$10:$A$5007,$H2165))</f>
        <v/>
      </c>
      <c r="B2165" s="46" t="str">
        <f ca="1">IF($H2165="","",INDEX([1]NKC!$B$10:$B$5007,$H2165))</f>
        <v/>
      </c>
      <c r="C2165" s="47" t="str">
        <f ca="1">IF($H2165="","",INDEX([1]NKC!$C$10:$C$5007,$H2165))</f>
        <v/>
      </c>
      <c r="D2165" s="48" t="str">
        <f ca="1">IF(IF($H2165="","",INDEX([1]NKC!$D$10:$D$5007,$H2165))=$C$8,IF($H2165="","",INDEX([1]NKC!$E$10:$E$5007,$H2165)),IF($H2165="","",INDEX([1]NKC!$D$10:$D$5007,$H2165)))</f>
        <v/>
      </c>
      <c r="E2165" s="49" t="str">
        <f ca="1">IF(IF($H2165="","",INDEX([1]NKC!$E$10:$E$5007,$H2165))=$C$8,"",IF($H2165="","",INDEX([1]NKC!$F$10:$F$5007,$H2165)))</f>
        <v/>
      </c>
      <c r="F2165" s="55" t="str">
        <f ca="1">IF(IF($H2165="","",INDEX([1]NKC!$D$10:$D$5007,$H2165))=$C$8,"",IF($H2165="","",INDEX([1]NKC!$F$10:$F$5007,$H2165)))</f>
        <v/>
      </c>
      <c r="G2165" s="50">
        <f ca="1">IF(SUM(E2165:F2165)=0,0,$G$11+SUM(E$12:$E2165)-SUM(F$12:$F2165))</f>
        <v>0</v>
      </c>
      <c r="H2165" s="51" t="str">
        <f ca="1">IF(IF(TYPE(MATCH($C$8,OFFSET([1]NKC!$D$10,H2164,0):'[1]NKC'!$D$5007,0)+H2164)=16,"",MATCH($C$8,OFFSET([1]NKC!$D$10,H2164,0):'[1]NKC'!$D$5007,0)+H2164)&lt;IF(TYPE(MATCH($C$8,OFFSET([1]NKC!$E$10,H2164,0):'[1]NKC'!$E$5007,0)+H2164)=16,"",MATCH($C$8,OFFSET([1]NKC!$E$10,H2164,0):'[1]NKC'!$E$5007,0)+H2164),IF(TYPE(MATCH($C$8,OFFSET([1]NKC!$D$10,H2164,0):'[1]NKC'!$D$5007,0)+H2164)=16,"",MATCH($C$8,OFFSET([1]NKC!$D$10,H2164,0):'[1]NKC'!$D$5007,0)+H2164),IF(TYPE(MATCH($C$8,OFFSET([1]NKC!$E$10,H2164,0):'[1]NKC'!$E$5007,0)+H2164)=16,"",MATCH($C$8,OFFSET([1]NKC!$E$10,H2164,0):'[1]NKC'!$E$5007,0)+H2164))</f>
        <v/>
      </c>
    </row>
    <row r="2166" spans="1:8" s="52" customFormat="1" ht="14.25" hidden="1">
      <c r="A2166" s="45" t="str">
        <f ca="1">IF($H2166="","",INDEX([1]NKC!$A$10:$A$5007,$H2166))</f>
        <v/>
      </c>
      <c r="B2166" s="46" t="str">
        <f ca="1">IF($H2166="","",INDEX([1]NKC!$B$10:$B$5007,$H2166))</f>
        <v/>
      </c>
      <c r="C2166" s="47" t="str">
        <f ca="1">IF($H2166="","",INDEX([1]NKC!$C$10:$C$5007,$H2166))</f>
        <v/>
      </c>
      <c r="D2166" s="48" t="str">
        <f ca="1">IF(IF($H2166="","",INDEX([1]NKC!$D$10:$D$5007,$H2166))=$C$8,IF($H2166="","",INDEX([1]NKC!$E$10:$E$5007,$H2166)),IF($H2166="","",INDEX([1]NKC!$D$10:$D$5007,$H2166)))</f>
        <v/>
      </c>
      <c r="E2166" s="49" t="str">
        <f ca="1">IF(IF($H2166="","",INDEX([1]NKC!$E$10:$E$5007,$H2166))=$C$8,"",IF($H2166="","",INDEX([1]NKC!$F$10:$F$5007,$H2166)))</f>
        <v/>
      </c>
      <c r="F2166" s="55" t="str">
        <f ca="1">IF(IF($H2166="","",INDEX([1]NKC!$D$10:$D$5007,$H2166))=$C$8,"",IF($H2166="","",INDEX([1]NKC!$F$10:$F$5007,$H2166)))</f>
        <v/>
      </c>
      <c r="G2166" s="50">
        <f ca="1">IF(SUM(E2166:F2166)=0,0,$G$11+SUM(E$12:$E2166)-SUM(F$12:$F2166))</f>
        <v>0</v>
      </c>
      <c r="H2166" s="51" t="str">
        <f ca="1">IF(IF(TYPE(MATCH($C$8,OFFSET([1]NKC!$D$10,H2165,0):'[1]NKC'!$D$5007,0)+H2165)=16,"",MATCH($C$8,OFFSET([1]NKC!$D$10,H2165,0):'[1]NKC'!$D$5007,0)+H2165)&lt;IF(TYPE(MATCH($C$8,OFFSET([1]NKC!$E$10,H2165,0):'[1]NKC'!$E$5007,0)+H2165)=16,"",MATCH($C$8,OFFSET([1]NKC!$E$10,H2165,0):'[1]NKC'!$E$5007,0)+H2165),IF(TYPE(MATCH($C$8,OFFSET([1]NKC!$D$10,H2165,0):'[1]NKC'!$D$5007,0)+H2165)=16,"",MATCH($C$8,OFFSET([1]NKC!$D$10,H2165,0):'[1]NKC'!$D$5007,0)+H2165),IF(TYPE(MATCH($C$8,OFFSET([1]NKC!$E$10,H2165,0):'[1]NKC'!$E$5007,0)+H2165)=16,"",MATCH($C$8,OFFSET([1]NKC!$E$10,H2165,0):'[1]NKC'!$E$5007,0)+H2165))</f>
        <v/>
      </c>
    </row>
    <row r="2167" spans="1:8" s="52" customFormat="1" ht="14.25" hidden="1">
      <c r="A2167" s="45" t="str">
        <f ca="1">IF($H2167="","",INDEX([1]NKC!$A$10:$A$5007,$H2167))</f>
        <v/>
      </c>
      <c r="B2167" s="46" t="str">
        <f ca="1">IF($H2167="","",INDEX([1]NKC!$B$10:$B$5007,$H2167))</f>
        <v/>
      </c>
      <c r="C2167" s="47" t="str">
        <f ca="1">IF($H2167="","",INDEX([1]NKC!$C$10:$C$5007,$H2167))</f>
        <v/>
      </c>
      <c r="D2167" s="48" t="str">
        <f ca="1">IF(IF($H2167="","",INDEX([1]NKC!$D$10:$D$5007,$H2167))=$C$8,IF($H2167="","",INDEX([1]NKC!$E$10:$E$5007,$H2167)),IF($H2167="","",INDEX([1]NKC!$D$10:$D$5007,$H2167)))</f>
        <v/>
      </c>
      <c r="E2167" s="49" t="str">
        <f ca="1">IF(IF($H2167="","",INDEX([1]NKC!$E$10:$E$5007,$H2167))=$C$8,"",IF($H2167="","",INDEX([1]NKC!$F$10:$F$5007,$H2167)))</f>
        <v/>
      </c>
      <c r="F2167" s="55" t="str">
        <f ca="1">IF(IF($H2167="","",INDEX([1]NKC!$D$10:$D$5007,$H2167))=$C$8,"",IF($H2167="","",INDEX([1]NKC!$F$10:$F$5007,$H2167)))</f>
        <v/>
      </c>
      <c r="G2167" s="50">
        <f ca="1">IF(SUM(E2167:F2167)=0,0,$G$11+SUM(E$12:$E2167)-SUM(F$12:$F2167))</f>
        <v>0</v>
      </c>
      <c r="H2167" s="51" t="str">
        <f ca="1">IF(IF(TYPE(MATCH($C$8,OFFSET([1]NKC!$D$10,H2166,0):'[1]NKC'!$D$5007,0)+H2166)=16,"",MATCH($C$8,OFFSET([1]NKC!$D$10,H2166,0):'[1]NKC'!$D$5007,0)+H2166)&lt;IF(TYPE(MATCH($C$8,OFFSET([1]NKC!$E$10,H2166,0):'[1]NKC'!$E$5007,0)+H2166)=16,"",MATCH($C$8,OFFSET([1]NKC!$E$10,H2166,0):'[1]NKC'!$E$5007,0)+H2166),IF(TYPE(MATCH($C$8,OFFSET([1]NKC!$D$10,H2166,0):'[1]NKC'!$D$5007,0)+H2166)=16,"",MATCH($C$8,OFFSET([1]NKC!$D$10,H2166,0):'[1]NKC'!$D$5007,0)+H2166),IF(TYPE(MATCH($C$8,OFFSET([1]NKC!$E$10,H2166,0):'[1]NKC'!$E$5007,0)+H2166)=16,"",MATCH($C$8,OFFSET([1]NKC!$E$10,H2166,0):'[1]NKC'!$E$5007,0)+H2166))</f>
        <v/>
      </c>
    </row>
    <row r="2168" spans="1:8" s="52" customFormat="1" ht="14.25" hidden="1">
      <c r="A2168" s="45" t="str">
        <f ca="1">IF($H2168="","",INDEX([1]NKC!$A$10:$A$5007,$H2168))</f>
        <v/>
      </c>
      <c r="B2168" s="46" t="str">
        <f ca="1">IF($H2168="","",INDEX([1]NKC!$B$10:$B$5007,$H2168))</f>
        <v/>
      </c>
      <c r="C2168" s="47" t="str">
        <f ca="1">IF($H2168="","",INDEX([1]NKC!$C$10:$C$5007,$H2168))</f>
        <v/>
      </c>
      <c r="D2168" s="48" t="str">
        <f ca="1">IF(IF($H2168="","",INDEX([1]NKC!$D$10:$D$5007,$H2168))=$C$8,IF($H2168="","",INDEX([1]NKC!$E$10:$E$5007,$H2168)),IF($H2168="","",INDEX([1]NKC!$D$10:$D$5007,$H2168)))</f>
        <v/>
      </c>
      <c r="E2168" s="49" t="str">
        <f ca="1">IF(IF($H2168="","",INDEX([1]NKC!$E$10:$E$5007,$H2168))=$C$8,"",IF($H2168="","",INDEX([1]NKC!$F$10:$F$5007,$H2168)))</f>
        <v/>
      </c>
      <c r="F2168" s="55" t="str">
        <f ca="1">IF(IF($H2168="","",INDEX([1]NKC!$D$10:$D$5007,$H2168))=$C$8,"",IF($H2168="","",INDEX([1]NKC!$F$10:$F$5007,$H2168)))</f>
        <v/>
      </c>
      <c r="G2168" s="50">
        <f ca="1">IF(SUM(E2168:F2168)=0,0,$G$11+SUM(E$12:$E2168)-SUM(F$12:$F2168))</f>
        <v>0</v>
      </c>
      <c r="H2168" s="51" t="str">
        <f ca="1">IF(IF(TYPE(MATCH($C$8,OFFSET([1]NKC!$D$10,H2167,0):'[1]NKC'!$D$5007,0)+H2167)=16,"",MATCH($C$8,OFFSET([1]NKC!$D$10,H2167,0):'[1]NKC'!$D$5007,0)+H2167)&lt;IF(TYPE(MATCH($C$8,OFFSET([1]NKC!$E$10,H2167,0):'[1]NKC'!$E$5007,0)+H2167)=16,"",MATCH($C$8,OFFSET([1]NKC!$E$10,H2167,0):'[1]NKC'!$E$5007,0)+H2167),IF(TYPE(MATCH($C$8,OFFSET([1]NKC!$D$10,H2167,0):'[1]NKC'!$D$5007,0)+H2167)=16,"",MATCH($C$8,OFFSET([1]NKC!$D$10,H2167,0):'[1]NKC'!$D$5007,0)+H2167),IF(TYPE(MATCH($C$8,OFFSET([1]NKC!$E$10,H2167,0):'[1]NKC'!$E$5007,0)+H2167)=16,"",MATCH($C$8,OFFSET([1]NKC!$E$10,H2167,0):'[1]NKC'!$E$5007,0)+H2167))</f>
        <v/>
      </c>
    </row>
    <row r="2169" spans="1:8" s="52" customFormat="1" ht="14.25" hidden="1">
      <c r="A2169" s="45" t="str">
        <f ca="1">IF($H2169="","",INDEX([1]NKC!$A$10:$A$5007,$H2169))</f>
        <v/>
      </c>
      <c r="B2169" s="46" t="str">
        <f ca="1">IF($H2169="","",INDEX([1]NKC!$B$10:$B$5007,$H2169))</f>
        <v/>
      </c>
      <c r="C2169" s="47" t="str">
        <f ca="1">IF($H2169="","",INDEX([1]NKC!$C$10:$C$5007,$H2169))</f>
        <v/>
      </c>
      <c r="D2169" s="48" t="str">
        <f ca="1">IF(IF($H2169="","",INDEX([1]NKC!$D$10:$D$5007,$H2169))=$C$8,IF($H2169="","",INDEX([1]NKC!$E$10:$E$5007,$H2169)),IF($H2169="","",INDEX([1]NKC!$D$10:$D$5007,$H2169)))</f>
        <v/>
      </c>
      <c r="E2169" s="49" t="str">
        <f ca="1">IF(IF($H2169="","",INDEX([1]NKC!$E$10:$E$5007,$H2169))=$C$8,"",IF($H2169="","",INDEX([1]NKC!$F$10:$F$5007,$H2169)))</f>
        <v/>
      </c>
      <c r="F2169" s="55" t="str">
        <f ca="1">IF(IF($H2169="","",INDEX([1]NKC!$D$10:$D$5007,$H2169))=$C$8,"",IF($H2169="","",INDEX([1]NKC!$F$10:$F$5007,$H2169)))</f>
        <v/>
      </c>
      <c r="G2169" s="50">
        <f ca="1">IF(SUM(E2169:F2169)=0,0,$G$11+SUM(E$12:$E2169)-SUM(F$12:$F2169))</f>
        <v>0</v>
      </c>
      <c r="H2169" s="51" t="str">
        <f ca="1">IF(IF(TYPE(MATCH($C$8,OFFSET([1]NKC!$D$10,H2168,0):'[1]NKC'!$D$5007,0)+H2168)=16,"",MATCH($C$8,OFFSET([1]NKC!$D$10,H2168,0):'[1]NKC'!$D$5007,0)+H2168)&lt;IF(TYPE(MATCH($C$8,OFFSET([1]NKC!$E$10,H2168,0):'[1]NKC'!$E$5007,0)+H2168)=16,"",MATCH($C$8,OFFSET([1]NKC!$E$10,H2168,0):'[1]NKC'!$E$5007,0)+H2168),IF(TYPE(MATCH($C$8,OFFSET([1]NKC!$D$10,H2168,0):'[1]NKC'!$D$5007,0)+H2168)=16,"",MATCH($C$8,OFFSET([1]NKC!$D$10,H2168,0):'[1]NKC'!$D$5007,0)+H2168),IF(TYPE(MATCH($C$8,OFFSET([1]NKC!$E$10,H2168,0):'[1]NKC'!$E$5007,0)+H2168)=16,"",MATCH($C$8,OFFSET([1]NKC!$E$10,H2168,0):'[1]NKC'!$E$5007,0)+H2168))</f>
        <v/>
      </c>
    </row>
    <row r="2170" spans="1:8" s="52" customFormat="1" ht="14.25" hidden="1">
      <c r="A2170" s="45" t="str">
        <f ca="1">IF($H2170="","",INDEX([1]NKC!$A$10:$A$5007,$H2170))</f>
        <v/>
      </c>
      <c r="B2170" s="46" t="str">
        <f ca="1">IF($H2170="","",INDEX([1]NKC!$B$10:$B$5007,$H2170))</f>
        <v/>
      </c>
      <c r="C2170" s="47" t="str">
        <f ca="1">IF($H2170="","",INDEX([1]NKC!$C$10:$C$5007,$H2170))</f>
        <v/>
      </c>
      <c r="D2170" s="48" t="str">
        <f ca="1">IF(IF($H2170="","",INDEX([1]NKC!$D$10:$D$5007,$H2170))=$C$8,IF($H2170="","",INDEX([1]NKC!$E$10:$E$5007,$H2170)),IF($H2170="","",INDEX([1]NKC!$D$10:$D$5007,$H2170)))</f>
        <v/>
      </c>
      <c r="E2170" s="49" t="str">
        <f ca="1">IF(IF($H2170="","",INDEX([1]NKC!$E$10:$E$5007,$H2170))=$C$8,"",IF($H2170="","",INDEX([1]NKC!$F$10:$F$5007,$H2170)))</f>
        <v/>
      </c>
      <c r="F2170" s="55" t="str">
        <f ca="1">IF(IF($H2170="","",INDEX([1]NKC!$D$10:$D$5007,$H2170))=$C$8,"",IF($H2170="","",INDEX([1]NKC!$F$10:$F$5007,$H2170)))</f>
        <v/>
      </c>
      <c r="G2170" s="50">
        <f ca="1">IF(SUM(E2170:F2170)=0,0,$G$11+SUM(E$12:$E2170)-SUM(F$12:$F2170))</f>
        <v>0</v>
      </c>
      <c r="H2170" s="51" t="str">
        <f ca="1">IF(IF(TYPE(MATCH($C$8,OFFSET([1]NKC!$D$10,H2169,0):'[1]NKC'!$D$5007,0)+H2169)=16,"",MATCH($C$8,OFFSET([1]NKC!$D$10,H2169,0):'[1]NKC'!$D$5007,0)+H2169)&lt;IF(TYPE(MATCH($C$8,OFFSET([1]NKC!$E$10,H2169,0):'[1]NKC'!$E$5007,0)+H2169)=16,"",MATCH($C$8,OFFSET([1]NKC!$E$10,H2169,0):'[1]NKC'!$E$5007,0)+H2169),IF(TYPE(MATCH($C$8,OFFSET([1]NKC!$D$10,H2169,0):'[1]NKC'!$D$5007,0)+H2169)=16,"",MATCH($C$8,OFFSET([1]NKC!$D$10,H2169,0):'[1]NKC'!$D$5007,0)+H2169),IF(TYPE(MATCH($C$8,OFFSET([1]NKC!$E$10,H2169,0):'[1]NKC'!$E$5007,0)+H2169)=16,"",MATCH($C$8,OFFSET([1]NKC!$E$10,H2169,0):'[1]NKC'!$E$5007,0)+H2169))</f>
        <v/>
      </c>
    </row>
    <row r="2171" spans="1:8" s="52" customFormat="1" ht="14.25" hidden="1">
      <c r="A2171" s="45" t="str">
        <f ca="1">IF($H2171="","",INDEX([1]NKC!$A$10:$A$5007,$H2171))</f>
        <v/>
      </c>
      <c r="B2171" s="46" t="str">
        <f ca="1">IF($H2171="","",INDEX([1]NKC!$B$10:$B$5007,$H2171))</f>
        <v/>
      </c>
      <c r="C2171" s="47" t="str">
        <f ca="1">IF($H2171="","",INDEX([1]NKC!$C$10:$C$5007,$H2171))</f>
        <v/>
      </c>
      <c r="D2171" s="48" t="str">
        <f ca="1">IF(IF($H2171="","",INDEX([1]NKC!$D$10:$D$5007,$H2171))=$C$8,IF($H2171="","",INDEX([1]NKC!$E$10:$E$5007,$H2171)),IF($H2171="","",INDEX([1]NKC!$D$10:$D$5007,$H2171)))</f>
        <v/>
      </c>
      <c r="E2171" s="49" t="str">
        <f ca="1">IF(IF($H2171="","",INDEX([1]NKC!$E$10:$E$5007,$H2171))=$C$8,"",IF($H2171="","",INDEX([1]NKC!$F$10:$F$5007,$H2171)))</f>
        <v/>
      </c>
      <c r="F2171" s="55" t="str">
        <f ca="1">IF(IF($H2171="","",INDEX([1]NKC!$D$10:$D$5007,$H2171))=$C$8,"",IF($H2171="","",INDEX([1]NKC!$F$10:$F$5007,$H2171)))</f>
        <v/>
      </c>
      <c r="G2171" s="50">
        <f ca="1">IF(SUM(E2171:F2171)=0,0,$G$11+SUM(E$12:$E2171)-SUM(F$12:$F2171))</f>
        <v>0</v>
      </c>
      <c r="H2171" s="51" t="str">
        <f ca="1">IF(IF(TYPE(MATCH($C$8,OFFSET([1]NKC!$D$10,H2170,0):'[1]NKC'!$D$5007,0)+H2170)=16,"",MATCH($C$8,OFFSET([1]NKC!$D$10,H2170,0):'[1]NKC'!$D$5007,0)+H2170)&lt;IF(TYPE(MATCH($C$8,OFFSET([1]NKC!$E$10,H2170,0):'[1]NKC'!$E$5007,0)+H2170)=16,"",MATCH($C$8,OFFSET([1]NKC!$E$10,H2170,0):'[1]NKC'!$E$5007,0)+H2170),IF(TYPE(MATCH($C$8,OFFSET([1]NKC!$D$10,H2170,0):'[1]NKC'!$D$5007,0)+H2170)=16,"",MATCH($C$8,OFFSET([1]NKC!$D$10,H2170,0):'[1]NKC'!$D$5007,0)+H2170),IF(TYPE(MATCH($C$8,OFFSET([1]NKC!$E$10,H2170,0):'[1]NKC'!$E$5007,0)+H2170)=16,"",MATCH($C$8,OFFSET([1]NKC!$E$10,H2170,0):'[1]NKC'!$E$5007,0)+H2170))</f>
        <v/>
      </c>
    </row>
    <row r="2172" spans="1:8" s="52" customFormat="1" ht="14.25" hidden="1">
      <c r="A2172" s="45" t="str">
        <f ca="1">IF($H2172="","",INDEX([1]NKC!$A$10:$A$5007,$H2172))</f>
        <v/>
      </c>
      <c r="B2172" s="46" t="str">
        <f ca="1">IF($H2172="","",INDEX([1]NKC!$B$10:$B$5007,$H2172))</f>
        <v/>
      </c>
      <c r="C2172" s="47" t="str">
        <f ca="1">IF($H2172="","",INDEX([1]NKC!$C$10:$C$5007,$H2172))</f>
        <v/>
      </c>
      <c r="D2172" s="48" t="str">
        <f ca="1">IF(IF($H2172="","",INDEX([1]NKC!$D$10:$D$5007,$H2172))=$C$8,IF($H2172="","",INDEX([1]NKC!$E$10:$E$5007,$H2172)),IF($H2172="","",INDEX([1]NKC!$D$10:$D$5007,$H2172)))</f>
        <v/>
      </c>
      <c r="E2172" s="49" t="str">
        <f ca="1">IF(IF($H2172="","",INDEX([1]NKC!$E$10:$E$5007,$H2172))=$C$8,"",IF($H2172="","",INDEX([1]NKC!$F$10:$F$5007,$H2172)))</f>
        <v/>
      </c>
      <c r="F2172" s="55" t="str">
        <f ca="1">IF(IF($H2172="","",INDEX([1]NKC!$D$10:$D$5007,$H2172))=$C$8,"",IF($H2172="","",INDEX([1]NKC!$F$10:$F$5007,$H2172)))</f>
        <v/>
      </c>
      <c r="G2172" s="50">
        <f ca="1">IF(SUM(E2172:F2172)=0,0,$G$11+SUM(E$12:$E2172)-SUM(F$12:$F2172))</f>
        <v>0</v>
      </c>
      <c r="H2172" s="51" t="str">
        <f ca="1">IF(IF(TYPE(MATCH($C$8,OFFSET([1]NKC!$D$10,H2171,0):'[1]NKC'!$D$5007,0)+H2171)=16,"",MATCH($C$8,OFFSET([1]NKC!$D$10,H2171,0):'[1]NKC'!$D$5007,0)+H2171)&lt;IF(TYPE(MATCH($C$8,OFFSET([1]NKC!$E$10,H2171,0):'[1]NKC'!$E$5007,0)+H2171)=16,"",MATCH($C$8,OFFSET([1]NKC!$E$10,H2171,0):'[1]NKC'!$E$5007,0)+H2171),IF(TYPE(MATCH($C$8,OFFSET([1]NKC!$D$10,H2171,0):'[1]NKC'!$D$5007,0)+H2171)=16,"",MATCH($C$8,OFFSET([1]NKC!$D$10,H2171,0):'[1]NKC'!$D$5007,0)+H2171),IF(TYPE(MATCH($C$8,OFFSET([1]NKC!$E$10,H2171,0):'[1]NKC'!$E$5007,0)+H2171)=16,"",MATCH($C$8,OFFSET([1]NKC!$E$10,H2171,0):'[1]NKC'!$E$5007,0)+H2171))</f>
        <v/>
      </c>
    </row>
    <row r="2173" spans="1:8" s="52" customFormat="1" ht="14.25" hidden="1">
      <c r="A2173" s="45" t="str">
        <f ca="1">IF($H2173="","",INDEX([1]NKC!$A$10:$A$5007,$H2173))</f>
        <v/>
      </c>
      <c r="B2173" s="46" t="str">
        <f ca="1">IF($H2173="","",INDEX([1]NKC!$B$10:$B$5007,$H2173))</f>
        <v/>
      </c>
      <c r="C2173" s="47" t="str">
        <f ca="1">IF($H2173="","",INDEX([1]NKC!$C$10:$C$5007,$H2173))</f>
        <v/>
      </c>
      <c r="D2173" s="48" t="str">
        <f ca="1">IF(IF($H2173="","",INDEX([1]NKC!$D$10:$D$5007,$H2173))=$C$8,IF($H2173="","",INDEX([1]NKC!$E$10:$E$5007,$H2173)),IF($H2173="","",INDEX([1]NKC!$D$10:$D$5007,$H2173)))</f>
        <v/>
      </c>
      <c r="E2173" s="49" t="str">
        <f ca="1">IF(IF($H2173="","",INDEX([1]NKC!$E$10:$E$5007,$H2173))=$C$8,"",IF($H2173="","",INDEX([1]NKC!$F$10:$F$5007,$H2173)))</f>
        <v/>
      </c>
      <c r="F2173" s="55" t="str">
        <f ca="1">IF(IF($H2173="","",INDEX([1]NKC!$D$10:$D$5007,$H2173))=$C$8,"",IF($H2173="","",INDEX([1]NKC!$F$10:$F$5007,$H2173)))</f>
        <v/>
      </c>
      <c r="G2173" s="50">
        <f ca="1">IF(SUM(E2173:F2173)=0,0,$G$11+SUM(E$12:$E2173)-SUM(F$12:$F2173))</f>
        <v>0</v>
      </c>
      <c r="H2173" s="51" t="str">
        <f ca="1">IF(IF(TYPE(MATCH($C$8,OFFSET([1]NKC!$D$10,H2172,0):'[1]NKC'!$D$5007,0)+H2172)=16,"",MATCH($C$8,OFFSET([1]NKC!$D$10,H2172,0):'[1]NKC'!$D$5007,0)+H2172)&lt;IF(TYPE(MATCH($C$8,OFFSET([1]NKC!$E$10,H2172,0):'[1]NKC'!$E$5007,0)+H2172)=16,"",MATCH($C$8,OFFSET([1]NKC!$E$10,H2172,0):'[1]NKC'!$E$5007,0)+H2172),IF(TYPE(MATCH($C$8,OFFSET([1]NKC!$D$10,H2172,0):'[1]NKC'!$D$5007,0)+H2172)=16,"",MATCH($C$8,OFFSET([1]NKC!$D$10,H2172,0):'[1]NKC'!$D$5007,0)+H2172),IF(TYPE(MATCH($C$8,OFFSET([1]NKC!$E$10,H2172,0):'[1]NKC'!$E$5007,0)+H2172)=16,"",MATCH($C$8,OFFSET([1]NKC!$E$10,H2172,0):'[1]NKC'!$E$5007,0)+H2172))</f>
        <v/>
      </c>
    </row>
    <row r="2174" spans="1:8" s="52" customFormat="1" ht="14.25" hidden="1">
      <c r="A2174" s="45" t="str">
        <f ca="1">IF($H2174="","",INDEX([1]NKC!$A$10:$A$5007,$H2174))</f>
        <v/>
      </c>
      <c r="B2174" s="46" t="str">
        <f ca="1">IF($H2174="","",INDEX([1]NKC!$B$10:$B$5007,$H2174))</f>
        <v/>
      </c>
      <c r="C2174" s="47" t="str">
        <f ca="1">IF($H2174="","",INDEX([1]NKC!$C$10:$C$5007,$H2174))</f>
        <v/>
      </c>
      <c r="D2174" s="48" t="str">
        <f ca="1">IF(IF($H2174="","",INDEX([1]NKC!$D$10:$D$5007,$H2174))=$C$8,IF($H2174="","",INDEX([1]NKC!$E$10:$E$5007,$H2174)),IF($H2174="","",INDEX([1]NKC!$D$10:$D$5007,$H2174)))</f>
        <v/>
      </c>
      <c r="E2174" s="49" t="str">
        <f ca="1">IF(IF($H2174="","",INDEX([1]NKC!$E$10:$E$5007,$H2174))=$C$8,"",IF($H2174="","",INDEX([1]NKC!$F$10:$F$5007,$H2174)))</f>
        <v/>
      </c>
      <c r="F2174" s="55" t="str">
        <f ca="1">IF(IF($H2174="","",INDEX([1]NKC!$D$10:$D$5007,$H2174))=$C$8,"",IF($H2174="","",INDEX([1]NKC!$F$10:$F$5007,$H2174)))</f>
        <v/>
      </c>
      <c r="G2174" s="50">
        <f ca="1">IF(SUM(E2174:F2174)=0,0,$G$11+SUM(E$12:$E2174)-SUM(F$12:$F2174))</f>
        <v>0</v>
      </c>
      <c r="H2174" s="51" t="str">
        <f ca="1">IF(IF(TYPE(MATCH($C$8,OFFSET([1]NKC!$D$10,H2173,0):'[1]NKC'!$D$5007,0)+H2173)=16,"",MATCH($C$8,OFFSET([1]NKC!$D$10,H2173,0):'[1]NKC'!$D$5007,0)+H2173)&lt;IF(TYPE(MATCH($C$8,OFFSET([1]NKC!$E$10,H2173,0):'[1]NKC'!$E$5007,0)+H2173)=16,"",MATCH($C$8,OFFSET([1]NKC!$E$10,H2173,0):'[1]NKC'!$E$5007,0)+H2173),IF(TYPE(MATCH($C$8,OFFSET([1]NKC!$D$10,H2173,0):'[1]NKC'!$D$5007,0)+H2173)=16,"",MATCH($C$8,OFFSET([1]NKC!$D$10,H2173,0):'[1]NKC'!$D$5007,0)+H2173),IF(TYPE(MATCH($C$8,OFFSET([1]NKC!$E$10,H2173,0):'[1]NKC'!$E$5007,0)+H2173)=16,"",MATCH($C$8,OFFSET([1]NKC!$E$10,H2173,0):'[1]NKC'!$E$5007,0)+H2173))</f>
        <v/>
      </c>
    </row>
    <row r="2175" spans="1:8" s="52" customFormat="1" ht="14.25" hidden="1">
      <c r="A2175" s="45" t="str">
        <f ca="1">IF($H2175="","",INDEX([1]NKC!$A$10:$A$5007,$H2175))</f>
        <v/>
      </c>
      <c r="B2175" s="46" t="str">
        <f ca="1">IF($H2175="","",INDEX([1]NKC!$B$10:$B$5007,$H2175))</f>
        <v/>
      </c>
      <c r="C2175" s="47" t="str">
        <f ca="1">IF($H2175="","",INDEX([1]NKC!$C$10:$C$5007,$H2175))</f>
        <v/>
      </c>
      <c r="D2175" s="48" t="str">
        <f ca="1">IF(IF($H2175="","",INDEX([1]NKC!$D$10:$D$5007,$H2175))=$C$8,IF($H2175="","",INDEX([1]NKC!$E$10:$E$5007,$H2175)),IF($H2175="","",INDEX([1]NKC!$D$10:$D$5007,$H2175)))</f>
        <v/>
      </c>
      <c r="E2175" s="49" t="str">
        <f ca="1">IF(IF($H2175="","",INDEX([1]NKC!$E$10:$E$5007,$H2175))=$C$8,"",IF($H2175="","",INDEX([1]NKC!$F$10:$F$5007,$H2175)))</f>
        <v/>
      </c>
      <c r="F2175" s="55" t="str">
        <f ca="1">IF(IF($H2175="","",INDEX([1]NKC!$D$10:$D$5007,$H2175))=$C$8,"",IF($H2175="","",INDEX([1]NKC!$F$10:$F$5007,$H2175)))</f>
        <v/>
      </c>
      <c r="G2175" s="50">
        <f ca="1">IF(SUM(E2175:F2175)=0,0,$G$11+SUM(E$12:$E2175)-SUM(F$12:$F2175))</f>
        <v>0</v>
      </c>
      <c r="H2175" s="51" t="str">
        <f ca="1">IF(IF(TYPE(MATCH($C$8,OFFSET([1]NKC!$D$10,H2174,0):'[1]NKC'!$D$5007,0)+H2174)=16,"",MATCH($C$8,OFFSET([1]NKC!$D$10,H2174,0):'[1]NKC'!$D$5007,0)+H2174)&lt;IF(TYPE(MATCH($C$8,OFFSET([1]NKC!$E$10,H2174,0):'[1]NKC'!$E$5007,0)+H2174)=16,"",MATCH($C$8,OFFSET([1]NKC!$E$10,H2174,0):'[1]NKC'!$E$5007,0)+H2174),IF(TYPE(MATCH($C$8,OFFSET([1]NKC!$D$10,H2174,0):'[1]NKC'!$D$5007,0)+H2174)=16,"",MATCH($C$8,OFFSET([1]NKC!$D$10,H2174,0):'[1]NKC'!$D$5007,0)+H2174),IF(TYPE(MATCH($C$8,OFFSET([1]NKC!$E$10,H2174,0):'[1]NKC'!$E$5007,0)+H2174)=16,"",MATCH($C$8,OFFSET([1]NKC!$E$10,H2174,0):'[1]NKC'!$E$5007,0)+H2174))</f>
        <v/>
      </c>
    </row>
    <row r="2176" spans="1:8" s="52" customFormat="1" ht="14.25" hidden="1">
      <c r="A2176" s="45" t="str">
        <f ca="1">IF($H2176="","",INDEX([1]NKC!$A$10:$A$5007,$H2176))</f>
        <v/>
      </c>
      <c r="B2176" s="46" t="str">
        <f ca="1">IF($H2176="","",INDEX([1]NKC!$B$10:$B$5007,$H2176))</f>
        <v/>
      </c>
      <c r="C2176" s="47" t="str">
        <f ca="1">IF($H2176="","",INDEX([1]NKC!$C$10:$C$5007,$H2176))</f>
        <v/>
      </c>
      <c r="D2176" s="48" t="str">
        <f ca="1">IF(IF($H2176="","",INDEX([1]NKC!$D$10:$D$5007,$H2176))=$C$8,IF($H2176="","",INDEX([1]NKC!$E$10:$E$5007,$H2176)),IF($H2176="","",INDEX([1]NKC!$D$10:$D$5007,$H2176)))</f>
        <v/>
      </c>
      <c r="E2176" s="49" t="str">
        <f ca="1">IF(IF($H2176="","",INDEX([1]NKC!$E$10:$E$5007,$H2176))=$C$8,"",IF($H2176="","",INDEX([1]NKC!$F$10:$F$5007,$H2176)))</f>
        <v/>
      </c>
      <c r="F2176" s="55" t="str">
        <f ca="1">IF(IF($H2176="","",INDEX([1]NKC!$D$10:$D$5007,$H2176))=$C$8,"",IF($H2176="","",INDEX([1]NKC!$F$10:$F$5007,$H2176)))</f>
        <v/>
      </c>
      <c r="G2176" s="50">
        <f ca="1">IF(SUM(E2176:F2176)=0,0,$G$11+SUM(E$12:$E2176)-SUM(F$12:$F2176))</f>
        <v>0</v>
      </c>
      <c r="H2176" s="51" t="str">
        <f ca="1">IF(IF(TYPE(MATCH($C$8,OFFSET([1]NKC!$D$10,H2175,0):'[1]NKC'!$D$5007,0)+H2175)=16,"",MATCH($C$8,OFFSET([1]NKC!$D$10,H2175,0):'[1]NKC'!$D$5007,0)+H2175)&lt;IF(TYPE(MATCH($C$8,OFFSET([1]NKC!$E$10,H2175,0):'[1]NKC'!$E$5007,0)+H2175)=16,"",MATCH($C$8,OFFSET([1]NKC!$E$10,H2175,0):'[1]NKC'!$E$5007,0)+H2175),IF(TYPE(MATCH($C$8,OFFSET([1]NKC!$D$10,H2175,0):'[1]NKC'!$D$5007,0)+H2175)=16,"",MATCH($C$8,OFFSET([1]NKC!$D$10,H2175,0):'[1]NKC'!$D$5007,0)+H2175),IF(TYPE(MATCH($C$8,OFFSET([1]NKC!$E$10,H2175,0):'[1]NKC'!$E$5007,0)+H2175)=16,"",MATCH($C$8,OFFSET([1]NKC!$E$10,H2175,0):'[1]NKC'!$E$5007,0)+H2175))</f>
        <v/>
      </c>
    </row>
    <row r="2177" spans="1:8" s="52" customFormat="1" ht="14.25" hidden="1">
      <c r="A2177" s="45" t="str">
        <f ca="1">IF($H2177="","",INDEX([1]NKC!$A$10:$A$5007,$H2177))</f>
        <v/>
      </c>
      <c r="B2177" s="46" t="str">
        <f ca="1">IF($H2177="","",INDEX([1]NKC!$B$10:$B$5007,$H2177))</f>
        <v/>
      </c>
      <c r="C2177" s="47" t="str">
        <f ca="1">IF($H2177="","",INDEX([1]NKC!$C$10:$C$5007,$H2177))</f>
        <v/>
      </c>
      <c r="D2177" s="48" t="str">
        <f ca="1">IF(IF($H2177="","",INDEX([1]NKC!$D$10:$D$5007,$H2177))=$C$8,IF($H2177="","",INDEX([1]NKC!$E$10:$E$5007,$H2177)),IF($H2177="","",INDEX([1]NKC!$D$10:$D$5007,$H2177)))</f>
        <v/>
      </c>
      <c r="E2177" s="49" t="str">
        <f ca="1">IF(IF($H2177="","",INDEX([1]NKC!$E$10:$E$5007,$H2177))=$C$8,"",IF($H2177="","",INDEX([1]NKC!$F$10:$F$5007,$H2177)))</f>
        <v/>
      </c>
      <c r="F2177" s="55" t="str">
        <f ca="1">IF(IF($H2177="","",INDEX([1]NKC!$D$10:$D$5007,$H2177))=$C$8,"",IF($H2177="","",INDEX([1]NKC!$F$10:$F$5007,$H2177)))</f>
        <v/>
      </c>
      <c r="G2177" s="50">
        <f ca="1">IF(SUM(E2177:F2177)=0,0,$G$11+SUM(E$12:$E2177)-SUM(F$12:$F2177))</f>
        <v>0</v>
      </c>
      <c r="H2177" s="51" t="str">
        <f ca="1">IF(IF(TYPE(MATCH($C$8,OFFSET([1]NKC!$D$10,H2176,0):'[1]NKC'!$D$5007,0)+H2176)=16,"",MATCH($C$8,OFFSET([1]NKC!$D$10,H2176,0):'[1]NKC'!$D$5007,0)+H2176)&lt;IF(TYPE(MATCH($C$8,OFFSET([1]NKC!$E$10,H2176,0):'[1]NKC'!$E$5007,0)+H2176)=16,"",MATCH($C$8,OFFSET([1]NKC!$E$10,H2176,0):'[1]NKC'!$E$5007,0)+H2176),IF(TYPE(MATCH($C$8,OFFSET([1]NKC!$D$10,H2176,0):'[1]NKC'!$D$5007,0)+H2176)=16,"",MATCH($C$8,OFFSET([1]NKC!$D$10,H2176,0):'[1]NKC'!$D$5007,0)+H2176),IF(TYPE(MATCH($C$8,OFFSET([1]NKC!$E$10,H2176,0):'[1]NKC'!$E$5007,0)+H2176)=16,"",MATCH($C$8,OFFSET([1]NKC!$E$10,H2176,0):'[1]NKC'!$E$5007,0)+H2176))</f>
        <v/>
      </c>
    </row>
    <row r="2178" spans="1:8" s="52" customFormat="1" ht="14.25" hidden="1">
      <c r="A2178" s="45" t="str">
        <f ca="1">IF($H2178="","",INDEX([1]NKC!$A$10:$A$5007,$H2178))</f>
        <v/>
      </c>
      <c r="B2178" s="46" t="str">
        <f ca="1">IF($H2178="","",INDEX([1]NKC!$B$10:$B$5007,$H2178))</f>
        <v/>
      </c>
      <c r="C2178" s="47" t="str">
        <f ca="1">IF($H2178="","",INDEX([1]NKC!$C$10:$C$5007,$H2178))</f>
        <v/>
      </c>
      <c r="D2178" s="48" t="str">
        <f ca="1">IF(IF($H2178="","",INDEX([1]NKC!$D$10:$D$5007,$H2178))=$C$8,IF($H2178="","",INDEX([1]NKC!$E$10:$E$5007,$H2178)),IF($H2178="","",INDEX([1]NKC!$D$10:$D$5007,$H2178)))</f>
        <v/>
      </c>
      <c r="E2178" s="49" t="str">
        <f ca="1">IF(IF($H2178="","",INDEX([1]NKC!$E$10:$E$5007,$H2178))=$C$8,"",IF($H2178="","",INDEX([1]NKC!$F$10:$F$5007,$H2178)))</f>
        <v/>
      </c>
      <c r="F2178" s="55" t="str">
        <f ca="1">IF(IF($H2178="","",INDEX([1]NKC!$D$10:$D$5007,$H2178))=$C$8,"",IF($H2178="","",INDEX([1]NKC!$F$10:$F$5007,$H2178)))</f>
        <v/>
      </c>
      <c r="G2178" s="50">
        <f ca="1">IF(SUM(E2178:F2178)=0,0,$G$11+SUM(E$12:$E2178)-SUM(F$12:$F2178))</f>
        <v>0</v>
      </c>
      <c r="H2178" s="51" t="str">
        <f ca="1">IF(IF(TYPE(MATCH($C$8,OFFSET([1]NKC!$D$10,H2177,0):'[1]NKC'!$D$5007,0)+H2177)=16,"",MATCH($C$8,OFFSET([1]NKC!$D$10,H2177,0):'[1]NKC'!$D$5007,0)+H2177)&lt;IF(TYPE(MATCH($C$8,OFFSET([1]NKC!$E$10,H2177,0):'[1]NKC'!$E$5007,0)+H2177)=16,"",MATCH($C$8,OFFSET([1]NKC!$E$10,H2177,0):'[1]NKC'!$E$5007,0)+H2177),IF(TYPE(MATCH($C$8,OFFSET([1]NKC!$D$10,H2177,0):'[1]NKC'!$D$5007,0)+H2177)=16,"",MATCH($C$8,OFFSET([1]NKC!$D$10,H2177,0):'[1]NKC'!$D$5007,0)+H2177),IF(TYPE(MATCH($C$8,OFFSET([1]NKC!$E$10,H2177,0):'[1]NKC'!$E$5007,0)+H2177)=16,"",MATCH($C$8,OFFSET([1]NKC!$E$10,H2177,0):'[1]NKC'!$E$5007,0)+H2177))</f>
        <v/>
      </c>
    </row>
    <row r="2179" spans="1:8" s="52" customFormat="1" ht="14.25" hidden="1">
      <c r="A2179" s="45" t="str">
        <f ca="1">IF($H2179="","",INDEX([1]NKC!$A$10:$A$5007,$H2179))</f>
        <v/>
      </c>
      <c r="B2179" s="46" t="str">
        <f ca="1">IF($H2179="","",INDEX([1]NKC!$B$10:$B$5007,$H2179))</f>
        <v/>
      </c>
      <c r="C2179" s="47" t="str">
        <f ca="1">IF($H2179="","",INDEX([1]NKC!$C$10:$C$5007,$H2179))</f>
        <v/>
      </c>
      <c r="D2179" s="48" t="str">
        <f ca="1">IF(IF($H2179="","",INDEX([1]NKC!$D$10:$D$5007,$H2179))=$C$8,IF($H2179="","",INDEX([1]NKC!$E$10:$E$5007,$H2179)),IF($H2179="","",INDEX([1]NKC!$D$10:$D$5007,$H2179)))</f>
        <v/>
      </c>
      <c r="E2179" s="49" t="str">
        <f ca="1">IF(IF($H2179="","",INDEX([1]NKC!$E$10:$E$5007,$H2179))=$C$8,"",IF($H2179="","",INDEX([1]NKC!$F$10:$F$5007,$H2179)))</f>
        <v/>
      </c>
      <c r="F2179" s="55" t="str">
        <f ca="1">IF(IF($H2179="","",INDEX([1]NKC!$D$10:$D$5007,$H2179))=$C$8,"",IF($H2179="","",INDEX([1]NKC!$F$10:$F$5007,$H2179)))</f>
        <v/>
      </c>
      <c r="G2179" s="50">
        <f ca="1">IF(SUM(E2179:F2179)=0,0,$G$11+SUM(E$12:$E2179)-SUM(F$12:$F2179))</f>
        <v>0</v>
      </c>
      <c r="H2179" s="51" t="str">
        <f ca="1">IF(IF(TYPE(MATCH($C$8,OFFSET([1]NKC!$D$10,H2178,0):'[1]NKC'!$D$5007,0)+H2178)=16,"",MATCH($C$8,OFFSET([1]NKC!$D$10,H2178,0):'[1]NKC'!$D$5007,0)+H2178)&lt;IF(TYPE(MATCH($C$8,OFFSET([1]NKC!$E$10,H2178,0):'[1]NKC'!$E$5007,0)+H2178)=16,"",MATCH($C$8,OFFSET([1]NKC!$E$10,H2178,0):'[1]NKC'!$E$5007,0)+H2178),IF(TYPE(MATCH($C$8,OFFSET([1]NKC!$D$10,H2178,0):'[1]NKC'!$D$5007,0)+H2178)=16,"",MATCH($C$8,OFFSET([1]NKC!$D$10,H2178,0):'[1]NKC'!$D$5007,0)+H2178),IF(TYPE(MATCH($C$8,OFFSET([1]NKC!$E$10,H2178,0):'[1]NKC'!$E$5007,0)+H2178)=16,"",MATCH($C$8,OFFSET([1]NKC!$E$10,H2178,0):'[1]NKC'!$E$5007,0)+H2178))</f>
        <v/>
      </c>
    </row>
    <row r="2180" spans="1:8" s="52" customFormat="1" ht="14.25" hidden="1">
      <c r="A2180" s="45" t="str">
        <f ca="1">IF($H2180="","",INDEX([1]NKC!$A$10:$A$5007,$H2180))</f>
        <v/>
      </c>
      <c r="B2180" s="46" t="str">
        <f ca="1">IF($H2180="","",INDEX([1]NKC!$B$10:$B$5007,$H2180))</f>
        <v/>
      </c>
      <c r="C2180" s="47" t="str">
        <f ca="1">IF($H2180="","",INDEX([1]NKC!$C$10:$C$5007,$H2180))</f>
        <v/>
      </c>
      <c r="D2180" s="48" t="str">
        <f ca="1">IF(IF($H2180="","",INDEX([1]NKC!$D$10:$D$5007,$H2180))=$C$8,IF($H2180="","",INDEX([1]NKC!$E$10:$E$5007,$H2180)),IF($H2180="","",INDEX([1]NKC!$D$10:$D$5007,$H2180)))</f>
        <v/>
      </c>
      <c r="E2180" s="49" t="str">
        <f ca="1">IF(IF($H2180="","",INDEX([1]NKC!$E$10:$E$5007,$H2180))=$C$8,"",IF($H2180="","",INDEX([1]NKC!$F$10:$F$5007,$H2180)))</f>
        <v/>
      </c>
      <c r="F2180" s="55" t="str">
        <f ca="1">IF(IF($H2180="","",INDEX([1]NKC!$D$10:$D$5007,$H2180))=$C$8,"",IF($H2180="","",INDEX([1]NKC!$F$10:$F$5007,$H2180)))</f>
        <v/>
      </c>
      <c r="G2180" s="50">
        <f ca="1">IF(SUM(E2180:F2180)=0,0,$G$11+SUM(E$12:$E2180)-SUM(F$12:$F2180))</f>
        <v>0</v>
      </c>
      <c r="H2180" s="51" t="str">
        <f ca="1">IF(IF(TYPE(MATCH($C$8,OFFSET([1]NKC!$D$10,H2179,0):'[1]NKC'!$D$5007,0)+H2179)=16,"",MATCH($C$8,OFFSET([1]NKC!$D$10,H2179,0):'[1]NKC'!$D$5007,0)+H2179)&lt;IF(TYPE(MATCH($C$8,OFFSET([1]NKC!$E$10,H2179,0):'[1]NKC'!$E$5007,0)+H2179)=16,"",MATCH($C$8,OFFSET([1]NKC!$E$10,H2179,0):'[1]NKC'!$E$5007,0)+H2179),IF(TYPE(MATCH($C$8,OFFSET([1]NKC!$D$10,H2179,0):'[1]NKC'!$D$5007,0)+H2179)=16,"",MATCH($C$8,OFFSET([1]NKC!$D$10,H2179,0):'[1]NKC'!$D$5007,0)+H2179),IF(TYPE(MATCH($C$8,OFFSET([1]NKC!$E$10,H2179,0):'[1]NKC'!$E$5007,0)+H2179)=16,"",MATCH($C$8,OFFSET([1]NKC!$E$10,H2179,0):'[1]NKC'!$E$5007,0)+H2179))</f>
        <v/>
      </c>
    </row>
    <row r="2181" spans="1:8" s="52" customFormat="1" ht="14.25" hidden="1">
      <c r="A2181" s="45" t="str">
        <f ca="1">IF($H2181="","",INDEX([1]NKC!$A$10:$A$5007,$H2181))</f>
        <v/>
      </c>
      <c r="B2181" s="46" t="str">
        <f ca="1">IF($H2181="","",INDEX([1]NKC!$B$10:$B$5007,$H2181))</f>
        <v/>
      </c>
      <c r="C2181" s="47" t="str">
        <f ca="1">IF($H2181="","",INDEX([1]NKC!$C$10:$C$5007,$H2181))</f>
        <v/>
      </c>
      <c r="D2181" s="48" t="str">
        <f ca="1">IF(IF($H2181="","",INDEX([1]NKC!$D$10:$D$5007,$H2181))=$C$8,IF($H2181="","",INDEX([1]NKC!$E$10:$E$5007,$H2181)),IF($H2181="","",INDEX([1]NKC!$D$10:$D$5007,$H2181)))</f>
        <v/>
      </c>
      <c r="E2181" s="49" t="str">
        <f ca="1">IF(IF($H2181="","",INDEX([1]NKC!$E$10:$E$5007,$H2181))=$C$8,"",IF($H2181="","",INDEX([1]NKC!$F$10:$F$5007,$H2181)))</f>
        <v/>
      </c>
      <c r="F2181" s="55" t="str">
        <f ca="1">IF(IF($H2181="","",INDEX([1]NKC!$D$10:$D$5007,$H2181))=$C$8,"",IF($H2181="","",INDEX([1]NKC!$F$10:$F$5007,$H2181)))</f>
        <v/>
      </c>
      <c r="G2181" s="50">
        <f ca="1">IF(SUM(E2181:F2181)=0,0,$G$11+SUM(E$12:$E2181)-SUM(F$12:$F2181))</f>
        <v>0</v>
      </c>
      <c r="H2181" s="51" t="str">
        <f ca="1">IF(IF(TYPE(MATCH($C$8,OFFSET([1]NKC!$D$10,H2180,0):'[1]NKC'!$D$5007,0)+H2180)=16,"",MATCH($C$8,OFFSET([1]NKC!$D$10,H2180,0):'[1]NKC'!$D$5007,0)+H2180)&lt;IF(TYPE(MATCH($C$8,OFFSET([1]NKC!$E$10,H2180,0):'[1]NKC'!$E$5007,0)+H2180)=16,"",MATCH($C$8,OFFSET([1]NKC!$E$10,H2180,0):'[1]NKC'!$E$5007,0)+H2180),IF(TYPE(MATCH($C$8,OFFSET([1]NKC!$D$10,H2180,0):'[1]NKC'!$D$5007,0)+H2180)=16,"",MATCH($C$8,OFFSET([1]NKC!$D$10,H2180,0):'[1]NKC'!$D$5007,0)+H2180),IF(TYPE(MATCH($C$8,OFFSET([1]NKC!$E$10,H2180,0):'[1]NKC'!$E$5007,0)+H2180)=16,"",MATCH($C$8,OFFSET([1]NKC!$E$10,H2180,0):'[1]NKC'!$E$5007,0)+H2180))</f>
        <v/>
      </c>
    </row>
    <row r="2182" spans="1:8" s="52" customFormat="1" ht="14.25" hidden="1">
      <c r="A2182" s="45" t="str">
        <f ca="1">IF($H2182="","",INDEX([1]NKC!$A$10:$A$5007,$H2182))</f>
        <v/>
      </c>
      <c r="B2182" s="46" t="str">
        <f ca="1">IF($H2182="","",INDEX([1]NKC!$B$10:$B$5007,$H2182))</f>
        <v/>
      </c>
      <c r="C2182" s="47" t="str">
        <f ca="1">IF($H2182="","",INDEX([1]NKC!$C$10:$C$5007,$H2182))</f>
        <v/>
      </c>
      <c r="D2182" s="48" t="str">
        <f ca="1">IF(IF($H2182="","",INDEX([1]NKC!$D$10:$D$5007,$H2182))=$C$8,IF($H2182="","",INDEX([1]NKC!$E$10:$E$5007,$H2182)),IF($H2182="","",INDEX([1]NKC!$D$10:$D$5007,$H2182)))</f>
        <v/>
      </c>
      <c r="E2182" s="49" t="str">
        <f ca="1">IF(IF($H2182="","",INDEX([1]NKC!$E$10:$E$5007,$H2182))=$C$8,"",IF($H2182="","",INDEX([1]NKC!$F$10:$F$5007,$H2182)))</f>
        <v/>
      </c>
      <c r="F2182" s="55" t="str">
        <f ca="1">IF(IF($H2182="","",INDEX([1]NKC!$D$10:$D$5007,$H2182))=$C$8,"",IF($H2182="","",INDEX([1]NKC!$F$10:$F$5007,$H2182)))</f>
        <v/>
      </c>
      <c r="G2182" s="50">
        <f ca="1">IF(SUM(E2182:F2182)=0,0,$G$11+SUM(E$12:$E2182)-SUM(F$12:$F2182))</f>
        <v>0</v>
      </c>
      <c r="H2182" s="51" t="str">
        <f ca="1">IF(IF(TYPE(MATCH($C$8,OFFSET([1]NKC!$D$10,H2181,0):'[1]NKC'!$D$5007,0)+H2181)=16,"",MATCH($C$8,OFFSET([1]NKC!$D$10,H2181,0):'[1]NKC'!$D$5007,0)+H2181)&lt;IF(TYPE(MATCH($C$8,OFFSET([1]NKC!$E$10,H2181,0):'[1]NKC'!$E$5007,0)+H2181)=16,"",MATCH($C$8,OFFSET([1]NKC!$E$10,H2181,0):'[1]NKC'!$E$5007,0)+H2181),IF(TYPE(MATCH($C$8,OFFSET([1]NKC!$D$10,H2181,0):'[1]NKC'!$D$5007,0)+H2181)=16,"",MATCH($C$8,OFFSET([1]NKC!$D$10,H2181,0):'[1]NKC'!$D$5007,0)+H2181),IF(TYPE(MATCH($C$8,OFFSET([1]NKC!$E$10,H2181,0):'[1]NKC'!$E$5007,0)+H2181)=16,"",MATCH($C$8,OFFSET([1]NKC!$E$10,H2181,0):'[1]NKC'!$E$5007,0)+H2181))</f>
        <v/>
      </c>
    </row>
    <row r="2183" spans="1:8" s="52" customFormat="1" ht="14.25" hidden="1">
      <c r="A2183" s="45" t="str">
        <f ca="1">IF($H2183="","",INDEX([1]NKC!$A$10:$A$5007,$H2183))</f>
        <v/>
      </c>
      <c r="B2183" s="46" t="str">
        <f ca="1">IF($H2183="","",INDEX([1]NKC!$B$10:$B$5007,$H2183))</f>
        <v/>
      </c>
      <c r="C2183" s="47" t="str">
        <f ca="1">IF($H2183="","",INDEX([1]NKC!$C$10:$C$5007,$H2183))</f>
        <v/>
      </c>
      <c r="D2183" s="48" t="str">
        <f ca="1">IF(IF($H2183="","",INDEX([1]NKC!$D$10:$D$5007,$H2183))=$C$8,IF($H2183="","",INDEX([1]NKC!$E$10:$E$5007,$H2183)),IF($H2183="","",INDEX([1]NKC!$D$10:$D$5007,$H2183)))</f>
        <v/>
      </c>
      <c r="E2183" s="49" t="str">
        <f ca="1">IF(IF($H2183="","",INDEX([1]NKC!$E$10:$E$5007,$H2183))=$C$8,"",IF($H2183="","",INDEX([1]NKC!$F$10:$F$5007,$H2183)))</f>
        <v/>
      </c>
      <c r="F2183" s="55" t="str">
        <f ca="1">IF(IF($H2183="","",INDEX([1]NKC!$D$10:$D$5007,$H2183))=$C$8,"",IF($H2183="","",INDEX([1]NKC!$F$10:$F$5007,$H2183)))</f>
        <v/>
      </c>
      <c r="G2183" s="50">
        <f ca="1">IF(SUM(E2183:F2183)=0,0,$G$11+SUM(E$12:$E2183)-SUM(F$12:$F2183))</f>
        <v>0</v>
      </c>
      <c r="H2183" s="51" t="str">
        <f ca="1">IF(IF(TYPE(MATCH($C$8,OFFSET([1]NKC!$D$10,H2182,0):'[1]NKC'!$D$5007,0)+H2182)=16,"",MATCH($C$8,OFFSET([1]NKC!$D$10,H2182,0):'[1]NKC'!$D$5007,0)+H2182)&lt;IF(TYPE(MATCH($C$8,OFFSET([1]NKC!$E$10,H2182,0):'[1]NKC'!$E$5007,0)+H2182)=16,"",MATCH($C$8,OFFSET([1]NKC!$E$10,H2182,0):'[1]NKC'!$E$5007,0)+H2182),IF(TYPE(MATCH($C$8,OFFSET([1]NKC!$D$10,H2182,0):'[1]NKC'!$D$5007,0)+H2182)=16,"",MATCH($C$8,OFFSET([1]NKC!$D$10,H2182,0):'[1]NKC'!$D$5007,0)+H2182),IF(TYPE(MATCH($C$8,OFFSET([1]NKC!$E$10,H2182,0):'[1]NKC'!$E$5007,0)+H2182)=16,"",MATCH($C$8,OFFSET([1]NKC!$E$10,H2182,0):'[1]NKC'!$E$5007,0)+H2182))</f>
        <v/>
      </c>
    </row>
    <row r="2184" spans="1:8" s="52" customFormat="1" ht="14.25" hidden="1">
      <c r="A2184" s="45" t="str">
        <f ca="1">IF($H2184="","",INDEX([1]NKC!$A$10:$A$5007,$H2184))</f>
        <v/>
      </c>
      <c r="B2184" s="46" t="str">
        <f ca="1">IF($H2184="","",INDEX([1]NKC!$B$10:$B$5007,$H2184))</f>
        <v/>
      </c>
      <c r="C2184" s="47" t="str">
        <f ca="1">IF($H2184="","",INDEX([1]NKC!$C$10:$C$5007,$H2184))</f>
        <v/>
      </c>
      <c r="D2184" s="48" t="str">
        <f ca="1">IF(IF($H2184="","",INDEX([1]NKC!$D$10:$D$5007,$H2184))=$C$8,IF($H2184="","",INDEX([1]NKC!$E$10:$E$5007,$H2184)),IF($H2184="","",INDEX([1]NKC!$D$10:$D$5007,$H2184)))</f>
        <v/>
      </c>
      <c r="E2184" s="49" t="str">
        <f ca="1">IF(IF($H2184="","",INDEX([1]NKC!$E$10:$E$5007,$H2184))=$C$8,"",IF($H2184="","",INDEX([1]NKC!$F$10:$F$5007,$H2184)))</f>
        <v/>
      </c>
      <c r="F2184" s="55" t="str">
        <f ca="1">IF(IF($H2184="","",INDEX([1]NKC!$D$10:$D$5007,$H2184))=$C$8,"",IF($H2184="","",INDEX([1]NKC!$F$10:$F$5007,$H2184)))</f>
        <v/>
      </c>
      <c r="G2184" s="50">
        <f ca="1">IF(SUM(E2184:F2184)=0,0,$G$11+SUM(E$12:$E2184)-SUM(F$12:$F2184))</f>
        <v>0</v>
      </c>
      <c r="H2184" s="51" t="str">
        <f ca="1">IF(IF(TYPE(MATCH($C$8,OFFSET([1]NKC!$D$10,H2183,0):'[1]NKC'!$D$5007,0)+H2183)=16,"",MATCH($C$8,OFFSET([1]NKC!$D$10,H2183,0):'[1]NKC'!$D$5007,0)+H2183)&lt;IF(TYPE(MATCH($C$8,OFFSET([1]NKC!$E$10,H2183,0):'[1]NKC'!$E$5007,0)+H2183)=16,"",MATCH($C$8,OFFSET([1]NKC!$E$10,H2183,0):'[1]NKC'!$E$5007,0)+H2183),IF(TYPE(MATCH($C$8,OFFSET([1]NKC!$D$10,H2183,0):'[1]NKC'!$D$5007,0)+H2183)=16,"",MATCH($C$8,OFFSET([1]NKC!$D$10,H2183,0):'[1]NKC'!$D$5007,0)+H2183),IF(TYPE(MATCH($C$8,OFFSET([1]NKC!$E$10,H2183,0):'[1]NKC'!$E$5007,0)+H2183)=16,"",MATCH($C$8,OFFSET([1]NKC!$E$10,H2183,0):'[1]NKC'!$E$5007,0)+H2183))</f>
        <v/>
      </c>
    </row>
    <row r="2185" spans="1:8" s="52" customFormat="1" ht="14.25" hidden="1">
      <c r="A2185" s="45" t="str">
        <f ca="1">IF($H2185="","",INDEX([1]NKC!$A$10:$A$5007,$H2185))</f>
        <v/>
      </c>
      <c r="B2185" s="46" t="str">
        <f ca="1">IF($H2185="","",INDEX([1]NKC!$B$10:$B$5007,$H2185))</f>
        <v/>
      </c>
      <c r="C2185" s="47" t="str">
        <f ca="1">IF($H2185="","",INDEX([1]NKC!$C$10:$C$5007,$H2185))</f>
        <v/>
      </c>
      <c r="D2185" s="48" t="str">
        <f ca="1">IF(IF($H2185="","",INDEX([1]NKC!$D$10:$D$5007,$H2185))=$C$8,IF($H2185="","",INDEX([1]NKC!$E$10:$E$5007,$H2185)),IF($H2185="","",INDEX([1]NKC!$D$10:$D$5007,$H2185)))</f>
        <v/>
      </c>
      <c r="E2185" s="49" t="str">
        <f ca="1">IF(IF($H2185="","",INDEX([1]NKC!$E$10:$E$5007,$H2185))=$C$8,"",IF($H2185="","",INDEX([1]NKC!$F$10:$F$5007,$H2185)))</f>
        <v/>
      </c>
      <c r="F2185" s="55" t="str">
        <f ca="1">IF(IF($H2185="","",INDEX([1]NKC!$D$10:$D$5007,$H2185))=$C$8,"",IF($H2185="","",INDEX([1]NKC!$F$10:$F$5007,$H2185)))</f>
        <v/>
      </c>
      <c r="G2185" s="50">
        <f ca="1">IF(SUM(E2185:F2185)=0,0,$G$11+SUM(E$12:$E2185)-SUM(F$12:$F2185))</f>
        <v>0</v>
      </c>
      <c r="H2185" s="51" t="str">
        <f ca="1">IF(IF(TYPE(MATCH($C$8,OFFSET([1]NKC!$D$10,H2184,0):'[1]NKC'!$D$5007,0)+H2184)=16,"",MATCH($C$8,OFFSET([1]NKC!$D$10,H2184,0):'[1]NKC'!$D$5007,0)+H2184)&lt;IF(TYPE(MATCH($C$8,OFFSET([1]NKC!$E$10,H2184,0):'[1]NKC'!$E$5007,0)+H2184)=16,"",MATCH($C$8,OFFSET([1]NKC!$E$10,H2184,0):'[1]NKC'!$E$5007,0)+H2184),IF(TYPE(MATCH($C$8,OFFSET([1]NKC!$D$10,H2184,0):'[1]NKC'!$D$5007,0)+H2184)=16,"",MATCH($C$8,OFFSET([1]NKC!$D$10,H2184,0):'[1]NKC'!$D$5007,0)+H2184),IF(TYPE(MATCH($C$8,OFFSET([1]NKC!$E$10,H2184,0):'[1]NKC'!$E$5007,0)+H2184)=16,"",MATCH($C$8,OFFSET([1]NKC!$E$10,H2184,0):'[1]NKC'!$E$5007,0)+H2184))</f>
        <v/>
      </c>
    </row>
    <row r="2186" spans="1:8" s="52" customFormat="1" ht="14.25" hidden="1">
      <c r="A2186" s="45" t="str">
        <f ca="1">IF($H2186="","",INDEX([1]NKC!$A$10:$A$5007,$H2186))</f>
        <v/>
      </c>
      <c r="B2186" s="46" t="str">
        <f ca="1">IF($H2186="","",INDEX([1]NKC!$B$10:$B$5007,$H2186))</f>
        <v/>
      </c>
      <c r="C2186" s="47" t="str">
        <f ca="1">IF($H2186="","",INDEX([1]NKC!$C$10:$C$5007,$H2186))</f>
        <v/>
      </c>
      <c r="D2186" s="48" t="str">
        <f ca="1">IF(IF($H2186="","",INDEX([1]NKC!$D$10:$D$5007,$H2186))=$C$8,IF($H2186="","",INDEX([1]NKC!$E$10:$E$5007,$H2186)),IF($H2186="","",INDEX([1]NKC!$D$10:$D$5007,$H2186)))</f>
        <v/>
      </c>
      <c r="E2186" s="49" t="str">
        <f ca="1">IF(IF($H2186="","",INDEX([1]NKC!$E$10:$E$5007,$H2186))=$C$8,"",IF($H2186="","",INDEX([1]NKC!$F$10:$F$5007,$H2186)))</f>
        <v/>
      </c>
      <c r="F2186" s="55" t="str">
        <f ca="1">IF(IF($H2186="","",INDEX([1]NKC!$D$10:$D$5007,$H2186))=$C$8,"",IF($H2186="","",INDEX([1]NKC!$F$10:$F$5007,$H2186)))</f>
        <v/>
      </c>
      <c r="G2186" s="50">
        <f ca="1">IF(SUM(E2186:F2186)=0,0,$G$11+SUM(E$12:$E2186)-SUM(F$12:$F2186))</f>
        <v>0</v>
      </c>
      <c r="H2186" s="51" t="str">
        <f ca="1">IF(IF(TYPE(MATCH($C$8,OFFSET([1]NKC!$D$10,H2185,0):'[1]NKC'!$D$5007,0)+H2185)=16,"",MATCH($C$8,OFFSET([1]NKC!$D$10,H2185,0):'[1]NKC'!$D$5007,0)+H2185)&lt;IF(TYPE(MATCH($C$8,OFFSET([1]NKC!$E$10,H2185,0):'[1]NKC'!$E$5007,0)+H2185)=16,"",MATCH($C$8,OFFSET([1]NKC!$E$10,H2185,0):'[1]NKC'!$E$5007,0)+H2185),IF(TYPE(MATCH($C$8,OFFSET([1]NKC!$D$10,H2185,0):'[1]NKC'!$D$5007,0)+H2185)=16,"",MATCH($C$8,OFFSET([1]NKC!$D$10,H2185,0):'[1]NKC'!$D$5007,0)+H2185),IF(TYPE(MATCH($C$8,OFFSET([1]NKC!$E$10,H2185,0):'[1]NKC'!$E$5007,0)+H2185)=16,"",MATCH($C$8,OFFSET([1]NKC!$E$10,H2185,0):'[1]NKC'!$E$5007,0)+H2185))</f>
        <v/>
      </c>
    </row>
    <row r="2187" spans="1:8" s="52" customFormat="1" ht="14.25" hidden="1">
      <c r="A2187" s="45" t="str">
        <f ca="1">IF($H2187="","",INDEX([1]NKC!$A$10:$A$5007,$H2187))</f>
        <v/>
      </c>
      <c r="B2187" s="46" t="str">
        <f ca="1">IF($H2187="","",INDEX([1]NKC!$B$10:$B$5007,$H2187))</f>
        <v/>
      </c>
      <c r="C2187" s="47" t="str">
        <f ca="1">IF($H2187="","",INDEX([1]NKC!$C$10:$C$5007,$H2187))</f>
        <v/>
      </c>
      <c r="D2187" s="48" t="str">
        <f ca="1">IF(IF($H2187="","",INDEX([1]NKC!$D$10:$D$5007,$H2187))=$C$8,IF($H2187="","",INDEX([1]NKC!$E$10:$E$5007,$H2187)),IF($H2187="","",INDEX([1]NKC!$D$10:$D$5007,$H2187)))</f>
        <v/>
      </c>
      <c r="E2187" s="49" t="str">
        <f ca="1">IF(IF($H2187="","",INDEX([1]NKC!$E$10:$E$5007,$H2187))=$C$8,"",IF($H2187="","",INDEX([1]NKC!$F$10:$F$5007,$H2187)))</f>
        <v/>
      </c>
      <c r="F2187" s="55" t="str">
        <f ca="1">IF(IF($H2187="","",INDEX([1]NKC!$D$10:$D$5007,$H2187))=$C$8,"",IF($H2187="","",INDEX([1]NKC!$F$10:$F$5007,$H2187)))</f>
        <v/>
      </c>
      <c r="G2187" s="50">
        <f ca="1">IF(SUM(E2187:F2187)=0,0,$G$11+SUM(E$12:$E2187)-SUM(F$12:$F2187))</f>
        <v>0</v>
      </c>
      <c r="H2187" s="51" t="str">
        <f ca="1">IF(IF(TYPE(MATCH($C$8,OFFSET([1]NKC!$D$10,H2186,0):'[1]NKC'!$D$5007,0)+H2186)=16,"",MATCH($C$8,OFFSET([1]NKC!$D$10,H2186,0):'[1]NKC'!$D$5007,0)+H2186)&lt;IF(TYPE(MATCH($C$8,OFFSET([1]NKC!$E$10,H2186,0):'[1]NKC'!$E$5007,0)+H2186)=16,"",MATCH($C$8,OFFSET([1]NKC!$E$10,H2186,0):'[1]NKC'!$E$5007,0)+H2186),IF(TYPE(MATCH($C$8,OFFSET([1]NKC!$D$10,H2186,0):'[1]NKC'!$D$5007,0)+H2186)=16,"",MATCH($C$8,OFFSET([1]NKC!$D$10,H2186,0):'[1]NKC'!$D$5007,0)+H2186),IF(TYPE(MATCH($C$8,OFFSET([1]NKC!$E$10,H2186,0):'[1]NKC'!$E$5007,0)+H2186)=16,"",MATCH($C$8,OFFSET([1]NKC!$E$10,H2186,0):'[1]NKC'!$E$5007,0)+H2186))</f>
        <v/>
      </c>
    </row>
    <row r="2188" spans="1:8" s="52" customFormat="1" ht="14.25" hidden="1">
      <c r="A2188" s="45" t="str">
        <f ca="1">IF($H2188="","",INDEX([1]NKC!$A$10:$A$5007,$H2188))</f>
        <v/>
      </c>
      <c r="B2188" s="46" t="str">
        <f ca="1">IF($H2188="","",INDEX([1]NKC!$B$10:$B$5007,$H2188))</f>
        <v/>
      </c>
      <c r="C2188" s="47" t="str">
        <f ca="1">IF($H2188="","",INDEX([1]NKC!$C$10:$C$5007,$H2188))</f>
        <v/>
      </c>
      <c r="D2188" s="48" t="str">
        <f ca="1">IF(IF($H2188="","",INDEX([1]NKC!$D$10:$D$5007,$H2188))=$C$8,IF($H2188="","",INDEX([1]NKC!$E$10:$E$5007,$H2188)),IF($H2188="","",INDEX([1]NKC!$D$10:$D$5007,$H2188)))</f>
        <v/>
      </c>
      <c r="E2188" s="49" t="str">
        <f ca="1">IF(IF($H2188="","",INDEX([1]NKC!$E$10:$E$5007,$H2188))=$C$8,"",IF($H2188="","",INDEX([1]NKC!$F$10:$F$5007,$H2188)))</f>
        <v/>
      </c>
      <c r="F2188" s="55" t="str">
        <f ca="1">IF(IF($H2188="","",INDEX([1]NKC!$D$10:$D$5007,$H2188))=$C$8,"",IF($H2188="","",INDEX([1]NKC!$F$10:$F$5007,$H2188)))</f>
        <v/>
      </c>
      <c r="G2188" s="50">
        <f ca="1">IF(SUM(E2188:F2188)=0,0,$G$11+SUM(E$12:$E2188)-SUM(F$12:$F2188))</f>
        <v>0</v>
      </c>
      <c r="H2188" s="51" t="str">
        <f ca="1">IF(IF(TYPE(MATCH($C$8,OFFSET([1]NKC!$D$10,H2187,0):'[1]NKC'!$D$5007,0)+H2187)=16,"",MATCH($C$8,OFFSET([1]NKC!$D$10,H2187,0):'[1]NKC'!$D$5007,0)+H2187)&lt;IF(TYPE(MATCH($C$8,OFFSET([1]NKC!$E$10,H2187,0):'[1]NKC'!$E$5007,0)+H2187)=16,"",MATCH($C$8,OFFSET([1]NKC!$E$10,H2187,0):'[1]NKC'!$E$5007,0)+H2187),IF(TYPE(MATCH($C$8,OFFSET([1]NKC!$D$10,H2187,0):'[1]NKC'!$D$5007,0)+H2187)=16,"",MATCH($C$8,OFFSET([1]NKC!$D$10,H2187,0):'[1]NKC'!$D$5007,0)+H2187),IF(TYPE(MATCH($C$8,OFFSET([1]NKC!$E$10,H2187,0):'[1]NKC'!$E$5007,0)+H2187)=16,"",MATCH($C$8,OFFSET([1]NKC!$E$10,H2187,0):'[1]NKC'!$E$5007,0)+H2187))</f>
        <v/>
      </c>
    </row>
    <row r="2189" spans="1:8" s="52" customFormat="1" ht="14.25" hidden="1">
      <c r="A2189" s="45" t="str">
        <f ca="1">IF($H2189="","",INDEX([1]NKC!$A$10:$A$5007,$H2189))</f>
        <v/>
      </c>
      <c r="B2189" s="46" t="str">
        <f ca="1">IF($H2189="","",INDEX([1]NKC!$B$10:$B$5007,$H2189))</f>
        <v/>
      </c>
      <c r="C2189" s="47" t="str">
        <f ca="1">IF($H2189="","",INDEX([1]NKC!$C$10:$C$5007,$H2189))</f>
        <v/>
      </c>
      <c r="D2189" s="48" t="str">
        <f ca="1">IF(IF($H2189="","",INDEX([1]NKC!$D$10:$D$5007,$H2189))=$C$8,IF($H2189="","",INDEX([1]NKC!$E$10:$E$5007,$H2189)),IF($H2189="","",INDEX([1]NKC!$D$10:$D$5007,$H2189)))</f>
        <v/>
      </c>
      <c r="E2189" s="49" t="str">
        <f ca="1">IF(IF($H2189="","",INDEX([1]NKC!$E$10:$E$5007,$H2189))=$C$8,"",IF($H2189="","",INDEX([1]NKC!$F$10:$F$5007,$H2189)))</f>
        <v/>
      </c>
      <c r="F2189" s="55" t="str">
        <f ca="1">IF(IF($H2189="","",INDEX([1]NKC!$D$10:$D$5007,$H2189))=$C$8,"",IF($H2189="","",INDEX([1]NKC!$F$10:$F$5007,$H2189)))</f>
        <v/>
      </c>
      <c r="G2189" s="50">
        <f ca="1">IF(SUM(E2189:F2189)=0,0,$G$11+SUM(E$12:$E2189)-SUM(F$12:$F2189))</f>
        <v>0</v>
      </c>
      <c r="H2189" s="51" t="str">
        <f ca="1">IF(IF(TYPE(MATCH($C$8,OFFSET([1]NKC!$D$10,H2188,0):'[1]NKC'!$D$5007,0)+H2188)=16,"",MATCH($C$8,OFFSET([1]NKC!$D$10,H2188,0):'[1]NKC'!$D$5007,0)+H2188)&lt;IF(TYPE(MATCH($C$8,OFFSET([1]NKC!$E$10,H2188,0):'[1]NKC'!$E$5007,0)+H2188)=16,"",MATCH($C$8,OFFSET([1]NKC!$E$10,H2188,0):'[1]NKC'!$E$5007,0)+H2188),IF(TYPE(MATCH($C$8,OFFSET([1]NKC!$D$10,H2188,0):'[1]NKC'!$D$5007,0)+H2188)=16,"",MATCH($C$8,OFFSET([1]NKC!$D$10,H2188,0):'[1]NKC'!$D$5007,0)+H2188),IF(TYPE(MATCH($C$8,OFFSET([1]NKC!$E$10,H2188,0):'[1]NKC'!$E$5007,0)+H2188)=16,"",MATCH($C$8,OFFSET([1]NKC!$E$10,H2188,0):'[1]NKC'!$E$5007,0)+H2188))</f>
        <v/>
      </c>
    </row>
    <row r="2190" spans="1:8" s="52" customFormat="1" ht="14.25" hidden="1">
      <c r="A2190" s="45" t="str">
        <f ca="1">IF($H2190="","",INDEX([1]NKC!$A$10:$A$5007,$H2190))</f>
        <v/>
      </c>
      <c r="B2190" s="46" t="str">
        <f ca="1">IF($H2190="","",INDEX([1]NKC!$B$10:$B$5007,$H2190))</f>
        <v/>
      </c>
      <c r="C2190" s="47" t="str">
        <f ca="1">IF($H2190="","",INDEX([1]NKC!$C$10:$C$5007,$H2190))</f>
        <v/>
      </c>
      <c r="D2190" s="48" t="str">
        <f ca="1">IF(IF($H2190="","",INDEX([1]NKC!$D$10:$D$5007,$H2190))=$C$8,IF($H2190="","",INDEX([1]NKC!$E$10:$E$5007,$H2190)),IF($H2190="","",INDEX([1]NKC!$D$10:$D$5007,$H2190)))</f>
        <v/>
      </c>
      <c r="E2190" s="49" t="str">
        <f ca="1">IF(IF($H2190="","",INDEX([1]NKC!$E$10:$E$5007,$H2190))=$C$8,"",IF($H2190="","",INDEX([1]NKC!$F$10:$F$5007,$H2190)))</f>
        <v/>
      </c>
      <c r="F2190" s="55" t="str">
        <f ca="1">IF(IF($H2190="","",INDEX([1]NKC!$D$10:$D$5007,$H2190))=$C$8,"",IF($H2190="","",INDEX([1]NKC!$F$10:$F$5007,$H2190)))</f>
        <v/>
      </c>
      <c r="G2190" s="50">
        <f ca="1">IF(SUM(E2190:F2190)=0,0,$G$11+SUM(E$12:$E2190)-SUM(F$12:$F2190))</f>
        <v>0</v>
      </c>
      <c r="H2190" s="51" t="str">
        <f ca="1">IF(IF(TYPE(MATCH($C$8,OFFSET([1]NKC!$D$10,H2189,0):'[1]NKC'!$D$5007,0)+H2189)=16,"",MATCH($C$8,OFFSET([1]NKC!$D$10,H2189,0):'[1]NKC'!$D$5007,0)+H2189)&lt;IF(TYPE(MATCH($C$8,OFFSET([1]NKC!$E$10,H2189,0):'[1]NKC'!$E$5007,0)+H2189)=16,"",MATCH($C$8,OFFSET([1]NKC!$E$10,H2189,0):'[1]NKC'!$E$5007,0)+H2189),IF(TYPE(MATCH($C$8,OFFSET([1]NKC!$D$10,H2189,0):'[1]NKC'!$D$5007,0)+H2189)=16,"",MATCH($C$8,OFFSET([1]NKC!$D$10,H2189,0):'[1]NKC'!$D$5007,0)+H2189),IF(TYPE(MATCH($C$8,OFFSET([1]NKC!$E$10,H2189,0):'[1]NKC'!$E$5007,0)+H2189)=16,"",MATCH($C$8,OFFSET([1]NKC!$E$10,H2189,0):'[1]NKC'!$E$5007,0)+H2189))</f>
        <v/>
      </c>
    </row>
    <row r="2191" spans="1:8" s="52" customFormat="1" ht="14.25" hidden="1">
      <c r="A2191" s="45" t="str">
        <f ca="1">IF($H2191="","",INDEX([1]NKC!$A$10:$A$5007,$H2191))</f>
        <v/>
      </c>
      <c r="B2191" s="46" t="str">
        <f ca="1">IF($H2191="","",INDEX([1]NKC!$B$10:$B$5007,$H2191))</f>
        <v/>
      </c>
      <c r="C2191" s="47" t="str">
        <f ca="1">IF($H2191="","",INDEX([1]NKC!$C$10:$C$5007,$H2191))</f>
        <v/>
      </c>
      <c r="D2191" s="48" t="str">
        <f ca="1">IF(IF($H2191="","",INDEX([1]NKC!$D$10:$D$5007,$H2191))=$C$8,IF($H2191="","",INDEX([1]NKC!$E$10:$E$5007,$H2191)),IF($H2191="","",INDEX([1]NKC!$D$10:$D$5007,$H2191)))</f>
        <v/>
      </c>
      <c r="E2191" s="49" t="str">
        <f ca="1">IF(IF($H2191="","",INDEX([1]NKC!$E$10:$E$5007,$H2191))=$C$8,"",IF($H2191="","",INDEX([1]NKC!$F$10:$F$5007,$H2191)))</f>
        <v/>
      </c>
      <c r="F2191" s="55" t="str">
        <f ca="1">IF(IF($H2191="","",INDEX([1]NKC!$D$10:$D$5007,$H2191))=$C$8,"",IF($H2191="","",INDEX([1]NKC!$F$10:$F$5007,$H2191)))</f>
        <v/>
      </c>
      <c r="G2191" s="50">
        <f ca="1">IF(SUM(E2191:F2191)=0,0,$G$11+SUM(E$12:$E2191)-SUM(F$12:$F2191))</f>
        <v>0</v>
      </c>
      <c r="H2191" s="51" t="str">
        <f ca="1">IF(IF(TYPE(MATCH($C$8,OFFSET([1]NKC!$D$10,H2190,0):'[1]NKC'!$D$5007,0)+H2190)=16,"",MATCH($C$8,OFFSET([1]NKC!$D$10,H2190,0):'[1]NKC'!$D$5007,0)+H2190)&lt;IF(TYPE(MATCH($C$8,OFFSET([1]NKC!$E$10,H2190,0):'[1]NKC'!$E$5007,0)+H2190)=16,"",MATCH($C$8,OFFSET([1]NKC!$E$10,H2190,0):'[1]NKC'!$E$5007,0)+H2190),IF(TYPE(MATCH($C$8,OFFSET([1]NKC!$D$10,H2190,0):'[1]NKC'!$D$5007,0)+H2190)=16,"",MATCH($C$8,OFFSET([1]NKC!$D$10,H2190,0):'[1]NKC'!$D$5007,0)+H2190),IF(TYPE(MATCH($C$8,OFFSET([1]NKC!$E$10,H2190,0):'[1]NKC'!$E$5007,0)+H2190)=16,"",MATCH($C$8,OFFSET([1]NKC!$E$10,H2190,0):'[1]NKC'!$E$5007,0)+H2190))</f>
        <v/>
      </c>
    </row>
    <row r="2192" spans="1:8" s="52" customFormat="1" ht="14.25" hidden="1">
      <c r="A2192" s="45" t="str">
        <f ca="1">IF($H2192="","",INDEX([1]NKC!$A$10:$A$5007,$H2192))</f>
        <v/>
      </c>
      <c r="B2192" s="46" t="str">
        <f ca="1">IF($H2192="","",INDEX([1]NKC!$B$10:$B$5007,$H2192))</f>
        <v/>
      </c>
      <c r="C2192" s="47" t="str">
        <f ca="1">IF($H2192="","",INDEX([1]NKC!$C$10:$C$5007,$H2192))</f>
        <v/>
      </c>
      <c r="D2192" s="48" t="str">
        <f ca="1">IF(IF($H2192="","",INDEX([1]NKC!$D$10:$D$5007,$H2192))=$C$8,IF($H2192="","",INDEX([1]NKC!$E$10:$E$5007,$H2192)),IF($H2192="","",INDEX([1]NKC!$D$10:$D$5007,$H2192)))</f>
        <v/>
      </c>
      <c r="E2192" s="49" t="str">
        <f ca="1">IF(IF($H2192="","",INDEX([1]NKC!$E$10:$E$5007,$H2192))=$C$8,"",IF($H2192="","",INDEX([1]NKC!$F$10:$F$5007,$H2192)))</f>
        <v/>
      </c>
      <c r="F2192" s="55" t="str">
        <f ca="1">IF(IF($H2192="","",INDEX([1]NKC!$D$10:$D$5007,$H2192))=$C$8,"",IF($H2192="","",INDEX([1]NKC!$F$10:$F$5007,$H2192)))</f>
        <v/>
      </c>
      <c r="G2192" s="50">
        <f ca="1">IF(SUM(E2192:F2192)=0,0,$G$11+SUM(E$12:$E2192)-SUM(F$12:$F2192))</f>
        <v>0</v>
      </c>
      <c r="H2192" s="51" t="str">
        <f ca="1">IF(IF(TYPE(MATCH($C$8,OFFSET([1]NKC!$D$10,H2191,0):'[1]NKC'!$D$5007,0)+H2191)=16,"",MATCH($C$8,OFFSET([1]NKC!$D$10,H2191,0):'[1]NKC'!$D$5007,0)+H2191)&lt;IF(TYPE(MATCH($C$8,OFFSET([1]NKC!$E$10,H2191,0):'[1]NKC'!$E$5007,0)+H2191)=16,"",MATCH($C$8,OFFSET([1]NKC!$E$10,H2191,0):'[1]NKC'!$E$5007,0)+H2191),IF(TYPE(MATCH($C$8,OFFSET([1]NKC!$D$10,H2191,0):'[1]NKC'!$D$5007,0)+H2191)=16,"",MATCH($C$8,OFFSET([1]NKC!$D$10,H2191,0):'[1]NKC'!$D$5007,0)+H2191),IF(TYPE(MATCH($C$8,OFFSET([1]NKC!$E$10,H2191,0):'[1]NKC'!$E$5007,0)+H2191)=16,"",MATCH($C$8,OFFSET([1]NKC!$E$10,H2191,0):'[1]NKC'!$E$5007,0)+H2191))</f>
        <v/>
      </c>
    </row>
    <row r="2193" spans="1:8" s="52" customFormat="1" ht="14.25" hidden="1">
      <c r="A2193" s="45" t="str">
        <f ca="1">IF($H2193="","",INDEX([1]NKC!$A$10:$A$5007,$H2193))</f>
        <v/>
      </c>
      <c r="B2193" s="46" t="str">
        <f ca="1">IF($H2193="","",INDEX([1]NKC!$B$10:$B$5007,$H2193))</f>
        <v/>
      </c>
      <c r="C2193" s="47" t="str">
        <f ca="1">IF($H2193="","",INDEX([1]NKC!$C$10:$C$5007,$H2193))</f>
        <v/>
      </c>
      <c r="D2193" s="48" t="str">
        <f ca="1">IF(IF($H2193="","",INDEX([1]NKC!$D$10:$D$5007,$H2193))=$C$8,IF($H2193="","",INDEX([1]NKC!$E$10:$E$5007,$H2193)),IF($H2193="","",INDEX([1]NKC!$D$10:$D$5007,$H2193)))</f>
        <v/>
      </c>
      <c r="E2193" s="49" t="str">
        <f ca="1">IF(IF($H2193="","",INDEX([1]NKC!$E$10:$E$5007,$H2193))=$C$8,"",IF($H2193="","",INDEX([1]NKC!$F$10:$F$5007,$H2193)))</f>
        <v/>
      </c>
      <c r="F2193" s="55" t="str">
        <f ca="1">IF(IF($H2193="","",INDEX([1]NKC!$D$10:$D$5007,$H2193))=$C$8,"",IF($H2193="","",INDEX([1]NKC!$F$10:$F$5007,$H2193)))</f>
        <v/>
      </c>
      <c r="G2193" s="50">
        <f ca="1">IF(SUM(E2193:F2193)=0,0,$G$11+SUM(E$12:$E2193)-SUM(F$12:$F2193))</f>
        <v>0</v>
      </c>
      <c r="H2193" s="51" t="str">
        <f ca="1">IF(IF(TYPE(MATCH($C$8,OFFSET([1]NKC!$D$10,H2192,0):'[1]NKC'!$D$5007,0)+H2192)=16,"",MATCH($C$8,OFFSET([1]NKC!$D$10,H2192,0):'[1]NKC'!$D$5007,0)+H2192)&lt;IF(TYPE(MATCH($C$8,OFFSET([1]NKC!$E$10,H2192,0):'[1]NKC'!$E$5007,0)+H2192)=16,"",MATCH($C$8,OFFSET([1]NKC!$E$10,H2192,0):'[1]NKC'!$E$5007,0)+H2192),IF(TYPE(MATCH($C$8,OFFSET([1]NKC!$D$10,H2192,0):'[1]NKC'!$D$5007,0)+H2192)=16,"",MATCH($C$8,OFFSET([1]NKC!$D$10,H2192,0):'[1]NKC'!$D$5007,0)+H2192),IF(TYPE(MATCH($C$8,OFFSET([1]NKC!$E$10,H2192,0):'[1]NKC'!$E$5007,0)+H2192)=16,"",MATCH($C$8,OFFSET([1]NKC!$E$10,H2192,0):'[1]NKC'!$E$5007,0)+H2192))</f>
        <v/>
      </c>
    </row>
    <row r="2194" spans="1:8" s="52" customFormat="1" ht="14.25" hidden="1">
      <c r="A2194" s="45" t="str">
        <f ca="1">IF($H2194="","",INDEX([1]NKC!$A$10:$A$5007,$H2194))</f>
        <v/>
      </c>
      <c r="B2194" s="46" t="str">
        <f ca="1">IF($H2194="","",INDEX([1]NKC!$B$10:$B$5007,$H2194))</f>
        <v/>
      </c>
      <c r="C2194" s="47" t="str">
        <f ca="1">IF($H2194="","",INDEX([1]NKC!$C$10:$C$5007,$H2194))</f>
        <v/>
      </c>
      <c r="D2194" s="48" t="str">
        <f ca="1">IF(IF($H2194="","",INDEX([1]NKC!$D$10:$D$5007,$H2194))=$C$8,IF($H2194="","",INDEX([1]NKC!$E$10:$E$5007,$H2194)),IF($H2194="","",INDEX([1]NKC!$D$10:$D$5007,$H2194)))</f>
        <v/>
      </c>
      <c r="E2194" s="49" t="str">
        <f ca="1">IF(IF($H2194="","",INDEX([1]NKC!$E$10:$E$5007,$H2194))=$C$8,"",IF($H2194="","",INDEX([1]NKC!$F$10:$F$5007,$H2194)))</f>
        <v/>
      </c>
      <c r="F2194" s="55" t="str">
        <f ca="1">IF(IF($H2194="","",INDEX([1]NKC!$D$10:$D$5007,$H2194))=$C$8,"",IF($H2194="","",INDEX([1]NKC!$F$10:$F$5007,$H2194)))</f>
        <v/>
      </c>
      <c r="G2194" s="50">
        <f ca="1">IF(SUM(E2194:F2194)=0,0,$G$11+SUM(E$12:$E2194)-SUM(F$12:$F2194))</f>
        <v>0</v>
      </c>
      <c r="H2194" s="51" t="str">
        <f ca="1">IF(IF(TYPE(MATCH($C$8,OFFSET([1]NKC!$D$10,H2193,0):'[1]NKC'!$D$5007,0)+H2193)=16,"",MATCH($C$8,OFFSET([1]NKC!$D$10,H2193,0):'[1]NKC'!$D$5007,0)+H2193)&lt;IF(TYPE(MATCH($C$8,OFFSET([1]NKC!$E$10,H2193,0):'[1]NKC'!$E$5007,0)+H2193)=16,"",MATCH($C$8,OFFSET([1]NKC!$E$10,H2193,0):'[1]NKC'!$E$5007,0)+H2193),IF(TYPE(MATCH($C$8,OFFSET([1]NKC!$D$10,H2193,0):'[1]NKC'!$D$5007,0)+H2193)=16,"",MATCH($C$8,OFFSET([1]NKC!$D$10,H2193,0):'[1]NKC'!$D$5007,0)+H2193),IF(TYPE(MATCH($C$8,OFFSET([1]NKC!$E$10,H2193,0):'[1]NKC'!$E$5007,0)+H2193)=16,"",MATCH($C$8,OFFSET([1]NKC!$E$10,H2193,0):'[1]NKC'!$E$5007,0)+H2193))</f>
        <v/>
      </c>
    </row>
    <row r="2195" spans="1:8" s="52" customFormat="1" ht="14.25" hidden="1">
      <c r="A2195" s="45" t="str">
        <f ca="1">IF($H2195="","",INDEX([1]NKC!$A$10:$A$5007,$H2195))</f>
        <v/>
      </c>
      <c r="B2195" s="46" t="str">
        <f ca="1">IF($H2195="","",INDEX([1]NKC!$B$10:$B$5007,$H2195))</f>
        <v/>
      </c>
      <c r="C2195" s="47" t="str">
        <f ca="1">IF($H2195="","",INDEX([1]NKC!$C$10:$C$5007,$H2195))</f>
        <v/>
      </c>
      <c r="D2195" s="48" t="str">
        <f ca="1">IF(IF($H2195="","",INDEX([1]NKC!$D$10:$D$5007,$H2195))=$C$8,IF($H2195="","",INDEX([1]NKC!$E$10:$E$5007,$H2195)),IF($H2195="","",INDEX([1]NKC!$D$10:$D$5007,$H2195)))</f>
        <v/>
      </c>
      <c r="E2195" s="49" t="str">
        <f ca="1">IF(IF($H2195="","",INDEX([1]NKC!$E$10:$E$5007,$H2195))=$C$8,"",IF($H2195="","",INDEX([1]NKC!$F$10:$F$5007,$H2195)))</f>
        <v/>
      </c>
      <c r="F2195" s="55" t="str">
        <f ca="1">IF(IF($H2195="","",INDEX([1]NKC!$D$10:$D$5007,$H2195))=$C$8,"",IF($H2195="","",INDEX([1]NKC!$F$10:$F$5007,$H2195)))</f>
        <v/>
      </c>
      <c r="G2195" s="50">
        <f ca="1">IF(SUM(E2195:F2195)=0,0,$G$11+SUM(E$12:$E2195)-SUM(F$12:$F2195))</f>
        <v>0</v>
      </c>
      <c r="H2195" s="51" t="str">
        <f ca="1">IF(IF(TYPE(MATCH($C$8,OFFSET([1]NKC!$D$10,H2194,0):'[1]NKC'!$D$5007,0)+H2194)=16,"",MATCH($C$8,OFFSET([1]NKC!$D$10,H2194,0):'[1]NKC'!$D$5007,0)+H2194)&lt;IF(TYPE(MATCH($C$8,OFFSET([1]NKC!$E$10,H2194,0):'[1]NKC'!$E$5007,0)+H2194)=16,"",MATCH($C$8,OFFSET([1]NKC!$E$10,H2194,0):'[1]NKC'!$E$5007,0)+H2194),IF(TYPE(MATCH($C$8,OFFSET([1]NKC!$D$10,H2194,0):'[1]NKC'!$D$5007,0)+H2194)=16,"",MATCH($C$8,OFFSET([1]NKC!$D$10,H2194,0):'[1]NKC'!$D$5007,0)+H2194),IF(TYPE(MATCH($C$8,OFFSET([1]NKC!$E$10,H2194,0):'[1]NKC'!$E$5007,0)+H2194)=16,"",MATCH($C$8,OFFSET([1]NKC!$E$10,H2194,0):'[1]NKC'!$E$5007,0)+H2194))</f>
        <v/>
      </c>
    </row>
    <row r="2196" spans="1:8" s="52" customFormat="1" ht="14.25" hidden="1">
      <c r="A2196" s="45" t="str">
        <f ca="1">IF($H2196="","",INDEX([1]NKC!$A$10:$A$5007,$H2196))</f>
        <v/>
      </c>
      <c r="B2196" s="46" t="str">
        <f ca="1">IF($H2196="","",INDEX([1]NKC!$B$10:$B$5007,$H2196))</f>
        <v/>
      </c>
      <c r="C2196" s="47" t="str">
        <f ca="1">IF($H2196="","",INDEX([1]NKC!$C$10:$C$5007,$H2196))</f>
        <v/>
      </c>
      <c r="D2196" s="48" t="str">
        <f ca="1">IF(IF($H2196="","",INDEX([1]NKC!$D$10:$D$5007,$H2196))=$C$8,IF($H2196="","",INDEX([1]NKC!$E$10:$E$5007,$H2196)),IF($H2196="","",INDEX([1]NKC!$D$10:$D$5007,$H2196)))</f>
        <v/>
      </c>
      <c r="E2196" s="49" t="str">
        <f ca="1">IF(IF($H2196="","",INDEX([1]NKC!$E$10:$E$5007,$H2196))=$C$8,"",IF($H2196="","",INDEX([1]NKC!$F$10:$F$5007,$H2196)))</f>
        <v/>
      </c>
      <c r="F2196" s="55" t="str">
        <f ca="1">IF(IF($H2196="","",INDEX([1]NKC!$D$10:$D$5007,$H2196))=$C$8,"",IF($H2196="","",INDEX([1]NKC!$F$10:$F$5007,$H2196)))</f>
        <v/>
      </c>
      <c r="G2196" s="50">
        <f ca="1">IF(SUM(E2196:F2196)=0,0,$G$11+SUM(E$12:$E2196)-SUM(F$12:$F2196))</f>
        <v>0</v>
      </c>
      <c r="H2196" s="51" t="str">
        <f ca="1">IF(IF(TYPE(MATCH($C$8,OFFSET([1]NKC!$D$10,H2195,0):'[1]NKC'!$D$5007,0)+H2195)=16,"",MATCH($C$8,OFFSET([1]NKC!$D$10,H2195,0):'[1]NKC'!$D$5007,0)+H2195)&lt;IF(TYPE(MATCH($C$8,OFFSET([1]NKC!$E$10,H2195,0):'[1]NKC'!$E$5007,0)+H2195)=16,"",MATCH($C$8,OFFSET([1]NKC!$E$10,H2195,0):'[1]NKC'!$E$5007,0)+H2195),IF(TYPE(MATCH($C$8,OFFSET([1]NKC!$D$10,H2195,0):'[1]NKC'!$D$5007,0)+H2195)=16,"",MATCH($C$8,OFFSET([1]NKC!$D$10,H2195,0):'[1]NKC'!$D$5007,0)+H2195),IF(TYPE(MATCH($C$8,OFFSET([1]NKC!$E$10,H2195,0):'[1]NKC'!$E$5007,0)+H2195)=16,"",MATCH($C$8,OFFSET([1]NKC!$E$10,H2195,0):'[1]NKC'!$E$5007,0)+H2195))</f>
        <v/>
      </c>
    </row>
    <row r="2197" spans="1:8" s="52" customFormat="1" ht="14.25" hidden="1">
      <c r="A2197" s="45" t="str">
        <f ca="1">IF($H2197="","",INDEX([1]NKC!$A$10:$A$5007,$H2197))</f>
        <v/>
      </c>
      <c r="B2197" s="46" t="str">
        <f ca="1">IF($H2197="","",INDEX([1]NKC!$B$10:$B$5007,$H2197))</f>
        <v/>
      </c>
      <c r="C2197" s="47" t="str">
        <f ca="1">IF($H2197="","",INDEX([1]NKC!$C$10:$C$5007,$H2197))</f>
        <v/>
      </c>
      <c r="D2197" s="48" t="str">
        <f ca="1">IF(IF($H2197="","",INDEX([1]NKC!$D$10:$D$5007,$H2197))=$C$8,IF($H2197="","",INDEX([1]NKC!$E$10:$E$5007,$H2197)),IF($H2197="","",INDEX([1]NKC!$D$10:$D$5007,$H2197)))</f>
        <v/>
      </c>
      <c r="E2197" s="49" t="str">
        <f ca="1">IF(IF($H2197="","",INDEX([1]NKC!$E$10:$E$5007,$H2197))=$C$8,"",IF($H2197="","",INDEX([1]NKC!$F$10:$F$5007,$H2197)))</f>
        <v/>
      </c>
      <c r="F2197" s="55" t="str">
        <f ca="1">IF(IF($H2197="","",INDEX([1]NKC!$D$10:$D$5007,$H2197))=$C$8,"",IF($H2197="","",INDEX([1]NKC!$F$10:$F$5007,$H2197)))</f>
        <v/>
      </c>
      <c r="G2197" s="50">
        <f ca="1">IF(SUM(E2197:F2197)=0,0,$G$11+SUM(E$12:$E2197)-SUM(F$12:$F2197))</f>
        <v>0</v>
      </c>
      <c r="H2197" s="51" t="str">
        <f ca="1">IF(IF(TYPE(MATCH($C$8,OFFSET([1]NKC!$D$10,H2196,0):'[1]NKC'!$D$5007,0)+H2196)=16,"",MATCH($C$8,OFFSET([1]NKC!$D$10,H2196,0):'[1]NKC'!$D$5007,0)+H2196)&lt;IF(TYPE(MATCH($C$8,OFFSET([1]NKC!$E$10,H2196,0):'[1]NKC'!$E$5007,0)+H2196)=16,"",MATCH($C$8,OFFSET([1]NKC!$E$10,H2196,0):'[1]NKC'!$E$5007,0)+H2196),IF(TYPE(MATCH($C$8,OFFSET([1]NKC!$D$10,H2196,0):'[1]NKC'!$D$5007,0)+H2196)=16,"",MATCH($C$8,OFFSET([1]NKC!$D$10,H2196,0):'[1]NKC'!$D$5007,0)+H2196),IF(TYPE(MATCH($C$8,OFFSET([1]NKC!$E$10,H2196,0):'[1]NKC'!$E$5007,0)+H2196)=16,"",MATCH($C$8,OFFSET([1]NKC!$E$10,H2196,0):'[1]NKC'!$E$5007,0)+H2196))</f>
        <v/>
      </c>
    </row>
    <row r="2198" spans="1:8" s="52" customFormat="1" ht="14.25" hidden="1">
      <c r="A2198" s="45" t="str">
        <f ca="1">IF($H2198="","",INDEX([1]NKC!$A$10:$A$5007,$H2198))</f>
        <v/>
      </c>
      <c r="B2198" s="46" t="str">
        <f ca="1">IF($H2198="","",INDEX([1]NKC!$B$10:$B$5007,$H2198))</f>
        <v/>
      </c>
      <c r="C2198" s="47" t="str">
        <f ca="1">IF($H2198="","",INDEX([1]NKC!$C$10:$C$5007,$H2198))</f>
        <v/>
      </c>
      <c r="D2198" s="48" t="str">
        <f ca="1">IF(IF($H2198="","",INDEX([1]NKC!$D$10:$D$5007,$H2198))=$C$8,IF($H2198="","",INDEX([1]NKC!$E$10:$E$5007,$H2198)),IF($H2198="","",INDEX([1]NKC!$D$10:$D$5007,$H2198)))</f>
        <v/>
      </c>
      <c r="E2198" s="49" t="str">
        <f ca="1">IF(IF($H2198="","",INDEX([1]NKC!$E$10:$E$5007,$H2198))=$C$8,"",IF($H2198="","",INDEX([1]NKC!$F$10:$F$5007,$H2198)))</f>
        <v/>
      </c>
      <c r="F2198" s="55" t="str">
        <f ca="1">IF(IF($H2198="","",INDEX([1]NKC!$D$10:$D$5007,$H2198))=$C$8,"",IF($H2198="","",INDEX([1]NKC!$F$10:$F$5007,$H2198)))</f>
        <v/>
      </c>
      <c r="G2198" s="50">
        <f ca="1">IF(SUM(E2198:F2198)=0,0,$G$11+SUM(E$12:$E2198)-SUM(F$12:$F2198))</f>
        <v>0</v>
      </c>
      <c r="H2198" s="51" t="str">
        <f ca="1">IF(IF(TYPE(MATCH($C$8,OFFSET([1]NKC!$D$10,H2197,0):'[1]NKC'!$D$5007,0)+H2197)=16,"",MATCH($C$8,OFFSET([1]NKC!$D$10,H2197,0):'[1]NKC'!$D$5007,0)+H2197)&lt;IF(TYPE(MATCH($C$8,OFFSET([1]NKC!$E$10,H2197,0):'[1]NKC'!$E$5007,0)+H2197)=16,"",MATCH($C$8,OFFSET([1]NKC!$E$10,H2197,0):'[1]NKC'!$E$5007,0)+H2197),IF(TYPE(MATCH($C$8,OFFSET([1]NKC!$D$10,H2197,0):'[1]NKC'!$D$5007,0)+H2197)=16,"",MATCH($C$8,OFFSET([1]NKC!$D$10,H2197,0):'[1]NKC'!$D$5007,0)+H2197),IF(TYPE(MATCH($C$8,OFFSET([1]NKC!$E$10,H2197,0):'[1]NKC'!$E$5007,0)+H2197)=16,"",MATCH($C$8,OFFSET([1]NKC!$E$10,H2197,0):'[1]NKC'!$E$5007,0)+H2197))</f>
        <v/>
      </c>
    </row>
    <row r="2199" spans="1:8" s="52" customFormat="1" ht="14.25" hidden="1">
      <c r="A2199" s="45" t="str">
        <f ca="1">IF($H2199="","",INDEX([1]NKC!$A$10:$A$5007,$H2199))</f>
        <v/>
      </c>
      <c r="B2199" s="46" t="str">
        <f ca="1">IF($H2199="","",INDEX([1]NKC!$B$10:$B$5007,$H2199))</f>
        <v/>
      </c>
      <c r="C2199" s="47" t="str">
        <f ca="1">IF($H2199="","",INDEX([1]NKC!$C$10:$C$5007,$H2199))</f>
        <v/>
      </c>
      <c r="D2199" s="48" t="str">
        <f ca="1">IF(IF($H2199="","",INDEX([1]NKC!$D$10:$D$5007,$H2199))=$C$8,IF($H2199="","",INDEX([1]NKC!$E$10:$E$5007,$H2199)),IF($H2199="","",INDEX([1]NKC!$D$10:$D$5007,$H2199)))</f>
        <v/>
      </c>
      <c r="E2199" s="49" t="str">
        <f ca="1">IF(IF($H2199="","",INDEX([1]NKC!$E$10:$E$5007,$H2199))=$C$8,"",IF($H2199="","",INDEX([1]NKC!$F$10:$F$5007,$H2199)))</f>
        <v/>
      </c>
      <c r="F2199" s="55" t="str">
        <f ca="1">IF(IF($H2199="","",INDEX([1]NKC!$D$10:$D$5007,$H2199))=$C$8,"",IF($H2199="","",INDEX([1]NKC!$F$10:$F$5007,$H2199)))</f>
        <v/>
      </c>
      <c r="G2199" s="50">
        <f ca="1">IF(SUM(E2199:F2199)=0,0,$G$11+SUM(E$12:$E2199)-SUM(F$12:$F2199))</f>
        <v>0</v>
      </c>
      <c r="H2199" s="51" t="str">
        <f ca="1">IF(IF(TYPE(MATCH($C$8,OFFSET([1]NKC!$D$10,H2198,0):'[1]NKC'!$D$5007,0)+H2198)=16,"",MATCH($C$8,OFFSET([1]NKC!$D$10,H2198,0):'[1]NKC'!$D$5007,0)+H2198)&lt;IF(TYPE(MATCH($C$8,OFFSET([1]NKC!$E$10,H2198,0):'[1]NKC'!$E$5007,0)+H2198)=16,"",MATCH($C$8,OFFSET([1]NKC!$E$10,H2198,0):'[1]NKC'!$E$5007,0)+H2198),IF(TYPE(MATCH($C$8,OFFSET([1]NKC!$D$10,H2198,0):'[1]NKC'!$D$5007,0)+H2198)=16,"",MATCH($C$8,OFFSET([1]NKC!$D$10,H2198,0):'[1]NKC'!$D$5007,0)+H2198),IF(TYPE(MATCH($C$8,OFFSET([1]NKC!$E$10,H2198,0):'[1]NKC'!$E$5007,0)+H2198)=16,"",MATCH($C$8,OFFSET([1]NKC!$E$10,H2198,0):'[1]NKC'!$E$5007,0)+H2198))</f>
        <v/>
      </c>
    </row>
    <row r="2200" spans="1:8" s="52" customFormat="1" ht="14.25" hidden="1">
      <c r="A2200" s="45" t="str">
        <f ca="1">IF($H2200="","",INDEX([1]NKC!$A$10:$A$5007,$H2200))</f>
        <v/>
      </c>
      <c r="B2200" s="46" t="str">
        <f ca="1">IF($H2200="","",INDEX([1]NKC!$B$10:$B$5007,$H2200))</f>
        <v/>
      </c>
      <c r="C2200" s="47" t="str">
        <f ca="1">IF($H2200="","",INDEX([1]NKC!$C$10:$C$5007,$H2200))</f>
        <v/>
      </c>
      <c r="D2200" s="48" t="str">
        <f ca="1">IF(IF($H2200="","",INDEX([1]NKC!$D$10:$D$5007,$H2200))=$C$8,IF($H2200="","",INDEX([1]NKC!$E$10:$E$5007,$H2200)),IF($H2200="","",INDEX([1]NKC!$D$10:$D$5007,$H2200)))</f>
        <v/>
      </c>
      <c r="E2200" s="49" t="str">
        <f ca="1">IF(IF($H2200="","",INDEX([1]NKC!$E$10:$E$5007,$H2200))=$C$8,"",IF($H2200="","",INDEX([1]NKC!$F$10:$F$5007,$H2200)))</f>
        <v/>
      </c>
      <c r="F2200" s="55" t="str">
        <f ca="1">IF(IF($H2200="","",INDEX([1]NKC!$D$10:$D$5007,$H2200))=$C$8,"",IF($H2200="","",INDEX([1]NKC!$F$10:$F$5007,$H2200)))</f>
        <v/>
      </c>
      <c r="G2200" s="50">
        <f ca="1">IF(SUM(E2200:F2200)=0,0,$G$11+SUM(E$12:$E2200)-SUM(F$12:$F2200))</f>
        <v>0</v>
      </c>
      <c r="H2200" s="51" t="str">
        <f ca="1">IF(IF(TYPE(MATCH($C$8,OFFSET([1]NKC!$D$10,H2199,0):'[1]NKC'!$D$5007,0)+H2199)=16,"",MATCH($C$8,OFFSET([1]NKC!$D$10,H2199,0):'[1]NKC'!$D$5007,0)+H2199)&lt;IF(TYPE(MATCH($C$8,OFFSET([1]NKC!$E$10,H2199,0):'[1]NKC'!$E$5007,0)+H2199)=16,"",MATCH($C$8,OFFSET([1]NKC!$E$10,H2199,0):'[1]NKC'!$E$5007,0)+H2199),IF(TYPE(MATCH($C$8,OFFSET([1]NKC!$D$10,H2199,0):'[1]NKC'!$D$5007,0)+H2199)=16,"",MATCH($C$8,OFFSET([1]NKC!$D$10,H2199,0):'[1]NKC'!$D$5007,0)+H2199),IF(TYPE(MATCH($C$8,OFFSET([1]NKC!$E$10,H2199,0):'[1]NKC'!$E$5007,0)+H2199)=16,"",MATCH($C$8,OFFSET([1]NKC!$E$10,H2199,0):'[1]NKC'!$E$5007,0)+H2199))</f>
        <v/>
      </c>
    </row>
    <row r="2201" spans="1:8" s="52" customFormat="1" ht="14.25" hidden="1">
      <c r="A2201" s="45" t="str">
        <f ca="1">IF($H2201="","",INDEX([1]NKC!$A$10:$A$5007,$H2201))</f>
        <v/>
      </c>
      <c r="B2201" s="46" t="str">
        <f ca="1">IF($H2201="","",INDEX([1]NKC!$B$10:$B$5007,$H2201))</f>
        <v/>
      </c>
      <c r="C2201" s="47" t="str">
        <f ca="1">IF($H2201="","",INDEX([1]NKC!$C$10:$C$5007,$H2201))</f>
        <v/>
      </c>
      <c r="D2201" s="48" t="str">
        <f ca="1">IF(IF($H2201="","",INDEX([1]NKC!$D$10:$D$5007,$H2201))=$C$8,IF($H2201="","",INDEX([1]NKC!$E$10:$E$5007,$H2201)),IF($H2201="","",INDEX([1]NKC!$D$10:$D$5007,$H2201)))</f>
        <v/>
      </c>
      <c r="E2201" s="49" t="str">
        <f ca="1">IF(IF($H2201="","",INDEX([1]NKC!$E$10:$E$5007,$H2201))=$C$8,"",IF($H2201="","",INDEX([1]NKC!$F$10:$F$5007,$H2201)))</f>
        <v/>
      </c>
      <c r="F2201" s="55" t="str">
        <f ca="1">IF(IF($H2201="","",INDEX([1]NKC!$D$10:$D$5007,$H2201))=$C$8,"",IF($H2201="","",INDEX([1]NKC!$F$10:$F$5007,$H2201)))</f>
        <v/>
      </c>
      <c r="G2201" s="50">
        <f ca="1">IF(SUM(E2201:F2201)=0,0,$G$11+SUM(E$12:$E2201)-SUM(F$12:$F2201))</f>
        <v>0</v>
      </c>
      <c r="H2201" s="51" t="str">
        <f ca="1">IF(IF(TYPE(MATCH($C$8,OFFSET([1]NKC!$D$10,H2200,0):'[1]NKC'!$D$5007,0)+H2200)=16,"",MATCH($C$8,OFFSET([1]NKC!$D$10,H2200,0):'[1]NKC'!$D$5007,0)+H2200)&lt;IF(TYPE(MATCH($C$8,OFFSET([1]NKC!$E$10,H2200,0):'[1]NKC'!$E$5007,0)+H2200)=16,"",MATCH($C$8,OFFSET([1]NKC!$E$10,H2200,0):'[1]NKC'!$E$5007,0)+H2200),IF(TYPE(MATCH($C$8,OFFSET([1]NKC!$D$10,H2200,0):'[1]NKC'!$D$5007,0)+H2200)=16,"",MATCH($C$8,OFFSET([1]NKC!$D$10,H2200,0):'[1]NKC'!$D$5007,0)+H2200),IF(TYPE(MATCH($C$8,OFFSET([1]NKC!$E$10,H2200,0):'[1]NKC'!$E$5007,0)+H2200)=16,"",MATCH($C$8,OFFSET([1]NKC!$E$10,H2200,0):'[1]NKC'!$E$5007,0)+H2200))</f>
        <v/>
      </c>
    </row>
    <row r="2202" spans="1:8" s="52" customFormat="1" ht="14.25" hidden="1">
      <c r="A2202" s="45" t="str">
        <f ca="1">IF($H2202="","",INDEX([1]NKC!$A$10:$A$5007,$H2202))</f>
        <v/>
      </c>
      <c r="B2202" s="46" t="str">
        <f ca="1">IF($H2202="","",INDEX([1]NKC!$B$10:$B$5007,$H2202))</f>
        <v/>
      </c>
      <c r="C2202" s="47" t="str">
        <f ca="1">IF($H2202="","",INDEX([1]NKC!$C$10:$C$5007,$H2202))</f>
        <v/>
      </c>
      <c r="D2202" s="48" t="str">
        <f ca="1">IF(IF($H2202="","",INDEX([1]NKC!$D$10:$D$5007,$H2202))=$C$8,IF($H2202="","",INDEX([1]NKC!$E$10:$E$5007,$H2202)),IF($H2202="","",INDEX([1]NKC!$D$10:$D$5007,$H2202)))</f>
        <v/>
      </c>
      <c r="E2202" s="49" t="str">
        <f ca="1">IF(IF($H2202="","",INDEX([1]NKC!$E$10:$E$5007,$H2202))=$C$8,"",IF($H2202="","",INDEX([1]NKC!$F$10:$F$5007,$H2202)))</f>
        <v/>
      </c>
      <c r="F2202" s="55" t="str">
        <f ca="1">IF(IF($H2202="","",INDEX([1]NKC!$D$10:$D$5007,$H2202))=$C$8,"",IF($H2202="","",INDEX([1]NKC!$F$10:$F$5007,$H2202)))</f>
        <v/>
      </c>
      <c r="G2202" s="50">
        <f ca="1">IF(SUM(E2202:F2202)=0,0,$G$11+SUM(E$12:$E2202)-SUM(F$12:$F2202))</f>
        <v>0</v>
      </c>
      <c r="H2202" s="51" t="str">
        <f ca="1">IF(IF(TYPE(MATCH($C$8,OFFSET([1]NKC!$D$10,H2201,0):'[1]NKC'!$D$5007,0)+H2201)=16,"",MATCH($C$8,OFFSET([1]NKC!$D$10,H2201,0):'[1]NKC'!$D$5007,0)+H2201)&lt;IF(TYPE(MATCH($C$8,OFFSET([1]NKC!$E$10,H2201,0):'[1]NKC'!$E$5007,0)+H2201)=16,"",MATCH($C$8,OFFSET([1]NKC!$E$10,H2201,0):'[1]NKC'!$E$5007,0)+H2201),IF(TYPE(MATCH($C$8,OFFSET([1]NKC!$D$10,H2201,0):'[1]NKC'!$D$5007,0)+H2201)=16,"",MATCH($C$8,OFFSET([1]NKC!$D$10,H2201,0):'[1]NKC'!$D$5007,0)+H2201),IF(TYPE(MATCH($C$8,OFFSET([1]NKC!$E$10,H2201,0):'[1]NKC'!$E$5007,0)+H2201)=16,"",MATCH($C$8,OFFSET([1]NKC!$E$10,H2201,0):'[1]NKC'!$E$5007,0)+H2201))</f>
        <v/>
      </c>
    </row>
    <row r="2203" spans="1:8" s="52" customFormat="1" ht="14.25" hidden="1">
      <c r="A2203" s="45" t="str">
        <f ca="1">IF($H2203="","",INDEX([1]NKC!$A$10:$A$5007,$H2203))</f>
        <v/>
      </c>
      <c r="B2203" s="46" t="str">
        <f ca="1">IF($H2203="","",INDEX([1]NKC!$B$10:$B$5007,$H2203))</f>
        <v/>
      </c>
      <c r="C2203" s="47" t="str">
        <f ca="1">IF($H2203="","",INDEX([1]NKC!$C$10:$C$5007,$H2203))</f>
        <v/>
      </c>
      <c r="D2203" s="48" t="str">
        <f ca="1">IF(IF($H2203="","",INDEX([1]NKC!$D$10:$D$5007,$H2203))=$C$8,IF($H2203="","",INDEX([1]NKC!$E$10:$E$5007,$H2203)),IF($H2203="","",INDEX([1]NKC!$D$10:$D$5007,$H2203)))</f>
        <v/>
      </c>
      <c r="E2203" s="49" t="str">
        <f ca="1">IF(IF($H2203="","",INDEX([1]NKC!$E$10:$E$5007,$H2203))=$C$8,"",IF($H2203="","",INDEX([1]NKC!$F$10:$F$5007,$H2203)))</f>
        <v/>
      </c>
      <c r="F2203" s="55" t="str">
        <f ca="1">IF(IF($H2203="","",INDEX([1]NKC!$D$10:$D$5007,$H2203))=$C$8,"",IF($H2203="","",INDEX([1]NKC!$F$10:$F$5007,$H2203)))</f>
        <v/>
      </c>
      <c r="G2203" s="50">
        <f ca="1">IF(SUM(E2203:F2203)=0,0,$G$11+SUM(E$12:$E2203)-SUM(F$12:$F2203))</f>
        <v>0</v>
      </c>
      <c r="H2203" s="51" t="str">
        <f ca="1">IF(IF(TYPE(MATCH($C$8,OFFSET([1]NKC!$D$10,H2202,0):'[1]NKC'!$D$5007,0)+H2202)=16,"",MATCH($C$8,OFFSET([1]NKC!$D$10,H2202,0):'[1]NKC'!$D$5007,0)+H2202)&lt;IF(TYPE(MATCH($C$8,OFFSET([1]NKC!$E$10,H2202,0):'[1]NKC'!$E$5007,0)+H2202)=16,"",MATCH($C$8,OFFSET([1]NKC!$E$10,H2202,0):'[1]NKC'!$E$5007,0)+H2202),IF(TYPE(MATCH($C$8,OFFSET([1]NKC!$D$10,H2202,0):'[1]NKC'!$D$5007,0)+H2202)=16,"",MATCH($C$8,OFFSET([1]NKC!$D$10,H2202,0):'[1]NKC'!$D$5007,0)+H2202),IF(TYPE(MATCH($C$8,OFFSET([1]NKC!$E$10,H2202,0):'[1]NKC'!$E$5007,0)+H2202)=16,"",MATCH($C$8,OFFSET([1]NKC!$E$10,H2202,0):'[1]NKC'!$E$5007,0)+H2202))</f>
        <v/>
      </c>
    </row>
    <row r="2204" spans="1:8" s="52" customFormat="1" ht="14.25" hidden="1">
      <c r="A2204" s="45" t="str">
        <f ca="1">IF($H2204="","",INDEX([1]NKC!$A$10:$A$5007,$H2204))</f>
        <v/>
      </c>
      <c r="B2204" s="46" t="str">
        <f ca="1">IF($H2204="","",INDEX([1]NKC!$B$10:$B$5007,$H2204))</f>
        <v/>
      </c>
      <c r="C2204" s="47" t="str">
        <f ca="1">IF($H2204="","",INDEX([1]NKC!$C$10:$C$5007,$H2204))</f>
        <v/>
      </c>
      <c r="D2204" s="48" t="str">
        <f ca="1">IF(IF($H2204="","",INDEX([1]NKC!$D$10:$D$5007,$H2204))=$C$8,IF($H2204="","",INDEX([1]NKC!$E$10:$E$5007,$H2204)),IF($H2204="","",INDEX([1]NKC!$D$10:$D$5007,$H2204)))</f>
        <v/>
      </c>
      <c r="E2204" s="49" t="str">
        <f ca="1">IF(IF($H2204="","",INDEX([1]NKC!$E$10:$E$5007,$H2204))=$C$8,"",IF($H2204="","",INDEX([1]NKC!$F$10:$F$5007,$H2204)))</f>
        <v/>
      </c>
      <c r="F2204" s="55" t="str">
        <f ca="1">IF(IF($H2204="","",INDEX([1]NKC!$D$10:$D$5007,$H2204))=$C$8,"",IF($H2204="","",INDEX([1]NKC!$F$10:$F$5007,$H2204)))</f>
        <v/>
      </c>
      <c r="G2204" s="50">
        <f ca="1">IF(SUM(E2204:F2204)=0,0,$G$11+SUM(E$12:$E2204)-SUM(F$12:$F2204))</f>
        <v>0</v>
      </c>
      <c r="H2204" s="51" t="str">
        <f ca="1">IF(IF(TYPE(MATCH($C$8,OFFSET([1]NKC!$D$10,H2203,0):'[1]NKC'!$D$5007,0)+H2203)=16,"",MATCH($C$8,OFFSET([1]NKC!$D$10,H2203,0):'[1]NKC'!$D$5007,0)+H2203)&lt;IF(TYPE(MATCH($C$8,OFFSET([1]NKC!$E$10,H2203,0):'[1]NKC'!$E$5007,0)+H2203)=16,"",MATCH($C$8,OFFSET([1]NKC!$E$10,H2203,0):'[1]NKC'!$E$5007,0)+H2203),IF(TYPE(MATCH($C$8,OFFSET([1]NKC!$D$10,H2203,0):'[1]NKC'!$D$5007,0)+H2203)=16,"",MATCH($C$8,OFFSET([1]NKC!$D$10,H2203,0):'[1]NKC'!$D$5007,0)+H2203),IF(TYPE(MATCH($C$8,OFFSET([1]NKC!$E$10,H2203,0):'[1]NKC'!$E$5007,0)+H2203)=16,"",MATCH($C$8,OFFSET([1]NKC!$E$10,H2203,0):'[1]NKC'!$E$5007,0)+H2203))</f>
        <v/>
      </c>
    </row>
    <row r="2205" spans="1:8" s="52" customFormat="1" ht="14.25" hidden="1">
      <c r="A2205" s="45" t="str">
        <f ca="1">IF($H2205="","",INDEX([1]NKC!$A$10:$A$5007,$H2205))</f>
        <v/>
      </c>
      <c r="B2205" s="46" t="str">
        <f ca="1">IF($H2205="","",INDEX([1]NKC!$B$10:$B$5007,$H2205))</f>
        <v/>
      </c>
      <c r="C2205" s="47" t="str">
        <f ca="1">IF($H2205="","",INDEX([1]NKC!$C$10:$C$5007,$H2205))</f>
        <v/>
      </c>
      <c r="D2205" s="48" t="str">
        <f ca="1">IF(IF($H2205="","",INDEX([1]NKC!$D$10:$D$5007,$H2205))=$C$8,IF($H2205="","",INDEX([1]NKC!$E$10:$E$5007,$H2205)),IF($H2205="","",INDEX([1]NKC!$D$10:$D$5007,$H2205)))</f>
        <v/>
      </c>
      <c r="E2205" s="49" t="str">
        <f ca="1">IF(IF($H2205="","",INDEX([1]NKC!$E$10:$E$5007,$H2205))=$C$8,"",IF($H2205="","",INDEX([1]NKC!$F$10:$F$5007,$H2205)))</f>
        <v/>
      </c>
      <c r="F2205" s="55" t="str">
        <f ca="1">IF(IF($H2205="","",INDEX([1]NKC!$D$10:$D$5007,$H2205))=$C$8,"",IF($H2205="","",INDEX([1]NKC!$F$10:$F$5007,$H2205)))</f>
        <v/>
      </c>
      <c r="G2205" s="50">
        <f ca="1">IF(SUM(E2205:F2205)=0,0,$G$11+SUM(E$12:$E2205)-SUM(F$12:$F2205))</f>
        <v>0</v>
      </c>
      <c r="H2205" s="51" t="str">
        <f ca="1">IF(IF(TYPE(MATCH($C$8,OFFSET([1]NKC!$D$10,H2204,0):'[1]NKC'!$D$5007,0)+H2204)=16,"",MATCH($C$8,OFFSET([1]NKC!$D$10,H2204,0):'[1]NKC'!$D$5007,0)+H2204)&lt;IF(TYPE(MATCH($C$8,OFFSET([1]NKC!$E$10,H2204,0):'[1]NKC'!$E$5007,0)+H2204)=16,"",MATCH($C$8,OFFSET([1]NKC!$E$10,H2204,0):'[1]NKC'!$E$5007,0)+H2204),IF(TYPE(MATCH($C$8,OFFSET([1]NKC!$D$10,H2204,0):'[1]NKC'!$D$5007,0)+H2204)=16,"",MATCH($C$8,OFFSET([1]NKC!$D$10,H2204,0):'[1]NKC'!$D$5007,0)+H2204),IF(TYPE(MATCH($C$8,OFFSET([1]NKC!$E$10,H2204,0):'[1]NKC'!$E$5007,0)+H2204)=16,"",MATCH($C$8,OFFSET([1]NKC!$E$10,H2204,0):'[1]NKC'!$E$5007,0)+H2204))</f>
        <v/>
      </c>
    </row>
    <row r="2206" spans="1:8" s="52" customFormat="1" ht="14.25" hidden="1">
      <c r="A2206" s="45" t="str">
        <f ca="1">IF($H2206="","",INDEX([1]NKC!$A$10:$A$5007,$H2206))</f>
        <v/>
      </c>
      <c r="B2206" s="46" t="str">
        <f ca="1">IF($H2206="","",INDEX([1]NKC!$B$10:$B$5007,$H2206))</f>
        <v/>
      </c>
      <c r="C2206" s="47" t="str">
        <f ca="1">IF($H2206="","",INDEX([1]NKC!$C$10:$C$5007,$H2206))</f>
        <v/>
      </c>
      <c r="D2206" s="48" t="str">
        <f ca="1">IF(IF($H2206="","",INDEX([1]NKC!$D$10:$D$5007,$H2206))=$C$8,IF($H2206="","",INDEX([1]NKC!$E$10:$E$5007,$H2206)),IF($H2206="","",INDEX([1]NKC!$D$10:$D$5007,$H2206)))</f>
        <v/>
      </c>
      <c r="E2206" s="49" t="str">
        <f ca="1">IF(IF($H2206="","",INDEX([1]NKC!$E$10:$E$5007,$H2206))=$C$8,"",IF($H2206="","",INDEX([1]NKC!$F$10:$F$5007,$H2206)))</f>
        <v/>
      </c>
      <c r="F2206" s="55" t="str">
        <f ca="1">IF(IF($H2206="","",INDEX([1]NKC!$D$10:$D$5007,$H2206))=$C$8,"",IF($H2206="","",INDEX([1]NKC!$F$10:$F$5007,$H2206)))</f>
        <v/>
      </c>
      <c r="G2206" s="50">
        <f ca="1">IF(SUM(E2206:F2206)=0,0,$G$11+SUM(E$12:$E2206)-SUM(F$12:$F2206))</f>
        <v>0</v>
      </c>
      <c r="H2206" s="51" t="str">
        <f ca="1">IF(IF(TYPE(MATCH($C$8,OFFSET([1]NKC!$D$10,H2205,0):'[1]NKC'!$D$5007,0)+H2205)=16,"",MATCH($C$8,OFFSET([1]NKC!$D$10,H2205,0):'[1]NKC'!$D$5007,0)+H2205)&lt;IF(TYPE(MATCH($C$8,OFFSET([1]NKC!$E$10,H2205,0):'[1]NKC'!$E$5007,0)+H2205)=16,"",MATCH($C$8,OFFSET([1]NKC!$E$10,H2205,0):'[1]NKC'!$E$5007,0)+H2205),IF(TYPE(MATCH($C$8,OFFSET([1]NKC!$D$10,H2205,0):'[1]NKC'!$D$5007,0)+H2205)=16,"",MATCH($C$8,OFFSET([1]NKC!$D$10,H2205,0):'[1]NKC'!$D$5007,0)+H2205),IF(TYPE(MATCH($C$8,OFFSET([1]NKC!$E$10,H2205,0):'[1]NKC'!$E$5007,0)+H2205)=16,"",MATCH($C$8,OFFSET([1]NKC!$E$10,H2205,0):'[1]NKC'!$E$5007,0)+H2205))</f>
        <v/>
      </c>
    </row>
    <row r="2207" spans="1:8" s="52" customFormat="1" ht="14.25" hidden="1">
      <c r="A2207" s="45" t="str">
        <f ca="1">IF($H2207="","",INDEX([1]NKC!$A$10:$A$5007,$H2207))</f>
        <v/>
      </c>
      <c r="B2207" s="46" t="str">
        <f ca="1">IF($H2207="","",INDEX([1]NKC!$B$10:$B$5007,$H2207))</f>
        <v/>
      </c>
      <c r="C2207" s="47" t="str">
        <f ca="1">IF($H2207="","",INDEX([1]NKC!$C$10:$C$5007,$H2207))</f>
        <v/>
      </c>
      <c r="D2207" s="48" t="str">
        <f ca="1">IF(IF($H2207="","",INDEX([1]NKC!$D$10:$D$5007,$H2207))=$C$8,IF($H2207="","",INDEX([1]NKC!$E$10:$E$5007,$H2207)),IF($H2207="","",INDEX([1]NKC!$D$10:$D$5007,$H2207)))</f>
        <v/>
      </c>
      <c r="E2207" s="49" t="str">
        <f ca="1">IF(IF($H2207="","",INDEX([1]NKC!$E$10:$E$5007,$H2207))=$C$8,"",IF($H2207="","",INDEX([1]NKC!$F$10:$F$5007,$H2207)))</f>
        <v/>
      </c>
      <c r="F2207" s="55" t="str">
        <f ca="1">IF(IF($H2207="","",INDEX([1]NKC!$D$10:$D$5007,$H2207))=$C$8,"",IF($H2207="","",INDEX([1]NKC!$F$10:$F$5007,$H2207)))</f>
        <v/>
      </c>
      <c r="G2207" s="50">
        <f ca="1">IF(SUM(E2207:F2207)=0,0,$G$11+SUM(E$12:$E2207)-SUM(F$12:$F2207))</f>
        <v>0</v>
      </c>
      <c r="H2207" s="51" t="str">
        <f ca="1">IF(IF(TYPE(MATCH($C$8,OFFSET([1]NKC!$D$10,H2206,0):'[1]NKC'!$D$5007,0)+H2206)=16,"",MATCH($C$8,OFFSET([1]NKC!$D$10,H2206,0):'[1]NKC'!$D$5007,0)+H2206)&lt;IF(TYPE(MATCH($C$8,OFFSET([1]NKC!$E$10,H2206,0):'[1]NKC'!$E$5007,0)+H2206)=16,"",MATCH($C$8,OFFSET([1]NKC!$E$10,H2206,0):'[1]NKC'!$E$5007,0)+H2206),IF(TYPE(MATCH($C$8,OFFSET([1]NKC!$D$10,H2206,0):'[1]NKC'!$D$5007,0)+H2206)=16,"",MATCH($C$8,OFFSET([1]NKC!$D$10,H2206,0):'[1]NKC'!$D$5007,0)+H2206),IF(TYPE(MATCH($C$8,OFFSET([1]NKC!$E$10,H2206,0):'[1]NKC'!$E$5007,0)+H2206)=16,"",MATCH($C$8,OFFSET([1]NKC!$E$10,H2206,0):'[1]NKC'!$E$5007,0)+H2206))</f>
        <v/>
      </c>
    </row>
    <row r="2208" spans="1:8" s="52" customFormat="1" ht="14.25" hidden="1">
      <c r="A2208" s="45" t="str">
        <f ca="1">IF($H2208="","",INDEX([1]NKC!$A$10:$A$5007,$H2208))</f>
        <v/>
      </c>
      <c r="B2208" s="46" t="str">
        <f ca="1">IF($H2208="","",INDEX([1]NKC!$B$10:$B$5007,$H2208))</f>
        <v/>
      </c>
      <c r="C2208" s="47" t="str">
        <f ca="1">IF($H2208="","",INDEX([1]NKC!$C$10:$C$5007,$H2208))</f>
        <v/>
      </c>
      <c r="D2208" s="48" t="str">
        <f ca="1">IF(IF($H2208="","",INDEX([1]NKC!$D$10:$D$5007,$H2208))=$C$8,IF($H2208="","",INDEX([1]NKC!$E$10:$E$5007,$H2208)),IF($H2208="","",INDEX([1]NKC!$D$10:$D$5007,$H2208)))</f>
        <v/>
      </c>
      <c r="E2208" s="49" t="str">
        <f ca="1">IF(IF($H2208="","",INDEX([1]NKC!$E$10:$E$5007,$H2208))=$C$8,"",IF($H2208="","",INDEX([1]NKC!$F$10:$F$5007,$H2208)))</f>
        <v/>
      </c>
      <c r="F2208" s="55" t="str">
        <f ca="1">IF(IF($H2208="","",INDEX([1]NKC!$D$10:$D$5007,$H2208))=$C$8,"",IF($H2208="","",INDEX([1]NKC!$F$10:$F$5007,$H2208)))</f>
        <v/>
      </c>
      <c r="G2208" s="50">
        <f ca="1">IF(SUM(E2208:F2208)=0,0,$G$11+SUM(E$12:$E2208)-SUM(F$12:$F2208))</f>
        <v>0</v>
      </c>
      <c r="H2208" s="51" t="str">
        <f ca="1">IF(IF(TYPE(MATCH($C$8,OFFSET([1]NKC!$D$10,H2207,0):'[1]NKC'!$D$5007,0)+H2207)=16,"",MATCH($C$8,OFFSET([1]NKC!$D$10,H2207,0):'[1]NKC'!$D$5007,0)+H2207)&lt;IF(TYPE(MATCH($C$8,OFFSET([1]NKC!$E$10,H2207,0):'[1]NKC'!$E$5007,0)+H2207)=16,"",MATCH($C$8,OFFSET([1]NKC!$E$10,H2207,0):'[1]NKC'!$E$5007,0)+H2207),IF(TYPE(MATCH($C$8,OFFSET([1]NKC!$D$10,H2207,0):'[1]NKC'!$D$5007,0)+H2207)=16,"",MATCH($C$8,OFFSET([1]NKC!$D$10,H2207,0):'[1]NKC'!$D$5007,0)+H2207),IF(TYPE(MATCH($C$8,OFFSET([1]NKC!$E$10,H2207,0):'[1]NKC'!$E$5007,0)+H2207)=16,"",MATCH($C$8,OFFSET([1]NKC!$E$10,H2207,0):'[1]NKC'!$E$5007,0)+H2207))</f>
        <v/>
      </c>
    </row>
    <row r="2209" spans="1:8" s="52" customFormat="1" ht="14.25" hidden="1">
      <c r="A2209" s="45" t="str">
        <f ca="1">IF($H2209="","",INDEX([1]NKC!$A$10:$A$5007,$H2209))</f>
        <v/>
      </c>
      <c r="B2209" s="46" t="str">
        <f ca="1">IF($H2209="","",INDEX([1]NKC!$B$10:$B$5007,$H2209))</f>
        <v/>
      </c>
      <c r="C2209" s="47" t="str">
        <f ca="1">IF($H2209="","",INDEX([1]NKC!$C$10:$C$5007,$H2209))</f>
        <v/>
      </c>
      <c r="D2209" s="48" t="str">
        <f ca="1">IF(IF($H2209="","",INDEX([1]NKC!$D$10:$D$5007,$H2209))=$C$8,IF($H2209="","",INDEX([1]NKC!$E$10:$E$5007,$H2209)),IF($H2209="","",INDEX([1]NKC!$D$10:$D$5007,$H2209)))</f>
        <v/>
      </c>
      <c r="E2209" s="49" t="str">
        <f ca="1">IF(IF($H2209="","",INDEX([1]NKC!$E$10:$E$5007,$H2209))=$C$8,"",IF($H2209="","",INDEX([1]NKC!$F$10:$F$5007,$H2209)))</f>
        <v/>
      </c>
      <c r="F2209" s="55" t="str">
        <f ca="1">IF(IF($H2209="","",INDEX([1]NKC!$D$10:$D$5007,$H2209))=$C$8,"",IF($H2209="","",INDEX([1]NKC!$F$10:$F$5007,$H2209)))</f>
        <v/>
      </c>
      <c r="G2209" s="50">
        <f ca="1">IF(SUM(E2209:F2209)=0,0,$G$11+SUM(E$12:$E2209)-SUM(F$12:$F2209))</f>
        <v>0</v>
      </c>
      <c r="H2209" s="51" t="str">
        <f ca="1">IF(IF(TYPE(MATCH($C$8,OFFSET([1]NKC!$D$10,H2208,0):'[1]NKC'!$D$5007,0)+H2208)=16,"",MATCH($C$8,OFFSET([1]NKC!$D$10,H2208,0):'[1]NKC'!$D$5007,0)+H2208)&lt;IF(TYPE(MATCH($C$8,OFFSET([1]NKC!$E$10,H2208,0):'[1]NKC'!$E$5007,0)+H2208)=16,"",MATCH($C$8,OFFSET([1]NKC!$E$10,H2208,0):'[1]NKC'!$E$5007,0)+H2208),IF(TYPE(MATCH($C$8,OFFSET([1]NKC!$D$10,H2208,0):'[1]NKC'!$D$5007,0)+H2208)=16,"",MATCH($C$8,OFFSET([1]NKC!$D$10,H2208,0):'[1]NKC'!$D$5007,0)+H2208),IF(TYPE(MATCH($C$8,OFFSET([1]NKC!$E$10,H2208,0):'[1]NKC'!$E$5007,0)+H2208)=16,"",MATCH($C$8,OFFSET([1]NKC!$E$10,H2208,0):'[1]NKC'!$E$5007,0)+H2208))</f>
        <v/>
      </c>
    </row>
    <row r="2210" spans="1:8" s="52" customFormat="1" ht="14.25" hidden="1">
      <c r="A2210" s="45" t="str">
        <f ca="1">IF($H2210="","",INDEX([1]NKC!$A$10:$A$5007,$H2210))</f>
        <v/>
      </c>
      <c r="B2210" s="46" t="str">
        <f ca="1">IF($H2210="","",INDEX([1]NKC!$B$10:$B$5007,$H2210))</f>
        <v/>
      </c>
      <c r="C2210" s="47" t="str">
        <f ca="1">IF($H2210="","",INDEX([1]NKC!$C$10:$C$5007,$H2210))</f>
        <v/>
      </c>
      <c r="D2210" s="48" t="str">
        <f ca="1">IF(IF($H2210="","",INDEX([1]NKC!$D$10:$D$5007,$H2210))=$C$8,IF($H2210="","",INDEX([1]NKC!$E$10:$E$5007,$H2210)),IF($H2210="","",INDEX([1]NKC!$D$10:$D$5007,$H2210)))</f>
        <v/>
      </c>
      <c r="E2210" s="49" t="str">
        <f ca="1">IF(IF($H2210="","",INDEX([1]NKC!$E$10:$E$5007,$H2210))=$C$8,"",IF($H2210="","",INDEX([1]NKC!$F$10:$F$5007,$H2210)))</f>
        <v/>
      </c>
      <c r="F2210" s="55" t="str">
        <f ca="1">IF(IF($H2210="","",INDEX([1]NKC!$D$10:$D$5007,$H2210))=$C$8,"",IF($H2210="","",INDEX([1]NKC!$F$10:$F$5007,$H2210)))</f>
        <v/>
      </c>
      <c r="G2210" s="50">
        <f ca="1">IF(SUM(E2210:F2210)=0,0,$G$11+SUM(E$12:$E2210)-SUM(F$12:$F2210))</f>
        <v>0</v>
      </c>
      <c r="H2210" s="51" t="str">
        <f ca="1">IF(IF(TYPE(MATCH($C$8,OFFSET([1]NKC!$D$10,H2209,0):'[1]NKC'!$D$5007,0)+H2209)=16,"",MATCH($C$8,OFFSET([1]NKC!$D$10,H2209,0):'[1]NKC'!$D$5007,0)+H2209)&lt;IF(TYPE(MATCH($C$8,OFFSET([1]NKC!$E$10,H2209,0):'[1]NKC'!$E$5007,0)+H2209)=16,"",MATCH($C$8,OFFSET([1]NKC!$E$10,H2209,0):'[1]NKC'!$E$5007,0)+H2209),IF(TYPE(MATCH($C$8,OFFSET([1]NKC!$D$10,H2209,0):'[1]NKC'!$D$5007,0)+H2209)=16,"",MATCH($C$8,OFFSET([1]NKC!$D$10,H2209,0):'[1]NKC'!$D$5007,0)+H2209),IF(TYPE(MATCH($C$8,OFFSET([1]NKC!$E$10,H2209,0):'[1]NKC'!$E$5007,0)+H2209)=16,"",MATCH($C$8,OFFSET([1]NKC!$E$10,H2209,0):'[1]NKC'!$E$5007,0)+H2209))</f>
        <v/>
      </c>
    </row>
    <row r="2211" spans="1:8" s="52" customFormat="1" ht="14.25" hidden="1">
      <c r="A2211" s="45" t="str">
        <f ca="1">IF($H2211="","",INDEX([1]NKC!$A$10:$A$5007,$H2211))</f>
        <v/>
      </c>
      <c r="B2211" s="46" t="str">
        <f ca="1">IF($H2211="","",INDEX([1]NKC!$B$10:$B$5007,$H2211))</f>
        <v/>
      </c>
      <c r="C2211" s="47" t="str">
        <f ca="1">IF($H2211="","",INDEX([1]NKC!$C$10:$C$5007,$H2211))</f>
        <v/>
      </c>
      <c r="D2211" s="48" t="str">
        <f ca="1">IF(IF($H2211="","",INDEX([1]NKC!$D$10:$D$5007,$H2211))=$C$8,IF($H2211="","",INDEX([1]NKC!$E$10:$E$5007,$H2211)),IF($H2211="","",INDEX([1]NKC!$D$10:$D$5007,$H2211)))</f>
        <v/>
      </c>
      <c r="E2211" s="49" t="str">
        <f ca="1">IF(IF($H2211="","",INDEX([1]NKC!$E$10:$E$5007,$H2211))=$C$8,"",IF($H2211="","",INDEX([1]NKC!$F$10:$F$5007,$H2211)))</f>
        <v/>
      </c>
      <c r="F2211" s="55" t="str">
        <f ca="1">IF(IF($H2211="","",INDEX([1]NKC!$D$10:$D$5007,$H2211))=$C$8,"",IF($H2211="","",INDEX([1]NKC!$F$10:$F$5007,$H2211)))</f>
        <v/>
      </c>
      <c r="G2211" s="50">
        <f ca="1">IF(SUM(E2211:F2211)=0,0,$G$11+SUM(E$12:$E2211)-SUM(F$12:$F2211))</f>
        <v>0</v>
      </c>
      <c r="H2211" s="51" t="str">
        <f ca="1">IF(IF(TYPE(MATCH($C$8,OFFSET([1]NKC!$D$10,H2210,0):'[1]NKC'!$D$5007,0)+H2210)=16,"",MATCH($C$8,OFFSET([1]NKC!$D$10,H2210,0):'[1]NKC'!$D$5007,0)+H2210)&lt;IF(TYPE(MATCH($C$8,OFFSET([1]NKC!$E$10,H2210,0):'[1]NKC'!$E$5007,0)+H2210)=16,"",MATCH($C$8,OFFSET([1]NKC!$E$10,H2210,0):'[1]NKC'!$E$5007,0)+H2210),IF(TYPE(MATCH($C$8,OFFSET([1]NKC!$D$10,H2210,0):'[1]NKC'!$D$5007,0)+H2210)=16,"",MATCH($C$8,OFFSET([1]NKC!$D$10,H2210,0):'[1]NKC'!$D$5007,0)+H2210),IF(TYPE(MATCH($C$8,OFFSET([1]NKC!$E$10,H2210,0):'[1]NKC'!$E$5007,0)+H2210)=16,"",MATCH($C$8,OFFSET([1]NKC!$E$10,H2210,0):'[1]NKC'!$E$5007,0)+H2210))</f>
        <v/>
      </c>
    </row>
    <row r="2212" spans="1:8" s="52" customFormat="1" ht="14.25" hidden="1">
      <c r="A2212" s="45" t="str">
        <f ca="1">IF($H2212="","",INDEX([1]NKC!$A$10:$A$5007,$H2212))</f>
        <v/>
      </c>
      <c r="B2212" s="46" t="str">
        <f ca="1">IF($H2212="","",INDEX([1]NKC!$B$10:$B$5007,$H2212))</f>
        <v/>
      </c>
      <c r="C2212" s="47" t="str">
        <f ca="1">IF($H2212="","",INDEX([1]NKC!$C$10:$C$5007,$H2212))</f>
        <v/>
      </c>
      <c r="D2212" s="48" t="str">
        <f ca="1">IF(IF($H2212="","",INDEX([1]NKC!$D$10:$D$5007,$H2212))=$C$8,IF($H2212="","",INDEX([1]NKC!$E$10:$E$5007,$H2212)),IF($H2212="","",INDEX([1]NKC!$D$10:$D$5007,$H2212)))</f>
        <v/>
      </c>
      <c r="E2212" s="49" t="str">
        <f ca="1">IF(IF($H2212="","",INDEX([1]NKC!$E$10:$E$5007,$H2212))=$C$8,"",IF($H2212="","",INDEX([1]NKC!$F$10:$F$5007,$H2212)))</f>
        <v/>
      </c>
      <c r="F2212" s="55" t="str">
        <f ca="1">IF(IF($H2212="","",INDEX([1]NKC!$D$10:$D$5007,$H2212))=$C$8,"",IF($H2212="","",INDEX([1]NKC!$F$10:$F$5007,$H2212)))</f>
        <v/>
      </c>
      <c r="G2212" s="50">
        <f ca="1">IF(SUM(E2212:F2212)=0,0,$G$11+SUM(E$12:$E2212)-SUM(F$12:$F2212))</f>
        <v>0</v>
      </c>
      <c r="H2212" s="51" t="str">
        <f ca="1">IF(IF(TYPE(MATCH($C$8,OFFSET([1]NKC!$D$10,H2211,0):'[1]NKC'!$D$5007,0)+H2211)=16,"",MATCH($C$8,OFFSET([1]NKC!$D$10,H2211,0):'[1]NKC'!$D$5007,0)+H2211)&lt;IF(TYPE(MATCH($C$8,OFFSET([1]NKC!$E$10,H2211,0):'[1]NKC'!$E$5007,0)+H2211)=16,"",MATCH($C$8,OFFSET([1]NKC!$E$10,H2211,0):'[1]NKC'!$E$5007,0)+H2211),IF(TYPE(MATCH($C$8,OFFSET([1]NKC!$D$10,H2211,0):'[1]NKC'!$D$5007,0)+H2211)=16,"",MATCH($C$8,OFFSET([1]NKC!$D$10,H2211,0):'[1]NKC'!$D$5007,0)+H2211),IF(TYPE(MATCH($C$8,OFFSET([1]NKC!$E$10,H2211,0):'[1]NKC'!$E$5007,0)+H2211)=16,"",MATCH($C$8,OFFSET([1]NKC!$E$10,H2211,0):'[1]NKC'!$E$5007,0)+H2211))</f>
        <v/>
      </c>
    </row>
    <row r="2213" spans="1:8" s="52" customFormat="1" ht="14.25" hidden="1">
      <c r="A2213" s="45" t="str">
        <f ca="1">IF($H2213="","",INDEX([1]NKC!$A$10:$A$5007,$H2213))</f>
        <v/>
      </c>
      <c r="B2213" s="46" t="str">
        <f ca="1">IF($H2213="","",INDEX([1]NKC!$B$10:$B$5007,$H2213))</f>
        <v/>
      </c>
      <c r="C2213" s="47" t="str">
        <f ca="1">IF($H2213="","",INDEX([1]NKC!$C$10:$C$5007,$H2213))</f>
        <v/>
      </c>
      <c r="D2213" s="48" t="str">
        <f ca="1">IF(IF($H2213="","",INDEX([1]NKC!$D$10:$D$5007,$H2213))=$C$8,IF($H2213="","",INDEX([1]NKC!$E$10:$E$5007,$H2213)),IF($H2213="","",INDEX([1]NKC!$D$10:$D$5007,$H2213)))</f>
        <v/>
      </c>
      <c r="E2213" s="49" t="str">
        <f ca="1">IF(IF($H2213="","",INDEX([1]NKC!$E$10:$E$5007,$H2213))=$C$8,"",IF($H2213="","",INDEX([1]NKC!$F$10:$F$5007,$H2213)))</f>
        <v/>
      </c>
      <c r="F2213" s="55" t="str">
        <f ca="1">IF(IF($H2213="","",INDEX([1]NKC!$D$10:$D$5007,$H2213))=$C$8,"",IF($H2213="","",INDEX([1]NKC!$F$10:$F$5007,$H2213)))</f>
        <v/>
      </c>
      <c r="G2213" s="50">
        <f ca="1">IF(SUM(E2213:F2213)=0,0,$G$11+SUM(E$12:$E2213)-SUM(F$12:$F2213))</f>
        <v>0</v>
      </c>
      <c r="H2213" s="51" t="str">
        <f ca="1">IF(IF(TYPE(MATCH($C$8,OFFSET([1]NKC!$D$10,H2212,0):'[1]NKC'!$D$5007,0)+H2212)=16,"",MATCH($C$8,OFFSET([1]NKC!$D$10,H2212,0):'[1]NKC'!$D$5007,0)+H2212)&lt;IF(TYPE(MATCH($C$8,OFFSET([1]NKC!$E$10,H2212,0):'[1]NKC'!$E$5007,0)+H2212)=16,"",MATCH($C$8,OFFSET([1]NKC!$E$10,H2212,0):'[1]NKC'!$E$5007,0)+H2212),IF(TYPE(MATCH($C$8,OFFSET([1]NKC!$D$10,H2212,0):'[1]NKC'!$D$5007,0)+H2212)=16,"",MATCH($C$8,OFFSET([1]NKC!$D$10,H2212,0):'[1]NKC'!$D$5007,0)+H2212),IF(TYPE(MATCH($C$8,OFFSET([1]NKC!$E$10,H2212,0):'[1]NKC'!$E$5007,0)+H2212)=16,"",MATCH($C$8,OFFSET([1]NKC!$E$10,H2212,0):'[1]NKC'!$E$5007,0)+H2212))</f>
        <v/>
      </c>
    </row>
    <row r="2214" spans="1:8" s="52" customFormat="1" ht="14.25" hidden="1">
      <c r="A2214" s="45" t="str">
        <f ca="1">IF($H2214="","",INDEX([1]NKC!$A$10:$A$5007,$H2214))</f>
        <v/>
      </c>
      <c r="B2214" s="46" t="str">
        <f ca="1">IF($H2214="","",INDEX([1]NKC!$B$10:$B$5007,$H2214))</f>
        <v/>
      </c>
      <c r="C2214" s="47" t="str">
        <f ca="1">IF($H2214="","",INDEX([1]NKC!$C$10:$C$5007,$H2214))</f>
        <v/>
      </c>
      <c r="D2214" s="48" t="str">
        <f ca="1">IF(IF($H2214="","",INDEX([1]NKC!$D$10:$D$5007,$H2214))=$C$8,IF($H2214="","",INDEX([1]NKC!$E$10:$E$5007,$H2214)),IF($H2214="","",INDEX([1]NKC!$D$10:$D$5007,$H2214)))</f>
        <v/>
      </c>
      <c r="E2214" s="49" t="str">
        <f ca="1">IF(IF($H2214="","",INDEX([1]NKC!$E$10:$E$5007,$H2214))=$C$8,"",IF($H2214="","",INDEX([1]NKC!$F$10:$F$5007,$H2214)))</f>
        <v/>
      </c>
      <c r="F2214" s="55" t="str">
        <f ca="1">IF(IF($H2214="","",INDEX([1]NKC!$D$10:$D$5007,$H2214))=$C$8,"",IF($H2214="","",INDEX([1]NKC!$F$10:$F$5007,$H2214)))</f>
        <v/>
      </c>
      <c r="G2214" s="50">
        <f ca="1">IF(SUM(E2214:F2214)=0,0,$G$11+SUM(E$12:$E2214)-SUM(F$12:$F2214))</f>
        <v>0</v>
      </c>
      <c r="H2214" s="51" t="str">
        <f ca="1">IF(IF(TYPE(MATCH($C$8,OFFSET([1]NKC!$D$10,H2213,0):'[1]NKC'!$D$5007,0)+H2213)=16,"",MATCH($C$8,OFFSET([1]NKC!$D$10,H2213,0):'[1]NKC'!$D$5007,0)+H2213)&lt;IF(TYPE(MATCH($C$8,OFFSET([1]NKC!$E$10,H2213,0):'[1]NKC'!$E$5007,0)+H2213)=16,"",MATCH($C$8,OFFSET([1]NKC!$E$10,H2213,0):'[1]NKC'!$E$5007,0)+H2213),IF(TYPE(MATCH($C$8,OFFSET([1]NKC!$D$10,H2213,0):'[1]NKC'!$D$5007,0)+H2213)=16,"",MATCH($C$8,OFFSET([1]NKC!$D$10,H2213,0):'[1]NKC'!$D$5007,0)+H2213),IF(TYPE(MATCH($C$8,OFFSET([1]NKC!$E$10,H2213,0):'[1]NKC'!$E$5007,0)+H2213)=16,"",MATCH($C$8,OFFSET([1]NKC!$E$10,H2213,0):'[1]NKC'!$E$5007,0)+H2213))</f>
        <v/>
      </c>
    </row>
    <row r="2215" spans="1:8" s="52" customFormat="1" ht="14.25" hidden="1">
      <c r="A2215" s="45" t="str">
        <f ca="1">IF($H2215="","",INDEX([1]NKC!$A$10:$A$5007,$H2215))</f>
        <v/>
      </c>
      <c r="B2215" s="46" t="str">
        <f ca="1">IF($H2215="","",INDEX([1]NKC!$B$10:$B$5007,$H2215))</f>
        <v/>
      </c>
      <c r="C2215" s="47" t="str">
        <f ca="1">IF($H2215="","",INDEX([1]NKC!$C$10:$C$5007,$H2215))</f>
        <v/>
      </c>
      <c r="D2215" s="48" t="str">
        <f ca="1">IF(IF($H2215="","",INDEX([1]NKC!$D$10:$D$5007,$H2215))=$C$8,IF($H2215="","",INDEX([1]NKC!$E$10:$E$5007,$H2215)),IF($H2215="","",INDEX([1]NKC!$D$10:$D$5007,$H2215)))</f>
        <v/>
      </c>
      <c r="E2215" s="49" t="str">
        <f ca="1">IF(IF($H2215="","",INDEX([1]NKC!$E$10:$E$5007,$H2215))=$C$8,"",IF($H2215="","",INDEX([1]NKC!$F$10:$F$5007,$H2215)))</f>
        <v/>
      </c>
      <c r="F2215" s="55" t="str">
        <f ca="1">IF(IF($H2215="","",INDEX([1]NKC!$D$10:$D$5007,$H2215))=$C$8,"",IF($H2215="","",INDEX([1]NKC!$F$10:$F$5007,$H2215)))</f>
        <v/>
      </c>
      <c r="G2215" s="50">
        <f ca="1">IF(SUM(E2215:F2215)=0,0,$G$11+SUM(E$12:$E2215)-SUM(F$12:$F2215))</f>
        <v>0</v>
      </c>
      <c r="H2215" s="51" t="str">
        <f ca="1">IF(IF(TYPE(MATCH($C$8,OFFSET([1]NKC!$D$10,H2214,0):'[1]NKC'!$D$5007,0)+H2214)=16,"",MATCH($C$8,OFFSET([1]NKC!$D$10,H2214,0):'[1]NKC'!$D$5007,0)+H2214)&lt;IF(TYPE(MATCH($C$8,OFFSET([1]NKC!$E$10,H2214,0):'[1]NKC'!$E$5007,0)+H2214)=16,"",MATCH($C$8,OFFSET([1]NKC!$E$10,H2214,0):'[1]NKC'!$E$5007,0)+H2214),IF(TYPE(MATCH($C$8,OFFSET([1]NKC!$D$10,H2214,0):'[1]NKC'!$D$5007,0)+H2214)=16,"",MATCH($C$8,OFFSET([1]NKC!$D$10,H2214,0):'[1]NKC'!$D$5007,0)+H2214),IF(TYPE(MATCH($C$8,OFFSET([1]NKC!$E$10,H2214,0):'[1]NKC'!$E$5007,0)+H2214)=16,"",MATCH($C$8,OFFSET([1]NKC!$E$10,H2214,0):'[1]NKC'!$E$5007,0)+H2214))</f>
        <v/>
      </c>
    </row>
    <row r="2216" spans="1:8" s="52" customFormat="1" ht="14.25" hidden="1">
      <c r="A2216" s="45" t="str">
        <f ca="1">IF($H2216="","",INDEX([1]NKC!$A$10:$A$5007,$H2216))</f>
        <v/>
      </c>
      <c r="B2216" s="46" t="str">
        <f ca="1">IF($H2216="","",INDEX([1]NKC!$B$10:$B$5007,$H2216))</f>
        <v/>
      </c>
      <c r="C2216" s="47" t="str">
        <f ca="1">IF($H2216="","",INDEX([1]NKC!$C$10:$C$5007,$H2216))</f>
        <v/>
      </c>
      <c r="D2216" s="48" t="str">
        <f ca="1">IF(IF($H2216="","",INDEX([1]NKC!$D$10:$D$5007,$H2216))=$C$8,IF($H2216="","",INDEX([1]NKC!$E$10:$E$5007,$H2216)),IF($H2216="","",INDEX([1]NKC!$D$10:$D$5007,$H2216)))</f>
        <v/>
      </c>
      <c r="E2216" s="49" t="str">
        <f ca="1">IF(IF($H2216="","",INDEX([1]NKC!$E$10:$E$5007,$H2216))=$C$8,"",IF($H2216="","",INDEX([1]NKC!$F$10:$F$5007,$H2216)))</f>
        <v/>
      </c>
      <c r="F2216" s="55" t="str">
        <f ca="1">IF(IF($H2216="","",INDEX([1]NKC!$D$10:$D$5007,$H2216))=$C$8,"",IF($H2216="","",INDEX([1]NKC!$F$10:$F$5007,$H2216)))</f>
        <v/>
      </c>
      <c r="G2216" s="50">
        <f ca="1">IF(SUM(E2216:F2216)=0,0,$G$11+SUM(E$12:$E2216)-SUM(F$12:$F2216))</f>
        <v>0</v>
      </c>
      <c r="H2216" s="51" t="str">
        <f ca="1">IF(IF(TYPE(MATCH($C$8,OFFSET([1]NKC!$D$10,H2215,0):'[1]NKC'!$D$5007,0)+H2215)=16,"",MATCH($C$8,OFFSET([1]NKC!$D$10,H2215,0):'[1]NKC'!$D$5007,0)+H2215)&lt;IF(TYPE(MATCH($C$8,OFFSET([1]NKC!$E$10,H2215,0):'[1]NKC'!$E$5007,0)+H2215)=16,"",MATCH($C$8,OFFSET([1]NKC!$E$10,H2215,0):'[1]NKC'!$E$5007,0)+H2215),IF(TYPE(MATCH($C$8,OFFSET([1]NKC!$D$10,H2215,0):'[1]NKC'!$D$5007,0)+H2215)=16,"",MATCH($C$8,OFFSET([1]NKC!$D$10,H2215,0):'[1]NKC'!$D$5007,0)+H2215),IF(TYPE(MATCH($C$8,OFFSET([1]NKC!$E$10,H2215,0):'[1]NKC'!$E$5007,0)+H2215)=16,"",MATCH($C$8,OFFSET([1]NKC!$E$10,H2215,0):'[1]NKC'!$E$5007,0)+H2215))</f>
        <v/>
      </c>
    </row>
    <row r="2217" spans="1:8" s="52" customFormat="1" ht="14.25" hidden="1">
      <c r="A2217" s="45" t="str">
        <f ca="1">IF($H2217="","",INDEX([1]NKC!$A$10:$A$5007,$H2217))</f>
        <v/>
      </c>
      <c r="B2217" s="46" t="str">
        <f ca="1">IF($H2217="","",INDEX([1]NKC!$B$10:$B$5007,$H2217))</f>
        <v/>
      </c>
      <c r="C2217" s="47" t="str">
        <f ca="1">IF($H2217="","",INDEX([1]NKC!$C$10:$C$5007,$H2217))</f>
        <v/>
      </c>
      <c r="D2217" s="48" t="str">
        <f ca="1">IF(IF($H2217="","",INDEX([1]NKC!$D$10:$D$5007,$H2217))=$C$8,IF($H2217="","",INDEX([1]NKC!$E$10:$E$5007,$H2217)),IF($H2217="","",INDEX([1]NKC!$D$10:$D$5007,$H2217)))</f>
        <v/>
      </c>
      <c r="E2217" s="49" t="str">
        <f ca="1">IF(IF($H2217="","",INDEX([1]NKC!$E$10:$E$5007,$H2217))=$C$8,"",IF($H2217="","",INDEX([1]NKC!$F$10:$F$5007,$H2217)))</f>
        <v/>
      </c>
      <c r="F2217" s="55" t="str">
        <f ca="1">IF(IF($H2217="","",INDEX([1]NKC!$D$10:$D$5007,$H2217))=$C$8,"",IF($H2217="","",INDEX([1]NKC!$F$10:$F$5007,$H2217)))</f>
        <v/>
      </c>
      <c r="G2217" s="50">
        <f ca="1">IF(SUM(E2217:F2217)=0,0,$G$11+SUM(E$12:$E2217)-SUM(F$12:$F2217))</f>
        <v>0</v>
      </c>
      <c r="H2217" s="51" t="str">
        <f ca="1">IF(IF(TYPE(MATCH($C$8,OFFSET([1]NKC!$D$10,H2216,0):'[1]NKC'!$D$5007,0)+H2216)=16,"",MATCH($C$8,OFFSET([1]NKC!$D$10,H2216,0):'[1]NKC'!$D$5007,0)+H2216)&lt;IF(TYPE(MATCH($C$8,OFFSET([1]NKC!$E$10,H2216,0):'[1]NKC'!$E$5007,0)+H2216)=16,"",MATCH($C$8,OFFSET([1]NKC!$E$10,H2216,0):'[1]NKC'!$E$5007,0)+H2216),IF(TYPE(MATCH($C$8,OFFSET([1]NKC!$D$10,H2216,0):'[1]NKC'!$D$5007,0)+H2216)=16,"",MATCH($C$8,OFFSET([1]NKC!$D$10,H2216,0):'[1]NKC'!$D$5007,0)+H2216),IF(TYPE(MATCH($C$8,OFFSET([1]NKC!$E$10,H2216,0):'[1]NKC'!$E$5007,0)+H2216)=16,"",MATCH($C$8,OFFSET([1]NKC!$E$10,H2216,0):'[1]NKC'!$E$5007,0)+H2216))</f>
        <v/>
      </c>
    </row>
    <row r="2218" spans="1:8" s="52" customFormat="1" ht="14.25" hidden="1">
      <c r="A2218" s="45" t="str">
        <f ca="1">IF($H2218="","",INDEX([1]NKC!$A$10:$A$5007,$H2218))</f>
        <v/>
      </c>
      <c r="B2218" s="46" t="str">
        <f ca="1">IF($H2218="","",INDEX([1]NKC!$B$10:$B$5007,$H2218))</f>
        <v/>
      </c>
      <c r="C2218" s="47" t="str">
        <f ca="1">IF($H2218="","",INDEX([1]NKC!$C$10:$C$5007,$H2218))</f>
        <v/>
      </c>
      <c r="D2218" s="48" t="str">
        <f ca="1">IF(IF($H2218="","",INDEX([1]NKC!$D$10:$D$5007,$H2218))=$C$8,IF($H2218="","",INDEX([1]NKC!$E$10:$E$5007,$H2218)),IF($H2218="","",INDEX([1]NKC!$D$10:$D$5007,$H2218)))</f>
        <v/>
      </c>
      <c r="E2218" s="49" t="str">
        <f ca="1">IF(IF($H2218="","",INDEX([1]NKC!$E$10:$E$5007,$H2218))=$C$8,"",IF($H2218="","",INDEX([1]NKC!$F$10:$F$5007,$H2218)))</f>
        <v/>
      </c>
      <c r="F2218" s="55" t="str">
        <f ca="1">IF(IF($H2218="","",INDEX([1]NKC!$D$10:$D$5007,$H2218))=$C$8,"",IF($H2218="","",INDEX([1]NKC!$F$10:$F$5007,$H2218)))</f>
        <v/>
      </c>
      <c r="G2218" s="50">
        <f ca="1">IF(SUM(E2218:F2218)=0,0,$G$11+SUM(E$12:$E2218)-SUM(F$12:$F2218))</f>
        <v>0</v>
      </c>
      <c r="H2218" s="51" t="str">
        <f ca="1">IF(IF(TYPE(MATCH($C$8,OFFSET([1]NKC!$D$10,H2217,0):'[1]NKC'!$D$5007,0)+H2217)=16,"",MATCH($C$8,OFFSET([1]NKC!$D$10,H2217,0):'[1]NKC'!$D$5007,0)+H2217)&lt;IF(TYPE(MATCH($C$8,OFFSET([1]NKC!$E$10,H2217,0):'[1]NKC'!$E$5007,0)+H2217)=16,"",MATCH($C$8,OFFSET([1]NKC!$E$10,H2217,0):'[1]NKC'!$E$5007,0)+H2217),IF(TYPE(MATCH($C$8,OFFSET([1]NKC!$D$10,H2217,0):'[1]NKC'!$D$5007,0)+H2217)=16,"",MATCH($C$8,OFFSET([1]NKC!$D$10,H2217,0):'[1]NKC'!$D$5007,0)+H2217),IF(TYPE(MATCH($C$8,OFFSET([1]NKC!$E$10,H2217,0):'[1]NKC'!$E$5007,0)+H2217)=16,"",MATCH($C$8,OFFSET([1]NKC!$E$10,H2217,0):'[1]NKC'!$E$5007,0)+H2217))</f>
        <v/>
      </c>
    </row>
    <row r="2219" spans="1:8" s="52" customFormat="1" ht="14.25" hidden="1">
      <c r="A2219" s="45" t="str">
        <f ca="1">IF($H2219="","",INDEX([1]NKC!$A$10:$A$5007,$H2219))</f>
        <v/>
      </c>
      <c r="B2219" s="46" t="str">
        <f ca="1">IF($H2219="","",INDEX([1]NKC!$B$10:$B$5007,$H2219))</f>
        <v/>
      </c>
      <c r="C2219" s="47" t="str">
        <f ca="1">IF($H2219="","",INDEX([1]NKC!$C$10:$C$5007,$H2219))</f>
        <v/>
      </c>
      <c r="D2219" s="48" t="str">
        <f ca="1">IF(IF($H2219="","",INDEX([1]NKC!$D$10:$D$5007,$H2219))=$C$8,IF($H2219="","",INDEX([1]NKC!$E$10:$E$5007,$H2219)),IF($H2219="","",INDEX([1]NKC!$D$10:$D$5007,$H2219)))</f>
        <v/>
      </c>
      <c r="E2219" s="49" t="str">
        <f ca="1">IF(IF($H2219="","",INDEX([1]NKC!$E$10:$E$5007,$H2219))=$C$8,"",IF($H2219="","",INDEX([1]NKC!$F$10:$F$5007,$H2219)))</f>
        <v/>
      </c>
      <c r="F2219" s="55" t="str">
        <f ca="1">IF(IF($H2219="","",INDEX([1]NKC!$D$10:$D$5007,$H2219))=$C$8,"",IF($H2219="","",INDEX([1]NKC!$F$10:$F$5007,$H2219)))</f>
        <v/>
      </c>
      <c r="G2219" s="50">
        <f ca="1">IF(SUM(E2219:F2219)=0,0,$G$11+SUM(E$12:$E2219)-SUM(F$12:$F2219))</f>
        <v>0</v>
      </c>
      <c r="H2219" s="51" t="str">
        <f ca="1">IF(IF(TYPE(MATCH($C$8,OFFSET([1]NKC!$D$10,H2218,0):'[1]NKC'!$D$5007,0)+H2218)=16,"",MATCH($C$8,OFFSET([1]NKC!$D$10,H2218,0):'[1]NKC'!$D$5007,0)+H2218)&lt;IF(TYPE(MATCH($C$8,OFFSET([1]NKC!$E$10,H2218,0):'[1]NKC'!$E$5007,0)+H2218)=16,"",MATCH($C$8,OFFSET([1]NKC!$E$10,H2218,0):'[1]NKC'!$E$5007,0)+H2218),IF(TYPE(MATCH($C$8,OFFSET([1]NKC!$D$10,H2218,0):'[1]NKC'!$D$5007,0)+H2218)=16,"",MATCH($C$8,OFFSET([1]NKC!$D$10,H2218,0):'[1]NKC'!$D$5007,0)+H2218),IF(TYPE(MATCH($C$8,OFFSET([1]NKC!$E$10,H2218,0):'[1]NKC'!$E$5007,0)+H2218)=16,"",MATCH($C$8,OFFSET([1]NKC!$E$10,H2218,0):'[1]NKC'!$E$5007,0)+H2218))</f>
        <v/>
      </c>
    </row>
    <row r="2220" spans="1:8" s="52" customFormat="1" ht="14.25" hidden="1">
      <c r="A2220" s="45" t="str">
        <f ca="1">IF($H2220="","",INDEX([1]NKC!$A$10:$A$5007,$H2220))</f>
        <v/>
      </c>
      <c r="B2220" s="46" t="str">
        <f ca="1">IF($H2220="","",INDEX([1]NKC!$B$10:$B$5007,$H2220))</f>
        <v/>
      </c>
      <c r="C2220" s="47" t="str">
        <f ca="1">IF($H2220="","",INDEX([1]NKC!$C$10:$C$5007,$H2220))</f>
        <v/>
      </c>
      <c r="D2220" s="48" t="str">
        <f ca="1">IF(IF($H2220="","",INDEX([1]NKC!$D$10:$D$5007,$H2220))=$C$8,IF($H2220="","",INDEX([1]NKC!$E$10:$E$5007,$H2220)),IF($H2220="","",INDEX([1]NKC!$D$10:$D$5007,$H2220)))</f>
        <v/>
      </c>
      <c r="E2220" s="49" t="str">
        <f ca="1">IF(IF($H2220="","",INDEX([1]NKC!$E$10:$E$5007,$H2220))=$C$8,"",IF($H2220="","",INDEX([1]NKC!$F$10:$F$5007,$H2220)))</f>
        <v/>
      </c>
      <c r="F2220" s="55" t="str">
        <f ca="1">IF(IF($H2220="","",INDEX([1]NKC!$D$10:$D$5007,$H2220))=$C$8,"",IF($H2220="","",INDEX([1]NKC!$F$10:$F$5007,$H2220)))</f>
        <v/>
      </c>
      <c r="G2220" s="50">
        <f ca="1">IF(SUM(E2220:F2220)=0,0,$G$11+SUM(E$12:$E2220)-SUM(F$12:$F2220))</f>
        <v>0</v>
      </c>
      <c r="H2220" s="51" t="str">
        <f ca="1">IF(IF(TYPE(MATCH($C$8,OFFSET([1]NKC!$D$10,H2219,0):'[1]NKC'!$D$5007,0)+H2219)=16,"",MATCH($C$8,OFFSET([1]NKC!$D$10,H2219,0):'[1]NKC'!$D$5007,0)+H2219)&lt;IF(TYPE(MATCH($C$8,OFFSET([1]NKC!$E$10,H2219,0):'[1]NKC'!$E$5007,0)+H2219)=16,"",MATCH($C$8,OFFSET([1]NKC!$E$10,H2219,0):'[1]NKC'!$E$5007,0)+H2219),IF(TYPE(MATCH($C$8,OFFSET([1]NKC!$D$10,H2219,0):'[1]NKC'!$D$5007,0)+H2219)=16,"",MATCH($C$8,OFFSET([1]NKC!$D$10,H2219,0):'[1]NKC'!$D$5007,0)+H2219),IF(TYPE(MATCH($C$8,OFFSET([1]NKC!$E$10,H2219,0):'[1]NKC'!$E$5007,0)+H2219)=16,"",MATCH($C$8,OFFSET([1]NKC!$E$10,H2219,0):'[1]NKC'!$E$5007,0)+H2219))</f>
        <v/>
      </c>
    </row>
    <row r="2221" spans="1:8" s="52" customFormat="1" ht="14.25" hidden="1">
      <c r="A2221" s="45" t="str">
        <f ca="1">IF($H2221="","",INDEX([1]NKC!$A$10:$A$5007,$H2221))</f>
        <v/>
      </c>
      <c r="B2221" s="46" t="str">
        <f ca="1">IF($H2221="","",INDEX([1]NKC!$B$10:$B$5007,$H2221))</f>
        <v/>
      </c>
      <c r="C2221" s="47" t="str">
        <f ca="1">IF($H2221="","",INDEX([1]NKC!$C$10:$C$5007,$H2221))</f>
        <v/>
      </c>
      <c r="D2221" s="48" t="str">
        <f ca="1">IF(IF($H2221="","",INDEX([1]NKC!$D$10:$D$5007,$H2221))=$C$8,IF($H2221="","",INDEX([1]NKC!$E$10:$E$5007,$H2221)),IF($H2221="","",INDEX([1]NKC!$D$10:$D$5007,$H2221)))</f>
        <v/>
      </c>
      <c r="E2221" s="49" t="str">
        <f ca="1">IF(IF($H2221="","",INDEX([1]NKC!$E$10:$E$5007,$H2221))=$C$8,"",IF($H2221="","",INDEX([1]NKC!$F$10:$F$5007,$H2221)))</f>
        <v/>
      </c>
      <c r="F2221" s="55" t="str">
        <f ca="1">IF(IF($H2221="","",INDEX([1]NKC!$D$10:$D$5007,$H2221))=$C$8,"",IF($H2221="","",INDEX([1]NKC!$F$10:$F$5007,$H2221)))</f>
        <v/>
      </c>
      <c r="G2221" s="50">
        <f ca="1">IF(SUM(E2221:F2221)=0,0,$G$11+SUM(E$12:$E2221)-SUM(F$12:$F2221))</f>
        <v>0</v>
      </c>
      <c r="H2221" s="51" t="str">
        <f ca="1">IF(IF(TYPE(MATCH($C$8,OFFSET([1]NKC!$D$10,H2220,0):'[1]NKC'!$D$5007,0)+H2220)=16,"",MATCH($C$8,OFFSET([1]NKC!$D$10,H2220,0):'[1]NKC'!$D$5007,0)+H2220)&lt;IF(TYPE(MATCH($C$8,OFFSET([1]NKC!$E$10,H2220,0):'[1]NKC'!$E$5007,0)+H2220)=16,"",MATCH($C$8,OFFSET([1]NKC!$E$10,H2220,0):'[1]NKC'!$E$5007,0)+H2220),IF(TYPE(MATCH($C$8,OFFSET([1]NKC!$D$10,H2220,0):'[1]NKC'!$D$5007,0)+H2220)=16,"",MATCH($C$8,OFFSET([1]NKC!$D$10,H2220,0):'[1]NKC'!$D$5007,0)+H2220),IF(TYPE(MATCH($C$8,OFFSET([1]NKC!$E$10,H2220,0):'[1]NKC'!$E$5007,0)+H2220)=16,"",MATCH($C$8,OFFSET([1]NKC!$E$10,H2220,0):'[1]NKC'!$E$5007,0)+H2220))</f>
        <v/>
      </c>
    </row>
    <row r="2222" spans="1:8" s="52" customFormat="1" ht="14.25" hidden="1">
      <c r="A2222" s="45" t="str">
        <f ca="1">IF($H2222="","",INDEX([1]NKC!$A$10:$A$5007,$H2222))</f>
        <v/>
      </c>
      <c r="B2222" s="46" t="str">
        <f ca="1">IF($H2222="","",INDEX([1]NKC!$B$10:$B$5007,$H2222))</f>
        <v/>
      </c>
      <c r="C2222" s="47" t="str">
        <f ca="1">IF($H2222="","",INDEX([1]NKC!$C$10:$C$5007,$H2222))</f>
        <v/>
      </c>
      <c r="D2222" s="48" t="str">
        <f ca="1">IF(IF($H2222="","",INDEX([1]NKC!$D$10:$D$5007,$H2222))=$C$8,IF($H2222="","",INDEX([1]NKC!$E$10:$E$5007,$H2222)),IF($H2222="","",INDEX([1]NKC!$D$10:$D$5007,$H2222)))</f>
        <v/>
      </c>
      <c r="E2222" s="49" t="str">
        <f ca="1">IF(IF($H2222="","",INDEX([1]NKC!$E$10:$E$5007,$H2222))=$C$8,"",IF($H2222="","",INDEX([1]NKC!$F$10:$F$5007,$H2222)))</f>
        <v/>
      </c>
      <c r="F2222" s="55" t="str">
        <f ca="1">IF(IF($H2222="","",INDEX([1]NKC!$D$10:$D$5007,$H2222))=$C$8,"",IF($H2222="","",INDEX([1]NKC!$F$10:$F$5007,$H2222)))</f>
        <v/>
      </c>
      <c r="G2222" s="50">
        <f ca="1">IF(SUM(E2222:F2222)=0,0,$G$11+SUM(E$12:$E2222)-SUM(F$12:$F2222))</f>
        <v>0</v>
      </c>
      <c r="H2222" s="51" t="str">
        <f ca="1">IF(IF(TYPE(MATCH($C$8,OFFSET([1]NKC!$D$10,H2221,0):'[1]NKC'!$D$5007,0)+H2221)=16,"",MATCH($C$8,OFFSET([1]NKC!$D$10,H2221,0):'[1]NKC'!$D$5007,0)+H2221)&lt;IF(TYPE(MATCH($C$8,OFFSET([1]NKC!$E$10,H2221,0):'[1]NKC'!$E$5007,0)+H2221)=16,"",MATCH($C$8,OFFSET([1]NKC!$E$10,H2221,0):'[1]NKC'!$E$5007,0)+H2221),IF(TYPE(MATCH($C$8,OFFSET([1]NKC!$D$10,H2221,0):'[1]NKC'!$D$5007,0)+H2221)=16,"",MATCH($C$8,OFFSET([1]NKC!$D$10,H2221,0):'[1]NKC'!$D$5007,0)+H2221),IF(TYPE(MATCH($C$8,OFFSET([1]NKC!$E$10,H2221,0):'[1]NKC'!$E$5007,0)+H2221)=16,"",MATCH($C$8,OFFSET([1]NKC!$E$10,H2221,0):'[1]NKC'!$E$5007,0)+H2221))</f>
        <v/>
      </c>
    </row>
    <row r="2223" spans="1:8" s="52" customFormat="1" ht="14.25" hidden="1">
      <c r="A2223" s="45" t="str">
        <f ca="1">IF($H2223="","",INDEX([1]NKC!$A$10:$A$5007,$H2223))</f>
        <v/>
      </c>
      <c r="B2223" s="46" t="str">
        <f ca="1">IF($H2223="","",INDEX([1]NKC!$B$10:$B$5007,$H2223))</f>
        <v/>
      </c>
      <c r="C2223" s="47" t="str">
        <f ca="1">IF($H2223="","",INDEX([1]NKC!$C$10:$C$5007,$H2223))</f>
        <v/>
      </c>
      <c r="D2223" s="48" t="str">
        <f ca="1">IF(IF($H2223="","",INDEX([1]NKC!$D$10:$D$5007,$H2223))=$C$8,IF($H2223="","",INDEX([1]NKC!$E$10:$E$5007,$H2223)),IF($H2223="","",INDEX([1]NKC!$D$10:$D$5007,$H2223)))</f>
        <v/>
      </c>
      <c r="E2223" s="49" t="str">
        <f ca="1">IF(IF($H2223="","",INDEX([1]NKC!$E$10:$E$5007,$H2223))=$C$8,"",IF($H2223="","",INDEX([1]NKC!$F$10:$F$5007,$H2223)))</f>
        <v/>
      </c>
      <c r="F2223" s="55" t="str">
        <f ca="1">IF(IF($H2223="","",INDEX([1]NKC!$D$10:$D$5007,$H2223))=$C$8,"",IF($H2223="","",INDEX([1]NKC!$F$10:$F$5007,$H2223)))</f>
        <v/>
      </c>
      <c r="G2223" s="50">
        <f ca="1">IF(SUM(E2223:F2223)=0,0,$G$11+SUM(E$12:$E2223)-SUM(F$12:$F2223))</f>
        <v>0</v>
      </c>
      <c r="H2223" s="51" t="str">
        <f ca="1">IF(IF(TYPE(MATCH($C$8,OFFSET([1]NKC!$D$10,H2222,0):'[1]NKC'!$D$5007,0)+H2222)=16,"",MATCH($C$8,OFFSET([1]NKC!$D$10,H2222,0):'[1]NKC'!$D$5007,0)+H2222)&lt;IF(TYPE(MATCH($C$8,OFFSET([1]NKC!$E$10,H2222,0):'[1]NKC'!$E$5007,0)+H2222)=16,"",MATCH($C$8,OFFSET([1]NKC!$E$10,H2222,0):'[1]NKC'!$E$5007,0)+H2222),IF(TYPE(MATCH($C$8,OFFSET([1]NKC!$D$10,H2222,0):'[1]NKC'!$D$5007,0)+H2222)=16,"",MATCH($C$8,OFFSET([1]NKC!$D$10,H2222,0):'[1]NKC'!$D$5007,0)+H2222),IF(TYPE(MATCH($C$8,OFFSET([1]NKC!$E$10,H2222,0):'[1]NKC'!$E$5007,0)+H2222)=16,"",MATCH($C$8,OFFSET([1]NKC!$E$10,H2222,0):'[1]NKC'!$E$5007,0)+H2222))</f>
        <v/>
      </c>
    </row>
    <row r="2224" spans="1:8" s="52" customFormat="1" ht="14.25" hidden="1">
      <c r="A2224" s="45" t="str">
        <f ca="1">IF($H2224="","",INDEX([1]NKC!$A$10:$A$5007,$H2224))</f>
        <v/>
      </c>
      <c r="B2224" s="46" t="str">
        <f ca="1">IF($H2224="","",INDEX([1]NKC!$B$10:$B$5007,$H2224))</f>
        <v/>
      </c>
      <c r="C2224" s="47" t="str">
        <f ca="1">IF($H2224="","",INDEX([1]NKC!$C$10:$C$5007,$H2224))</f>
        <v/>
      </c>
      <c r="D2224" s="48" t="str">
        <f ca="1">IF(IF($H2224="","",INDEX([1]NKC!$D$10:$D$5007,$H2224))=$C$8,IF($H2224="","",INDEX([1]NKC!$E$10:$E$5007,$H2224)),IF($H2224="","",INDEX([1]NKC!$D$10:$D$5007,$H2224)))</f>
        <v/>
      </c>
      <c r="E2224" s="49" t="str">
        <f ca="1">IF(IF($H2224="","",INDEX([1]NKC!$E$10:$E$5007,$H2224))=$C$8,"",IF($H2224="","",INDEX([1]NKC!$F$10:$F$5007,$H2224)))</f>
        <v/>
      </c>
      <c r="F2224" s="55" t="str">
        <f ca="1">IF(IF($H2224="","",INDEX([1]NKC!$D$10:$D$5007,$H2224))=$C$8,"",IF($H2224="","",INDEX([1]NKC!$F$10:$F$5007,$H2224)))</f>
        <v/>
      </c>
      <c r="G2224" s="50">
        <f ca="1">IF(SUM(E2224:F2224)=0,0,$G$11+SUM(E$12:$E2224)-SUM(F$12:$F2224))</f>
        <v>0</v>
      </c>
      <c r="H2224" s="51" t="str">
        <f ca="1">IF(IF(TYPE(MATCH($C$8,OFFSET([1]NKC!$D$10,H2223,0):'[1]NKC'!$D$5007,0)+H2223)=16,"",MATCH($C$8,OFFSET([1]NKC!$D$10,H2223,0):'[1]NKC'!$D$5007,0)+H2223)&lt;IF(TYPE(MATCH($C$8,OFFSET([1]NKC!$E$10,H2223,0):'[1]NKC'!$E$5007,0)+H2223)=16,"",MATCH($C$8,OFFSET([1]NKC!$E$10,H2223,0):'[1]NKC'!$E$5007,0)+H2223),IF(TYPE(MATCH($C$8,OFFSET([1]NKC!$D$10,H2223,0):'[1]NKC'!$D$5007,0)+H2223)=16,"",MATCH($C$8,OFFSET([1]NKC!$D$10,H2223,0):'[1]NKC'!$D$5007,0)+H2223),IF(TYPE(MATCH($C$8,OFFSET([1]NKC!$E$10,H2223,0):'[1]NKC'!$E$5007,0)+H2223)=16,"",MATCH($C$8,OFFSET([1]NKC!$E$10,H2223,0):'[1]NKC'!$E$5007,0)+H2223))</f>
        <v/>
      </c>
    </row>
    <row r="2225" spans="1:8" s="52" customFormat="1" ht="14.25" hidden="1">
      <c r="A2225" s="45" t="str">
        <f ca="1">IF($H2225="","",INDEX([1]NKC!$A$10:$A$5007,$H2225))</f>
        <v/>
      </c>
      <c r="B2225" s="46" t="str">
        <f ca="1">IF($H2225="","",INDEX([1]NKC!$B$10:$B$5007,$H2225))</f>
        <v/>
      </c>
      <c r="C2225" s="47" t="str">
        <f ca="1">IF($H2225="","",INDEX([1]NKC!$C$10:$C$5007,$H2225))</f>
        <v/>
      </c>
      <c r="D2225" s="48" t="str">
        <f ca="1">IF(IF($H2225="","",INDEX([1]NKC!$D$10:$D$5007,$H2225))=$C$8,IF($H2225="","",INDEX([1]NKC!$E$10:$E$5007,$H2225)),IF($H2225="","",INDEX([1]NKC!$D$10:$D$5007,$H2225)))</f>
        <v/>
      </c>
      <c r="E2225" s="49" t="str">
        <f ca="1">IF(IF($H2225="","",INDEX([1]NKC!$E$10:$E$5007,$H2225))=$C$8,"",IF($H2225="","",INDEX([1]NKC!$F$10:$F$5007,$H2225)))</f>
        <v/>
      </c>
      <c r="F2225" s="55" t="str">
        <f ca="1">IF(IF($H2225="","",INDEX([1]NKC!$D$10:$D$5007,$H2225))=$C$8,"",IF($H2225="","",INDEX([1]NKC!$F$10:$F$5007,$H2225)))</f>
        <v/>
      </c>
      <c r="G2225" s="50">
        <f ca="1">IF(SUM(E2225:F2225)=0,0,$G$11+SUM(E$12:$E2225)-SUM(F$12:$F2225))</f>
        <v>0</v>
      </c>
      <c r="H2225" s="51" t="str">
        <f ca="1">IF(IF(TYPE(MATCH($C$8,OFFSET([1]NKC!$D$10,H2224,0):'[1]NKC'!$D$5007,0)+H2224)=16,"",MATCH($C$8,OFFSET([1]NKC!$D$10,H2224,0):'[1]NKC'!$D$5007,0)+H2224)&lt;IF(TYPE(MATCH($C$8,OFFSET([1]NKC!$E$10,H2224,0):'[1]NKC'!$E$5007,0)+H2224)=16,"",MATCH($C$8,OFFSET([1]NKC!$E$10,H2224,0):'[1]NKC'!$E$5007,0)+H2224),IF(TYPE(MATCH($C$8,OFFSET([1]NKC!$D$10,H2224,0):'[1]NKC'!$D$5007,0)+H2224)=16,"",MATCH($C$8,OFFSET([1]NKC!$D$10,H2224,0):'[1]NKC'!$D$5007,0)+H2224),IF(TYPE(MATCH($C$8,OFFSET([1]NKC!$E$10,H2224,0):'[1]NKC'!$E$5007,0)+H2224)=16,"",MATCH($C$8,OFFSET([1]NKC!$E$10,H2224,0):'[1]NKC'!$E$5007,0)+H2224))</f>
        <v/>
      </c>
    </row>
    <row r="2226" spans="1:8" s="52" customFormat="1" ht="14.25" hidden="1">
      <c r="A2226" s="45" t="str">
        <f ca="1">IF($H2226="","",INDEX([1]NKC!$A$10:$A$5007,$H2226))</f>
        <v/>
      </c>
      <c r="B2226" s="46" t="str">
        <f ca="1">IF($H2226="","",INDEX([1]NKC!$B$10:$B$5007,$H2226))</f>
        <v/>
      </c>
      <c r="C2226" s="47" t="str">
        <f ca="1">IF($H2226="","",INDEX([1]NKC!$C$10:$C$5007,$H2226))</f>
        <v/>
      </c>
      <c r="D2226" s="48" t="str">
        <f ca="1">IF(IF($H2226="","",INDEX([1]NKC!$D$10:$D$5007,$H2226))=$C$8,IF($H2226="","",INDEX([1]NKC!$E$10:$E$5007,$H2226)),IF($H2226="","",INDEX([1]NKC!$D$10:$D$5007,$H2226)))</f>
        <v/>
      </c>
      <c r="E2226" s="49" t="str">
        <f ca="1">IF(IF($H2226="","",INDEX([1]NKC!$E$10:$E$5007,$H2226))=$C$8,"",IF($H2226="","",INDEX([1]NKC!$F$10:$F$5007,$H2226)))</f>
        <v/>
      </c>
      <c r="F2226" s="55" t="str">
        <f ca="1">IF(IF($H2226="","",INDEX([1]NKC!$D$10:$D$5007,$H2226))=$C$8,"",IF($H2226="","",INDEX([1]NKC!$F$10:$F$5007,$H2226)))</f>
        <v/>
      </c>
      <c r="G2226" s="50">
        <f ca="1">IF(SUM(E2226:F2226)=0,0,$G$11+SUM(E$12:$E2226)-SUM(F$12:$F2226))</f>
        <v>0</v>
      </c>
      <c r="H2226" s="51" t="str">
        <f ca="1">IF(IF(TYPE(MATCH($C$8,OFFSET([1]NKC!$D$10,H2225,0):'[1]NKC'!$D$5007,0)+H2225)=16,"",MATCH($C$8,OFFSET([1]NKC!$D$10,H2225,0):'[1]NKC'!$D$5007,0)+H2225)&lt;IF(TYPE(MATCH($C$8,OFFSET([1]NKC!$E$10,H2225,0):'[1]NKC'!$E$5007,0)+H2225)=16,"",MATCH($C$8,OFFSET([1]NKC!$E$10,H2225,0):'[1]NKC'!$E$5007,0)+H2225),IF(TYPE(MATCH($C$8,OFFSET([1]NKC!$D$10,H2225,0):'[1]NKC'!$D$5007,0)+H2225)=16,"",MATCH($C$8,OFFSET([1]NKC!$D$10,H2225,0):'[1]NKC'!$D$5007,0)+H2225),IF(TYPE(MATCH($C$8,OFFSET([1]NKC!$E$10,H2225,0):'[1]NKC'!$E$5007,0)+H2225)=16,"",MATCH($C$8,OFFSET([1]NKC!$E$10,H2225,0):'[1]NKC'!$E$5007,0)+H2225))</f>
        <v/>
      </c>
    </row>
    <row r="2227" spans="1:8" s="52" customFormat="1" ht="14.25" hidden="1">
      <c r="A2227" s="45" t="str">
        <f ca="1">IF($H2227="","",INDEX([1]NKC!$A$10:$A$5007,$H2227))</f>
        <v/>
      </c>
      <c r="B2227" s="46" t="str">
        <f ca="1">IF($H2227="","",INDEX([1]NKC!$B$10:$B$5007,$H2227))</f>
        <v/>
      </c>
      <c r="C2227" s="47" t="str">
        <f ca="1">IF($H2227="","",INDEX([1]NKC!$C$10:$C$5007,$H2227))</f>
        <v/>
      </c>
      <c r="D2227" s="48" t="str">
        <f ca="1">IF(IF($H2227="","",INDEX([1]NKC!$D$10:$D$5007,$H2227))=$C$8,IF($H2227="","",INDEX([1]NKC!$E$10:$E$5007,$H2227)),IF($H2227="","",INDEX([1]NKC!$D$10:$D$5007,$H2227)))</f>
        <v/>
      </c>
      <c r="E2227" s="49" t="str">
        <f ca="1">IF(IF($H2227="","",INDEX([1]NKC!$E$10:$E$5007,$H2227))=$C$8,"",IF($H2227="","",INDEX([1]NKC!$F$10:$F$5007,$H2227)))</f>
        <v/>
      </c>
      <c r="F2227" s="55" t="str">
        <f ca="1">IF(IF($H2227="","",INDEX([1]NKC!$D$10:$D$5007,$H2227))=$C$8,"",IF($H2227="","",INDEX([1]NKC!$F$10:$F$5007,$H2227)))</f>
        <v/>
      </c>
      <c r="G2227" s="50">
        <f ca="1">IF(SUM(E2227:F2227)=0,0,$G$11+SUM(E$12:$E2227)-SUM(F$12:$F2227))</f>
        <v>0</v>
      </c>
      <c r="H2227" s="51" t="str">
        <f ca="1">IF(IF(TYPE(MATCH($C$8,OFFSET([1]NKC!$D$10,H2226,0):'[1]NKC'!$D$5007,0)+H2226)=16,"",MATCH($C$8,OFFSET([1]NKC!$D$10,H2226,0):'[1]NKC'!$D$5007,0)+H2226)&lt;IF(TYPE(MATCH($C$8,OFFSET([1]NKC!$E$10,H2226,0):'[1]NKC'!$E$5007,0)+H2226)=16,"",MATCH($C$8,OFFSET([1]NKC!$E$10,H2226,0):'[1]NKC'!$E$5007,0)+H2226),IF(TYPE(MATCH($C$8,OFFSET([1]NKC!$D$10,H2226,0):'[1]NKC'!$D$5007,0)+H2226)=16,"",MATCH($C$8,OFFSET([1]NKC!$D$10,H2226,0):'[1]NKC'!$D$5007,0)+H2226),IF(TYPE(MATCH($C$8,OFFSET([1]NKC!$E$10,H2226,0):'[1]NKC'!$E$5007,0)+H2226)=16,"",MATCH($C$8,OFFSET([1]NKC!$E$10,H2226,0):'[1]NKC'!$E$5007,0)+H2226))</f>
        <v/>
      </c>
    </row>
    <row r="2228" spans="1:8" s="52" customFormat="1" ht="14.25" hidden="1">
      <c r="A2228" s="45" t="str">
        <f ca="1">IF($H2228="","",INDEX([1]NKC!$A$10:$A$5007,$H2228))</f>
        <v/>
      </c>
      <c r="B2228" s="46" t="str">
        <f ca="1">IF($H2228="","",INDEX([1]NKC!$B$10:$B$5007,$H2228))</f>
        <v/>
      </c>
      <c r="C2228" s="47" t="str">
        <f ca="1">IF($H2228="","",INDEX([1]NKC!$C$10:$C$5007,$H2228))</f>
        <v/>
      </c>
      <c r="D2228" s="48" t="str">
        <f ca="1">IF(IF($H2228="","",INDEX([1]NKC!$D$10:$D$5007,$H2228))=$C$8,IF($H2228="","",INDEX([1]NKC!$E$10:$E$5007,$H2228)),IF($H2228="","",INDEX([1]NKC!$D$10:$D$5007,$H2228)))</f>
        <v/>
      </c>
      <c r="E2228" s="49" t="str">
        <f ca="1">IF(IF($H2228="","",INDEX([1]NKC!$E$10:$E$5007,$H2228))=$C$8,"",IF($H2228="","",INDEX([1]NKC!$F$10:$F$5007,$H2228)))</f>
        <v/>
      </c>
      <c r="F2228" s="55" t="str">
        <f ca="1">IF(IF($H2228="","",INDEX([1]NKC!$D$10:$D$5007,$H2228))=$C$8,"",IF($H2228="","",INDEX([1]NKC!$F$10:$F$5007,$H2228)))</f>
        <v/>
      </c>
      <c r="G2228" s="50">
        <f ca="1">IF(SUM(E2228:F2228)=0,0,$G$11+SUM(E$12:$E2228)-SUM(F$12:$F2228))</f>
        <v>0</v>
      </c>
      <c r="H2228" s="51" t="str">
        <f ca="1">IF(IF(TYPE(MATCH($C$8,OFFSET([1]NKC!$D$10,H2227,0):'[1]NKC'!$D$5007,0)+H2227)=16,"",MATCH($C$8,OFFSET([1]NKC!$D$10,H2227,0):'[1]NKC'!$D$5007,0)+H2227)&lt;IF(TYPE(MATCH($C$8,OFFSET([1]NKC!$E$10,H2227,0):'[1]NKC'!$E$5007,0)+H2227)=16,"",MATCH($C$8,OFFSET([1]NKC!$E$10,H2227,0):'[1]NKC'!$E$5007,0)+H2227),IF(TYPE(MATCH($C$8,OFFSET([1]NKC!$D$10,H2227,0):'[1]NKC'!$D$5007,0)+H2227)=16,"",MATCH($C$8,OFFSET([1]NKC!$D$10,H2227,0):'[1]NKC'!$D$5007,0)+H2227),IF(TYPE(MATCH($C$8,OFFSET([1]NKC!$E$10,H2227,0):'[1]NKC'!$E$5007,0)+H2227)=16,"",MATCH($C$8,OFFSET([1]NKC!$E$10,H2227,0):'[1]NKC'!$E$5007,0)+H2227))</f>
        <v/>
      </c>
    </row>
    <row r="2229" spans="1:8" s="52" customFormat="1" ht="14.25" hidden="1">
      <c r="A2229" s="45" t="str">
        <f ca="1">IF($H2229="","",INDEX([1]NKC!$A$10:$A$5007,$H2229))</f>
        <v/>
      </c>
      <c r="B2229" s="46" t="str">
        <f ca="1">IF($H2229="","",INDEX([1]NKC!$B$10:$B$5007,$H2229))</f>
        <v/>
      </c>
      <c r="C2229" s="47" t="str">
        <f ca="1">IF($H2229="","",INDEX([1]NKC!$C$10:$C$5007,$H2229))</f>
        <v/>
      </c>
      <c r="D2229" s="48" t="str">
        <f ca="1">IF(IF($H2229="","",INDEX([1]NKC!$D$10:$D$5007,$H2229))=$C$8,IF($H2229="","",INDEX([1]NKC!$E$10:$E$5007,$H2229)),IF($H2229="","",INDEX([1]NKC!$D$10:$D$5007,$H2229)))</f>
        <v/>
      </c>
      <c r="E2229" s="49" t="str">
        <f ca="1">IF(IF($H2229="","",INDEX([1]NKC!$E$10:$E$5007,$H2229))=$C$8,"",IF($H2229="","",INDEX([1]NKC!$F$10:$F$5007,$H2229)))</f>
        <v/>
      </c>
      <c r="F2229" s="55" t="str">
        <f ca="1">IF(IF($H2229="","",INDEX([1]NKC!$D$10:$D$5007,$H2229))=$C$8,"",IF($H2229="","",INDEX([1]NKC!$F$10:$F$5007,$H2229)))</f>
        <v/>
      </c>
      <c r="G2229" s="50">
        <f ca="1">IF(SUM(E2229:F2229)=0,0,$G$11+SUM(E$12:$E2229)-SUM(F$12:$F2229))</f>
        <v>0</v>
      </c>
      <c r="H2229" s="51" t="str">
        <f ca="1">IF(IF(TYPE(MATCH($C$8,OFFSET([1]NKC!$D$10,H2228,0):'[1]NKC'!$D$5007,0)+H2228)=16,"",MATCH($C$8,OFFSET([1]NKC!$D$10,H2228,0):'[1]NKC'!$D$5007,0)+H2228)&lt;IF(TYPE(MATCH($C$8,OFFSET([1]NKC!$E$10,H2228,0):'[1]NKC'!$E$5007,0)+H2228)=16,"",MATCH($C$8,OFFSET([1]NKC!$E$10,H2228,0):'[1]NKC'!$E$5007,0)+H2228),IF(TYPE(MATCH($C$8,OFFSET([1]NKC!$D$10,H2228,0):'[1]NKC'!$D$5007,0)+H2228)=16,"",MATCH($C$8,OFFSET([1]NKC!$D$10,H2228,0):'[1]NKC'!$D$5007,0)+H2228),IF(TYPE(MATCH($C$8,OFFSET([1]NKC!$E$10,H2228,0):'[1]NKC'!$E$5007,0)+H2228)=16,"",MATCH($C$8,OFFSET([1]NKC!$E$10,H2228,0):'[1]NKC'!$E$5007,0)+H2228))</f>
        <v/>
      </c>
    </row>
    <row r="2230" spans="1:8" s="52" customFormat="1" ht="14.25" hidden="1">
      <c r="A2230" s="45" t="str">
        <f ca="1">IF($H2230="","",INDEX([1]NKC!$A$10:$A$5007,$H2230))</f>
        <v/>
      </c>
      <c r="B2230" s="46" t="str">
        <f ca="1">IF($H2230="","",INDEX([1]NKC!$B$10:$B$5007,$H2230))</f>
        <v/>
      </c>
      <c r="C2230" s="47" t="str">
        <f ca="1">IF($H2230="","",INDEX([1]NKC!$C$10:$C$5007,$H2230))</f>
        <v/>
      </c>
      <c r="D2230" s="48" t="str">
        <f ca="1">IF(IF($H2230="","",INDEX([1]NKC!$D$10:$D$5007,$H2230))=$C$8,IF($H2230="","",INDEX([1]NKC!$E$10:$E$5007,$H2230)),IF($H2230="","",INDEX([1]NKC!$D$10:$D$5007,$H2230)))</f>
        <v/>
      </c>
      <c r="E2230" s="49" t="str">
        <f ca="1">IF(IF($H2230="","",INDEX([1]NKC!$E$10:$E$5007,$H2230))=$C$8,"",IF($H2230="","",INDEX([1]NKC!$F$10:$F$5007,$H2230)))</f>
        <v/>
      </c>
      <c r="F2230" s="55" t="str">
        <f ca="1">IF(IF($H2230="","",INDEX([1]NKC!$D$10:$D$5007,$H2230))=$C$8,"",IF($H2230="","",INDEX([1]NKC!$F$10:$F$5007,$H2230)))</f>
        <v/>
      </c>
      <c r="G2230" s="50">
        <f ca="1">IF(SUM(E2230:F2230)=0,0,$G$11+SUM(E$12:$E2230)-SUM(F$12:$F2230))</f>
        <v>0</v>
      </c>
      <c r="H2230" s="51" t="str">
        <f ca="1">IF(IF(TYPE(MATCH($C$8,OFFSET([1]NKC!$D$10,H2229,0):'[1]NKC'!$D$5007,0)+H2229)=16,"",MATCH($C$8,OFFSET([1]NKC!$D$10,H2229,0):'[1]NKC'!$D$5007,0)+H2229)&lt;IF(TYPE(MATCH($C$8,OFFSET([1]NKC!$E$10,H2229,0):'[1]NKC'!$E$5007,0)+H2229)=16,"",MATCH($C$8,OFFSET([1]NKC!$E$10,H2229,0):'[1]NKC'!$E$5007,0)+H2229),IF(TYPE(MATCH($C$8,OFFSET([1]NKC!$D$10,H2229,0):'[1]NKC'!$D$5007,0)+H2229)=16,"",MATCH($C$8,OFFSET([1]NKC!$D$10,H2229,0):'[1]NKC'!$D$5007,0)+H2229),IF(TYPE(MATCH($C$8,OFFSET([1]NKC!$E$10,H2229,0):'[1]NKC'!$E$5007,0)+H2229)=16,"",MATCH($C$8,OFFSET([1]NKC!$E$10,H2229,0):'[1]NKC'!$E$5007,0)+H2229))</f>
        <v/>
      </c>
    </row>
    <row r="2231" spans="1:8" s="52" customFormat="1" ht="14.25" hidden="1">
      <c r="A2231" s="45" t="str">
        <f ca="1">IF($H2231="","",INDEX([1]NKC!$A$10:$A$5007,$H2231))</f>
        <v/>
      </c>
      <c r="B2231" s="46" t="str">
        <f ca="1">IF($H2231="","",INDEX([1]NKC!$B$10:$B$5007,$H2231))</f>
        <v/>
      </c>
      <c r="C2231" s="47" t="str">
        <f ca="1">IF($H2231="","",INDEX([1]NKC!$C$10:$C$5007,$H2231))</f>
        <v/>
      </c>
      <c r="D2231" s="48" t="str">
        <f ca="1">IF(IF($H2231="","",INDEX([1]NKC!$D$10:$D$5007,$H2231))=$C$8,IF($H2231="","",INDEX([1]NKC!$E$10:$E$5007,$H2231)),IF($H2231="","",INDEX([1]NKC!$D$10:$D$5007,$H2231)))</f>
        <v/>
      </c>
      <c r="E2231" s="49" t="str">
        <f ca="1">IF(IF($H2231="","",INDEX([1]NKC!$E$10:$E$5007,$H2231))=$C$8,"",IF($H2231="","",INDEX([1]NKC!$F$10:$F$5007,$H2231)))</f>
        <v/>
      </c>
      <c r="F2231" s="55" t="str">
        <f ca="1">IF(IF($H2231="","",INDEX([1]NKC!$D$10:$D$5007,$H2231))=$C$8,"",IF($H2231="","",INDEX([1]NKC!$F$10:$F$5007,$H2231)))</f>
        <v/>
      </c>
      <c r="G2231" s="50">
        <f ca="1">IF(SUM(E2231:F2231)=0,0,$G$11+SUM(E$12:$E2231)-SUM(F$12:$F2231))</f>
        <v>0</v>
      </c>
      <c r="H2231" s="51" t="str">
        <f ca="1">IF(IF(TYPE(MATCH($C$8,OFFSET([1]NKC!$D$10,H2230,0):'[1]NKC'!$D$5007,0)+H2230)=16,"",MATCH($C$8,OFFSET([1]NKC!$D$10,H2230,0):'[1]NKC'!$D$5007,0)+H2230)&lt;IF(TYPE(MATCH($C$8,OFFSET([1]NKC!$E$10,H2230,0):'[1]NKC'!$E$5007,0)+H2230)=16,"",MATCH($C$8,OFFSET([1]NKC!$E$10,H2230,0):'[1]NKC'!$E$5007,0)+H2230),IF(TYPE(MATCH($C$8,OFFSET([1]NKC!$D$10,H2230,0):'[1]NKC'!$D$5007,0)+H2230)=16,"",MATCH($C$8,OFFSET([1]NKC!$D$10,H2230,0):'[1]NKC'!$D$5007,0)+H2230),IF(TYPE(MATCH($C$8,OFFSET([1]NKC!$E$10,H2230,0):'[1]NKC'!$E$5007,0)+H2230)=16,"",MATCH($C$8,OFFSET([1]NKC!$E$10,H2230,0):'[1]NKC'!$E$5007,0)+H2230))</f>
        <v/>
      </c>
    </row>
    <row r="2232" spans="1:8" s="52" customFormat="1" ht="14.25" hidden="1">
      <c r="A2232" s="45" t="str">
        <f ca="1">IF($H2232="","",INDEX([1]NKC!$A$10:$A$5007,$H2232))</f>
        <v/>
      </c>
      <c r="B2232" s="46" t="str">
        <f ca="1">IF($H2232="","",INDEX([1]NKC!$B$10:$B$5007,$H2232))</f>
        <v/>
      </c>
      <c r="C2232" s="47" t="str">
        <f ca="1">IF($H2232="","",INDEX([1]NKC!$C$10:$C$5007,$H2232))</f>
        <v/>
      </c>
      <c r="D2232" s="48" t="str">
        <f ca="1">IF(IF($H2232="","",INDEX([1]NKC!$D$10:$D$5007,$H2232))=$C$8,IF($H2232="","",INDEX([1]NKC!$E$10:$E$5007,$H2232)),IF($H2232="","",INDEX([1]NKC!$D$10:$D$5007,$H2232)))</f>
        <v/>
      </c>
      <c r="E2232" s="49" t="str">
        <f ca="1">IF(IF($H2232="","",INDEX([1]NKC!$E$10:$E$5007,$H2232))=$C$8,"",IF($H2232="","",INDEX([1]NKC!$F$10:$F$5007,$H2232)))</f>
        <v/>
      </c>
      <c r="F2232" s="55" t="str">
        <f ca="1">IF(IF($H2232="","",INDEX([1]NKC!$D$10:$D$5007,$H2232))=$C$8,"",IF($H2232="","",INDEX([1]NKC!$F$10:$F$5007,$H2232)))</f>
        <v/>
      </c>
      <c r="G2232" s="50">
        <f ca="1">IF(SUM(E2232:F2232)=0,0,$G$11+SUM(E$12:$E2232)-SUM(F$12:$F2232))</f>
        <v>0</v>
      </c>
      <c r="H2232" s="51" t="str">
        <f ca="1">IF(IF(TYPE(MATCH($C$8,OFFSET([1]NKC!$D$10,H2231,0):'[1]NKC'!$D$5007,0)+H2231)=16,"",MATCH($C$8,OFFSET([1]NKC!$D$10,H2231,0):'[1]NKC'!$D$5007,0)+H2231)&lt;IF(TYPE(MATCH($C$8,OFFSET([1]NKC!$E$10,H2231,0):'[1]NKC'!$E$5007,0)+H2231)=16,"",MATCH($C$8,OFFSET([1]NKC!$E$10,H2231,0):'[1]NKC'!$E$5007,0)+H2231),IF(TYPE(MATCH($C$8,OFFSET([1]NKC!$D$10,H2231,0):'[1]NKC'!$D$5007,0)+H2231)=16,"",MATCH($C$8,OFFSET([1]NKC!$D$10,H2231,0):'[1]NKC'!$D$5007,0)+H2231),IF(TYPE(MATCH($C$8,OFFSET([1]NKC!$E$10,H2231,0):'[1]NKC'!$E$5007,0)+H2231)=16,"",MATCH($C$8,OFFSET([1]NKC!$E$10,H2231,0):'[1]NKC'!$E$5007,0)+H2231))</f>
        <v/>
      </c>
    </row>
    <row r="2233" spans="1:8" s="52" customFormat="1" ht="14.25" hidden="1">
      <c r="A2233" s="45" t="str">
        <f ca="1">IF($H2233="","",INDEX([1]NKC!$A$10:$A$5007,$H2233))</f>
        <v/>
      </c>
      <c r="B2233" s="46" t="str">
        <f ca="1">IF($H2233="","",INDEX([1]NKC!$B$10:$B$5007,$H2233))</f>
        <v/>
      </c>
      <c r="C2233" s="47" t="str">
        <f ca="1">IF($H2233="","",INDEX([1]NKC!$C$10:$C$5007,$H2233))</f>
        <v/>
      </c>
      <c r="D2233" s="48" t="str">
        <f ca="1">IF(IF($H2233="","",INDEX([1]NKC!$D$10:$D$5007,$H2233))=$C$8,IF($H2233="","",INDEX([1]NKC!$E$10:$E$5007,$H2233)),IF($H2233="","",INDEX([1]NKC!$D$10:$D$5007,$H2233)))</f>
        <v/>
      </c>
      <c r="E2233" s="49" t="str">
        <f ca="1">IF(IF($H2233="","",INDEX([1]NKC!$E$10:$E$5007,$H2233))=$C$8,"",IF($H2233="","",INDEX([1]NKC!$F$10:$F$5007,$H2233)))</f>
        <v/>
      </c>
      <c r="F2233" s="55" t="str">
        <f ca="1">IF(IF($H2233="","",INDEX([1]NKC!$D$10:$D$5007,$H2233))=$C$8,"",IF($H2233="","",INDEX([1]NKC!$F$10:$F$5007,$H2233)))</f>
        <v/>
      </c>
      <c r="G2233" s="50">
        <f ca="1">IF(SUM(E2233:F2233)=0,0,$G$11+SUM(E$12:$E2233)-SUM(F$12:$F2233))</f>
        <v>0</v>
      </c>
      <c r="H2233" s="51" t="str">
        <f ca="1">IF(IF(TYPE(MATCH($C$8,OFFSET([1]NKC!$D$10,H2232,0):'[1]NKC'!$D$5007,0)+H2232)=16,"",MATCH($C$8,OFFSET([1]NKC!$D$10,H2232,0):'[1]NKC'!$D$5007,0)+H2232)&lt;IF(TYPE(MATCH($C$8,OFFSET([1]NKC!$E$10,H2232,0):'[1]NKC'!$E$5007,0)+H2232)=16,"",MATCH($C$8,OFFSET([1]NKC!$E$10,H2232,0):'[1]NKC'!$E$5007,0)+H2232),IF(TYPE(MATCH($C$8,OFFSET([1]NKC!$D$10,H2232,0):'[1]NKC'!$D$5007,0)+H2232)=16,"",MATCH($C$8,OFFSET([1]NKC!$D$10,H2232,0):'[1]NKC'!$D$5007,0)+H2232),IF(TYPE(MATCH($C$8,OFFSET([1]NKC!$E$10,H2232,0):'[1]NKC'!$E$5007,0)+H2232)=16,"",MATCH($C$8,OFFSET([1]NKC!$E$10,H2232,0):'[1]NKC'!$E$5007,0)+H2232))</f>
        <v/>
      </c>
    </row>
    <row r="2234" spans="1:8" s="52" customFormat="1" ht="14.25" hidden="1">
      <c r="A2234" s="45" t="str">
        <f ca="1">IF($H2234="","",INDEX([1]NKC!$A$10:$A$5007,$H2234))</f>
        <v/>
      </c>
      <c r="B2234" s="46" t="str">
        <f ca="1">IF($H2234="","",INDEX([1]NKC!$B$10:$B$5007,$H2234))</f>
        <v/>
      </c>
      <c r="C2234" s="47" t="str">
        <f ca="1">IF($H2234="","",INDEX([1]NKC!$C$10:$C$5007,$H2234))</f>
        <v/>
      </c>
      <c r="D2234" s="48" t="str">
        <f ca="1">IF(IF($H2234="","",INDEX([1]NKC!$D$10:$D$5007,$H2234))=$C$8,IF($H2234="","",INDEX([1]NKC!$E$10:$E$5007,$H2234)),IF($H2234="","",INDEX([1]NKC!$D$10:$D$5007,$H2234)))</f>
        <v/>
      </c>
      <c r="E2234" s="49" t="str">
        <f ca="1">IF(IF($H2234="","",INDEX([1]NKC!$E$10:$E$5007,$H2234))=$C$8,"",IF($H2234="","",INDEX([1]NKC!$F$10:$F$5007,$H2234)))</f>
        <v/>
      </c>
      <c r="F2234" s="55" t="str">
        <f ca="1">IF(IF($H2234="","",INDEX([1]NKC!$D$10:$D$5007,$H2234))=$C$8,"",IF($H2234="","",INDEX([1]NKC!$F$10:$F$5007,$H2234)))</f>
        <v/>
      </c>
      <c r="G2234" s="50">
        <f ca="1">IF(SUM(E2234:F2234)=0,0,$G$11+SUM(E$12:$E2234)-SUM(F$12:$F2234))</f>
        <v>0</v>
      </c>
      <c r="H2234" s="51" t="str">
        <f ca="1">IF(IF(TYPE(MATCH($C$8,OFFSET([1]NKC!$D$10,H2233,0):'[1]NKC'!$D$5007,0)+H2233)=16,"",MATCH($C$8,OFFSET([1]NKC!$D$10,H2233,0):'[1]NKC'!$D$5007,0)+H2233)&lt;IF(TYPE(MATCH($C$8,OFFSET([1]NKC!$E$10,H2233,0):'[1]NKC'!$E$5007,0)+H2233)=16,"",MATCH($C$8,OFFSET([1]NKC!$E$10,H2233,0):'[1]NKC'!$E$5007,0)+H2233),IF(TYPE(MATCH($C$8,OFFSET([1]NKC!$D$10,H2233,0):'[1]NKC'!$D$5007,0)+H2233)=16,"",MATCH($C$8,OFFSET([1]NKC!$D$10,H2233,0):'[1]NKC'!$D$5007,0)+H2233),IF(TYPE(MATCH($C$8,OFFSET([1]NKC!$E$10,H2233,0):'[1]NKC'!$E$5007,0)+H2233)=16,"",MATCH($C$8,OFFSET([1]NKC!$E$10,H2233,0):'[1]NKC'!$E$5007,0)+H2233))</f>
        <v/>
      </c>
    </row>
    <row r="2235" spans="1:8" s="52" customFormat="1" ht="14.25" hidden="1">
      <c r="A2235" s="45" t="str">
        <f ca="1">IF($H2235="","",INDEX([1]NKC!$A$10:$A$5007,$H2235))</f>
        <v/>
      </c>
      <c r="B2235" s="46" t="str">
        <f ca="1">IF($H2235="","",INDEX([1]NKC!$B$10:$B$5007,$H2235))</f>
        <v/>
      </c>
      <c r="C2235" s="47" t="str">
        <f ca="1">IF($H2235="","",INDEX([1]NKC!$C$10:$C$5007,$H2235))</f>
        <v/>
      </c>
      <c r="D2235" s="48" t="str">
        <f ca="1">IF(IF($H2235="","",INDEX([1]NKC!$D$10:$D$5007,$H2235))=$C$8,IF($H2235="","",INDEX([1]NKC!$E$10:$E$5007,$H2235)),IF($H2235="","",INDEX([1]NKC!$D$10:$D$5007,$H2235)))</f>
        <v/>
      </c>
      <c r="E2235" s="49" t="str">
        <f ca="1">IF(IF($H2235="","",INDEX([1]NKC!$E$10:$E$5007,$H2235))=$C$8,"",IF($H2235="","",INDEX([1]NKC!$F$10:$F$5007,$H2235)))</f>
        <v/>
      </c>
      <c r="F2235" s="55" t="str">
        <f ca="1">IF(IF($H2235="","",INDEX([1]NKC!$D$10:$D$5007,$H2235))=$C$8,"",IF($H2235="","",INDEX([1]NKC!$F$10:$F$5007,$H2235)))</f>
        <v/>
      </c>
      <c r="G2235" s="50">
        <f ca="1">IF(SUM(E2235:F2235)=0,0,$G$11+SUM(E$12:$E2235)-SUM(F$12:$F2235))</f>
        <v>0</v>
      </c>
      <c r="H2235" s="51" t="str">
        <f ca="1">IF(IF(TYPE(MATCH($C$8,OFFSET([1]NKC!$D$10,H2234,0):'[1]NKC'!$D$5007,0)+H2234)=16,"",MATCH($C$8,OFFSET([1]NKC!$D$10,H2234,0):'[1]NKC'!$D$5007,0)+H2234)&lt;IF(TYPE(MATCH($C$8,OFFSET([1]NKC!$E$10,H2234,0):'[1]NKC'!$E$5007,0)+H2234)=16,"",MATCH($C$8,OFFSET([1]NKC!$E$10,H2234,0):'[1]NKC'!$E$5007,0)+H2234),IF(TYPE(MATCH($C$8,OFFSET([1]NKC!$D$10,H2234,0):'[1]NKC'!$D$5007,0)+H2234)=16,"",MATCH($C$8,OFFSET([1]NKC!$D$10,H2234,0):'[1]NKC'!$D$5007,0)+H2234),IF(TYPE(MATCH($C$8,OFFSET([1]NKC!$E$10,H2234,0):'[1]NKC'!$E$5007,0)+H2234)=16,"",MATCH($C$8,OFFSET([1]NKC!$E$10,H2234,0):'[1]NKC'!$E$5007,0)+H2234))</f>
        <v/>
      </c>
    </row>
    <row r="2236" spans="1:8" s="52" customFormat="1" ht="14.25" hidden="1">
      <c r="A2236" s="45" t="str">
        <f ca="1">IF($H2236="","",INDEX([1]NKC!$A$10:$A$5007,$H2236))</f>
        <v/>
      </c>
      <c r="B2236" s="46" t="str">
        <f ca="1">IF($H2236="","",INDEX([1]NKC!$B$10:$B$5007,$H2236))</f>
        <v/>
      </c>
      <c r="C2236" s="47" t="str">
        <f ca="1">IF($H2236="","",INDEX([1]NKC!$C$10:$C$5007,$H2236))</f>
        <v/>
      </c>
      <c r="D2236" s="48" t="str">
        <f ca="1">IF(IF($H2236="","",INDEX([1]NKC!$D$10:$D$5007,$H2236))=$C$8,IF($H2236="","",INDEX([1]NKC!$E$10:$E$5007,$H2236)),IF($H2236="","",INDEX([1]NKC!$D$10:$D$5007,$H2236)))</f>
        <v/>
      </c>
      <c r="E2236" s="49" t="str">
        <f ca="1">IF(IF($H2236="","",INDEX([1]NKC!$E$10:$E$5007,$H2236))=$C$8,"",IF($H2236="","",INDEX([1]NKC!$F$10:$F$5007,$H2236)))</f>
        <v/>
      </c>
      <c r="F2236" s="55" t="str">
        <f ca="1">IF(IF($H2236="","",INDEX([1]NKC!$D$10:$D$5007,$H2236))=$C$8,"",IF($H2236="","",INDEX([1]NKC!$F$10:$F$5007,$H2236)))</f>
        <v/>
      </c>
      <c r="G2236" s="50">
        <f ca="1">IF(SUM(E2236:F2236)=0,0,$G$11+SUM(E$12:$E2236)-SUM(F$12:$F2236))</f>
        <v>0</v>
      </c>
      <c r="H2236" s="51" t="str">
        <f ca="1">IF(IF(TYPE(MATCH($C$8,OFFSET([1]NKC!$D$10,H2235,0):'[1]NKC'!$D$5007,0)+H2235)=16,"",MATCH($C$8,OFFSET([1]NKC!$D$10,H2235,0):'[1]NKC'!$D$5007,0)+H2235)&lt;IF(TYPE(MATCH($C$8,OFFSET([1]NKC!$E$10,H2235,0):'[1]NKC'!$E$5007,0)+H2235)=16,"",MATCH($C$8,OFFSET([1]NKC!$E$10,H2235,0):'[1]NKC'!$E$5007,0)+H2235),IF(TYPE(MATCH($C$8,OFFSET([1]NKC!$D$10,H2235,0):'[1]NKC'!$D$5007,0)+H2235)=16,"",MATCH($C$8,OFFSET([1]NKC!$D$10,H2235,0):'[1]NKC'!$D$5007,0)+H2235),IF(TYPE(MATCH($C$8,OFFSET([1]NKC!$E$10,H2235,0):'[1]NKC'!$E$5007,0)+H2235)=16,"",MATCH($C$8,OFFSET([1]NKC!$E$10,H2235,0):'[1]NKC'!$E$5007,0)+H2235))</f>
        <v/>
      </c>
    </row>
    <row r="2237" spans="1:8" s="52" customFormat="1" ht="14.25" hidden="1">
      <c r="A2237" s="45" t="str">
        <f ca="1">IF($H2237="","",INDEX([1]NKC!$A$10:$A$5007,$H2237))</f>
        <v/>
      </c>
      <c r="B2237" s="46" t="str">
        <f ca="1">IF($H2237="","",INDEX([1]NKC!$B$10:$B$5007,$H2237))</f>
        <v/>
      </c>
      <c r="C2237" s="47" t="str">
        <f ca="1">IF($H2237="","",INDEX([1]NKC!$C$10:$C$5007,$H2237))</f>
        <v/>
      </c>
      <c r="D2237" s="48" t="str">
        <f ca="1">IF(IF($H2237="","",INDEX([1]NKC!$D$10:$D$5007,$H2237))=$C$8,IF($H2237="","",INDEX([1]NKC!$E$10:$E$5007,$H2237)),IF($H2237="","",INDEX([1]NKC!$D$10:$D$5007,$H2237)))</f>
        <v/>
      </c>
      <c r="E2237" s="49" t="str">
        <f ca="1">IF(IF($H2237="","",INDEX([1]NKC!$E$10:$E$5007,$H2237))=$C$8,"",IF($H2237="","",INDEX([1]NKC!$F$10:$F$5007,$H2237)))</f>
        <v/>
      </c>
      <c r="F2237" s="55" t="str">
        <f ca="1">IF(IF($H2237="","",INDEX([1]NKC!$D$10:$D$5007,$H2237))=$C$8,"",IF($H2237="","",INDEX([1]NKC!$F$10:$F$5007,$H2237)))</f>
        <v/>
      </c>
      <c r="G2237" s="50">
        <f ca="1">IF(SUM(E2237:F2237)=0,0,$G$11+SUM(E$12:$E2237)-SUM(F$12:$F2237))</f>
        <v>0</v>
      </c>
      <c r="H2237" s="51" t="str">
        <f ca="1">IF(IF(TYPE(MATCH($C$8,OFFSET([1]NKC!$D$10,H2236,0):'[1]NKC'!$D$5007,0)+H2236)=16,"",MATCH($C$8,OFFSET([1]NKC!$D$10,H2236,0):'[1]NKC'!$D$5007,0)+H2236)&lt;IF(TYPE(MATCH($C$8,OFFSET([1]NKC!$E$10,H2236,0):'[1]NKC'!$E$5007,0)+H2236)=16,"",MATCH($C$8,OFFSET([1]NKC!$E$10,H2236,0):'[1]NKC'!$E$5007,0)+H2236),IF(TYPE(MATCH($C$8,OFFSET([1]NKC!$D$10,H2236,0):'[1]NKC'!$D$5007,0)+H2236)=16,"",MATCH($C$8,OFFSET([1]NKC!$D$10,H2236,0):'[1]NKC'!$D$5007,0)+H2236),IF(TYPE(MATCH($C$8,OFFSET([1]NKC!$E$10,H2236,0):'[1]NKC'!$E$5007,0)+H2236)=16,"",MATCH($C$8,OFFSET([1]NKC!$E$10,H2236,0):'[1]NKC'!$E$5007,0)+H2236))</f>
        <v/>
      </c>
    </row>
    <row r="2238" spans="1:8" s="52" customFormat="1" ht="14.25" hidden="1">
      <c r="A2238" s="45" t="str">
        <f ca="1">IF($H2238="","",INDEX([1]NKC!$A$10:$A$5007,$H2238))</f>
        <v/>
      </c>
      <c r="B2238" s="46" t="str">
        <f ca="1">IF($H2238="","",INDEX([1]NKC!$B$10:$B$5007,$H2238))</f>
        <v/>
      </c>
      <c r="C2238" s="47" t="str">
        <f ca="1">IF($H2238="","",INDEX([1]NKC!$C$10:$C$5007,$H2238))</f>
        <v/>
      </c>
      <c r="D2238" s="48" t="str">
        <f ca="1">IF(IF($H2238="","",INDEX([1]NKC!$D$10:$D$5007,$H2238))=$C$8,IF($H2238="","",INDEX([1]NKC!$E$10:$E$5007,$H2238)),IF($H2238="","",INDEX([1]NKC!$D$10:$D$5007,$H2238)))</f>
        <v/>
      </c>
      <c r="E2238" s="49" t="str">
        <f ca="1">IF(IF($H2238="","",INDEX([1]NKC!$E$10:$E$5007,$H2238))=$C$8,"",IF($H2238="","",INDEX([1]NKC!$F$10:$F$5007,$H2238)))</f>
        <v/>
      </c>
      <c r="F2238" s="55" t="str">
        <f ca="1">IF(IF($H2238="","",INDEX([1]NKC!$D$10:$D$5007,$H2238))=$C$8,"",IF($H2238="","",INDEX([1]NKC!$F$10:$F$5007,$H2238)))</f>
        <v/>
      </c>
      <c r="G2238" s="50">
        <f ca="1">IF(SUM(E2238:F2238)=0,0,$G$11+SUM(E$12:$E2238)-SUM(F$12:$F2238))</f>
        <v>0</v>
      </c>
      <c r="H2238" s="51" t="str">
        <f ca="1">IF(IF(TYPE(MATCH($C$8,OFFSET([1]NKC!$D$10,H2237,0):'[1]NKC'!$D$5007,0)+H2237)=16,"",MATCH($C$8,OFFSET([1]NKC!$D$10,H2237,0):'[1]NKC'!$D$5007,0)+H2237)&lt;IF(TYPE(MATCH($C$8,OFFSET([1]NKC!$E$10,H2237,0):'[1]NKC'!$E$5007,0)+H2237)=16,"",MATCH($C$8,OFFSET([1]NKC!$E$10,H2237,0):'[1]NKC'!$E$5007,0)+H2237),IF(TYPE(MATCH($C$8,OFFSET([1]NKC!$D$10,H2237,0):'[1]NKC'!$D$5007,0)+H2237)=16,"",MATCH($C$8,OFFSET([1]NKC!$D$10,H2237,0):'[1]NKC'!$D$5007,0)+H2237),IF(TYPE(MATCH($C$8,OFFSET([1]NKC!$E$10,H2237,0):'[1]NKC'!$E$5007,0)+H2237)=16,"",MATCH($C$8,OFFSET([1]NKC!$E$10,H2237,0):'[1]NKC'!$E$5007,0)+H2237))</f>
        <v/>
      </c>
    </row>
    <row r="2239" spans="1:8" s="52" customFormat="1" ht="14.25" hidden="1">
      <c r="A2239" s="45" t="str">
        <f ca="1">IF($H2239="","",INDEX([1]NKC!$A$10:$A$5007,$H2239))</f>
        <v/>
      </c>
      <c r="B2239" s="46" t="str">
        <f ca="1">IF($H2239="","",INDEX([1]NKC!$B$10:$B$5007,$H2239))</f>
        <v/>
      </c>
      <c r="C2239" s="47" t="str">
        <f ca="1">IF($H2239="","",INDEX([1]NKC!$C$10:$C$5007,$H2239))</f>
        <v/>
      </c>
      <c r="D2239" s="48" t="str">
        <f ca="1">IF(IF($H2239="","",INDEX([1]NKC!$D$10:$D$5007,$H2239))=$C$8,IF($H2239="","",INDEX([1]NKC!$E$10:$E$5007,$H2239)),IF($H2239="","",INDEX([1]NKC!$D$10:$D$5007,$H2239)))</f>
        <v/>
      </c>
      <c r="E2239" s="49" t="str">
        <f ca="1">IF(IF($H2239="","",INDEX([1]NKC!$E$10:$E$5007,$H2239))=$C$8,"",IF($H2239="","",INDEX([1]NKC!$F$10:$F$5007,$H2239)))</f>
        <v/>
      </c>
      <c r="F2239" s="55" t="str">
        <f ca="1">IF(IF($H2239="","",INDEX([1]NKC!$D$10:$D$5007,$H2239))=$C$8,"",IF($H2239="","",INDEX([1]NKC!$F$10:$F$5007,$H2239)))</f>
        <v/>
      </c>
      <c r="G2239" s="50">
        <f ca="1">IF(SUM(E2239:F2239)=0,0,$G$11+SUM(E$12:$E2239)-SUM(F$12:$F2239))</f>
        <v>0</v>
      </c>
      <c r="H2239" s="51" t="str">
        <f ca="1">IF(IF(TYPE(MATCH($C$8,OFFSET([1]NKC!$D$10,H2238,0):'[1]NKC'!$D$5007,0)+H2238)=16,"",MATCH($C$8,OFFSET([1]NKC!$D$10,H2238,0):'[1]NKC'!$D$5007,0)+H2238)&lt;IF(TYPE(MATCH($C$8,OFFSET([1]NKC!$E$10,H2238,0):'[1]NKC'!$E$5007,0)+H2238)=16,"",MATCH($C$8,OFFSET([1]NKC!$E$10,H2238,0):'[1]NKC'!$E$5007,0)+H2238),IF(TYPE(MATCH($C$8,OFFSET([1]NKC!$D$10,H2238,0):'[1]NKC'!$D$5007,0)+H2238)=16,"",MATCH($C$8,OFFSET([1]NKC!$D$10,H2238,0):'[1]NKC'!$D$5007,0)+H2238),IF(TYPE(MATCH($C$8,OFFSET([1]NKC!$E$10,H2238,0):'[1]NKC'!$E$5007,0)+H2238)=16,"",MATCH($C$8,OFFSET([1]NKC!$E$10,H2238,0):'[1]NKC'!$E$5007,0)+H2238))</f>
        <v/>
      </c>
    </row>
    <row r="2240" spans="1:8" s="52" customFormat="1" ht="14.25" hidden="1">
      <c r="A2240" s="45" t="str">
        <f ca="1">IF($H2240="","",INDEX([1]NKC!$A$10:$A$5007,$H2240))</f>
        <v/>
      </c>
      <c r="B2240" s="46" t="str">
        <f ca="1">IF($H2240="","",INDEX([1]NKC!$B$10:$B$5007,$H2240))</f>
        <v/>
      </c>
      <c r="C2240" s="47" t="str">
        <f ca="1">IF($H2240="","",INDEX([1]NKC!$C$10:$C$5007,$H2240))</f>
        <v/>
      </c>
      <c r="D2240" s="48" t="str">
        <f ca="1">IF(IF($H2240="","",INDEX([1]NKC!$D$10:$D$5007,$H2240))=$C$8,IF($H2240="","",INDEX([1]NKC!$E$10:$E$5007,$H2240)),IF($H2240="","",INDEX([1]NKC!$D$10:$D$5007,$H2240)))</f>
        <v/>
      </c>
      <c r="E2240" s="49" t="str">
        <f ca="1">IF(IF($H2240="","",INDEX([1]NKC!$E$10:$E$5007,$H2240))=$C$8,"",IF($H2240="","",INDEX([1]NKC!$F$10:$F$5007,$H2240)))</f>
        <v/>
      </c>
      <c r="F2240" s="55" t="str">
        <f ca="1">IF(IF($H2240="","",INDEX([1]NKC!$D$10:$D$5007,$H2240))=$C$8,"",IF($H2240="","",INDEX([1]NKC!$F$10:$F$5007,$H2240)))</f>
        <v/>
      </c>
      <c r="G2240" s="50">
        <f ca="1">IF(SUM(E2240:F2240)=0,0,$G$11+SUM(E$12:$E2240)-SUM(F$12:$F2240))</f>
        <v>0</v>
      </c>
      <c r="H2240" s="51" t="str">
        <f ca="1">IF(IF(TYPE(MATCH($C$8,OFFSET([1]NKC!$D$10,H2239,0):'[1]NKC'!$D$5007,0)+H2239)=16,"",MATCH($C$8,OFFSET([1]NKC!$D$10,H2239,0):'[1]NKC'!$D$5007,0)+H2239)&lt;IF(TYPE(MATCH($C$8,OFFSET([1]NKC!$E$10,H2239,0):'[1]NKC'!$E$5007,0)+H2239)=16,"",MATCH($C$8,OFFSET([1]NKC!$E$10,H2239,0):'[1]NKC'!$E$5007,0)+H2239),IF(TYPE(MATCH($C$8,OFFSET([1]NKC!$D$10,H2239,0):'[1]NKC'!$D$5007,0)+H2239)=16,"",MATCH($C$8,OFFSET([1]NKC!$D$10,H2239,0):'[1]NKC'!$D$5007,0)+H2239),IF(TYPE(MATCH($C$8,OFFSET([1]NKC!$E$10,H2239,0):'[1]NKC'!$E$5007,0)+H2239)=16,"",MATCH($C$8,OFFSET([1]NKC!$E$10,H2239,0):'[1]NKC'!$E$5007,0)+H2239))</f>
        <v/>
      </c>
    </row>
    <row r="2241" spans="1:8" s="52" customFormat="1" ht="14.25" hidden="1">
      <c r="A2241" s="45" t="str">
        <f ca="1">IF($H2241="","",INDEX([1]NKC!$A$10:$A$5007,$H2241))</f>
        <v/>
      </c>
      <c r="B2241" s="46" t="str">
        <f ca="1">IF($H2241="","",INDEX([1]NKC!$B$10:$B$5007,$H2241))</f>
        <v/>
      </c>
      <c r="C2241" s="47" t="str">
        <f ca="1">IF($H2241="","",INDEX([1]NKC!$C$10:$C$5007,$H2241))</f>
        <v/>
      </c>
      <c r="D2241" s="48" t="str">
        <f ca="1">IF(IF($H2241="","",INDEX([1]NKC!$D$10:$D$5007,$H2241))=$C$8,IF($H2241="","",INDEX([1]NKC!$E$10:$E$5007,$H2241)),IF($H2241="","",INDEX([1]NKC!$D$10:$D$5007,$H2241)))</f>
        <v/>
      </c>
      <c r="E2241" s="49" t="str">
        <f ca="1">IF(IF($H2241="","",INDEX([1]NKC!$E$10:$E$5007,$H2241))=$C$8,"",IF($H2241="","",INDEX([1]NKC!$F$10:$F$5007,$H2241)))</f>
        <v/>
      </c>
      <c r="F2241" s="55" t="str">
        <f ca="1">IF(IF($H2241="","",INDEX([1]NKC!$D$10:$D$5007,$H2241))=$C$8,"",IF($H2241="","",INDEX([1]NKC!$F$10:$F$5007,$H2241)))</f>
        <v/>
      </c>
      <c r="G2241" s="50">
        <f ca="1">IF(SUM(E2241:F2241)=0,0,$G$11+SUM(E$12:$E2241)-SUM(F$12:$F2241))</f>
        <v>0</v>
      </c>
      <c r="H2241" s="51" t="str">
        <f ca="1">IF(IF(TYPE(MATCH($C$8,OFFSET([1]NKC!$D$10,H2240,0):'[1]NKC'!$D$5007,0)+H2240)=16,"",MATCH($C$8,OFFSET([1]NKC!$D$10,H2240,0):'[1]NKC'!$D$5007,0)+H2240)&lt;IF(TYPE(MATCH($C$8,OFFSET([1]NKC!$E$10,H2240,0):'[1]NKC'!$E$5007,0)+H2240)=16,"",MATCH($C$8,OFFSET([1]NKC!$E$10,H2240,0):'[1]NKC'!$E$5007,0)+H2240),IF(TYPE(MATCH($C$8,OFFSET([1]NKC!$D$10,H2240,0):'[1]NKC'!$D$5007,0)+H2240)=16,"",MATCH($C$8,OFFSET([1]NKC!$D$10,H2240,0):'[1]NKC'!$D$5007,0)+H2240),IF(TYPE(MATCH($C$8,OFFSET([1]NKC!$E$10,H2240,0):'[1]NKC'!$E$5007,0)+H2240)=16,"",MATCH($C$8,OFFSET([1]NKC!$E$10,H2240,0):'[1]NKC'!$E$5007,0)+H2240))</f>
        <v/>
      </c>
    </row>
    <row r="2242" spans="1:8" s="52" customFormat="1" ht="14.25" hidden="1">
      <c r="A2242" s="45" t="str">
        <f ca="1">IF($H2242="","",INDEX([1]NKC!$A$10:$A$5007,$H2242))</f>
        <v/>
      </c>
      <c r="B2242" s="46" t="str">
        <f ca="1">IF($H2242="","",INDEX([1]NKC!$B$10:$B$5007,$H2242))</f>
        <v/>
      </c>
      <c r="C2242" s="47" t="str">
        <f ca="1">IF($H2242="","",INDEX([1]NKC!$C$10:$C$5007,$H2242))</f>
        <v/>
      </c>
      <c r="D2242" s="48" t="str">
        <f ca="1">IF(IF($H2242="","",INDEX([1]NKC!$D$10:$D$5007,$H2242))=$C$8,IF($H2242="","",INDEX([1]NKC!$E$10:$E$5007,$H2242)),IF($H2242="","",INDEX([1]NKC!$D$10:$D$5007,$H2242)))</f>
        <v/>
      </c>
      <c r="E2242" s="49" t="str">
        <f ca="1">IF(IF($H2242="","",INDEX([1]NKC!$E$10:$E$5007,$H2242))=$C$8,"",IF($H2242="","",INDEX([1]NKC!$F$10:$F$5007,$H2242)))</f>
        <v/>
      </c>
      <c r="F2242" s="55" t="str">
        <f ca="1">IF(IF($H2242="","",INDEX([1]NKC!$D$10:$D$5007,$H2242))=$C$8,"",IF($H2242="","",INDEX([1]NKC!$F$10:$F$5007,$H2242)))</f>
        <v/>
      </c>
      <c r="G2242" s="50">
        <f ca="1">IF(SUM(E2242:F2242)=0,0,$G$11+SUM(E$12:$E2242)-SUM(F$12:$F2242))</f>
        <v>0</v>
      </c>
      <c r="H2242" s="51" t="str">
        <f ca="1">IF(IF(TYPE(MATCH($C$8,OFFSET([1]NKC!$D$10,H2241,0):'[1]NKC'!$D$5007,0)+H2241)=16,"",MATCH($C$8,OFFSET([1]NKC!$D$10,H2241,0):'[1]NKC'!$D$5007,0)+H2241)&lt;IF(TYPE(MATCH($C$8,OFFSET([1]NKC!$E$10,H2241,0):'[1]NKC'!$E$5007,0)+H2241)=16,"",MATCH($C$8,OFFSET([1]NKC!$E$10,H2241,0):'[1]NKC'!$E$5007,0)+H2241),IF(TYPE(MATCH($C$8,OFFSET([1]NKC!$D$10,H2241,0):'[1]NKC'!$D$5007,0)+H2241)=16,"",MATCH($C$8,OFFSET([1]NKC!$D$10,H2241,0):'[1]NKC'!$D$5007,0)+H2241),IF(TYPE(MATCH($C$8,OFFSET([1]NKC!$E$10,H2241,0):'[1]NKC'!$E$5007,0)+H2241)=16,"",MATCH($C$8,OFFSET([1]NKC!$E$10,H2241,0):'[1]NKC'!$E$5007,0)+H2241))</f>
        <v/>
      </c>
    </row>
    <row r="2243" spans="1:8" s="52" customFormat="1" ht="14.25" hidden="1">
      <c r="A2243" s="45" t="str">
        <f ca="1">IF($H2243="","",INDEX([1]NKC!$A$10:$A$5007,$H2243))</f>
        <v/>
      </c>
      <c r="B2243" s="46" t="str">
        <f ca="1">IF($H2243="","",INDEX([1]NKC!$B$10:$B$5007,$H2243))</f>
        <v/>
      </c>
      <c r="C2243" s="47" t="str">
        <f ca="1">IF($H2243="","",INDEX([1]NKC!$C$10:$C$5007,$H2243))</f>
        <v/>
      </c>
      <c r="D2243" s="48" t="str">
        <f ca="1">IF(IF($H2243="","",INDEX([1]NKC!$D$10:$D$5007,$H2243))=$C$8,IF($H2243="","",INDEX([1]NKC!$E$10:$E$5007,$H2243)),IF($H2243="","",INDEX([1]NKC!$D$10:$D$5007,$H2243)))</f>
        <v/>
      </c>
      <c r="E2243" s="49" t="str">
        <f ca="1">IF(IF($H2243="","",INDEX([1]NKC!$E$10:$E$5007,$H2243))=$C$8,"",IF($H2243="","",INDEX([1]NKC!$F$10:$F$5007,$H2243)))</f>
        <v/>
      </c>
      <c r="F2243" s="55" t="str">
        <f ca="1">IF(IF($H2243="","",INDEX([1]NKC!$D$10:$D$5007,$H2243))=$C$8,"",IF($H2243="","",INDEX([1]NKC!$F$10:$F$5007,$H2243)))</f>
        <v/>
      </c>
      <c r="G2243" s="50">
        <f ca="1">IF(SUM(E2243:F2243)=0,0,$G$11+SUM(E$12:$E2243)-SUM(F$12:$F2243))</f>
        <v>0</v>
      </c>
      <c r="H2243" s="51" t="str">
        <f ca="1">IF(IF(TYPE(MATCH($C$8,OFFSET([1]NKC!$D$10,H2242,0):'[1]NKC'!$D$5007,0)+H2242)=16,"",MATCH($C$8,OFFSET([1]NKC!$D$10,H2242,0):'[1]NKC'!$D$5007,0)+H2242)&lt;IF(TYPE(MATCH($C$8,OFFSET([1]NKC!$E$10,H2242,0):'[1]NKC'!$E$5007,0)+H2242)=16,"",MATCH($C$8,OFFSET([1]NKC!$E$10,H2242,0):'[1]NKC'!$E$5007,0)+H2242),IF(TYPE(MATCH($C$8,OFFSET([1]NKC!$D$10,H2242,0):'[1]NKC'!$D$5007,0)+H2242)=16,"",MATCH($C$8,OFFSET([1]NKC!$D$10,H2242,0):'[1]NKC'!$D$5007,0)+H2242),IF(TYPE(MATCH($C$8,OFFSET([1]NKC!$E$10,H2242,0):'[1]NKC'!$E$5007,0)+H2242)=16,"",MATCH($C$8,OFFSET([1]NKC!$E$10,H2242,0):'[1]NKC'!$E$5007,0)+H2242))</f>
        <v/>
      </c>
    </row>
    <row r="2244" spans="1:8" s="52" customFormat="1" ht="14.25" hidden="1">
      <c r="A2244" s="45" t="str">
        <f ca="1">IF($H2244="","",INDEX([1]NKC!$A$10:$A$5007,$H2244))</f>
        <v/>
      </c>
      <c r="B2244" s="46" t="str">
        <f ca="1">IF($H2244="","",INDEX([1]NKC!$B$10:$B$5007,$H2244))</f>
        <v/>
      </c>
      <c r="C2244" s="47" t="str">
        <f ca="1">IF($H2244="","",INDEX([1]NKC!$C$10:$C$5007,$H2244))</f>
        <v/>
      </c>
      <c r="D2244" s="48" t="str">
        <f ca="1">IF(IF($H2244="","",INDEX([1]NKC!$D$10:$D$5007,$H2244))=$C$8,IF($H2244="","",INDEX([1]NKC!$E$10:$E$5007,$H2244)),IF($H2244="","",INDEX([1]NKC!$D$10:$D$5007,$H2244)))</f>
        <v/>
      </c>
      <c r="E2244" s="49" t="str">
        <f ca="1">IF(IF($H2244="","",INDEX([1]NKC!$E$10:$E$5007,$H2244))=$C$8,"",IF($H2244="","",INDEX([1]NKC!$F$10:$F$5007,$H2244)))</f>
        <v/>
      </c>
      <c r="F2244" s="55" t="str">
        <f ca="1">IF(IF($H2244="","",INDEX([1]NKC!$D$10:$D$5007,$H2244))=$C$8,"",IF($H2244="","",INDEX([1]NKC!$F$10:$F$5007,$H2244)))</f>
        <v/>
      </c>
      <c r="G2244" s="50">
        <f ca="1">IF(SUM(E2244:F2244)=0,0,$G$11+SUM(E$12:$E2244)-SUM(F$12:$F2244))</f>
        <v>0</v>
      </c>
      <c r="H2244" s="51" t="str">
        <f ca="1">IF(IF(TYPE(MATCH($C$8,OFFSET([1]NKC!$D$10,H2243,0):'[1]NKC'!$D$5007,0)+H2243)=16,"",MATCH($C$8,OFFSET([1]NKC!$D$10,H2243,0):'[1]NKC'!$D$5007,0)+H2243)&lt;IF(TYPE(MATCH($C$8,OFFSET([1]NKC!$E$10,H2243,0):'[1]NKC'!$E$5007,0)+H2243)=16,"",MATCH($C$8,OFFSET([1]NKC!$E$10,H2243,0):'[1]NKC'!$E$5007,0)+H2243),IF(TYPE(MATCH($C$8,OFFSET([1]NKC!$D$10,H2243,0):'[1]NKC'!$D$5007,0)+H2243)=16,"",MATCH($C$8,OFFSET([1]NKC!$D$10,H2243,0):'[1]NKC'!$D$5007,0)+H2243),IF(TYPE(MATCH($C$8,OFFSET([1]NKC!$E$10,H2243,0):'[1]NKC'!$E$5007,0)+H2243)=16,"",MATCH($C$8,OFFSET([1]NKC!$E$10,H2243,0):'[1]NKC'!$E$5007,0)+H2243))</f>
        <v/>
      </c>
    </row>
    <row r="2245" spans="1:8" s="52" customFormat="1" ht="14.25" hidden="1">
      <c r="A2245" s="45" t="str">
        <f ca="1">IF($H2245="","",INDEX([1]NKC!$A$10:$A$5007,$H2245))</f>
        <v/>
      </c>
      <c r="B2245" s="46" t="str">
        <f ca="1">IF($H2245="","",INDEX([1]NKC!$B$10:$B$5007,$H2245))</f>
        <v/>
      </c>
      <c r="C2245" s="47" t="str">
        <f ca="1">IF($H2245="","",INDEX([1]NKC!$C$10:$C$5007,$H2245))</f>
        <v/>
      </c>
      <c r="D2245" s="48" t="str">
        <f ca="1">IF(IF($H2245="","",INDEX([1]NKC!$D$10:$D$5007,$H2245))=$C$8,IF($H2245="","",INDEX([1]NKC!$E$10:$E$5007,$H2245)),IF($H2245="","",INDEX([1]NKC!$D$10:$D$5007,$H2245)))</f>
        <v/>
      </c>
      <c r="E2245" s="49" t="str">
        <f ca="1">IF(IF($H2245="","",INDEX([1]NKC!$E$10:$E$5007,$H2245))=$C$8,"",IF($H2245="","",INDEX([1]NKC!$F$10:$F$5007,$H2245)))</f>
        <v/>
      </c>
      <c r="F2245" s="55" t="str">
        <f ca="1">IF(IF($H2245="","",INDEX([1]NKC!$D$10:$D$5007,$H2245))=$C$8,"",IF($H2245="","",INDEX([1]NKC!$F$10:$F$5007,$H2245)))</f>
        <v/>
      </c>
      <c r="G2245" s="50">
        <f ca="1">IF(SUM(E2245:F2245)=0,0,$G$11+SUM(E$12:$E2245)-SUM(F$12:$F2245))</f>
        <v>0</v>
      </c>
      <c r="H2245" s="51" t="str">
        <f ca="1">IF(IF(TYPE(MATCH($C$8,OFFSET([1]NKC!$D$10,H2244,0):'[1]NKC'!$D$5007,0)+H2244)=16,"",MATCH($C$8,OFFSET([1]NKC!$D$10,H2244,0):'[1]NKC'!$D$5007,0)+H2244)&lt;IF(TYPE(MATCH($C$8,OFFSET([1]NKC!$E$10,H2244,0):'[1]NKC'!$E$5007,0)+H2244)=16,"",MATCH($C$8,OFFSET([1]NKC!$E$10,H2244,0):'[1]NKC'!$E$5007,0)+H2244),IF(TYPE(MATCH($C$8,OFFSET([1]NKC!$D$10,H2244,0):'[1]NKC'!$D$5007,0)+H2244)=16,"",MATCH($C$8,OFFSET([1]NKC!$D$10,H2244,0):'[1]NKC'!$D$5007,0)+H2244),IF(TYPE(MATCH($C$8,OFFSET([1]NKC!$E$10,H2244,0):'[1]NKC'!$E$5007,0)+H2244)=16,"",MATCH($C$8,OFFSET([1]NKC!$E$10,H2244,0):'[1]NKC'!$E$5007,0)+H2244))</f>
        <v/>
      </c>
    </row>
    <row r="2246" spans="1:8" s="52" customFormat="1" ht="14.25" hidden="1">
      <c r="A2246" s="45" t="str">
        <f ca="1">IF($H2246="","",INDEX([1]NKC!$A$10:$A$5007,$H2246))</f>
        <v/>
      </c>
      <c r="B2246" s="46" t="str">
        <f ca="1">IF($H2246="","",INDEX([1]NKC!$B$10:$B$5007,$H2246))</f>
        <v/>
      </c>
      <c r="C2246" s="47" t="str">
        <f ca="1">IF($H2246="","",INDEX([1]NKC!$C$10:$C$5007,$H2246))</f>
        <v/>
      </c>
      <c r="D2246" s="48" t="str">
        <f ca="1">IF(IF($H2246="","",INDEX([1]NKC!$D$10:$D$5007,$H2246))=$C$8,IF($H2246="","",INDEX([1]NKC!$E$10:$E$5007,$H2246)),IF($H2246="","",INDEX([1]NKC!$D$10:$D$5007,$H2246)))</f>
        <v/>
      </c>
      <c r="E2246" s="49" t="str">
        <f ca="1">IF(IF($H2246="","",INDEX([1]NKC!$E$10:$E$5007,$H2246))=$C$8,"",IF($H2246="","",INDEX([1]NKC!$F$10:$F$5007,$H2246)))</f>
        <v/>
      </c>
      <c r="F2246" s="55" t="str">
        <f ca="1">IF(IF($H2246="","",INDEX([1]NKC!$D$10:$D$5007,$H2246))=$C$8,"",IF($H2246="","",INDEX([1]NKC!$F$10:$F$5007,$H2246)))</f>
        <v/>
      </c>
      <c r="G2246" s="50">
        <f ca="1">IF(SUM(E2246:F2246)=0,0,$G$11+SUM(E$12:$E2246)-SUM(F$12:$F2246))</f>
        <v>0</v>
      </c>
      <c r="H2246" s="51" t="str">
        <f ca="1">IF(IF(TYPE(MATCH($C$8,OFFSET([1]NKC!$D$10,H2245,0):'[1]NKC'!$D$5007,0)+H2245)=16,"",MATCH($C$8,OFFSET([1]NKC!$D$10,H2245,0):'[1]NKC'!$D$5007,0)+H2245)&lt;IF(TYPE(MATCH($C$8,OFFSET([1]NKC!$E$10,H2245,0):'[1]NKC'!$E$5007,0)+H2245)=16,"",MATCH($C$8,OFFSET([1]NKC!$E$10,H2245,0):'[1]NKC'!$E$5007,0)+H2245),IF(TYPE(MATCH($C$8,OFFSET([1]NKC!$D$10,H2245,0):'[1]NKC'!$D$5007,0)+H2245)=16,"",MATCH($C$8,OFFSET([1]NKC!$D$10,H2245,0):'[1]NKC'!$D$5007,0)+H2245),IF(TYPE(MATCH($C$8,OFFSET([1]NKC!$E$10,H2245,0):'[1]NKC'!$E$5007,0)+H2245)=16,"",MATCH($C$8,OFFSET([1]NKC!$E$10,H2245,0):'[1]NKC'!$E$5007,0)+H2245))</f>
        <v/>
      </c>
    </row>
    <row r="2247" spans="1:8" s="52" customFormat="1" ht="14.25" hidden="1">
      <c r="A2247" s="45" t="str">
        <f ca="1">IF($H2247="","",INDEX([1]NKC!$A$10:$A$5007,$H2247))</f>
        <v/>
      </c>
      <c r="B2247" s="46" t="str">
        <f ca="1">IF($H2247="","",INDEX([1]NKC!$B$10:$B$5007,$H2247))</f>
        <v/>
      </c>
      <c r="C2247" s="47" t="str">
        <f ca="1">IF($H2247="","",INDEX([1]NKC!$C$10:$C$5007,$H2247))</f>
        <v/>
      </c>
      <c r="D2247" s="48" t="str">
        <f ca="1">IF(IF($H2247="","",INDEX([1]NKC!$D$10:$D$5007,$H2247))=$C$8,IF($H2247="","",INDEX([1]NKC!$E$10:$E$5007,$H2247)),IF($H2247="","",INDEX([1]NKC!$D$10:$D$5007,$H2247)))</f>
        <v/>
      </c>
      <c r="E2247" s="49" t="str">
        <f ca="1">IF(IF($H2247="","",INDEX([1]NKC!$E$10:$E$5007,$H2247))=$C$8,"",IF($H2247="","",INDEX([1]NKC!$F$10:$F$5007,$H2247)))</f>
        <v/>
      </c>
      <c r="F2247" s="55" t="str">
        <f ca="1">IF(IF($H2247="","",INDEX([1]NKC!$D$10:$D$5007,$H2247))=$C$8,"",IF($H2247="","",INDEX([1]NKC!$F$10:$F$5007,$H2247)))</f>
        <v/>
      </c>
      <c r="G2247" s="50">
        <f ca="1">IF(SUM(E2247:F2247)=0,0,$G$11+SUM(E$12:$E2247)-SUM(F$12:$F2247))</f>
        <v>0</v>
      </c>
      <c r="H2247" s="51" t="str">
        <f ca="1">IF(IF(TYPE(MATCH($C$8,OFFSET([1]NKC!$D$10,H2246,0):'[1]NKC'!$D$5007,0)+H2246)=16,"",MATCH($C$8,OFFSET([1]NKC!$D$10,H2246,0):'[1]NKC'!$D$5007,0)+H2246)&lt;IF(TYPE(MATCH($C$8,OFFSET([1]NKC!$E$10,H2246,0):'[1]NKC'!$E$5007,0)+H2246)=16,"",MATCH($C$8,OFFSET([1]NKC!$E$10,H2246,0):'[1]NKC'!$E$5007,0)+H2246),IF(TYPE(MATCH($C$8,OFFSET([1]NKC!$D$10,H2246,0):'[1]NKC'!$D$5007,0)+H2246)=16,"",MATCH($C$8,OFFSET([1]NKC!$D$10,H2246,0):'[1]NKC'!$D$5007,0)+H2246),IF(TYPE(MATCH($C$8,OFFSET([1]NKC!$E$10,H2246,0):'[1]NKC'!$E$5007,0)+H2246)=16,"",MATCH($C$8,OFFSET([1]NKC!$E$10,H2246,0):'[1]NKC'!$E$5007,0)+H2246))</f>
        <v/>
      </c>
    </row>
    <row r="2248" spans="1:8" s="52" customFormat="1" ht="14.25" hidden="1">
      <c r="A2248" s="45" t="str">
        <f ca="1">IF($H2248="","",INDEX([1]NKC!$A$10:$A$5007,$H2248))</f>
        <v/>
      </c>
      <c r="B2248" s="46" t="str">
        <f ca="1">IF($H2248="","",INDEX([1]NKC!$B$10:$B$5007,$H2248))</f>
        <v/>
      </c>
      <c r="C2248" s="47" t="str">
        <f ca="1">IF($H2248="","",INDEX([1]NKC!$C$10:$C$5007,$H2248))</f>
        <v/>
      </c>
      <c r="D2248" s="48" t="str">
        <f ca="1">IF(IF($H2248="","",INDEX([1]NKC!$D$10:$D$5007,$H2248))=$C$8,IF($H2248="","",INDEX([1]NKC!$E$10:$E$5007,$H2248)),IF($H2248="","",INDEX([1]NKC!$D$10:$D$5007,$H2248)))</f>
        <v/>
      </c>
      <c r="E2248" s="49" t="str">
        <f ca="1">IF(IF($H2248="","",INDEX([1]NKC!$E$10:$E$5007,$H2248))=$C$8,"",IF($H2248="","",INDEX([1]NKC!$F$10:$F$5007,$H2248)))</f>
        <v/>
      </c>
      <c r="F2248" s="55" t="str">
        <f ca="1">IF(IF($H2248="","",INDEX([1]NKC!$D$10:$D$5007,$H2248))=$C$8,"",IF($H2248="","",INDEX([1]NKC!$F$10:$F$5007,$H2248)))</f>
        <v/>
      </c>
      <c r="G2248" s="50">
        <f ca="1">IF(SUM(E2248:F2248)=0,0,$G$11+SUM(E$12:$E2248)-SUM(F$12:$F2248))</f>
        <v>0</v>
      </c>
      <c r="H2248" s="51" t="str">
        <f ca="1">IF(IF(TYPE(MATCH($C$8,OFFSET([1]NKC!$D$10,H2247,0):'[1]NKC'!$D$5007,0)+H2247)=16,"",MATCH($C$8,OFFSET([1]NKC!$D$10,H2247,0):'[1]NKC'!$D$5007,0)+H2247)&lt;IF(TYPE(MATCH($C$8,OFFSET([1]NKC!$E$10,H2247,0):'[1]NKC'!$E$5007,0)+H2247)=16,"",MATCH($C$8,OFFSET([1]NKC!$E$10,H2247,0):'[1]NKC'!$E$5007,0)+H2247),IF(TYPE(MATCH($C$8,OFFSET([1]NKC!$D$10,H2247,0):'[1]NKC'!$D$5007,0)+H2247)=16,"",MATCH($C$8,OFFSET([1]NKC!$D$10,H2247,0):'[1]NKC'!$D$5007,0)+H2247),IF(TYPE(MATCH($C$8,OFFSET([1]NKC!$E$10,H2247,0):'[1]NKC'!$E$5007,0)+H2247)=16,"",MATCH($C$8,OFFSET([1]NKC!$E$10,H2247,0):'[1]NKC'!$E$5007,0)+H2247))</f>
        <v/>
      </c>
    </row>
    <row r="2249" spans="1:8" s="52" customFormat="1" ht="14.25" hidden="1">
      <c r="A2249" s="45" t="str">
        <f ca="1">IF($H2249="","",INDEX([1]NKC!$A$10:$A$5007,$H2249))</f>
        <v/>
      </c>
      <c r="B2249" s="46" t="str">
        <f ca="1">IF($H2249="","",INDEX([1]NKC!$B$10:$B$5007,$H2249))</f>
        <v/>
      </c>
      <c r="C2249" s="47" t="str">
        <f ca="1">IF($H2249="","",INDEX([1]NKC!$C$10:$C$5007,$H2249))</f>
        <v/>
      </c>
      <c r="D2249" s="48" t="str">
        <f ca="1">IF(IF($H2249="","",INDEX([1]NKC!$D$10:$D$5007,$H2249))=$C$8,IF($H2249="","",INDEX([1]NKC!$E$10:$E$5007,$H2249)),IF($H2249="","",INDEX([1]NKC!$D$10:$D$5007,$H2249)))</f>
        <v/>
      </c>
      <c r="E2249" s="49" t="str">
        <f ca="1">IF(IF($H2249="","",INDEX([1]NKC!$E$10:$E$5007,$H2249))=$C$8,"",IF($H2249="","",INDEX([1]NKC!$F$10:$F$5007,$H2249)))</f>
        <v/>
      </c>
      <c r="F2249" s="55" t="str">
        <f ca="1">IF(IF($H2249="","",INDEX([1]NKC!$D$10:$D$5007,$H2249))=$C$8,"",IF($H2249="","",INDEX([1]NKC!$F$10:$F$5007,$H2249)))</f>
        <v/>
      </c>
      <c r="G2249" s="50">
        <f ca="1">IF(SUM(E2249:F2249)=0,0,$G$11+SUM(E$12:$E2249)-SUM(F$12:$F2249))</f>
        <v>0</v>
      </c>
      <c r="H2249" s="51" t="str">
        <f ca="1">IF(IF(TYPE(MATCH($C$8,OFFSET([1]NKC!$D$10,H2248,0):'[1]NKC'!$D$5007,0)+H2248)=16,"",MATCH($C$8,OFFSET([1]NKC!$D$10,H2248,0):'[1]NKC'!$D$5007,0)+H2248)&lt;IF(TYPE(MATCH($C$8,OFFSET([1]NKC!$E$10,H2248,0):'[1]NKC'!$E$5007,0)+H2248)=16,"",MATCH($C$8,OFFSET([1]NKC!$E$10,H2248,0):'[1]NKC'!$E$5007,0)+H2248),IF(TYPE(MATCH($C$8,OFFSET([1]NKC!$D$10,H2248,0):'[1]NKC'!$D$5007,0)+H2248)=16,"",MATCH($C$8,OFFSET([1]NKC!$D$10,H2248,0):'[1]NKC'!$D$5007,0)+H2248),IF(TYPE(MATCH($C$8,OFFSET([1]NKC!$E$10,H2248,0):'[1]NKC'!$E$5007,0)+H2248)=16,"",MATCH($C$8,OFFSET([1]NKC!$E$10,H2248,0):'[1]NKC'!$E$5007,0)+H2248))</f>
        <v/>
      </c>
    </row>
    <row r="2250" spans="1:8" s="52" customFormat="1" ht="14.25" hidden="1">
      <c r="A2250" s="45" t="str">
        <f ca="1">IF($H2250="","",INDEX([1]NKC!$A$10:$A$5007,$H2250))</f>
        <v/>
      </c>
      <c r="B2250" s="46" t="str">
        <f ca="1">IF($H2250="","",INDEX([1]NKC!$B$10:$B$5007,$H2250))</f>
        <v/>
      </c>
      <c r="C2250" s="47" t="str">
        <f ca="1">IF($H2250="","",INDEX([1]NKC!$C$10:$C$5007,$H2250))</f>
        <v/>
      </c>
      <c r="D2250" s="48" t="str">
        <f ca="1">IF(IF($H2250="","",INDEX([1]NKC!$D$10:$D$5007,$H2250))=$C$8,IF($H2250="","",INDEX([1]NKC!$E$10:$E$5007,$H2250)),IF($H2250="","",INDEX([1]NKC!$D$10:$D$5007,$H2250)))</f>
        <v/>
      </c>
      <c r="E2250" s="49" t="str">
        <f ca="1">IF(IF($H2250="","",INDEX([1]NKC!$E$10:$E$5007,$H2250))=$C$8,"",IF($H2250="","",INDEX([1]NKC!$F$10:$F$5007,$H2250)))</f>
        <v/>
      </c>
      <c r="F2250" s="55" t="str">
        <f ca="1">IF(IF($H2250="","",INDEX([1]NKC!$D$10:$D$5007,$H2250))=$C$8,"",IF($H2250="","",INDEX([1]NKC!$F$10:$F$5007,$H2250)))</f>
        <v/>
      </c>
      <c r="G2250" s="50">
        <f ca="1">IF(SUM(E2250:F2250)=0,0,$G$11+SUM(E$12:$E2250)-SUM(F$12:$F2250))</f>
        <v>0</v>
      </c>
      <c r="H2250" s="51" t="str">
        <f ca="1">IF(IF(TYPE(MATCH($C$8,OFFSET([1]NKC!$D$10,H2249,0):'[1]NKC'!$D$5007,0)+H2249)=16,"",MATCH($C$8,OFFSET([1]NKC!$D$10,H2249,0):'[1]NKC'!$D$5007,0)+H2249)&lt;IF(TYPE(MATCH($C$8,OFFSET([1]NKC!$E$10,H2249,0):'[1]NKC'!$E$5007,0)+H2249)=16,"",MATCH($C$8,OFFSET([1]NKC!$E$10,H2249,0):'[1]NKC'!$E$5007,0)+H2249),IF(TYPE(MATCH($C$8,OFFSET([1]NKC!$D$10,H2249,0):'[1]NKC'!$D$5007,0)+H2249)=16,"",MATCH($C$8,OFFSET([1]NKC!$D$10,H2249,0):'[1]NKC'!$D$5007,0)+H2249),IF(TYPE(MATCH($C$8,OFFSET([1]NKC!$E$10,H2249,0):'[1]NKC'!$E$5007,0)+H2249)=16,"",MATCH($C$8,OFFSET([1]NKC!$E$10,H2249,0):'[1]NKC'!$E$5007,0)+H2249))</f>
        <v/>
      </c>
    </row>
    <row r="2251" spans="1:8" s="52" customFormat="1" ht="14.25" hidden="1">
      <c r="A2251" s="45" t="str">
        <f ca="1">IF($H2251="","",INDEX([1]NKC!$A$10:$A$5007,$H2251))</f>
        <v/>
      </c>
      <c r="B2251" s="46" t="str">
        <f ca="1">IF($H2251="","",INDEX([1]NKC!$B$10:$B$5007,$H2251))</f>
        <v/>
      </c>
      <c r="C2251" s="47" t="str">
        <f ca="1">IF($H2251="","",INDEX([1]NKC!$C$10:$C$5007,$H2251))</f>
        <v/>
      </c>
      <c r="D2251" s="48" t="str">
        <f ca="1">IF(IF($H2251="","",INDEX([1]NKC!$D$10:$D$5007,$H2251))=$C$8,IF($H2251="","",INDEX([1]NKC!$E$10:$E$5007,$H2251)),IF($H2251="","",INDEX([1]NKC!$D$10:$D$5007,$H2251)))</f>
        <v/>
      </c>
      <c r="E2251" s="49" t="str">
        <f ca="1">IF(IF($H2251="","",INDEX([1]NKC!$E$10:$E$5007,$H2251))=$C$8,"",IF($H2251="","",INDEX([1]NKC!$F$10:$F$5007,$H2251)))</f>
        <v/>
      </c>
      <c r="F2251" s="55" t="str">
        <f ca="1">IF(IF($H2251="","",INDEX([1]NKC!$D$10:$D$5007,$H2251))=$C$8,"",IF($H2251="","",INDEX([1]NKC!$F$10:$F$5007,$H2251)))</f>
        <v/>
      </c>
      <c r="G2251" s="50">
        <f ca="1">IF(SUM(E2251:F2251)=0,0,$G$11+SUM(E$12:$E2251)-SUM(F$12:$F2251))</f>
        <v>0</v>
      </c>
      <c r="H2251" s="51" t="str">
        <f ca="1">IF(IF(TYPE(MATCH($C$8,OFFSET([1]NKC!$D$10,H2250,0):'[1]NKC'!$D$5007,0)+H2250)=16,"",MATCH($C$8,OFFSET([1]NKC!$D$10,H2250,0):'[1]NKC'!$D$5007,0)+H2250)&lt;IF(TYPE(MATCH($C$8,OFFSET([1]NKC!$E$10,H2250,0):'[1]NKC'!$E$5007,0)+H2250)=16,"",MATCH($C$8,OFFSET([1]NKC!$E$10,H2250,0):'[1]NKC'!$E$5007,0)+H2250),IF(TYPE(MATCH($C$8,OFFSET([1]NKC!$D$10,H2250,0):'[1]NKC'!$D$5007,0)+H2250)=16,"",MATCH($C$8,OFFSET([1]NKC!$D$10,H2250,0):'[1]NKC'!$D$5007,0)+H2250),IF(TYPE(MATCH($C$8,OFFSET([1]NKC!$E$10,H2250,0):'[1]NKC'!$E$5007,0)+H2250)=16,"",MATCH($C$8,OFFSET([1]NKC!$E$10,H2250,0):'[1]NKC'!$E$5007,0)+H2250))</f>
        <v/>
      </c>
    </row>
    <row r="2252" spans="1:8" s="52" customFormat="1" ht="14.25" hidden="1">
      <c r="A2252" s="45" t="str">
        <f ca="1">IF($H2252="","",INDEX([1]NKC!$A$10:$A$5007,$H2252))</f>
        <v/>
      </c>
      <c r="B2252" s="46" t="str">
        <f ca="1">IF($H2252="","",INDEX([1]NKC!$B$10:$B$5007,$H2252))</f>
        <v/>
      </c>
      <c r="C2252" s="47" t="str">
        <f ca="1">IF($H2252="","",INDEX([1]NKC!$C$10:$C$5007,$H2252))</f>
        <v/>
      </c>
      <c r="D2252" s="48" t="str">
        <f ca="1">IF(IF($H2252="","",INDEX([1]NKC!$D$10:$D$5007,$H2252))=$C$8,IF($H2252="","",INDEX([1]NKC!$E$10:$E$5007,$H2252)),IF($H2252="","",INDEX([1]NKC!$D$10:$D$5007,$H2252)))</f>
        <v/>
      </c>
      <c r="E2252" s="49" t="str">
        <f ca="1">IF(IF($H2252="","",INDEX([1]NKC!$E$10:$E$5007,$H2252))=$C$8,"",IF($H2252="","",INDEX([1]NKC!$F$10:$F$5007,$H2252)))</f>
        <v/>
      </c>
      <c r="F2252" s="55" t="str">
        <f ca="1">IF(IF($H2252="","",INDEX([1]NKC!$D$10:$D$5007,$H2252))=$C$8,"",IF($H2252="","",INDEX([1]NKC!$F$10:$F$5007,$H2252)))</f>
        <v/>
      </c>
      <c r="G2252" s="50">
        <f ca="1">IF(SUM(E2252:F2252)=0,0,$G$11+SUM(E$12:$E2252)-SUM(F$12:$F2252))</f>
        <v>0</v>
      </c>
      <c r="H2252" s="51" t="str">
        <f ca="1">IF(IF(TYPE(MATCH($C$8,OFFSET([1]NKC!$D$10,H2251,0):'[1]NKC'!$D$5007,0)+H2251)=16,"",MATCH($C$8,OFFSET([1]NKC!$D$10,H2251,0):'[1]NKC'!$D$5007,0)+H2251)&lt;IF(TYPE(MATCH($C$8,OFFSET([1]NKC!$E$10,H2251,0):'[1]NKC'!$E$5007,0)+H2251)=16,"",MATCH($C$8,OFFSET([1]NKC!$E$10,H2251,0):'[1]NKC'!$E$5007,0)+H2251),IF(TYPE(MATCH($C$8,OFFSET([1]NKC!$D$10,H2251,0):'[1]NKC'!$D$5007,0)+H2251)=16,"",MATCH($C$8,OFFSET([1]NKC!$D$10,H2251,0):'[1]NKC'!$D$5007,0)+H2251),IF(TYPE(MATCH($C$8,OFFSET([1]NKC!$E$10,H2251,0):'[1]NKC'!$E$5007,0)+H2251)=16,"",MATCH($C$8,OFFSET([1]NKC!$E$10,H2251,0):'[1]NKC'!$E$5007,0)+H2251))</f>
        <v/>
      </c>
    </row>
    <row r="2253" spans="1:8" s="52" customFormat="1" ht="14.25" hidden="1">
      <c r="A2253" s="45" t="str">
        <f ca="1">IF($H2253="","",INDEX([1]NKC!$A$10:$A$5007,$H2253))</f>
        <v/>
      </c>
      <c r="B2253" s="46" t="str">
        <f ca="1">IF($H2253="","",INDEX([1]NKC!$B$10:$B$5007,$H2253))</f>
        <v/>
      </c>
      <c r="C2253" s="47" t="str">
        <f ca="1">IF($H2253="","",INDEX([1]NKC!$C$10:$C$5007,$H2253))</f>
        <v/>
      </c>
      <c r="D2253" s="48" t="str">
        <f ca="1">IF(IF($H2253="","",INDEX([1]NKC!$D$10:$D$5007,$H2253))=$C$8,IF($H2253="","",INDEX([1]NKC!$E$10:$E$5007,$H2253)),IF($H2253="","",INDEX([1]NKC!$D$10:$D$5007,$H2253)))</f>
        <v/>
      </c>
      <c r="E2253" s="49" t="str">
        <f ca="1">IF(IF($H2253="","",INDEX([1]NKC!$E$10:$E$5007,$H2253))=$C$8,"",IF($H2253="","",INDEX([1]NKC!$F$10:$F$5007,$H2253)))</f>
        <v/>
      </c>
      <c r="F2253" s="55" t="str">
        <f ca="1">IF(IF($H2253="","",INDEX([1]NKC!$D$10:$D$5007,$H2253))=$C$8,"",IF($H2253="","",INDEX([1]NKC!$F$10:$F$5007,$H2253)))</f>
        <v/>
      </c>
      <c r="G2253" s="50">
        <f ca="1">IF(SUM(E2253:F2253)=0,0,$G$11+SUM(E$12:$E2253)-SUM(F$12:$F2253))</f>
        <v>0</v>
      </c>
      <c r="H2253" s="51" t="str">
        <f ca="1">IF(IF(TYPE(MATCH($C$8,OFFSET([1]NKC!$D$10,H2252,0):'[1]NKC'!$D$5007,0)+H2252)=16,"",MATCH($C$8,OFFSET([1]NKC!$D$10,H2252,0):'[1]NKC'!$D$5007,0)+H2252)&lt;IF(TYPE(MATCH($C$8,OFFSET([1]NKC!$E$10,H2252,0):'[1]NKC'!$E$5007,0)+H2252)=16,"",MATCH($C$8,OFFSET([1]NKC!$E$10,H2252,0):'[1]NKC'!$E$5007,0)+H2252),IF(TYPE(MATCH($C$8,OFFSET([1]NKC!$D$10,H2252,0):'[1]NKC'!$D$5007,0)+H2252)=16,"",MATCH($C$8,OFFSET([1]NKC!$D$10,H2252,0):'[1]NKC'!$D$5007,0)+H2252),IF(TYPE(MATCH($C$8,OFFSET([1]NKC!$E$10,H2252,0):'[1]NKC'!$E$5007,0)+H2252)=16,"",MATCH($C$8,OFFSET([1]NKC!$E$10,H2252,0):'[1]NKC'!$E$5007,0)+H2252))</f>
        <v/>
      </c>
    </row>
    <row r="2254" spans="1:8" s="52" customFormat="1" ht="14.25" hidden="1">
      <c r="A2254" s="45" t="str">
        <f ca="1">IF($H2254="","",INDEX([1]NKC!$A$10:$A$5007,$H2254))</f>
        <v/>
      </c>
      <c r="B2254" s="46" t="str">
        <f ca="1">IF($H2254="","",INDEX([1]NKC!$B$10:$B$5007,$H2254))</f>
        <v/>
      </c>
      <c r="C2254" s="47" t="str">
        <f ca="1">IF($H2254="","",INDEX([1]NKC!$C$10:$C$5007,$H2254))</f>
        <v/>
      </c>
      <c r="D2254" s="48" t="str">
        <f ca="1">IF(IF($H2254="","",INDEX([1]NKC!$D$10:$D$5007,$H2254))=$C$8,IF($H2254="","",INDEX([1]NKC!$E$10:$E$5007,$H2254)),IF($H2254="","",INDEX([1]NKC!$D$10:$D$5007,$H2254)))</f>
        <v/>
      </c>
      <c r="E2254" s="49" t="str">
        <f ca="1">IF(IF($H2254="","",INDEX([1]NKC!$E$10:$E$5007,$H2254))=$C$8,"",IF($H2254="","",INDEX([1]NKC!$F$10:$F$5007,$H2254)))</f>
        <v/>
      </c>
      <c r="F2254" s="55" t="str">
        <f ca="1">IF(IF($H2254="","",INDEX([1]NKC!$D$10:$D$5007,$H2254))=$C$8,"",IF($H2254="","",INDEX([1]NKC!$F$10:$F$5007,$H2254)))</f>
        <v/>
      </c>
      <c r="G2254" s="50">
        <f ca="1">IF(SUM(E2254:F2254)=0,0,$G$11+SUM(E$12:$E2254)-SUM(F$12:$F2254))</f>
        <v>0</v>
      </c>
      <c r="H2254" s="51" t="str">
        <f ca="1">IF(IF(TYPE(MATCH($C$8,OFFSET([1]NKC!$D$10,H2253,0):'[1]NKC'!$D$5007,0)+H2253)=16,"",MATCH($C$8,OFFSET([1]NKC!$D$10,H2253,0):'[1]NKC'!$D$5007,0)+H2253)&lt;IF(TYPE(MATCH($C$8,OFFSET([1]NKC!$E$10,H2253,0):'[1]NKC'!$E$5007,0)+H2253)=16,"",MATCH($C$8,OFFSET([1]NKC!$E$10,H2253,0):'[1]NKC'!$E$5007,0)+H2253),IF(TYPE(MATCH($C$8,OFFSET([1]NKC!$D$10,H2253,0):'[1]NKC'!$D$5007,0)+H2253)=16,"",MATCH($C$8,OFFSET([1]NKC!$D$10,H2253,0):'[1]NKC'!$D$5007,0)+H2253),IF(TYPE(MATCH($C$8,OFFSET([1]NKC!$E$10,H2253,0):'[1]NKC'!$E$5007,0)+H2253)=16,"",MATCH($C$8,OFFSET([1]NKC!$E$10,H2253,0):'[1]NKC'!$E$5007,0)+H2253))</f>
        <v/>
      </c>
    </row>
    <row r="2255" spans="1:8" s="52" customFormat="1" ht="14.25" hidden="1">
      <c r="A2255" s="45" t="str">
        <f ca="1">IF($H2255="","",INDEX([1]NKC!$A$10:$A$5007,$H2255))</f>
        <v/>
      </c>
      <c r="B2255" s="46" t="str">
        <f ca="1">IF($H2255="","",INDEX([1]NKC!$B$10:$B$5007,$H2255))</f>
        <v/>
      </c>
      <c r="C2255" s="47" t="str">
        <f ca="1">IF($H2255="","",INDEX([1]NKC!$C$10:$C$5007,$H2255))</f>
        <v/>
      </c>
      <c r="D2255" s="48" t="str">
        <f ca="1">IF(IF($H2255="","",INDEX([1]NKC!$D$10:$D$5007,$H2255))=$C$8,IF($H2255="","",INDEX([1]NKC!$E$10:$E$5007,$H2255)),IF($H2255="","",INDEX([1]NKC!$D$10:$D$5007,$H2255)))</f>
        <v/>
      </c>
      <c r="E2255" s="49" t="str">
        <f ca="1">IF(IF($H2255="","",INDEX([1]NKC!$E$10:$E$5007,$H2255))=$C$8,"",IF($H2255="","",INDEX([1]NKC!$F$10:$F$5007,$H2255)))</f>
        <v/>
      </c>
      <c r="F2255" s="55" t="str">
        <f ca="1">IF(IF($H2255="","",INDEX([1]NKC!$D$10:$D$5007,$H2255))=$C$8,"",IF($H2255="","",INDEX([1]NKC!$F$10:$F$5007,$H2255)))</f>
        <v/>
      </c>
      <c r="G2255" s="50">
        <f ca="1">IF(SUM(E2255:F2255)=0,0,$G$11+SUM(E$12:$E2255)-SUM(F$12:$F2255))</f>
        <v>0</v>
      </c>
      <c r="H2255" s="51" t="str">
        <f ca="1">IF(IF(TYPE(MATCH($C$8,OFFSET([1]NKC!$D$10,H2254,0):'[1]NKC'!$D$5007,0)+H2254)=16,"",MATCH($C$8,OFFSET([1]NKC!$D$10,H2254,0):'[1]NKC'!$D$5007,0)+H2254)&lt;IF(TYPE(MATCH($C$8,OFFSET([1]NKC!$E$10,H2254,0):'[1]NKC'!$E$5007,0)+H2254)=16,"",MATCH($C$8,OFFSET([1]NKC!$E$10,H2254,0):'[1]NKC'!$E$5007,0)+H2254),IF(TYPE(MATCH($C$8,OFFSET([1]NKC!$D$10,H2254,0):'[1]NKC'!$D$5007,0)+H2254)=16,"",MATCH($C$8,OFFSET([1]NKC!$D$10,H2254,0):'[1]NKC'!$D$5007,0)+H2254),IF(TYPE(MATCH($C$8,OFFSET([1]NKC!$E$10,H2254,0):'[1]NKC'!$E$5007,0)+H2254)=16,"",MATCH($C$8,OFFSET([1]NKC!$E$10,H2254,0):'[1]NKC'!$E$5007,0)+H2254))</f>
        <v/>
      </c>
    </row>
    <row r="2256" spans="1:8" s="52" customFormat="1" ht="14.25" hidden="1">
      <c r="A2256" s="45" t="str">
        <f ca="1">IF($H2256="","",INDEX([1]NKC!$A$10:$A$5007,$H2256))</f>
        <v/>
      </c>
      <c r="B2256" s="46" t="str">
        <f ca="1">IF($H2256="","",INDEX([1]NKC!$B$10:$B$5007,$H2256))</f>
        <v/>
      </c>
      <c r="C2256" s="47" t="str">
        <f ca="1">IF($H2256="","",INDEX([1]NKC!$C$10:$C$5007,$H2256))</f>
        <v/>
      </c>
      <c r="D2256" s="48" t="str">
        <f ca="1">IF(IF($H2256="","",INDEX([1]NKC!$D$10:$D$5007,$H2256))=$C$8,IF($H2256="","",INDEX([1]NKC!$E$10:$E$5007,$H2256)),IF($H2256="","",INDEX([1]NKC!$D$10:$D$5007,$H2256)))</f>
        <v/>
      </c>
      <c r="E2256" s="49" t="str">
        <f ca="1">IF(IF($H2256="","",INDEX([1]NKC!$E$10:$E$5007,$H2256))=$C$8,"",IF($H2256="","",INDEX([1]NKC!$F$10:$F$5007,$H2256)))</f>
        <v/>
      </c>
      <c r="F2256" s="55" t="str">
        <f ca="1">IF(IF($H2256="","",INDEX([1]NKC!$D$10:$D$5007,$H2256))=$C$8,"",IF($H2256="","",INDEX([1]NKC!$F$10:$F$5007,$H2256)))</f>
        <v/>
      </c>
      <c r="G2256" s="50">
        <f ca="1">IF(SUM(E2256:F2256)=0,0,$G$11+SUM(E$12:$E2256)-SUM(F$12:$F2256))</f>
        <v>0</v>
      </c>
      <c r="H2256" s="51" t="str">
        <f ca="1">IF(IF(TYPE(MATCH($C$8,OFFSET([1]NKC!$D$10,H2255,0):'[1]NKC'!$D$5007,0)+H2255)=16,"",MATCH($C$8,OFFSET([1]NKC!$D$10,H2255,0):'[1]NKC'!$D$5007,0)+H2255)&lt;IF(TYPE(MATCH($C$8,OFFSET([1]NKC!$E$10,H2255,0):'[1]NKC'!$E$5007,0)+H2255)=16,"",MATCH($C$8,OFFSET([1]NKC!$E$10,H2255,0):'[1]NKC'!$E$5007,0)+H2255),IF(TYPE(MATCH($C$8,OFFSET([1]NKC!$D$10,H2255,0):'[1]NKC'!$D$5007,0)+H2255)=16,"",MATCH($C$8,OFFSET([1]NKC!$D$10,H2255,0):'[1]NKC'!$D$5007,0)+H2255),IF(TYPE(MATCH($C$8,OFFSET([1]NKC!$E$10,H2255,0):'[1]NKC'!$E$5007,0)+H2255)=16,"",MATCH($C$8,OFFSET([1]NKC!$E$10,H2255,0):'[1]NKC'!$E$5007,0)+H2255))</f>
        <v/>
      </c>
    </row>
    <row r="2257" spans="1:8" s="52" customFormat="1" ht="14.25" hidden="1">
      <c r="A2257" s="45" t="str">
        <f ca="1">IF($H2257="","",INDEX([1]NKC!$A$10:$A$5007,$H2257))</f>
        <v/>
      </c>
      <c r="B2257" s="46" t="str">
        <f ca="1">IF($H2257="","",INDEX([1]NKC!$B$10:$B$5007,$H2257))</f>
        <v/>
      </c>
      <c r="C2257" s="47" t="str">
        <f ca="1">IF($H2257="","",INDEX([1]NKC!$C$10:$C$5007,$H2257))</f>
        <v/>
      </c>
      <c r="D2257" s="48" t="str">
        <f ca="1">IF(IF($H2257="","",INDEX([1]NKC!$D$10:$D$5007,$H2257))=$C$8,IF($H2257="","",INDEX([1]NKC!$E$10:$E$5007,$H2257)),IF($H2257="","",INDEX([1]NKC!$D$10:$D$5007,$H2257)))</f>
        <v/>
      </c>
      <c r="E2257" s="49" t="str">
        <f ca="1">IF(IF($H2257="","",INDEX([1]NKC!$E$10:$E$5007,$H2257))=$C$8,"",IF($H2257="","",INDEX([1]NKC!$F$10:$F$5007,$H2257)))</f>
        <v/>
      </c>
      <c r="F2257" s="55" t="str">
        <f ca="1">IF(IF($H2257="","",INDEX([1]NKC!$D$10:$D$5007,$H2257))=$C$8,"",IF($H2257="","",INDEX([1]NKC!$F$10:$F$5007,$H2257)))</f>
        <v/>
      </c>
      <c r="G2257" s="50">
        <f ca="1">IF(SUM(E2257:F2257)=0,0,$G$11+SUM(E$12:$E2257)-SUM(F$12:$F2257))</f>
        <v>0</v>
      </c>
      <c r="H2257" s="51" t="str">
        <f ca="1">IF(IF(TYPE(MATCH($C$8,OFFSET([1]NKC!$D$10,H2256,0):'[1]NKC'!$D$5007,0)+H2256)=16,"",MATCH($C$8,OFFSET([1]NKC!$D$10,H2256,0):'[1]NKC'!$D$5007,0)+H2256)&lt;IF(TYPE(MATCH($C$8,OFFSET([1]NKC!$E$10,H2256,0):'[1]NKC'!$E$5007,0)+H2256)=16,"",MATCH($C$8,OFFSET([1]NKC!$E$10,H2256,0):'[1]NKC'!$E$5007,0)+H2256),IF(TYPE(MATCH($C$8,OFFSET([1]NKC!$D$10,H2256,0):'[1]NKC'!$D$5007,0)+H2256)=16,"",MATCH($C$8,OFFSET([1]NKC!$D$10,H2256,0):'[1]NKC'!$D$5007,0)+H2256),IF(TYPE(MATCH($C$8,OFFSET([1]NKC!$E$10,H2256,0):'[1]NKC'!$E$5007,0)+H2256)=16,"",MATCH($C$8,OFFSET([1]NKC!$E$10,H2256,0):'[1]NKC'!$E$5007,0)+H2256))</f>
        <v/>
      </c>
    </row>
    <row r="2258" spans="1:8" s="52" customFormat="1" ht="14.25" hidden="1">
      <c r="A2258" s="45" t="str">
        <f ca="1">IF($H2258="","",INDEX([1]NKC!$A$10:$A$5007,$H2258))</f>
        <v/>
      </c>
      <c r="B2258" s="46" t="str">
        <f ca="1">IF($H2258="","",INDEX([1]NKC!$B$10:$B$5007,$H2258))</f>
        <v/>
      </c>
      <c r="C2258" s="47" t="str">
        <f ca="1">IF($H2258="","",INDEX([1]NKC!$C$10:$C$5007,$H2258))</f>
        <v/>
      </c>
      <c r="D2258" s="48" t="str">
        <f ca="1">IF(IF($H2258="","",INDEX([1]NKC!$D$10:$D$5007,$H2258))=$C$8,IF($H2258="","",INDEX([1]NKC!$E$10:$E$5007,$H2258)),IF($H2258="","",INDEX([1]NKC!$D$10:$D$5007,$H2258)))</f>
        <v/>
      </c>
      <c r="E2258" s="49" t="str">
        <f ca="1">IF(IF($H2258="","",INDEX([1]NKC!$E$10:$E$5007,$H2258))=$C$8,"",IF($H2258="","",INDEX([1]NKC!$F$10:$F$5007,$H2258)))</f>
        <v/>
      </c>
      <c r="F2258" s="55" t="str">
        <f ca="1">IF(IF($H2258="","",INDEX([1]NKC!$D$10:$D$5007,$H2258))=$C$8,"",IF($H2258="","",INDEX([1]NKC!$F$10:$F$5007,$H2258)))</f>
        <v/>
      </c>
      <c r="G2258" s="50">
        <f ca="1">IF(SUM(E2258:F2258)=0,0,$G$11+SUM(E$12:$E2258)-SUM(F$12:$F2258))</f>
        <v>0</v>
      </c>
      <c r="H2258" s="51" t="str">
        <f ca="1">IF(IF(TYPE(MATCH($C$8,OFFSET([1]NKC!$D$10,H2257,0):'[1]NKC'!$D$5007,0)+H2257)=16,"",MATCH($C$8,OFFSET([1]NKC!$D$10,H2257,0):'[1]NKC'!$D$5007,0)+H2257)&lt;IF(TYPE(MATCH($C$8,OFFSET([1]NKC!$E$10,H2257,0):'[1]NKC'!$E$5007,0)+H2257)=16,"",MATCH($C$8,OFFSET([1]NKC!$E$10,H2257,0):'[1]NKC'!$E$5007,0)+H2257),IF(TYPE(MATCH($C$8,OFFSET([1]NKC!$D$10,H2257,0):'[1]NKC'!$D$5007,0)+H2257)=16,"",MATCH($C$8,OFFSET([1]NKC!$D$10,H2257,0):'[1]NKC'!$D$5007,0)+H2257),IF(TYPE(MATCH($C$8,OFFSET([1]NKC!$E$10,H2257,0):'[1]NKC'!$E$5007,0)+H2257)=16,"",MATCH($C$8,OFFSET([1]NKC!$E$10,H2257,0):'[1]NKC'!$E$5007,0)+H2257))</f>
        <v/>
      </c>
    </row>
    <row r="2259" spans="1:8" s="52" customFormat="1" ht="14.25" hidden="1">
      <c r="A2259" s="45" t="str">
        <f ca="1">IF($H2259="","",INDEX([1]NKC!$A$10:$A$5007,$H2259))</f>
        <v/>
      </c>
      <c r="B2259" s="46" t="str">
        <f ca="1">IF($H2259="","",INDEX([1]NKC!$B$10:$B$5007,$H2259))</f>
        <v/>
      </c>
      <c r="C2259" s="47" t="str">
        <f ca="1">IF($H2259="","",INDEX([1]NKC!$C$10:$C$5007,$H2259))</f>
        <v/>
      </c>
      <c r="D2259" s="48" t="str">
        <f ca="1">IF(IF($H2259="","",INDEX([1]NKC!$D$10:$D$5007,$H2259))=$C$8,IF($H2259="","",INDEX([1]NKC!$E$10:$E$5007,$H2259)),IF($H2259="","",INDEX([1]NKC!$D$10:$D$5007,$H2259)))</f>
        <v/>
      </c>
      <c r="E2259" s="49" t="str">
        <f ca="1">IF(IF($H2259="","",INDEX([1]NKC!$E$10:$E$5007,$H2259))=$C$8,"",IF($H2259="","",INDEX([1]NKC!$F$10:$F$5007,$H2259)))</f>
        <v/>
      </c>
      <c r="F2259" s="55" t="str">
        <f ca="1">IF(IF($H2259="","",INDEX([1]NKC!$D$10:$D$5007,$H2259))=$C$8,"",IF($H2259="","",INDEX([1]NKC!$F$10:$F$5007,$H2259)))</f>
        <v/>
      </c>
      <c r="G2259" s="50">
        <f ca="1">IF(SUM(E2259:F2259)=0,0,$G$11+SUM(E$12:$E2259)-SUM(F$12:$F2259))</f>
        <v>0</v>
      </c>
      <c r="H2259" s="51" t="str">
        <f ca="1">IF(IF(TYPE(MATCH($C$8,OFFSET([1]NKC!$D$10,H2258,0):'[1]NKC'!$D$5007,0)+H2258)=16,"",MATCH($C$8,OFFSET([1]NKC!$D$10,H2258,0):'[1]NKC'!$D$5007,0)+H2258)&lt;IF(TYPE(MATCH($C$8,OFFSET([1]NKC!$E$10,H2258,0):'[1]NKC'!$E$5007,0)+H2258)=16,"",MATCH($C$8,OFFSET([1]NKC!$E$10,H2258,0):'[1]NKC'!$E$5007,0)+H2258),IF(TYPE(MATCH($C$8,OFFSET([1]NKC!$D$10,H2258,0):'[1]NKC'!$D$5007,0)+H2258)=16,"",MATCH($C$8,OFFSET([1]NKC!$D$10,H2258,0):'[1]NKC'!$D$5007,0)+H2258),IF(TYPE(MATCH($C$8,OFFSET([1]NKC!$E$10,H2258,0):'[1]NKC'!$E$5007,0)+H2258)=16,"",MATCH($C$8,OFFSET([1]NKC!$E$10,H2258,0):'[1]NKC'!$E$5007,0)+H2258))</f>
        <v/>
      </c>
    </row>
    <row r="2260" spans="1:8" s="52" customFormat="1" ht="14.25" hidden="1">
      <c r="A2260" s="45" t="str">
        <f ca="1">IF($H2260="","",INDEX([1]NKC!$A$10:$A$5007,$H2260))</f>
        <v/>
      </c>
      <c r="B2260" s="46" t="str">
        <f ca="1">IF($H2260="","",INDEX([1]NKC!$B$10:$B$5007,$H2260))</f>
        <v/>
      </c>
      <c r="C2260" s="47" t="str">
        <f ca="1">IF($H2260="","",INDEX([1]NKC!$C$10:$C$5007,$H2260))</f>
        <v/>
      </c>
      <c r="D2260" s="48" t="str">
        <f ca="1">IF(IF($H2260="","",INDEX([1]NKC!$D$10:$D$5007,$H2260))=$C$8,IF($H2260="","",INDEX([1]NKC!$E$10:$E$5007,$H2260)),IF($H2260="","",INDEX([1]NKC!$D$10:$D$5007,$H2260)))</f>
        <v/>
      </c>
      <c r="E2260" s="49" t="str">
        <f ca="1">IF(IF($H2260="","",INDEX([1]NKC!$E$10:$E$5007,$H2260))=$C$8,"",IF($H2260="","",INDEX([1]NKC!$F$10:$F$5007,$H2260)))</f>
        <v/>
      </c>
      <c r="F2260" s="55" t="str">
        <f ca="1">IF(IF($H2260="","",INDEX([1]NKC!$D$10:$D$5007,$H2260))=$C$8,"",IF($H2260="","",INDEX([1]NKC!$F$10:$F$5007,$H2260)))</f>
        <v/>
      </c>
      <c r="G2260" s="50">
        <f ca="1">IF(SUM(E2260:F2260)=0,0,$G$11+SUM(E$12:$E2260)-SUM(F$12:$F2260))</f>
        <v>0</v>
      </c>
      <c r="H2260" s="51" t="str">
        <f ca="1">IF(IF(TYPE(MATCH($C$8,OFFSET([1]NKC!$D$10,H2259,0):'[1]NKC'!$D$5007,0)+H2259)=16,"",MATCH($C$8,OFFSET([1]NKC!$D$10,H2259,0):'[1]NKC'!$D$5007,0)+H2259)&lt;IF(TYPE(MATCH($C$8,OFFSET([1]NKC!$E$10,H2259,0):'[1]NKC'!$E$5007,0)+H2259)=16,"",MATCH($C$8,OFFSET([1]NKC!$E$10,H2259,0):'[1]NKC'!$E$5007,0)+H2259),IF(TYPE(MATCH($C$8,OFFSET([1]NKC!$D$10,H2259,0):'[1]NKC'!$D$5007,0)+H2259)=16,"",MATCH($C$8,OFFSET([1]NKC!$D$10,H2259,0):'[1]NKC'!$D$5007,0)+H2259),IF(TYPE(MATCH($C$8,OFFSET([1]NKC!$E$10,H2259,0):'[1]NKC'!$E$5007,0)+H2259)=16,"",MATCH($C$8,OFFSET([1]NKC!$E$10,H2259,0):'[1]NKC'!$E$5007,0)+H2259))</f>
        <v/>
      </c>
    </row>
    <row r="2261" spans="1:8" s="52" customFormat="1" ht="14.25" hidden="1">
      <c r="A2261" s="45" t="str">
        <f ca="1">IF($H2261="","",INDEX([1]NKC!$A$10:$A$5007,$H2261))</f>
        <v/>
      </c>
      <c r="B2261" s="46" t="str">
        <f ca="1">IF($H2261="","",INDEX([1]NKC!$B$10:$B$5007,$H2261))</f>
        <v/>
      </c>
      <c r="C2261" s="47" t="str">
        <f ca="1">IF($H2261="","",INDEX([1]NKC!$C$10:$C$5007,$H2261))</f>
        <v/>
      </c>
      <c r="D2261" s="48" t="str">
        <f ca="1">IF(IF($H2261="","",INDEX([1]NKC!$D$10:$D$5007,$H2261))=$C$8,IF($H2261="","",INDEX([1]NKC!$E$10:$E$5007,$H2261)),IF($H2261="","",INDEX([1]NKC!$D$10:$D$5007,$H2261)))</f>
        <v/>
      </c>
      <c r="E2261" s="49" t="str">
        <f ca="1">IF(IF($H2261="","",INDEX([1]NKC!$E$10:$E$5007,$H2261))=$C$8,"",IF($H2261="","",INDEX([1]NKC!$F$10:$F$5007,$H2261)))</f>
        <v/>
      </c>
      <c r="F2261" s="55" t="str">
        <f ca="1">IF(IF($H2261="","",INDEX([1]NKC!$D$10:$D$5007,$H2261))=$C$8,"",IF($H2261="","",INDEX([1]NKC!$F$10:$F$5007,$H2261)))</f>
        <v/>
      </c>
      <c r="G2261" s="50">
        <f ca="1">IF(SUM(E2261:F2261)=0,0,$G$11+SUM(E$12:$E2261)-SUM(F$12:$F2261))</f>
        <v>0</v>
      </c>
      <c r="H2261" s="51" t="str">
        <f ca="1">IF(IF(TYPE(MATCH($C$8,OFFSET([1]NKC!$D$10,H2260,0):'[1]NKC'!$D$5007,0)+H2260)=16,"",MATCH($C$8,OFFSET([1]NKC!$D$10,H2260,0):'[1]NKC'!$D$5007,0)+H2260)&lt;IF(TYPE(MATCH($C$8,OFFSET([1]NKC!$E$10,H2260,0):'[1]NKC'!$E$5007,0)+H2260)=16,"",MATCH($C$8,OFFSET([1]NKC!$E$10,H2260,0):'[1]NKC'!$E$5007,0)+H2260),IF(TYPE(MATCH($C$8,OFFSET([1]NKC!$D$10,H2260,0):'[1]NKC'!$D$5007,0)+H2260)=16,"",MATCH($C$8,OFFSET([1]NKC!$D$10,H2260,0):'[1]NKC'!$D$5007,0)+H2260),IF(TYPE(MATCH($C$8,OFFSET([1]NKC!$E$10,H2260,0):'[1]NKC'!$E$5007,0)+H2260)=16,"",MATCH($C$8,OFFSET([1]NKC!$E$10,H2260,0):'[1]NKC'!$E$5007,0)+H2260))</f>
        <v/>
      </c>
    </row>
    <row r="2262" spans="1:8" s="52" customFormat="1" ht="14.25" hidden="1">
      <c r="A2262" s="45" t="str">
        <f ca="1">IF($H2262="","",INDEX([1]NKC!$A$10:$A$5007,$H2262))</f>
        <v/>
      </c>
      <c r="B2262" s="46" t="str">
        <f ca="1">IF($H2262="","",INDEX([1]NKC!$B$10:$B$5007,$H2262))</f>
        <v/>
      </c>
      <c r="C2262" s="47" t="str">
        <f ca="1">IF($H2262="","",INDEX([1]NKC!$C$10:$C$5007,$H2262))</f>
        <v/>
      </c>
      <c r="D2262" s="48" t="str">
        <f ca="1">IF(IF($H2262="","",INDEX([1]NKC!$D$10:$D$5007,$H2262))=$C$8,IF($H2262="","",INDEX([1]NKC!$E$10:$E$5007,$H2262)),IF($H2262="","",INDEX([1]NKC!$D$10:$D$5007,$H2262)))</f>
        <v/>
      </c>
      <c r="E2262" s="49" t="str">
        <f ca="1">IF(IF($H2262="","",INDEX([1]NKC!$E$10:$E$5007,$H2262))=$C$8,"",IF($H2262="","",INDEX([1]NKC!$F$10:$F$5007,$H2262)))</f>
        <v/>
      </c>
      <c r="F2262" s="55" t="str">
        <f ca="1">IF(IF($H2262="","",INDEX([1]NKC!$D$10:$D$5007,$H2262))=$C$8,"",IF($H2262="","",INDEX([1]NKC!$F$10:$F$5007,$H2262)))</f>
        <v/>
      </c>
      <c r="G2262" s="50">
        <f ca="1">IF(SUM(E2262:F2262)=0,0,$G$11+SUM(E$12:$E2262)-SUM(F$12:$F2262))</f>
        <v>0</v>
      </c>
      <c r="H2262" s="51" t="str">
        <f ca="1">IF(IF(TYPE(MATCH($C$8,OFFSET([1]NKC!$D$10,H2261,0):'[1]NKC'!$D$5007,0)+H2261)=16,"",MATCH($C$8,OFFSET([1]NKC!$D$10,H2261,0):'[1]NKC'!$D$5007,0)+H2261)&lt;IF(TYPE(MATCH($C$8,OFFSET([1]NKC!$E$10,H2261,0):'[1]NKC'!$E$5007,0)+H2261)=16,"",MATCH($C$8,OFFSET([1]NKC!$E$10,H2261,0):'[1]NKC'!$E$5007,0)+H2261),IF(TYPE(MATCH($C$8,OFFSET([1]NKC!$D$10,H2261,0):'[1]NKC'!$D$5007,0)+H2261)=16,"",MATCH($C$8,OFFSET([1]NKC!$D$10,H2261,0):'[1]NKC'!$D$5007,0)+H2261),IF(TYPE(MATCH($C$8,OFFSET([1]NKC!$E$10,H2261,0):'[1]NKC'!$E$5007,0)+H2261)=16,"",MATCH($C$8,OFFSET([1]NKC!$E$10,H2261,0):'[1]NKC'!$E$5007,0)+H2261))</f>
        <v/>
      </c>
    </row>
    <row r="2263" spans="1:8" s="52" customFormat="1" ht="14.25" hidden="1">
      <c r="A2263" s="45" t="str">
        <f ca="1">IF($H2263="","",INDEX([1]NKC!$A$10:$A$5007,$H2263))</f>
        <v/>
      </c>
      <c r="B2263" s="46" t="str">
        <f ca="1">IF($H2263="","",INDEX([1]NKC!$B$10:$B$5007,$H2263))</f>
        <v/>
      </c>
      <c r="C2263" s="47" t="str">
        <f ca="1">IF($H2263="","",INDEX([1]NKC!$C$10:$C$5007,$H2263))</f>
        <v/>
      </c>
      <c r="D2263" s="48" t="str">
        <f ca="1">IF(IF($H2263="","",INDEX([1]NKC!$D$10:$D$5007,$H2263))=$C$8,IF($H2263="","",INDEX([1]NKC!$E$10:$E$5007,$H2263)),IF($H2263="","",INDEX([1]NKC!$D$10:$D$5007,$H2263)))</f>
        <v/>
      </c>
      <c r="E2263" s="49" t="str">
        <f ca="1">IF(IF($H2263="","",INDEX([1]NKC!$E$10:$E$5007,$H2263))=$C$8,"",IF($H2263="","",INDEX([1]NKC!$F$10:$F$5007,$H2263)))</f>
        <v/>
      </c>
      <c r="F2263" s="55" t="str">
        <f ca="1">IF(IF($H2263="","",INDEX([1]NKC!$D$10:$D$5007,$H2263))=$C$8,"",IF($H2263="","",INDEX([1]NKC!$F$10:$F$5007,$H2263)))</f>
        <v/>
      </c>
      <c r="G2263" s="50">
        <f ca="1">IF(SUM(E2263:F2263)=0,0,$G$11+SUM(E$12:$E2263)-SUM(F$12:$F2263))</f>
        <v>0</v>
      </c>
      <c r="H2263" s="51" t="str">
        <f ca="1">IF(IF(TYPE(MATCH($C$8,OFFSET([1]NKC!$D$10,H2262,0):'[1]NKC'!$D$5007,0)+H2262)=16,"",MATCH($C$8,OFFSET([1]NKC!$D$10,H2262,0):'[1]NKC'!$D$5007,0)+H2262)&lt;IF(TYPE(MATCH($C$8,OFFSET([1]NKC!$E$10,H2262,0):'[1]NKC'!$E$5007,0)+H2262)=16,"",MATCH($C$8,OFFSET([1]NKC!$E$10,H2262,0):'[1]NKC'!$E$5007,0)+H2262),IF(TYPE(MATCH($C$8,OFFSET([1]NKC!$D$10,H2262,0):'[1]NKC'!$D$5007,0)+H2262)=16,"",MATCH($C$8,OFFSET([1]NKC!$D$10,H2262,0):'[1]NKC'!$D$5007,0)+H2262),IF(TYPE(MATCH($C$8,OFFSET([1]NKC!$E$10,H2262,0):'[1]NKC'!$E$5007,0)+H2262)=16,"",MATCH($C$8,OFFSET([1]NKC!$E$10,H2262,0):'[1]NKC'!$E$5007,0)+H2262))</f>
        <v/>
      </c>
    </row>
    <row r="2264" spans="1:8" s="52" customFormat="1" ht="14.25" hidden="1">
      <c r="A2264" s="45" t="str">
        <f ca="1">IF($H2264="","",INDEX([1]NKC!$A$10:$A$5007,$H2264))</f>
        <v/>
      </c>
      <c r="B2264" s="46" t="str">
        <f ca="1">IF($H2264="","",INDEX([1]NKC!$B$10:$B$5007,$H2264))</f>
        <v/>
      </c>
      <c r="C2264" s="47" t="str">
        <f ca="1">IF($H2264="","",INDEX([1]NKC!$C$10:$C$5007,$H2264))</f>
        <v/>
      </c>
      <c r="D2264" s="48" t="str">
        <f ca="1">IF(IF($H2264="","",INDEX([1]NKC!$D$10:$D$5007,$H2264))=$C$8,IF($H2264="","",INDEX([1]NKC!$E$10:$E$5007,$H2264)),IF($H2264="","",INDEX([1]NKC!$D$10:$D$5007,$H2264)))</f>
        <v/>
      </c>
      <c r="E2264" s="49" t="str">
        <f ca="1">IF(IF($H2264="","",INDEX([1]NKC!$E$10:$E$5007,$H2264))=$C$8,"",IF($H2264="","",INDEX([1]NKC!$F$10:$F$5007,$H2264)))</f>
        <v/>
      </c>
      <c r="F2264" s="55" t="str">
        <f ca="1">IF(IF($H2264="","",INDEX([1]NKC!$D$10:$D$5007,$H2264))=$C$8,"",IF($H2264="","",INDEX([1]NKC!$F$10:$F$5007,$H2264)))</f>
        <v/>
      </c>
      <c r="G2264" s="50">
        <f ca="1">IF(SUM(E2264:F2264)=0,0,$G$11+SUM(E$12:$E2264)-SUM(F$12:$F2264))</f>
        <v>0</v>
      </c>
      <c r="H2264" s="51" t="str">
        <f ca="1">IF(IF(TYPE(MATCH($C$8,OFFSET([1]NKC!$D$10,H2263,0):'[1]NKC'!$D$5007,0)+H2263)=16,"",MATCH($C$8,OFFSET([1]NKC!$D$10,H2263,0):'[1]NKC'!$D$5007,0)+H2263)&lt;IF(TYPE(MATCH($C$8,OFFSET([1]NKC!$E$10,H2263,0):'[1]NKC'!$E$5007,0)+H2263)=16,"",MATCH($C$8,OFFSET([1]NKC!$E$10,H2263,0):'[1]NKC'!$E$5007,0)+H2263),IF(TYPE(MATCH($C$8,OFFSET([1]NKC!$D$10,H2263,0):'[1]NKC'!$D$5007,0)+H2263)=16,"",MATCH($C$8,OFFSET([1]NKC!$D$10,H2263,0):'[1]NKC'!$D$5007,0)+H2263),IF(TYPE(MATCH($C$8,OFFSET([1]NKC!$E$10,H2263,0):'[1]NKC'!$E$5007,0)+H2263)=16,"",MATCH($C$8,OFFSET([1]NKC!$E$10,H2263,0):'[1]NKC'!$E$5007,0)+H2263))</f>
        <v/>
      </c>
    </row>
    <row r="2265" spans="1:8" s="52" customFormat="1" ht="14.25" hidden="1">
      <c r="A2265" s="45" t="str">
        <f ca="1">IF($H2265="","",INDEX([1]NKC!$A$10:$A$5007,$H2265))</f>
        <v/>
      </c>
      <c r="B2265" s="46" t="str">
        <f ca="1">IF($H2265="","",INDEX([1]NKC!$B$10:$B$5007,$H2265))</f>
        <v/>
      </c>
      <c r="C2265" s="47" t="str">
        <f ca="1">IF($H2265="","",INDEX([1]NKC!$C$10:$C$5007,$H2265))</f>
        <v/>
      </c>
      <c r="D2265" s="48" t="str">
        <f ca="1">IF(IF($H2265="","",INDEX([1]NKC!$D$10:$D$5007,$H2265))=$C$8,IF($H2265="","",INDEX([1]NKC!$E$10:$E$5007,$H2265)),IF($H2265="","",INDEX([1]NKC!$D$10:$D$5007,$H2265)))</f>
        <v/>
      </c>
      <c r="E2265" s="49" t="str">
        <f ca="1">IF(IF($H2265="","",INDEX([1]NKC!$E$10:$E$5007,$H2265))=$C$8,"",IF($H2265="","",INDEX([1]NKC!$F$10:$F$5007,$H2265)))</f>
        <v/>
      </c>
      <c r="F2265" s="55" t="str">
        <f ca="1">IF(IF($H2265="","",INDEX([1]NKC!$D$10:$D$5007,$H2265))=$C$8,"",IF($H2265="","",INDEX([1]NKC!$F$10:$F$5007,$H2265)))</f>
        <v/>
      </c>
      <c r="G2265" s="50">
        <f ca="1">IF(SUM(E2265:F2265)=0,0,$G$11+SUM(E$12:$E2265)-SUM(F$12:$F2265))</f>
        <v>0</v>
      </c>
      <c r="H2265" s="51" t="str">
        <f ca="1">IF(IF(TYPE(MATCH($C$8,OFFSET([1]NKC!$D$10,H2264,0):'[1]NKC'!$D$5007,0)+H2264)=16,"",MATCH($C$8,OFFSET([1]NKC!$D$10,H2264,0):'[1]NKC'!$D$5007,0)+H2264)&lt;IF(TYPE(MATCH($C$8,OFFSET([1]NKC!$E$10,H2264,0):'[1]NKC'!$E$5007,0)+H2264)=16,"",MATCH($C$8,OFFSET([1]NKC!$E$10,H2264,0):'[1]NKC'!$E$5007,0)+H2264),IF(TYPE(MATCH($C$8,OFFSET([1]NKC!$D$10,H2264,0):'[1]NKC'!$D$5007,0)+H2264)=16,"",MATCH($C$8,OFFSET([1]NKC!$D$10,H2264,0):'[1]NKC'!$D$5007,0)+H2264),IF(TYPE(MATCH($C$8,OFFSET([1]NKC!$E$10,H2264,0):'[1]NKC'!$E$5007,0)+H2264)=16,"",MATCH($C$8,OFFSET([1]NKC!$E$10,H2264,0):'[1]NKC'!$E$5007,0)+H2264))</f>
        <v/>
      </c>
    </row>
    <row r="2266" spans="1:8" s="52" customFormat="1" ht="14.25" hidden="1">
      <c r="A2266" s="45" t="str">
        <f ca="1">IF($H2266="","",INDEX([1]NKC!$A$10:$A$5007,$H2266))</f>
        <v/>
      </c>
      <c r="B2266" s="46" t="str">
        <f ca="1">IF($H2266="","",INDEX([1]NKC!$B$10:$B$5007,$H2266))</f>
        <v/>
      </c>
      <c r="C2266" s="47" t="str">
        <f ca="1">IF($H2266="","",INDEX([1]NKC!$C$10:$C$5007,$H2266))</f>
        <v/>
      </c>
      <c r="D2266" s="48" t="str">
        <f ca="1">IF(IF($H2266="","",INDEX([1]NKC!$D$10:$D$5007,$H2266))=$C$8,IF($H2266="","",INDEX([1]NKC!$E$10:$E$5007,$H2266)),IF($H2266="","",INDEX([1]NKC!$D$10:$D$5007,$H2266)))</f>
        <v/>
      </c>
      <c r="E2266" s="49" t="str">
        <f ca="1">IF(IF($H2266="","",INDEX([1]NKC!$E$10:$E$5007,$H2266))=$C$8,"",IF($H2266="","",INDEX([1]NKC!$F$10:$F$5007,$H2266)))</f>
        <v/>
      </c>
      <c r="F2266" s="55" t="str">
        <f ca="1">IF(IF($H2266="","",INDEX([1]NKC!$D$10:$D$5007,$H2266))=$C$8,"",IF($H2266="","",INDEX([1]NKC!$F$10:$F$5007,$H2266)))</f>
        <v/>
      </c>
      <c r="G2266" s="50">
        <f ca="1">IF(SUM(E2266:F2266)=0,0,$G$11+SUM(E$12:$E2266)-SUM(F$12:$F2266))</f>
        <v>0</v>
      </c>
      <c r="H2266" s="51" t="str">
        <f ca="1">IF(IF(TYPE(MATCH($C$8,OFFSET([1]NKC!$D$10,H2265,0):'[1]NKC'!$D$5007,0)+H2265)=16,"",MATCH($C$8,OFFSET([1]NKC!$D$10,H2265,0):'[1]NKC'!$D$5007,0)+H2265)&lt;IF(TYPE(MATCH($C$8,OFFSET([1]NKC!$E$10,H2265,0):'[1]NKC'!$E$5007,0)+H2265)=16,"",MATCH($C$8,OFFSET([1]NKC!$E$10,H2265,0):'[1]NKC'!$E$5007,0)+H2265),IF(TYPE(MATCH($C$8,OFFSET([1]NKC!$D$10,H2265,0):'[1]NKC'!$D$5007,0)+H2265)=16,"",MATCH($C$8,OFFSET([1]NKC!$D$10,H2265,0):'[1]NKC'!$D$5007,0)+H2265),IF(TYPE(MATCH($C$8,OFFSET([1]NKC!$E$10,H2265,0):'[1]NKC'!$E$5007,0)+H2265)=16,"",MATCH($C$8,OFFSET([1]NKC!$E$10,H2265,0):'[1]NKC'!$E$5007,0)+H2265))</f>
        <v/>
      </c>
    </row>
    <row r="2267" spans="1:8" s="52" customFormat="1" ht="14.25" hidden="1">
      <c r="A2267" s="45" t="str">
        <f ca="1">IF($H2267="","",INDEX([1]NKC!$A$10:$A$5007,$H2267))</f>
        <v/>
      </c>
      <c r="B2267" s="46" t="str">
        <f ca="1">IF($H2267="","",INDEX([1]NKC!$B$10:$B$5007,$H2267))</f>
        <v/>
      </c>
      <c r="C2267" s="47" t="str">
        <f ca="1">IF($H2267="","",INDEX([1]NKC!$C$10:$C$5007,$H2267))</f>
        <v/>
      </c>
      <c r="D2267" s="48" t="str">
        <f ca="1">IF(IF($H2267="","",INDEX([1]NKC!$D$10:$D$5007,$H2267))=$C$8,IF($H2267="","",INDEX([1]NKC!$E$10:$E$5007,$H2267)),IF($H2267="","",INDEX([1]NKC!$D$10:$D$5007,$H2267)))</f>
        <v/>
      </c>
      <c r="E2267" s="49" t="str">
        <f ca="1">IF(IF($H2267="","",INDEX([1]NKC!$E$10:$E$5007,$H2267))=$C$8,"",IF($H2267="","",INDEX([1]NKC!$F$10:$F$5007,$H2267)))</f>
        <v/>
      </c>
      <c r="F2267" s="55" t="str">
        <f ca="1">IF(IF($H2267="","",INDEX([1]NKC!$D$10:$D$5007,$H2267))=$C$8,"",IF($H2267="","",INDEX([1]NKC!$F$10:$F$5007,$H2267)))</f>
        <v/>
      </c>
      <c r="G2267" s="50">
        <f ca="1">IF(SUM(E2267:F2267)=0,0,$G$11+SUM(E$12:$E2267)-SUM(F$12:$F2267))</f>
        <v>0</v>
      </c>
      <c r="H2267" s="51" t="str">
        <f ca="1">IF(IF(TYPE(MATCH($C$8,OFFSET([1]NKC!$D$10,H2266,0):'[1]NKC'!$D$5007,0)+H2266)=16,"",MATCH($C$8,OFFSET([1]NKC!$D$10,H2266,0):'[1]NKC'!$D$5007,0)+H2266)&lt;IF(TYPE(MATCH($C$8,OFFSET([1]NKC!$E$10,H2266,0):'[1]NKC'!$E$5007,0)+H2266)=16,"",MATCH($C$8,OFFSET([1]NKC!$E$10,H2266,0):'[1]NKC'!$E$5007,0)+H2266),IF(TYPE(MATCH($C$8,OFFSET([1]NKC!$D$10,H2266,0):'[1]NKC'!$D$5007,0)+H2266)=16,"",MATCH($C$8,OFFSET([1]NKC!$D$10,H2266,0):'[1]NKC'!$D$5007,0)+H2266),IF(TYPE(MATCH($C$8,OFFSET([1]NKC!$E$10,H2266,0):'[1]NKC'!$E$5007,0)+H2266)=16,"",MATCH($C$8,OFFSET([1]NKC!$E$10,H2266,0):'[1]NKC'!$E$5007,0)+H2266))</f>
        <v/>
      </c>
    </row>
    <row r="2268" spans="1:8" s="52" customFormat="1" ht="14.25" hidden="1">
      <c r="A2268" s="45" t="str">
        <f ca="1">IF($H2268="","",INDEX([1]NKC!$A$10:$A$5007,$H2268))</f>
        <v/>
      </c>
      <c r="B2268" s="46" t="str">
        <f ca="1">IF($H2268="","",INDEX([1]NKC!$B$10:$B$5007,$H2268))</f>
        <v/>
      </c>
      <c r="C2268" s="47" t="str">
        <f ca="1">IF($H2268="","",INDEX([1]NKC!$C$10:$C$5007,$H2268))</f>
        <v/>
      </c>
      <c r="D2268" s="48" t="str">
        <f ca="1">IF(IF($H2268="","",INDEX([1]NKC!$D$10:$D$5007,$H2268))=$C$8,IF($H2268="","",INDEX([1]NKC!$E$10:$E$5007,$H2268)),IF($H2268="","",INDEX([1]NKC!$D$10:$D$5007,$H2268)))</f>
        <v/>
      </c>
      <c r="E2268" s="49" t="str">
        <f ca="1">IF(IF($H2268="","",INDEX([1]NKC!$E$10:$E$5007,$H2268))=$C$8,"",IF($H2268="","",INDEX([1]NKC!$F$10:$F$5007,$H2268)))</f>
        <v/>
      </c>
      <c r="F2268" s="55" t="str">
        <f ca="1">IF(IF($H2268="","",INDEX([1]NKC!$D$10:$D$5007,$H2268))=$C$8,"",IF($H2268="","",INDEX([1]NKC!$F$10:$F$5007,$H2268)))</f>
        <v/>
      </c>
      <c r="G2268" s="50">
        <f ca="1">IF(SUM(E2268:F2268)=0,0,$G$11+SUM(E$12:$E2268)-SUM(F$12:$F2268))</f>
        <v>0</v>
      </c>
      <c r="H2268" s="51" t="str">
        <f ca="1">IF(IF(TYPE(MATCH($C$8,OFFSET([1]NKC!$D$10,H2267,0):'[1]NKC'!$D$5007,0)+H2267)=16,"",MATCH($C$8,OFFSET([1]NKC!$D$10,H2267,0):'[1]NKC'!$D$5007,0)+H2267)&lt;IF(TYPE(MATCH($C$8,OFFSET([1]NKC!$E$10,H2267,0):'[1]NKC'!$E$5007,0)+H2267)=16,"",MATCH($C$8,OFFSET([1]NKC!$E$10,H2267,0):'[1]NKC'!$E$5007,0)+H2267),IF(TYPE(MATCH($C$8,OFFSET([1]NKC!$D$10,H2267,0):'[1]NKC'!$D$5007,0)+H2267)=16,"",MATCH($C$8,OFFSET([1]NKC!$D$10,H2267,0):'[1]NKC'!$D$5007,0)+H2267),IF(TYPE(MATCH($C$8,OFFSET([1]NKC!$E$10,H2267,0):'[1]NKC'!$E$5007,0)+H2267)=16,"",MATCH($C$8,OFFSET([1]NKC!$E$10,H2267,0):'[1]NKC'!$E$5007,0)+H2267))</f>
        <v/>
      </c>
    </row>
    <row r="2269" spans="1:8" s="52" customFormat="1" ht="14.25" hidden="1">
      <c r="A2269" s="45" t="str">
        <f ca="1">IF($H2269="","",INDEX([1]NKC!$A$10:$A$5007,$H2269))</f>
        <v/>
      </c>
      <c r="B2269" s="46" t="str">
        <f ca="1">IF($H2269="","",INDEX([1]NKC!$B$10:$B$5007,$H2269))</f>
        <v/>
      </c>
      <c r="C2269" s="47" t="str">
        <f ca="1">IF($H2269="","",INDEX([1]NKC!$C$10:$C$5007,$H2269))</f>
        <v/>
      </c>
      <c r="D2269" s="48" t="str">
        <f ca="1">IF(IF($H2269="","",INDEX([1]NKC!$D$10:$D$5007,$H2269))=$C$8,IF($H2269="","",INDEX([1]NKC!$E$10:$E$5007,$H2269)),IF($H2269="","",INDEX([1]NKC!$D$10:$D$5007,$H2269)))</f>
        <v/>
      </c>
      <c r="E2269" s="49" t="str">
        <f ca="1">IF(IF($H2269="","",INDEX([1]NKC!$E$10:$E$5007,$H2269))=$C$8,"",IF($H2269="","",INDEX([1]NKC!$F$10:$F$5007,$H2269)))</f>
        <v/>
      </c>
      <c r="F2269" s="55" t="str">
        <f ca="1">IF(IF($H2269="","",INDEX([1]NKC!$D$10:$D$5007,$H2269))=$C$8,"",IF($H2269="","",INDEX([1]NKC!$F$10:$F$5007,$H2269)))</f>
        <v/>
      </c>
      <c r="G2269" s="50">
        <f ca="1">IF(SUM(E2269:F2269)=0,0,$G$11+SUM(E$12:$E2269)-SUM(F$12:$F2269))</f>
        <v>0</v>
      </c>
      <c r="H2269" s="51" t="str">
        <f ca="1">IF(IF(TYPE(MATCH($C$8,OFFSET([1]NKC!$D$10,H2268,0):'[1]NKC'!$D$5007,0)+H2268)=16,"",MATCH($C$8,OFFSET([1]NKC!$D$10,H2268,0):'[1]NKC'!$D$5007,0)+H2268)&lt;IF(TYPE(MATCH($C$8,OFFSET([1]NKC!$E$10,H2268,0):'[1]NKC'!$E$5007,0)+H2268)=16,"",MATCH($C$8,OFFSET([1]NKC!$E$10,H2268,0):'[1]NKC'!$E$5007,0)+H2268),IF(TYPE(MATCH($C$8,OFFSET([1]NKC!$D$10,H2268,0):'[1]NKC'!$D$5007,0)+H2268)=16,"",MATCH($C$8,OFFSET([1]NKC!$D$10,H2268,0):'[1]NKC'!$D$5007,0)+H2268),IF(TYPE(MATCH($C$8,OFFSET([1]NKC!$E$10,H2268,0):'[1]NKC'!$E$5007,0)+H2268)=16,"",MATCH($C$8,OFFSET([1]NKC!$E$10,H2268,0):'[1]NKC'!$E$5007,0)+H2268))</f>
        <v/>
      </c>
    </row>
    <row r="2270" spans="1:8" s="52" customFormat="1" ht="14.25" hidden="1">
      <c r="A2270" s="45" t="str">
        <f ca="1">IF($H2270="","",INDEX([1]NKC!$A$10:$A$5007,$H2270))</f>
        <v/>
      </c>
      <c r="B2270" s="46" t="str">
        <f ca="1">IF($H2270="","",INDEX([1]NKC!$B$10:$B$5007,$H2270))</f>
        <v/>
      </c>
      <c r="C2270" s="47" t="str">
        <f ca="1">IF($H2270="","",INDEX([1]NKC!$C$10:$C$5007,$H2270))</f>
        <v/>
      </c>
      <c r="D2270" s="48" t="str">
        <f ca="1">IF(IF($H2270="","",INDEX([1]NKC!$D$10:$D$5007,$H2270))=$C$8,IF($H2270="","",INDEX([1]NKC!$E$10:$E$5007,$H2270)),IF($H2270="","",INDEX([1]NKC!$D$10:$D$5007,$H2270)))</f>
        <v/>
      </c>
      <c r="E2270" s="49" t="str">
        <f ca="1">IF(IF($H2270="","",INDEX([1]NKC!$E$10:$E$5007,$H2270))=$C$8,"",IF($H2270="","",INDEX([1]NKC!$F$10:$F$5007,$H2270)))</f>
        <v/>
      </c>
      <c r="F2270" s="55" t="str">
        <f ca="1">IF(IF($H2270="","",INDEX([1]NKC!$D$10:$D$5007,$H2270))=$C$8,"",IF($H2270="","",INDEX([1]NKC!$F$10:$F$5007,$H2270)))</f>
        <v/>
      </c>
      <c r="G2270" s="50">
        <f ca="1">IF(SUM(E2270:F2270)=0,0,$G$11+SUM(E$12:$E2270)-SUM(F$12:$F2270))</f>
        <v>0</v>
      </c>
      <c r="H2270" s="51" t="str">
        <f ca="1">IF(IF(TYPE(MATCH($C$8,OFFSET([1]NKC!$D$10,H2269,0):'[1]NKC'!$D$5007,0)+H2269)=16,"",MATCH($C$8,OFFSET([1]NKC!$D$10,H2269,0):'[1]NKC'!$D$5007,0)+H2269)&lt;IF(TYPE(MATCH($C$8,OFFSET([1]NKC!$E$10,H2269,0):'[1]NKC'!$E$5007,0)+H2269)=16,"",MATCH($C$8,OFFSET([1]NKC!$E$10,H2269,0):'[1]NKC'!$E$5007,0)+H2269),IF(TYPE(MATCH($C$8,OFFSET([1]NKC!$D$10,H2269,0):'[1]NKC'!$D$5007,0)+H2269)=16,"",MATCH($C$8,OFFSET([1]NKC!$D$10,H2269,0):'[1]NKC'!$D$5007,0)+H2269),IF(TYPE(MATCH($C$8,OFFSET([1]NKC!$E$10,H2269,0):'[1]NKC'!$E$5007,0)+H2269)=16,"",MATCH($C$8,OFFSET([1]NKC!$E$10,H2269,0):'[1]NKC'!$E$5007,0)+H2269))</f>
        <v/>
      </c>
    </row>
    <row r="2271" spans="1:8" s="52" customFormat="1" ht="14.25" hidden="1">
      <c r="A2271" s="45" t="str">
        <f ca="1">IF($H2271="","",INDEX([1]NKC!$A$10:$A$5007,$H2271))</f>
        <v/>
      </c>
      <c r="B2271" s="46" t="str">
        <f ca="1">IF($H2271="","",INDEX([1]NKC!$B$10:$B$5007,$H2271))</f>
        <v/>
      </c>
      <c r="C2271" s="47" t="str">
        <f ca="1">IF($H2271="","",INDEX([1]NKC!$C$10:$C$5007,$H2271))</f>
        <v/>
      </c>
      <c r="D2271" s="48" t="str">
        <f ca="1">IF(IF($H2271="","",INDEX([1]NKC!$D$10:$D$5007,$H2271))=$C$8,IF($H2271="","",INDEX([1]NKC!$E$10:$E$5007,$H2271)),IF($H2271="","",INDEX([1]NKC!$D$10:$D$5007,$H2271)))</f>
        <v/>
      </c>
      <c r="E2271" s="49" t="str">
        <f ca="1">IF(IF($H2271="","",INDEX([1]NKC!$E$10:$E$5007,$H2271))=$C$8,"",IF($H2271="","",INDEX([1]NKC!$F$10:$F$5007,$H2271)))</f>
        <v/>
      </c>
      <c r="F2271" s="55" t="str">
        <f ca="1">IF(IF($H2271="","",INDEX([1]NKC!$D$10:$D$5007,$H2271))=$C$8,"",IF($H2271="","",INDEX([1]NKC!$F$10:$F$5007,$H2271)))</f>
        <v/>
      </c>
      <c r="G2271" s="50">
        <f ca="1">IF(SUM(E2271:F2271)=0,0,$G$11+SUM(E$12:$E2271)-SUM(F$12:$F2271))</f>
        <v>0</v>
      </c>
      <c r="H2271" s="51" t="str">
        <f ca="1">IF(IF(TYPE(MATCH($C$8,OFFSET([1]NKC!$D$10,H2270,0):'[1]NKC'!$D$5007,0)+H2270)=16,"",MATCH($C$8,OFFSET([1]NKC!$D$10,H2270,0):'[1]NKC'!$D$5007,0)+H2270)&lt;IF(TYPE(MATCH($C$8,OFFSET([1]NKC!$E$10,H2270,0):'[1]NKC'!$E$5007,0)+H2270)=16,"",MATCH($C$8,OFFSET([1]NKC!$E$10,H2270,0):'[1]NKC'!$E$5007,0)+H2270),IF(TYPE(MATCH($C$8,OFFSET([1]NKC!$D$10,H2270,0):'[1]NKC'!$D$5007,0)+H2270)=16,"",MATCH($C$8,OFFSET([1]NKC!$D$10,H2270,0):'[1]NKC'!$D$5007,0)+H2270),IF(TYPE(MATCH($C$8,OFFSET([1]NKC!$E$10,H2270,0):'[1]NKC'!$E$5007,0)+H2270)=16,"",MATCH($C$8,OFFSET([1]NKC!$E$10,H2270,0):'[1]NKC'!$E$5007,0)+H2270))</f>
        <v/>
      </c>
    </row>
    <row r="2272" spans="1:8" s="52" customFormat="1" ht="14.25" hidden="1">
      <c r="A2272" s="45" t="str">
        <f ca="1">IF($H2272="","",INDEX([1]NKC!$A$10:$A$5007,$H2272))</f>
        <v/>
      </c>
      <c r="B2272" s="46" t="str">
        <f ca="1">IF($H2272="","",INDEX([1]NKC!$B$10:$B$5007,$H2272))</f>
        <v/>
      </c>
      <c r="C2272" s="47" t="str">
        <f ca="1">IF($H2272="","",INDEX([1]NKC!$C$10:$C$5007,$H2272))</f>
        <v/>
      </c>
      <c r="D2272" s="48" t="str">
        <f ca="1">IF(IF($H2272="","",INDEX([1]NKC!$D$10:$D$5007,$H2272))=$C$8,IF($H2272="","",INDEX([1]NKC!$E$10:$E$5007,$H2272)),IF($H2272="","",INDEX([1]NKC!$D$10:$D$5007,$H2272)))</f>
        <v/>
      </c>
      <c r="E2272" s="49" t="str">
        <f ca="1">IF(IF($H2272="","",INDEX([1]NKC!$E$10:$E$5007,$H2272))=$C$8,"",IF($H2272="","",INDEX([1]NKC!$F$10:$F$5007,$H2272)))</f>
        <v/>
      </c>
      <c r="F2272" s="55" t="str">
        <f ca="1">IF(IF($H2272="","",INDEX([1]NKC!$D$10:$D$5007,$H2272))=$C$8,"",IF($H2272="","",INDEX([1]NKC!$F$10:$F$5007,$H2272)))</f>
        <v/>
      </c>
      <c r="G2272" s="50">
        <f ca="1">IF(SUM(E2272:F2272)=0,0,$G$11+SUM(E$12:$E2272)-SUM(F$12:$F2272))</f>
        <v>0</v>
      </c>
      <c r="H2272" s="51" t="str">
        <f ca="1">IF(IF(TYPE(MATCH($C$8,OFFSET([1]NKC!$D$10,H2271,0):'[1]NKC'!$D$5007,0)+H2271)=16,"",MATCH($C$8,OFFSET([1]NKC!$D$10,H2271,0):'[1]NKC'!$D$5007,0)+H2271)&lt;IF(TYPE(MATCH($C$8,OFFSET([1]NKC!$E$10,H2271,0):'[1]NKC'!$E$5007,0)+H2271)=16,"",MATCH($C$8,OFFSET([1]NKC!$E$10,H2271,0):'[1]NKC'!$E$5007,0)+H2271),IF(TYPE(MATCH($C$8,OFFSET([1]NKC!$D$10,H2271,0):'[1]NKC'!$D$5007,0)+H2271)=16,"",MATCH($C$8,OFFSET([1]NKC!$D$10,H2271,0):'[1]NKC'!$D$5007,0)+H2271),IF(TYPE(MATCH($C$8,OFFSET([1]NKC!$E$10,H2271,0):'[1]NKC'!$E$5007,0)+H2271)=16,"",MATCH($C$8,OFFSET([1]NKC!$E$10,H2271,0):'[1]NKC'!$E$5007,0)+H2271))</f>
        <v/>
      </c>
    </row>
    <row r="2273" spans="1:8" s="52" customFormat="1" ht="14.25" hidden="1">
      <c r="A2273" s="45" t="str">
        <f ca="1">IF($H2273="","",INDEX([1]NKC!$A$10:$A$5007,$H2273))</f>
        <v/>
      </c>
      <c r="B2273" s="46" t="str">
        <f ca="1">IF($H2273="","",INDEX([1]NKC!$B$10:$B$5007,$H2273))</f>
        <v/>
      </c>
      <c r="C2273" s="47" t="str">
        <f ca="1">IF($H2273="","",INDEX([1]NKC!$C$10:$C$5007,$H2273))</f>
        <v/>
      </c>
      <c r="D2273" s="48" t="str">
        <f ca="1">IF(IF($H2273="","",INDEX([1]NKC!$D$10:$D$5007,$H2273))=$C$8,IF($H2273="","",INDEX([1]NKC!$E$10:$E$5007,$H2273)),IF($H2273="","",INDEX([1]NKC!$D$10:$D$5007,$H2273)))</f>
        <v/>
      </c>
      <c r="E2273" s="49" t="str">
        <f ca="1">IF(IF($H2273="","",INDEX([1]NKC!$E$10:$E$5007,$H2273))=$C$8,"",IF($H2273="","",INDEX([1]NKC!$F$10:$F$5007,$H2273)))</f>
        <v/>
      </c>
      <c r="F2273" s="55" t="str">
        <f ca="1">IF(IF($H2273="","",INDEX([1]NKC!$D$10:$D$5007,$H2273))=$C$8,"",IF($H2273="","",INDEX([1]NKC!$F$10:$F$5007,$H2273)))</f>
        <v/>
      </c>
      <c r="G2273" s="50">
        <f ca="1">IF(SUM(E2273:F2273)=0,0,$G$11+SUM(E$12:$E2273)-SUM(F$12:$F2273))</f>
        <v>0</v>
      </c>
      <c r="H2273" s="51" t="str">
        <f ca="1">IF(IF(TYPE(MATCH($C$8,OFFSET([1]NKC!$D$10,H2272,0):'[1]NKC'!$D$5007,0)+H2272)=16,"",MATCH($C$8,OFFSET([1]NKC!$D$10,H2272,0):'[1]NKC'!$D$5007,0)+H2272)&lt;IF(TYPE(MATCH($C$8,OFFSET([1]NKC!$E$10,H2272,0):'[1]NKC'!$E$5007,0)+H2272)=16,"",MATCH($C$8,OFFSET([1]NKC!$E$10,H2272,0):'[1]NKC'!$E$5007,0)+H2272),IF(TYPE(MATCH($C$8,OFFSET([1]NKC!$D$10,H2272,0):'[1]NKC'!$D$5007,0)+H2272)=16,"",MATCH($C$8,OFFSET([1]NKC!$D$10,H2272,0):'[1]NKC'!$D$5007,0)+H2272),IF(TYPE(MATCH($C$8,OFFSET([1]NKC!$E$10,H2272,0):'[1]NKC'!$E$5007,0)+H2272)=16,"",MATCH($C$8,OFFSET([1]NKC!$E$10,H2272,0):'[1]NKC'!$E$5007,0)+H2272))</f>
        <v/>
      </c>
    </row>
    <row r="2274" spans="1:8" s="52" customFormat="1" ht="14.25" hidden="1">
      <c r="A2274" s="45" t="str">
        <f ca="1">IF($H2274="","",INDEX([1]NKC!$A$10:$A$5007,$H2274))</f>
        <v/>
      </c>
      <c r="B2274" s="46" t="str">
        <f ca="1">IF($H2274="","",INDEX([1]NKC!$B$10:$B$5007,$H2274))</f>
        <v/>
      </c>
      <c r="C2274" s="47" t="str">
        <f ca="1">IF($H2274="","",INDEX([1]NKC!$C$10:$C$5007,$H2274))</f>
        <v/>
      </c>
      <c r="D2274" s="48" t="str">
        <f ca="1">IF(IF($H2274="","",INDEX([1]NKC!$D$10:$D$5007,$H2274))=$C$8,IF($H2274="","",INDEX([1]NKC!$E$10:$E$5007,$H2274)),IF($H2274="","",INDEX([1]NKC!$D$10:$D$5007,$H2274)))</f>
        <v/>
      </c>
      <c r="E2274" s="49" t="str">
        <f ca="1">IF(IF($H2274="","",INDEX([1]NKC!$E$10:$E$5007,$H2274))=$C$8,"",IF($H2274="","",INDEX([1]NKC!$F$10:$F$5007,$H2274)))</f>
        <v/>
      </c>
      <c r="F2274" s="55" t="str">
        <f ca="1">IF(IF($H2274="","",INDEX([1]NKC!$D$10:$D$5007,$H2274))=$C$8,"",IF($H2274="","",INDEX([1]NKC!$F$10:$F$5007,$H2274)))</f>
        <v/>
      </c>
      <c r="G2274" s="50">
        <f ca="1">IF(SUM(E2274:F2274)=0,0,$G$11+SUM(E$12:$E2274)-SUM(F$12:$F2274))</f>
        <v>0</v>
      </c>
      <c r="H2274" s="51" t="str">
        <f ca="1">IF(IF(TYPE(MATCH($C$8,OFFSET([1]NKC!$D$10,H2273,0):'[1]NKC'!$D$5007,0)+H2273)=16,"",MATCH($C$8,OFFSET([1]NKC!$D$10,H2273,0):'[1]NKC'!$D$5007,0)+H2273)&lt;IF(TYPE(MATCH($C$8,OFFSET([1]NKC!$E$10,H2273,0):'[1]NKC'!$E$5007,0)+H2273)=16,"",MATCH($C$8,OFFSET([1]NKC!$E$10,H2273,0):'[1]NKC'!$E$5007,0)+H2273),IF(TYPE(MATCH($C$8,OFFSET([1]NKC!$D$10,H2273,0):'[1]NKC'!$D$5007,0)+H2273)=16,"",MATCH($C$8,OFFSET([1]NKC!$D$10,H2273,0):'[1]NKC'!$D$5007,0)+H2273),IF(TYPE(MATCH($C$8,OFFSET([1]NKC!$E$10,H2273,0):'[1]NKC'!$E$5007,0)+H2273)=16,"",MATCH($C$8,OFFSET([1]NKC!$E$10,H2273,0):'[1]NKC'!$E$5007,0)+H2273))</f>
        <v/>
      </c>
    </row>
    <row r="2275" spans="1:8" s="52" customFormat="1" ht="14.25" hidden="1">
      <c r="A2275" s="45" t="str">
        <f ca="1">IF($H2275="","",INDEX([1]NKC!$A$10:$A$5007,$H2275))</f>
        <v/>
      </c>
      <c r="B2275" s="46" t="str">
        <f ca="1">IF($H2275="","",INDEX([1]NKC!$B$10:$B$5007,$H2275))</f>
        <v/>
      </c>
      <c r="C2275" s="47" t="str">
        <f ca="1">IF($H2275="","",INDEX([1]NKC!$C$10:$C$5007,$H2275))</f>
        <v/>
      </c>
      <c r="D2275" s="48" t="str">
        <f ca="1">IF(IF($H2275="","",INDEX([1]NKC!$D$10:$D$5007,$H2275))=$C$8,IF($H2275="","",INDEX([1]NKC!$E$10:$E$5007,$H2275)),IF($H2275="","",INDEX([1]NKC!$D$10:$D$5007,$H2275)))</f>
        <v/>
      </c>
      <c r="E2275" s="49" t="str">
        <f ca="1">IF(IF($H2275="","",INDEX([1]NKC!$E$10:$E$5007,$H2275))=$C$8,"",IF($H2275="","",INDEX([1]NKC!$F$10:$F$5007,$H2275)))</f>
        <v/>
      </c>
      <c r="F2275" s="55" t="str">
        <f ca="1">IF(IF($H2275="","",INDEX([1]NKC!$D$10:$D$5007,$H2275))=$C$8,"",IF($H2275="","",INDEX([1]NKC!$F$10:$F$5007,$H2275)))</f>
        <v/>
      </c>
      <c r="G2275" s="50">
        <f ca="1">IF(SUM(E2275:F2275)=0,0,$G$11+SUM(E$12:$E2275)-SUM(F$12:$F2275))</f>
        <v>0</v>
      </c>
      <c r="H2275" s="51" t="str">
        <f ca="1">IF(IF(TYPE(MATCH($C$8,OFFSET([1]NKC!$D$10,H2274,0):'[1]NKC'!$D$5007,0)+H2274)=16,"",MATCH($C$8,OFFSET([1]NKC!$D$10,H2274,0):'[1]NKC'!$D$5007,0)+H2274)&lt;IF(TYPE(MATCH($C$8,OFFSET([1]NKC!$E$10,H2274,0):'[1]NKC'!$E$5007,0)+H2274)=16,"",MATCH($C$8,OFFSET([1]NKC!$E$10,H2274,0):'[1]NKC'!$E$5007,0)+H2274),IF(TYPE(MATCH($C$8,OFFSET([1]NKC!$D$10,H2274,0):'[1]NKC'!$D$5007,0)+H2274)=16,"",MATCH($C$8,OFFSET([1]NKC!$D$10,H2274,0):'[1]NKC'!$D$5007,0)+H2274),IF(TYPE(MATCH($C$8,OFFSET([1]NKC!$E$10,H2274,0):'[1]NKC'!$E$5007,0)+H2274)=16,"",MATCH($C$8,OFFSET([1]NKC!$E$10,H2274,0):'[1]NKC'!$E$5007,0)+H2274))</f>
        <v/>
      </c>
    </row>
    <row r="2276" spans="1:8" s="52" customFormat="1" ht="14.25" hidden="1">
      <c r="A2276" s="45" t="str">
        <f ca="1">IF($H2276="","",INDEX([1]NKC!$A$10:$A$5007,$H2276))</f>
        <v/>
      </c>
      <c r="B2276" s="46" t="str">
        <f ca="1">IF($H2276="","",INDEX([1]NKC!$B$10:$B$5007,$H2276))</f>
        <v/>
      </c>
      <c r="C2276" s="47" t="str">
        <f ca="1">IF($H2276="","",INDEX([1]NKC!$C$10:$C$5007,$H2276))</f>
        <v/>
      </c>
      <c r="D2276" s="48" t="str">
        <f ca="1">IF(IF($H2276="","",INDEX([1]NKC!$D$10:$D$5007,$H2276))=$C$8,IF($H2276="","",INDEX([1]NKC!$E$10:$E$5007,$H2276)),IF($H2276="","",INDEX([1]NKC!$D$10:$D$5007,$H2276)))</f>
        <v/>
      </c>
      <c r="E2276" s="49" t="str">
        <f ca="1">IF(IF($H2276="","",INDEX([1]NKC!$E$10:$E$5007,$H2276))=$C$8,"",IF($H2276="","",INDEX([1]NKC!$F$10:$F$5007,$H2276)))</f>
        <v/>
      </c>
      <c r="F2276" s="55" t="str">
        <f ca="1">IF(IF($H2276="","",INDEX([1]NKC!$D$10:$D$5007,$H2276))=$C$8,"",IF($H2276="","",INDEX([1]NKC!$F$10:$F$5007,$H2276)))</f>
        <v/>
      </c>
      <c r="G2276" s="50">
        <f ca="1">IF(SUM(E2276:F2276)=0,0,$G$11+SUM(E$12:$E2276)-SUM(F$12:$F2276))</f>
        <v>0</v>
      </c>
      <c r="H2276" s="51" t="str">
        <f ca="1">IF(IF(TYPE(MATCH($C$8,OFFSET([1]NKC!$D$10,H2275,0):'[1]NKC'!$D$5007,0)+H2275)=16,"",MATCH($C$8,OFFSET([1]NKC!$D$10,H2275,0):'[1]NKC'!$D$5007,0)+H2275)&lt;IF(TYPE(MATCH($C$8,OFFSET([1]NKC!$E$10,H2275,0):'[1]NKC'!$E$5007,0)+H2275)=16,"",MATCH($C$8,OFFSET([1]NKC!$E$10,H2275,0):'[1]NKC'!$E$5007,0)+H2275),IF(TYPE(MATCH($C$8,OFFSET([1]NKC!$D$10,H2275,0):'[1]NKC'!$D$5007,0)+H2275)=16,"",MATCH($C$8,OFFSET([1]NKC!$D$10,H2275,0):'[1]NKC'!$D$5007,0)+H2275),IF(TYPE(MATCH($C$8,OFFSET([1]NKC!$E$10,H2275,0):'[1]NKC'!$E$5007,0)+H2275)=16,"",MATCH($C$8,OFFSET([1]NKC!$E$10,H2275,0):'[1]NKC'!$E$5007,0)+H2275))</f>
        <v/>
      </c>
    </row>
    <row r="2277" spans="1:8" s="52" customFormat="1" ht="14.25" hidden="1">
      <c r="A2277" s="45" t="str">
        <f ca="1">IF($H2277="","",INDEX([1]NKC!$A$10:$A$5007,$H2277))</f>
        <v/>
      </c>
      <c r="B2277" s="46" t="str">
        <f ca="1">IF($H2277="","",INDEX([1]NKC!$B$10:$B$5007,$H2277))</f>
        <v/>
      </c>
      <c r="C2277" s="47" t="str">
        <f ca="1">IF($H2277="","",INDEX([1]NKC!$C$10:$C$5007,$H2277))</f>
        <v/>
      </c>
      <c r="D2277" s="48" t="str">
        <f ca="1">IF(IF($H2277="","",INDEX([1]NKC!$D$10:$D$5007,$H2277))=$C$8,IF($H2277="","",INDEX([1]NKC!$E$10:$E$5007,$H2277)),IF($H2277="","",INDEX([1]NKC!$D$10:$D$5007,$H2277)))</f>
        <v/>
      </c>
      <c r="E2277" s="49" t="str">
        <f ca="1">IF(IF($H2277="","",INDEX([1]NKC!$E$10:$E$5007,$H2277))=$C$8,"",IF($H2277="","",INDEX([1]NKC!$F$10:$F$5007,$H2277)))</f>
        <v/>
      </c>
      <c r="F2277" s="55" t="str">
        <f ca="1">IF(IF($H2277="","",INDEX([1]NKC!$D$10:$D$5007,$H2277))=$C$8,"",IF($H2277="","",INDEX([1]NKC!$F$10:$F$5007,$H2277)))</f>
        <v/>
      </c>
      <c r="G2277" s="50">
        <f ca="1">IF(SUM(E2277:F2277)=0,0,$G$11+SUM(E$12:$E2277)-SUM(F$12:$F2277))</f>
        <v>0</v>
      </c>
      <c r="H2277" s="51" t="str">
        <f ca="1">IF(IF(TYPE(MATCH($C$8,OFFSET([1]NKC!$D$10,H2276,0):'[1]NKC'!$D$5007,0)+H2276)=16,"",MATCH($C$8,OFFSET([1]NKC!$D$10,H2276,0):'[1]NKC'!$D$5007,0)+H2276)&lt;IF(TYPE(MATCH($C$8,OFFSET([1]NKC!$E$10,H2276,0):'[1]NKC'!$E$5007,0)+H2276)=16,"",MATCH($C$8,OFFSET([1]NKC!$E$10,H2276,0):'[1]NKC'!$E$5007,0)+H2276),IF(TYPE(MATCH($C$8,OFFSET([1]NKC!$D$10,H2276,0):'[1]NKC'!$D$5007,0)+H2276)=16,"",MATCH($C$8,OFFSET([1]NKC!$D$10,H2276,0):'[1]NKC'!$D$5007,0)+H2276),IF(TYPE(MATCH($C$8,OFFSET([1]NKC!$E$10,H2276,0):'[1]NKC'!$E$5007,0)+H2276)=16,"",MATCH($C$8,OFFSET([1]NKC!$E$10,H2276,0):'[1]NKC'!$E$5007,0)+H2276))</f>
        <v/>
      </c>
    </row>
    <row r="2278" spans="1:8" s="52" customFormat="1" ht="14.25" hidden="1">
      <c r="A2278" s="45" t="str">
        <f ca="1">IF($H2278="","",INDEX([1]NKC!$A$10:$A$5007,$H2278))</f>
        <v/>
      </c>
      <c r="B2278" s="46" t="str">
        <f ca="1">IF($H2278="","",INDEX([1]NKC!$B$10:$B$5007,$H2278))</f>
        <v/>
      </c>
      <c r="C2278" s="47" t="str">
        <f ca="1">IF($H2278="","",INDEX([1]NKC!$C$10:$C$5007,$H2278))</f>
        <v/>
      </c>
      <c r="D2278" s="48" t="str">
        <f ca="1">IF(IF($H2278="","",INDEX([1]NKC!$D$10:$D$5007,$H2278))=$C$8,IF($H2278="","",INDEX([1]NKC!$E$10:$E$5007,$H2278)),IF($H2278="","",INDEX([1]NKC!$D$10:$D$5007,$H2278)))</f>
        <v/>
      </c>
      <c r="E2278" s="49" t="str">
        <f ca="1">IF(IF($H2278="","",INDEX([1]NKC!$E$10:$E$5007,$H2278))=$C$8,"",IF($H2278="","",INDEX([1]NKC!$F$10:$F$5007,$H2278)))</f>
        <v/>
      </c>
      <c r="F2278" s="55" t="str">
        <f ca="1">IF(IF($H2278="","",INDEX([1]NKC!$D$10:$D$5007,$H2278))=$C$8,"",IF($H2278="","",INDEX([1]NKC!$F$10:$F$5007,$H2278)))</f>
        <v/>
      </c>
      <c r="G2278" s="50">
        <f ca="1">IF(SUM(E2278:F2278)=0,0,$G$11+SUM(E$12:$E2278)-SUM(F$12:$F2278))</f>
        <v>0</v>
      </c>
      <c r="H2278" s="51" t="str">
        <f ca="1">IF(IF(TYPE(MATCH($C$8,OFFSET([1]NKC!$D$10,H2277,0):'[1]NKC'!$D$5007,0)+H2277)=16,"",MATCH($C$8,OFFSET([1]NKC!$D$10,H2277,0):'[1]NKC'!$D$5007,0)+H2277)&lt;IF(TYPE(MATCH($C$8,OFFSET([1]NKC!$E$10,H2277,0):'[1]NKC'!$E$5007,0)+H2277)=16,"",MATCH($C$8,OFFSET([1]NKC!$E$10,H2277,0):'[1]NKC'!$E$5007,0)+H2277),IF(TYPE(MATCH($C$8,OFFSET([1]NKC!$D$10,H2277,0):'[1]NKC'!$D$5007,0)+H2277)=16,"",MATCH($C$8,OFFSET([1]NKC!$D$10,H2277,0):'[1]NKC'!$D$5007,0)+H2277),IF(TYPE(MATCH($C$8,OFFSET([1]NKC!$E$10,H2277,0):'[1]NKC'!$E$5007,0)+H2277)=16,"",MATCH($C$8,OFFSET([1]NKC!$E$10,H2277,0):'[1]NKC'!$E$5007,0)+H2277))</f>
        <v/>
      </c>
    </row>
    <row r="2279" spans="1:8" s="52" customFormat="1" ht="14.25" hidden="1">
      <c r="A2279" s="45" t="str">
        <f ca="1">IF($H2279="","",INDEX([1]NKC!$A$10:$A$5007,$H2279))</f>
        <v/>
      </c>
      <c r="B2279" s="46" t="str">
        <f ca="1">IF($H2279="","",INDEX([1]NKC!$B$10:$B$5007,$H2279))</f>
        <v/>
      </c>
      <c r="C2279" s="47" t="str">
        <f ca="1">IF($H2279="","",INDEX([1]NKC!$C$10:$C$5007,$H2279))</f>
        <v/>
      </c>
      <c r="D2279" s="48" t="str">
        <f ca="1">IF(IF($H2279="","",INDEX([1]NKC!$D$10:$D$5007,$H2279))=$C$8,IF($H2279="","",INDEX([1]NKC!$E$10:$E$5007,$H2279)),IF($H2279="","",INDEX([1]NKC!$D$10:$D$5007,$H2279)))</f>
        <v/>
      </c>
      <c r="E2279" s="49" t="str">
        <f ca="1">IF(IF($H2279="","",INDEX([1]NKC!$E$10:$E$5007,$H2279))=$C$8,"",IF($H2279="","",INDEX([1]NKC!$F$10:$F$5007,$H2279)))</f>
        <v/>
      </c>
      <c r="F2279" s="55" t="str">
        <f ca="1">IF(IF($H2279="","",INDEX([1]NKC!$D$10:$D$5007,$H2279))=$C$8,"",IF($H2279="","",INDEX([1]NKC!$F$10:$F$5007,$H2279)))</f>
        <v/>
      </c>
      <c r="G2279" s="50">
        <f ca="1">IF(SUM(E2279:F2279)=0,0,$G$11+SUM(E$12:$E2279)-SUM(F$12:$F2279))</f>
        <v>0</v>
      </c>
      <c r="H2279" s="51" t="str">
        <f ca="1">IF(IF(TYPE(MATCH($C$8,OFFSET([1]NKC!$D$10,H2278,0):'[1]NKC'!$D$5007,0)+H2278)=16,"",MATCH($C$8,OFFSET([1]NKC!$D$10,H2278,0):'[1]NKC'!$D$5007,0)+H2278)&lt;IF(TYPE(MATCH($C$8,OFFSET([1]NKC!$E$10,H2278,0):'[1]NKC'!$E$5007,0)+H2278)=16,"",MATCH($C$8,OFFSET([1]NKC!$E$10,H2278,0):'[1]NKC'!$E$5007,0)+H2278),IF(TYPE(MATCH($C$8,OFFSET([1]NKC!$D$10,H2278,0):'[1]NKC'!$D$5007,0)+H2278)=16,"",MATCH($C$8,OFFSET([1]NKC!$D$10,H2278,0):'[1]NKC'!$D$5007,0)+H2278),IF(TYPE(MATCH($C$8,OFFSET([1]NKC!$E$10,H2278,0):'[1]NKC'!$E$5007,0)+H2278)=16,"",MATCH($C$8,OFFSET([1]NKC!$E$10,H2278,0):'[1]NKC'!$E$5007,0)+H2278))</f>
        <v/>
      </c>
    </row>
    <row r="2280" spans="1:8" s="52" customFormat="1" ht="14.25" hidden="1">
      <c r="A2280" s="45" t="str">
        <f ca="1">IF($H2280="","",INDEX([1]NKC!$A$10:$A$5007,$H2280))</f>
        <v/>
      </c>
      <c r="B2280" s="46" t="str">
        <f ca="1">IF($H2280="","",INDEX([1]NKC!$B$10:$B$5007,$H2280))</f>
        <v/>
      </c>
      <c r="C2280" s="47" t="str">
        <f ca="1">IF($H2280="","",INDEX([1]NKC!$C$10:$C$5007,$H2280))</f>
        <v/>
      </c>
      <c r="D2280" s="48" t="str">
        <f ca="1">IF(IF($H2280="","",INDEX([1]NKC!$D$10:$D$5007,$H2280))=$C$8,IF($H2280="","",INDEX([1]NKC!$E$10:$E$5007,$H2280)),IF($H2280="","",INDEX([1]NKC!$D$10:$D$5007,$H2280)))</f>
        <v/>
      </c>
      <c r="E2280" s="49" t="str">
        <f ca="1">IF(IF($H2280="","",INDEX([1]NKC!$E$10:$E$5007,$H2280))=$C$8,"",IF($H2280="","",INDEX([1]NKC!$F$10:$F$5007,$H2280)))</f>
        <v/>
      </c>
      <c r="F2280" s="55" t="str">
        <f ca="1">IF(IF($H2280="","",INDEX([1]NKC!$D$10:$D$5007,$H2280))=$C$8,"",IF($H2280="","",INDEX([1]NKC!$F$10:$F$5007,$H2280)))</f>
        <v/>
      </c>
      <c r="G2280" s="50">
        <f ca="1">IF(SUM(E2280:F2280)=0,0,$G$11+SUM(E$12:$E2280)-SUM(F$12:$F2280))</f>
        <v>0</v>
      </c>
      <c r="H2280" s="51" t="str">
        <f ca="1">IF(IF(TYPE(MATCH($C$8,OFFSET([1]NKC!$D$10,H2279,0):'[1]NKC'!$D$5007,0)+H2279)=16,"",MATCH($C$8,OFFSET([1]NKC!$D$10,H2279,0):'[1]NKC'!$D$5007,0)+H2279)&lt;IF(TYPE(MATCH($C$8,OFFSET([1]NKC!$E$10,H2279,0):'[1]NKC'!$E$5007,0)+H2279)=16,"",MATCH($C$8,OFFSET([1]NKC!$E$10,H2279,0):'[1]NKC'!$E$5007,0)+H2279),IF(TYPE(MATCH($C$8,OFFSET([1]NKC!$D$10,H2279,0):'[1]NKC'!$D$5007,0)+H2279)=16,"",MATCH($C$8,OFFSET([1]NKC!$D$10,H2279,0):'[1]NKC'!$D$5007,0)+H2279),IF(TYPE(MATCH($C$8,OFFSET([1]NKC!$E$10,H2279,0):'[1]NKC'!$E$5007,0)+H2279)=16,"",MATCH($C$8,OFFSET([1]NKC!$E$10,H2279,0):'[1]NKC'!$E$5007,0)+H2279))</f>
        <v/>
      </c>
    </row>
    <row r="2281" spans="1:8" s="52" customFormat="1" ht="14.25" hidden="1">
      <c r="A2281" s="45" t="str">
        <f ca="1">IF($H2281="","",INDEX([1]NKC!$A$10:$A$5007,$H2281))</f>
        <v/>
      </c>
      <c r="B2281" s="46" t="str">
        <f ca="1">IF($H2281="","",INDEX([1]NKC!$B$10:$B$5007,$H2281))</f>
        <v/>
      </c>
      <c r="C2281" s="47" t="str">
        <f ca="1">IF($H2281="","",INDEX([1]NKC!$C$10:$C$5007,$H2281))</f>
        <v/>
      </c>
      <c r="D2281" s="48" t="str">
        <f ca="1">IF(IF($H2281="","",INDEX([1]NKC!$D$10:$D$5007,$H2281))=$C$8,IF($H2281="","",INDEX([1]NKC!$E$10:$E$5007,$H2281)),IF($H2281="","",INDEX([1]NKC!$D$10:$D$5007,$H2281)))</f>
        <v/>
      </c>
      <c r="E2281" s="49" t="str">
        <f ca="1">IF(IF($H2281="","",INDEX([1]NKC!$E$10:$E$5007,$H2281))=$C$8,"",IF($H2281="","",INDEX([1]NKC!$F$10:$F$5007,$H2281)))</f>
        <v/>
      </c>
      <c r="F2281" s="55" t="str">
        <f ca="1">IF(IF($H2281="","",INDEX([1]NKC!$D$10:$D$5007,$H2281))=$C$8,"",IF($H2281="","",INDEX([1]NKC!$F$10:$F$5007,$H2281)))</f>
        <v/>
      </c>
      <c r="G2281" s="50">
        <f ca="1">IF(SUM(E2281:F2281)=0,0,$G$11+SUM(E$12:$E2281)-SUM(F$12:$F2281))</f>
        <v>0</v>
      </c>
      <c r="H2281" s="51" t="str">
        <f ca="1">IF(IF(TYPE(MATCH($C$8,OFFSET([1]NKC!$D$10,H2280,0):'[1]NKC'!$D$5007,0)+H2280)=16,"",MATCH($C$8,OFFSET([1]NKC!$D$10,H2280,0):'[1]NKC'!$D$5007,0)+H2280)&lt;IF(TYPE(MATCH($C$8,OFFSET([1]NKC!$E$10,H2280,0):'[1]NKC'!$E$5007,0)+H2280)=16,"",MATCH($C$8,OFFSET([1]NKC!$E$10,H2280,0):'[1]NKC'!$E$5007,0)+H2280),IF(TYPE(MATCH($C$8,OFFSET([1]NKC!$D$10,H2280,0):'[1]NKC'!$D$5007,0)+H2280)=16,"",MATCH($C$8,OFFSET([1]NKC!$D$10,H2280,0):'[1]NKC'!$D$5007,0)+H2280),IF(TYPE(MATCH($C$8,OFFSET([1]NKC!$E$10,H2280,0):'[1]NKC'!$E$5007,0)+H2280)=16,"",MATCH($C$8,OFFSET([1]NKC!$E$10,H2280,0):'[1]NKC'!$E$5007,0)+H2280))</f>
        <v/>
      </c>
    </row>
    <row r="2282" spans="1:8" s="52" customFormat="1" ht="14.25" hidden="1">
      <c r="A2282" s="45" t="str">
        <f ca="1">IF($H2282="","",INDEX([1]NKC!$A$10:$A$5007,$H2282))</f>
        <v/>
      </c>
      <c r="B2282" s="46" t="str">
        <f ca="1">IF($H2282="","",INDEX([1]NKC!$B$10:$B$5007,$H2282))</f>
        <v/>
      </c>
      <c r="C2282" s="47" t="str">
        <f ca="1">IF($H2282="","",INDEX([1]NKC!$C$10:$C$5007,$H2282))</f>
        <v/>
      </c>
      <c r="D2282" s="48" t="str">
        <f ca="1">IF(IF($H2282="","",INDEX([1]NKC!$D$10:$D$5007,$H2282))=$C$8,IF($H2282="","",INDEX([1]NKC!$E$10:$E$5007,$H2282)),IF($H2282="","",INDEX([1]NKC!$D$10:$D$5007,$H2282)))</f>
        <v/>
      </c>
      <c r="E2282" s="49" t="str">
        <f ca="1">IF(IF($H2282="","",INDEX([1]NKC!$E$10:$E$5007,$H2282))=$C$8,"",IF($H2282="","",INDEX([1]NKC!$F$10:$F$5007,$H2282)))</f>
        <v/>
      </c>
      <c r="F2282" s="55" t="str">
        <f ca="1">IF(IF($H2282="","",INDEX([1]NKC!$D$10:$D$5007,$H2282))=$C$8,"",IF($H2282="","",INDEX([1]NKC!$F$10:$F$5007,$H2282)))</f>
        <v/>
      </c>
      <c r="G2282" s="50">
        <f ca="1">IF(SUM(E2282:F2282)=0,0,$G$11+SUM(E$12:$E2282)-SUM(F$12:$F2282))</f>
        <v>0</v>
      </c>
      <c r="H2282" s="51" t="str">
        <f ca="1">IF(IF(TYPE(MATCH($C$8,OFFSET([1]NKC!$D$10,H2281,0):'[1]NKC'!$D$5007,0)+H2281)=16,"",MATCH($C$8,OFFSET([1]NKC!$D$10,H2281,0):'[1]NKC'!$D$5007,0)+H2281)&lt;IF(TYPE(MATCH($C$8,OFFSET([1]NKC!$E$10,H2281,0):'[1]NKC'!$E$5007,0)+H2281)=16,"",MATCH($C$8,OFFSET([1]NKC!$E$10,H2281,0):'[1]NKC'!$E$5007,0)+H2281),IF(TYPE(MATCH($C$8,OFFSET([1]NKC!$D$10,H2281,0):'[1]NKC'!$D$5007,0)+H2281)=16,"",MATCH($C$8,OFFSET([1]NKC!$D$10,H2281,0):'[1]NKC'!$D$5007,0)+H2281),IF(TYPE(MATCH($C$8,OFFSET([1]NKC!$E$10,H2281,0):'[1]NKC'!$E$5007,0)+H2281)=16,"",MATCH($C$8,OFFSET([1]NKC!$E$10,H2281,0):'[1]NKC'!$E$5007,0)+H2281))</f>
        <v/>
      </c>
    </row>
    <row r="2283" spans="1:8" s="52" customFormat="1" ht="14.25" hidden="1">
      <c r="A2283" s="45" t="str">
        <f ca="1">IF($H2283="","",INDEX([1]NKC!$A$10:$A$5007,$H2283))</f>
        <v/>
      </c>
      <c r="B2283" s="46" t="str">
        <f ca="1">IF($H2283="","",INDEX([1]NKC!$B$10:$B$5007,$H2283))</f>
        <v/>
      </c>
      <c r="C2283" s="47" t="str">
        <f ca="1">IF($H2283="","",INDEX([1]NKC!$C$10:$C$5007,$H2283))</f>
        <v/>
      </c>
      <c r="D2283" s="48" t="str">
        <f ca="1">IF(IF($H2283="","",INDEX([1]NKC!$D$10:$D$5007,$H2283))=$C$8,IF($H2283="","",INDEX([1]NKC!$E$10:$E$5007,$H2283)),IF($H2283="","",INDEX([1]NKC!$D$10:$D$5007,$H2283)))</f>
        <v/>
      </c>
      <c r="E2283" s="49" t="str">
        <f ca="1">IF(IF($H2283="","",INDEX([1]NKC!$E$10:$E$5007,$H2283))=$C$8,"",IF($H2283="","",INDEX([1]NKC!$F$10:$F$5007,$H2283)))</f>
        <v/>
      </c>
      <c r="F2283" s="55" t="str">
        <f ca="1">IF(IF($H2283="","",INDEX([1]NKC!$D$10:$D$5007,$H2283))=$C$8,"",IF($H2283="","",INDEX([1]NKC!$F$10:$F$5007,$H2283)))</f>
        <v/>
      </c>
      <c r="G2283" s="50">
        <f ca="1">IF(SUM(E2283:F2283)=0,0,$G$11+SUM(E$12:$E2283)-SUM(F$12:$F2283))</f>
        <v>0</v>
      </c>
      <c r="H2283" s="51" t="str">
        <f ca="1">IF(IF(TYPE(MATCH($C$8,OFFSET([1]NKC!$D$10,H2282,0):'[1]NKC'!$D$5007,0)+H2282)=16,"",MATCH($C$8,OFFSET([1]NKC!$D$10,H2282,0):'[1]NKC'!$D$5007,0)+H2282)&lt;IF(TYPE(MATCH($C$8,OFFSET([1]NKC!$E$10,H2282,0):'[1]NKC'!$E$5007,0)+H2282)=16,"",MATCH($C$8,OFFSET([1]NKC!$E$10,H2282,0):'[1]NKC'!$E$5007,0)+H2282),IF(TYPE(MATCH($C$8,OFFSET([1]NKC!$D$10,H2282,0):'[1]NKC'!$D$5007,0)+H2282)=16,"",MATCH($C$8,OFFSET([1]NKC!$D$10,H2282,0):'[1]NKC'!$D$5007,0)+H2282),IF(TYPE(MATCH($C$8,OFFSET([1]NKC!$E$10,H2282,0):'[1]NKC'!$E$5007,0)+H2282)=16,"",MATCH($C$8,OFFSET([1]NKC!$E$10,H2282,0):'[1]NKC'!$E$5007,0)+H2282))</f>
        <v/>
      </c>
    </row>
    <row r="2284" spans="1:8" s="52" customFormat="1" ht="14.25" hidden="1">
      <c r="A2284" s="45" t="str">
        <f ca="1">IF($H2284="","",INDEX([1]NKC!$A$10:$A$5007,$H2284))</f>
        <v/>
      </c>
      <c r="B2284" s="46" t="str">
        <f ca="1">IF($H2284="","",INDEX([1]NKC!$B$10:$B$5007,$H2284))</f>
        <v/>
      </c>
      <c r="C2284" s="47" t="str">
        <f ca="1">IF($H2284="","",INDEX([1]NKC!$C$10:$C$5007,$H2284))</f>
        <v/>
      </c>
      <c r="D2284" s="48" t="str">
        <f ca="1">IF(IF($H2284="","",INDEX([1]NKC!$D$10:$D$5007,$H2284))=$C$8,IF($H2284="","",INDEX([1]NKC!$E$10:$E$5007,$H2284)),IF($H2284="","",INDEX([1]NKC!$D$10:$D$5007,$H2284)))</f>
        <v/>
      </c>
      <c r="E2284" s="49" t="str">
        <f ca="1">IF(IF($H2284="","",INDEX([1]NKC!$E$10:$E$5007,$H2284))=$C$8,"",IF($H2284="","",INDEX([1]NKC!$F$10:$F$5007,$H2284)))</f>
        <v/>
      </c>
      <c r="F2284" s="55" t="str">
        <f ca="1">IF(IF($H2284="","",INDEX([1]NKC!$D$10:$D$5007,$H2284))=$C$8,"",IF($H2284="","",INDEX([1]NKC!$F$10:$F$5007,$H2284)))</f>
        <v/>
      </c>
      <c r="G2284" s="50">
        <f ca="1">IF(SUM(E2284:F2284)=0,0,$G$11+SUM(E$12:$E2284)-SUM(F$12:$F2284))</f>
        <v>0</v>
      </c>
      <c r="H2284" s="51" t="str">
        <f ca="1">IF(IF(TYPE(MATCH($C$8,OFFSET([1]NKC!$D$10,H2283,0):'[1]NKC'!$D$5007,0)+H2283)=16,"",MATCH($C$8,OFFSET([1]NKC!$D$10,H2283,0):'[1]NKC'!$D$5007,0)+H2283)&lt;IF(TYPE(MATCH($C$8,OFFSET([1]NKC!$E$10,H2283,0):'[1]NKC'!$E$5007,0)+H2283)=16,"",MATCH($C$8,OFFSET([1]NKC!$E$10,H2283,0):'[1]NKC'!$E$5007,0)+H2283),IF(TYPE(MATCH($C$8,OFFSET([1]NKC!$D$10,H2283,0):'[1]NKC'!$D$5007,0)+H2283)=16,"",MATCH($C$8,OFFSET([1]NKC!$D$10,H2283,0):'[1]NKC'!$D$5007,0)+H2283),IF(TYPE(MATCH($C$8,OFFSET([1]NKC!$E$10,H2283,0):'[1]NKC'!$E$5007,0)+H2283)=16,"",MATCH($C$8,OFFSET([1]NKC!$E$10,H2283,0):'[1]NKC'!$E$5007,0)+H2283))</f>
        <v/>
      </c>
    </row>
    <row r="2285" spans="1:8" s="52" customFormat="1" ht="14.25" hidden="1">
      <c r="A2285" s="45" t="str">
        <f ca="1">IF($H2285="","",INDEX([1]NKC!$A$10:$A$5007,$H2285))</f>
        <v/>
      </c>
      <c r="B2285" s="46" t="str">
        <f ca="1">IF($H2285="","",INDEX([1]NKC!$B$10:$B$5007,$H2285))</f>
        <v/>
      </c>
      <c r="C2285" s="47" t="str">
        <f ca="1">IF($H2285="","",INDEX([1]NKC!$C$10:$C$5007,$H2285))</f>
        <v/>
      </c>
      <c r="D2285" s="48" t="str">
        <f ca="1">IF(IF($H2285="","",INDEX([1]NKC!$D$10:$D$5007,$H2285))=$C$8,IF($H2285="","",INDEX([1]NKC!$E$10:$E$5007,$H2285)),IF($H2285="","",INDEX([1]NKC!$D$10:$D$5007,$H2285)))</f>
        <v/>
      </c>
      <c r="E2285" s="49" t="str">
        <f ca="1">IF(IF($H2285="","",INDEX([1]NKC!$E$10:$E$5007,$H2285))=$C$8,"",IF($H2285="","",INDEX([1]NKC!$F$10:$F$5007,$H2285)))</f>
        <v/>
      </c>
      <c r="F2285" s="55" t="str">
        <f ca="1">IF(IF($H2285="","",INDEX([1]NKC!$D$10:$D$5007,$H2285))=$C$8,"",IF($H2285="","",INDEX([1]NKC!$F$10:$F$5007,$H2285)))</f>
        <v/>
      </c>
      <c r="G2285" s="50">
        <f ca="1">IF(SUM(E2285:F2285)=0,0,$G$11+SUM(E$12:$E2285)-SUM(F$12:$F2285))</f>
        <v>0</v>
      </c>
      <c r="H2285" s="51" t="str">
        <f ca="1">IF(IF(TYPE(MATCH($C$8,OFFSET([1]NKC!$D$10,H2284,0):'[1]NKC'!$D$5007,0)+H2284)=16,"",MATCH($C$8,OFFSET([1]NKC!$D$10,H2284,0):'[1]NKC'!$D$5007,0)+H2284)&lt;IF(TYPE(MATCH($C$8,OFFSET([1]NKC!$E$10,H2284,0):'[1]NKC'!$E$5007,0)+H2284)=16,"",MATCH($C$8,OFFSET([1]NKC!$E$10,H2284,0):'[1]NKC'!$E$5007,0)+H2284),IF(TYPE(MATCH($C$8,OFFSET([1]NKC!$D$10,H2284,0):'[1]NKC'!$D$5007,0)+H2284)=16,"",MATCH($C$8,OFFSET([1]NKC!$D$10,H2284,0):'[1]NKC'!$D$5007,0)+H2284),IF(TYPE(MATCH($C$8,OFFSET([1]NKC!$E$10,H2284,0):'[1]NKC'!$E$5007,0)+H2284)=16,"",MATCH($C$8,OFFSET([1]NKC!$E$10,H2284,0):'[1]NKC'!$E$5007,0)+H2284))</f>
        <v/>
      </c>
    </row>
    <row r="2286" spans="1:8" s="52" customFormat="1" ht="14.25" hidden="1">
      <c r="A2286" s="45" t="str">
        <f ca="1">IF($H2286="","",INDEX([1]NKC!$A$10:$A$5007,$H2286))</f>
        <v/>
      </c>
      <c r="B2286" s="46" t="str">
        <f ca="1">IF($H2286="","",INDEX([1]NKC!$B$10:$B$5007,$H2286))</f>
        <v/>
      </c>
      <c r="C2286" s="47" t="str">
        <f ca="1">IF($H2286="","",INDEX([1]NKC!$C$10:$C$5007,$H2286))</f>
        <v/>
      </c>
      <c r="D2286" s="48" t="str">
        <f ca="1">IF(IF($H2286="","",INDEX([1]NKC!$D$10:$D$5007,$H2286))=$C$8,IF($H2286="","",INDEX([1]NKC!$E$10:$E$5007,$H2286)),IF($H2286="","",INDEX([1]NKC!$D$10:$D$5007,$H2286)))</f>
        <v/>
      </c>
      <c r="E2286" s="49" t="str">
        <f ca="1">IF(IF($H2286="","",INDEX([1]NKC!$E$10:$E$5007,$H2286))=$C$8,"",IF($H2286="","",INDEX([1]NKC!$F$10:$F$5007,$H2286)))</f>
        <v/>
      </c>
      <c r="F2286" s="55" t="str">
        <f ca="1">IF(IF($H2286="","",INDEX([1]NKC!$D$10:$D$5007,$H2286))=$C$8,"",IF($H2286="","",INDEX([1]NKC!$F$10:$F$5007,$H2286)))</f>
        <v/>
      </c>
      <c r="G2286" s="50">
        <f ca="1">IF(SUM(E2286:F2286)=0,0,$G$11+SUM(E$12:$E2286)-SUM(F$12:$F2286))</f>
        <v>0</v>
      </c>
      <c r="H2286" s="51" t="str">
        <f ca="1">IF(IF(TYPE(MATCH($C$8,OFFSET([1]NKC!$D$10,H2285,0):'[1]NKC'!$D$5007,0)+H2285)=16,"",MATCH($C$8,OFFSET([1]NKC!$D$10,H2285,0):'[1]NKC'!$D$5007,0)+H2285)&lt;IF(TYPE(MATCH($C$8,OFFSET([1]NKC!$E$10,H2285,0):'[1]NKC'!$E$5007,0)+H2285)=16,"",MATCH($C$8,OFFSET([1]NKC!$E$10,H2285,0):'[1]NKC'!$E$5007,0)+H2285),IF(TYPE(MATCH($C$8,OFFSET([1]NKC!$D$10,H2285,0):'[1]NKC'!$D$5007,0)+H2285)=16,"",MATCH($C$8,OFFSET([1]NKC!$D$10,H2285,0):'[1]NKC'!$D$5007,0)+H2285),IF(TYPE(MATCH($C$8,OFFSET([1]NKC!$E$10,H2285,0):'[1]NKC'!$E$5007,0)+H2285)=16,"",MATCH($C$8,OFFSET([1]NKC!$E$10,H2285,0):'[1]NKC'!$E$5007,0)+H2285))</f>
        <v/>
      </c>
    </row>
    <row r="2287" spans="1:8" s="52" customFormat="1" ht="14.25" hidden="1">
      <c r="A2287" s="45" t="str">
        <f ca="1">IF($H2287="","",INDEX([1]NKC!$A$10:$A$5007,$H2287))</f>
        <v/>
      </c>
      <c r="B2287" s="46" t="str">
        <f ca="1">IF($H2287="","",INDEX([1]NKC!$B$10:$B$5007,$H2287))</f>
        <v/>
      </c>
      <c r="C2287" s="47" t="str">
        <f ca="1">IF($H2287="","",INDEX([1]NKC!$C$10:$C$5007,$H2287))</f>
        <v/>
      </c>
      <c r="D2287" s="48" t="str">
        <f ca="1">IF(IF($H2287="","",INDEX([1]NKC!$D$10:$D$5007,$H2287))=$C$8,IF($H2287="","",INDEX([1]NKC!$E$10:$E$5007,$H2287)),IF($H2287="","",INDEX([1]NKC!$D$10:$D$5007,$H2287)))</f>
        <v/>
      </c>
      <c r="E2287" s="49" t="str">
        <f ca="1">IF(IF($H2287="","",INDEX([1]NKC!$E$10:$E$5007,$H2287))=$C$8,"",IF($H2287="","",INDEX([1]NKC!$F$10:$F$5007,$H2287)))</f>
        <v/>
      </c>
      <c r="F2287" s="55" t="str">
        <f ca="1">IF(IF($H2287="","",INDEX([1]NKC!$D$10:$D$5007,$H2287))=$C$8,"",IF($H2287="","",INDEX([1]NKC!$F$10:$F$5007,$H2287)))</f>
        <v/>
      </c>
      <c r="G2287" s="50">
        <f ca="1">IF(SUM(E2287:F2287)=0,0,$G$11+SUM(E$12:$E2287)-SUM(F$12:$F2287))</f>
        <v>0</v>
      </c>
      <c r="H2287" s="51" t="str">
        <f ca="1">IF(IF(TYPE(MATCH($C$8,OFFSET([1]NKC!$D$10,H2286,0):'[1]NKC'!$D$5007,0)+H2286)=16,"",MATCH($C$8,OFFSET([1]NKC!$D$10,H2286,0):'[1]NKC'!$D$5007,0)+H2286)&lt;IF(TYPE(MATCH($C$8,OFFSET([1]NKC!$E$10,H2286,0):'[1]NKC'!$E$5007,0)+H2286)=16,"",MATCH($C$8,OFFSET([1]NKC!$E$10,H2286,0):'[1]NKC'!$E$5007,0)+H2286),IF(TYPE(MATCH($C$8,OFFSET([1]NKC!$D$10,H2286,0):'[1]NKC'!$D$5007,0)+H2286)=16,"",MATCH($C$8,OFFSET([1]NKC!$D$10,H2286,0):'[1]NKC'!$D$5007,0)+H2286),IF(TYPE(MATCH($C$8,OFFSET([1]NKC!$E$10,H2286,0):'[1]NKC'!$E$5007,0)+H2286)=16,"",MATCH($C$8,OFFSET([1]NKC!$E$10,H2286,0):'[1]NKC'!$E$5007,0)+H2286))</f>
        <v/>
      </c>
    </row>
    <row r="2288" spans="1:8" s="52" customFormat="1" ht="14.25" hidden="1">
      <c r="A2288" s="45" t="str">
        <f ca="1">IF($H2288="","",INDEX([1]NKC!$A$10:$A$5007,$H2288))</f>
        <v/>
      </c>
      <c r="B2288" s="46" t="str">
        <f ca="1">IF($H2288="","",INDEX([1]NKC!$B$10:$B$5007,$H2288))</f>
        <v/>
      </c>
      <c r="C2288" s="47" t="str">
        <f ca="1">IF($H2288="","",INDEX([1]NKC!$C$10:$C$5007,$H2288))</f>
        <v/>
      </c>
      <c r="D2288" s="48" t="str">
        <f ca="1">IF(IF($H2288="","",INDEX([1]NKC!$D$10:$D$5007,$H2288))=$C$8,IF($H2288="","",INDEX([1]NKC!$E$10:$E$5007,$H2288)),IF($H2288="","",INDEX([1]NKC!$D$10:$D$5007,$H2288)))</f>
        <v/>
      </c>
      <c r="E2288" s="49" t="str">
        <f ca="1">IF(IF($H2288="","",INDEX([1]NKC!$E$10:$E$5007,$H2288))=$C$8,"",IF($H2288="","",INDEX([1]NKC!$F$10:$F$5007,$H2288)))</f>
        <v/>
      </c>
      <c r="F2288" s="55" t="str">
        <f ca="1">IF(IF($H2288="","",INDEX([1]NKC!$D$10:$D$5007,$H2288))=$C$8,"",IF($H2288="","",INDEX([1]NKC!$F$10:$F$5007,$H2288)))</f>
        <v/>
      </c>
      <c r="G2288" s="50">
        <f ca="1">IF(SUM(E2288:F2288)=0,0,$G$11+SUM(E$12:$E2288)-SUM(F$12:$F2288))</f>
        <v>0</v>
      </c>
      <c r="H2288" s="51" t="str">
        <f ca="1">IF(IF(TYPE(MATCH($C$8,OFFSET([1]NKC!$D$10,H2287,0):'[1]NKC'!$D$5007,0)+H2287)=16,"",MATCH($C$8,OFFSET([1]NKC!$D$10,H2287,0):'[1]NKC'!$D$5007,0)+H2287)&lt;IF(TYPE(MATCH($C$8,OFFSET([1]NKC!$E$10,H2287,0):'[1]NKC'!$E$5007,0)+H2287)=16,"",MATCH($C$8,OFFSET([1]NKC!$E$10,H2287,0):'[1]NKC'!$E$5007,0)+H2287),IF(TYPE(MATCH($C$8,OFFSET([1]NKC!$D$10,H2287,0):'[1]NKC'!$D$5007,0)+H2287)=16,"",MATCH($C$8,OFFSET([1]NKC!$D$10,H2287,0):'[1]NKC'!$D$5007,0)+H2287),IF(TYPE(MATCH($C$8,OFFSET([1]NKC!$E$10,H2287,0):'[1]NKC'!$E$5007,0)+H2287)=16,"",MATCH($C$8,OFFSET([1]NKC!$E$10,H2287,0):'[1]NKC'!$E$5007,0)+H2287))</f>
        <v/>
      </c>
    </row>
    <row r="2289" spans="1:8" s="52" customFormat="1" ht="14.25" hidden="1">
      <c r="A2289" s="45" t="str">
        <f ca="1">IF($H2289="","",INDEX([1]NKC!$A$10:$A$5007,$H2289))</f>
        <v/>
      </c>
      <c r="B2289" s="46" t="str">
        <f ca="1">IF($H2289="","",INDEX([1]NKC!$B$10:$B$5007,$H2289))</f>
        <v/>
      </c>
      <c r="C2289" s="47" t="str">
        <f ca="1">IF($H2289="","",INDEX([1]NKC!$C$10:$C$5007,$H2289))</f>
        <v/>
      </c>
      <c r="D2289" s="48" t="str">
        <f ca="1">IF(IF($H2289="","",INDEX([1]NKC!$D$10:$D$5007,$H2289))=$C$8,IF($H2289="","",INDEX([1]NKC!$E$10:$E$5007,$H2289)),IF($H2289="","",INDEX([1]NKC!$D$10:$D$5007,$H2289)))</f>
        <v/>
      </c>
      <c r="E2289" s="49" t="str">
        <f ca="1">IF(IF($H2289="","",INDEX([1]NKC!$E$10:$E$5007,$H2289))=$C$8,"",IF($H2289="","",INDEX([1]NKC!$F$10:$F$5007,$H2289)))</f>
        <v/>
      </c>
      <c r="F2289" s="55" t="str">
        <f ca="1">IF(IF($H2289="","",INDEX([1]NKC!$D$10:$D$5007,$H2289))=$C$8,"",IF($H2289="","",INDEX([1]NKC!$F$10:$F$5007,$H2289)))</f>
        <v/>
      </c>
      <c r="G2289" s="50">
        <f ca="1">IF(SUM(E2289:F2289)=0,0,$G$11+SUM(E$12:$E2289)-SUM(F$12:$F2289))</f>
        <v>0</v>
      </c>
      <c r="H2289" s="51" t="str">
        <f ca="1">IF(IF(TYPE(MATCH($C$8,OFFSET([1]NKC!$D$10,H2288,0):'[1]NKC'!$D$5007,0)+H2288)=16,"",MATCH($C$8,OFFSET([1]NKC!$D$10,H2288,0):'[1]NKC'!$D$5007,0)+H2288)&lt;IF(TYPE(MATCH($C$8,OFFSET([1]NKC!$E$10,H2288,0):'[1]NKC'!$E$5007,0)+H2288)=16,"",MATCH($C$8,OFFSET([1]NKC!$E$10,H2288,0):'[1]NKC'!$E$5007,0)+H2288),IF(TYPE(MATCH($C$8,OFFSET([1]NKC!$D$10,H2288,0):'[1]NKC'!$D$5007,0)+H2288)=16,"",MATCH($C$8,OFFSET([1]NKC!$D$10,H2288,0):'[1]NKC'!$D$5007,0)+H2288),IF(TYPE(MATCH($C$8,OFFSET([1]NKC!$E$10,H2288,0):'[1]NKC'!$E$5007,0)+H2288)=16,"",MATCH($C$8,OFFSET([1]NKC!$E$10,H2288,0):'[1]NKC'!$E$5007,0)+H2288))</f>
        <v/>
      </c>
    </row>
    <row r="2290" spans="1:8" s="52" customFormat="1" ht="14.25" hidden="1">
      <c r="A2290" s="45" t="str">
        <f ca="1">IF($H2290="","",INDEX([1]NKC!$A$10:$A$5007,$H2290))</f>
        <v/>
      </c>
      <c r="B2290" s="46" t="str">
        <f ca="1">IF($H2290="","",INDEX([1]NKC!$B$10:$B$5007,$H2290))</f>
        <v/>
      </c>
      <c r="C2290" s="47" t="str">
        <f ca="1">IF($H2290="","",INDEX([1]NKC!$C$10:$C$5007,$H2290))</f>
        <v/>
      </c>
      <c r="D2290" s="48" t="str">
        <f ca="1">IF(IF($H2290="","",INDEX([1]NKC!$D$10:$D$5007,$H2290))=$C$8,IF($H2290="","",INDEX([1]NKC!$E$10:$E$5007,$H2290)),IF($H2290="","",INDEX([1]NKC!$D$10:$D$5007,$H2290)))</f>
        <v/>
      </c>
      <c r="E2290" s="49" t="str">
        <f ca="1">IF(IF($H2290="","",INDEX([1]NKC!$E$10:$E$5007,$H2290))=$C$8,"",IF($H2290="","",INDEX([1]NKC!$F$10:$F$5007,$H2290)))</f>
        <v/>
      </c>
      <c r="F2290" s="55" t="str">
        <f ca="1">IF(IF($H2290="","",INDEX([1]NKC!$D$10:$D$5007,$H2290))=$C$8,"",IF($H2290="","",INDEX([1]NKC!$F$10:$F$5007,$H2290)))</f>
        <v/>
      </c>
      <c r="G2290" s="50">
        <f ca="1">IF(SUM(E2290:F2290)=0,0,$G$11+SUM(E$12:$E2290)-SUM(F$12:$F2290))</f>
        <v>0</v>
      </c>
      <c r="H2290" s="51" t="str">
        <f ca="1">IF(IF(TYPE(MATCH($C$8,OFFSET([1]NKC!$D$10,H2289,0):'[1]NKC'!$D$5007,0)+H2289)=16,"",MATCH($C$8,OFFSET([1]NKC!$D$10,H2289,0):'[1]NKC'!$D$5007,0)+H2289)&lt;IF(TYPE(MATCH($C$8,OFFSET([1]NKC!$E$10,H2289,0):'[1]NKC'!$E$5007,0)+H2289)=16,"",MATCH($C$8,OFFSET([1]NKC!$E$10,H2289,0):'[1]NKC'!$E$5007,0)+H2289),IF(TYPE(MATCH($C$8,OFFSET([1]NKC!$D$10,H2289,0):'[1]NKC'!$D$5007,0)+H2289)=16,"",MATCH($C$8,OFFSET([1]NKC!$D$10,H2289,0):'[1]NKC'!$D$5007,0)+H2289),IF(TYPE(MATCH($C$8,OFFSET([1]NKC!$E$10,H2289,0):'[1]NKC'!$E$5007,0)+H2289)=16,"",MATCH($C$8,OFFSET([1]NKC!$E$10,H2289,0):'[1]NKC'!$E$5007,0)+H2289))</f>
        <v/>
      </c>
    </row>
    <row r="2291" spans="1:8" s="52" customFormat="1" ht="14.25" hidden="1">
      <c r="A2291" s="45" t="str">
        <f ca="1">IF($H2291="","",INDEX([1]NKC!$A$10:$A$5007,$H2291))</f>
        <v/>
      </c>
      <c r="B2291" s="46" t="str">
        <f ca="1">IF($H2291="","",INDEX([1]NKC!$B$10:$B$5007,$H2291))</f>
        <v/>
      </c>
      <c r="C2291" s="47" t="str">
        <f ca="1">IF($H2291="","",INDEX([1]NKC!$C$10:$C$5007,$H2291))</f>
        <v/>
      </c>
      <c r="D2291" s="48" t="str">
        <f ca="1">IF(IF($H2291="","",INDEX([1]NKC!$D$10:$D$5007,$H2291))=$C$8,IF($H2291="","",INDEX([1]NKC!$E$10:$E$5007,$H2291)),IF($H2291="","",INDEX([1]NKC!$D$10:$D$5007,$H2291)))</f>
        <v/>
      </c>
      <c r="E2291" s="49" t="str">
        <f ca="1">IF(IF($H2291="","",INDEX([1]NKC!$E$10:$E$5007,$H2291))=$C$8,"",IF($H2291="","",INDEX([1]NKC!$F$10:$F$5007,$H2291)))</f>
        <v/>
      </c>
      <c r="F2291" s="55" t="str">
        <f ca="1">IF(IF($H2291="","",INDEX([1]NKC!$D$10:$D$5007,$H2291))=$C$8,"",IF($H2291="","",INDEX([1]NKC!$F$10:$F$5007,$H2291)))</f>
        <v/>
      </c>
      <c r="G2291" s="50">
        <f ca="1">IF(SUM(E2291:F2291)=0,0,$G$11+SUM(E$12:$E2291)-SUM(F$12:$F2291))</f>
        <v>0</v>
      </c>
      <c r="H2291" s="51" t="str">
        <f ca="1">IF(IF(TYPE(MATCH($C$8,OFFSET([1]NKC!$D$10,H2290,0):'[1]NKC'!$D$5007,0)+H2290)=16,"",MATCH($C$8,OFFSET([1]NKC!$D$10,H2290,0):'[1]NKC'!$D$5007,0)+H2290)&lt;IF(TYPE(MATCH($C$8,OFFSET([1]NKC!$E$10,H2290,0):'[1]NKC'!$E$5007,0)+H2290)=16,"",MATCH($C$8,OFFSET([1]NKC!$E$10,H2290,0):'[1]NKC'!$E$5007,0)+H2290),IF(TYPE(MATCH($C$8,OFFSET([1]NKC!$D$10,H2290,0):'[1]NKC'!$D$5007,0)+H2290)=16,"",MATCH($C$8,OFFSET([1]NKC!$D$10,H2290,0):'[1]NKC'!$D$5007,0)+H2290),IF(TYPE(MATCH($C$8,OFFSET([1]NKC!$E$10,H2290,0):'[1]NKC'!$E$5007,0)+H2290)=16,"",MATCH($C$8,OFFSET([1]NKC!$E$10,H2290,0):'[1]NKC'!$E$5007,0)+H2290))</f>
        <v/>
      </c>
    </row>
    <row r="2292" spans="1:8" s="52" customFormat="1" ht="14.25" hidden="1">
      <c r="A2292" s="45" t="str">
        <f ca="1">IF($H2292="","",INDEX([1]NKC!$A$10:$A$5007,$H2292))</f>
        <v/>
      </c>
      <c r="B2292" s="46" t="str">
        <f ca="1">IF($H2292="","",INDEX([1]NKC!$B$10:$B$5007,$H2292))</f>
        <v/>
      </c>
      <c r="C2292" s="47" t="str">
        <f ca="1">IF($H2292="","",INDEX([1]NKC!$C$10:$C$5007,$H2292))</f>
        <v/>
      </c>
      <c r="D2292" s="48" t="str">
        <f ca="1">IF(IF($H2292="","",INDEX([1]NKC!$D$10:$D$5007,$H2292))=$C$8,IF($H2292="","",INDEX([1]NKC!$E$10:$E$5007,$H2292)),IF($H2292="","",INDEX([1]NKC!$D$10:$D$5007,$H2292)))</f>
        <v/>
      </c>
      <c r="E2292" s="49" t="str">
        <f ca="1">IF(IF($H2292="","",INDEX([1]NKC!$E$10:$E$5007,$H2292))=$C$8,"",IF($H2292="","",INDEX([1]NKC!$F$10:$F$5007,$H2292)))</f>
        <v/>
      </c>
      <c r="F2292" s="55" t="str">
        <f ca="1">IF(IF($H2292="","",INDEX([1]NKC!$D$10:$D$5007,$H2292))=$C$8,"",IF($H2292="","",INDEX([1]NKC!$F$10:$F$5007,$H2292)))</f>
        <v/>
      </c>
      <c r="G2292" s="50">
        <f ca="1">IF(SUM(E2292:F2292)=0,0,$G$11+SUM(E$12:$E2292)-SUM(F$12:$F2292))</f>
        <v>0</v>
      </c>
      <c r="H2292" s="51" t="str">
        <f ca="1">IF(IF(TYPE(MATCH($C$8,OFFSET([1]NKC!$D$10,H2291,0):'[1]NKC'!$D$5007,0)+H2291)=16,"",MATCH($C$8,OFFSET([1]NKC!$D$10,H2291,0):'[1]NKC'!$D$5007,0)+H2291)&lt;IF(TYPE(MATCH($C$8,OFFSET([1]NKC!$E$10,H2291,0):'[1]NKC'!$E$5007,0)+H2291)=16,"",MATCH($C$8,OFFSET([1]NKC!$E$10,H2291,0):'[1]NKC'!$E$5007,0)+H2291),IF(TYPE(MATCH($C$8,OFFSET([1]NKC!$D$10,H2291,0):'[1]NKC'!$D$5007,0)+H2291)=16,"",MATCH($C$8,OFFSET([1]NKC!$D$10,H2291,0):'[1]NKC'!$D$5007,0)+H2291),IF(TYPE(MATCH($C$8,OFFSET([1]NKC!$E$10,H2291,0):'[1]NKC'!$E$5007,0)+H2291)=16,"",MATCH($C$8,OFFSET([1]NKC!$E$10,H2291,0):'[1]NKC'!$E$5007,0)+H2291))</f>
        <v/>
      </c>
    </row>
    <row r="2293" spans="1:8" s="52" customFormat="1" ht="14.25" hidden="1">
      <c r="A2293" s="45" t="str">
        <f ca="1">IF($H2293="","",INDEX([1]NKC!$A$10:$A$5007,$H2293))</f>
        <v/>
      </c>
      <c r="B2293" s="46" t="str">
        <f ca="1">IF($H2293="","",INDEX([1]NKC!$B$10:$B$5007,$H2293))</f>
        <v/>
      </c>
      <c r="C2293" s="47" t="str">
        <f ca="1">IF($H2293="","",INDEX([1]NKC!$C$10:$C$5007,$H2293))</f>
        <v/>
      </c>
      <c r="D2293" s="48" t="str">
        <f ca="1">IF(IF($H2293="","",INDEX([1]NKC!$D$10:$D$5007,$H2293))=$C$8,IF($H2293="","",INDEX([1]NKC!$E$10:$E$5007,$H2293)),IF($H2293="","",INDEX([1]NKC!$D$10:$D$5007,$H2293)))</f>
        <v/>
      </c>
      <c r="E2293" s="49" t="str">
        <f ca="1">IF(IF($H2293="","",INDEX([1]NKC!$E$10:$E$5007,$H2293))=$C$8,"",IF($H2293="","",INDEX([1]NKC!$F$10:$F$5007,$H2293)))</f>
        <v/>
      </c>
      <c r="F2293" s="55" t="str">
        <f ca="1">IF(IF($H2293="","",INDEX([1]NKC!$D$10:$D$5007,$H2293))=$C$8,"",IF($H2293="","",INDEX([1]NKC!$F$10:$F$5007,$H2293)))</f>
        <v/>
      </c>
      <c r="G2293" s="50">
        <f ca="1">IF(SUM(E2293:F2293)=0,0,$G$11+SUM(E$12:$E2293)-SUM(F$12:$F2293))</f>
        <v>0</v>
      </c>
      <c r="H2293" s="51" t="str">
        <f ca="1">IF(IF(TYPE(MATCH($C$8,OFFSET([1]NKC!$D$10,H2292,0):'[1]NKC'!$D$5007,0)+H2292)=16,"",MATCH($C$8,OFFSET([1]NKC!$D$10,H2292,0):'[1]NKC'!$D$5007,0)+H2292)&lt;IF(TYPE(MATCH($C$8,OFFSET([1]NKC!$E$10,H2292,0):'[1]NKC'!$E$5007,0)+H2292)=16,"",MATCH($C$8,OFFSET([1]NKC!$E$10,H2292,0):'[1]NKC'!$E$5007,0)+H2292),IF(TYPE(MATCH($C$8,OFFSET([1]NKC!$D$10,H2292,0):'[1]NKC'!$D$5007,0)+H2292)=16,"",MATCH($C$8,OFFSET([1]NKC!$D$10,H2292,0):'[1]NKC'!$D$5007,0)+H2292),IF(TYPE(MATCH($C$8,OFFSET([1]NKC!$E$10,H2292,0):'[1]NKC'!$E$5007,0)+H2292)=16,"",MATCH($C$8,OFFSET([1]NKC!$E$10,H2292,0):'[1]NKC'!$E$5007,0)+H2292))</f>
        <v/>
      </c>
    </row>
    <row r="2294" spans="1:8" s="52" customFormat="1" ht="14.25" hidden="1">
      <c r="A2294" s="45" t="str">
        <f ca="1">IF($H2294="","",INDEX([1]NKC!$A$10:$A$5007,$H2294))</f>
        <v/>
      </c>
      <c r="B2294" s="46" t="str">
        <f ca="1">IF($H2294="","",INDEX([1]NKC!$B$10:$B$5007,$H2294))</f>
        <v/>
      </c>
      <c r="C2294" s="47" t="str">
        <f ca="1">IF($H2294="","",INDEX([1]NKC!$C$10:$C$5007,$H2294))</f>
        <v/>
      </c>
      <c r="D2294" s="48" t="str">
        <f ca="1">IF(IF($H2294="","",INDEX([1]NKC!$D$10:$D$5007,$H2294))=$C$8,IF($H2294="","",INDEX([1]NKC!$E$10:$E$5007,$H2294)),IF($H2294="","",INDEX([1]NKC!$D$10:$D$5007,$H2294)))</f>
        <v/>
      </c>
      <c r="E2294" s="49" t="str">
        <f ca="1">IF(IF($H2294="","",INDEX([1]NKC!$E$10:$E$5007,$H2294))=$C$8,"",IF($H2294="","",INDEX([1]NKC!$F$10:$F$5007,$H2294)))</f>
        <v/>
      </c>
      <c r="F2294" s="55" t="str">
        <f ca="1">IF(IF($H2294="","",INDEX([1]NKC!$D$10:$D$5007,$H2294))=$C$8,"",IF($H2294="","",INDEX([1]NKC!$F$10:$F$5007,$H2294)))</f>
        <v/>
      </c>
      <c r="G2294" s="50">
        <f ca="1">IF(SUM(E2294:F2294)=0,0,$G$11+SUM(E$12:$E2294)-SUM(F$12:$F2294))</f>
        <v>0</v>
      </c>
      <c r="H2294" s="51" t="str">
        <f ca="1">IF(IF(TYPE(MATCH($C$8,OFFSET([1]NKC!$D$10,H2293,0):'[1]NKC'!$D$5007,0)+H2293)=16,"",MATCH($C$8,OFFSET([1]NKC!$D$10,H2293,0):'[1]NKC'!$D$5007,0)+H2293)&lt;IF(TYPE(MATCH($C$8,OFFSET([1]NKC!$E$10,H2293,0):'[1]NKC'!$E$5007,0)+H2293)=16,"",MATCH($C$8,OFFSET([1]NKC!$E$10,H2293,0):'[1]NKC'!$E$5007,0)+H2293),IF(TYPE(MATCH($C$8,OFFSET([1]NKC!$D$10,H2293,0):'[1]NKC'!$D$5007,0)+H2293)=16,"",MATCH($C$8,OFFSET([1]NKC!$D$10,H2293,0):'[1]NKC'!$D$5007,0)+H2293),IF(TYPE(MATCH($C$8,OFFSET([1]NKC!$E$10,H2293,0):'[1]NKC'!$E$5007,0)+H2293)=16,"",MATCH($C$8,OFFSET([1]NKC!$E$10,H2293,0):'[1]NKC'!$E$5007,0)+H2293))</f>
        <v/>
      </c>
    </row>
    <row r="2295" spans="1:8" s="52" customFormat="1" ht="14.25" hidden="1">
      <c r="A2295" s="45" t="str">
        <f ca="1">IF($H2295="","",INDEX([1]NKC!$A$10:$A$5007,$H2295))</f>
        <v/>
      </c>
      <c r="B2295" s="46" t="str">
        <f ca="1">IF($H2295="","",INDEX([1]NKC!$B$10:$B$5007,$H2295))</f>
        <v/>
      </c>
      <c r="C2295" s="47" t="str">
        <f ca="1">IF($H2295="","",INDEX([1]NKC!$C$10:$C$5007,$H2295))</f>
        <v/>
      </c>
      <c r="D2295" s="48" t="str">
        <f ca="1">IF(IF($H2295="","",INDEX([1]NKC!$D$10:$D$5007,$H2295))=$C$8,IF($H2295="","",INDEX([1]NKC!$E$10:$E$5007,$H2295)),IF($H2295="","",INDEX([1]NKC!$D$10:$D$5007,$H2295)))</f>
        <v/>
      </c>
      <c r="E2295" s="49" t="str">
        <f ca="1">IF(IF($H2295="","",INDEX([1]NKC!$E$10:$E$5007,$H2295))=$C$8,"",IF($H2295="","",INDEX([1]NKC!$F$10:$F$5007,$H2295)))</f>
        <v/>
      </c>
      <c r="F2295" s="55" t="str">
        <f ca="1">IF(IF($H2295="","",INDEX([1]NKC!$D$10:$D$5007,$H2295))=$C$8,"",IF($H2295="","",INDEX([1]NKC!$F$10:$F$5007,$H2295)))</f>
        <v/>
      </c>
      <c r="G2295" s="50">
        <f ca="1">IF(SUM(E2295:F2295)=0,0,$G$11+SUM(E$12:$E2295)-SUM(F$12:$F2295))</f>
        <v>0</v>
      </c>
      <c r="H2295" s="51" t="str">
        <f ca="1">IF(IF(TYPE(MATCH($C$8,OFFSET([1]NKC!$D$10,H2294,0):'[1]NKC'!$D$5007,0)+H2294)=16,"",MATCH($C$8,OFFSET([1]NKC!$D$10,H2294,0):'[1]NKC'!$D$5007,0)+H2294)&lt;IF(TYPE(MATCH($C$8,OFFSET([1]NKC!$E$10,H2294,0):'[1]NKC'!$E$5007,0)+H2294)=16,"",MATCH($C$8,OFFSET([1]NKC!$E$10,H2294,0):'[1]NKC'!$E$5007,0)+H2294),IF(TYPE(MATCH($C$8,OFFSET([1]NKC!$D$10,H2294,0):'[1]NKC'!$D$5007,0)+H2294)=16,"",MATCH($C$8,OFFSET([1]NKC!$D$10,H2294,0):'[1]NKC'!$D$5007,0)+H2294),IF(TYPE(MATCH($C$8,OFFSET([1]NKC!$E$10,H2294,0):'[1]NKC'!$E$5007,0)+H2294)=16,"",MATCH($C$8,OFFSET([1]NKC!$E$10,H2294,0):'[1]NKC'!$E$5007,0)+H2294))</f>
        <v/>
      </c>
    </row>
    <row r="2296" spans="1:8" s="52" customFormat="1" ht="14.25" hidden="1">
      <c r="A2296" s="45" t="str">
        <f ca="1">IF($H2296="","",INDEX([1]NKC!$A$10:$A$5007,$H2296))</f>
        <v/>
      </c>
      <c r="B2296" s="46" t="str">
        <f ca="1">IF($H2296="","",INDEX([1]NKC!$B$10:$B$5007,$H2296))</f>
        <v/>
      </c>
      <c r="C2296" s="47" t="str">
        <f ca="1">IF($H2296="","",INDEX([1]NKC!$C$10:$C$5007,$H2296))</f>
        <v/>
      </c>
      <c r="D2296" s="48" t="str">
        <f ca="1">IF(IF($H2296="","",INDEX([1]NKC!$D$10:$D$5007,$H2296))=$C$8,IF($H2296="","",INDEX([1]NKC!$E$10:$E$5007,$H2296)),IF($H2296="","",INDEX([1]NKC!$D$10:$D$5007,$H2296)))</f>
        <v/>
      </c>
      <c r="E2296" s="49" t="str">
        <f ca="1">IF(IF($H2296="","",INDEX([1]NKC!$E$10:$E$5007,$H2296))=$C$8,"",IF($H2296="","",INDEX([1]NKC!$F$10:$F$5007,$H2296)))</f>
        <v/>
      </c>
      <c r="F2296" s="55" t="str">
        <f ca="1">IF(IF($H2296="","",INDEX([1]NKC!$D$10:$D$5007,$H2296))=$C$8,"",IF($H2296="","",INDEX([1]NKC!$F$10:$F$5007,$H2296)))</f>
        <v/>
      </c>
      <c r="G2296" s="50">
        <f ca="1">IF(SUM(E2296:F2296)=0,0,$G$11+SUM(E$12:$E2296)-SUM(F$12:$F2296))</f>
        <v>0</v>
      </c>
      <c r="H2296" s="51" t="str">
        <f ca="1">IF(IF(TYPE(MATCH($C$8,OFFSET([1]NKC!$D$10,H2295,0):'[1]NKC'!$D$5007,0)+H2295)=16,"",MATCH($C$8,OFFSET([1]NKC!$D$10,H2295,0):'[1]NKC'!$D$5007,0)+H2295)&lt;IF(TYPE(MATCH($C$8,OFFSET([1]NKC!$E$10,H2295,0):'[1]NKC'!$E$5007,0)+H2295)=16,"",MATCH($C$8,OFFSET([1]NKC!$E$10,H2295,0):'[1]NKC'!$E$5007,0)+H2295),IF(TYPE(MATCH($C$8,OFFSET([1]NKC!$D$10,H2295,0):'[1]NKC'!$D$5007,0)+H2295)=16,"",MATCH($C$8,OFFSET([1]NKC!$D$10,H2295,0):'[1]NKC'!$D$5007,0)+H2295),IF(TYPE(MATCH($C$8,OFFSET([1]NKC!$E$10,H2295,0):'[1]NKC'!$E$5007,0)+H2295)=16,"",MATCH($C$8,OFFSET([1]NKC!$E$10,H2295,0):'[1]NKC'!$E$5007,0)+H2295))</f>
        <v/>
      </c>
    </row>
    <row r="2297" spans="1:8" s="52" customFormat="1" ht="14.25" hidden="1">
      <c r="A2297" s="45" t="str">
        <f ca="1">IF($H2297="","",INDEX([1]NKC!$A$10:$A$5007,$H2297))</f>
        <v/>
      </c>
      <c r="B2297" s="46" t="str">
        <f ca="1">IF($H2297="","",INDEX([1]NKC!$B$10:$B$5007,$H2297))</f>
        <v/>
      </c>
      <c r="C2297" s="47" t="str">
        <f ca="1">IF($H2297="","",INDEX([1]NKC!$C$10:$C$5007,$H2297))</f>
        <v/>
      </c>
      <c r="D2297" s="48" t="str">
        <f ca="1">IF(IF($H2297="","",INDEX([1]NKC!$D$10:$D$5007,$H2297))=$C$8,IF($H2297="","",INDEX([1]NKC!$E$10:$E$5007,$H2297)),IF($H2297="","",INDEX([1]NKC!$D$10:$D$5007,$H2297)))</f>
        <v/>
      </c>
      <c r="E2297" s="49" t="str">
        <f ca="1">IF(IF($H2297="","",INDEX([1]NKC!$E$10:$E$5007,$H2297))=$C$8,"",IF($H2297="","",INDEX([1]NKC!$F$10:$F$5007,$H2297)))</f>
        <v/>
      </c>
      <c r="F2297" s="55" t="str">
        <f ca="1">IF(IF($H2297="","",INDEX([1]NKC!$D$10:$D$5007,$H2297))=$C$8,"",IF($H2297="","",INDEX([1]NKC!$F$10:$F$5007,$H2297)))</f>
        <v/>
      </c>
      <c r="G2297" s="50">
        <f ca="1">IF(SUM(E2297:F2297)=0,0,$G$11+SUM(E$12:$E2297)-SUM(F$12:$F2297))</f>
        <v>0</v>
      </c>
      <c r="H2297" s="51" t="str">
        <f ca="1">IF(IF(TYPE(MATCH($C$8,OFFSET([1]NKC!$D$10,H2296,0):'[1]NKC'!$D$5007,0)+H2296)=16,"",MATCH($C$8,OFFSET([1]NKC!$D$10,H2296,0):'[1]NKC'!$D$5007,0)+H2296)&lt;IF(TYPE(MATCH($C$8,OFFSET([1]NKC!$E$10,H2296,0):'[1]NKC'!$E$5007,0)+H2296)=16,"",MATCH($C$8,OFFSET([1]NKC!$E$10,H2296,0):'[1]NKC'!$E$5007,0)+H2296),IF(TYPE(MATCH($C$8,OFFSET([1]NKC!$D$10,H2296,0):'[1]NKC'!$D$5007,0)+H2296)=16,"",MATCH($C$8,OFFSET([1]NKC!$D$10,H2296,0):'[1]NKC'!$D$5007,0)+H2296),IF(TYPE(MATCH($C$8,OFFSET([1]NKC!$E$10,H2296,0):'[1]NKC'!$E$5007,0)+H2296)=16,"",MATCH($C$8,OFFSET([1]NKC!$E$10,H2296,0):'[1]NKC'!$E$5007,0)+H2296))</f>
        <v/>
      </c>
    </row>
    <row r="2298" spans="1:8" s="52" customFormat="1" ht="14.25" hidden="1">
      <c r="A2298" s="45" t="str">
        <f ca="1">IF($H2298="","",INDEX([1]NKC!$A$10:$A$5007,$H2298))</f>
        <v/>
      </c>
      <c r="B2298" s="46" t="str">
        <f ca="1">IF($H2298="","",INDEX([1]NKC!$B$10:$B$5007,$H2298))</f>
        <v/>
      </c>
      <c r="C2298" s="47" t="str">
        <f ca="1">IF($H2298="","",INDEX([1]NKC!$C$10:$C$5007,$H2298))</f>
        <v/>
      </c>
      <c r="D2298" s="48" t="str">
        <f ca="1">IF(IF($H2298="","",INDEX([1]NKC!$D$10:$D$5007,$H2298))=$C$8,IF($H2298="","",INDEX([1]NKC!$E$10:$E$5007,$H2298)),IF($H2298="","",INDEX([1]NKC!$D$10:$D$5007,$H2298)))</f>
        <v/>
      </c>
      <c r="E2298" s="49" t="str">
        <f ca="1">IF(IF($H2298="","",INDEX([1]NKC!$E$10:$E$5007,$H2298))=$C$8,"",IF($H2298="","",INDEX([1]NKC!$F$10:$F$5007,$H2298)))</f>
        <v/>
      </c>
      <c r="F2298" s="55" t="str">
        <f ca="1">IF(IF($H2298="","",INDEX([1]NKC!$D$10:$D$5007,$H2298))=$C$8,"",IF($H2298="","",INDEX([1]NKC!$F$10:$F$5007,$H2298)))</f>
        <v/>
      </c>
      <c r="G2298" s="50">
        <f ca="1">IF(SUM(E2298:F2298)=0,0,$G$11+SUM(E$12:$E2298)-SUM(F$12:$F2298))</f>
        <v>0</v>
      </c>
      <c r="H2298" s="51" t="str">
        <f ca="1">IF(IF(TYPE(MATCH($C$8,OFFSET([1]NKC!$D$10,H2297,0):'[1]NKC'!$D$5007,0)+H2297)=16,"",MATCH($C$8,OFFSET([1]NKC!$D$10,H2297,0):'[1]NKC'!$D$5007,0)+H2297)&lt;IF(TYPE(MATCH($C$8,OFFSET([1]NKC!$E$10,H2297,0):'[1]NKC'!$E$5007,0)+H2297)=16,"",MATCH($C$8,OFFSET([1]NKC!$E$10,H2297,0):'[1]NKC'!$E$5007,0)+H2297),IF(TYPE(MATCH($C$8,OFFSET([1]NKC!$D$10,H2297,0):'[1]NKC'!$D$5007,0)+H2297)=16,"",MATCH($C$8,OFFSET([1]NKC!$D$10,H2297,0):'[1]NKC'!$D$5007,0)+H2297),IF(TYPE(MATCH($C$8,OFFSET([1]NKC!$E$10,H2297,0):'[1]NKC'!$E$5007,0)+H2297)=16,"",MATCH($C$8,OFFSET([1]NKC!$E$10,H2297,0):'[1]NKC'!$E$5007,0)+H2297))</f>
        <v/>
      </c>
    </row>
    <row r="2299" spans="1:8" s="52" customFormat="1" ht="14.25" hidden="1">
      <c r="A2299" s="45" t="str">
        <f ca="1">IF($H2299="","",INDEX([1]NKC!$A$10:$A$5007,$H2299))</f>
        <v/>
      </c>
      <c r="B2299" s="46" t="str">
        <f ca="1">IF($H2299="","",INDEX([1]NKC!$B$10:$B$5007,$H2299))</f>
        <v/>
      </c>
      <c r="C2299" s="47" t="str">
        <f ca="1">IF($H2299="","",INDEX([1]NKC!$C$10:$C$5007,$H2299))</f>
        <v/>
      </c>
      <c r="D2299" s="48" t="str">
        <f ca="1">IF(IF($H2299="","",INDEX([1]NKC!$D$10:$D$5007,$H2299))=$C$8,IF($H2299="","",INDEX([1]NKC!$E$10:$E$5007,$H2299)),IF($H2299="","",INDEX([1]NKC!$D$10:$D$5007,$H2299)))</f>
        <v/>
      </c>
      <c r="E2299" s="49" t="str">
        <f ca="1">IF(IF($H2299="","",INDEX([1]NKC!$E$10:$E$5007,$H2299))=$C$8,"",IF($H2299="","",INDEX([1]NKC!$F$10:$F$5007,$H2299)))</f>
        <v/>
      </c>
      <c r="F2299" s="55" t="str">
        <f ca="1">IF(IF($H2299="","",INDEX([1]NKC!$D$10:$D$5007,$H2299))=$C$8,"",IF($H2299="","",INDEX([1]NKC!$F$10:$F$5007,$H2299)))</f>
        <v/>
      </c>
      <c r="G2299" s="50">
        <f ca="1">IF(SUM(E2299:F2299)=0,0,$G$11+SUM(E$12:$E2299)-SUM(F$12:$F2299))</f>
        <v>0</v>
      </c>
      <c r="H2299" s="51" t="str">
        <f ca="1">IF(IF(TYPE(MATCH($C$8,OFFSET([1]NKC!$D$10,H2298,0):'[1]NKC'!$D$5007,0)+H2298)=16,"",MATCH($C$8,OFFSET([1]NKC!$D$10,H2298,0):'[1]NKC'!$D$5007,0)+H2298)&lt;IF(TYPE(MATCH($C$8,OFFSET([1]NKC!$E$10,H2298,0):'[1]NKC'!$E$5007,0)+H2298)=16,"",MATCH($C$8,OFFSET([1]NKC!$E$10,H2298,0):'[1]NKC'!$E$5007,0)+H2298),IF(TYPE(MATCH($C$8,OFFSET([1]NKC!$D$10,H2298,0):'[1]NKC'!$D$5007,0)+H2298)=16,"",MATCH($C$8,OFFSET([1]NKC!$D$10,H2298,0):'[1]NKC'!$D$5007,0)+H2298),IF(TYPE(MATCH($C$8,OFFSET([1]NKC!$E$10,H2298,0):'[1]NKC'!$E$5007,0)+H2298)=16,"",MATCH($C$8,OFFSET([1]NKC!$E$10,H2298,0):'[1]NKC'!$E$5007,0)+H2298))</f>
        <v/>
      </c>
    </row>
    <row r="2300" spans="1:8" s="52" customFormat="1" ht="14.25" hidden="1">
      <c r="A2300" s="45" t="str">
        <f ca="1">IF($H2300="","",INDEX([1]NKC!$A$10:$A$5007,$H2300))</f>
        <v/>
      </c>
      <c r="B2300" s="46" t="str">
        <f ca="1">IF($H2300="","",INDEX([1]NKC!$B$10:$B$5007,$H2300))</f>
        <v/>
      </c>
      <c r="C2300" s="47" t="str">
        <f ca="1">IF($H2300="","",INDEX([1]NKC!$C$10:$C$5007,$H2300))</f>
        <v/>
      </c>
      <c r="D2300" s="48" t="str">
        <f ca="1">IF(IF($H2300="","",INDEX([1]NKC!$D$10:$D$5007,$H2300))=$C$8,IF($H2300="","",INDEX([1]NKC!$E$10:$E$5007,$H2300)),IF($H2300="","",INDEX([1]NKC!$D$10:$D$5007,$H2300)))</f>
        <v/>
      </c>
      <c r="E2300" s="49" t="str">
        <f ca="1">IF(IF($H2300="","",INDEX([1]NKC!$E$10:$E$5007,$H2300))=$C$8,"",IF($H2300="","",INDEX([1]NKC!$F$10:$F$5007,$H2300)))</f>
        <v/>
      </c>
      <c r="F2300" s="55" t="str">
        <f ca="1">IF(IF($H2300="","",INDEX([1]NKC!$D$10:$D$5007,$H2300))=$C$8,"",IF($H2300="","",INDEX([1]NKC!$F$10:$F$5007,$H2300)))</f>
        <v/>
      </c>
      <c r="G2300" s="50">
        <f ca="1">IF(SUM(E2300:F2300)=0,0,$G$11+SUM(E$12:$E2300)-SUM(F$12:$F2300))</f>
        <v>0</v>
      </c>
      <c r="H2300" s="51" t="str">
        <f ca="1">IF(IF(TYPE(MATCH($C$8,OFFSET([1]NKC!$D$10,H2299,0):'[1]NKC'!$D$5007,0)+H2299)=16,"",MATCH($C$8,OFFSET([1]NKC!$D$10,H2299,0):'[1]NKC'!$D$5007,0)+H2299)&lt;IF(TYPE(MATCH($C$8,OFFSET([1]NKC!$E$10,H2299,0):'[1]NKC'!$E$5007,0)+H2299)=16,"",MATCH($C$8,OFFSET([1]NKC!$E$10,H2299,0):'[1]NKC'!$E$5007,0)+H2299),IF(TYPE(MATCH($C$8,OFFSET([1]NKC!$D$10,H2299,0):'[1]NKC'!$D$5007,0)+H2299)=16,"",MATCH($C$8,OFFSET([1]NKC!$D$10,H2299,0):'[1]NKC'!$D$5007,0)+H2299),IF(TYPE(MATCH($C$8,OFFSET([1]NKC!$E$10,H2299,0):'[1]NKC'!$E$5007,0)+H2299)=16,"",MATCH($C$8,OFFSET([1]NKC!$E$10,H2299,0):'[1]NKC'!$E$5007,0)+H2299))</f>
        <v/>
      </c>
    </row>
    <row r="2301" spans="1:8" s="52" customFormat="1" ht="14.25" hidden="1">
      <c r="A2301" s="45" t="str">
        <f ca="1">IF($H2301="","",INDEX([1]NKC!$A$10:$A$5007,$H2301))</f>
        <v/>
      </c>
      <c r="B2301" s="46" t="str">
        <f ca="1">IF($H2301="","",INDEX([1]NKC!$B$10:$B$5007,$H2301))</f>
        <v/>
      </c>
      <c r="C2301" s="47" t="str">
        <f ca="1">IF($H2301="","",INDEX([1]NKC!$C$10:$C$5007,$H2301))</f>
        <v/>
      </c>
      <c r="D2301" s="48" t="str">
        <f ca="1">IF(IF($H2301="","",INDEX([1]NKC!$D$10:$D$5007,$H2301))=$C$8,IF($H2301="","",INDEX([1]NKC!$E$10:$E$5007,$H2301)),IF($H2301="","",INDEX([1]NKC!$D$10:$D$5007,$H2301)))</f>
        <v/>
      </c>
      <c r="E2301" s="49" t="str">
        <f ca="1">IF(IF($H2301="","",INDEX([1]NKC!$E$10:$E$5007,$H2301))=$C$8,"",IF($H2301="","",INDEX([1]NKC!$F$10:$F$5007,$H2301)))</f>
        <v/>
      </c>
      <c r="F2301" s="55" t="str">
        <f ca="1">IF(IF($H2301="","",INDEX([1]NKC!$D$10:$D$5007,$H2301))=$C$8,"",IF($H2301="","",INDEX([1]NKC!$F$10:$F$5007,$H2301)))</f>
        <v/>
      </c>
      <c r="G2301" s="50">
        <f ca="1">IF(SUM(E2301:F2301)=0,0,$G$11+SUM(E$12:$E2301)-SUM(F$12:$F2301))</f>
        <v>0</v>
      </c>
      <c r="H2301" s="51" t="str">
        <f ca="1">IF(IF(TYPE(MATCH($C$8,OFFSET([1]NKC!$D$10,H2300,0):'[1]NKC'!$D$5007,0)+H2300)=16,"",MATCH($C$8,OFFSET([1]NKC!$D$10,H2300,0):'[1]NKC'!$D$5007,0)+H2300)&lt;IF(TYPE(MATCH($C$8,OFFSET([1]NKC!$E$10,H2300,0):'[1]NKC'!$E$5007,0)+H2300)=16,"",MATCH($C$8,OFFSET([1]NKC!$E$10,H2300,0):'[1]NKC'!$E$5007,0)+H2300),IF(TYPE(MATCH($C$8,OFFSET([1]NKC!$D$10,H2300,0):'[1]NKC'!$D$5007,0)+H2300)=16,"",MATCH($C$8,OFFSET([1]NKC!$D$10,H2300,0):'[1]NKC'!$D$5007,0)+H2300),IF(TYPE(MATCH($C$8,OFFSET([1]NKC!$E$10,H2300,0):'[1]NKC'!$E$5007,0)+H2300)=16,"",MATCH($C$8,OFFSET([1]NKC!$E$10,H2300,0):'[1]NKC'!$E$5007,0)+H2300))</f>
        <v/>
      </c>
    </row>
    <row r="2302" spans="1:8" s="52" customFormat="1" ht="14.25" hidden="1">
      <c r="A2302" s="45" t="str">
        <f ca="1">IF($H2302="","",INDEX([1]NKC!$A$10:$A$5007,$H2302))</f>
        <v/>
      </c>
      <c r="B2302" s="46" t="str">
        <f ca="1">IF($H2302="","",INDEX([1]NKC!$B$10:$B$5007,$H2302))</f>
        <v/>
      </c>
      <c r="C2302" s="47" t="str">
        <f ca="1">IF($H2302="","",INDEX([1]NKC!$C$10:$C$5007,$H2302))</f>
        <v/>
      </c>
      <c r="D2302" s="48" t="str">
        <f ca="1">IF(IF($H2302="","",INDEX([1]NKC!$D$10:$D$5007,$H2302))=$C$8,IF($H2302="","",INDEX([1]NKC!$E$10:$E$5007,$H2302)),IF($H2302="","",INDEX([1]NKC!$D$10:$D$5007,$H2302)))</f>
        <v/>
      </c>
      <c r="E2302" s="49" t="str">
        <f ca="1">IF(IF($H2302="","",INDEX([1]NKC!$E$10:$E$5007,$H2302))=$C$8,"",IF($H2302="","",INDEX([1]NKC!$F$10:$F$5007,$H2302)))</f>
        <v/>
      </c>
      <c r="F2302" s="55" t="str">
        <f ca="1">IF(IF($H2302="","",INDEX([1]NKC!$D$10:$D$5007,$H2302))=$C$8,"",IF($H2302="","",INDEX([1]NKC!$F$10:$F$5007,$H2302)))</f>
        <v/>
      </c>
      <c r="G2302" s="50">
        <f ca="1">IF(SUM(E2302:F2302)=0,0,$G$11+SUM(E$12:$E2302)-SUM(F$12:$F2302))</f>
        <v>0</v>
      </c>
      <c r="H2302" s="51" t="str">
        <f ca="1">IF(IF(TYPE(MATCH($C$8,OFFSET([1]NKC!$D$10,H2301,0):'[1]NKC'!$D$5007,0)+H2301)=16,"",MATCH($C$8,OFFSET([1]NKC!$D$10,H2301,0):'[1]NKC'!$D$5007,0)+H2301)&lt;IF(TYPE(MATCH($C$8,OFFSET([1]NKC!$E$10,H2301,0):'[1]NKC'!$E$5007,0)+H2301)=16,"",MATCH($C$8,OFFSET([1]NKC!$E$10,H2301,0):'[1]NKC'!$E$5007,0)+H2301),IF(TYPE(MATCH($C$8,OFFSET([1]NKC!$D$10,H2301,0):'[1]NKC'!$D$5007,0)+H2301)=16,"",MATCH($C$8,OFFSET([1]NKC!$D$10,H2301,0):'[1]NKC'!$D$5007,0)+H2301),IF(TYPE(MATCH($C$8,OFFSET([1]NKC!$E$10,H2301,0):'[1]NKC'!$E$5007,0)+H2301)=16,"",MATCH($C$8,OFFSET([1]NKC!$E$10,H2301,0):'[1]NKC'!$E$5007,0)+H2301))</f>
        <v/>
      </c>
    </row>
    <row r="2303" spans="1:8" s="52" customFormat="1" ht="14.25" hidden="1">
      <c r="A2303" s="45" t="str">
        <f ca="1">IF($H2303="","",INDEX([1]NKC!$A$10:$A$5007,$H2303))</f>
        <v/>
      </c>
      <c r="B2303" s="46" t="str">
        <f ca="1">IF($H2303="","",INDEX([1]NKC!$B$10:$B$5007,$H2303))</f>
        <v/>
      </c>
      <c r="C2303" s="47" t="str">
        <f ca="1">IF($H2303="","",INDEX([1]NKC!$C$10:$C$5007,$H2303))</f>
        <v/>
      </c>
      <c r="D2303" s="48" t="str">
        <f ca="1">IF(IF($H2303="","",INDEX([1]NKC!$D$10:$D$5007,$H2303))=$C$8,IF($H2303="","",INDEX([1]NKC!$E$10:$E$5007,$H2303)),IF($H2303="","",INDEX([1]NKC!$D$10:$D$5007,$H2303)))</f>
        <v/>
      </c>
      <c r="E2303" s="49" t="str">
        <f ca="1">IF(IF($H2303="","",INDEX([1]NKC!$E$10:$E$5007,$H2303))=$C$8,"",IF($H2303="","",INDEX([1]NKC!$F$10:$F$5007,$H2303)))</f>
        <v/>
      </c>
      <c r="F2303" s="55" t="str">
        <f ca="1">IF(IF($H2303="","",INDEX([1]NKC!$D$10:$D$5007,$H2303))=$C$8,"",IF($H2303="","",INDEX([1]NKC!$F$10:$F$5007,$H2303)))</f>
        <v/>
      </c>
      <c r="G2303" s="50">
        <f ca="1">IF(SUM(E2303:F2303)=0,0,$G$11+SUM(E$12:$E2303)-SUM(F$12:$F2303))</f>
        <v>0</v>
      </c>
      <c r="H2303" s="51" t="str">
        <f ca="1">IF(IF(TYPE(MATCH($C$8,OFFSET([1]NKC!$D$10,H2302,0):'[1]NKC'!$D$5007,0)+H2302)=16,"",MATCH($C$8,OFFSET([1]NKC!$D$10,H2302,0):'[1]NKC'!$D$5007,0)+H2302)&lt;IF(TYPE(MATCH($C$8,OFFSET([1]NKC!$E$10,H2302,0):'[1]NKC'!$E$5007,0)+H2302)=16,"",MATCH($C$8,OFFSET([1]NKC!$E$10,H2302,0):'[1]NKC'!$E$5007,0)+H2302),IF(TYPE(MATCH($C$8,OFFSET([1]NKC!$D$10,H2302,0):'[1]NKC'!$D$5007,0)+H2302)=16,"",MATCH($C$8,OFFSET([1]NKC!$D$10,H2302,0):'[1]NKC'!$D$5007,0)+H2302),IF(TYPE(MATCH($C$8,OFFSET([1]NKC!$E$10,H2302,0):'[1]NKC'!$E$5007,0)+H2302)=16,"",MATCH($C$8,OFFSET([1]NKC!$E$10,H2302,0):'[1]NKC'!$E$5007,0)+H2302))</f>
        <v/>
      </c>
    </row>
    <row r="2304" spans="1:8" s="52" customFormat="1" ht="14.25" hidden="1">
      <c r="A2304" s="45" t="str">
        <f ca="1">IF($H2304="","",INDEX([1]NKC!$A$10:$A$5007,$H2304))</f>
        <v/>
      </c>
      <c r="B2304" s="46" t="str">
        <f ca="1">IF($H2304="","",INDEX([1]NKC!$B$10:$B$5007,$H2304))</f>
        <v/>
      </c>
      <c r="C2304" s="47" t="str">
        <f ca="1">IF($H2304="","",INDEX([1]NKC!$C$10:$C$5007,$H2304))</f>
        <v/>
      </c>
      <c r="D2304" s="48" t="str">
        <f ca="1">IF(IF($H2304="","",INDEX([1]NKC!$D$10:$D$5007,$H2304))=$C$8,IF($H2304="","",INDEX([1]NKC!$E$10:$E$5007,$H2304)),IF($H2304="","",INDEX([1]NKC!$D$10:$D$5007,$H2304)))</f>
        <v/>
      </c>
      <c r="E2304" s="49" t="str">
        <f ca="1">IF(IF($H2304="","",INDEX([1]NKC!$E$10:$E$5007,$H2304))=$C$8,"",IF($H2304="","",INDEX([1]NKC!$F$10:$F$5007,$H2304)))</f>
        <v/>
      </c>
      <c r="F2304" s="55" t="str">
        <f ca="1">IF(IF($H2304="","",INDEX([1]NKC!$D$10:$D$5007,$H2304))=$C$8,"",IF($H2304="","",INDEX([1]NKC!$F$10:$F$5007,$H2304)))</f>
        <v/>
      </c>
      <c r="G2304" s="50">
        <f ca="1">IF(SUM(E2304:F2304)=0,0,$G$11+SUM(E$12:$E2304)-SUM(F$12:$F2304))</f>
        <v>0</v>
      </c>
      <c r="H2304" s="51" t="str">
        <f ca="1">IF(IF(TYPE(MATCH($C$8,OFFSET([1]NKC!$D$10,H2303,0):'[1]NKC'!$D$5007,0)+H2303)=16,"",MATCH($C$8,OFFSET([1]NKC!$D$10,H2303,0):'[1]NKC'!$D$5007,0)+H2303)&lt;IF(TYPE(MATCH($C$8,OFFSET([1]NKC!$E$10,H2303,0):'[1]NKC'!$E$5007,0)+H2303)=16,"",MATCH($C$8,OFFSET([1]NKC!$E$10,H2303,0):'[1]NKC'!$E$5007,0)+H2303),IF(TYPE(MATCH($C$8,OFFSET([1]NKC!$D$10,H2303,0):'[1]NKC'!$D$5007,0)+H2303)=16,"",MATCH($C$8,OFFSET([1]NKC!$D$10,H2303,0):'[1]NKC'!$D$5007,0)+H2303),IF(TYPE(MATCH($C$8,OFFSET([1]NKC!$E$10,H2303,0):'[1]NKC'!$E$5007,0)+H2303)=16,"",MATCH($C$8,OFFSET([1]NKC!$E$10,H2303,0):'[1]NKC'!$E$5007,0)+H2303))</f>
        <v/>
      </c>
    </row>
    <row r="2305" spans="1:8" s="52" customFormat="1" ht="14.25" hidden="1">
      <c r="A2305" s="45" t="str">
        <f ca="1">IF($H2305="","",INDEX([1]NKC!$A$10:$A$5007,$H2305))</f>
        <v/>
      </c>
      <c r="B2305" s="46" t="str">
        <f ca="1">IF($H2305="","",INDEX([1]NKC!$B$10:$B$5007,$H2305))</f>
        <v/>
      </c>
      <c r="C2305" s="47" t="str">
        <f ca="1">IF($H2305="","",INDEX([1]NKC!$C$10:$C$5007,$H2305))</f>
        <v/>
      </c>
      <c r="D2305" s="48" t="str">
        <f ca="1">IF(IF($H2305="","",INDEX([1]NKC!$D$10:$D$5007,$H2305))=$C$8,IF($H2305="","",INDEX([1]NKC!$E$10:$E$5007,$H2305)),IF($H2305="","",INDEX([1]NKC!$D$10:$D$5007,$H2305)))</f>
        <v/>
      </c>
      <c r="E2305" s="49" t="str">
        <f ca="1">IF(IF($H2305="","",INDEX([1]NKC!$E$10:$E$5007,$H2305))=$C$8,"",IF($H2305="","",INDEX([1]NKC!$F$10:$F$5007,$H2305)))</f>
        <v/>
      </c>
      <c r="F2305" s="55" t="str">
        <f ca="1">IF(IF($H2305="","",INDEX([1]NKC!$D$10:$D$5007,$H2305))=$C$8,"",IF($H2305="","",INDEX([1]NKC!$F$10:$F$5007,$H2305)))</f>
        <v/>
      </c>
      <c r="G2305" s="50">
        <f ca="1">IF(SUM(E2305:F2305)=0,0,$G$11+SUM(E$12:$E2305)-SUM(F$12:$F2305))</f>
        <v>0</v>
      </c>
      <c r="H2305" s="51" t="str">
        <f ca="1">IF(IF(TYPE(MATCH($C$8,OFFSET([1]NKC!$D$10,H2304,0):'[1]NKC'!$D$5007,0)+H2304)=16,"",MATCH($C$8,OFFSET([1]NKC!$D$10,H2304,0):'[1]NKC'!$D$5007,0)+H2304)&lt;IF(TYPE(MATCH($C$8,OFFSET([1]NKC!$E$10,H2304,0):'[1]NKC'!$E$5007,0)+H2304)=16,"",MATCH($C$8,OFFSET([1]NKC!$E$10,H2304,0):'[1]NKC'!$E$5007,0)+H2304),IF(TYPE(MATCH($C$8,OFFSET([1]NKC!$D$10,H2304,0):'[1]NKC'!$D$5007,0)+H2304)=16,"",MATCH($C$8,OFFSET([1]NKC!$D$10,H2304,0):'[1]NKC'!$D$5007,0)+H2304),IF(TYPE(MATCH($C$8,OFFSET([1]NKC!$E$10,H2304,0):'[1]NKC'!$E$5007,0)+H2304)=16,"",MATCH($C$8,OFFSET([1]NKC!$E$10,H2304,0):'[1]NKC'!$E$5007,0)+H2304))</f>
        <v/>
      </c>
    </row>
    <row r="2306" spans="1:8" s="52" customFormat="1" ht="14.25" hidden="1">
      <c r="A2306" s="45" t="str">
        <f ca="1">IF($H2306="","",INDEX([1]NKC!$A$10:$A$5007,$H2306))</f>
        <v/>
      </c>
      <c r="B2306" s="46" t="str">
        <f ca="1">IF($H2306="","",INDEX([1]NKC!$B$10:$B$5007,$H2306))</f>
        <v/>
      </c>
      <c r="C2306" s="47" t="str">
        <f ca="1">IF($H2306="","",INDEX([1]NKC!$C$10:$C$5007,$H2306))</f>
        <v/>
      </c>
      <c r="D2306" s="48" t="str">
        <f ca="1">IF(IF($H2306="","",INDEX([1]NKC!$D$10:$D$5007,$H2306))=$C$8,IF($H2306="","",INDEX([1]NKC!$E$10:$E$5007,$H2306)),IF($H2306="","",INDEX([1]NKC!$D$10:$D$5007,$H2306)))</f>
        <v/>
      </c>
      <c r="E2306" s="49" t="str">
        <f ca="1">IF(IF($H2306="","",INDEX([1]NKC!$E$10:$E$5007,$H2306))=$C$8,"",IF($H2306="","",INDEX([1]NKC!$F$10:$F$5007,$H2306)))</f>
        <v/>
      </c>
      <c r="F2306" s="55" t="str">
        <f ca="1">IF(IF($H2306="","",INDEX([1]NKC!$D$10:$D$5007,$H2306))=$C$8,"",IF($H2306="","",INDEX([1]NKC!$F$10:$F$5007,$H2306)))</f>
        <v/>
      </c>
      <c r="G2306" s="50">
        <f ca="1">IF(SUM(E2306:F2306)=0,0,$G$11+SUM(E$12:$E2306)-SUM(F$12:$F2306))</f>
        <v>0</v>
      </c>
      <c r="H2306" s="51" t="str">
        <f ca="1">IF(IF(TYPE(MATCH($C$8,OFFSET([1]NKC!$D$10,H2305,0):'[1]NKC'!$D$5007,0)+H2305)=16,"",MATCH($C$8,OFFSET([1]NKC!$D$10,H2305,0):'[1]NKC'!$D$5007,0)+H2305)&lt;IF(TYPE(MATCH($C$8,OFFSET([1]NKC!$E$10,H2305,0):'[1]NKC'!$E$5007,0)+H2305)=16,"",MATCH($C$8,OFFSET([1]NKC!$E$10,H2305,0):'[1]NKC'!$E$5007,0)+H2305),IF(TYPE(MATCH($C$8,OFFSET([1]NKC!$D$10,H2305,0):'[1]NKC'!$D$5007,0)+H2305)=16,"",MATCH($C$8,OFFSET([1]NKC!$D$10,H2305,0):'[1]NKC'!$D$5007,0)+H2305),IF(TYPE(MATCH($C$8,OFFSET([1]NKC!$E$10,H2305,0):'[1]NKC'!$E$5007,0)+H2305)=16,"",MATCH($C$8,OFFSET([1]NKC!$E$10,H2305,0):'[1]NKC'!$E$5007,0)+H2305))</f>
        <v/>
      </c>
    </row>
    <row r="2307" spans="1:8" s="52" customFormat="1" ht="14.25" hidden="1">
      <c r="A2307" s="45" t="str">
        <f ca="1">IF($H2307="","",INDEX([1]NKC!$A$10:$A$5007,$H2307))</f>
        <v/>
      </c>
      <c r="B2307" s="46" t="str">
        <f ca="1">IF($H2307="","",INDEX([1]NKC!$B$10:$B$5007,$H2307))</f>
        <v/>
      </c>
      <c r="C2307" s="47" t="str">
        <f ca="1">IF($H2307="","",INDEX([1]NKC!$C$10:$C$5007,$H2307))</f>
        <v/>
      </c>
      <c r="D2307" s="48" t="str">
        <f ca="1">IF(IF($H2307="","",INDEX([1]NKC!$D$10:$D$5007,$H2307))=$C$8,IF($H2307="","",INDEX([1]NKC!$E$10:$E$5007,$H2307)),IF($H2307="","",INDEX([1]NKC!$D$10:$D$5007,$H2307)))</f>
        <v/>
      </c>
      <c r="E2307" s="49" t="str">
        <f ca="1">IF(IF($H2307="","",INDEX([1]NKC!$E$10:$E$5007,$H2307))=$C$8,"",IF($H2307="","",INDEX([1]NKC!$F$10:$F$5007,$H2307)))</f>
        <v/>
      </c>
      <c r="F2307" s="55" t="str">
        <f ca="1">IF(IF($H2307="","",INDEX([1]NKC!$D$10:$D$5007,$H2307))=$C$8,"",IF($H2307="","",INDEX([1]NKC!$F$10:$F$5007,$H2307)))</f>
        <v/>
      </c>
      <c r="G2307" s="50">
        <f ca="1">IF(SUM(E2307:F2307)=0,0,$G$11+SUM(E$12:$E2307)-SUM(F$12:$F2307))</f>
        <v>0</v>
      </c>
      <c r="H2307" s="51" t="str">
        <f ca="1">IF(IF(TYPE(MATCH($C$8,OFFSET([1]NKC!$D$10,H2306,0):'[1]NKC'!$D$5007,0)+H2306)=16,"",MATCH($C$8,OFFSET([1]NKC!$D$10,H2306,0):'[1]NKC'!$D$5007,0)+H2306)&lt;IF(TYPE(MATCH($C$8,OFFSET([1]NKC!$E$10,H2306,0):'[1]NKC'!$E$5007,0)+H2306)=16,"",MATCH($C$8,OFFSET([1]NKC!$E$10,H2306,0):'[1]NKC'!$E$5007,0)+H2306),IF(TYPE(MATCH($C$8,OFFSET([1]NKC!$D$10,H2306,0):'[1]NKC'!$D$5007,0)+H2306)=16,"",MATCH($C$8,OFFSET([1]NKC!$D$10,H2306,0):'[1]NKC'!$D$5007,0)+H2306),IF(TYPE(MATCH($C$8,OFFSET([1]NKC!$E$10,H2306,0):'[1]NKC'!$E$5007,0)+H2306)=16,"",MATCH($C$8,OFFSET([1]NKC!$E$10,H2306,0):'[1]NKC'!$E$5007,0)+H2306))</f>
        <v/>
      </c>
    </row>
    <row r="2308" spans="1:8" s="52" customFormat="1" ht="14.25" hidden="1">
      <c r="A2308" s="45" t="str">
        <f ca="1">IF($H2308="","",INDEX([1]NKC!$A$10:$A$5007,$H2308))</f>
        <v/>
      </c>
      <c r="B2308" s="46" t="str">
        <f ca="1">IF($H2308="","",INDEX([1]NKC!$B$10:$B$5007,$H2308))</f>
        <v/>
      </c>
      <c r="C2308" s="47" t="str">
        <f ca="1">IF($H2308="","",INDEX([1]NKC!$C$10:$C$5007,$H2308))</f>
        <v/>
      </c>
      <c r="D2308" s="48" t="str">
        <f ca="1">IF(IF($H2308="","",INDEX([1]NKC!$D$10:$D$5007,$H2308))=$C$8,IF($H2308="","",INDEX([1]NKC!$E$10:$E$5007,$H2308)),IF($H2308="","",INDEX([1]NKC!$D$10:$D$5007,$H2308)))</f>
        <v/>
      </c>
      <c r="E2308" s="49" t="str">
        <f ca="1">IF(IF($H2308="","",INDEX([1]NKC!$E$10:$E$5007,$H2308))=$C$8,"",IF($H2308="","",INDEX([1]NKC!$F$10:$F$5007,$H2308)))</f>
        <v/>
      </c>
      <c r="F2308" s="55" t="str">
        <f ca="1">IF(IF($H2308="","",INDEX([1]NKC!$D$10:$D$5007,$H2308))=$C$8,"",IF($H2308="","",INDEX([1]NKC!$F$10:$F$5007,$H2308)))</f>
        <v/>
      </c>
      <c r="G2308" s="50">
        <f ca="1">IF(SUM(E2308:F2308)=0,0,$G$11+SUM(E$12:$E2308)-SUM(F$12:$F2308))</f>
        <v>0</v>
      </c>
      <c r="H2308" s="51" t="str">
        <f ca="1">IF(IF(TYPE(MATCH($C$8,OFFSET([1]NKC!$D$10,H2307,0):'[1]NKC'!$D$5007,0)+H2307)=16,"",MATCH($C$8,OFFSET([1]NKC!$D$10,H2307,0):'[1]NKC'!$D$5007,0)+H2307)&lt;IF(TYPE(MATCH($C$8,OFFSET([1]NKC!$E$10,H2307,0):'[1]NKC'!$E$5007,0)+H2307)=16,"",MATCH($C$8,OFFSET([1]NKC!$E$10,H2307,0):'[1]NKC'!$E$5007,0)+H2307),IF(TYPE(MATCH($C$8,OFFSET([1]NKC!$D$10,H2307,0):'[1]NKC'!$D$5007,0)+H2307)=16,"",MATCH($C$8,OFFSET([1]NKC!$D$10,H2307,0):'[1]NKC'!$D$5007,0)+H2307),IF(TYPE(MATCH($C$8,OFFSET([1]NKC!$E$10,H2307,0):'[1]NKC'!$E$5007,0)+H2307)=16,"",MATCH($C$8,OFFSET([1]NKC!$E$10,H2307,0):'[1]NKC'!$E$5007,0)+H2307))</f>
        <v/>
      </c>
    </row>
    <row r="2309" spans="1:8" s="52" customFormat="1" ht="14.25" hidden="1">
      <c r="A2309" s="45" t="str">
        <f ca="1">IF($H2309="","",INDEX([1]NKC!$A$10:$A$5007,$H2309))</f>
        <v/>
      </c>
      <c r="B2309" s="46" t="str">
        <f ca="1">IF($H2309="","",INDEX([1]NKC!$B$10:$B$5007,$H2309))</f>
        <v/>
      </c>
      <c r="C2309" s="47" t="str">
        <f ca="1">IF($H2309="","",INDEX([1]NKC!$C$10:$C$5007,$H2309))</f>
        <v/>
      </c>
      <c r="D2309" s="48" t="str">
        <f ca="1">IF(IF($H2309="","",INDEX([1]NKC!$D$10:$D$5007,$H2309))=$C$8,IF($H2309="","",INDEX([1]NKC!$E$10:$E$5007,$H2309)),IF($H2309="","",INDEX([1]NKC!$D$10:$D$5007,$H2309)))</f>
        <v/>
      </c>
      <c r="E2309" s="49" t="str">
        <f ca="1">IF(IF($H2309="","",INDEX([1]NKC!$E$10:$E$5007,$H2309))=$C$8,"",IF($H2309="","",INDEX([1]NKC!$F$10:$F$5007,$H2309)))</f>
        <v/>
      </c>
      <c r="F2309" s="55" t="str">
        <f ca="1">IF(IF($H2309="","",INDEX([1]NKC!$D$10:$D$5007,$H2309))=$C$8,"",IF($H2309="","",INDEX([1]NKC!$F$10:$F$5007,$H2309)))</f>
        <v/>
      </c>
      <c r="G2309" s="50">
        <f ca="1">IF(SUM(E2309:F2309)=0,0,$G$11+SUM(E$12:$E2309)-SUM(F$12:$F2309))</f>
        <v>0</v>
      </c>
      <c r="H2309" s="51" t="str">
        <f ca="1">IF(IF(TYPE(MATCH($C$8,OFFSET([1]NKC!$D$10,H2308,0):'[1]NKC'!$D$5007,0)+H2308)=16,"",MATCH($C$8,OFFSET([1]NKC!$D$10,H2308,0):'[1]NKC'!$D$5007,0)+H2308)&lt;IF(TYPE(MATCH($C$8,OFFSET([1]NKC!$E$10,H2308,0):'[1]NKC'!$E$5007,0)+H2308)=16,"",MATCH($C$8,OFFSET([1]NKC!$E$10,H2308,0):'[1]NKC'!$E$5007,0)+H2308),IF(TYPE(MATCH($C$8,OFFSET([1]NKC!$D$10,H2308,0):'[1]NKC'!$D$5007,0)+H2308)=16,"",MATCH($C$8,OFFSET([1]NKC!$D$10,H2308,0):'[1]NKC'!$D$5007,0)+H2308),IF(TYPE(MATCH($C$8,OFFSET([1]NKC!$E$10,H2308,0):'[1]NKC'!$E$5007,0)+H2308)=16,"",MATCH($C$8,OFFSET([1]NKC!$E$10,H2308,0):'[1]NKC'!$E$5007,0)+H2308))</f>
        <v/>
      </c>
    </row>
    <row r="2310" spans="1:8" s="52" customFormat="1" ht="14.25" hidden="1">
      <c r="A2310" s="45" t="str">
        <f ca="1">IF($H2310="","",INDEX([1]NKC!$A$10:$A$5007,$H2310))</f>
        <v/>
      </c>
      <c r="B2310" s="46" t="str">
        <f ca="1">IF($H2310="","",INDEX([1]NKC!$B$10:$B$5007,$H2310))</f>
        <v/>
      </c>
      <c r="C2310" s="47" t="str">
        <f ca="1">IF($H2310="","",INDEX([1]NKC!$C$10:$C$5007,$H2310))</f>
        <v/>
      </c>
      <c r="D2310" s="48" t="str">
        <f ca="1">IF(IF($H2310="","",INDEX([1]NKC!$D$10:$D$5007,$H2310))=$C$8,IF($H2310="","",INDEX([1]NKC!$E$10:$E$5007,$H2310)),IF($H2310="","",INDEX([1]NKC!$D$10:$D$5007,$H2310)))</f>
        <v/>
      </c>
      <c r="E2310" s="49" t="str">
        <f ca="1">IF(IF($H2310="","",INDEX([1]NKC!$E$10:$E$5007,$H2310))=$C$8,"",IF($H2310="","",INDEX([1]NKC!$F$10:$F$5007,$H2310)))</f>
        <v/>
      </c>
      <c r="F2310" s="55" t="str">
        <f ca="1">IF(IF($H2310="","",INDEX([1]NKC!$D$10:$D$5007,$H2310))=$C$8,"",IF($H2310="","",INDEX([1]NKC!$F$10:$F$5007,$H2310)))</f>
        <v/>
      </c>
      <c r="G2310" s="50">
        <f ca="1">IF(SUM(E2310:F2310)=0,0,$G$11+SUM(E$12:$E2310)-SUM(F$12:$F2310))</f>
        <v>0</v>
      </c>
      <c r="H2310" s="51" t="str">
        <f ca="1">IF(IF(TYPE(MATCH($C$8,OFFSET([1]NKC!$D$10,H2309,0):'[1]NKC'!$D$5007,0)+H2309)=16,"",MATCH($C$8,OFFSET([1]NKC!$D$10,H2309,0):'[1]NKC'!$D$5007,0)+H2309)&lt;IF(TYPE(MATCH($C$8,OFFSET([1]NKC!$E$10,H2309,0):'[1]NKC'!$E$5007,0)+H2309)=16,"",MATCH($C$8,OFFSET([1]NKC!$E$10,H2309,0):'[1]NKC'!$E$5007,0)+H2309),IF(TYPE(MATCH($C$8,OFFSET([1]NKC!$D$10,H2309,0):'[1]NKC'!$D$5007,0)+H2309)=16,"",MATCH($C$8,OFFSET([1]NKC!$D$10,H2309,0):'[1]NKC'!$D$5007,0)+H2309),IF(TYPE(MATCH($C$8,OFFSET([1]NKC!$E$10,H2309,0):'[1]NKC'!$E$5007,0)+H2309)=16,"",MATCH($C$8,OFFSET([1]NKC!$E$10,H2309,0):'[1]NKC'!$E$5007,0)+H2309))</f>
        <v/>
      </c>
    </row>
    <row r="2311" spans="1:8" s="52" customFormat="1" ht="14.25" hidden="1">
      <c r="A2311" s="45" t="str">
        <f ca="1">IF($H2311="","",INDEX([1]NKC!$A$10:$A$5007,$H2311))</f>
        <v/>
      </c>
      <c r="B2311" s="46" t="str">
        <f ca="1">IF($H2311="","",INDEX([1]NKC!$B$10:$B$5007,$H2311))</f>
        <v/>
      </c>
      <c r="C2311" s="47" t="str">
        <f ca="1">IF($H2311="","",INDEX([1]NKC!$C$10:$C$5007,$H2311))</f>
        <v/>
      </c>
      <c r="D2311" s="48" t="str">
        <f ca="1">IF(IF($H2311="","",INDEX([1]NKC!$D$10:$D$5007,$H2311))=$C$8,IF($H2311="","",INDEX([1]NKC!$E$10:$E$5007,$H2311)),IF($H2311="","",INDEX([1]NKC!$D$10:$D$5007,$H2311)))</f>
        <v/>
      </c>
      <c r="E2311" s="49" t="str">
        <f ca="1">IF(IF($H2311="","",INDEX([1]NKC!$E$10:$E$5007,$H2311))=$C$8,"",IF($H2311="","",INDEX([1]NKC!$F$10:$F$5007,$H2311)))</f>
        <v/>
      </c>
      <c r="F2311" s="55" t="str">
        <f ca="1">IF(IF($H2311="","",INDEX([1]NKC!$D$10:$D$5007,$H2311))=$C$8,"",IF($H2311="","",INDEX([1]NKC!$F$10:$F$5007,$H2311)))</f>
        <v/>
      </c>
      <c r="G2311" s="50">
        <f ca="1">IF(SUM(E2311:F2311)=0,0,$G$11+SUM(E$12:$E2311)-SUM(F$12:$F2311))</f>
        <v>0</v>
      </c>
      <c r="H2311" s="51" t="str">
        <f ca="1">IF(IF(TYPE(MATCH($C$8,OFFSET([1]NKC!$D$10,H2310,0):'[1]NKC'!$D$5007,0)+H2310)=16,"",MATCH($C$8,OFFSET([1]NKC!$D$10,H2310,0):'[1]NKC'!$D$5007,0)+H2310)&lt;IF(TYPE(MATCH($C$8,OFFSET([1]NKC!$E$10,H2310,0):'[1]NKC'!$E$5007,0)+H2310)=16,"",MATCH($C$8,OFFSET([1]NKC!$E$10,H2310,0):'[1]NKC'!$E$5007,0)+H2310),IF(TYPE(MATCH($C$8,OFFSET([1]NKC!$D$10,H2310,0):'[1]NKC'!$D$5007,0)+H2310)=16,"",MATCH($C$8,OFFSET([1]NKC!$D$10,H2310,0):'[1]NKC'!$D$5007,0)+H2310),IF(TYPE(MATCH($C$8,OFFSET([1]NKC!$E$10,H2310,0):'[1]NKC'!$E$5007,0)+H2310)=16,"",MATCH($C$8,OFFSET([1]NKC!$E$10,H2310,0):'[1]NKC'!$E$5007,0)+H2310))</f>
        <v/>
      </c>
    </row>
    <row r="2312" spans="1:8" s="52" customFormat="1" ht="14.25" hidden="1">
      <c r="A2312" s="45" t="str">
        <f ca="1">IF($H2312="","",INDEX([1]NKC!$A$10:$A$5007,$H2312))</f>
        <v/>
      </c>
      <c r="B2312" s="46" t="str">
        <f ca="1">IF($H2312="","",INDEX([1]NKC!$B$10:$B$5007,$H2312))</f>
        <v/>
      </c>
      <c r="C2312" s="47" t="str">
        <f ca="1">IF($H2312="","",INDEX([1]NKC!$C$10:$C$5007,$H2312))</f>
        <v/>
      </c>
      <c r="D2312" s="48" t="str">
        <f ca="1">IF(IF($H2312="","",INDEX([1]NKC!$D$10:$D$5007,$H2312))=$C$8,IF($H2312="","",INDEX([1]NKC!$E$10:$E$5007,$H2312)),IF($H2312="","",INDEX([1]NKC!$D$10:$D$5007,$H2312)))</f>
        <v/>
      </c>
      <c r="E2312" s="49" t="str">
        <f ca="1">IF(IF($H2312="","",INDEX([1]NKC!$E$10:$E$5007,$H2312))=$C$8,"",IF($H2312="","",INDEX([1]NKC!$F$10:$F$5007,$H2312)))</f>
        <v/>
      </c>
      <c r="F2312" s="55" t="str">
        <f ca="1">IF(IF($H2312="","",INDEX([1]NKC!$D$10:$D$5007,$H2312))=$C$8,"",IF($H2312="","",INDEX([1]NKC!$F$10:$F$5007,$H2312)))</f>
        <v/>
      </c>
      <c r="G2312" s="50">
        <f ca="1">IF(SUM(E2312:F2312)=0,0,$G$11+SUM(E$12:$E2312)-SUM(F$12:$F2312))</f>
        <v>0</v>
      </c>
      <c r="H2312" s="51" t="str">
        <f ca="1">IF(IF(TYPE(MATCH($C$8,OFFSET([1]NKC!$D$10,H2311,0):'[1]NKC'!$D$5007,0)+H2311)=16,"",MATCH($C$8,OFFSET([1]NKC!$D$10,H2311,0):'[1]NKC'!$D$5007,0)+H2311)&lt;IF(TYPE(MATCH($C$8,OFFSET([1]NKC!$E$10,H2311,0):'[1]NKC'!$E$5007,0)+H2311)=16,"",MATCH($C$8,OFFSET([1]NKC!$E$10,H2311,0):'[1]NKC'!$E$5007,0)+H2311),IF(TYPE(MATCH($C$8,OFFSET([1]NKC!$D$10,H2311,0):'[1]NKC'!$D$5007,0)+H2311)=16,"",MATCH($C$8,OFFSET([1]NKC!$D$10,H2311,0):'[1]NKC'!$D$5007,0)+H2311),IF(TYPE(MATCH($C$8,OFFSET([1]NKC!$E$10,H2311,0):'[1]NKC'!$E$5007,0)+H2311)=16,"",MATCH($C$8,OFFSET([1]NKC!$E$10,H2311,0):'[1]NKC'!$E$5007,0)+H2311))</f>
        <v/>
      </c>
    </row>
    <row r="2313" spans="1:8" s="52" customFormat="1" ht="14.25" hidden="1">
      <c r="A2313" s="45" t="str">
        <f ca="1">IF($H2313="","",INDEX([1]NKC!$A$10:$A$5007,$H2313))</f>
        <v/>
      </c>
      <c r="B2313" s="46" t="str">
        <f ca="1">IF($H2313="","",INDEX([1]NKC!$B$10:$B$5007,$H2313))</f>
        <v/>
      </c>
      <c r="C2313" s="47" t="str">
        <f ca="1">IF($H2313="","",INDEX([1]NKC!$C$10:$C$5007,$H2313))</f>
        <v/>
      </c>
      <c r="D2313" s="48" t="str">
        <f ca="1">IF(IF($H2313="","",INDEX([1]NKC!$D$10:$D$5007,$H2313))=$C$8,IF($H2313="","",INDEX([1]NKC!$E$10:$E$5007,$H2313)),IF($H2313="","",INDEX([1]NKC!$D$10:$D$5007,$H2313)))</f>
        <v/>
      </c>
      <c r="E2313" s="49" t="str">
        <f ca="1">IF(IF($H2313="","",INDEX([1]NKC!$E$10:$E$5007,$H2313))=$C$8,"",IF($H2313="","",INDEX([1]NKC!$F$10:$F$5007,$H2313)))</f>
        <v/>
      </c>
      <c r="F2313" s="55" t="str">
        <f ca="1">IF(IF($H2313="","",INDEX([1]NKC!$D$10:$D$5007,$H2313))=$C$8,"",IF($H2313="","",INDEX([1]NKC!$F$10:$F$5007,$H2313)))</f>
        <v/>
      </c>
      <c r="G2313" s="50">
        <f ca="1">IF(SUM(E2313:F2313)=0,0,$G$11+SUM(E$12:$E2313)-SUM(F$12:$F2313))</f>
        <v>0</v>
      </c>
      <c r="H2313" s="51" t="str">
        <f ca="1">IF(IF(TYPE(MATCH($C$8,OFFSET([1]NKC!$D$10,H2312,0):'[1]NKC'!$D$5007,0)+H2312)=16,"",MATCH($C$8,OFFSET([1]NKC!$D$10,H2312,0):'[1]NKC'!$D$5007,0)+H2312)&lt;IF(TYPE(MATCH($C$8,OFFSET([1]NKC!$E$10,H2312,0):'[1]NKC'!$E$5007,0)+H2312)=16,"",MATCH($C$8,OFFSET([1]NKC!$E$10,H2312,0):'[1]NKC'!$E$5007,0)+H2312),IF(TYPE(MATCH($C$8,OFFSET([1]NKC!$D$10,H2312,0):'[1]NKC'!$D$5007,0)+H2312)=16,"",MATCH($C$8,OFFSET([1]NKC!$D$10,H2312,0):'[1]NKC'!$D$5007,0)+H2312),IF(TYPE(MATCH($C$8,OFFSET([1]NKC!$E$10,H2312,0):'[1]NKC'!$E$5007,0)+H2312)=16,"",MATCH($C$8,OFFSET([1]NKC!$E$10,H2312,0):'[1]NKC'!$E$5007,0)+H2312))</f>
        <v/>
      </c>
    </row>
    <row r="2314" spans="1:8" s="52" customFormat="1" ht="14.25" hidden="1">
      <c r="A2314" s="45" t="str">
        <f ca="1">IF($H2314="","",INDEX([1]NKC!$A$10:$A$5007,$H2314))</f>
        <v/>
      </c>
      <c r="B2314" s="46" t="str">
        <f ca="1">IF($H2314="","",INDEX([1]NKC!$B$10:$B$5007,$H2314))</f>
        <v/>
      </c>
      <c r="C2314" s="47" t="str">
        <f ca="1">IF($H2314="","",INDEX([1]NKC!$C$10:$C$5007,$H2314))</f>
        <v/>
      </c>
      <c r="D2314" s="48" t="str">
        <f ca="1">IF(IF($H2314="","",INDEX([1]NKC!$D$10:$D$5007,$H2314))=$C$8,IF($H2314="","",INDEX([1]NKC!$E$10:$E$5007,$H2314)),IF($H2314="","",INDEX([1]NKC!$D$10:$D$5007,$H2314)))</f>
        <v/>
      </c>
      <c r="E2314" s="49" t="str">
        <f ca="1">IF(IF($H2314="","",INDEX([1]NKC!$E$10:$E$5007,$H2314))=$C$8,"",IF($H2314="","",INDEX([1]NKC!$F$10:$F$5007,$H2314)))</f>
        <v/>
      </c>
      <c r="F2314" s="55" t="str">
        <f ca="1">IF(IF($H2314="","",INDEX([1]NKC!$D$10:$D$5007,$H2314))=$C$8,"",IF($H2314="","",INDEX([1]NKC!$F$10:$F$5007,$H2314)))</f>
        <v/>
      </c>
      <c r="G2314" s="50">
        <f ca="1">IF(SUM(E2314:F2314)=0,0,$G$11+SUM(E$12:$E2314)-SUM(F$12:$F2314))</f>
        <v>0</v>
      </c>
      <c r="H2314" s="51" t="str">
        <f ca="1">IF(IF(TYPE(MATCH($C$8,OFFSET([1]NKC!$D$10,H2313,0):'[1]NKC'!$D$5007,0)+H2313)=16,"",MATCH($C$8,OFFSET([1]NKC!$D$10,H2313,0):'[1]NKC'!$D$5007,0)+H2313)&lt;IF(TYPE(MATCH($C$8,OFFSET([1]NKC!$E$10,H2313,0):'[1]NKC'!$E$5007,0)+H2313)=16,"",MATCH($C$8,OFFSET([1]NKC!$E$10,H2313,0):'[1]NKC'!$E$5007,0)+H2313),IF(TYPE(MATCH($C$8,OFFSET([1]NKC!$D$10,H2313,0):'[1]NKC'!$D$5007,0)+H2313)=16,"",MATCH($C$8,OFFSET([1]NKC!$D$10,H2313,0):'[1]NKC'!$D$5007,0)+H2313),IF(TYPE(MATCH($C$8,OFFSET([1]NKC!$E$10,H2313,0):'[1]NKC'!$E$5007,0)+H2313)=16,"",MATCH($C$8,OFFSET([1]NKC!$E$10,H2313,0):'[1]NKC'!$E$5007,0)+H2313))</f>
        <v/>
      </c>
    </row>
    <row r="2315" spans="1:8" s="52" customFormat="1" ht="14.25" hidden="1">
      <c r="A2315" s="45" t="str">
        <f ca="1">IF($H2315="","",INDEX([1]NKC!$A$10:$A$5007,$H2315))</f>
        <v/>
      </c>
      <c r="B2315" s="46" t="str">
        <f ca="1">IF($H2315="","",INDEX([1]NKC!$B$10:$B$5007,$H2315))</f>
        <v/>
      </c>
      <c r="C2315" s="47" t="str">
        <f ca="1">IF($H2315="","",INDEX([1]NKC!$C$10:$C$5007,$H2315))</f>
        <v/>
      </c>
      <c r="D2315" s="48" t="str">
        <f ca="1">IF(IF($H2315="","",INDEX([1]NKC!$D$10:$D$5007,$H2315))=$C$8,IF($H2315="","",INDEX([1]NKC!$E$10:$E$5007,$H2315)),IF($H2315="","",INDEX([1]NKC!$D$10:$D$5007,$H2315)))</f>
        <v/>
      </c>
      <c r="E2315" s="49" t="str">
        <f ca="1">IF(IF($H2315="","",INDEX([1]NKC!$E$10:$E$5007,$H2315))=$C$8,"",IF($H2315="","",INDEX([1]NKC!$F$10:$F$5007,$H2315)))</f>
        <v/>
      </c>
      <c r="F2315" s="55" t="str">
        <f ca="1">IF(IF($H2315="","",INDEX([1]NKC!$D$10:$D$5007,$H2315))=$C$8,"",IF($H2315="","",INDEX([1]NKC!$F$10:$F$5007,$H2315)))</f>
        <v/>
      </c>
      <c r="G2315" s="50">
        <f ca="1">IF(SUM(E2315:F2315)=0,0,$G$11+SUM(E$12:$E2315)-SUM(F$12:$F2315))</f>
        <v>0</v>
      </c>
      <c r="H2315" s="51" t="str">
        <f ca="1">IF(IF(TYPE(MATCH($C$8,OFFSET([1]NKC!$D$10,H2314,0):'[1]NKC'!$D$5007,0)+H2314)=16,"",MATCH($C$8,OFFSET([1]NKC!$D$10,H2314,0):'[1]NKC'!$D$5007,0)+H2314)&lt;IF(TYPE(MATCH($C$8,OFFSET([1]NKC!$E$10,H2314,0):'[1]NKC'!$E$5007,0)+H2314)=16,"",MATCH($C$8,OFFSET([1]NKC!$E$10,H2314,0):'[1]NKC'!$E$5007,0)+H2314),IF(TYPE(MATCH($C$8,OFFSET([1]NKC!$D$10,H2314,0):'[1]NKC'!$D$5007,0)+H2314)=16,"",MATCH($C$8,OFFSET([1]NKC!$D$10,H2314,0):'[1]NKC'!$D$5007,0)+H2314),IF(TYPE(MATCH($C$8,OFFSET([1]NKC!$E$10,H2314,0):'[1]NKC'!$E$5007,0)+H2314)=16,"",MATCH($C$8,OFFSET([1]NKC!$E$10,H2314,0):'[1]NKC'!$E$5007,0)+H2314))</f>
        <v/>
      </c>
    </row>
    <row r="2316" spans="1:8" s="52" customFormat="1" ht="14.25" hidden="1">
      <c r="A2316" s="45" t="str">
        <f ca="1">IF($H2316="","",INDEX([1]NKC!$A$10:$A$5007,$H2316))</f>
        <v/>
      </c>
      <c r="B2316" s="46" t="str">
        <f ca="1">IF($H2316="","",INDEX([1]NKC!$B$10:$B$5007,$H2316))</f>
        <v/>
      </c>
      <c r="C2316" s="47" t="str">
        <f ca="1">IF($H2316="","",INDEX([1]NKC!$C$10:$C$5007,$H2316))</f>
        <v/>
      </c>
      <c r="D2316" s="48" t="str">
        <f ca="1">IF(IF($H2316="","",INDEX([1]NKC!$D$10:$D$5007,$H2316))=$C$8,IF($H2316="","",INDEX([1]NKC!$E$10:$E$5007,$H2316)),IF($H2316="","",INDEX([1]NKC!$D$10:$D$5007,$H2316)))</f>
        <v/>
      </c>
      <c r="E2316" s="49" t="str">
        <f ca="1">IF(IF($H2316="","",INDEX([1]NKC!$E$10:$E$5007,$H2316))=$C$8,"",IF($H2316="","",INDEX([1]NKC!$F$10:$F$5007,$H2316)))</f>
        <v/>
      </c>
      <c r="F2316" s="55" t="str">
        <f ca="1">IF(IF($H2316="","",INDEX([1]NKC!$D$10:$D$5007,$H2316))=$C$8,"",IF($H2316="","",INDEX([1]NKC!$F$10:$F$5007,$H2316)))</f>
        <v/>
      </c>
      <c r="G2316" s="50">
        <f ca="1">IF(SUM(E2316:F2316)=0,0,$G$11+SUM(E$12:$E2316)-SUM(F$12:$F2316))</f>
        <v>0</v>
      </c>
      <c r="H2316" s="51" t="str">
        <f ca="1">IF(IF(TYPE(MATCH($C$8,OFFSET([1]NKC!$D$10,H2315,0):'[1]NKC'!$D$5007,0)+H2315)=16,"",MATCH($C$8,OFFSET([1]NKC!$D$10,H2315,0):'[1]NKC'!$D$5007,0)+H2315)&lt;IF(TYPE(MATCH($C$8,OFFSET([1]NKC!$E$10,H2315,0):'[1]NKC'!$E$5007,0)+H2315)=16,"",MATCH($C$8,OFFSET([1]NKC!$E$10,H2315,0):'[1]NKC'!$E$5007,0)+H2315),IF(TYPE(MATCH($C$8,OFFSET([1]NKC!$D$10,H2315,0):'[1]NKC'!$D$5007,0)+H2315)=16,"",MATCH($C$8,OFFSET([1]NKC!$D$10,H2315,0):'[1]NKC'!$D$5007,0)+H2315),IF(TYPE(MATCH($C$8,OFFSET([1]NKC!$E$10,H2315,0):'[1]NKC'!$E$5007,0)+H2315)=16,"",MATCH($C$8,OFFSET([1]NKC!$E$10,H2315,0):'[1]NKC'!$E$5007,0)+H2315))</f>
        <v/>
      </c>
    </row>
    <row r="2317" spans="1:8" s="52" customFormat="1" ht="14.25" hidden="1">
      <c r="A2317" s="45" t="str">
        <f ca="1">IF($H2317="","",INDEX([1]NKC!$A$10:$A$5007,$H2317))</f>
        <v/>
      </c>
      <c r="B2317" s="46" t="str">
        <f ca="1">IF($H2317="","",INDEX([1]NKC!$B$10:$B$5007,$H2317))</f>
        <v/>
      </c>
      <c r="C2317" s="47" t="str">
        <f ca="1">IF($H2317="","",INDEX([1]NKC!$C$10:$C$5007,$H2317))</f>
        <v/>
      </c>
      <c r="D2317" s="48" t="str">
        <f ca="1">IF(IF($H2317="","",INDEX([1]NKC!$D$10:$D$5007,$H2317))=$C$8,IF($H2317="","",INDEX([1]NKC!$E$10:$E$5007,$H2317)),IF($H2317="","",INDEX([1]NKC!$D$10:$D$5007,$H2317)))</f>
        <v/>
      </c>
      <c r="E2317" s="49" t="str">
        <f ca="1">IF(IF($H2317="","",INDEX([1]NKC!$E$10:$E$5007,$H2317))=$C$8,"",IF($H2317="","",INDEX([1]NKC!$F$10:$F$5007,$H2317)))</f>
        <v/>
      </c>
      <c r="F2317" s="55" t="str">
        <f ca="1">IF(IF($H2317="","",INDEX([1]NKC!$D$10:$D$5007,$H2317))=$C$8,"",IF($H2317="","",INDEX([1]NKC!$F$10:$F$5007,$H2317)))</f>
        <v/>
      </c>
      <c r="G2317" s="50">
        <f ca="1">IF(SUM(E2317:F2317)=0,0,$G$11+SUM(E$12:$E2317)-SUM(F$12:$F2317))</f>
        <v>0</v>
      </c>
      <c r="H2317" s="51" t="str">
        <f ca="1">IF(IF(TYPE(MATCH($C$8,OFFSET([1]NKC!$D$10,H2316,0):'[1]NKC'!$D$5007,0)+H2316)=16,"",MATCH($C$8,OFFSET([1]NKC!$D$10,H2316,0):'[1]NKC'!$D$5007,0)+H2316)&lt;IF(TYPE(MATCH($C$8,OFFSET([1]NKC!$E$10,H2316,0):'[1]NKC'!$E$5007,0)+H2316)=16,"",MATCH($C$8,OFFSET([1]NKC!$E$10,H2316,0):'[1]NKC'!$E$5007,0)+H2316),IF(TYPE(MATCH($C$8,OFFSET([1]NKC!$D$10,H2316,0):'[1]NKC'!$D$5007,0)+H2316)=16,"",MATCH($C$8,OFFSET([1]NKC!$D$10,H2316,0):'[1]NKC'!$D$5007,0)+H2316),IF(TYPE(MATCH($C$8,OFFSET([1]NKC!$E$10,H2316,0):'[1]NKC'!$E$5007,0)+H2316)=16,"",MATCH($C$8,OFFSET([1]NKC!$E$10,H2316,0):'[1]NKC'!$E$5007,0)+H2316))</f>
        <v/>
      </c>
    </row>
    <row r="2318" spans="1:8" s="52" customFormat="1" ht="14.25" hidden="1">
      <c r="A2318" s="45" t="str">
        <f ca="1">IF($H2318="","",INDEX([1]NKC!$A$10:$A$5007,$H2318))</f>
        <v/>
      </c>
      <c r="B2318" s="46" t="str">
        <f ca="1">IF($H2318="","",INDEX([1]NKC!$B$10:$B$5007,$H2318))</f>
        <v/>
      </c>
      <c r="C2318" s="47" t="str">
        <f ca="1">IF($H2318="","",INDEX([1]NKC!$C$10:$C$5007,$H2318))</f>
        <v/>
      </c>
      <c r="D2318" s="48" t="str">
        <f ca="1">IF(IF($H2318="","",INDEX([1]NKC!$D$10:$D$5007,$H2318))=$C$8,IF($H2318="","",INDEX([1]NKC!$E$10:$E$5007,$H2318)),IF($H2318="","",INDEX([1]NKC!$D$10:$D$5007,$H2318)))</f>
        <v/>
      </c>
      <c r="E2318" s="49" t="str">
        <f ca="1">IF(IF($H2318="","",INDEX([1]NKC!$E$10:$E$5007,$H2318))=$C$8,"",IF($H2318="","",INDEX([1]NKC!$F$10:$F$5007,$H2318)))</f>
        <v/>
      </c>
      <c r="F2318" s="55" t="str">
        <f ca="1">IF(IF($H2318="","",INDEX([1]NKC!$D$10:$D$5007,$H2318))=$C$8,"",IF($H2318="","",INDEX([1]NKC!$F$10:$F$5007,$H2318)))</f>
        <v/>
      </c>
      <c r="G2318" s="50">
        <f ca="1">IF(SUM(E2318:F2318)=0,0,$G$11+SUM(E$12:$E2318)-SUM(F$12:$F2318))</f>
        <v>0</v>
      </c>
      <c r="H2318" s="51" t="str">
        <f ca="1">IF(IF(TYPE(MATCH($C$8,OFFSET([1]NKC!$D$10,H2317,0):'[1]NKC'!$D$5007,0)+H2317)=16,"",MATCH($C$8,OFFSET([1]NKC!$D$10,H2317,0):'[1]NKC'!$D$5007,0)+H2317)&lt;IF(TYPE(MATCH($C$8,OFFSET([1]NKC!$E$10,H2317,0):'[1]NKC'!$E$5007,0)+H2317)=16,"",MATCH($C$8,OFFSET([1]NKC!$E$10,H2317,0):'[1]NKC'!$E$5007,0)+H2317),IF(TYPE(MATCH($C$8,OFFSET([1]NKC!$D$10,H2317,0):'[1]NKC'!$D$5007,0)+H2317)=16,"",MATCH($C$8,OFFSET([1]NKC!$D$10,H2317,0):'[1]NKC'!$D$5007,0)+H2317),IF(TYPE(MATCH($C$8,OFFSET([1]NKC!$E$10,H2317,0):'[1]NKC'!$E$5007,0)+H2317)=16,"",MATCH($C$8,OFFSET([1]NKC!$E$10,H2317,0):'[1]NKC'!$E$5007,0)+H2317))</f>
        <v/>
      </c>
    </row>
    <row r="2319" spans="1:8" s="52" customFormat="1" ht="14.25" hidden="1">
      <c r="A2319" s="45" t="str">
        <f ca="1">IF($H2319="","",INDEX([1]NKC!$A$10:$A$5007,$H2319))</f>
        <v/>
      </c>
      <c r="B2319" s="46" t="str">
        <f ca="1">IF($H2319="","",INDEX([1]NKC!$B$10:$B$5007,$H2319))</f>
        <v/>
      </c>
      <c r="C2319" s="47" t="str">
        <f ca="1">IF($H2319="","",INDEX([1]NKC!$C$10:$C$5007,$H2319))</f>
        <v/>
      </c>
      <c r="D2319" s="48" t="str">
        <f ca="1">IF(IF($H2319="","",INDEX([1]NKC!$D$10:$D$5007,$H2319))=$C$8,IF($H2319="","",INDEX([1]NKC!$E$10:$E$5007,$H2319)),IF($H2319="","",INDEX([1]NKC!$D$10:$D$5007,$H2319)))</f>
        <v/>
      </c>
      <c r="E2319" s="49" t="str">
        <f ca="1">IF(IF($H2319="","",INDEX([1]NKC!$E$10:$E$5007,$H2319))=$C$8,"",IF($H2319="","",INDEX([1]NKC!$F$10:$F$5007,$H2319)))</f>
        <v/>
      </c>
      <c r="F2319" s="55" t="str">
        <f ca="1">IF(IF($H2319="","",INDEX([1]NKC!$D$10:$D$5007,$H2319))=$C$8,"",IF($H2319="","",INDEX([1]NKC!$F$10:$F$5007,$H2319)))</f>
        <v/>
      </c>
      <c r="G2319" s="50">
        <f ca="1">IF(SUM(E2319:F2319)=0,0,$G$11+SUM(E$12:$E2319)-SUM(F$12:$F2319))</f>
        <v>0</v>
      </c>
      <c r="H2319" s="51" t="str">
        <f ca="1">IF(IF(TYPE(MATCH($C$8,OFFSET([1]NKC!$D$10,H2318,0):'[1]NKC'!$D$5007,0)+H2318)=16,"",MATCH($C$8,OFFSET([1]NKC!$D$10,H2318,0):'[1]NKC'!$D$5007,0)+H2318)&lt;IF(TYPE(MATCH($C$8,OFFSET([1]NKC!$E$10,H2318,0):'[1]NKC'!$E$5007,0)+H2318)=16,"",MATCH($C$8,OFFSET([1]NKC!$E$10,H2318,0):'[1]NKC'!$E$5007,0)+H2318),IF(TYPE(MATCH($C$8,OFFSET([1]NKC!$D$10,H2318,0):'[1]NKC'!$D$5007,0)+H2318)=16,"",MATCH($C$8,OFFSET([1]NKC!$D$10,H2318,0):'[1]NKC'!$D$5007,0)+H2318),IF(TYPE(MATCH($C$8,OFFSET([1]NKC!$E$10,H2318,0):'[1]NKC'!$E$5007,0)+H2318)=16,"",MATCH($C$8,OFFSET([1]NKC!$E$10,H2318,0):'[1]NKC'!$E$5007,0)+H2318))</f>
        <v/>
      </c>
    </row>
    <row r="2320" spans="1:8" s="52" customFormat="1" ht="14.25" hidden="1">
      <c r="A2320" s="45" t="str">
        <f ca="1">IF($H2320="","",INDEX([1]NKC!$A$10:$A$5007,$H2320))</f>
        <v/>
      </c>
      <c r="B2320" s="46" t="str">
        <f ca="1">IF($H2320="","",INDEX([1]NKC!$B$10:$B$5007,$H2320))</f>
        <v/>
      </c>
      <c r="C2320" s="47" t="str">
        <f ca="1">IF($H2320="","",INDEX([1]NKC!$C$10:$C$5007,$H2320))</f>
        <v/>
      </c>
      <c r="D2320" s="48" t="str">
        <f ca="1">IF(IF($H2320="","",INDEX([1]NKC!$D$10:$D$5007,$H2320))=$C$8,IF($H2320="","",INDEX([1]NKC!$E$10:$E$5007,$H2320)),IF($H2320="","",INDEX([1]NKC!$D$10:$D$5007,$H2320)))</f>
        <v/>
      </c>
      <c r="E2320" s="49" t="str">
        <f ca="1">IF(IF($H2320="","",INDEX([1]NKC!$E$10:$E$5007,$H2320))=$C$8,"",IF($H2320="","",INDEX([1]NKC!$F$10:$F$5007,$H2320)))</f>
        <v/>
      </c>
      <c r="F2320" s="55" t="str">
        <f ca="1">IF(IF($H2320="","",INDEX([1]NKC!$D$10:$D$5007,$H2320))=$C$8,"",IF($H2320="","",INDEX([1]NKC!$F$10:$F$5007,$H2320)))</f>
        <v/>
      </c>
      <c r="G2320" s="50">
        <f ca="1">IF(SUM(E2320:F2320)=0,0,$G$11+SUM(E$12:$E2320)-SUM(F$12:$F2320))</f>
        <v>0</v>
      </c>
      <c r="H2320" s="51" t="str">
        <f ca="1">IF(IF(TYPE(MATCH($C$8,OFFSET([1]NKC!$D$10,H2319,0):'[1]NKC'!$D$5007,0)+H2319)=16,"",MATCH($C$8,OFFSET([1]NKC!$D$10,H2319,0):'[1]NKC'!$D$5007,0)+H2319)&lt;IF(TYPE(MATCH($C$8,OFFSET([1]NKC!$E$10,H2319,0):'[1]NKC'!$E$5007,0)+H2319)=16,"",MATCH($C$8,OFFSET([1]NKC!$E$10,H2319,0):'[1]NKC'!$E$5007,0)+H2319),IF(TYPE(MATCH($C$8,OFFSET([1]NKC!$D$10,H2319,0):'[1]NKC'!$D$5007,0)+H2319)=16,"",MATCH($C$8,OFFSET([1]NKC!$D$10,H2319,0):'[1]NKC'!$D$5007,0)+H2319),IF(TYPE(MATCH($C$8,OFFSET([1]NKC!$E$10,H2319,0):'[1]NKC'!$E$5007,0)+H2319)=16,"",MATCH($C$8,OFFSET([1]NKC!$E$10,H2319,0):'[1]NKC'!$E$5007,0)+H2319))</f>
        <v/>
      </c>
    </row>
    <row r="2321" spans="1:8" s="52" customFormat="1" ht="14.25" hidden="1">
      <c r="A2321" s="45" t="str">
        <f ca="1">IF($H2321="","",INDEX([1]NKC!$A$10:$A$5007,$H2321))</f>
        <v/>
      </c>
      <c r="B2321" s="46" t="str">
        <f ca="1">IF($H2321="","",INDEX([1]NKC!$B$10:$B$5007,$H2321))</f>
        <v/>
      </c>
      <c r="C2321" s="47" t="str">
        <f ca="1">IF($H2321="","",INDEX([1]NKC!$C$10:$C$5007,$H2321))</f>
        <v/>
      </c>
      <c r="D2321" s="48" t="str">
        <f ca="1">IF(IF($H2321="","",INDEX([1]NKC!$D$10:$D$5007,$H2321))=$C$8,IF($H2321="","",INDEX([1]NKC!$E$10:$E$5007,$H2321)),IF($H2321="","",INDEX([1]NKC!$D$10:$D$5007,$H2321)))</f>
        <v/>
      </c>
      <c r="E2321" s="49" t="str">
        <f ca="1">IF(IF($H2321="","",INDEX([1]NKC!$E$10:$E$5007,$H2321))=$C$8,"",IF($H2321="","",INDEX([1]NKC!$F$10:$F$5007,$H2321)))</f>
        <v/>
      </c>
      <c r="F2321" s="55" t="str">
        <f ca="1">IF(IF($H2321="","",INDEX([1]NKC!$D$10:$D$5007,$H2321))=$C$8,"",IF($H2321="","",INDEX([1]NKC!$F$10:$F$5007,$H2321)))</f>
        <v/>
      </c>
      <c r="G2321" s="50">
        <f ca="1">IF(SUM(E2321:F2321)=0,0,$G$11+SUM(E$12:$E2321)-SUM(F$12:$F2321))</f>
        <v>0</v>
      </c>
      <c r="H2321" s="51" t="str">
        <f ca="1">IF(IF(TYPE(MATCH($C$8,OFFSET([1]NKC!$D$10,H2320,0):'[1]NKC'!$D$5007,0)+H2320)=16,"",MATCH($C$8,OFFSET([1]NKC!$D$10,H2320,0):'[1]NKC'!$D$5007,0)+H2320)&lt;IF(TYPE(MATCH($C$8,OFFSET([1]NKC!$E$10,H2320,0):'[1]NKC'!$E$5007,0)+H2320)=16,"",MATCH($C$8,OFFSET([1]NKC!$E$10,H2320,0):'[1]NKC'!$E$5007,0)+H2320),IF(TYPE(MATCH($C$8,OFFSET([1]NKC!$D$10,H2320,0):'[1]NKC'!$D$5007,0)+H2320)=16,"",MATCH($C$8,OFFSET([1]NKC!$D$10,H2320,0):'[1]NKC'!$D$5007,0)+H2320),IF(TYPE(MATCH($C$8,OFFSET([1]NKC!$E$10,H2320,0):'[1]NKC'!$E$5007,0)+H2320)=16,"",MATCH($C$8,OFFSET([1]NKC!$E$10,H2320,0):'[1]NKC'!$E$5007,0)+H2320))</f>
        <v/>
      </c>
    </row>
    <row r="2322" spans="1:8" s="52" customFormat="1" ht="14.25" hidden="1">
      <c r="A2322" s="45" t="str">
        <f ca="1">IF($H2322="","",INDEX([1]NKC!$A$10:$A$5007,$H2322))</f>
        <v/>
      </c>
      <c r="B2322" s="46" t="str">
        <f ca="1">IF($H2322="","",INDEX([1]NKC!$B$10:$B$5007,$H2322))</f>
        <v/>
      </c>
      <c r="C2322" s="47" t="str">
        <f ca="1">IF($H2322="","",INDEX([1]NKC!$C$10:$C$5007,$H2322))</f>
        <v/>
      </c>
      <c r="D2322" s="48" t="str">
        <f ca="1">IF(IF($H2322="","",INDEX([1]NKC!$D$10:$D$5007,$H2322))=$C$8,IF($H2322="","",INDEX([1]NKC!$E$10:$E$5007,$H2322)),IF($H2322="","",INDEX([1]NKC!$D$10:$D$5007,$H2322)))</f>
        <v/>
      </c>
      <c r="E2322" s="49" t="str">
        <f ca="1">IF(IF($H2322="","",INDEX([1]NKC!$E$10:$E$5007,$H2322))=$C$8,"",IF($H2322="","",INDEX([1]NKC!$F$10:$F$5007,$H2322)))</f>
        <v/>
      </c>
      <c r="F2322" s="55" t="str">
        <f ca="1">IF(IF($H2322="","",INDEX([1]NKC!$D$10:$D$5007,$H2322))=$C$8,"",IF($H2322="","",INDEX([1]NKC!$F$10:$F$5007,$H2322)))</f>
        <v/>
      </c>
      <c r="G2322" s="50">
        <f ca="1">IF(SUM(E2322:F2322)=0,0,$G$11+SUM(E$12:$E2322)-SUM(F$12:$F2322))</f>
        <v>0</v>
      </c>
      <c r="H2322" s="51" t="str">
        <f ca="1">IF(IF(TYPE(MATCH($C$8,OFFSET([1]NKC!$D$10,H2321,0):'[1]NKC'!$D$5007,0)+H2321)=16,"",MATCH($C$8,OFFSET([1]NKC!$D$10,H2321,0):'[1]NKC'!$D$5007,0)+H2321)&lt;IF(TYPE(MATCH($C$8,OFFSET([1]NKC!$E$10,H2321,0):'[1]NKC'!$E$5007,0)+H2321)=16,"",MATCH($C$8,OFFSET([1]NKC!$E$10,H2321,0):'[1]NKC'!$E$5007,0)+H2321),IF(TYPE(MATCH($C$8,OFFSET([1]NKC!$D$10,H2321,0):'[1]NKC'!$D$5007,0)+H2321)=16,"",MATCH($C$8,OFFSET([1]NKC!$D$10,H2321,0):'[1]NKC'!$D$5007,0)+H2321),IF(TYPE(MATCH($C$8,OFFSET([1]NKC!$E$10,H2321,0):'[1]NKC'!$E$5007,0)+H2321)=16,"",MATCH($C$8,OFFSET([1]NKC!$E$10,H2321,0):'[1]NKC'!$E$5007,0)+H2321))</f>
        <v/>
      </c>
    </row>
    <row r="2323" spans="1:8" s="52" customFormat="1" ht="14.25" hidden="1">
      <c r="A2323" s="45" t="str">
        <f ca="1">IF($H2323="","",INDEX([1]NKC!$A$10:$A$5007,$H2323))</f>
        <v/>
      </c>
      <c r="B2323" s="46" t="str">
        <f ca="1">IF($H2323="","",INDEX([1]NKC!$B$10:$B$5007,$H2323))</f>
        <v/>
      </c>
      <c r="C2323" s="47" t="str">
        <f ca="1">IF($H2323="","",INDEX([1]NKC!$C$10:$C$5007,$H2323))</f>
        <v/>
      </c>
      <c r="D2323" s="48" t="str">
        <f ca="1">IF(IF($H2323="","",INDEX([1]NKC!$D$10:$D$5007,$H2323))=$C$8,IF($H2323="","",INDEX([1]NKC!$E$10:$E$5007,$H2323)),IF($H2323="","",INDEX([1]NKC!$D$10:$D$5007,$H2323)))</f>
        <v/>
      </c>
      <c r="E2323" s="49" t="str">
        <f ca="1">IF(IF($H2323="","",INDEX([1]NKC!$E$10:$E$5007,$H2323))=$C$8,"",IF($H2323="","",INDEX([1]NKC!$F$10:$F$5007,$H2323)))</f>
        <v/>
      </c>
      <c r="F2323" s="55" t="str">
        <f ca="1">IF(IF($H2323="","",INDEX([1]NKC!$D$10:$D$5007,$H2323))=$C$8,"",IF($H2323="","",INDEX([1]NKC!$F$10:$F$5007,$H2323)))</f>
        <v/>
      </c>
      <c r="G2323" s="50">
        <f ca="1">IF(SUM(E2323:F2323)=0,0,$G$11+SUM(E$12:$E2323)-SUM(F$12:$F2323))</f>
        <v>0</v>
      </c>
      <c r="H2323" s="51" t="str">
        <f ca="1">IF(IF(TYPE(MATCH($C$8,OFFSET([1]NKC!$D$10,H2322,0):'[1]NKC'!$D$5007,0)+H2322)=16,"",MATCH($C$8,OFFSET([1]NKC!$D$10,H2322,0):'[1]NKC'!$D$5007,0)+H2322)&lt;IF(TYPE(MATCH($C$8,OFFSET([1]NKC!$E$10,H2322,0):'[1]NKC'!$E$5007,0)+H2322)=16,"",MATCH($C$8,OFFSET([1]NKC!$E$10,H2322,0):'[1]NKC'!$E$5007,0)+H2322),IF(TYPE(MATCH($C$8,OFFSET([1]NKC!$D$10,H2322,0):'[1]NKC'!$D$5007,0)+H2322)=16,"",MATCH($C$8,OFFSET([1]NKC!$D$10,H2322,0):'[1]NKC'!$D$5007,0)+H2322),IF(TYPE(MATCH($C$8,OFFSET([1]NKC!$E$10,H2322,0):'[1]NKC'!$E$5007,0)+H2322)=16,"",MATCH($C$8,OFFSET([1]NKC!$E$10,H2322,0):'[1]NKC'!$E$5007,0)+H2322))</f>
        <v/>
      </c>
    </row>
    <row r="2324" spans="1:8" s="52" customFormat="1" ht="14.25" hidden="1">
      <c r="A2324" s="45" t="str">
        <f ca="1">IF($H2324="","",INDEX([1]NKC!$A$10:$A$5007,$H2324))</f>
        <v/>
      </c>
      <c r="B2324" s="46" t="str">
        <f ca="1">IF($H2324="","",INDEX([1]NKC!$B$10:$B$5007,$H2324))</f>
        <v/>
      </c>
      <c r="C2324" s="47" t="str">
        <f ca="1">IF($H2324="","",INDEX([1]NKC!$C$10:$C$5007,$H2324))</f>
        <v/>
      </c>
      <c r="D2324" s="48" t="str">
        <f ca="1">IF(IF($H2324="","",INDEX([1]NKC!$D$10:$D$5007,$H2324))=$C$8,IF($H2324="","",INDEX([1]NKC!$E$10:$E$5007,$H2324)),IF($H2324="","",INDEX([1]NKC!$D$10:$D$5007,$H2324)))</f>
        <v/>
      </c>
      <c r="E2324" s="49" t="str">
        <f ca="1">IF(IF($H2324="","",INDEX([1]NKC!$E$10:$E$5007,$H2324))=$C$8,"",IF($H2324="","",INDEX([1]NKC!$F$10:$F$5007,$H2324)))</f>
        <v/>
      </c>
      <c r="F2324" s="55" t="str">
        <f ca="1">IF(IF($H2324="","",INDEX([1]NKC!$D$10:$D$5007,$H2324))=$C$8,"",IF($H2324="","",INDEX([1]NKC!$F$10:$F$5007,$H2324)))</f>
        <v/>
      </c>
      <c r="G2324" s="50">
        <f ca="1">IF(SUM(E2324:F2324)=0,0,$G$11+SUM(E$12:$E2324)-SUM(F$12:$F2324))</f>
        <v>0</v>
      </c>
      <c r="H2324" s="51" t="str">
        <f ca="1">IF(IF(TYPE(MATCH($C$8,OFFSET([1]NKC!$D$10,H2323,0):'[1]NKC'!$D$5007,0)+H2323)=16,"",MATCH($C$8,OFFSET([1]NKC!$D$10,H2323,0):'[1]NKC'!$D$5007,0)+H2323)&lt;IF(TYPE(MATCH($C$8,OFFSET([1]NKC!$E$10,H2323,0):'[1]NKC'!$E$5007,0)+H2323)=16,"",MATCH($C$8,OFFSET([1]NKC!$E$10,H2323,0):'[1]NKC'!$E$5007,0)+H2323),IF(TYPE(MATCH($C$8,OFFSET([1]NKC!$D$10,H2323,0):'[1]NKC'!$D$5007,0)+H2323)=16,"",MATCH($C$8,OFFSET([1]NKC!$D$10,H2323,0):'[1]NKC'!$D$5007,0)+H2323),IF(TYPE(MATCH($C$8,OFFSET([1]NKC!$E$10,H2323,0):'[1]NKC'!$E$5007,0)+H2323)=16,"",MATCH($C$8,OFFSET([1]NKC!$E$10,H2323,0):'[1]NKC'!$E$5007,0)+H2323))</f>
        <v/>
      </c>
    </row>
    <row r="2325" spans="1:8" s="52" customFormat="1" ht="14.25" hidden="1">
      <c r="A2325" s="45" t="str">
        <f ca="1">IF($H2325="","",INDEX([1]NKC!$A$10:$A$5007,$H2325))</f>
        <v/>
      </c>
      <c r="B2325" s="46" t="str">
        <f ca="1">IF($H2325="","",INDEX([1]NKC!$B$10:$B$5007,$H2325))</f>
        <v/>
      </c>
      <c r="C2325" s="47" t="str">
        <f ca="1">IF($H2325="","",INDEX([1]NKC!$C$10:$C$5007,$H2325))</f>
        <v/>
      </c>
      <c r="D2325" s="48" t="str">
        <f ca="1">IF(IF($H2325="","",INDEX([1]NKC!$D$10:$D$5007,$H2325))=$C$8,IF($H2325="","",INDEX([1]NKC!$E$10:$E$5007,$H2325)),IF($H2325="","",INDEX([1]NKC!$D$10:$D$5007,$H2325)))</f>
        <v/>
      </c>
      <c r="E2325" s="49" t="str">
        <f ca="1">IF(IF($H2325="","",INDEX([1]NKC!$E$10:$E$5007,$H2325))=$C$8,"",IF($H2325="","",INDEX([1]NKC!$F$10:$F$5007,$H2325)))</f>
        <v/>
      </c>
      <c r="F2325" s="55" t="str">
        <f ca="1">IF(IF($H2325="","",INDEX([1]NKC!$D$10:$D$5007,$H2325))=$C$8,"",IF($H2325="","",INDEX([1]NKC!$F$10:$F$5007,$H2325)))</f>
        <v/>
      </c>
      <c r="G2325" s="50">
        <f ca="1">IF(SUM(E2325:F2325)=0,0,$G$11+SUM(E$12:$E2325)-SUM(F$12:$F2325))</f>
        <v>0</v>
      </c>
      <c r="H2325" s="51" t="str">
        <f ca="1">IF(IF(TYPE(MATCH($C$8,OFFSET([1]NKC!$D$10,H2324,0):'[1]NKC'!$D$5007,0)+H2324)=16,"",MATCH($C$8,OFFSET([1]NKC!$D$10,H2324,0):'[1]NKC'!$D$5007,0)+H2324)&lt;IF(TYPE(MATCH($C$8,OFFSET([1]NKC!$E$10,H2324,0):'[1]NKC'!$E$5007,0)+H2324)=16,"",MATCH($C$8,OFFSET([1]NKC!$E$10,H2324,0):'[1]NKC'!$E$5007,0)+H2324),IF(TYPE(MATCH($C$8,OFFSET([1]NKC!$D$10,H2324,0):'[1]NKC'!$D$5007,0)+H2324)=16,"",MATCH($C$8,OFFSET([1]NKC!$D$10,H2324,0):'[1]NKC'!$D$5007,0)+H2324),IF(TYPE(MATCH($C$8,OFFSET([1]NKC!$E$10,H2324,0):'[1]NKC'!$E$5007,0)+H2324)=16,"",MATCH($C$8,OFFSET([1]NKC!$E$10,H2324,0):'[1]NKC'!$E$5007,0)+H2324))</f>
        <v/>
      </c>
    </row>
    <row r="2326" spans="1:8" s="52" customFormat="1" ht="14.25" hidden="1">
      <c r="A2326" s="45" t="str">
        <f ca="1">IF($H2326="","",INDEX([1]NKC!$A$10:$A$5007,$H2326))</f>
        <v/>
      </c>
      <c r="B2326" s="46" t="str">
        <f ca="1">IF($H2326="","",INDEX([1]NKC!$B$10:$B$5007,$H2326))</f>
        <v/>
      </c>
      <c r="C2326" s="47" t="str">
        <f ca="1">IF($H2326="","",INDEX([1]NKC!$C$10:$C$5007,$H2326))</f>
        <v/>
      </c>
      <c r="D2326" s="48" t="str">
        <f ca="1">IF(IF($H2326="","",INDEX([1]NKC!$D$10:$D$5007,$H2326))=$C$8,IF($H2326="","",INDEX([1]NKC!$E$10:$E$5007,$H2326)),IF($H2326="","",INDEX([1]NKC!$D$10:$D$5007,$H2326)))</f>
        <v/>
      </c>
      <c r="E2326" s="49" t="str">
        <f ca="1">IF(IF($H2326="","",INDEX([1]NKC!$E$10:$E$5007,$H2326))=$C$8,"",IF($H2326="","",INDEX([1]NKC!$F$10:$F$5007,$H2326)))</f>
        <v/>
      </c>
      <c r="F2326" s="55" t="str">
        <f ca="1">IF(IF($H2326="","",INDEX([1]NKC!$D$10:$D$5007,$H2326))=$C$8,"",IF($H2326="","",INDEX([1]NKC!$F$10:$F$5007,$H2326)))</f>
        <v/>
      </c>
      <c r="G2326" s="50">
        <f ca="1">IF(SUM(E2326:F2326)=0,0,$G$11+SUM(E$12:$E2326)-SUM(F$12:$F2326))</f>
        <v>0</v>
      </c>
      <c r="H2326" s="51" t="str">
        <f ca="1">IF(IF(TYPE(MATCH($C$8,OFFSET([1]NKC!$D$10,H2325,0):'[1]NKC'!$D$5007,0)+H2325)=16,"",MATCH($C$8,OFFSET([1]NKC!$D$10,H2325,0):'[1]NKC'!$D$5007,0)+H2325)&lt;IF(TYPE(MATCH($C$8,OFFSET([1]NKC!$E$10,H2325,0):'[1]NKC'!$E$5007,0)+H2325)=16,"",MATCH($C$8,OFFSET([1]NKC!$E$10,H2325,0):'[1]NKC'!$E$5007,0)+H2325),IF(TYPE(MATCH($C$8,OFFSET([1]NKC!$D$10,H2325,0):'[1]NKC'!$D$5007,0)+H2325)=16,"",MATCH($C$8,OFFSET([1]NKC!$D$10,H2325,0):'[1]NKC'!$D$5007,0)+H2325),IF(TYPE(MATCH($C$8,OFFSET([1]NKC!$E$10,H2325,0):'[1]NKC'!$E$5007,0)+H2325)=16,"",MATCH($C$8,OFFSET([1]NKC!$E$10,H2325,0):'[1]NKC'!$E$5007,0)+H2325))</f>
        <v/>
      </c>
    </row>
    <row r="2327" spans="1:8" s="52" customFormat="1" ht="14.25" hidden="1">
      <c r="A2327" s="45" t="str">
        <f ca="1">IF($H2327="","",INDEX([1]NKC!$A$10:$A$5007,$H2327))</f>
        <v/>
      </c>
      <c r="B2327" s="46" t="str">
        <f ca="1">IF($H2327="","",INDEX([1]NKC!$B$10:$B$5007,$H2327))</f>
        <v/>
      </c>
      <c r="C2327" s="47" t="str">
        <f ca="1">IF($H2327="","",INDEX([1]NKC!$C$10:$C$5007,$H2327))</f>
        <v/>
      </c>
      <c r="D2327" s="48" t="str">
        <f ca="1">IF(IF($H2327="","",INDEX([1]NKC!$D$10:$D$5007,$H2327))=$C$8,IF($H2327="","",INDEX([1]NKC!$E$10:$E$5007,$H2327)),IF($H2327="","",INDEX([1]NKC!$D$10:$D$5007,$H2327)))</f>
        <v/>
      </c>
      <c r="E2327" s="49" t="str">
        <f ca="1">IF(IF($H2327="","",INDEX([1]NKC!$E$10:$E$5007,$H2327))=$C$8,"",IF($H2327="","",INDEX([1]NKC!$F$10:$F$5007,$H2327)))</f>
        <v/>
      </c>
      <c r="F2327" s="55" t="str">
        <f ca="1">IF(IF($H2327="","",INDEX([1]NKC!$D$10:$D$5007,$H2327))=$C$8,"",IF($H2327="","",INDEX([1]NKC!$F$10:$F$5007,$H2327)))</f>
        <v/>
      </c>
      <c r="G2327" s="50">
        <f ca="1">IF(SUM(E2327:F2327)=0,0,$G$11+SUM(E$12:$E2327)-SUM(F$12:$F2327))</f>
        <v>0</v>
      </c>
      <c r="H2327" s="51" t="str">
        <f ca="1">IF(IF(TYPE(MATCH($C$8,OFFSET([1]NKC!$D$10,H2326,0):'[1]NKC'!$D$5007,0)+H2326)=16,"",MATCH($C$8,OFFSET([1]NKC!$D$10,H2326,0):'[1]NKC'!$D$5007,0)+H2326)&lt;IF(TYPE(MATCH($C$8,OFFSET([1]NKC!$E$10,H2326,0):'[1]NKC'!$E$5007,0)+H2326)=16,"",MATCH($C$8,OFFSET([1]NKC!$E$10,H2326,0):'[1]NKC'!$E$5007,0)+H2326),IF(TYPE(MATCH($C$8,OFFSET([1]NKC!$D$10,H2326,0):'[1]NKC'!$D$5007,0)+H2326)=16,"",MATCH($C$8,OFFSET([1]NKC!$D$10,H2326,0):'[1]NKC'!$D$5007,0)+H2326),IF(TYPE(MATCH($C$8,OFFSET([1]NKC!$E$10,H2326,0):'[1]NKC'!$E$5007,0)+H2326)=16,"",MATCH($C$8,OFFSET([1]NKC!$E$10,H2326,0):'[1]NKC'!$E$5007,0)+H2326))</f>
        <v/>
      </c>
    </row>
    <row r="2328" spans="1:8" s="52" customFormat="1" ht="14.25" hidden="1">
      <c r="A2328" s="45" t="str">
        <f ca="1">IF($H2328="","",INDEX([1]NKC!$A$10:$A$5007,$H2328))</f>
        <v/>
      </c>
      <c r="B2328" s="46" t="str">
        <f ca="1">IF($H2328="","",INDEX([1]NKC!$B$10:$B$5007,$H2328))</f>
        <v/>
      </c>
      <c r="C2328" s="47" t="str">
        <f ca="1">IF($H2328="","",INDEX([1]NKC!$C$10:$C$5007,$H2328))</f>
        <v/>
      </c>
      <c r="D2328" s="48" t="str">
        <f ca="1">IF(IF($H2328="","",INDEX([1]NKC!$D$10:$D$5007,$H2328))=$C$8,IF($H2328="","",INDEX([1]NKC!$E$10:$E$5007,$H2328)),IF($H2328="","",INDEX([1]NKC!$D$10:$D$5007,$H2328)))</f>
        <v/>
      </c>
      <c r="E2328" s="49" t="str">
        <f ca="1">IF(IF($H2328="","",INDEX([1]NKC!$E$10:$E$5007,$H2328))=$C$8,"",IF($H2328="","",INDEX([1]NKC!$F$10:$F$5007,$H2328)))</f>
        <v/>
      </c>
      <c r="F2328" s="55" t="str">
        <f ca="1">IF(IF($H2328="","",INDEX([1]NKC!$D$10:$D$5007,$H2328))=$C$8,"",IF($H2328="","",INDEX([1]NKC!$F$10:$F$5007,$H2328)))</f>
        <v/>
      </c>
      <c r="G2328" s="50">
        <f ca="1">IF(SUM(E2328:F2328)=0,0,$G$11+SUM(E$12:$E2328)-SUM(F$12:$F2328))</f>
        <v>0</v>
      </c>
      <c r="H2328" s="51" t="str">
        <f ca="1">IF(IF(TYPE(MATCH($C$8,OFFSET([1]NKC!$D$10,H2327,0):'[1]NKC'!$D$5007,0)+H2327)=16,"",MATCH($C$8,OFFSET([1]NKC!$D$10,H2327,0):'[1]NKC'!$D$5007,0)+H2327)&lt;IF(TYPE(MATCH($C$8,OFFSET([1]NKC!$E$10,H2327,0):'[1]NKC'!$E$5007,0)+H2327)=16,"",MATCH($C$8,OFFSET([1]NKC!$E$10,H2327,0):'[1]NKC'!$E$5007,0)+H2327),IF(TYPE(MATCH($C$8,OFFSET([1]NKC!$D$10,H2327,0):'[1]NKC'!$D$5007,0)+H2327)=16,"",MATCH($C$8,OFFSET([1]NKC!$D$10,H2327,0):'[1]NKC'!$D$5007,0)+H2327),IF(TYPE(MATCH($C$8,OFFSET([1]NKC!$E$10,H2327,0):'[1]NKC'!$E$5007,0)+H2327)=16,"",MATCH($C$8,OFFSET([1]NKC!$E$10,H2327,0):'[1]NKC'!$E$5007,0)+H2327))</f>
        <v/>
      </c>
    </row>
    <row r="2329" spans="1:8" s="52" customFormat="1" ht="14.25" hidden="1">
      <c r="A2329" s="45" t="str">
        <f ca="1">IF($H2329="","",INDEX([1]NKC!$A$10:$A$5007,$H2329))</f>
        <v/>
      </c>
      <c r="B2329" s="46" t="str">
        <f ca="1">IF($H2329="","",INDEX([1]NKC!$B$10:$B$5007,$H2329))</f>
        <v/>
      </c>
      <c r="C2329" s="47" t="str">
        <f ca="1">IF($H2329="","",INDEX([1]NKC!$C$10:$C$5007,$H2329))</f>
        <v/>
      </c>
      <c r="D2329" s="48" t="str">
        <f ca="1">IF(IF($H2329="","",INDEX([1]NKC!$D$10:$D$5007,$H2329))=$C$8,IF($H2329="","",INDEX([1]NKC!$E$10:$E$5007,$H2329)),IF($H2329="","",INDEX([1]NKC!$D$10:$D$5007,$H2329)))</f>
        <v/>
      </c>
      <c r="E2329" s="49" t="str">
        <f ca="1">IF(IF($H2329="","",INDEX([1]NKC!$E$10:$E$5007,$H2329))=$C$8,"",IF($H2329="","",INDEX([1]NKC!$F$10:$F$5007,$H2329)))</f>
        <v/>
      </c>
      <c r="F2329" s="55" t="str">
        <f ca="1">IF(IF($H2329="","",INDEX([1]NKC!$D$10:$D$5007,$H2329))=$C$8,"",IF($H2329="","",INDEX([1]NKC!$F$10:$F$5007,$H2329)))</f>
        <v/>
      </c>
      <c r="G2329" s="50">
        <f ca="1">IF(SUM(E2329:F2329)=0,0,$G$11+SUM(E$12:$E2329)-SUM(F$12:$F2329))</f>
        <v>0</v>
      </c>
      <c r="H2329" s="51" t="str">
        <f ca="1">IF(IF(TYPE(MATCH($C$8,OFFSET([1]NKC!$D$10,H2328,0):'[1]NKC'!$D$5007,0)+H2328)=16,"",MATCH($C$8,OFFSET([1]NKC!$D$10,H2328,0):'[1]NKC'!$D$5007,0)+H2328)&lt;IF(TYPE(MATCH($C$8,OFFSET([1]NKC!$E$10,H2328,0):'[1]NKC'!$E$5007,0)+H2328)=16,"",MATCH($C$8,OFFSET([1]NKC!$E$10,H2328,0):'[1]NKC'!$E$5007,0)+H2328),IF(TYPE(MATCH($C$8,OFFSET([1]NKC!$D$10,H2328,0):'[1]NKC'!$D$5007,0)+H2328)=16,"",MATCH($C$8,OFFSET([1]NKC!$D$10,H2328,0):'[1]NKC'!$D$5007,0)+H2328),IF(TYPE(MATCH($C$8,OFFSET([1]NKC!$E$10,H2328,0):'[1]NKC'!$E$5007,0)+H2328)=16,"",MATCH($C$8,OFFSET([1]NKC!$E$10,H2328,0):'[1]NKC'!$E$5007,0)+H2328))</f>
        <v/>
      </c>
    </row>
    <row r="2330" spans="1:8" s="52" customFormat="1" ht="14.25" hidden="1">
      <c r="A2330" s="45" t="str">
        <f ca="1">IF($H2330="","",INDEX([1]NKC!$A$10:$A$5007,$H2330))</f>
        <v/>
      </c>
      <c r="B2330" s="46" t="str">
        <f ca="1">IF($H2330="","",INDEX([1]NKC!$B$10:$B$5007,$H2330))</f>
        <v/>
      </c>
      <c r="C2330" s="47" t="str">
        <f ca="1">IF($H2330="","",INDEX([1]NKC!$C$10:$C$5007,$H2330))</f>
        <v/>
      </c>
      <c r="D2330" s="48" t="str">
        <f ca="1">IF(IF($H2330="","",INDEX([1]NKC!$D$10:$D$5007,$H2330))=$C$8,IF($H2330="","",INDEX([1]NKC!$E$10:$E$5007,$H2330)),IF($H2330="","",INDEX([1]NKC!$D$10:$D$5007,$H2330)))</f>
        <v/>
      </c>
      <c r="E2330" s="49" t="str">
        <f ca="1">IF(IF($H2330="","",INDEX([1]NKC!$E$10:$E$5007,$H2330))=$C$8,"",IF($H2330="","",INDEX([1]NKC!$F$10:$F$5007,$H2330)))</f>
        <v/>
      </c>
      <c r="F2330" s="55" t="str">
        <f ca="1">IF(IF($H2330="","",INDEX([1]NKC!$D$10:$D$5007,$H2330))=$C$8,"",IF($H2330="","",INDEX([1]NKC!$F$10:$F$5007,$H2330)))</f>
        <v/>
      </c>
      <c r="G2330" s="50">
        <f ca="1">IF(SUM(E2330:F2330)=0,0,$G$11+SUM(E$12:$E2330)-SUM(F$12:$F2330))</f>
        <v>0</v>
      </c>
      <c r="H2330" s="51" t="str">
        <f ca="1">IF(IF(TYPE(MATCH($C$8,OFFSET([1]NKC!$D$10,H2329,0):'[1]NKC'!$D$5007,0)+H2329)=16,"",MATCH($C$8,OFFSET([1]NKC!$D$10,H2329,0):'[1]NKC'!$D$5007,0)+H2329)&lt;IF(TYPE(MATCH($C$8,OFFSET([1]NKC!$E$10,H2329,0):'[1]NKC'!$E$5007,0)+H2329)=16,"",MATCH($C$8,OFFSET([1]NKC!$E$10,H2329,0):'[1]NKC'!$E$5007,0)+H2329),IF(TYPE(MATCH($C$8,OFFSET([1]NKC!$D$10,H2329,0):'[1]NKC'!$D$5007,0)+H2329)=16,"",MATCH($C$8,OFFSET([1]NKC!$D$10,H2329,0):'[1]NKC'!$D$5007,0)+H2329),IF(TYPE(MATCH($C$8,OFFSET([1]NKC!$E$10,H2329,0):'[1]NKC'!$E$5007,0)+H2329)=16,"",MATCH($C$8,OFFSET([1]NKC!$E$10,H2329,0):'[1]NKC'!$E$5007,0)+H2329))</f>
        <v/>
      </c>
    </row>
    <row r="2331" spans="1:8" s="52" customFormat="1" ht="14.25" hidden="1">
      <c r="A2331" s="45" t="str">
        <f ca="1">IF($H2331="","",INDEX([1]NKC!$A$10:$A$5007,$H2331))</f>
        <v/>
      </c>
      <c r="B2331" s="46" t="str">
        <f ca="1">IF($H2331="","",INDEX([1]NKC!$B$10:$B$5007,$H2331))</f>
        <v/>
      </c>
      <c r="C2331" s="47" t="str">
        <f ca="1">IF($H2331="","",INDEX([1]NKC!$C$10:$C$5007,$H2331))</f>
        <v/>
      </c>
      <c r="D2331" s="48" t="str">
        <f ca="1">IF(IF($H2331="","",INDEX([1]NKC!$D$10:$D$5007,$H2331))=$C$8,IF($H2331="","",INDEX([1]NKC!$E$10:$E$5007,$H2331)),IF($H2331="","",INDEX([1]NKC!$D$10:$D$5007,$H2331)))</f>
        <v/>
      </c>
      <c r="E2331" s="49" t="str">
        <f ca="1">IF(IF($H2331="","",INDEX([1]NKC!$E$10:$E$5007,$H2331))=$C$8,"",IF($H2331="","",INDEX([1]NKC!$F$10:$F$5007,$H2331)))</f>
        <v/>
      </c>
      <c r="F2331" s="55" t="str">
        <f ca="1">IF(IF($H2331="","",INDEX([1]NKC!$D$10:$D$5007,$H2331))=$C$8,"",IF($H2331="","",INDEX([1]NKC!$F$10:$F$5007,$H2331)))</f>
        <v/>
      </c>
      <c r="G2331" s="50">
        <f ca="1">IF(SUM(E2331:F2331)=0,0,$G$11+SUM(E$12:$E2331)-SUM(F$12:$F2331))</f>
        <v>0</v>
      </c>
      <c r="H2331" s="51" t="str">
        <f ca="1">IF(IF(TYPE(MATCH($C$8,OFFSET([1]NKC!$D$10,H2330,0):'[1]NKC'!$D$5007,0)+H2330)=16,"",MATCH($C$8,OFFSET([1]NKC!$D$10,H2330,0):'[1]NKC'!$D$5007,0)+H2330)&lt;IF(TYPE(MATCH($C$8,OFFSET([1]NKC!$E$10,H2330,0):'[1]NKC'!$E$5007,0)+H2330)=16,"",MATCH($C$8,OFFSET([1]NKC!$E$10,H2330,0):'[1]NKC'!$E$5007,0)+H2330),IF(TYPE(MATCH($C$8,OFFSET([1]NKC!$D$10,H2330,0):'[1]NKC'!$D$5007,0)+H2330)=16,"",MATCH($C$8,OFFSET([1]NKC!$D$10,H2330,0):'[1]NKC'!$D$5007,0)+H2330),IF(TYPE(MATCH($C$8,OFFSET([1]NKC!$E$10,H2330,0):'[1]NKC'!$E$5007,0)+H2330)=16,"",MATCH($C$8,OFFSET([1]NKC!$E$10,H2330,0):'[1]NKC'!$E$5007,0)+H2330))</f>
        <v/>
      </c>
    </row>
    <row r="2332" spans="1:8" s="52" customFormat="1" ht="14.25" hidden="1">
      <c r="A2332" s="45" t="str">
        <f ca="1">IF($H2332="","",INDEX([1]NKC!$A$10:$A$5007,$H2332))</f>
        <v/>
      </c>
      <c r="B2332" s="46" t="str">
        <f ca="1">IF($H2332="","",INDEX([1]NKC!$B$10:$B$5007,$H2332))</f>
        <v/>
      </c>
      <c r="C2332" s="47" t="str">
        <f ca="1">IF($H2332="","",INDEX([1]NKC!$C$10:$C$5007,$H2332))</f>
        <v/>
      </c>
      <c r="D2332" s="48" t="str">
        <f ca="1">IF(IF($H2332="","",INDEX([1]NKC!$D$10:$D$5007,$H2332))=$C$8,IF($H2332="","",INDEX([1]NKC!$E$10:$E$5007,$H2332)),IF($H2332="","",INDEX([1]NKC!$D$10:$D$5007,$H2332)))</f>
        <v/>
      </c>
      <c r="E2332" s="49" t="str">
        <f ca="1">IF(IF($H2332="","",INDEX([1]NKC!$E$10:$E$5007,$H2332))=$C$8,"",IF($H2332="","",INDEX([1]NKC!$F$10:$F$5007,$H2332)))</f>
        <v/>
      </c>
      <c r="F2332" s="55" t="str">
        <f ca="1">IF(IF($H2332="","",INDEX([1]NKC!$D$10:$D$5007,$H2332))=$C$8,"",IF($H2332="","",INDEX([1]NKC!$F$10:$F$5007,$H2332)))</f>
        <v/>
      </c>
      <c r="G2332" s="50">
        <f ca="1">IF(SUM(E2332:F2332)=0,0,$G$11+SUM(E$12:$E2332)-SUM(F$12:$F2332))</f>
        <v>0</v>
      </c>
      <c r="H2332" s="51" t="str">
        <f ca="1">IF(IF(TYPE(MATCH($C$8,OFFSET([1]NKC!$D$10,H2331,0):'[1]NKC'!$D$5007,0)+H2331)=16,"",MATCH($C$8,OFFSET([1]NKC!$D$10,H2331,0):'[1]NKC'!$D$5007,0)+H2331)&lt;IF(TYPE(MATCH($C$8,OFFSET([1]NKC!$E$10,H2331,0):'[1]NKC'!$E$5007,0)+H2331)=16,"",MATCH($C$8,OFFSET([1]NKC!$E$10,H2331,0):'[1]NKC'!$E$5007,0)+H2331),IF(TYPE(MATCH($C$8,OFFSET([1]NKC!$D$10,H2331,0):'[1]NKC'!$D$5007,0)+H2331)=16,"",MATCH($C$8,OFFSET([1]NKC!$D$10,H2331,0):'[1]NKC'!$D$5007,0)+H2331),IF(TYPE(MATCH($C$8,OFFSET([1]NKC!$E$10,H2331,0):'[1]NKC'!$E$5007,0)+H2331)=16,"",MATCH($C$8,OFFSET([1]NKC!$E$10,H2331,0):'[1]NKC'!$E$5007,0)+H2331))</f>
        <v/>
      </c>
    </row>
    <row r="2333" spans="1:8" s="52" customFormat="1" ht="14.25" hidden="1">
      <c r="A2333" s="45" t="str">
        <f ca="1">IF($H2333="","",INDEX([1]NKC!$A$10:$A$5007,$H2333))</f>
        <v/>
      </c>
      <c r="B2333" s="46" t="str">
        <f ca="1">IF($H2333="","",INDEX([1]NKC!$B$10:$B$5007,$H2333))</f>
        <v/>
      </c>
      <c r="C2333" s="47" t="str">
        <f ca="1">IF($H2333="","",INDEX([1]NKC!$C$10:$C$5007,$H2333))</f>
        <v/>
      </c>
      <c r="D2333" s="48" t="str">
        <f ca="1">IF(IF($H2333="","",INDEX([1]NKC!$D$10:$D$5007,$H2333))=$C$8,IF($H2333="","",INDEX([1]NKC!$E$10:$E$5007,$H2333)),IF($H2333="","",INDEX([1]NKC!$D$10:$D$5007,$H2333)))</f>
        <v/>
      </c>
      <c r="E2333" s="49" t="str">
        <f ca="1">IF(IF($H2333="","",INDEX([1]NKC!$E$10:$E$5007,$H2333))=$C$8,"",IF($H2333="","",INDEX([1]NKC!$F$10:$F$5007,$H2333)))</f>
        <v/>
      </c>
      <c r="F2333" s="55" t="str">
        <f ca="1">IF(IF($H2333="","",INDEX([1]NKC!$D$10:$D$5007,$H2333))=$C$8,"",IF($H2333="","",INDEX([1]NKC!$F$10:$F$5007,$H2333)))</f>
        <v/>
      </c>
      <c r="G2333" s="50">
        <f ca="1">IF(SUM(E2333:F2333)=0,0,$G$11+SUM(E$12:$E2333)-SUM(F$12:$F2333))</f>
        <v>0</v>
      </c>
      <c r="H2333" s="51" t="str">
        <f ca="1">IF(IF(TYPE(MATCH($C$8,OFFSET([1]NKC!$D$10,H2332,0):'[1]NKC'!$D$5007,0)+H2332)=16,"",MATCH($C$8,OFFSET([1]NKC!$D$10,H2332,0):'[1]NKC'!$D$5007,0)+H2332)&lt;IF(TYPE(MATCH($C$8,OFFSET([1]NKC!$E$10,H2332,0):'[1]NKC'!$E$5007,0)+H2332)=16,"",MATCH($C$8,OFFSET([1]NKC!$E$10,H2332,0):'[1]NKC'!$E$5007,0)+H2332),IF(TYPE(MATCH($C$8,OFFSET([1]NKC!$D$10,H2332,0):'[1]NKC'!$D$5007,0)+H2332)=16,"",MATCH($C$8,OFFSET([1]NKC!$D$10,H2332,0):'[1]NKC'!$D$5007,0)+H2332),IF(TYPE(MATCH($C$8,OFFSET([1]NKC!$E$10,H2332,0):'[1]NKC'!$E$5007,0)+H2332)=16,"",MATCH($C$8,OFFSET([1]NKC!$E$10,H2332,0):'[1]NKC'!$E$5007,0)+H2332))</f>
        <v/>
      </c>
    </row>
    <row r="2334" spans="1:8" s="52" customFormat="1" ht="14.25" hidden="1">
      <c r="A2334" s="45" t="str">
        <f ca="1">IF($H2334="","",INDEX([1]NKC!$A$10:$A$5007,$H2334))</f>
        <v/>
      </c>
      <c r="B2334" s="46" t="str">
        <f ca="1">IF($H2334="","",INDEX([1]NKC!$B$10:$B$5007,$H2334))</f>
        <v/>
      </c>
      <c r="C2334" s="47" t="str">
        <f ca="1">IF($H2334="","",INDEX([1]NKC!$C$10:$C$5007,$H2334))</f>
        <v/>
      </c>
      <c r="D2334" s="48" t="str">
        <f ca="1">IF(IF($H2334="","",INDEX([1]NKC!$D$10:$D$5007,$H2334))=$C$8,IF($H2334="","",INDEX([1]NKC!$E$10:$E$5007,$H2334)),IF($H2334="","",INDEX([1]NKC!$D$10:$D$5007,$H2334)))</f>
        <v/>
      </c>
      <c r="E2334" s="49" t="str">
        <f ca="1">IF(IF($H2334="","",INDEX([1]NKC!$E$10:$E$5007,$H2334))=$C$8,"",IF($H2334="","",INDEX([1]NKC!$F$10:$F$5007,$H2334)))</f>
        <v/>
      </c>
      <c r="F2334" s="55" t="str">
        <f ca="1">IF(IF($H2334="","",INDEX([1]NKC!$D$10:$D$5007,$H2334))=$C$8,"",IF($H2334="","",INDEX([1]NKC!$F$10:$F$5007,$H2334)))</f>
        <v/>
      </c>
      <c r="G2334" s="50">
        <f ca="1">IF(SUM(E2334:F2334)=0,0,$G$11+SUM(E$12:$E2334)-SUM(F$12:$F2334))</f>
        <v>0</v>
      </c>
      <c r="H2334" s="51" t="str">
        <f ca="1">IF(IF(TYPE(MATCH($C$8,OFFSET([1]NKC!$D$10,H2333,0):'[1]NKC'!$D$5007,0)+H2333)=16,"",MATCH($C$8,OFFSET([1]NKC!$D$10,H2333,0):'[1]NKC'!$D$5007,0)+H2333)&lt;IF(TYPE(MATCH($C$8,OFFSET([1]NKC!$E$10,H2333,0):'[1]NKC'!$E$5007,0)+H2333)=16,"",MATCH($C$8,OFFSET([1]NKC!$E$10,H2333,0):'[1]NKC'!$E$5007,0)+H2333),IF(TYPE(MATCH($C$8,OFFSET([1]NKC!$D$10,H2333,0):'[1]NKC'!$D$5007,0)+H2333)=16,"",MATCH($C$8,OFFSET([1]NKC!$D$10,H2333,0):'[1]NKC'!$D$5007,0)+H2333),IF(TYPE(MATCH($C$8,OFFSET([1]NKC!$E$10,H2333,0):'[1]NKC'!$E$5007,0)+H2333)=16,"",MATCH($C$8,OFFSET([1]NKC!$E$10,H2333,0):'[1]NKC'!$E$5007,0)+H2333))</f>
        <v/>
      </c>
    </row>
    <row r="2335" spans="1:8" s="52" customFormat="1" ht="14.25" hidden="1">
      <c r="A2335" s="45" t="str">
        <f ca="1">IF($H2335="","",INDEX([1]NKC!$A$10:$A$5007,$H2335))</f>
        <v/>
      </c>
      <c r="B2335" s="46" t="str">
        <f ca="1">IF($H2335="","",INDEX([1]NKC!$B$10:$B$5007,$H2335))</f>
        <v/>
      </c>
      <c r="C2335" s="47" t="str">
        <f ca="1">IF($H2335="","",INDEX([1]NKC!$C$10:$C$5007,$H2335))</f>
        <v/>
      </c>
      <c r="D2335" s="48" t="str">
        <f ca="1">IF(IF($H2335="","",INDEX([1]NKC!$D$10:$D$5007,$H2335))=$C$8,IF($H2335="","",INDEX([1]NKC!$E$10:$E$5007,$H2335)),IF($H2335="","",INDEX([1]NKC!$D$10:$D$5007,$H2335)))</f>
        <v/>
      </c>
      <c r="E2335" s="49" t="str">
        <f ca="1">IF(IF($H2335="","",INDEX([1]NKC!$E$10:$E$5007,$H2335))=$C$8,"",IF($H2335="","",INDEX([1]NKC!$F$10:$F$5007,$H2335)))</f>
        <v/>
      </c>
      <c r="F2335" s="55" t="str">
        <f ca="1">IF(IF($H2335="","",INDEX([1]NKC!$D$10:$D$5007,$H2335))=$C$8,"",IF($H2335="","",INDEX([1]NKC!$F$10:$F$5007,$H2335)))</f>
        <v/>
      </c>
      <c r="G2335" s="50">
        <f ca="1">IF(SUM(E2335:F2335)=0,0,$G$11+SUM(E$12:$E2335)-SUM(F$12:$F2335))</f>
        <v>0</v>
      </c>
      <c r="H2335" s="51" t="str">
        <f ca="1">IF(IF(TYPE(MATCH($C$8,OFFSET([1]NKC!$D$10,H2334,0):'[1]NKC'!$D$5007,0)+H2334)=16,"",MATCH($C$8,OFFSET([1]NKC!$D$10,H2334,0):'[1]NKC'!$D$5007,0)+H2334)&lt;IF(TYPE(MATCH($C$8,OFFSET([1]NKC!$E$10,H2334,0):'[1]NKC'!$E$5007,0)+H2334)=16,"",MATCH($C$8,OFFSET([1]NKC!$E$10,H2334,0):'[1]NKC'!$E$5007,0)+H2334),IF(TYPE(MATCH($C$8,OFFSET([1]NKC!$D$10,H2334,0):'[1]NKC'!$D$5007,0)+H2334)=16,"",MATCH($C$8,OFFSET([1]NKC!$D$10,H2334,0):'[1]NKC'!$D$5007,0)+H2334),IF(TYPE(MATCH($C$8,OFFSET([1]NKC!$E$10,H2334,0):'[1]NKC'!$E$5007,0)+H2334)=16,"",MATCH($C$8,OFFSET([1]NKC!$E$10,H2334,0):'[1]NKC'!$E$5007,0)+H2334))</f>
        <v/>
      </c>
    </row>
    <row r="2336" spans="1:8" s="52" customFormat="1" ht="14.25" hidden="1">
      <c r="A2336" s="45" t="str">
        <f ca="1">IF($H2336="","",INDEX([1]NKC!$A$10:$A$5007,$H2336))</f>
        <v/>
      </c>
      <c r="B2336" s="46" t="str">
        <f ca="1">IF($H2336="","",INDEX([1]NKC!$B$10:$B$5007,$H2336))</f>
        <v/>
      </c>
      <c r="C2336" s="47" t="str">
        <f ca="1">IF($H2336="","",INDEX([1]NKC!$C$10:$C$5007,$H2336))</f>
        <v/>
      </c>
      <c r="D2336" s="48" t="str">
        <f ca="1">IF(IF($H2336="","",INDEX([1]NKC!$D$10:$D$5007,$H2336))=$C$8,IF($H2336="","",INDEX([1]NKC!$E$10:$E$5007,$H2336)),IF($H2336="","",INDEX([1]NKC!$D$10:$D$5007,$H2336)))</f>
        <v/>
      </c>
      <c r="E2336" s="49" t="str">
        <f ca="1">IF(IF($H2336="","",INDEX([1]NKC!$E$10:$E$5007,$H2336))=$C$8,"",IF($H2336="","",INDEX([1]NKC!$F$10:$F$5007,$H2336)))</f>
        <v/>
      </c>
      <c r="F2336" s="55" t="str">
        <f ca="1">IF(IF($H2336="","",INDEX([1]NKC!$D$10:$D$5007,$H2336))=$C$8,"",IF($H2336="","",INDEX([1]NKC!$F$10:$F$5007,$H2336)))</f>
        <v/>
      </c>
      <c r="G2336" s="50">
        <f ca="1">IF(SUM(E2336:F2336)=0,0,$G$11+SUM(E$12:$E2336)-SUM(F$12:$F2336))</f>
        <v>0</v>
      </c>
      <c r="H2336" s="51" t="str">
        <f ca="1">IF(IF(TYPE(MATCH($C$8,OFFSET([1]NKC!$D$10,H2335,0):'[1]NKC'!$D$5007,0)+H2335)=16,"",MATCH($C$8,OFFSET([1]NKC!$D$10,H2335,0):'[1]NKC'!$D$5007,0)+H2335)&lt;IF(TYPE(MATCH($C$8,OFFSET([1]NKC!$E$10,H2335,0):'[1]NKC'!$E$5007,0)+H2335)=16,"",MATCH($C$8,OFFSET([1]NKC!$E$10,H2335,0):'[1]NKC'!$E$5007,0)+H2335),IF(TYPE(MATCH($C$8,OFFSET([1]NKC!$D$10,H2335,0):'[1]NKC'!$D$5007,0)+H2335)=16,"",MATCH($C$8,OFFSET([1]NKC!$D$10,H2335,0):'[1]NKC'!$D$5007,0)+H2335),IF(TYPE(MATCH($C$8,OFFSET([1]NKC!$E$10,H2335,0):'[1]NKC'!$E$5007,0)+H2335)=16,"",MATCH($C$8,OFFSET([1]NKC!$E$10,H2335,0):'[1]NKC'!$E$5007,0)+H2335))</f>
        <v/>
      </c>
    </row>
    <row r="2337" spans="1:8" s="52" customFormat="1" ht="14.25" hidden="1">
      <c r="A2337" s="45" t="str">
        <f ca="1">IF($H2337="","",INDEX([1]NKC!$A$10:$A$5007,$H2337))</f>
        <v/>
      </c>
      <c r="B2337" s="46" t="str">
        <f ca="1">IF($H2337="","",INDEX([1]NKC!$B$10:$B$5007,$H2337))</f>
        <v/>
      </c>
      <c r="C2337" s="47" t="str">
        <f ca="1">IF($H2337="","",INDEX([1]NKC!$C$10:$C$5007,$H2337))</f>
        <v/>
      </c>
      <c r="D2337" s="48" t="str">
        <f ca="1">IF(IF($H2337="","",INDEX([1]NKC!$D$10:$D$5007,$H2337))=$C$8,IF($H2337="","",INDEX([1]NKC!$E$10:$E$5007,$H2337)),IF($H2337="","",INDEX([1]NKC!$D$10:$D$5007,$H2337)))</f>
        <v/>
      </c>
      <c r="E2337" s="49" t="str">
        <f ca="1">IF(IF($H2337="","",INDEX([1]NKC!$E$10:$E$5007,$H2337))=$C$8,"",IF($H2337="","",INDEX([1]NKC!$F$10:$F$5007,$H2337)))</f>
        <v/>
      </c>
      <c r="F2337" s="55" t="str">
        <f ca="1">IF(IF($H2337="","",INDEX([1]NKC!$D$10:$D$5007,$H2337))=$C$8,"",IF($H2337="","",INDEX([1]NKC!$F$10:$F$5007,$H2337)))</f>
        <v/>
      </c>
      <c r="G2337" s="50">
        <f ca="1">IF(SUM(E2337:F2337)=0,0,$G$11+SUM(E$12:$E2337)-SUM(F$12:$F2337))</f>
        <v>0</v>
      </c>
      <c r="H2337" s="51" t="str">
        <f ca="1">IF(IF(TYPE(MATCH($C$8,OFFSET([1]NKC!$D$10,H2336,0):'[1]NKC'!$D$5007,0)+H2336)=16,"",MATCH($C$8,OFFSET([1]NKC!$D$10,H2336,0):'[1]NKC'!$D$5007,0)+H2336)&lt;IF(TYPE(MATCH($C$8,OFFSET([1]NKC!$E$10,H2336,0):'[1]NKC'!$E$5007,0)+H2336)=16,"",MATCH($C$8,OFFSET([1]NKC!$E$10,H2336,0):'[1]NKC'!$E$5007,0)+H2336),IF(TYPE(MATCH($C$8,OFFSET([1]NKC!$D$10,H2336,0):'[1]NKC'!$D$5007,0)+H2336)=16,"",MATCH($C$8,OFFSET([1]NKC!$D$10,H2336,0):'[1]NKC'!$D$5007,0)+H2336),IF(TYPE(MATCH($C$8,OFFSET([1]NKC!$E$10,H2336,0):'[1]NKC'!$E$5007,0)+H2336)=16,"",MATCH($C$8,OFFSET([1]NKC!$E$10,H2336,0):'[1]NKC'!$E$5007,0)+H2336))</f>
        <v/>
      </c>
    </row>
    <row r="2338" spans="1:8" s="52" customFormat="1" ht="14.25" hidden="1">
      <c r="A2338" s="45" t="str">
        <f ca="1">IF($H2338="","",INDEX([1]NKC!$A$10:$A$5007,$H2338))</f>
        <v/>
      </c>
      <c r="B2338" s="46" t="str">
        <f ca="1">IF($H2338="","",INDEX([1]NKC!$B$10:$B$5007,$H2338))</f>
        <v/>
      </c>
      <c r="C2338" s="47" t="str">
        <f ca="1">IF($H2338="","",INDEX([1]NKC!$C$10:$C$5007,$H2338))</f>
        <v/>
      </c>
      <c r="D2338" s="48" t="str">
        <f ca="1">IF(IF($H2338="","",INDEX([1]NKC!$D$10:$D$5007,$H2338))=$C$8,IF($H2338="","",INDEX([1]NKC!$E$10:$E$5007,$H2338)),IF($H2338="","",INDEX([1]NKC!$D$10:$D$5007,$H2338)))</f>
        <v/>
      </c>
      <c r="E2338" s="49" t="str">
        <f ca="1">IF(IF($H2338="","",INDEX([1]NKC!$E$10:$E$5007,$H2338))=$C$8,"",IF($H2338="","",INDEX([1]NKC!$F$10:$F$5007,$H2338)))</f>
        <v/>
      </c>
      <c r="F2338" s="55" t="str">
        <f ca="1">IF(IF($H2338="","",INDEX([1]NKC!$D$10:$D$5007,$H2338))=$C$8,"",IF($H2338="","",INDEX([1]NKC!$F$10:$F$5007,$H2338)))</f>
        <v/>
      </c>
      <c r="G2338" s="50">
        <f ca="1">IF(SUM(E2338:F2338)=0,0,$G$11+SUM(E$12:$E2338)-SUM(F$12:$F2338))</f>
        <v>0</v>
      </c>
      <c r="H2338" s="51" t="str">
        <f ca="1">IF(IF(TYPE(MATCH($C$8,OFFSET([1]NKC!$D$10,H2337,0):'[1]NKC'!$D$5007,0)+H2337)=16,"",MATCH($C$8,OFFSET([1]NKC!$D$10,H2337,0):'[1]NKC'!$D$5007,0)+H2337)&lt;IF(TYPE(MATCH($C$8,OFFSET([1]NKC!$E$10,H2337,0):'[1]NKC'!$E$5007,0)+H2337)=16,"",MATCH($C$8,OFFSET([1]NKC!$E$10,H2337,0):'[1]NKC'!$E$5007,0)+H2337),IF(TYPE(MATCH($C$8,OFFSET([1]NKC!$D$10,H2337,0):'[1]NKC'!$D$5007,0)+H2337)=16,"",MATCH($C$8,OFFSET([1]NKC!$D$10,H2337,0):'[1]NKC'!$D$5007,0)+H2337),IF(TYPE(MATCH($C$8,OFFSET([1]NKC!$E$10,H2337,0):'[1]NKC'!$E$5007,0)+H2337)=16,"",MATCH($C$8,OFFSET([1]NKC!$E$10,H2337,0):'[1]NKC'!$E$5007,0)+H2337))</f>
        <v/>
      </c>
    </row>
    <row r="2339" spans="1:8" s="52" customFormat="1" ht="14.25" hidden="1">
      <c r="A2339" s="45" t="str">
        <f ca="1">IF($H2339="","",INDEX([1]NKC!$A$10:$A$5007,$H2339))</f>
        <v/>
      </c>
      <c r="B2339" s="46" t="str">
        <f ca="1">IF($H2339="","",INDEX([1]NKC!$B$10:$B$5007,$H2339))</f>
        <v/>
      </c>
      <c r="C2339" s="47" t="str">
        <f ca="1">IF($H2339="","",INDEX([1]NKC!$C$10:$C$5007,$H2339))</f>
        <v/>
      </c>
      <c r="D2339" s="48" t="str">
        <f ca="1">IF(IF($H2339="","",INDEX([1]NKC!$D$10:$D$5007,$H2339))=$C$8,IF($H2339="","",INDEX([1]NKC!$E$10:$E$5007,$H2339)),IF($H2339="","",INDEX([1]NKC!$D$10:$D$5007,$H2339)))</f>
        <v/>
      </c>
      <c r="E2339" s="49" t="str">
        <f ca="1">IF(IF($H2339="","",INDEX([1]NKC!$E$10:$E$5007,$H2339))=$C$8,"",IF($H2339="","",INDEX([1]NKC!$F$10:$F$5007,$H2339)))</f>
        <v/>
      </c>
      <c r="F2339" s="55" t="str">
        <f ca="1">IF(IF($H2339="","",INDEX([1]NKC!$D$10:$D$5007,$H2339))=$C$8,"",IF($H2339="","",INDEX([1]NKC!$F$10:$F$5007,$H2339)))</f>
        <v/>
      </c>
      <c r="G2339" s="50">
        <f ca="1">IF(SUM(E2339:F2339)=0,0,$G$11+SUM(E$12:$E2339)-SUM(F$12:$F2339))</f>
        <v>0</v>
      </c>
      <c r="H2339" s="51" t="str">
        <f ca="1">IF(IF(TYPE(MATCH($C$8,OFFSET([1]NKC!$D$10,H2338,0):'[1]NKC'!$D$5007,0)+H2338)=16,"",MATCH($C$8,OFFSET([1]NKC!$D$10,H2338,0):'[1]NKC'!$D$5007,0)+H2338)&lt;IF(TYPE(MATCH($C$8,OFFSET([1]NKC!$E$10,H2338,0):'[1]NKC'!$E$5007,0)+H2338)=16,"",MATCH($C$8,OFFSET([1]NKC!$E$10,H2338,0):'[1]NKC'!$E$5007,0)+H2338),IF(TYPE(MATCH($C$8,OFFSET([1]NKC!$D$10,H2338,0):'[1]NKC'!$D$5007,0)+H2338)=16,"",MATCH($C$8,OFFSET([1]NKC!$D$10,H2338,0):'[1]NKC'!$D$5007,0)+H2338),IF(TYPE(MATCH($C$8,OFFSET([1]NKC!$E$10,H2338,0):'[1]NKC'!$E$5007,0)+H2338)=16,"",MATCH($C$8,OFFSET([1]NKC!$E$10,H2338,0):'[1]NKC'!$E$5007,0)+H2338))</f>
        <v/>
      </c>
    </row>
    <row r="2340" spans="1:8" s="52" customFormat="1" ht="14.25" hidden="1">
      <c r="A2340" s="45" t="str">
        <f ca="1">IF($H2340="","",INDEX([1]NKC!$A$10:$A$5007,$H2340))</f>
        <v/>
      </c>
      <c r="B2340" s="46" t="str">
        <f ca="1">IF($H2340="","",INDEX([1]NKC!$B$10:$B$5007,$H2340))</f>
        <v/>
      </c>
      <c r="C2340" s="47" t="str">
        <f ca="1">IF($H2340="","",INDEX([1]NKC!$C$10:$C$5007,$H2340))</f>
        <v/>
      </c>
      <c r="D2340" s="48" t="str">
        <f ca="1">IF(IF($H2340="","",INDEX([1]NKC!$D$10:$D$5007,$H2340))=$C$8,IF($H2340="","",INDEX([1]NKC!$E$10:$E$5007,$H2340)),IF($H2340="","",INDEX([1]NKC!$D$10:$D$5007,$H2340)))</f>
        <v/>
      </c>
      <c r="E2340" s="49" t="str">
        <f ca="1">IF(IF($H2340="","",INDEX([1]NKC!$E$10:$E$5007,$H2340))=$C$8,"",IF($H2340="","",INDEX([1]NKC!$F$10:$F$5007,$H2340)))</f>
        <v/>
      </c>
      <c r="F2340" s="55" t="str">
        <f ca="1">IF(IF($H2340="","",INDEX([1]NKC!$D$10:$D$5007,$H2340))=$C$8,"",IF($H2340="","",INDEX([1]NKC!$F$10:$F$5007,$H2340)))</f>
        <v/>
      </c>
      <c r="G2340" s="50">
        <f ca="1">IF(SUM(E2340:F2340)=0,0,$G$11+SUM(E$12:$E2340)-SUM(F$12:$F2340))</f>
        <v>0</v>
      </c>
      <c r="H2340" s="51" t="str">
        <f ca="1">IF(IF(TYPE(MATCH($C$8,OFFSET([1]NKC!$D$10,H2339,0):'[1]NKC'!$D$5007,0)+H2339)=16,"",MATCH($C$8,OFFSET([1]NKC!$D$10,H2339,0):'[1]NKC'!$D$5007,0)+H2339)&lt;IF(TYPE(MATCH($C$8,OFFSET([1]NKC!$E$10,H2339,0):'[1]NKC'!$E$5007,0)+H2339)=16,"",MATCH($C$8,OFFSET([1]NKC!$E$10,H2339,0):'[1]NKC'!$E$5007,0)+H2339),IF(TYPE(MATCH($C$8,OFFSET([1]NKC!$D$10,H2339,0):'[1]NKC'!$D$5007,0)+H2339)=16,"",MATCH($C$8,OFFSET([1]NKC!$D$10,H2339,0):'[1]NKC'!$D$5007,0)+H2339),IF(TYPE(MATCH($C$8,OFFSET([1]NKC!$E$10,H2339,0):'[1]NKC'!$E$5007,0)+H2339)=16,"",MATCH($C$8,OFFSET([1]NKC!$E$10,H2339,0):'[1]NKC'!$E$5007,0)+H2339))</f>
        <v/>
      </c>
    </row>
    <row r="2341" spans="1:8" s="52" customFormat="1" ht="14.25" hidden="1">
      <c r="A2341" s="45" t="str">
        <f ca="1">IF($H2341="","",INDEX([1]NKC!$A$10:$A$5007,$H2341))</f>
        <v/>
      </c>
      <c r="B2341" s="46" t="str">
        <f ca="1">IF($H2341="","",INDEX([1]NKC!$B$10:$B$5007,$H2341))</f>
        <v/>
      </c>
      <c r="C2341" s="47" t="str">
        <f ca="1">IF($H2341="","",INDEX([1]NKC!$C$10:$C$5007,$H2341))</f>
        <v/>
      </c>
      <c r="D2341" s="48" t="str">
        <f ca="1">IF(IF($H2341="","",INDEX([1]NKC!$D$10:$D$5007,$H2341))=$C$8,IF($H2341="","",INDEX([1]NKC!$E$10:$E$5007,$H2341)),IF($H2341="","",INDEX([1]NKC!$D$10:$D$5007,$H2341)))</f>
        <v/>
      </c>
      <c r="E2341" s="49" t="str">
        <f ca="1">IF(IF($H2341="","",INDEX([1]NKC!$E$10:$E$5007,$H2341))=$C$8,"",IF($H2341="","",INDEX([1]NKC!$F$10:$F$5007,$H2341)))</f>
        <v/>
      </c>
      <c r="F2341" s="55" t="str">
        <f ca="1">IF(IF($H2341="","",INDEX([1]NKC!$D$10:$D$5007,$H2341))=$C$8,"",IF($H2341="","",INDEX([1]NKC!$F$10:$F$5007,$H2341)))</f>
        <v/>
      </c>
      <c r="G2341" s="50">
        <f ca="1">IF(SUM(E2341:F2341)=0,0,$G$11+SUM(E$12:$E2341)-SUM(F$12:$F2341))</f>
        <v>0</v>
      </c>
      <c r="H2341" s="51" t="str">
        <f ca="1">IF(IF(TYPE(MATCH($C$8,OFFSET([1]NKC!$D$10,H2340,0):'[1]NKC'!$D$5007,0)+H2340)=16,"",MATCH($C$8,OFFSET([1]NKC!$D$10,H2340,0):'[1]NKC'!$D$5007,0)+H2340)&lt;IF(TYPE(MATCH($C$8,OFFSET([1]NKC!$E$10,H2340,0):'[1]NKC'!$E$5007,0)+H2340)=16,"",MATCH($C$8,OFFSET([1]NKC!$E$10,H2340,0):'[1]NKC'!$E$5007,0)+H2340),IF(TYPE(MATCH($C$8,OFFSET([1]NKC!$D$10,H2340,0):'[1]NKC'!$D$5007,0)+H2340)=16,"",MATCH($C$8,OFFSET([1]NKC!$D$10,H2340,0):'[1]NKC'!$D$5007,0)+H2340),IF(TYPE(MATCH($C$8,OFFSET([1]NKC!$E$10,H2340,0):'[1]NKC'!$E$5007,0)+H2340)=16,"",MATCH($C$8,OFFSET([1]NKC!$E$10,H2340,0):'[1]NKC'!$E$5007,0)+H2340))</f>
        <v/>
      </c>
    </row>
    <row r="2342" spans="1:8" s="52" customFormat="1" ht="14.25" hidden="1">
      <c r="A2342" s="45" t="str">
        <f ca="1">IF($H2342="","",INDEX([1]NKC!$A$10:$A$5007,$H2342))</f>
        <v/>
      </c>
      <c r="B2342" s="46" t="str">
        <f ca="1">IF($H2342="","",INDEX([1]NKC!$B$10:$B$5007,$H2342))</f>
        <v/>
      </c>
      <c r="C2342" s="47" t="str">
        <f ca="1">IF($H2342="","",INDEX([1]NKC!$C$10:$C$5007,$H2342))</f>
        <v/>
      </c>
      <c r="D2342" s="48" t="str">
        <f ca="1">IF(IF($H2342="","",INDEX([1]NKC!$D$10:$D$5007,$H2342))=$C$8,IF($H2342="","",INDEX([1]NKC!$E$10:$E$5007,$H2342)),IF($H2342="","",INDEX([1]NKC!$D$10:$D$5007,$H2342)))</f>
        <v/>
      </c>
      <c r="E2342" s="49" t="str">
        <f ca="1">IF(IF($H2342="","",INDEX([1]NKC!$E$10:$E$5007,$H2342))=$C$8,"",IF($H2342="","",INDEX([1]NKC!$F$10:$F$5007,$H2342)))</f>
        <v/>
      </c>
      <c r="F2342" s="55" t="str">
        <f ca="1">IF(IF($H2342="","",INDEX([1]NKC!$D$10:$D$5007,$H2342))=$C$8,"",IF($H2342="","",INDEX([1]NKC!$F$10:$F$5007,$H2342)))</f>
        <v/>
      </c>
      <c r="G2342" s="50">
        <f ca="1">IF(SUM(E2342:F2342)=0,0,$G$11+SUM(E$12:$E2342)-SUM(F$12:$F2342))</f>
        <v>0</v>
      </c>
      <c r="H2342" s="51" t="str">
        <f ca="1">IF(IF(TYPE(MATCH($C$8,OFFSET([1]NKC!$D$10,H2341,0):'[1]NKC'!$D$5007,0)+H2341)=16,"",MATCH($C$8,OFFSET([1]NKC!$D$10,H2341,0):'[1]NKC'!$D$5007,0)+H2341)&lt;IF(TYPE(MATCH($C$8,OFFSET([1]NKC!$E$10,H2341,0):'[1]NKC'!$E$5007,0)+H2341)=16,"",MATCH($C$8,OFFSET([1]NKC!$E$10,H2341,0):'[1]NKC'!$E$5007,0)+H2341),IF(TYPE(MATCH($C$8,OFFSET([1]NKC!$D$10,H2341,0):'[1]NKC'!$D$5007,0)+H2341)=16,"",MATCH($C$8,OFFSET([1]NKC!$D$10,H2341,0):'[1]NKC'!$D$5007,0)+H2341),IF(TYPE(MATCH($C$8,OFFSET([1]NKC!$E$10,H2341,0):'[1]NKC'!$E$5007,0)+H2341)=16,"",MATCH($C$8,OFFSET([1]NKC!$E$10,H2341,0):'[1]NKC'!$E$5007,0)+H2341))</f>
        <v/>
      </c>
    </row>
    <row r="2343" spans="1:8" s="52" customFormat="1" ht="14.25" hidden="1">
      <c r="A2343" s="45" t="str">
        <f ca="1">IF($H2343="","",INDEX([1]NKC!$A$10:$A$5007,$H2343))</f>
        <v/>
      </c>
      <c r="B2343" s="46" t="str">
        <f ca="1">IF($H2343="","",INDEX([1]NKC!$B$10:$B$5007,$H2343))</f>
        <v/>
      </c>
      <c r="C2343" s="47" t="str">
        <f ca="1">IF($H2343="","",INDEX([1]NKC!$C$10:$C$5007,$H2343))</f>
        <v/>
      </c>
      <c r="D2343" s="48" t="str">
        <f ca="1">IF(IF($H2343="","",INDEX([1]NKC!$D$10:$D$5007,$H2343))=$C$8,IF($H2343="","",INDEX([1]NKC!$E$10:$E$5007,$H2343)),IF($H2343="","",INDEX([1]NKC!$D$10:$D$5007,$H2343)))</f>
        <v/>
      </c>
      <c r="E2343" s="49" t="str">
        <f ca="1">IF(IF($H2343="","",INDEX([1]NKC!$E$10:$E$5007,$H2343))=$C$8,"",IF($H2343="","",INDEX([1]NKC!$F$10:$F$5007,$H2343)))</f>
        <v/>
      </c>
      <c r="F2343" s="55" t="str">
        <f ca="1">IF(IF($H2343="","",INDEX([1]NKC!$D$10:$D$5007,$H2343))=$C$8,"",IF($H2343="","",INDEX([1]NKC!$F$10:$F$5007,$H2343)))</f>
        <v/>
      </c>
      <c r="G2343" s="50">
        <f ca="1">IF(SUM(E2343:F2343)=0,0,$G$11+SUM(E$12:$E2343)-SUM(F$12:$F2343))</f>
        <v>0</v>
      </c>
      <c r="H2343" s="51" t="str">
        <f ca="1">IF(IF(TYPE(MATCH($C$8,OFFSET([1]NKC!$D$10,H2342,0):'[1]NKC'!$D$5007,0)+H2342)=16,"",MATCH($C$8,OFFSET([1]NKC!$D$10,H2342,0):'[1]NKC'!$D$5007,0)+H2342)&lt;IF(TYPE(MATCH($C$8,OFFSET([1]NKC!$E$10,H2342,0):'[1]NKC'!$E$5007,0)+H2342)=16,"",MATCH($C$8,OFFSET([1]NKC!$E$10,H2342,0):'[1]NKC'!$E$5007,0)+H2342),IF(TYPE(MATCH($C$8,OFFSET([1]NKC!$D$10,H2342,0):'[1]NKC'!$D$5007,0)+H2342)=16,"",MATCH($C$8,OFFSET([1]NKC!$D$10,H2342,0):'[1]NKC'!$D$5007,0)+H2342),IF(TYPE(MATCH($C$8,OFFSET([1]NKC!$E$10,H2342,0):'[1]NKC'!$E$5007,0)+H2342)=16,"",MATCH($C$8,OFFSET([1]NKC!$E$10,H2342,0):'[1]NKC'!$E$5007,0)+H2342))</f>
        <v/>
      </c>
    </row>
    <row r="2344" spans="1:8" s="52" customFormat="1" ht="14.25" hidden="1">
      <c r="A2344" s="45" t="str">
        <f ca="1">IF($H2344="","",INDEX([1]NKC!$A$10:$A$5007,$H2344))</f>
        <v/>
      </c>
      <c r="B2344" s="46" t="str">
        <f ca="1">IF($H2344="","",INDEX([1]NKC!$B$10:$B$5007,$H2344))</f>
        <v/>
      </c>
      <c r="C2344" s="47" t="str">
        <f ca="1">IF($H2344="","",INDEX([1]NKC!$C$10:$C$5007,$H2344))</f>
        <v/>
      </c>
      <c r="D2344" s="48" t="str">
        <f ca="1">IF(IF($H2344="","",INDEX([1]NKC!$D$10:$D$5007,$H2344))=$C$8,IF($H2344="","",INDEX([1]NKC!$E$10:$E$5007,$H2344)),IF($H2344="","",INDEX([1]NKC!$D$10:$D$5007,$H2344)))</f>
        <v/>
      </c>
      <c r="E2344" s="49" t="str">
        <f ca="1">IF(IF($H2344="","",INDEX([1]NKC!$E$10:$E$5007,$H2344))=$C$8,"",IF($H2344="","",INDEX([1]NKC!$F$10:$F$5007,$H2344)))</f>
        <v/>
      </c>
      <c r="F2344" s="55" t="str">
        <f ca="1">IF(IF($H2344="","",INDEX([1]NKC!$D$10:$D$5007,$H2344))=$C$8,"",IF($H2344="","",INDEX([1]NKC!$F$10:$F$5007,$H2344)))</f>
        <v/>
      </c>
      <c r="G2344" s="50">
        <f ca="1">IF(SUM(E2344:F2344)=0,0,$G$11+SUM(E$12:$E2344)-SUM(F$12:$F2344))</f>
        <v>0</v>
      </c>
      <c r="H2344" s="51" t="str">
        <f ca="1">IF(IF(TYPE(MATCH($C$8,OFFSET([1]NKC!$D$10,H2343,0):'[1]NKC'!$D$5007,0)+H2343)=16,"",MATCH($C$8,OFFSET([1]NKC!$D$10,H2343,0):'[1]NKC'!$D$5007,0)+H2343)&lt;IF(TYPE(MATCH($C$8,OFFSET([1]NKC!$E$10,H2343,0):'[1]NKC'!$E$5007,0)+H2343)=16,"",MATCH($C$8,OFFSET([1]NKC!$E$10,H2343,0):'[1]NKC'!$E$5007,0)+H2343),IF(TYPE(MATCH($C$8,OFFSET([1]NKC!$D$10,H2343,0):'[1]NKC'!$D$5007,0)+H2343)=16,"",MATCH($C$8,OFFSET([1]NKC!$D$10,H2343,0):'[1]NKC'!$D$5007,0)+H2343),IF(TYPE(MATCH($C$8,OFFSET([1]NKC!$E$10,H2343,0):'[1]NKC'!$E$5007,0)+H2343)=16,"",MATCH($C$8,OFFSET([1]NKC!$E$10,H2343,0):'[1]NKC'!$E$5007,0)+H2343))</f>
        <v/>
      </c>
    </row>
    <row r="2345" spans="1:8" s="52" customFormat="1" ht="14.25" hidden="1">
      <c r="A2345" s="45" t="str">
        <f ca="1">IF($H2345="","",INDEX([1]NKC!$A$10:$A$5007,$H2345))</f>
        <v/>
      </c>
      <c r="B2345" s="46" t="str">
        <f ca="1">IF($H2345="","",INDEX([1]NKC!$B$10:$B$5007,$H2345))</f>
        <v/>
      </c>
      <c r="C2345" s="47" t="str">
        <f ca="1">IF($H2345="","",INDEX([1]NKC!$C$10:$C$5007,$H2345))</f>
        <v/>
      </c>
      <c r="D2345" s="48" t="str">
        <f ca="1">IF(IF($H2345="","",INDEX([1]NKC!$D$10:$D$5007,$H2345))=$C$8,IF($H2345="","",INDEX([1]NKC!$E$10:$E$5007,$H2345)),IF($H2345="","",INDEX([1]NKC!$D$10:$D$5007,$H2345)))</f>
        <v/>
      </c>
      <c r="E2345" s="49" t="str">
        <f ca="1">IF(IF($H2345="","",INDEX([1]NKC!$E$10:$E$5007,$H2345))=$C$8,"",IF($H2345="","",INDEX([1]NKC!$F$10:$F$5007,$H2345)))</f>
        <v/>
      </c>
      <c r="F2345" s="55" t="str">
        <f ca="1">IF(IF($H2345="","",INDEX([1]NKC!$D$10:$D$5007,$H2345))=$C$8,"",IF($H2345="","",INDEX([1]NKC!$F$10:$F$5007,$H2345)))</f>
        <v/>
      </c>
      <c r="G2345" s="50">
        <f ca="1">IF(SUM(E2345:F2345)=0,0,$G$11+SUM(E$12:$E2345)-SUM(F$12:$F2345))</f>
        <v>0</v>
      </c>
      <c r="H2345" s="51" t="str">
        <f ca="1">IF(IF(TYPE(MATCH($C$8,OFFSET([1]NKC!$D$10,H2344,0):'[1]NKC'!$D$5007,0)+H2344)=16,"",MATCH($C$8,OFFSET([1]NKC!$D$10,H2344,0):'[1]NKC'!$D$5007,0)+H2344)&lt;IF(TYPE(MATCH($C$8,OFFSET([1]NKC!$E$10,H2344,0):'[1]NKC'!$E$5007,0)+H2344)=16,"",MATCH($C$8,OFFSET([1]NKC!$E$10,H2344,0):'[1]NKC'!$E$5007,0)+H2344),IF(TYPE(MATCH($C$8,OFFSET([1]NKC!$D$10,H2344,0):'[1]NKC'!$D$5007,0)+H2344)=16,"",MATCH($C$8,OFFSET([1]NKC!$D$10,H2344,0):'[1]NKC'!$D$5007,0)+H2344),IF(TYPE(MATCH($C$8,OFFSET([1]NKC!$E$10,H2344,0):'[1]NKC'!$E$5007,0)+H2344)=16,"",MATCH($C$8,OFFSET([1]NKC!$E$10,H2344,0):'[1]NKC'!$E$5007,0)+H2344))</f>
        <v/>
      </c>
    </row>
    <row r="2346" spans="1:8" s="52" customFormat="1" ht="14.25" hidden="1">
      <c r="A2346" s="45" t="str">
        <f ca="1">IF($H2346="","",INDEX([1]NKC!$A$10:$A$5007,$H2346))</f>
        <v/>
      </c>
      <c r="B2346" s="46" t="str">
        <f ca="1">IF($H2346="","",INDEX([1]NKC!$B$10:$B$5007,$H2346))</f>
        <v/>
      </c>
      <c r="C2346" s="47" t="str">
        <f ca="1">IF($H2346="","",INDEX([1]NKC!$C$10:$C$5007,$H2346))</f>
        <v/>
      </c>
      <c r="D2346" s="48" t="str">
        <f ca="1">IF(IF($H2346="","",INDEX([1]NKC!$D$10:$D$5007,$H2346))=$C$8,IF($H2346="","",INDEX([1]NKC!$E$10:$E$5007,$H2346)),IF($H2346="","",INDEX([1]NKC!$D$10:$D$5007,$H2346)))</f>
        <v/>
      </c>
      <c r="E2346" s="49" t="str">
        <f ca="1">IF(IF($H2346="","",INDEX([1]NKC!$E$10:$E$5007,$H2346))=$C$8,"",IF($H2346="","",INDEX([1]NKC!$F$10:$F$5007,$H2346)))</f>
        <v/>
      </c>
      <c r="F2346" s="55" t="str">
        <f ca="1">IF(IF($H2346="","",INDEX([1]NKC!$D$10:$D$5007,$H2346))=$C$8,"",IF($H2346="","",INDEX([1]NKC!$F$10:$F$5007,$H2346)))</f>
        <v/>
      </c>
      <c r="G2346" s="50">
        <f ca="1">IF(SUM(E2346:F2346)=0,0,$G$11+SUM(E$12:$E2346)-SUM(F$12:$F2346))</f>
        <v>0</v>
      </c>
      <c r="H2346" s="51" t="str">
        <f ca="1">IF(IF(TYPE(MATCH($C$8,OFFSET([1]NKC!$D$10,H2345,0):'[1]NKC'!$D$5007,0)+H2345)=16,"",MATCH($C$8,OFFSET([1]NKC!$D$10,H2345,0):'[1]NKC'!$D$5007,0)+H2345)&lt;IF(TYPE(MATCH($C$8,OFFSET([1]NKC!$E$10,H2345,0):'[1]NKC'!$E$5007,0)+H2345)=16,"",MATCH($C$8,OFFSET([1]NKC!$E$10,H2345,0):'[1]NKC'!$E$5007,0)+H2345),IF(TYPE(MATCH($C$8,OFFSET([1]NKC!$D$10,H2345,0):'[1]NKC'!$D$5007,0)+H2345)=16,"",MATCH($C$8,OFFSET([1]NKC!$D$10,H2345,0):'[1]NKC'!$D$5007,0)+H2345),IF(TYPE(MATCH($C$8,OFFSET([1]NKC!$E$10,H2345,0):'[1]NKC'!$E$5007,0)+H2345)=16,"",MATCH($C$8,OFFSET([1]NKC!$E$10,H2345,0):'[1]NKC'!$E$5007,0)+H2345))</f>
        <v/>
      </c>
    </row>
    <row r="2347" spans="1:8" s="52" customFormat="1" ht="14.25" hidden="1">
      <c r="A2347" s="45" t="str">
        <f ca="1">IF($H2347="","",INDEX([1]NKC!$A$10:$A$5007,$H2347))</f>
        <v/>
      </c>
      <c r="B2347" s="46" t="str">
        <f ca="1">IF($H2347="","",INDEX([1]NKC!$B$10:$B$5007,$H2347))</f>
        <v/>
      </c>
      <c r="C2347" s="47" t="str">
        <f ca="1">IF($H2347="","",INDEX([1]NKC!$C$10:$C$5007,$H2347))</f>
        <v/>
      </c>
      <c r="D2347" s="48" t="str">
        <f ca="1">IF(IF($H2347="","",INDEX([1]NKC!$D$10:$D$5007,$H2347))=$C$8,IF($H2347="","",INDEX([1]NKC!$E$10:$E$5007,$H2347)),IF($H2347="","",INDEX([1]NKC!$D$10:$D$5007,$H2347)))</f>
        <v/>
      </c>
      <c r="E2347" s="49" t="str">
        <f ca="1">IF(IF($H2347="","",INDEX([1]NKC!$E$10:$E$5007,$H2347))=$C$8,"",IF($H2347="","",INDEX([1]NKC!$F$10:$F$5007,$H2347)))</f>
        <v/>
      </c>
      <c r="F2347" s="55" t="str">
        <f ca="1">IF(IF($H2347="","",INDEX([1]NKC!$D$10:$D$5007,$H2347))=$C$8,"",IF($H2347="","",INDEX([1]NKC!$F$10:$F$5007,$H2347)))</f>
        <v/>
      </c>
      <c r="G2347" s="50">
        <f ca="1">IF(SUM(E2347:F2347)=0,0,$G$11+SUM(E$12:$E2347)-SUM(F$12:$F2347))</f>
        <v>0</v>
      </c>
      <c r="H2347" s="51" t="str">
        <f ca="1">IF(IF(TYPE(MATCH($C$8,OFFSET([1]NKC!$D$10,H2346,0):'[1]NKC'!$D$5007,0)+H2346)=16,"",MATCH($C$8,OFFSET([1]NKC!$D$10,H2346,0):'[1]NKC'!$D$5007,0)+H2346)&lt;IF(TYPE(MATCH($C$8,OFFSET([1]NKC!$E$10,H2346,0):'[1]NKC'!$E$5007,0)+H2346)=16,"",MATCH($C$8,OFFSET([1]NKC!$E$10,H2346,0):'[1]NKC'!$E$5007,0)+H2346),IF(TYPE(MATCH($C$8,OFFSET([1]NKC!$D$10,H2346,0):'[1]NKC'!$D$5007,0)+H2346)=16,"",MATCH($C$8,OFFSET([1]NKC!$D$10,H2346,0):'[1]NKC'!$D$5007,0)+H2346),IF(TYPE(MATCH($C$8,OFFSET([1]NKC!$E$10,H2346,0):'[1]NKC'!$E$5007,0)+H2346)=16,"",MATCH($C$8,OFFSET([1]NKC!$E$10,H2346,0):'[1]NKC'!$E$5007,0)+H2346))</f>
        <v/>
      </c>
    </row>
    <row r="2348" spans="1:8" s="52" customFormat="1" ht="14.25" hidden="1">
      <c r="A2348" s="45" t="str">
        <f ca="1">IF($H2348="","",INDEX([1]NKC!$A$10:$A$5007,$H2348))</f>
        <v/>
      </c>
      <c r="B2348" s="46" t="str">
        <f ca="1">IF($H2348="","",INDEX([1]NKC!$B$10:$B$5007,$H2348))</f>
        <v/>
      </c>
      <c r="C2348" s="47" t="str">
        <f ca="1">IF($H2348="","",INDEX([1]NKC!$C$10:$C$5007,$H2348))</f>
        <v/>
      </c>
      <c r="D2348" s="48" t="str">
        <f ca="1">IF(IF($H2348="","",INDEX([1]NKC!$D$10:$D$5007,$H2348))=$C$8,IF($H2348="","",INDEX([1]NKC!$E$10:$E$5007,$H2348)),IF($H2348="","",INDEX([1]NKC!$D$10:$D$5007,$H2348)))</f>
        <v/>
      </c>
      <c r="E2348" s="49" t="str">
        <f ca="1">IF(IF($H2348="","",INDEX([1]NKC!$E$10:$E$5007,$H2348))=$C$8,"",IF($H2348="","",INDEX([1]NKC!$F$10:$F$5007,$H2348)))</f>
        <v/>
      </c>
      <c r="F2348" s="55" t="str">
        <f ca="1">IF(IF($H2348="","",INDEX([1]NKC!$D$10:$D$5007,$H2348))=$C$8,"",IF($H2348="","",INDEX([1]NKC!$F$10:$F$5007,$H2348)))</f>
        <v/>
      </c>
      <c r="G2348" s="50">
        <f ca="1">IF(SUM(E2348:F2348)=0,0,$G$11+SUM(E$12:$E2348)-SUM(F$12:$F2348))</f>
        <v>0</v>
      </c>
      <c r="H2348" s="51" t="str">
        <f ca="1">IF(IF(TYPE(MATCH($C$8,OFFSET([1]NKC!$D$10,H2347,0):'[1]NKC'!$D$5007,0)+H2347)=16,"",MATCH($C$8,OFFSET([1]NKC!$D$10,H2347,0):'[1]NKC'!$D$5007,0)+H2347)&lt;IF(TYPE(MATCH($C$8,OFFSET([1]NKC!$E$10,H2347,0):'[1]NKC'!$E$5007,0)+H2347)=16,"",MATCH($C$8,OFFSET([1]NKC!$E$10,H2347,0):'[1]NKC'!$E$5007,0)+H2347),IF(TYPE(MATCH($C$8,OFFSET([1]NKC!$D$10,H2347,0):'[1]NKC'!$D$5007,0)+H2347)=16,"",MATCH($C$8,OFFSET([1]NKC!$D$10,H2347,0):'[1]NKC'!$D$5007,0)+H2347),IF(TYPE(MATCH($C$8,OFFSET([1]NKC!$E$10,H2347,0):'[1]NKC'!$E$5007,0)+H2347)=16,"",MATCH($C$8,OFFSET([1]NKC!$E$10,H2347,0):'[1]NKC'!$E$5007,0)+H2347))</f>
        <v/>
      </c>
    </row>
    <row r="2349" spans="1:8" s="52" customFormat="1" ht="14.25" hidden="1">
      <c r="A2349" s="45" t="str">
        <f ca="1">IF($H2349="","",INDEX([1]NKC!$A$10:$A$5007,$H2349))</f>
        <v/>
      </c>
      <c r="B2349" s="46" t="str">
        <f ca="1">IF($H2349="","",INDEX([1]NKC!$B$10:$B$5007,$H2349))</f>
        <v/>
      </c>
      <c r="C2349" s="47" t="str">
        <f ca="1">IF($H2349="","",INDEX([1]NKC!$C$10:$C$5007,$H2349))</f>
        <v/>
      </c>
      <c r="D2349" s="48" t="str">
        <f ca="1">IF(IF($H2349="","",INDEX([1]NKC!$D$10:$D$5007,$H2349))=$C$8,IF($H2349="","",INDEX([1]NKC!$E$10:$E$5007,$H2349)),IF($H2349="","",INDEX([1]NKC!$D$10:$D$5007,$H2349)))</f>
        <v/>
      </c>
      <c r="E2349" s="49" t="str">
        <f ca="1">IF(IF($H2349="","",INDEX([1]NKC!$E$10:$E$5007,$H2349))=$C$8,"",IF($H2349="","",INDEX([1]NKC!$F$10:$F$5007,$H2349)))</f>
        <v/>
      </c>
      <c r="F2349" s="55" t="str">
        <f ca="1">IF(IF($H2349="","",INDEX([1]NKC!$D$10:$D$5007,$H2349))=$C$8,"",IF($H2349="","",INDEX([1]NKC!$F$10:$F$5007,$H2349)))</f>
        <v/>
      </c>
      <c r="G2349" s="50">
        <f ca="1">IF(SUM(E2349:F2349)=0,0,$G$11+SUM(E$12:$E2349)-SUM(F$12:$F2349))</f>
        <v>0</v>
      </c>
      <c r="H2349" s="51" t="str">
        <f ca="1">IF(IF(TYPE(MATCH($C$8,OFFSET([1]NKC!$D$10,H2348,0):'[1]NKC'!$D$5007,0)+H2348)=16,"",MATCH($C$8,OFFSET([1]NKC!$D$10,H2348,0):'[1]NKC'!$D$5007,0)+H2348)&lt;IF(TYPE(MATCH($C$8,OFFSET([1]NKC!$E$10,H2348,0):'[1]NKC'!$E$5007,0)+H2348)=16,"",MATCH($C$8,OFFSET([1]NKC!$E$10,H2348,0):'[1]NKC'!$E$5007,0)+H2348),IF(TYPE(MATCH($C$8,OFFSET([1]NKC!$D$10,H2348,0):'[1]NKC'!$D$5007,0)+H2348)=16,"",MATCH($C$8,OFFSET([1]NKC!$D$10,H2348,0):'[1]NKC'!$D$5007,0)+H2348),IF(TYPE(MATCH($C$8,OFFSET([1]NKC!$E$10,H2348,0):'[1]NKC'!$E$5007,0)+H2348)=16,"",MATCH($C$8,OFFSET([1]NKC!$E$10,H2348,0):'[1]NKC'!$E$5007,0)+H2348))</f>
        <v/>
      </c>
    </row>
    <row r="2350" spans="1:8" s="52" customFormat="1" ht="14.25" hidden="1">
      <c r="A2350" s="45" t="str">
        <f ca="1">IF($H2350="","",INDEX([1]NKC!$A$10:$A$5007,$H2350))</f>
        <v/>
      </c>
      <c r="B2350" s="46" t="str">
        <f ca="1">IF($H2350="","",INDEX([1]NKC!$B$10:$B$5007,$H2350))</f>
        <v/>
      </c>
      <c r="C2350" s="47" t="str">
        <f ca="1">IF($H2350="","",INDEX([1]NKC!$C$10:$C$5007,$H2350))</f>
        <v/>
      </c>
      <c r="D2350" s="48" t="str">
        <f ca="1">IF(IF($H2350="","",INDEX([1]NKC!$D$10:$D$5007,$H2350))=$C$8,IF($H2350="","",INDEX([1]NKC!$E$10:$E$5007,$H2350)),IF($H2350="","",INDEX([1]NKC!$D$10:$D$5007,$H2350)))</f>
        <v/>
      </c>
      <c r="E2350" s="49" t="str">
        <f ca="1">IF(IF($H2350="","",INDEX([1]NKC!$E$10:$E$5007,$H2350))=$C$8,"",IF($H2350="","",INDEX([1]NKC!$F$10:$F$5007,$H2350)))</f>
        <v/>
      </c>
      <c r="F2350" s="55" t="str">
        <f ca="1">IF(IF($H2350="","",INDEX([1]NKC!$D$10:$D$5007,$H2350))=$C$8,"",IF($H2350="","",INDEX([1]NKC!$F$10:$F$5007,$H2350)))</f>
        <v/>
      </c>
      <c r="G2350" s="50">
        <f ca="1">IF(SUM(E2350:F2350)=0,0,$G$11+SUM(E$12:$E2350)-SUM(F$12:$F2350))</f>
        <v>0</v>
      </c>
      <c r="H2350" s="51" t="str">
        <f ca="1">IF(IF(TYPE(MATCH($C$8,OFFSET([1]NKC!$D$10,H2349,0):'[1]NKC'!$D$5007,0)+H2349)=16,"",MATCH($C$8,OFFSET([1]NKC!$D$10,H2349,0):'[1]NKC'!$D$5007,0)+H2349)&lt;IF(TYPE(MATCH($C$8,OFFSET([1]NKC!$E$10,H2349,0):'[1]NKC'!$E$5007,0)+H2349)=16,"",MATCH($C$8,OFFSET([1]NKC!$E$10,H2349,0):'[1]NKC'!$E$5007,0)+H2349),IF(TYPE(MATCH($C$8,OFFSET([1]NKC!$D$10,H2349,0):'[1]NKC'!$D$5007,0)+H2349)=16,"",MATCH($C$8,OFFSET([1]NKC!$D$10,H2349,0):'[1]NKC'!$D$5007,0)+H2349),IF(TYPE(MATCH($C$8,OFFSET([1]NKC!$E$10,H2349,0):'[1]NKC'!$E$5007,0)+H2349)=16,"",MATCH($C$8,OFFSET([1]NKC!$E$10,H2349,0):'[1]NKC'!$E$5007,0)+H2349))</f>
        <v/>
      </c>
    </row>
    <row r="2351" spans="1:8" s="52" customFormat="1" ht="14.25" hidden="1">
      <c r="A2351" s="45" t="str">
        <f ca="1">IF($H2351="","",INDEX([1]NKC!$A$10:$A$5007,$H2351))</f>
        <v/>
      </c>
      <c r="B2351" s="46" t="str">
        <f ca="1">IF($H2351="","",INDEX([1]NKC!$B$10:$B$5007,$H2351))</f>
        <v/>
      </c>
      <c r="C2351" s="47" t="str">
        <f ca="1">IF($H2351="","",INDEX([1]NKC!$C$10:$C$5007,$H2351))</f>
        <v/>
      </c>
      <c r="D2351" s="48" t="str">
        <f ca="1">IF(IF($H2351="","",INDEX([1]NKC!$D$10:$D$5007,$H2351))=$C$8,IF($H2351="","",INDEX([1]NKC!$E$10:$E$5007,$H2351)),IF($H2351="","",INDEX([1]NKC!$D$10:$D$5007,$H2351)))</f>
        <v/>
      </c>
      <c r="E2351" s="49" t="str">
        <f ca="1">IF(IF($H2351="","",INDEX([1]NKC!$E$10:$E$5007,$H2351))=$C$8,"",IF($H2351="","",INDEX([1]NKC!$F$10:$F$5007,$H2351)))</f>
        <v/>
      </c>
      <c r="F2351" s="55" t="str">
        <f ca="1">IF(IF($H2351="","",INDEX([1]NKC!$D$10:$D$5007,$H2351))=$C$8,"",IF($H2351="","",INDEX([1]NKC!$F$10:$F$5007,$H2351)))</f>
        <v/>
      </c>
      <c r="G2351" s="50">
        <f ca="1">IF(SUM(E2351:F2351)=0,0,$G$11+SUM(E$12:$E2351)-SUM(F$12:$F2351))</f>
        <v>0</v>
      </c>
      <c r="H2351" s="51" t="str">
        <f ca="1">IF(IF(TYPE(MATCH($C$8,OFFSET([1]NKC!$D$10,H2350,0):'[1]NKC'!$D$5007,0)+H2350)=16,"",MATCH($C$8,OFFSET([1]NKC!$D$10,H2350,0):'[1]NKC'!$D$5007,0)+H2350)&lt;IF(TYPE(MATCH($C$8,OFFSET([1]NKC!$E$10,H2350,0):'[1]NKC'!$E$5007,0)+H2350)=16,"",MATCH($C$8,OFFSET([1]NKC!$E$10,H2350,0):'[1]NKC'!$E$5007,0)+H2350),IF(TYPE(MATCH($C$8,OFFSET([1]NKC!$D$10,H2350,0):'[1]NKC'!$D$5007,0)+H2350)=16,"",MATCH($C$8,OFFSET([1]NKC!$D$10,H2350,0):'[1]NKC'!$D$5007,0)+H2350),IF(TYPE(MATCH($C$8,OFFSET([1]NKC!$E$10,H2350,0):'[1]NKC'!$E$5007,0)+H2350)=16,"",MATCH($C$8,OFFSET([1]NKC!$E$10,H2350,0):'[1]NKC'!$E$5007,0)+H2350))</f>
        <v/>
      </c>
    </row>
    <row r="2352" spans="1:8" s="52" customFormat="1" ht="14.25" hidden="1">
      <c r="A2352" s="45" t="str">
        <f ca="1">IF($H2352="","",INDEX([1]NKC!$A$10:$A$5007,$H2352))</f>
        <v/>
      </c>
      <c r="B2352" s="46" t="str">
        <f ca="1">IF($H2352="","",INDEX([1]NKC!$B$10:$B$5007,$H2352))</f>
        <v/>
      </c>
      <c r="C2352" s="47" t="str">
        <f ca="1">IF($H2352="","",INDEX([1]NKC!$C$10:$C$5007,$H2352))</f>
        <v/>
      </c>
      <c r="D2352" s="48" t="str">
        <f ca="1">IF(IF($H2352="","",INDEX([1]NKC!$D$10:$D$5007,$H2352))=$C$8,IF($H2352="","",INDEX([1]NKC!$E$10:$E$5007,$H2352)),IF($H2352="","",INDEX([1]NKC!$D$10:$D$5007,$H2352)))</f>
        <v/>
      </c>
      <c r="E2352" s="49" t="str">
        <f ca="1">IF(IF($H2352="","",INDEX([1]NKC!$E$10:$E$5007,$H2352))=$C$8,"",IF($H2352="","",INDEX([1]NKC!$F$10:$F$5007,$H2352)))</f>
        <v/>
      </c>
      <c r="F2352" s="55" t="str">
        <f ca="1">IF(IF($H2352="","",INDEX([1]NKC!$D$10:$D$5007,$H2352))=$C$8,"",IF($H2352="","",INDEX([1]NKC!$F$10:$F$5007,$H2352)))</f>
        <v/>
      </c>
      <c r="G2352" s="50">
        <f ca="1">IF(SUM(E2352:F2352)=0,0,$G$11+SUM(E$12:$E2352)-SUM(F$12:$F2352))</f>
        <v>0</v>
      </c>
      <c r="H2352" s="51" t="str">
        <f ca="1">IF(IF(TYPE(MATCH($C$8,OFFSET([1]NKC!$D$10,H2351,0):'[1]NKC'!$D$5007,0)+H2351)=16,"",MATCH($C$8,OFFSET([1]NKC!$D$10,H2351,0):'[1]NKC'!$D$5007,0)+H2351)&lt;IF(TYPE(MATCH($C$8,OFFSET([1]NKC!$E$10,H2351,0):'[1]NKC'!$E$5007,0)+H2351)=16,"",MATCH($C$8,OFFSET([1]NKC!$E$10,H2351,0):'[1]NKC'!$E$5007,0)+H2351),IF(TYPE(MATCH($C$8,OFFSET([1]NKC!$D$10,H2351,0):'[1]NKC'!$D$5007,0)+H2351)=16,"",MATCH($C$8,OFFSET([1]NKC!$D$10,H2351,0):'[1]NKC'!$D$5007,0)+H2351),IF(TYPE(MATCH($C$8,OFFSET([1]NKC!$E$10,H2351,0):'[1]NKC'!$E$5007,0)+H2351)=16,"",MATCH($C$8,OFFSET([1]NKC!$E$10,H2351,0):'[1]NKC'!$E$5007,0)+H2351))</f>
        <v/>
      </c>
    </row>
    <row r="2353" spans="1:8" s="52" customFormat="1" ht="14.25" hidden="1">
      <c r="A2353" s="45" t="str">
        <f ca="1">IF($H2353="","",INDEX([1]NKC!$A$10:$A$5007,$H2353))</f>
        <v/>
      </c>
      <c r="B2353" s="46" t="str">
        <f ca="1">IF($H2353="","",INDEX([1]NKC!$B$10:$B$5007,$H2353))</f>
        <v/>
      </c>
      <c r="C2353" s="47" t="str">
        <f ca="1">IF($H2353="","",INDEX([1]NKC!$C$10:$C$5007,$H2353))</f>
        <v/>
      </c>
      <c r="D2353" s="48" t="str">
        <f ca="1">IF(IF($H2353="","",INDEX([1]NKC!$D$10:$D$5007,$H2353))=$C$8,IF($H2353="","",INDEX([1]NKC!$E$10:$E$5007,$H2353)),IF($H2353="","",INDEX([1]NKC!$D$10:$D$5007,$H2353)))</f>
        <v/>
      </c>
      <c r="E2353" s="49" t="str">
        <f ca="1">IF(IF($H2353="","",INDEX([1]NKC!$E$10:$E$5007,$H2353))=$C$8,"",IF($H2353="","",INDEX([1]NKC!$F$10:$F$5007,$H2353)))</f>
        <v/>
      </c>
      <c r="F2353" s="55" t="str">
        <f ca="1">IF(IF($H2353="","",INDEX([1]NKC!$D$10:$D$5007,$H2353))=$C$8,"",IF($H2353="","",INDEX([1]NKC!$F$10:$F$5007,$H2353)))</f>
        <v/>
      </c>
      <c r="G2353" s="50">
        <f ca="1">IF(SUM(E2353:F2353)=0,0,$G$11+SUM(E$12:$E2353)-SUM(F$12:$F2353))</f>
        <v>0</v>
      </c>
      <c r="H2353" s="51" t="str">
        <f ca="1">IF(IF(TYPE(MATCH($C$8,OFFSET([1]NKC!$D$10,H2352,0):'[1]NKC'!$D$5007,0)+H2352)=16,"",MATCH($C$8,OFFSET([1]NKC!$D$10,H2352,0):'[1]NKC'!$D$5007,0)+H2352)&lt;IF(TYPE(MATCH($C$8,OFFSET([1]NKC!$E$10,H2352,0):'[1]NKC'!$E$5007,0)+H2352)=16,"",MATCH($C$8,OFFSET([1]NKC!$E$10,H2352,0):'[1]NKC'!$E$5007,0)+H2352),IF(TYPE(MATCH($C$8,OFFSET([1]NKC!$D$10,H2352,0):'[1]NKC'!$D$5007,0)+H2352)=16,"",MATCH($C$8,OFFSET([1]NKC!$D$10,H2352,0):'[1]NKC'!$D$5007,0)+H2352),IF(TYPE(MATCH($C$8,OFFSET([1]NKC!$E$10,H2352,0):'[1]NKC'!$E$5007,0)+H2352)=16,"",MATCH($C$8,OFFSET([1]NKC!$E$10,H2352,0):'[1]NKC'!$E$5007,0)+H2352))</f>
        <v/>
      </c>
    </row>
    <row r="2354" spans="1:8" s="52" customFormat="1" ht="14.25" hidden="1">
      <c r="A2354" s="45" t="str">
        <f ca="1">IF($H2354="","",INDEX([1]NKC!$A$10:$A$5007,$H2354))</f>
        <v/>
      </c>
      <c r="B2354" s="46" t="str">
        <f ca="1">IF($H2354="","",INDEX([1]NKC!$B$10:$B$5007,$H2354))</f>
        <v/>
      </c>
      <c r="C2354" s="47" t="str">
        <f ca="1">IF($H2354="","",INDEX([1]NKC!$C$10:$C$5007,$H2354))</f>
        <v/>
      </c>
      <c r="D2354" s="48" t="str">
        <f ca="1">IF(IF($H2354="","",INDEX([1]NKC!$D$10:$D$5007,$H2354))=$C$8,IF($H2354="","",INDEX([1]NKC!$E$10:$E$5007,$H2354)),IF($H2354="","",INDEX([1]NKC!$D$10:$D$5007,$H2354)))</f>
        <v/>
      </c>
      <c r="E2354" s="49" t="str">
        <f ca="1">IF(IF($H2354="","",INDEX([1]NKC!$E$10:$E$5007,$H2354))=$C$8,"",IF($H2354="","",INDEX([1]NKC!$F$10:$F$5007,$H2354)))</f>
        <v/>
      </c>
      <c r="F2354" s="55" t="str">
        <f ca="1">IF(IF($H2354="","",INDEX([1]NKC!$D$10:$D$5007,$H2354))=$C$8,"",IF($H2354="","",INDEX([1]NKC!$F$10:$F$5007,$H2354)))</f>
        <v/>
      </c>
      <c r="G2354" s="50">
        <f ca="1">IF(SUM(E2354:F2354)=0,0,$G$11+SUM(E$12:$E2354)-SUM(F$12:$F2354))</f>
        <v>0</v>
      </c>
      <c r="H2354" s="51" t="str">
        <f ca="1">IF(IF(TYPE(MATCH($C$8,OFFSET([1]NKC!$D$10,H2353,0):'[1]NKC'!$D$5007,0)+H2353)=16,"",MATCH($C$8,OFFSET([1]NKC!$D$10,H2353,0):'[1]NKC'!$D$5007,0)+H2353)&lt;IF(TYPE(MATCH($C$8,OFFSET([1]NKC!$E$10,H2353,0):'[1]NKC'!$E$5007,0)+H2353)=16,"",MATCH($C$8,OFFSET([1]NKC!$E$10,H2353,0):'[1]NKC'!$E$5007,0)+H2353),IF(TYPE(MATCH($C$8,OFFSET([1]NKC!$D$10,H2353,0):'[1]NKC'!$D$5007,0)+H2353)=16,"",MATCH($C$8,OFFSET([1]NKC!$D$10,H2353,0):'[1]NKC'!$D$5007,0)+H2353),IF(TYPE(MATCH($C$8,OFFSET([1]NKC!$E$10,H2353,0):'[1]NKC'!$E$5007,0)+H2353)=16,"",MATCH($C$8,OFFSET([1]NKC!$E$10,H2353,0):'[1]NKC'!$E$5007,0)+H2353))</f>
        <v/>
      </c>
    </row>
    <row r="2355" spans="1:8" s="52" customFormat="1" ht="14.25" hidden="1">
      <c r="A2355" s="45" t="str">
        <f ca="1">IF($H2355="","",INDEX([1]NKC!$A$10:$A$5007,$H2355))</f>
        <v/>
      </c>
      <c r="B2355" s="46" t="str">
        <f ca="1">IF($H2355="","",INDEX([1]NKC!$B$10:$B$5007,$H2355))</f>
        <v/>
      </c>
      <c r="C2355" s="47" t="str">
        <f ca="1">IF($H2355="","",INDEX([1]NKC!$C$10:$C$5007,$H2355))</f>
        <v/>
      </c>
      <c r="D2355" s="48" t="str">
        <f ca="1">IF(IF($H2355="","",INDEX([1]NKC!$D$10:$D$5007,$H2355))=$C$8,IF($H2355="","",INDEX([1]NKC!$E$10:$E$5007,$H2355)),IF($H2355="","",INDEX([1]NKC!$D$10:$D$5007,$H2355)))</f>
        <v/>
      </c>
      <c r="E2355" s="49" t="str">
        <f ca="1">IF(IF($H2355="","",INDEX([1]NKC!$E$10:$E$5007,$H2355))=$C$8,"",IF($H2355="","",INDEX([1]NKC!$F$10:$F$5007,$H2355)))</f>
        <v/>
      </c>
      <c r="F2355" s="55" t="str">
        <f ca="1">IF(IF($H2355="","",INDEX([1]NKC!$D$10:$D$5007,$H2355))=$C$8,"",IF($H2355="","",INDEX([1]NKC!$F$10:$F$5007,$H2355)))</f>
        <v/>
      </c>
      <c r="G2355" s="50">
        <f ca="1">IF(SUM(E2355:F2355)=0,0,$G$11+SUM(E$12:$E2355)-SUM(F$12:$F2355))</f>
        <v>0</v>
      </c>
      <c r="H2355" s="51" t="str">
        <f ca="1">IF(IF(TYPE(MATCH($C$8,OFFSET([1]NKC!$D$10,H2354,0):'[1]NKC'!$D$5007,0)+H2354)=16,"",MATCH($C$8,OFFSET([1]NKC!$D$10,H2354,0):'[1]NKC'!$D$5007,0)+H2354)&lt;IF(TYPE(MATCH($C$8,OFFSET([1]NKC!$E$10,H2354,0):'[1]NKC'!$E$5007,0)+H2354)=16,"",MATCH($C$8,OFFSET([1]NKC!$E$10,H2354,0):'[1]NKC'!$E$5007,0)+H2354),IF(TYPE(MATCH($C$8,OFFSET([1]NKC!$D$10,H2354,0):'[1]NKC'!$D$5007,0)+H2354)=16,"",MATCH($C$8,OFFSET([1]NKC!$D$10,H2354,0):'[1]NKC'!$D$5007,0)+H2354),IF(TYPE(MATCH($C$8,OFFSET([1]NKC!$E$10,H2354,0):'[1]NKC'!$E$5007,0)+H2354)=16,"",MATCH($C$8,OFFSET([1]NKC!$E$10,H2354,0):'[1]NKC'!$E$5007,0)+H2354))</f>
        <v/>
      </c>
    </row>
    <row r="2356" spans="1:8" s="52" customFormat="1" ht="14.25" hidden="1">
      <c r="A2356" s="45" t="str">
        <f ca="1">IF($H2356="","",INDEX([1]NKC!$A$10:$A$5007,$H2356))</f>
        <v/>
      </c>
      <c r="B2356" s="46" t="str">
        <f ca="1">IF($H2356="","",INDEX([1]NKC!$B$10:$B$5007,$H2356))</f>
        <v/>
      </c>
      <c r="C2356" s="47" t="str">
        <f ca="1">IF($H2356="","",INDEX([1]NKC!$C$10:$C$5007,$H2356))</f>
        <v/>
      </c>
      <c r="D2356" s="48" t="str">
        <f ca="1">IF(IF($H2356="","",INDEX([1]NKC!$D$10:$D$5007,$H2356))=$C$8,IF($H2356="","",INDEX([1]NKC!$E$10:$E$5007,$H2356)),IF($H2356="","",INDEX([1]NKC!$D$10:$D$5007,$H2356)))</f>
        <v/>
      </c>
      <c r="E2356" s="49" t="str">
        <f ca="1">IF(IF($H2356="","",INDEX([1]NKC!$E$10:$E$5007,$H2356))=$C$8,"",IF($H2356="","",INDEX([1]NKC!$F$10:$F$5007,$H2356)))</f>
        <v/>
      </c>
      <c r="F2356" s="55" t="str">
        <f ca="1">IF(IF($H2356="","",INDEX([1]NKC!$D$10:$D$5007,$H2356))=$C$8,"",IF($H2356="","",INDEX([1]NKC!$F$10:$F$5007,$H2356)))</f>
        <v/>
      </c>
      <c r="G2356" s="50">
        <f ca="1">IF(SUM(E2356:F2356)=0,0,$G$11+SUM(E$12:$E2356)-SUM(F$12:$F2356))</f>
        <v>0</v>
      </c>
      <c r="H2356" s="51" t="str">
        <f ca="1">IF(IF(TYPE(MATCH($C$8,OFFSET([1]NKC!$D$10,H2355,0):'[1]NKC'!$D$5007,0)+H2355)=16,"",MATCH($C$8,OFFSET([1]NKC!$D$10,H2355,0):'[1]NKC'!$D$5007,0)+H2355)&lt;IF(TYPE(MATCH($C$8,OFFSET([1]NKC!$E$10,H2355,0):'[1]NKC'!$E$5007,0)+H2355)=16,"",MATCH($C$8,OFFSET([1]NKC!$E$10,H2355,0):'[1]NKC'!$E$5007,0)+H2355),IF(TYPE(MATCH($C$8,OFFSET([1]NKC!$D$10,H2355,0):'[1]NKC'!$D$5007,0)+H2355)=16,"",MATCH($C$8,OFFSET([1]NKC!$D$10,H2355,0):'[1]NKC'!$D$5007,0)+H2355),IF(TYPE(MATCH($C$8,OFFSET([1]NKC!$E$10,H2355,0):'[1]NKC'!$E$5007,0)+H2355)=16,"",MATCH($C$8,OFFSET([1]NKC!$E$10,H2355,0):'[1]NKC'!$E$5007,0)+H2355))</f>
        <v/>
      </c>
    </row>
    <row r="2357" spans="1:8" s="52" customFormat="1" ht="14.25" hidden="1">
      <c r="A2357" s="45" t="str">
        <f ca="1">IF($H2357="","",INDEX([1]NKC!$A$10:$A$5007,$H2357))</f>
        <v/>
      </c>
      <c r="B2357" s="46" t="str">
        <f ca="1">IF($H2357="","",INDEX([1]NKC!$B$10:$B$5007,$H2357))</f>
        <v/>
      </c>
      <c r="C2357" s="47" t="str">
        <f ca="1">IF($H2357="","",INDEX([1]NKC!$C$10:$C$5007,$H2357))</f>
        <v/>
      </c>
      <c r="D2357" s="48" t="str">
        <f ca="1">IF(IF($H2357="","",INDEX([1]NKC!$D$10:$D$5007,$H2357))=$C$8,IF($H2357="","",INDEX([1]NKC!$E$10:$E$5007,$H2357)),IF($H2357="","",INDEX([1]NKC!$D$10:$D$5007,$H2357)))</f>
        <v/>
      </c>
      <c r="E2357" s="49" t="str">
        <f ca="1">IF(IF($H2357="","",INDEX([1]NKC!$E$10:$E$5007,$H2357))=$C$8,"",IF($H2357="","",INDEX([1]NKC!$F$10:$F$5007,$H2357)))</f>
        <v/>
      </c>
      <c r="F2357" s="55" t="str">
        <f ca="1">IF(IF($H2357="","",INDEX([1]NKC!$D$10:$D$5007,$H2357))=$C$8,"",IF($H2357="","",INDEX([1]NKC!$F$10:$F$5007,$H2357)))</f>
        <v/>
      </c>
      <c r="G2357" s="50">
        <f ca="1">IF(SUM(E2357:F2357)=0,0,$G$11+SUM(E$12:$E2357)-SUM(F$12:$F2357))</f>
        <v>0</v>
      </c>
      <c r="H2357" s="51" t="str">
        <f ca="1">IF(IF(TYPE(MATCH($C$8,OFFSET([1]NKC!$D$10,H2356,0):'[1]NKC'!$D$5007,0)+H2356)=16,"",MATCH($C$8,OFFSET([1]NKC!$D$10,H2356,0):'[1]NKC'!$D$5007,0)+H2356)&lt;IF(TYPE(MATCH($C$8,OFFSET([1]NKC!$E$10,H2356,0):'[1]NKC'!$E$5007,0)+H2356)=16,"",MATCH($C$8,OFFSET([1]NKC!$E$10,H2356,0):'[1]NKC'!$E$5007,0)+H2356),IF(TYPE(MATCH($C$8,OFFSET([1]NKC!$D$10,H2356,0):'[1]NKC'!$D$5007,0)+H2356)=16,"",MATCH($C$8,OFFSET([1]NKC!$D$10,H2356,0):'[1]NKC'!$D$5007,0)+H2356),IF(TYPE(MATCH($C$8,OFFSET([1]NKC!$E$10,H2356,0):'[1]NKC'!$E$5007,0)+H2356)=16,"",MATCH($C$8,OFFSET([1]NKC!$E$10,H2356,0):'[1]NKC'!$E$5007,0)+H2356))</f>
        <v/>
      </c>
    </row>
    <row r="2358" spans="1:8" s="52" customFormat="1" ht="14.25" hidden="1">
      <c r="A2358" s="45" t="str">
        <f ca="1">IF($H2358="","",INDEX([1]NKC!$A$10:$A$5007,$H2358))</f>
        <v/>
      </c>
      <c r="B2358" s="46" t="str">
        <f ca="1">IF($H2358="","",INDEX([1]NKC!$B$10:$B$5007,$H2358))</f>
        <v/>
      </c>
      <c r="C2358" s="47" t="str">
        <f ca="1">IF($H2358="","",INDEX([1]NKC!$C$10:$C$5007,$H2358))</f>
        <v/>
      </c>
      <c r="D2358" s="48" t="str">
        <f ca="1">IF(IF($H2358="","",INDEX([1]NKC!$D$10:$D$5007,$H2358))=$C$8,IF($H2358="","",INDEX([1]NKC!$E$10:$E$5007,$H2358)),IF($H2358="","",INDEX([1]NKC!$D$10:$D$5007,$H2358)))</f>
        <v/>
      </c>
      <c r="E2358" s="49" t="str">
        <f ca="1">IF(IF($H2358="","",INDEX([1]NKC!$E$10:$E$5007,$H2358))=$C$8,"",IF($H2358="","",INDEX([1]NKC!$F$10:$F$5007,$H2358)))</f>
        <v/>
      </c>
      <c r="F2358" s="55" t="str">
        <f ca="1">IF(IF($H2358="","",INDEX([1]NKC!$D$10:$D$5007,$H2358))=$C$8,"",IF($H2358="","",INDEX([1]NKC!$F$10:$F$5007,$H2358)))</f>
        <v/>
      </c>
      <c r="G2358" s="50">
        <f ca="1">IF(SUM(E2358:F2358)=0,0,$G$11+SUM(E$12:$E2358)-SUM(F$12:$F2358))</f>
        <v>0</v>
      </c>
      <c r="H2358" s="51" t="str">
        <f ca="1">IF(IF(TYPE(MATCH($C$8,OFFSET([1]NKC!$D$10,H2357,0):'[1]NKC'!$D$5007,0)+H2357)=16,"",MATCH($C$8,OFFSET([1]NKC!$D$10,H2357,0):'[1]NKC'!$D$5007,0)+H2357)&lt;IF(TYPE(MATCH($C$8,OFFSET([1]NKC!$E$10,H2357,0):'[1]NKC'!$E$5007,0)+H2357)=16,"",MATCH($C$8,OFFSET([1]NKC!$E$10,H2357,0):'[1]NKC'!$E$5007,0)+H2357),IF(TYPE(MATCH($C$8,OFFSET([1]NKC!$D$10,H2357,0):'[1]NKC'!$D$5007,0)+H2357)=16,"",MATCH($C$8,OFFSET([1]NKC!$D$10,H2357,0):'[1]NKC'!$D$5007,0)+H2357),IF(TYPE(MATCH($C$8,OFFSET([1]NKC!$E$10,H2357,0):'[1]NKC'!$E$5007,0)+H2357)=16,"",MATCH($C$8,OFFSET([1]NKC!$E$10,H2357,0):'[1]NKC'!$E$5007,0)+H2357))</f>
        <v/>
      </c>
    </row>
    <row r="2359" spans="1:8" s="52" customFormat="1" ht="14.25" hidden="1">
      <c r="A2359" s="45" t="str">
        <f ca="1">IF($H2359="","",INDEX([1]NKC!$A$10:$A$5007,$H2359))</f>
        <v/>
      </c>
      <c r="B2359" s="46" t="str">
        <f ca="1">IF($H2359="","",INDEX([1]NKC!$B$10:$B$5007,$H2359))</f>
        <v/>
      </c>
      <c r="C2359" s="47" t="str">
        <f ca="1">IF($H2359="","",INDEX([1]NKC!$C$10:$C$5007,$H2359))</f>
        <v/>
      </c>
      <c r="D2359" s="48" t="str">
        <f ca="1">IF(IF($H2359="","",INDEX([1]NKC!$D$10:$D$5007,$H2359))=$C$8,IF($H2359="","",INDEX([1]NKC!$E$10:$E$5007,$H2359)),IF($H2359="","",INDEX([1]NKC!$D$10:$D$5007,$H2359)))</f>
        <v/>
      </c>
      <c r="E2359" s="49" t="str">
        <f ca="1">IF(IF($H2359="","",INDEX([1]NKC!$E$10:$E$5007,$H2359))=$C$8,"",IF($H2359="","",INDEX([1]NKC!$F$10:$F$5007,$H2359)))</f>
        <v/>
      </c>
      <c r="F2359" s="55" t="str">
        <f ca="1">IF(IF($H2359="","",INDEX([1]NKC!$D$10:$D$5007,$H2359))=$C$8,"",IF($H2359="","",INDEX([1]NKC!$F$10:$F$5007,$H2359)))</f>
        <v/>
      </c>
      <c r="G2359" s="50">
        <f ca="1">IF(SUM(E2359:F2359)=0,0,$G$11+SUM(E$12:$E2359)-SUM(F$12:$F2359))</f>
        <v>0</v>
      </c>
      <c r="H2359" s="51" t="str">
        <f ca="1">IF(IF(TYPE(MATCH($C$8,OFFSET([1]NKC!$D$10,H2358,0):'[1]NKC'!$D$5007,0)+H2358)=16,"",MATCH($C$8,OFFSET([1]NKC!$D$10,H2358,0):'[1]NKC'!$D$5007,0)+H2358)&lt;IF(TYPE(MATCH($C$8,OFFSET([1]NKC!$E$10,H2358,0):'[1]NKC'!$E$5007,0)+H2358)=16,"",MATCH($C$8,OFFSET([1]NKC!$E$10,H2358,0):'[1]NKC'!$E$5007,0)+H2358),IF(TYPE(MATCH($C$8,OFFSET([1]NKC!$D$10,H2358,0):'[1]NKC'!$D$5007,0)+H2358)=16,"",MATCH($C$8,OFFSET([1]NKC!$D$10,H2358,0):'[1]NKC'!$D$5007,0)+H2358),IF(TYPE(MATCH($C$8,OFFSET([1]NKC!$E$10,H2358,0):'[1]NKC'!$E$5007,0)+H2358)=16,"",MATCH($C$8,OFFSET([1]NKC!$E$10,H2358,0):'[1]NKC'!$E$5007,0)+H2358))</f>
        <v/>
      </c>
    </row>
    <row r="2360" spans="1:8" s="52" customFormat="1" ht="14.25" hidden="1">
      <c r="A2360" s="45" t="str">
        <f ca="1">IF($H2360="","",INDEX([1]NKC!$A$10:$A$5007,$H2360))</f>
        <v/>
      </c>
      <c r="B2360" s="46" t="str">
        <f ca="1">IF($H2360="","",INDEX([1]NKC!$B$10:$B$5007,$H2360))</f>
        <v/>
      </c>
      <c r="C2360" s="47" t="str">
        <f ca="1">IF($H2360="","",INDEX([1]NKC!$C$10:$C$5007,$H2360))</f>
        <v/>
      </c>
      <c r="D2360" s="48" t="str">
        <f ca="1">IF(IF($H2360="","",INDEX([1]NKC!$D$10:$D$5007,$H2360))=$C$8,IF($H2360="","",INDEX([1]NKC!$E$10:$E$5007,$H2360)),IF($H2360="","",INDEX([1]NKC!$D$10:$D$5007,$H2360)))</f>
        <v/>
      </c>
      <c r="E2360" s="49" t="str">
        <f ca="1">IF(IF($H2360="","",INDEX([1]NKC!$E$10:$E$5007,$H2360))=$C$8,"",IF($H2360="","",INDEX([1]NKC!$F$10:$F$5007,$H2360)))</f>
        <v/>
      </c>
      <c r="F2360" s="55" t="str">
        <f ca="1">IF(IF($H2360="","",INDEX([1]NKC!$D$10:$D$5007,$H2360))=$C$8,"",IF($H2360="","",INDEX([1]NKC!$F$10:$F$5007,$H2360)))</f>
        <v/>
      </c>
      <c r="G2360" s="50">
        <f ca="1">IF(SUM(E2360:F2360)=0,0,$G$11+SUM(E$12:$E2360)-SUM(F$12:$F2360))</f>
        <v>0</v>
      </c>
      <c r="H2360" s="51" t="str">
        <f ca="1">IF(IF(TYPE(MATCH($C$8,OFFSET([1]NKC!$D$10,H2359,0):'[1]NKC'!$D$5007,0)+H2359)=16,"",MATCH($C$8,OFFSET([1]NKC!$D$10,H2359,0):'[1]NKC'!$D$5007,0)+H2359)&lt;IF(TYPE(MATCH($C$8,OFFSET([1]NKC!$E$10,H2359,0):'[1]NKC'!$E$5007,0)+H2359)=16,"",MATCH($C$8,OFFSET([1]NKC!$E$10,H2359,0):'[1]NKC'!$E$5007,0)+H2359),IF(TYPE(MATCH($C$8,OFFSET([1]NKC!$D$10,H2359,0):'[1]NKC'!$D$5007,0)+H2359)=16,"",MATCH($C$8,OFFSET([1]NKC!$D$10,H2359,0):'[1]NKC'!$D$5007,0)+H2359),IF(TYPE(MATCH($C$8,OFFSET([1]NKC!$E$10,H2359,0):'[1]NKC'!$E$5007,0)+H2359)=16,"",MATCH($C$8,OFFSET([1]NKC!$E$10,H2359,0):'[1]NKC'!$E$5007,0)+H2359))</f>
        <v/>
      </c>
    </row>
    <row r="2361" spans="1:8" s="52" customFormat="1" ht="14.25" hidden="1">
      <c r="A2361" s="45" t="str">
        <f ca="1">IF($H2361="","",INDEX([1]NKC!$A$10:$A$5007,$H2361))</f>
        <v/>
      </c>
      <c r="B2361" s="46" t="str">
        <f ca="1">IF($H2361="","",INDEX([1]NKC!$B$10:$B$5007,$H2361))</f>
        <v/>
      </c>
      <c r="C2361" s="47" t="str">
        <f ca="1">IF($H2361="","",INDEX([1]NKC!$C$10:$C$5007,$H2361))</f>
        <v/>
      </c>
      <c r="D2361" s="48" t="str">
        <f ca="1">IF(IF($H2361="","",INDEX([1]NKC!$D$10:$D$5007,$H2361))=$C$8,IF($H2361="","",INDEX([1]NKC!$E$10:$E$5007,$H2361)),IF($H2361="","",INDEX([1]NKC!$D$10:$D$5007,$H2361)))</f>
        <v/>
      </c>
      <c r="E2361" s="49" t="str">
        <f ca="1">IF(IF($H2361="","",INDEX([1]NKC!$E$10:$E$5007,$H2361))=$C$8,"",IF($H2361="","",INDEX([1]NKC!$F$10:$F$5007,$H2361)))</f>
        <v/>
      </c>
      <c r="F2361" s="55" t="str">
        <f ca="1">IF(IF($H2361="","",INDEX([1]NKC!$D$10:$D$5007,$H2361))=$C$8,"",IF($H2361="","",INDEX([1]NKC!$F$10:$F$5007,$H2361)))</f>
        <v/>
      </c>
      <c r="G2361" s="50">
        <f ca="1">IF(SUM(E2361:F2361)=0,0,$G$11+SUM(E$12:$E2361)-SUM(F$12:$F2361))</f>
        <v>0</v>
      </c>
      <c r="H2361" s="51" t="str">
        <f ca="1">IF(IF(TYPE(MATCH($C$8,OFFSET([1]NKC!$D$10,H2360,0):'[1]NKC'!$D$5007,0)+H2360)=16,"",MATCH($C$8,OFFSET([1]NKC!$D$10,H2360,0):'[1]NKC'!$D$5007,0)+H2360)&lt;IF(TYPE(MATCH($C$8,OFFSET([1]NKC!$E$10,H2360,0):'[1]NKC'!$E$5007,0)+H2360)=16,"",MATCH($C$8,OFFSET([1]NKC!$E$10,H2360,0):'[1]NKC'!$E$5007,0)+H2360),IF(TYPE(MATCH($C$8,OFFSET([1]NKC!$D$10,H2360,0):'[1]NKC'!$D$5007,0)+H2360)=16,"",MATCH($C$8,OFFSET([1]NKC!$D$10,H2360,0):'[1]NKC'!$D$5007,0)+H2360),IF(TYPE(MATCH($C$8,OFFSET([1]NKC!$E$10,H2360,0):'[1]NKC'!$E$5007,0)+H2360)=16,"",MATCH($C$8,OFFSET([1]NKC!$E$10,H2360,0):'[1]NKC'!$E$5007,0)+H2360))</f>
        <v/>
      </c>
    </row>
    <row r="2362" spans="1:8" s="52" customFormat="1" ht="14.25" hidden="1">
      <c r="A2362" s="45" t="str">
        <f ca="1">IF($H2362="","",INDEX([1]NKC!$A$10:$A$5007,$H2362))</f>
        <v/>
      </c>
      <c r="B2362" s="46" t="str">
        <f ca="1">IF($H2362="","",INDEX([1]NKC!$B$10:$B$5007,$H2362))</f>
        <v/>
      </c>
      <c r="C2362" s="47" t="str">
        <f ca="1">IF($H2362="","",INDEX([1]NKC!$C$10:$C$5007,$H2362))</f>
        <v/>
      </c>
      <c r="D2362" s="48" t="str">
        <f ca="1">IF(IF($H2362="","",INDEX([1]NKC!$D$10:$D$5007,$H2362))=$C$8,IF($H2362="","",INDEX([1]NKC!$E$10:$E$5007,$H2362)),IF($H2362="","",INDEX([1]NKC!$D$10:$D$5007,$H2362)))</f>
        <v/>
      </c>
      <c r="E2362" s="49" t="str">
        <f ca="1">IF(IF($H2362="","",INDEX([1]NKC!$E$10:$E$5007,$H2362))=$C$8,"",IF($H2362="","",INDEX([1]NKC!$F$10:$F$5007,$H2362)))</f>
        <v/>
      </c>
      <c r="F2362" s="55" t="str">
        <f ca="1">IF(IF($H2362="","",INDEX([1]NKC!$D$10:$D$5007,$H2362))=$C$8,"",IF($H2362="","",INDEX([1]NKC!$F$10:$F$5007,$H2362)))</f>
        <v/>
      </c>
      <c r="G2362" s="50">
        <f ca="1">IF(SUM(E2362:F2362)=0,0,$G$11+SUM(E$12:$E2362)-SUM(F$12:$F2362))</f>
        <v>0</v>
      </c>
      <c r="H2362" s="51" t="str">
        <f ca="1">IF(IF(TYPE(MATCH($C$8,OFFSET([1]NKC!$D$10,H2361,0):'[1]NKC'!$D$5007,0)+H2361)=16,"",MATCH($C$8,OFFSET([1]NKC!$D$10,H2361,0):'[1]NKC'!$D$5007,0)+H2361)&lt;IF(TYPE(MATCH($C$8,OFFSET([1]NKC!$E$10,H2361,0):'[1]NKC'!$E$5007,0)+H2361)=16,"",MATCH($C$8,OFFSET([1]NKC!$E$10,H2361,0):'[1]NKC'!$E$5007,0)+H2361),IF(TYPE(MATCH($C$8,OFFSET([1]NKC!$D$10,H2361,0):'[1]NKC'!$D$5007,0)+H2361)=16,"",MATCH($C$8,OFFSET([1]NKC!$D$10,H2361,0):'[1]NKC'!$D$5007,0)+H2361),IF(TYPE(MATCH($C$8,OFFSET([1]NKC!$E$10,H2361,0):'[1]NKC'!$E$5007,0)+H2361)=16,"",MATCH($C$8,OFFSET([1]NKC!$E$10,H2361,0):'[1]NKC'!$E$5007,0)+H2361))</f>
        <v/>
      </c>
    </row>
    <row r="2363" spans="1:8" s="52" customFormat="1" ht="14.25" hidden="1">
      <c r="A2363" s="45" t="str">
        <f ca="1">IF($H2363="","",INDEX([1]NKC!$A$10:$A$5007,$H2363))</f>
        <v/>
      </c>
      <c r="B2363" s="46" t="str">
        <f ca="1">IF($H2363="","",INDEX([1]NKC!$B$10:$B$5007,$H2363))</f>
        <v/>
      </c>
      <c r="C2363" s="47" t="str">
        <f ca="1">IF($H2363="","",INDEX([1]NKC!$C$10:$C$5007,$H2363))</f>
        <v/>
      </c>
      <c r="D2363" s="48" t="str">
        <f ca="1">IF(IF($H2363="","",INDEX([1]NKC!$D$10:$D$5007,$H2363))=$C$8,IF($H2363="","",INDEX([1]NKC!$E$10:$E$5007,$H2363)),IF($H2363="","",INDEX([1]NKC!$D$10:$D$5007,$H2363)))</f>
        <v/>
      </c>
      <c r="E2363" s="49" t="str">
        <f ca="1">IF(IF($H2363="","",INDEX([1]NKC!$E$10:$E$5007,$H2363))=$C$8,"",IF($H2363="","",INDEX([1]NKC!$F$10:$F$5007,$H2363)))</f>
        <v/>
      </c>
      <c r="F2363" s="55" t="str">
        <f ca="1">IF(IF($H2363="","",INDEX([1]NKC!$D$10:$D$5007,$H2363))=$C$8,"",IF($H2363="","",INDEX([1]NKC!$F$10:$F$5007,$H2363)))</f>
        <v/>
      </c>
      <c r="G2363" s="50">
        <f ca="1">IF(SUM(E2363:F2363)=0,0,$G$11+SUM(E$12:$E2363)-SUM(F$12:$F2363))</f>
        <v>0</v>
      </c>
      <c r="H2363" s="51" t="str">
        <f ca="1">IF(IF(TYPE(MATCH($C$8,OFFSET([1]NKC!$D$10,H2362,0):'[1]NKC'!$D$5007,0)+H2362)=16,"",MATCH($C$8,OFFSET([1]NKC!$D$10,H2362,0):'[1]NKC'!$D$5007,0)+H2362)&lt;IF(TYPE(MATCH($C$8,OFFSET([1]NKC!$E$10,H2362,0):'[1]NKC'!$E$5007,0)+H2362)=16,"",MATCH($C$8,OFFSET([1]NKC!$E$10,H2362,0):'[1]NKC'!$E$5007,0)+H2362),IF(TYPE(MATCH($C$8,OFFSET([1]NKC!$D$10,H2362,0):'[1]NKC'!$D$5007,0)+H2362)=16,"",MATCH($C$8,OFFSET([1]NKC!$D$10,H2362,0):'[1]NKC'!$D$5007,0)+H2362),IF(TYPE(MATCH($C$8,OFFSET([1]NKC!$E$10,H2362,0):'[1]NKC'!$E$5007,0)+H2362)=16,"",MATCH($C$8,OFFSET([1]NKC!$E$10,H2362,0):'[1]NKC'!$E$5007,0)+H2362))</f>
        <v/>
      </c>
    </row>
    <row r="2364" spans="1:8" s="52" customFormat="1" ht="14.25" hidden="1">
      <c r="A2364" s="45" t="str">
        <f ca="1">IF($H2364="","",INDEX([1]NKC!$A$10:$A$5007,$H2364))</f>
        <v/>
      </c>
      <c r="B2364" s="46" t="str">
        <f ca="1">IF($H2364="","",INDEX([1]NKC!$B$10:$B$5007,$H2364))</f>
        <v/>
      </c>
      <c r="C2364" s="47" t="str">
        <f ca="1">IF($H2364="","",INDEX([1]NKC!$C$10:$C$5007,$H2364))</f>
        <v/>
      </c>
      <c r="D2364" s="48" t="str">
        <f ca="1">IF(IF($H2364="","",INDEX([1]NKC!$D$10:$D$5007,$H2364))=$C$8,IF($H2364="","",INDEX([1]NKC!$E$10:$E$5007,$H2364)),IF($H2364="","",INDEX([1]NKC!$D$10:$D$5007,$H2364)))</f>
        <v/>
      </c>
      <c r="E2364" s="49" t="str">
        <f ca="1">IF(IF($H2364="","",INDEX([1]NKC!$E$10:$E$5007,$H2364))=$C$8,"",IF($H2364="","",INDEX([1]NKC!$F$10:$F$5007,$H2364)))</f>
        <v/>
      </c>
      <c r="F2364" s="55" t="str">
        <f ca="1">IF(IF($H2364="","",INDEX([1]NKC!$D$10:$D$5007,$H2364))=$C$8,"",IF($H2364="","",INDEX([1]NKC!$F$10:$F$5007,$H2364)))</f>
        <v/>
      </c>
      <c r="G2364" s="50">
        <f ca="1">IF(SUM(E2364:F2364)=0,0,$G$11+SUM(E$12:$E2364)-SUM(F$12:$F2364))</f>
        <v>0</v>
      </c>
      <c r="H2364" s="51" t="str">
        <f ca="1">IF(IF(TYPE(MATCH($C$8,OFFSET([1]NKC!$D$10,H2363,0):'[1]NKC'!$D$5007,0)+H2363)=16,"",MATCH($C$8,OFFSET([1]NKC!$D$10,H2363,0):'[1]NKC'!$D$5007,0)+H2363)&lt;IF(TYPE(MATCH($C$8,OFFSET([1]NKC!$E$10,H2363,0):'[1]NKC'!$E$5007,0)+H2363)=16,"",MATCH($C$8,OFFSET([1]NKC!$E$10,H2363,0):'[1]NKC'!$E$5007,0)+H2363),IF(TYPE(MATCH($C$8,OFFSET([1]NKC!$D$10,H2363,0):'[1]NKC'!$D$5007,0)+H2363)=16,"",MATCH($C$8,OFFSET([1]NKC!$D$10,H2363,0):'[1]NKC'!$D$5007,0)+H2363),IF(TYPE(MATCH($C$8,OFFSET([1]NKC!$E$10,H2363,0):'[1]NKC'!$E$5007,0)+H2363)=16,"",MATCH($C$8,OFFSET([1]NKC!$E$10,H2363,0):'[1]NKC'!$E$5007,0)+H2363))</f>
        <v/>
      </c>
    </row>
    <row r="2365" spans="1:8" s="52" customFormat="1" ht="14.25" hidden="1">
      <c r="A2365" s="45" t="str">
        <f ca="1">IF($H2365="","",INDEX([1]NKC!$A$10:$A$5007,$H2365))</f>
        <v/>
      </c>
      <c r="B2365" s="46" t="str">
        <f ca="1">IF($H2365="","",INDEX([1]NKC!$B$10:$B$5007,$H2365))</f>
        <v/>
      </c>
      <c r="C2365" s="47" t="str">
        <f ca="1">IF($H2365="","",INDEX([1]NKC!$C$10:$C$5007,$H2365))</f>
        <v/>
      </c>
      <c r="D2365" s="48" t="str">
        <f ca="1">IF(IF($H2365="","",INDEX([1]NKC!$D$10:$D$5007,$H2365))=$C$8,IF($H2365="","",INDEX([1]NKC!$E$10:$E$5007,$H2365)),IF($H2365="","",INDEX([1]NKC!$D$10:$D$5007,$H2365)))</f>
        <v/>
      </c>
      <c r="E2365" s="49" t="str">
        <f ca="1">IF(IF($H2365="","",INDEX([1]NKC!$E$10:$E$5007,$H2365))=$C$8,"",IF($H2365="","",INDEX([1]NKC!$F$10:$F$5007,$H2365)))</f>
        <v/>
      </c>
      <c r="F2365" s="55" t="str">
        <f ca="1">IF(IF($H2365="","",INDEX([1]NKC!$D$10:$D$5007,$H2365))=$C$8,"",IF($H2365="","",INDEX([1]NKC!$F$10:$F$5007,$H2365)))</f>
        <v/>
      </c>
      <c r="G2365" s="50">
        <f ca="1">IF(SUM(E2365:F2365)=0,0,$G$11+SUM(E$12:$E2365)-SUM(F$12:$F2365))</f>
        <v>0</v>
      </c>
      <c r="H2365" s="51" t="str">
        <f ca="1">IF(IF(TYPE(MATCH($C$8,OFFSET([1]NKC!$D$10,H2364,0):'[1]NKC'!$D$5007,0)+H2364)=16,"",MATCH($C$8,OFFSET([1]NKC!$D$10,H2364,0):'[1]NKC'!$D$5007,0)+H2364)&lt;IF(TYPE(MATCH($C$8,OFFSET([1]NKC!$E$10,H2364,0):'[1]NKC'!$E$5007,0)+H2364)=16,"",MATCH($C$8,OFFSET([1]NKC!$E$10,H2364,0):'[1]NKC'!$E$5007,0)+H2364),IF(TYPE(MATCH($C$8,OFFSET([1]NKC!$D$10,H2364,0):'[1]NKC'!$D$5007,0)+H2364)=16,"",MATCH($C$8,OFFSET([1]NKC!$D$10,H2364,0):'[1]NKC'!$D$5007,0)+H2364),IF(TYPE(MATCH($C$8,OFFSET([1]NKC!$E$10,H2364,0):'[1]NKC'!$E$5007,0)+H2364)=16,"",MATCH($C$8,OFFSET([1]NKC!$E$10,H2364,0):'[1]NKC'!$E$5007,0)+H2364))</f>
        <v/>
      </c>
    </row>
    <row r="2366" spans="1:8" s="52" customFormat="1" ht="14.25" hidden="1">
      <c r="A2366" s="45" t="str">
        <f ca="1">IF($H2366="","",INDEX([1]NKC!$A$10:$A$5007,$H2366))</f>
        <v/>
      </c>
      <c r="B2366" s="46" t="str">
        <f ca="1">IF($H2366="","",INDEX([1]NKC!$B$10:$B$5007,$H2366))</f>
        <v/>
      </c>
      <c r="C2366" s="47" t="str">
        <f ca="1">IF($H2366="","",INDEX([1]NKC!$C$10:$C$5007,$H2366))</f>
        <v/>
      </c>
      <c r="D2366" s="48" t="str">
        <f ca="1">IF(IF($H2366="","",INDEX([1]NKC!$D$10:$D$5007,$H2366))=$C$8,IF($H2366="","",INDEX([1]NKC!$E$10:$E$5007,$H2366)),IF($H2366="","",INDEX([1]NKC!$D$10:$D$5007,$H2366)))</f>
        <v/>
      </c>
      <c r="E2366" s="49" t="str">
        <f ca="1">IF(IF($H2366="","",INDEX([1]NKC!$E$10:$E$5007,$H2366))=$C$8,"",IF($H2366="","",INDEX([1]NKC!$F$10:$F$5007,$H2366)))</f>
        <v/>
      </c>
      <c r="F2366" s="55" t="str">
        <f ca="1">IF(IF($H2366="","",INDEX([1]NKC!$D$10:$D$5007,$H2366))=$C$8,"",IF($H2366="","",INDEX([1]NKC!$F$10:$F$5007,$H2366)))</f>
        <v/>
      </c>
      <c r="G2366" s="50">
        <f ca="1">IF(SUM(E2366:F2366)=0,0,$G$11+SUM(E$12:$E2366)-SUM(F$12:$F2366))</f>
        <v>0</v>
      </c>
      <c r="H2366" s="51" t="str">
        <f ca="1">IF(IF(TYPE(MATCH($C$8,OFFSET([1]NKC!$D$10,H2365,0):'[1]NKC'!$D$5007,0)+H2365)=16,"",MATCH($C$8,OFFSET([1]NKC!$D$10,H2365,0):'[1]NKC'!$D$5007,0)+H2365)&lt;IF(TYPE(MATCH($C$8,OFFSET([1]NKC!$E$10,H2365,0):'[1]NKC'!$E$5007,0)+H2365)=16,"",MATCH($C$8,OFFSET([1]NKC!$E$10,H2365,0):'[1]NKC'!$E$5007,0)+H2365),IF(TYPE(MATCH($C$8,OFFSET([1]NKC!$D$10,H2365,0):'[1]NKC'!$D$5007,0)+H2365)=16,"",MATCH($C$8,OFFSET([1]NKC!$D$10,H2365,0):'[1]NKC'!$D$5007,0)+H2365),IF(TYPE(MATCH($C$8,OFFSET([1]NKC!$E$10,H2365,0):'[1]NKC'!$E$5007,0)+H2365)=16,"",MATCH($C$8,OFFSET([1]NKC!$E$10,H2365,0):'[1]NKC'!$E$5007,0)+H2365))</f>
        <v/>
      </c>
    </row>
    <row r="2367" spans="1:8" s="52" customFormat="1" ht="14.25" hidden="1">
      <c r="A2367" s="45" t="str">
        <f ca="1">IF($H2367="","",INDEX([1]NKC!$A$10:$A$5007,$H2367))</f>
        <v/>
      </c>
      <c r="B2367" s="46" t="str">
        <f ca="1">IF($H2367="","",INDEX([1]NKC!$B$10:$B$5007,$H2367))</f>
        <v/>
      </c>
      <c r="C2367" s="47" t="str">
        <f ca="1">IF($H2367="","",INDEX([1]NKC!$C$10:$C$5007,$H2367))</f>
        <v/>
      </c>
      <c r="D2367" s="48" t="str">
        <f ca="1">IF(IF($H2367="","",INDEX([1]NKC!$D$10:$D$5007,$H2367))=$C$8,IF($H2367="","",INDEX([1]NKC!$E$10:$E$5007,$H2367)),IF($H2367="","",INDEX([1]NKC!$D$10:$D$5007,$H2367)))</f>
        <v/>
      </c>
      <c r="E2367" s="49" t="str">
        <f ca="1">IF(IF($H2367="","",INDEX([1]NKC!$E$10:$E$5007,$H2367))=$C$8,"",IF($H2367="","",INDEX([1]NKC!$F$10:$F$5007,$H2367)))</f>
        <v/>
      </c>
      <c r="F2367" s="55" t="str">
        <f ca="1">IF(IF($H2367="","",INDEX([1]NKC!$D$10:$D$5007,$H2367))=$C$8,"",IF($H2367="","",INDEX([1]NKC!$F$10:$F$5007,$H2367)))</f>
        <v/>
      </c>
      <c r="G2367" s="50">
        <f ca="1">IF(SUM(E2367:F2367)=0,0,$G$11+SUM(E$12:$E2367)-SUM(F$12:$F2367))</f>
        <v>0</v>
      </c>
      <c r="H2367" s="51" t="str">
        <f ca="1">IF(IF(TYPE(MATCH($C$8,OFFSET([1]NKC!$D$10,H2366,0):'[1]NKC'!$D$5007,0)+H2366)=16,"",MATCH($C$8,OFFSET([1]NKC!$D$10,H2366,0):'[1]NKC'!$D$5007,0)+H2366)&lt;IF(TYPE(MATCH($C$8,OFFSET([1]NKC!$E$10,H2366,0):'[1]NKC'!$E$5007,0)+H2366)=16,"",MATCH($C$8,OFFSET([1]NKC!$E$10,H2366,0):'[1]NKC'!$E$5007,0)+H2366),IF(TYPE(MATCH($C$8,OFFSET([1]NKC!$D$10,H2366,0):'[1]NKC'!$D$5007,0)+H2366)=16,"",MATCH($C$8,OFFSET([1]NKC!$D$10,H2366,0):'[1]NKC'!$D$5007,0)+H2366),IF(TYPE(MATCH($C$8,OFFSET([1]NKC!$E$10,H2366,0):'[1]NKC'!$E$5007,0)+H2366)=16,"",MATCH($C$8,OFFSET([1]NKC!$E$10,H2366,0):'[1]NKC'!$E$5007,0)+H2366))</f>
        <v/>
      </c>
    </row>
    <row r="2368" spans="1:8" s="52" customFormat="1" ht="14.25" hidden="1">
      <c r="A2368" s="45" t="str">
        <f ca="1">IF($H2368="","",INDEX([1]NKC!$A$10:$A$5007,$H2368))</f>
        <v/>
      </c>
      <c r="B2368" s="46" t="str">
        <f ca="1">IF($H2368="","",INDEX([1]NKC!$B$10:$B$5007,$H2368))</f>
        <v/>
      </c>
      <c r="C2368" s="47" t="str">
        <f ca="1">IF($H2368="","",INDEX([1]NKC!$C$10:$C$5007,$H2368))</f>
        <v/>
      </c>
      <c r="D2368" s="48" t="str">
        <f ca="1">IF(IF($H2368="","",INDEX([1]NKC!$D$10:$D$5007,$H2368))=$C$8,IF($H2368="","",INDEX([1]NKC!$E$10:$E$5007,$H2368)),IF($H2368="","",INDEX([1]NKC!$D$10:$D$5007,$H2368)))</f>
        <v/>
      </c>
      <c r="E2368" s="49" t="str">
        <f ca="1">IF(IF($H2368="","",INDEX([1]NKC!$E$10:$E$5007,$H2368))=$C$8,"",IF($H2368="","",INDEX([1]NKC!$F$10:$F$5007,$H2368)))</f>
        <v/>
      </c>
      <c r="F2368" s="55" t="str">
        <f ca="1">IF(IF($H2368="","",INDEX([1]NKC!$D$10:$D$5007,$H2368))=$C$8,"",IF($H2368="","",INDEX([1]NKC!$F$10:$F$5007,$H2368)))</f>
        <v/>
      </c>
      <c r="G2368" s="50">
        <f ca="1">IF(SUM(E2368:F2368)=0,0,$G$11+SUM(E$12:$E2368)-SUM(F$12:$F2368))</f>
        <v>0</v>
      </c>
      <c r="H2368" s="51" t="str">
        <f ca="1">IF(IF(TYPE(MATCH($C$8,OFFSET([1]NKC!$D$10,H2367,0):'[1]NKC'!$D$5007,0)+H2367)=16,"",MATCH($C$8,OFFSET([1]NKC!$D$10,H2367,0):'[1]NKC'!$D$5007,0)+H2367)&lt;IF(TYPE(MATCH($C$8,OFFSET([1]NKC!$E$10,H2367,0):'[1]NKC'!$E$5007,0)+H2367)=16,"",MATCH($C$8,OFFSET([1]NKC!$E$10,H2367,0):'[1]NKC'!$E$5007,0)+H2367),IF(TYPE(MATCH($C$8,OFFSET([1]NKC!$D$10,H2367,0):'[1]NKC'!$D$5007,0)+H2367)=16,"",MATCH($C$8,OFFSET([1]NKC!$D$10,H2367,0):'[1]NKC'!$D$5007,0)+H2367),IF(TYPE(MATCH($C$8,OFFSET([1]NKC!$E$10,H2367,0):'[1]NKC'!$E$5007,0)+H2367)=16,"",MATCH($C$8,OFFSET([1]NKC!$E$10,H2367,0):'[1]NKC'!$E$5007,0)+H2367))</f>
        <v/>
      </c>
    </row>
    <row r="2369" spans="1:8" s="52" customFormat="1" ht="14.25" hidden="1">
      <c r="A2369" s="45" t="str">
        <f ca="1">IF($H2369="","",INDEX([1]NKC!$A$10:$A$5007,$H2369))</f>
        <v/>
      </c>
      <c r="B2369" s="46" t="str">
        <f ca="1">IF($H2369="","",INDEX([1]NKC!$B$10:$B$5007,$H2369))</f>
        <v/>
      </c>
      <c r="C2369" s="47" t="str">
        <f ca="1">IF($H2369="","",INDEX([1]NKC!$C$10:$C$5007,$H2369))</f>
        <v/>
      </c>
      <c r="D2369" s="48" t="str">
        <f ca="1">IF(IF($H2369="","",INDEX([1]NKC!$D$10:$D$5007,$H2369))=$C$8,IF($H2369="","",INDEX([1]NKC!$E$10:$E$5007,$H2369)),IF($H2369="","",INDEX([1]NKC!$D$10:$D$5007,$H2369)))</f>
        <v/>
      </c>
      <c r="E2369" s="49" t="str">
        <f ca="1">IF(IF($H2369="","",INDEX([1]NKC!$E$10:$E$5007,$H2369))=$C$8,"",IF($H2369="","",INDEX([1]NKC!$F$10:$F$5007,$H2369)))</f>
        <v/>
      </c>
      <c r="F2369" s="55" t="str">
        <f ca="1">IF(IF($H2369="","",INDEX([1]NKC!$D$10:$D$5007,$H2369))=$C$8,"",IF($H2369="","",INDEX([1]NKC!$F$10:$F$5007,$H2369)))</f>
        <v/>
      </c>
      <c r="G2369" s="50">
        <f ca="1">IF(SUM(E2369:F2369)=0,0,$G$11+SUM(E$12:$E2369)-SUM(F$12:$F2369))</f>
        <v>0</v>
      </c>
      <c r="H2369" s="51" t="str">
        <f ca="1">IF(IF(TYPE(MATCH($C$8,OFFSET([1]NKC!$D$10,H2368,0):'[1]NKC'!$D$5007,0)+H2368)=16,"",MATCH($C$8,OFFSET([1]NKC!$D$10,H2368,0):'[1]NKC'!$D$5007,0)+H2368)&lt;IF(TYPE(MATCH($C$8,OFFSET([1]NKC!$E$10,H2368,0):'[1]NKC'!$E$5007,0)+H2368)=16,"",MATCH($C$8,OFFSET([1]NKC!$E$10,H2368,0):'[1]NKC'!$E$5007,0)+H2368),IF(TYPE(MATCH($C$8,OFFSET([1]NKC!$D$10,H2368,0):'[1]NKC'!$D$5007,0)+H2368)=16,"",MATCH($C$8,OFFSET([1]NKC!$D$10,H2368,0):'[1]NKC'!$D$5007,0)+H2368),IF(TYPE(MATCH($C$8,OFFSET([1]NKC!$E$10,H2368,0):'[1]NKC'!$E$5007,0)+H2368)=16,"",MATCH($C$8,OFFSET([1]NKC!$E$10,H2368,0):'[1]NKC'!$E$5007,0)+H2368))</f>
        <v/>
      </c>
    </row>
    <row r="2370" spans="1:8" s="52" customFormat="1" ht="14.25" hidden="1">
      <c r="A2370" s="45" t="str">
        <f ca="1">IF($H2370="","",INDEX([1]NKC!$A$10:$A$5007,$H2370))</f>
        <v/>
      </c>
      <c r="B2370" s="46" t="str">
        <f ca="1">IF($H2370="","",INDEX([1]NKC!$B$10:$B$5007,$H2370))</f>
        <v/>
      </c>
      <c r="C2370" s="47" t="str">
        <f ca="1">IF($H2370="","",INDEX([1]NKC!$C$10:$C$5007,$H2370))</f>
        <v/>
      </c>
      <c r="D2370" s="48" t="str">
        <f ca="1">IF(IF($H2370="","",INDEX([1]NKC!$D$10:$D$5007,$H2370))=$C$8,IF($H2370="","",INDEX([1]NKC!$E$10:$E$5007,$H2370)),IF($H2370="","",INDEX([1]NKC!$D$10:$D$5007,$H2370)))</f>
        <v/>
      </c>
      <c r="E2370" s="49" t="str">
        <f ca="1">IF(IF($H2370="","",INDEX([1]NKC!$E$10:$E$5007,$H2370))=$C$8,"",IF($H2370="","",INDEX([1]NKC!$F$10:$F$5007,$H2370)))</f>
        <v/>
      </c>
      <c r="F2370" s="55" t="str">
        <f ca="1">IF(IF($H2370="","",INDEX([1]NKC!$D$10:$D$5007,$H2370))=$C$8,"",IF($H2370="","",INDEX([1]NKC!$F$10:$F$5007,$H2370)))</f>
        <v/>
      </c>
      <c r="G2370" s="50">
        <f ca="1">IF(SUM(E2370:F2370)=0,0,$G$11+SUM(E$12:$E2370)-SUM(F$12:$F2370))</f>
        <v>0</v>
      </c>
      <c r="H2370" s="51" t="str">
        <f ca="1">IF(IF(TYPE(MATCH($C$8,OFFSET([1]NKC!$D$10,H2369,0):'[1]NKC'!$D$5007,0)+H2369)=16,"",MATCH($C$8,OFFSET([1]NKC!$D$10,H2369,0):'[1]NKC'!$D$5007,0)+H2369)&lt;IF(TYPE(MATCH($C$8,OFFSET([1]NKC!$E$10,H2369,0):'[1]NKC'!$E$5007,0)+H2369)=16,"",MATCH($C$8,OFFSET([1]NKC!$E$10,H2369,0):'[1]NKC'!$E$5007,0)+H2369),IF(TYPE(MATCH($C$8,OFFSET([1]NKC!$D$10,H2369,0):'[1]NKC'!$D$5007,0)+H2369)=16,"",MATCH($C$8,OFFSET([1]NKC!$D$10,H2369,0):'[1]NKC'!$D$5007,0)+H2369),IF(TYPE(MATCH($C$8,OFFSET([1]NKC!$E$10,H2369,0):'[1]NKC'!$E$5007,0)+H2369)=16,"",MATCH($C$8,OFFSET([1]NKC!$E$10,H2369,0):'[1]NKC'!$E$5007,0)+H2369))</f>
        <v/>
      </c>
    </row>
    <row r="2371" spans="1:8" s="52" customFormat="1" ht="14.25" hidden="1">
      <c r="A2371" s="45" t="str">
        <f ca="1">IF($H2371="","",INDEX([1]NKC!$A$10:$A$5007,$H2371))</f>
        <v/>
      </c>
      <c r="B2371" s="46" t="str">
        <f ca="1">IF($H2371="","",INDEX([1]NKC!$B$10:$B$5007,$H2371))</f>
        <v/>
      </c>
      <c r="C2371" s="47" t="str">
        <f ca="1">IF($H2371="","",INDEX([1]NKC!$C$10:$C$5007,$H2371))</f>
        <v/>
      </c>
      <c r="D2371" s="48" t="str">
        <f ca="1">IF(IF($H2371="","",INDEX([1]NKC!$D$10:$D$5007,$H2371))=$C$8,IF($H2371="","",INDEX([1]NKC!$E$10:$E$5007,$H2371)),IF($H2371="","",INDEX([1]NKC!$D$10:$D$5007,$H2371)))</f>
        <v/>
      </c>
      <c r="E2371" s="49" t="str">
        <f ca="1">IF(IF($H2371="","",INDEX([1]NKC!$E$10:$E$5007,$H2371))=$C$8,"",IF($H2371="","",INDEX([1]NKC!$F$10:$F$5007,$H2371)))</f>
        <v/>
      </c>
      <c r="F2371" s="55" t="str">
        <f ca="1">IF(IF($H2371="","",INDEX([1]NKC!$D$10:$D$5007,$H2371))=$C$8,"",IF($H2371="","",INDEX([1]NKC!$F$10:$F$5007,$H2371)))</f>
        <v/>
      </c>
      <c r="G2371" s="50">
        <f ca="1">IF(SUM(E2371:F2371)=0,0,$G$11+SUM(E$12:$E2371)-SUM(F$12:$F2371))</f>
        <v>0</v>
      </c>
      <c r="H2371" s="51" t="str">
        <f ca="1">IF(IF(TYPE(MATCH($C$8,OFFSET([1]NKC!$D$10,H2370,0):'[1]NKC'!$D$5007,0)+H2370)=16,"",MATCH($C$8,OFFSET([1]NKC!$D$10,H2370,0):'[1]NKC'!$D$5007,0)+H2370)&lt;IF(TYPE(MATCH($C$8,OFFSET([1]NKC!$E$10,H2370,0):'[1]NKC'!$E$5007,0)+H2370)=16,"",MATCH($C$8,OFFSET([1]NKC!$E$10,H2370,0):'[1]NKC'!$E$5007,0)+H2370),IF(TYPE(MATCH($C$8,OFFSET([1]NKC!$D$10,H2370,0):'[1]NKC'!$D$5007,0)+H2370)=16,"",MATCH($C$8,OFFSET([1]NKC!$D$10,H2370,0):'[1]NKC'!$D$5007,0)+H2370),IF(TYPE(MATCH($C$8,OFFSET([1]NKC!$E$10,H2370,0):'[1]NKC'!$E$5007,0)+H2370)=16,"",MATCH($C$8,OFFSET([1]NKC!$E$10,H2370,0):'[1]NKC'!$E$5007,0)+H2370))</f>
        <v/>
      </c>
    </row>
    <row r="2372" spans="1:8" s="52" customFormat="1" ht="14.25" hidden="1">
      <c r="A2372" s="45" t="str">
        <f ca="1">IF($H2372="","",INDEX([1]NKC!$A$10:$A$5007,$H2372))</f>
        <v/>
      </c>
      <c r="B2372" s="46" t="str">
        <f ca="1">IF($H2372="","",INDEX([1]NKC!$B$10:$B$5007,$H2372))</f>
        <v/>
      </c>
      <c r="C2372" s="47" t="str">
        <f ca="1">IF($H2372="","",INDEX([1]NKC!$C$10:$C$5007,$H2372))</f>
        <v/>
      </c>
      <c r="D2372" s="48" t="str">
        <f ca="1">IF(IF($H2372="","",INDEX([1]NKC!$D$10:$D$5007,$H2372))=$C$8,IF($H2372="","",INDEX([1]NKC!$E$10:$E$5007,$H2372)),IF($H2372="","",INDEX([1]NKC!$D$10:$D$5007,$H2372)))</f>
        <v/>
      </c>
      <c r="E2372" s="49" t="str">
        <f ca="1">IF(IF($H2372="","",INDEX([1]NKC!$E$10:$E$5007,$H2372))=$C$8,"",IF($H2372="","",INDEX([1]NKC!$F$10:$F$5007,$H2372)))</f>
        <v/>
      </c>
      <c r="F2372" s="55" t="str">
        <f ca="1">IF(IF($H2372="","",INDEX([1]NKC!$D$10:$D$5007,$H2372))=$C$8,"",IF($H2372="","",INDEX([1]NKC!$F$10:$F$5007,$H2372)))</f>
        <v/>
      </c>
      <c r="G2372" s="50">
        <f ca="1">IF(SUM(E2372:F2372)=0,0,$G$11+SUM(E$12:$E2372)-SUM(F$12:$F2372))</f>
        <v>0</v>
      </c>
      <c r="H2372" s="51" t="str">
        <f ca="1">IF(IF(TYPE(MATCH($C$8,OFFSET([1]NKC!$D$10,H2371,0):'[1]NKC'!$D$5007,0)+H2371)=16,"",MATCH($C$8,OFFSET([1]NKC!$D$10,H2371,0):'[1]NKC'!$D$5007,0)+H2371)&lt;IF(TYPE(MATCH($C$8,OFFSET([1]NKC!$E$10,H2371,0):'[1]NKC'!$E$5007,0)+H2371)=16,"",MATCH($C$8,OFFSET([1]NKC!$E$10,H2371,0):'[1]NKC'!$E$5007,0)+H2371),IF(TYPE(MATCH($C$8,OFFSET([1]NKC!$D$10,H2371,0):'[1]NKC'!$D$5007,0)+H2371)=16,"",MATCH($C$8,OFFSET([1]NKC!$D$10,H2371,0):'[1]NKC'!$D$5007,0)+H2371),IF(TYPE(MATCH($C$8,OFFSET([1]NKC!$E$10,H2371,0):'[1]NKC'!$E$5007,0)+H2371)=16,"",MATCH($C$8,OFFSET([1]NKC!$E$10,H2371,0):'[1]NKC'!$E$5007,0)+H2371))</f>
        <v/>
      </c>
    </row>
    <row r="2373" spans="1:8" s="52" customFormat="1" ht="14.25" hidden="1">
      <c r="A2373" s="45" t="str">
        <f ca="1">IF($H2373="","",INDEX([1]NKC!$A$10:$A$5007,$H2373))</f>
        <v/>
      </c>
      <c r="B2373" s="46" t="str">
        <f ca="1">IF($H2373="","",INDEX([1]NKC!$B$10:$B$5007,$H2373))</f>
        <v/>
      </c>
      <c r="C2373" s="47" t="str">
        <f ca="1">IF($H2373="","",INDEX([1]NKC!$C$10:$C$5007,$H2373))</f>
        <v/>
      </c>
      <c r="D2373" s="48" t="str">
        <f ca="1">IF(IF($H2373="","",INDEX([1]NKC!$D$10:$D$5007,$H2373))=$C$8,IF($H2373="","",INDEX([1]NKC!$E$10:$E$5007,$H2373)),IF($H2373="","",INDEX([1]NKC!$D$10:$D$5007,$H2373)))</f>
        <v/>
      </c>
      <c r="E2373" s="49" t="str">
        <f ca="1">IF(IF($H2373="","",INDEX([1]NKC!$E$10:$E$5007,$H2373))=$C$8,"",IF($H2373="","",INDEX([1]NKC!$F$10:$F$5007,$H2373)))</f>
        <v/>
      </c>
      <c r="F2373" s="55" t="str">
        <f ca="1">IF(IF($H2373="","",INDEX([1]NKC!$D$10:$D$5007,$H2373))=$C$8,"",IF($H2373="","",INDEX([1]NKC!$F$10:$F$5007,$H2373)))</f>
        <v/>
      </c>
      <c r="G2373" s="50">
        <f ca="1">IF(SUM(E2373:F2373)=0,0,$G$11+SUM(E$12:$E2373)-SUM(F$12:$F2373))</f>
        <v>0</v>
      </c>
      <c r="H2373" s="51" t="str">
        <f ca="1">IF(IF(TYPE(MATCH($C$8,OFFSET([1]NKC!$D$10,H2372,0):'[1]NKC'!$D$5007,0)+H2372)=16,"",MATCH($C$8,OFFSET([1]NKC!$D$10,H2372,0):'[1]NKC'!$D$5007,0)+H2372)&lt;IF(TYPE(MATCH($C$8,OFFSET([1]NKC!$E$10,H2372,0):'[1]NKC'!$E$5007,0)+H2372)=16,"",MATCH($C$8,OFFSET([1]NKC!$E$10,H2372,0):'[1]NKC'!$E$5007,0)+H2372),IF(TYPE(MATCH($C$8,OFFSET([1]NKC!$D$10,H2372,0):'[1]NKC'!$D$5007,0)+H2372)=16,"",MATCH($C$8,OFFSET([1]NKC!$D$10,H2372,0):'[1]NKC'!$D$5007,0)+H2372),IF(TYPE(MATCH($C$8,OFFSET([1]NKC!$E$10,H2372,0):'[1]NKC'!$E$5007,0)+H2372)=16,"",MATCH($C$8,OFFSET([1]NKC!$E$10,H2372,0):'[1]NKC'!$E$5007,0)+H2372))</f>
        <v/>
      </c>
    </row>
    <row r="2374" spans="1:8" s="52" customFormat="1" ht="14.25" hidden="1">
      <c r="A2374" s="45" t="str">
        <f ca="1">IF($H2374="","",INDEX([1]NKC!$A$10:$A$5007,$H2374))</f>
        <v/>
      </c>
      <c r="B2374" s="46" t="str">
        <f ca="1">IF($H2374="","",INDEX([1]NKC!$B$10:$B$5007,$H2374))</f>
        <v/>
      </c>
      <c r="C2374" s="47" t="str">
        <f ca="1">IF($H2374="","",INDEX([1]NKC!$C$10:$C$5007,$H2374))</f>
        <v/>
      </c>
      <c r="D2374" s="48" t="str">
        <f ca="1">IF(IF($H2374="","",INDEX([1]NKC!$D$10:$D$5007,$H2374))=$C$8,IF($H2374="","",INDEX([1]NKC!$E$10:$E$5007,$H2374)),IF($H2374="","",INDEX([1]NKC!$D$10:$D$5007,$H2374)))</f>
        <v/>
      </c>
      <c r="E2374" s="49" t="str">
        <f ca="1">IF(IF($H2374="","",INDEX([1]NKC!$E$10:$E$5007,$H2374))=$C$8,"",IF($H2374="","",INDEX([1]NKC!$F$10:$F$5007,$H2374)))</f>
        <v/>
      </c>
      <c r="F2374" s="55" t="str">
        <f ca="1">IF(IF($H2374="","",INDEX([1]NKC!$D$10:$D$5007,$H2374))=$C$8,"",IF($H2374="","",INDEX([1]NKC!$F$10:$F$5007,$H2374)))</f>
        <v/>
      </c>
      <c r="G2374" s="50">
        <f ca="1">IF(SUM(E2374:F2374)=0,0,$G$11+SUM(E$12:$E2374)-SUM(F$12:$F2374))</f>
        <v>0</v>
      </c>
      <c r="H2374" s="51" t="str">
        <f ca="1">IF(IF(TYPE(MATCH($C$8,OFFSET([1]NKC!$D$10,H2373,0):'[1]NKC'!$D$5007,0)+H2373)=16,"",MATCH($C$8,OFFSET([1]NKC!$D$10,H2373,0):'[1]NKC'!$D$5007,0)+H2373)&lt;IF(TYPE(MATCH($C$8,OFFSET([1]NKC!$E$10,H2373,0):'[1]NKC'!$E$5007,0)+H2373)=16,"",MATCH($C$8,OFFSET([1]NKC!$E$10,H2373,0):'[1]NKC'!$E$5007,0)+H2373),IF(TYPE(MATCH($C$8,OFFSET([1]NKC!$D$10,H2373,0):'[1]NKC'!$D$5007,0)+H2373)=16,"",MATCH($C$8,OFFSET([1]NKC!$D$10,H2373,0):'[1]NKC'!$D$5007,0)+H2373),IF(TYPE(MATCH($C$8,OFFSET([1]NKC!$E$10,H2373,0):'[1]NKC'!$E$5007,0)+H2373)=16,"",MATCH($C$8,OFFSET([1]NKC!$E$10,H2373,0):'[1]NKC'!$E$5007,0)+H2373))</f>
        <v/>
      </c>
    </row>
    <row r="2375" spans="1:8" s="52" customFormat="1" ht="14.25" hidden="1">
      <c r="A2375" s="45" t="str">
        <f ca="1">IF($H2375="","",INDEX([1]NKC!$A$10:$A$5007,$H2375))</f>
        <v/>
      </c>
      <c r="B2375" s="46" t="str">
        <f ca="1">IF($H2375="","",INDEX([1]NKC!$B$10:$B$5007,$H2375))</f>
        <v/>
      </c>
      <c r="C2375" s="47" t="str">
        <f ca="1">IF($H2375="","",INDEX([1]NKC!$C$10:$C$5007,$H2375))</f>
        <v/>
      </c>
      <c r="D2375" s="48" t="str">
        <f ca="1">IF(IF($H2375="","",INDEX([1]NKC!$D$10:$D$5007,$H2375))=$C$8,IF($H2375="","",INDEX([1]NKC!$E$10:$E$5007,$H2375)),IF($H2375="","",INDEX([1]NKC!$D$10:$D$5007,$H2375)))</f>
        <v/>
      </c>
      <c r="E2375" s="49" t="str">
        <f ca="1">IF(IF($H2375="","",INDEX([1]NKC!$E$10:$E$5007,$H2375))=$C$8,"",IF($H2375="","",INDEX([1]NKC!$F$10:$F$5007,$H2375)))</f>
        <v/>
      </c>
      <c r="F2375" s="55" t="str">
        <f ca="1">IF(IF($H2375="","",INDEX([1]NKC!$D$10:$D$5007,$H2375))=$C$8,"",IF($H2375="","",INDEX([1]NKC!$F$10:$F$5007,$H2375)))</f>
        <v/>
      </c>
      <c r="G2375" s="50">
        <f ca="1">IF(SUM(E2375:F2375)=0,0,$G$11+SUM(E$12:$E2375)-SUM(F$12:$F2375))</f>
        <v>0</v>
      </c>
      <c r="H2375" s="51" t="str">
        <f ca="1">IF(IF(TYPE(MATCH($C$8,OFFSET([1]NKC!$D$10,H2374,0):'[1]NKC'!$D$5007,0)+H2374)=16,"",MATCH($C$8,OFFSET([1]NKC!$D$10,H2374,0):'[1]NKC'!$D$5007,0)+H2374)&lt;IF(TYPE(MATCH($C$8,OFFSET([1]NKC!$E$10,H2374,0):'[1]NKC'!$E$5007,0)+H2374)=16,"",MATCH($C$8,OFFSET([1]NKC!$E$10,H2374,0):'[1]NKC'!$E$5007,0)+H2374),IF(TYPE(MATCH($C$8,OFFSET([1]NKC!$D$10,H2374,0):'[1]NKC'!$D$5007,0)+H2374)=16,"",MATCH($C$8,OFFSET([1]NKC!$D$10,H2374,0):'[1]NKC'!$D$5007,0)+H2374),IF(TYPE(MATCH($C$8,OFFSET([1]NKC!$E$10,H2374,0):'[1]NKC'!$E$5007,0)+H2374)=16,"",MATCH($C$8,OFFSET([1]NKC!$E$10,H2374,0):'[1]NKC'!$E$5007,0)+H2374))</f>
        <v/>
      </c>
    </row>
    <row r="2376" spans="1:8" s="52" customFormat="1" ht="14.25" hidden="1">
      <c r="A2376" s="45" t="str">
        <f ca="1">IF($H2376="","",INDEX([1]NKC!$A$10:$A$5007,$H2376))</f>
        <v/>
      </c>
      <c r="B2376" s="46" t="str">
        <f ca="1">IF($H2376="","",INDEX([1]NKC!$B$10:$B$5007,$H2376))</f>
        <v/>
      </c>
      <c r="C2376" s="47" t="str">
        <f ca="1">IF($H2376="","",INDEX([1]NKC!$C$10:$C$5007,$H2376))</f>
        <v/>
      </c>
      <c r="D2376" s="48" t="str">
        <f ca="1">IF(IF($H2376="","",INDEX([1]NKC!$D$10:$D$5007,$H2376))=$C$8,IF($H2376="","",INDEX([1]NKC!$E$10:$E$5007,$H2376)),IF($H2376="","",INDEX([1]NKC!$D$10:$D$5007,$H2376)))</f>
        <v/>
      </c>
      <c r="E2376" s="49" t="str">
        <f ca="1">IF(IF($H2376="","",INDEX([1]NKC!$E$10:$E$5007,$H2376))=$C$8,"",IF($H2376="","",INDEX([1]NKC!$F$10:$F$5007,$H2376)))</f>
        <v/>
      </c>
      <c r="F2376" s="55" t="str">
        <f ca="1">IF(IF($H2376="","",INDEX([1]NKC!$D$10:$D$5007,$H2376))=$C$8,"",IF($H2376="","",INDEX([1]NKC!$F$10:$F$5007,$H2376)))</f>
        <v/>
      </c>
      <c r="G2376" s="50">
        <f ca="1">IF(SUM(E2376:F2376)=0,0,$G$11+SUM(E$12:$E2376)-SUM(F$12:$F2376))</f>
        <v>0</v>
      </c>
      <c r="H2376" s="51" t="str">
        <f ca="1">IF(IF(TYPE(MATCH($C$8,OFFSET([1]NKC!$D$10,H2375,0):'[1]NKC'!$D$5007,0)+H2375)=16,"",MATCH($C$8,OFFSET([1]NKC!$D$10,H2375,0):'[1]NKC'!$D$5007,0)+H2375)&lt;IF(TYPE(MATCH($C$8,OFFSET([1]NKC!$E$10,H2375,0):'[1]NKC'!$E$5007,0)+H2375)=16,"",MATCH($C$8,OFFSET([1]NKC!$E$10,H2375,0):'[1]NKC'!$E$5007,0)+H2375),IF(TYPE(MATCH($C$8,OFFSET([1]NKC!$D$10,H2375,0):'[1]NKC'!$D$5007,0)+H2375)=16,"",MATCH($C$8,OFFSET([1]NKC!$D$10,H2375,0):'[1]NKC'!$D$5007,0)+H2375),IF(TYPE(MATCH($C$8,OFFSET([1]NKC!$E$10,H2375,0):'[1]NKC'!$E$5007,0)+H2375)=16,"",MATCH($C$8,OFFSET([1]NKC!$E$10,H2375,0):'[1]NKC'!$E$5007,0)+H2375))</f>
        <v/>
      </c>
    </row>
    <row r="2377" spans="1:8" s="52" customFormat="1" ht="14.25" hidden="1">
      <c r="A2377" s="45" t="str">
        <f ca="1">IF($H2377="","",INDEX([1]NKC!$A$10:$A$5007,$H2377))</f>
        <v/>
      </c>
      <c r="B2377" s="46" t="str">
        <f ca="1">IF($H2377="","",INDEX([1]NKC!$B$10:$B$5007,$H2377))</f>
        <v/>
      </c>
      <c r="C2377" s="47" t="str">
        <f ca="1">IF($H2377="","",INDEX([1]NKC!$C$10:$C$5007,$H2377))</f>
        <v/>
      </c>
      <c r="D2377" s="48" t="str">
        <f ca="1">IF(IF($H2377="","",INDEX([1]NKC!$D$10:$D$5007,$H2377))=$C$8,IF($H2377="","",INDEX([1]NKC!$E$10:$E$5007,$H2377)),IF($H2377="","",INDEX([1]NKC!$D$10:$D$5007,$H2377)))</f>
        <v/>
      </c>
      <c r="E2377" s="49" t="str">
        <f ca="1">IF(IF($H2377="","",INDEX([1]NKC!$E$10:$E$5007,$H2377))=$C$8,"",IF($H2377="","",INDEX([1]NKC!$F$10:$F$5007,$H2377)))</f>
        <v/>
      </c>
      <c r="F2377" s="55" t="str">
        <f ca="1">IF(IF($H2377="","",INDEX([1]NKC!$D$10:$D$5007,$H2377))=$C$8,"",IF($H2377="","",INDEX([1]NKC!$F$10:$F$5007,$H2377)))</f>
        <v/>
      </c>
      <c r="G2377" s="50">
        <f ca="1">IF(SUM(E2377:F2377)=0,0,$G$11+SUM(E$12:$E2377)-SUM(F$12:$F2377))</f>
        <v>0</v>
      </c>
      <c r="H2377" s="51" t="str">
        <f ca="1">IF(IF(TYPE(MATCH($C$8,OFFSET([1]NKC!$D$10,H2376,0):'[1]NKC'!$D$5007,0)+H2376)=16,"",MATCH($C$8,OFFSET([1]NKC!$D$10,H2376,0):'[1]NKC'!$D$5007,0)+H2376)&lt;IF(TYPE(MATCH($C$8,OFFSET([1]NKC!$E$10,H2376,0):'[1]NKC'!$E$5007,0)+H2376)=16,"",MATCH($C$8,OFFSET([1]NKC!$E$10,H2376,0):'[1]NKC'!$E$5007,0)+H2376),IF(TYPE(MATCH($C$8,OFFSET([1]NKC!$D$10,H2376,0):'[1]NKC'!$D$5007,0)+H2376)=16,"",MATCH($C$8,OFFSET([1]NKC!$D$10,H2376,0):'[1]NKC'!$D$5007,0)+H2376),IF(TYPE(MATCH($C$8,OFFSET([1]NKC!$E$10,H2376,0):'[1]NKC'!$E$5007,0)+H2376)=16,"",MATCH($C$8,OFFSET([1]NKC!$E$10,H2376,0):'[1]NKC'!$E$5007,0)+H2376))</f>
        <v/>
      </c>
    </row>
    <row r="2378" spans="1:8" s="52" customFormat="1" ht="14.25" hidden="1">
      <c r="A2378" s="45" t="str">
        <f ca="1">IF($H2378="","",INDEX([1]NKC!$A$10:$A$5007,$H2378))</f>
        <v/>
      </c>
      <c r="B2378" s="46" t="str">
        <f ca="1">IF($H2378="","",INDEX([1]NKC!$B$10:$B$5007,$H2378))</f>
        <v/>
      </c>
      <c r="C2378" s="47" t="str">
        <f ca="1">IF($H2378="","",INDEX([1]NKC!$C$10:$C$5007,$H2378))</f>
        <v/>
      </c>
      <c r="D2378" s="48" t="str">
        <f ca="1">IF(IF($H2378="","",INDEX([1]NKC!$D$10:$D$5007,$H2378))=$C$8,IF($H2378="","",INDEX([1]NKC!$E$10:$E$5007,$H2378)),IF($H2378="","",INDEX([1]NKC!$D$10:$D$5007,$H2378)))</f>
        <v/>
      </c>
      <c r="E2378" s="49" t="str">
        <f ca="1">IF(IF($H2378="","",INDEX([1]NKC!$E$10:$E$5007,$H2378))=$C$8,"",IF($H2378="","",INDEX([1]NKC!$F$10:$F$5007,$H2378)))</f>
        <v/>
      </c>
      <c r="F2378" s="55" t="str">
        <f ca="1">IF(IF($H2378="","",INDEX([1]NKC!$D$10:$D$5007,$H2378))=$C$8,"",IF($H2378="","",INDEX([1]NKC!$F$10:$F$5007,$H2378)))</f>
        <v/>
      </c>
      <c r="G2378" s="50">
        <f ca="1">IF(SUM(E2378:F2378)=0,0,$G$11+SUM(E$12:$E2378)-SUM(F$12:$F2378))</f>
        <v>0</v>
      </c>
      <c r="H2378" s="51" t="str">
        <f ca="1">IF(IF(TYPE(MATCH($C$8,OFFSET([1]NKC!$D$10,H2377,0):'[1]NKC'!$D$5007,0)+H2377)=16,"",MATCH($C$8,OFFSET([1]NKC!$D$10,H2377,0):'[1]NKC'!$D$5007,0)+H2377)&lt;IF(TYPE(MATCH($C$8,OFFSET([1]NKC!$E$10,H2377,0):'[1]NKC'!$E$5007,0)+H2377)=16,"",MATCH($C$8,OFFSET([1]NKC!$E$10,H2377,0):'[1]NKC'!$E$5007,0)+H2377),IF(TYPE(MATCH($C$8,OFFSET([1]NKC!$D$10,H2377,0):'[1]NKC'!$D$5007,0)+H2377)=16,"",MATCH($C$8,OFFSET([1]NKC!$D$10,H2377,0):'[1]NKC'!$D$5007,0)+H2377),IF(TYPE(MATCH($C$8,OFFSET([1]NKC!$E$10,H2377,0):'[1]NKC'!$E$5007,0)+H2377)=16,"",MATCH($C$8,OFFSET([1]NKC!$E$10,H2377,0):'[1]NKC'!$E$5007,0)+H2377))</f>
        <v/>
      </c>
    </row>
    <row r="2379" spans="1:8" s="52" customFormat="1" ht="14.25" hidden="1">
      <c r="A2379" s="45" t="str">
        <f ca="1">IF($H2379="","",INDEX([1]NKC!$A$10:$A$5007,$H2379))</f>
        <v/>
      </c>
      <c r="B2379" s="46" t="str">
        <f ca="1">IF($H2379="","",INDEX([1]NKC!$B$10:$B$5007,$H2379))</f>
        <v/>
      </c>
      <c r="C2379" s="47" t="str">
        <f ca="1">IF($H2379="","",INDEX([1]NKC!$C$10:$C$5007,$H2379))</f>
        <v/>
      </c>
      <c r="D2379" s="48" t="str">
        <f ca="1">IF(IF($H2379="","",INDEX([1]NKC!$D$10:$D$5007,$H2379))=$C$8,IF($H2379="","",INDEX([1]NKC!$E$10:$E$5007,$H2379)),IF($H2379="","",INDEX([1]NKC!$D$10:$D$5007,$H2379)))</f>
        <v/>
      </c>
      <c r="E2379" s="49" t="str">
        <f ca="1">IF(IF($H2379="","",INDEX([1]NKC!$E$10:$E$5007,$H2379))=$C$8,"",IF($H2379="","",INDEX([1]NKC!$F$10:$F$5007,$H2379)))</f>
        <v/>
      </c>
      <c r="F2379" s="55" t="str">
        <f ca="1">IF(IF($H2379="","",INDEX([1]NKC!$D$10:$D$5007,$H2379))=$C$8,"",IF($H2379="","",INDEX([1]NKC!$F$10:$F$5007,$H2379)))</f>
        <v/>
      </c>
      <c r="G2379" s="50">
        <f ca="1">IF(SUM(E2379:F2379)=0,0,$G$11+SUM(E$12:$E2379)-SUM(F$12:$F2379))</f>
        <v>0</v>
      </c>
      <c r="H2379" s="51" t="str">
        <f ca="1">IF(IF(TYPE(MATCH($C$8,OFFSET([1]NKC!$D$10,H2378,0):'[1]NKC'!$D$5007,0)+H2378)=16,"",MATCH($C$8,OFFSET([1]NKC!$D$10,H2378,0):'[1]NKC'!$D$5007,0)+H2378)&lt;IF(TYPE(MATCH($C$8,OFFSET([1]NKC!$E$10,H2378,0):'[1]NKC'!$E$5007,0)+H2378)=16,"",MATCH($C$8,OFFSET([1]NKC!$E$10,H2378,0):'[1]NKC'!$E$5007,0)+H2378),IF(TYPE(MATCH($C$8,OFFSET([1]NKC!$D$10,H2378,0):'[1]NKC'!$D$5007,0)+H2378)=16,"",MATCH($C$8,OFFSET([1]NKC!$D$10,H2378,0):'[1]NKC'!$D$5007,0)+H2378),IF(TYPE(MATCH($C$8,OFFSET([1]NKC!$E$10,H2378,0):'[1]NKC'!$E$5007,0)+H2378)=16,"",MATCH($C$8,OFFSET([1]NKC!$E$10,H2378,0):'[1]NKC'!$E$5007,0)+H2378))</f>
        <v/>
      </c>
    </row>
    <row r="2380" spans="1:8" s="52" customFormat="1" ht="14.25" hidden="1">
      <c r="A2380" s="45" t="str">
        <f ca="1">IF($H2380="","",INDEX([1]NKC!$A$10:$A$5007,$H2380))</f>
        <v/>
      </c>
      <c r="B2380" s="46" t="str">
        <f ca="1">IF($H2380="","",INDEX([1]NKC!$B$10:$B$5007,$H2380))</f>
        <v/>
      </c>
      <c r="C2380" s="47" t="str">
        <f ca="1">IF($H2380="","",INDEX([1]NKC!$C$10:$C$5007,$H2380))</f>
        <v/>
      </c>
      <c r="D2380" s="48" t="str">
        <f ca="1">IF(IF($H2380="","",INDEX([1]NKC!$D$10:$D$5007,$H2380))=$C$8,IF($H2380="","",INDEX([1]NKC!$E$10:$E$5007,$H2380)),IF($H2380="","",INDEX([1]NKC!$D$10:$D$5007,$H2380)))</f>
        <v/>
      </c>
      <c r="E2380" s="49" t="str">
        <f ca="1">IF(IF($H2380="","",INDEX([1]NKC!$E$10:$E$5007,$H2380))=$C$8,"",IF($H2380="","",INDEX([1]NKC!$F$10:$F$5007,$H2380)))</f>
        <v/>
      </c>
      <c r="F2380" s="55" t="str">
        <f ca="1">IF(IF($H2380="","",INDEX([1]NKC!$D$10:$D$5007,$H2380))=$C$8,"",IF($H2380="","",INDEX([1]NKC!$F$10:$F$5007,$H2380)))</f>
        <v/>
      </c>
      <c r="G2380" s="50">
        <f ca="1">IF(SUM(E2380:F2380)=0,0,$G$11+SUM(E$12:$E2380)-SUM(F$12:$F2380))</f>
        <v>0</v>
      </c>
      <c r="H2380" s="51" t="str">
        <f ca="1">IF(IF(TYPE(MATCH($C$8,OFFSET([1]NKC!$D$10,H2379,0):'[1]NKC'!$D$5007,0)+H2379)=16,"",MATCH($C$8,OFFSET([1]NKC!$D$10,H2379,0):'[1]NKC'!$D$5007,0)+H2379)&lt;IF(TYPE(MATCH($C$8,OFFSET([1]NKC!$E$10,H2379,0):'[1]NKC'!$E$5007,0)+H2379)=16,"",MATCH($C$8,OFFSET([1]NKC!$E$10,H2379,0):'[1]NKC'!$E$5007,0)+H2379),IF(TYPE(MATCH($C$8,OFFSET([1]NKC!$D$10,H2379,0):'[1]NKC'!$D$5007,0)+H2379)=16,"",MATCH($C$8,OFFSET([1]NKC!$D$10,H2379,0):'[1]NKC'!$D$5007,0)+H2379),IF(TYPE(MATCH($C$8,OFFSET([1]NKC!$E$10,H2379,0):'[1]NKC'!$E$5007,0)+H2379)=16,"",MATCH($C$8,OFFSET([1]NKC!$E$10,H2379,0):'[1]NKC'!$E$5007,0)+H2379))</f>
        <v/>
      </c>
    </row>
    <row r="2381" spans="1:8" s="52" customFormat="1" ht="14.25" hidden="1">
      <c r="A2381" s="45" t="str">
        <f ca="1">IF($H2381="","",INDEX([1]NKC!$A$10:$A$5007,$H2381))</f>
        <v/>
      </c>
      <c r="B2381" s="46" t="str">
        <f ca="1">IF($H2381="","",INDEX([1]NKC!$B$10:$B$5007,$H2381))</f>
        <v/>
      </c>
      <c r="C2381" s="47" t="str">
        <f ca="1">IF($H2381="","",INDEX([1]NKC!$C$10:$C$5007,$H2381))</f>
        <v/>
      </c>
      <c r="D2381" s="48" t="str">
        <f ca="1">IF(IF($H2381="","",INDEX([1]NKC!$D$10:$D$5007,$H2381))=$C$8,IF($H2381="","",INDEX([1]NKC!$E$10:$E$5007,$H2381)),IF($H2381="","",INDEX([1]NKC!$D$10:$D$5007,$H2381)))</f>
        <v/>
      </c>
      <c r="E2381" s="49" t="str">
        <f ca="1">IF(IF($H2381="","",INDEX([1]NKC!$E$10:$E$5007,$H2381))=$C$8,"",IF($H2381="","",INDEX([1]NKC!$F$10:$F$5007,$H2381)))</f>
        <v/>
      </c>
      <c r="F2381" s="55" t="str">
        <f ca="1">IF(IF($H2381="","",INDEX([1]NKC!$D$10:$D$5007,$H2381))=$C$8,"",IF($H2381="","",INDEX([1]NKC!$F$10:$F$5007,$H2381)))</f>
        <v/>
      </c>
      <c r="G2381" s="50">
        <f ca="1">IF(SUM(E2381:F2381)=0,0,$G$11+SUM(E$12:$E2381)-SUM(F$12:$F2381))</f>
        <v>0</v>
      </c>
      <c r="H2381" s="51" t="str">
        <f ca="1">IF(IF(TYPE(MATCH($C$8,OFFSET([1]NKC!$D$10,H2380,0):'[1]NKC'!$D$5007,0)+H2380)=16,"",MATCH($C$8,OFFSET([1]NKC!$D$10,H2380,0):'[1]NKC'!$D$5007,0)+H2380)&lt;IF(TYPE(MATCH($C$8,OFFSET([1]NKC!$E$10,H2380,0):'[1]NKC'!$E$5007,0)+H2380)=16,"",MATCH($C$8,OFFSET([1]NKC!$E$10,H2380,0):'[1]NKC'!$E$5007,0)+H2380),IF(TYPE(MATCH($C$8,OFFSET([1]NKC!$D$10,H2380,0):'[1]NKC'!$D$5007,0)+H2380)=16,"",MATCH($C$8,OFFSET([1]NKC!$D$10,H2380,0):'[1]NKC'!$D$5007,0)+H2380),IF(TYPE(MATCH($C$8,OFFSET([1]NKC!$E$10,H2380,0):'[1]NKC'!$E$5007,0)+H2380)=16,"",MATCH($C$8,OFFSET([1]NKC!$E$10,H2380,0):'[1]NKC'!$E$5007,0)+H2380))</f>
        <v/>
      </c>
    </row>
    <row r="2382" spans="1:8" s="52" customFormat="1" ht="14.25" hidden="1">
      <c r="A2382" s="45" t="str">
        <f ca="1">IF($H2382="","",INDEX([1]NKC!$A$10:$A$5007,$H2382))</f>
        <v/>
      </c>
      <c r="B2382" s="46" t="str">
        <f ca="1">IF($H2382="","",INDEX([1]NKC!$B$10:$B$5007,$H2382))</f>
        <v/>
      </c>
      <c r="C2382" s="47" t="str">
        <f ca="1">IF($H2382="","",INDEX([1]NKC!$C$10:$C$5007,$H2382))</f>
        <v/>
      </c>
      <c r="D2382" s="48" t="str">
        <f ca="1">IF(IF($H2382="","",INDEX([1]NKC!$D$10:$D$5007,$H2382))=$C$8,IF($H2382="","",INDEX([1]NKC!$E$10:$E$5007,$H2382)),IF($H2382="","",INDEX([1]NKC!$D$10:$D$5007,$H2382)))</f>
        <v/>
      </c>
      <c r="E2382" s="49" t="str">
        <f ca="1">IF(IF($H2382="","",INDEX([1]NKC!$E$10:$E$5007,$H2382))=$C$8,"",IF($H2382="","",INDEX([1]NKC!$F$10:$F$5007,$H2382)))</f>
        <v/>
      </c>
      <c r="F2382" s="55" t="str">
        <f ca="1">IF(IF($H2382="","",INDEX([1]NKC!$D$10:$D$5007,$H2382))=$C$8,"",IF($H2382="","",INDEX([1]NKC!$F$10:$F$5007,$H2382)))</f>
        <v/>
      </c>
      <c r="G2382" s="50">
        <f ca="1">IF(SUM(E2382:F2382)=0,0,$G$11+SUM(E$12:$E2382)-SUM(F$12:$F2382))</f>
        <v>0</v>
      </c>
      <c r="H2382" s="51" t="str">
        <f ca="1">IF(IF(TYPE(MATCH($C$8,OFFSET([1]NKC!$D$10,H2381,0):'[1]NKC'!$D$5007,0)+H2381)=16,"",MATCH($C$8,OFFSET([1]NKC!$D$10,H2381,0):'[1]NKC'!$D$5007,0)+H2381)&lt;IF(TYPE(MATCH($C$8,OFFSET([1]NKC!$E$10,H2381,0):'[1]NKC'!$E$5007,0)+H2381)=16,"",MATCH($C$8,OFFSET([1]NKC!$E$10,H2381,0):'[1]NKC'!$E$5007,0)+H2381),IF(TYPE(MATCH($C$8,OFFSET([1]NKC!$D$10,H2381,0):'[1]NKC'!$D$5007,0)+H2381)=16,"",MATCH($C$8,OFFSET([1]NKC!$D$10,H2381,0):'[1]NKC'!$D$5007,0)+H2381),IF(TYPE(MATCH($C$8,OFFSET([1]NKC!$E$10,H2381,0):'[1]NKC'!$E$5007,0)+H2381)=16,"",MATCH($C$8,OFFSET([1]NKC!$E$10,H2381,0):'[1]NKC'!$E$5007,0)+H2381))</f>
        <v/>
      </c>
    </row>
    <row r="2383" spans="1:8" s="52" customFormat="1" ht="14.25" hidden="1">
      <c r="A2383" s="45" t="str">
        <f ca="1">IF($H2383="","",INDEX([1]NKC!$A$10:$A$5007,$H2383))</f>
        <v/>
      </c>
      <c r="B2383" s="46" t="str">
        <f ca="1">IF($H2383="","",INDEX([1]NKC!$B$10:$B$5007,$H2383))</f>
        <v/>
      </c>
      <c r="C2383" s="47" t="str">
        <f ca="1">IF($H2383="","",INDEX([1]NKC!$C$10:$C$5007,$H2383))</f>
        <v/>
      </c>
      <c r="D2383" s="48" t="str">
        <f ca="1">IF(IF($H2383="","",INDEX([1]NKC!$D$10:$D$5007,$H2383))=$C$8,IF($H2383="","",INDEX([1]NKC!$E$10:$E$5007,$H2383)),IF($H2383="","",INDEX([1]NKC!$D$10:$D$5007,$H2383)))</f>
        <v/>
      </c>
      <c r="E2383" s="49" t="str">
        <f ca="1">IF(IF($H2383="","",INDEX([1]NKC!$E$10:$E$5007,$H2383))=$C$8,"",IF($H2383="","",INDEX([1]NKC!$F$10:$F$5007,$H2383)))</f>
        <v/>
      </c>
      <c r="F2383" s="55" t="str">
        <f ca="1">IF(IF($H2383="","",INDEX([1]NKC!$D$10:$D$5007,$H2383))=$C$8,"",IF($H2383="","",INDEX([1]NKC!$F$10:$F$5007,$H2383)))</f>
        <v/>
      </c>
      <c r="G2383" s="50">
        <f ca="1">IF(SUM(E2383:F2383)=0,0,$G$11+SUM(E$12:$E2383)-SUM(F$12:$F2383))</f>
        <v>0</v>
      </c>
      <c r="H2383" s="51" t="str">
        <f ca="1">IF(IF(TYPE(MATCH($C$8,OFFSET([1]NKC!$D$10,H2382,0):'[1]NKC'!$D$5007,0)+H2382)=16,"",MATCH($C$8,OFFSET([1]NKC!$D$10,H2382,0):'[1]NKC'!$D$5007,0)+H2382)&lt;IF(TYPE(MATCH($C$8,OFFSET([1]NKC!$E$10,H2382,0):'[1]NKC'!$E$5007,0)+H2382)=16,"",MATCH($C$8,OFFSET([1]NKC!$E$10,H2382,0):'[1]NKC'!$E$5007,0)+H2382),IF(TYPE(MATCH($C$8,OFFSET([1]NKC!$D$10,H2382,0):'[1]NKC'!$D$5007,0)+H2382)=16,"",MATCH($C$8,OFFSET([1]NKC!$D$10,H2382,0):'[1]NKC'!$D$5007,0)+H2382),IF(TYPE(MATCH($C$8,OFFSET([1]NKC!$E$10,H2382,0):'[1]NKC'!$E$5007,0)+H2382)=16,"",MATCH($C$8,OFFSET([1]NKC!$E$10,H2382,0):'[1]NKC'!$E$5007,0)+H2382))</f>
        <v/>
      </c>
    </row>
    <row r="2384" spans="1:8" s="52" customFormat="1" ht="14.25" hidden="1">
      <c r="A2384" s="45" t="str">
        <f ca="1">IF($H2384="","",INDEX([1]NKC!$A$10:$A$5007,$H2384))</f>
        <v/>
      </c>
      <c r="B2384" s="46" t="str">
        <f ca="1">IF($H2384="","",INDEX([1]NKC!$B$10:$B$5007,$H2384))</f>
        <v/>
      </c>
      <c r="C2384" s="47" t="str">
        <f ca="1">IF($H2384="","",INDEX([1]NKC!$C$10:$C$5007,$H2384))</f>
        <v/>
      </c>
      <c r="D2384" s="48" t="str">
        <f ca="1">IF(IF($H2384="","",INDEX([1]NKC!$D$10:$D$5007,$H2384))=$C$8,IF($H2384="","",INDEX([1]NKC!$E$10:$E$5007,$H2384)),IF($H2384="","",INDEX([1]NKC!$D$10:$D$5007,$H2384)))</f>
        <v/>
      </c>
      <c r="E2384" s="49" t="str">
        <f ca="1">IF(IF($H2384="","",INDEX([1]NKC!$E$10:$E$5007,$H2384))=$C$8,"",IF($H2384="","",INDEX([1]NKC!$F$10:$F$5007,$H2384)))</f>
        <v/>
      </c>
      <c r="F2384" s="55" t="str">
        <f ca="1">IF(IF($H2384="","",INDEX([1]NKC!$D$10:$D$5007,$H2384))=$C$8,"",IF($H2384="","",INDEX([1]NKC!$F$10:$F$5007,$H2384)))</f>
        <v/>
      </c>
      <c r="G2384" s="50">
        <f ca="1">IF(SUM(E2384:F2384)=0,0,$G$11+SUM(E$12:$E2384)-SUM(F$12:$F2384))</f>
        <v>0</v>
      </c>
      <c r="H2384" s="51" t="str">
        <f ca="1">IF(IF(TYPE(MATCH($C$8,OFFSET([1]NKC!$D$10,H2383,0):'[1]NKC'!$D$5007,0)+H2383)=16,"",MATCH($C$8,OFFSET([1]NKC!$D$10,H2383,0):'[1]NKC'!$D$5007,0)+H2383)&lt;IF(TYPE(MATCH($C$8,OFFSET([1]NKC!$E$10,H2383,0):'[1]NKC'!$E$5007,0)+H2383)=16,"",MATCH($C$8,OFFSET([1]NKC!$E$10,H2383,0):'[1]NKC'!$E$5007,0)+H2383),IF(TYPE(MATCH($C$8,OFFSET([1]NKC!$D$10,H2383,0):'[1]NKC'!$D$5007,0)+H2383)=16,"",MATCH($C$8,OFFSET([1]NKC!$D$10,H2383,0):'[1]NKC'!$D$5007,0)+H2383),IF(TYPE(MATCH($C$8,OFFSET([1]NKC!$E$10,H2383,0):'[1]NKC'!$E$5007,0)+H2383)=16,"",MATCH($C$8,OFFSET([1]NKC!$E$10,H2383,0):'[1]NKC'!$E$5007,0)+H2383))</f>
        <v/>
      </c>
    </row>
    <row r="2385" spans="1:8" s="52" customFormat="1" ht="14.25" hidden="1">
      <c r="A2385" s="45" t="str">
        <f ca="1">IF($H2385="","",INDEX([1]NKC!$A$10:$A$5007,$H2385))</f>
        <v/>
      </c>
      <c r="B2385" s="46" t="str">
        <f ca="1">IF($H2385="","",INDEX([1]NKC!$B$10:$B$5007,$H2385))</f>
        <v/>
      </c>
      <c r="C2385" s="47" t="str">
        <f ca="1">IF($H2385="","",INDEX([1]NKC!$C$10:$C$5007,$H2385))</f>
        <v/>
      </c>
      <c r="D2385" s="48" t="str">
        <f ca="1">IF(IF($H2385="","",INDEX([1]NKC!$D$10:$D$5007,$H2385))=$C$8,IF($H2385="","",INDEX([1]NKC!$E$10:$E$5007,$H2385)),IF($H2385="","",INDEX([1]NKC!$D$10:$D$5007,$H2385)))</f>
        <v/>
      </c>
      <c r="E2385" s="49" t="str">
        <f ca="1">IF(IF($H2385="","",INDEX([1]NKC!$E$10:$E$5007,$H2385))=$C$8,"",IF($H2385="","",INDEX([1]NKC!$F$10:$F$5007,$H2385)))</f>
        <v/>
      </c>
      <c r="F2385" s="55" t="str">
        <f ca="1">IF(IF($H2385="","",INDEX([1]NKC!$D$10:$D$5007,$H2385))=$C$8,"",IF($H2385="","",INDEX([1]NKC!$F$10:$F$5007,$H2385)))</f>
        <v/>
      </c>
      <c r="G2385" s="50">
        <f ca="1">IF(SUM(E2385:F2385)=0,0,$G$11+SUM(E$12:$E2385)-SUM(F$12:$F2385))</f>
        <v>0</v>
      </c>
      <c r="H2385" s="51" t="str">
        <f ca="1">IF(IF(TYPE(MATCH($C$8,OFFSET([1]NKC!$D$10,H2384,0):'[1]NKC'!$D$5007,0)+H2384)=16,"",MATCH($C$8,OFFSET([1]NKC!$D$10,H2384,0):'[1]NKC'!$D$5007,0)+H2384)&lt;IF(TYPE(MATCH($C$8,OFFSET([1]NKC!$E$10,H2384,0):'[1]NKC'!$E$5007,0)+H2384)=16,"",MATCH($C$8,OFFSET([1]NKC!$E$10,H2384,0):'[1]NKC'!$E$5007,0)+H2384),IF(TYPE(MATCH($C$8,OFFSET([1]NKC!$D$10,H2384,0):'[1]NKC'!$D$5007,0)+H2384)=16,"",MATCH($C$8,OFFSET([1]NKC!$D$10,H2384,0):'[1]NKC'!$D$5007,0)+H2384),IF(TYPE(MATCH($C$8,OFFSET([1]NKC!$E$10,H2384,0):'[1]NKC'!$E$5007,0)+H2384)=16,"",MATCH($C$8,OFFSET([1]NKC!$E$10,H2384,0):'[1]NKC'!$E$5007,0)+H2384))</f>
        <v/>
      </c>
    </row>
    <row r="2386" spans="1:8" s="52" customFormat="1" ht="14.25" hidden="1">
      <c r="A2386" s="45" t="str">
        <f ca="1">IF($H2386="","",INDEX([1]NKC!$A$10:$A$5007,$H2386))</f>
        <v/>
      </c>
      <c r="B2386" s="46" t="str">
        <f ca="1">IF($H2386="","",INDEX([1]NKC!$B$10:$B$5007,$H2386))</f>
        <v/>
      </c>
      <c r="C2386" s="47" t="str">
        <f ca="1">IF($H2386="","",INDEX([1]NKC!$C$10:$C$5007,$H2386))</f>
        <v/>
      </c>
      <c r="D2386" s="48" t="str">
        <f ca="1">IF(IF($H2386="","",INDEX([1]NKC!$D$10:$D$5007,$H2386))=$C$8,IF($H2386="","",INDEX([1]NKC!$E$10:$E$5007,$H2386)),IF($H2386="","",INDEX([1]NKC!$D$10:$D$5007,$H2386)))</f>
        <v/>
      </c>
      <c r="E2386" s="49" t="str">
        <f ca="1">IF(IF($H2386="","",INDEX([1]NKC!$E$10:$E$5007,$H2386))=$C$8,"",IF($H2386="","",INDEX([1]NKC!$F$10:$F$5007,$H2386)))</f>
        <v/>
      </c>
      <c r="F2386" s="55" t="str">
        <f ca="1">IF(IF($H2386="","",INDEX([1]NKC!$D$10:$D$5007,$H2386))=$C$8,"",IF($H2386="","",INDEX([1]NKC!$F$10:$F$5007,$H2386)))</f>
        <v/>
      </c>
      <c r="G2386" s="50">
        <f ca="1">IF(SUM(E2386:F2386)=0,0,$G$11+SUM(E$12:$E2386)-SUM(F$12:$F2386))</f>
        <v>0</v>
      </c>
      <c r="H2386" s="51" t="str">
        <f ca="1">IF(IF(TYPE(MATCH($C$8,OFFSET([1]NKC!$D$10,H2385,0):'[1]NKC'!$D$5007,0)+H2385)=16,"",MATCH($C$8,OFFSET([1]NKC!$D$10,H2385,0):'[1]NKC'!$D$5007,0)+H2385)&lt;IF(TYPE(MATCH($C$8,OFFSET([1]NKC!$E$10,H2385,0):'[1]NKC'!$E$5007,0)+H2385)=16,"",MATCH($C$8,OFFSET([1]NKC!$E$10,H2385,0):'[1]NKC'!$E$5007,0)+H2385),IF(TYPE(MATCH($C$8,OFFSET([1]NKC!$D$10,H2385,0):'[1]NKC'!$D$5007,0)+H2385)=16,"",MATCH($C$8,OFFSET([1]NKC!$D$10,H2385,0):'[1]NKC'!$D$5007,0)+H2385),IF(TYPE(MATCH($C$8,OFFSET([1]NKC!$E$10,H2385,0):'[1]NKC'!$E$5007,0)+H2385)=16,"",MATCH($C$8,OFFSET([1]NKC!$E$10,H2385,0):'[1]NKC'!$E$5007,0)+H2385))</f>
        <v/>
      </c>
    </row>
    <row r="2387" spans="1:8" s="52" customFormat="1" ht="14.25" hidden="1">
      <c r="A2387" s="45" t="str">
        <f ca="1">IF($H2387="","",INDEX([1]NKC!$A$10:$A$5007,$H2387))</f>
        <v/>
      </c>
      <c r="B2387" s="46" t="str">
        <f ca="1">IF($H2387="","",INDEX([1]NKC!$B$10:$B$5007,$H2387))</f>
        <v/>
      </c>
      <c r="C2387" s="47" t="str">
        <f ca="1">IF($H2387="","",INDEX([1]NKC!$C$10:$C$5007,$H2387))</f>
        <v/>
      </c>
      <c r="D2387" s="48" t="str">
        <f ca="1">IF(IF($H2387="","",INDEX([1]NKC!$D$10:$D$5007,$H2387))=$C$8,IF($H2387="","",INDEX([1]NKC!$E$10:$E$5007,$H2387)),IF($H2387="","",INDEX([1]NKC!$D$10:$D$5007,$H2387)))</f>
        <v/>
      </c>
      <c r="E2387" s="49" t="str">
        <f ca="1">IF(IF($H2387="","",INDEX([1]NKC!$E$10:$E$5007,$H2387))=$C$8,"",IF($H2387="","",INDEX([1]NKC!$F$10:$F$5007,$H2387)))</f>
        <v/>
      </c>
      <c r="F2387" s="55" t="str">
        <f ca="1">IF(IF($H2387="","",INDEX([1]NKC!$D$10:$D$5007,$H2387))=$C$8,"",IF($H2387="","",INDEX([1]NKC!$F$10:$F$5007,$H2387)))</f>
        <v/>
      </c>
      <c r="G2387" s="50">
        <f ca="1">IF(SUM(E2387:F2387)=0,0,$G$11+SUM(E$12:$E2387)-SUM(F$12:$F2387))</f>
        <v>0</v>
      </c>
      <c r="H2387" s="51" t="str">
        <f ca="1">IF(IF(TYPE(MATCH($C$8,OFFSET([1]NKC!$D$10,H2386,0):'[1]NKC'!$D$5007,0)+H2386)=16,"",MATCH($C$8,OFFSET([1]NKC!$D$10,H2386,0):'[1]NKC'!$D$5007,0)+H2386)&lt;IF(TYPE(MATCH($C$8,OFFSET([1]NKC!$E$10,H2386,0):'[1]NKC'!$E$5007,0)+H2386)=16,"",MATCH($C$8,OFFSET([1]NKC!$E$10,H2386,0):'[1]NKC'!$E$5007,0)+H2386),IF(TYPE(MATCH($C$8,OFFSET([1]NKC!$D$10,H2386,0):'[1]NKC'!$D$5007,0)+H2386)=16,"",MATCH($C$8,OFFSET([1]NKC!$D$10,H2386,0):'[1]NKC'!$D$5007,0)+H2386),IF(TYPE(MATCH($C$8,OFFSET([1]NKC!$E$10,H2386,0):'[1]NKC'!$E$5007,0)+H2386)=16,"",MATCH($C$8,OFFSET([1]NKC!$E$10,H2386,0):'[1]NKC'!$E$5007,0)+H2386))</f>
        <v/>
      </c>
    </row>
    <row r="2388" spans="1:8" s="52" customFormat="1" ht="14.25" hidden="1">
      <c r="A2388" s="45" t="str">
        <f ca="1">IF($H2388="","",INDEX([1]NKC!$A$10:$A$5007,$H2388))</f>
        <v/>
      </c>
      <c r="B2388" s="46" t="str">
        <f ca="1">IF($H2388="","",INDEX([1]NKC!$B$10:$B$5007,$H2388))</f>
        <v/>
      </c>
      <c r="C2388" s="47" t="str">
        <f ca="1">IF($H2388="","",INDEX([1]NKC!$C$10:$C$5007,$H2388))</f>
        <v/>
      </c>
      <c r="D2388" s="48" t="str">
        <f ca="1">IF(IF($H2388="","",INDEX([1]NKC!$D$10:$D$5007,$H2388))=$C$8,IF($H2388="","",INDEX([1]NKC!$E$10:$E$5007,$H2388)),IF($H2388="","",INDEX([1]NKC!$D$10:$D$5007,$H2388)))</f>
        <v/>
      </c>
      <c r="E2388" s="49" t="str">
        <f ca="1">IF(IF($H2388="","",INDEX([1]NKC!$E$10:$E$5007,$H2388))=$C$8,"",IF($H2388="","",INDEX([1]NKC!$F$10:$F$5007,$H2388)))</f>
        <v/>
      </c>
      <c r="F2388" s="55" t="str">
        <f ca="1">IF(IF($H2388="","",INDEX([1]NKC!$D$10:$D$5007,$H2388))=$C$8,"",IF($H2388="","",INDEX([1]NKC!$F$10:$F$5007,$H2388)))</f>
        <v/>
      </c>
      <c r="G2388" s="50">
        <f ca="1">IF(SUM(E2388:F2388)=0,0,$G$11+SUM(E$12:$E2388)-SUM(F$12:$F2388))</f>
        <v>0</v>
      </c>
      <c r="H2388" s="51" t="str">
        <f ca="1">IF(IF(TYPE(MATCH($C$8,OFFSET([1]NKC!$D$10,H2387,0):'[1]NKC'!$D$5007,0)+H2387)=16,"",MATCH($C$8,OFFSET([1]NKC!$D$10,H2387,0):'[1]NKC'!$D$5007,0)+H2387)&lt;IF(TYPE(MATCH($C$8,OFFSET([1]NKC!$E$10,H2387,0):'[1]NKC'!$E$5007,0)+H2387)=16,"",MATCH($C$8,OFFSET([1]NKC!$E$10,H2387,0):'[1]NKC'!$E$5007,0)+H2387),IF(TYPE(MATCH($C$8,OFFSET([1]NKC!$D$10,H2387,0):'[1]NKC'!$D$5007,0)+H2387)=16,"",MATCH($C$8,OFFSET([1]NKC!$D$10,H2387,0):'[1]NKC'!$D$5007,0)+H2387),IF(TYPE(MATCH($C$8,OFFSET([1]NKC!$E$10,H2387,0):'[1]NKC'!$E$5007,0)+H2387)=16,"",MATCH($C$8,OFFSET([1]NKC!$E$10,H2387,0):'[1]NKC'!$E$5007,0)+H2387))</f>
        <v/>
      </c>
    </row>
    <row r="2389" spans="1:8" s="52" customFormat="1" ht="14.25" hidden="1">
      <c r="A2389" s="45" t="str">
        <f ca="1">IF($H2389="","",INDEX([1]NKC!$A$10:$A$5007,$H2389))</f>
        <v/>
      </c>
      <c r="B2389" s="46" t="str">
        <f ca="1">IF($H2389="","",INDEX([1]NKC!$B$10:$B$5007,$H2389))</f>
        <v/>
      </c>
      <c r="C2389" s="47" t="str">
        <f ca="1">IF($H2389="","",INDEX([1]NKC!$C$10:$C$5007,$H2389))</f>
        <v/>
      </c>
      <c r="D2389" s="48" t="str">
        <f ca="1">IF(IF($H2389="","",INDEX([1]NKC!$D$10:$D$5007,$H2389))=$C$8,IF($H2389="","",INDEX([1]NKC!$E$10:$E$5007,$H2389)),IF($H2389="","",INDEX([1]NKC!$D$10:$D$5007,$H2389)))</f>
        <v/>
      </c>
      <c r="E2389" s="49" t="str">
        <f ca="1">IF(IF($H2389="","",INDEX([1]NKC!$E$10:$E$5007,$H2389))=$C$8,"",IF($H2389="","",INDEX([1]NKC!$F$10:$F$5007,$H2389)))</f>
        <v/>
      </c>
      <c r="F2389" s="55" t="str">
        <f ca="1">IF(IF($H2389="","",INDEX([1]NKC!$D$10:$D$5007,$H2389))=$C$8,"",IF($H2389="","",INDEX([1]NKC!$F$10:$F$5007,$H2389)))</f>
        <v/>
      </c>
      <c r="G2389" s="50">
        <f ca="1">IF(SUM(E2389:F2389)=0,0,$G$11+SUM(E$12:$E2389)-SUM(F$12:$F2389))</f>
        <v>0</v>
      </c>
      <c r="H2389" s="51" t="str">
        <f ca="1">IF(IF(TYPE(MATCH($C$8,OFFSET([1]NKC!$D$10,H2388,0):'[1]NKC'!$D$5007,0)+H2388)=16,"",MATCH($C$8,OFFSET([1]NKC!$D$10,H2388,0):'[1]NKC'!$D$5007,0)+H2388)&lt;IF(TYPE(MATCH($C$8,OFFSET([1]NKC!$E$10,H2388,0):'[1]NKC'!$E$5007,0)+H2388)=16,"",MATCH($C$8,OFFSET([1]NKC!$E$10,H2388,0):'[1]NKC'!$E$5007,0)+H2388),IF(TYPE(MATCH($C$8,OFFSET([1]NKC!$D$10,H2388,0):'[1]NKC'!$D$5007,0)+H2388)=16,"",MATCH($C$8,OFFSET([1]NKC!$D$10,H2388,0):'[1]NKC'!$D$5007,0)+H2388),IF(TYPE(MATCH($C$8,OFFSET([1]NKC!$E$10,H2388,0):'[1]NKC'!$E$5007,0)+H2388)=16,"",MATCH($C$8,OFFSET([1]NKC!$E$10,H2388,0):'[1]NKC'!$E$5007,0)+H2388))</f>
        <v/>
      </c>
    </row>
    <row r="2390" spans="1:8" s="52" customFormat="1" ht="14.25" hidden="1">
      <c r="A2390" s="45" t="str">
        <f ca="1">IF($H2390="","",INDEX([1]NKC!$A$10:$A$5007,$H2390))</f>
        <v/>
      </c>
      <c r="B2390" s="46" t="str">
        <f ca="1">IF($H2390="","",INDEX([1]NKC!$B$10:$B$5007,$H2390))</f>
        <v/>
      </c>
      <c r="C2390" s="47" t="str">
        <f ca="1">IF($H2390="","",INDEX([1]NKC!$C$10:$C$5007,$H2390))</f>
        <v/>
      </c>
      <c r="D2390" s="48" t="str">
        <f ca="1">IF(IF($H2390="","",INDEX([1]NKC!$D$10:$D$5007,$H2390))=$C$8,IF($H2390="","",INDEX([1]NKC!$E$10:$E$5007,$H2390)),IF($H2390="","",INDEX([1]NKC!$D$10:$D$5007,$H2390)))</f>
        <v/>
      </c>
      <c r="E2390" s="49" t="str">
        <f ca="1">IF(IF($H2390="","",INDEX([1]NKC!$E$10:$E$5007,$H2390))=$C$8,"",IF($H2390="","",INDEX([1]NKC!$F$10:$F$5007,$H2390)))</f>
        <v/>
      </c>
      <c r="F2390" s="55" t="str">
        <f ca="1">IF(IF($H2390="","",INDEX([1]NKC!$D$10:$D$5007,$H2390))=$C$8,"",IF($H2390="","",INDEX([1]NKC!$F$10:$F$5007,$H2390)))</f>
        <v/>
      </c>
      <c r="G2390" s="50">
        <f ca="1">IF(SUM(E2390:F2390)=0,0,$G$11+SUM(E$12:$E2390)-SUM(F$12:$F2390))</f>
        <v>0</v>
      </c>
      <c r="H2390" s="51" t="str">
        <f ca="1">IF(IF(TYPE(MATCH($C$8,OFFSET([1]NKC!$D$10,H2389,0):'[1]NKC'!$D$5007,0)+H2389)=16,"",MATCH($C$8,OFFSET([1]NKC!$D$10,H2389,0):'[1]NKC'!$D$5007,0)+H2389)&lt;IF(TYPE(MATCH($C$8,OFFSET([1]NKC!$E$10,H2389,0):'[1]NKC'!$E$5007,0)+H2389)=16,"",MATCH($C$8,OFFSET([1]NKC!$E$10,H2389,0):'[1]NKC'!$E$5007,0)+H2389),IF(TYPE(MATCH($C$8,OFFSET([1]NKC!$D$10,H2389,0):'[1]NKC'!$D$5007,0)+H2389)=16,"",MATCH($C$8,OFFSET([1]NKC!$D$10,H2389,0):'[1]NKC'!$D$5007,0)+H2389),IF(TYPE(MATCH($C$8,OFFSET([1]NKC!$E$10,H2389,0):'[1]NKC'!$E$5007,0)+H2389)=16,"",MATCH($C$8,OFFSET([1]NKC!$E$10,H2389,0):'[1]NKC'!$E$5007,0)+H2389))</f>
        <v/>
      </c>
    </row>
    <row r="2391" spans="1:8" s="52" customFormat="1" ht="14.25" hidden="1">
      <c r="A2391" s="45" t="str">
        <f ca="1">IF($H2391="","",INDEX([1]NKC!$A$10:$A$5007,$H2391))</f>
        <v/>
      </c>
      <c r="B2391" s="46" t="str">
        <f ca="1">IF($H2391="","",INDEX([1]NKC!$B$10:$B$5007,$H2391))</f>
        <v/>
      </c>
      <c r="C2391" s="47" t="str">
        <f ca="1">IF($H2391="","",INDEX([1]NKC!$C$10:$C$5007,$H2391))</f>
        <v/>
      </c>
      <c r="D2391" s="48" t="str">
        <f ca="1">IF(IF($H2391="","",INDEX([1]NKC!$D$10:$D$5007,$H2391))=$C$8,IF($H2391="","",INDEX([1]NKC!$E$10:$E$5007,$H2391)),IF($H2391="","",INDEX([1]NKC!$D$10:$D$5007,$H2391)))</f>
        <v/>
      </c>
      <c r="E2391" s="49" t="str">
        <f ca="1">IF(IF($H2391="","",INDEX([1]NKC!$E$10:$E$5007,$H2391))=$C$8,"",IF($H2391="","",INDEX([1]NKC!$F$10:$F$5007,$H2391)))</f>
        <v/>
      </c>
      <c r="F2391" s="55" t="str">
        <f ca="1">IF(IF($H2391="","",INDEX([1]NKC!$D$10:$D$5007,$H2391))=$C$8,"",IF($H2391="","",INDEX([1]NKC!$F$10:$F$5007,$H2391)))</f>
        <v/>
      </c>
      <c r="G2391" s="50">
        <f ca="1">IF(SUM(E2391:F2391)=0,0,$G$11+SUM(E$12:$E2391)-SUM(F$12:$F2391))</f>
        <v>0</v>
      </c>
      <c r="H2391" s="51" t="str">
        <f ca="1">IF(IF(TYPE(MATCH($C$8,OFFSET([1]NKC!$D$10,H2390,0):'[1]NKC'!$D$5007,0)+H2390)=16,"",MATCH($C$8,OFFSET([1]NKC!$D$10,H2390,0):'[1]NKC'!$D$5007,0)+H2390)&lt;IF(TYPE(MATCH($C$8,OFFSET([1]NKC!$E$10,H2390,0):'[1]NKC'!$E$5007,0)+H2390)=16,"",MATCH($C$8,OFFSET([1]NKC!$E$10,H2390,0):'[1]NKC'!$E$5007,0)+H2390),IF(TYPE(MATCH($C$8,OFFSET([1]NKC!$D$10,H2390,0):'[1]NKC'!$D$5007,0)+H2390)=16,"",MATCH($C$8,OFFSET([1]NKC!$D$10,H2390,0):'[1]NKC'!$D$5007,0)+H2390),IF(TYPE(MATCH($C$8,OFFSET([1]NKC!$E$10,H2390,0):'[1]NKC'!$E$5007,0)+H2390)=16,"",MATCH($C$8,OFFSET([1]NKC!$E$10,H2390,0):'[1]NKC'!$E$5007,0)+H2390))</f>
        <v/>
      </c>
    </row>
    <row r="2392" spans="1:8" s="52" customFormat="1" ht="14.25" hidden="1">
      <c r="A2392" s="45" t="str">
        <f ca="1">IF($H2392="","",INDEX([1]NKC!$A$10:$A$5007,$H2392))</f>
        <v/>
      </c>
      <c r="B2392" s="46" t="str">
        <f ca="1">IF($H2392="","",INDEX([1]NKC!$B$10:$B$5007,$H2392))</f>
        <v/>
      </c>
      <c r="C2392" s="47" t="str">
        <f ca="1">IF($H2392="","",INDEX([1]NKC!$C$10:$C$5007,$H2392))</f>
        <v/>
      </c>
      <c r="D2392" s="48" t="str">
        <f ca="1">IF(IF($H2392="","",INDEX([1]NKC!$D$10:$D$5007,$H2392))=$C$8,IF($H2392="","",INDEX([1]NKC!$E$10:$E$5007,$H2392)),IF($H2392="","",INDEX([1]NKC!$D$10:$D$5007,$H2392)))</f>
        <v/>
      </c>
      <c r="E2392" s="49" t="str">
        <f ca="1">IF(IF($H2392="","",INDEX([1]NKC!$E$10:$E$5007,$H2392))=$C$8,"",IF($H2392="","",INDEX([1]NKC!$F$10:$F$5007,$H2392)))</f>
        <v/>
      </c>
      <c r="F2392" s="55" t="str">
        <f ca="1">IF(IF($H2392="","",INDEX([1]NKC!$D$10:$D$5007,$H2392))=$C$8,"",IF($H2392="","",INDEX([1]NKC!$F$10:$F$5007,$H2392)))</f>
        <v/>
      </c>
      <c r="G2392" s="50">
        <f ca="1">IF(SUM(E2392:F2392)=0,0,$G$11+SUM(E$12:$E2392)-SUM(F$12:$F2392))</f>
        <v>0</v>
      </c>
      <c r="H2392" s="51" t="str">
        <f ca="1">IF(IF(TYPE(MATCH($C$8,OFFSET([1]NKC!$D$10,H2391,0):'[1]NKC'!$D$5007,0)+H2391)=16,"",MATCH($C$8,OFFSET([1]NKC!$D$10,H2391,0):'[1]NKC'!$D$5007,0)+H2391)&lt;IF(TYPE(MATCH($C$8,OFFSET([1]NKC!$E$10,H2391,0):'[1]NKC'!$E$5007,0)+H2391)=16,"",MATCH($C$8,OFFSET([1]NKC!$E$10,H2391,0):'[1]NKC'!$E$5007,0)+H2391),IF(TYPE(MATCH($C$8,OFFSET([1]NKC!$D$10,H2391,0):'[1]NKC'!$D$5007,0)+H2391)=16,"",MATCH($C$8,OFFSET([1]NKC!$D$10,H2391,0):'[1]NKC'!$D$5007,0)+H2391),IF(TYPE(MATCH($C$8,OFFSET([1]NKC!$E$10,H2391,0):'[1]NKC'!$E$5007,0)+H2391)=16,"",MATCH($C$8,OFFSET([1]NKC!$E$10,H2391,0):'[1]NKC'!$E$5007,0)+H2391))</f>
        <v/>
      </c>
    </row>
    <row r="2393" spans="1:8" s="52" customFormat="1" ht="14.25" hidden="1">
      <c r="A2393" s="45" t="str">
        <f ca="1">IF($H2393="","",INDEX([1]NKC!$A$10:$A$5007,$H2393))</f>
        <v/>
      </c>
      <c r="B2393" s="46" t="str">
        <f ca="1">IF($H2393="","",INDEX([1]NKC!$B$10:$B$5007,$H2393))</f>
        <v/>
      </c>
      <c r="C2393" s="47" t="str">
        <f ca="1">IF($H2393="","",INDEX([1]NKC!$C$10:$C$5007,$H2393))</f>
        <v/>
      </c>
      <c r="D2393" s="48" t="str">
        <f ca="1">IF(IF($H2393="","",INDEX([1]NKC!$D$10:$D$5007,$H2393))=$C$8,IF($H2393="","",INDEX([1]NKC!$E$10:$E$5007,$H2393)),IF($H2393="","",INDEX([1]NKC!$D$10:$D$5007,$H2393)))</f>
        <v/>
      </c>
      <c r="E2393" s="49" t="str">
        <f ca="1">IF(IF($H2393="","",INDEX([1]NKC!$E$10:$E$5007,$H2393))=$C$8,"",IF($H2393="","",INDEX([1]NKC!$F$10:$F$5007,$H2393)))</f>
        <v/>
      </c>
      <c r="F2393" s="55" t="str">
        <f ca="1">IF(IF($H2393="","",INDEX([1]NKC!$D$10:$D$5007,$H2393))=$C$8,"",IF($H2393="","",INDEX([1]NKC!$F$10:$F$5007,$H2393)))</f>
        <v/>
      </c>
      <c r="G2393" s="50">
        <f ca="1">IF(SUM(E2393:F2393)=0,0,$G$11+SUM(E$12:$E2393)-SUM(F$12:$F2393))</f>
        <v>0</v>
      </c>
      <c r="H2393" s="51" t="str">
        <f ca="1">IF(IF(TYPE(MATCH($C$8,OFFSET([1]NKC!$D$10,H2392,0):'[1]NKC'!$D$5007,0)+H2392)=16,"",MATCH($C$8,OFFSET([1]NKC!$D$10,H2392,0):'[1]NKC'!$D$5007,0)+H2392)&lt;IF(TYPE(MATCH($C$8,OFFSET([1]NKC!$E$10,H2392,0):'[1]NKC'!$E$5007,0)+H2392)=16,"",MATCH($C$8,OFFSET([1]NKC!$E$10,H2392,0):'[1]NKC'!$E$5007,0)+H2392),IF(TYPE(MATCH($C$8,OFFSET([1]NKC!$D$10,H2392,0):'[1]NKC'!$D$5007,0)+H2392)=16,"",MATCH($C$8,OFFSET([1]NKC!$D$10,H2392,0):'[1]NKC'!$D$5007,0)+H2392),IF(TYPE(MATCH($C$8,OFFSET([1]NKC!$E$10,H2392,0):'[1]NKC'!$E$5007,0)+H2392)=16,"",MATCH($C$8,OFFSET([1]NKC!$E$10,H2392,0):'[1]NKC'!$E$5007,0)+H2392))</f>
        <v/>
      </c>
    </row>
    <row r="2394" spans="1:8" s="52" customFormat="1" ht="14.25" hidden="1">
      <c r="A2394" s="45" t="str">
        <f ca="1">IF($H2394="","",INDEX([1]NKC!$A$10:$A$5007,$H2394))</f>
        <v/>
      </c>
      <c r="B2394" s="46" t="str">
        <f ca="1">IF($H2394="","",INDEX([1]NKC!$B$10:$B$5007,$H2394))</f>
        <v/>
      </c>
      <c r="C2394" s="47" t="str">
        <f ca="1">IF($H2394="","",INDEX([1]NKC!$C$10:$C$5007,$H2394))</f>
        <v/>
      </c>
      <c r="D2394" s="48" t="str">
        <f ca="1">IF(IF($H2394="","",INDEX([1]NKC!$D$10:$D$5007,$H2394))=$C$8,IF($H2394="","",INDEX([1]NKC!$E$10:$E$5007,$H2394)),IF($H2394="","",INDEX([1]NKC!$D$10:$D$5007,$H2394)))</f>
        <v/>
      </c>
      <c r="E2394" s="49" t="str">
        <f ca="1">IF(IF($H2394="","",INDEX([1]NKC!$E$10:$E$5007,$H2394))=$C$8,"",IF($H2394="","",INDEX([1]NKC!$F$10:$F$5007,$H2394)))</f>
        <v/>
      </c>
      <c r="F2394" s="55" t="str">
        <f ca="1">IF(IF($H2394="","",INDEX([1]NKC!$D$10:$D$5007,$H2394))=$C$8,"",IF($H2394="","",INDEX([1]NKC!$F$10:$F$5007,$H2394)))</f>
        <v/>
      </c>
      <c r="G2394" s="50">
        <f ca="1">IF(SUM(E2394:F2394)=0,0,$G$11+SUM(E$12:$E2394)-SUM(F$12:$F2394))</f>
        <v>0</v>
      </c>
      <c r="H2394" s="51" t="str">
        <f ca="1">IF(IF(TYPE(MATCH($C$8,OFFSET([1]NKC!$D$10,H2393,0):'[1]NKC'!$D$5007,0)+H2393)=16,"",MATCH($C$8,OFFSET([1]NKC!$D$10,H2393,0):'[1]NKC'!$D$5007,0)+H2393)&lt;IF(TYPE(MATCH($C$8,OFFSET([1]NKC!$E$10,H2393,0):'[1]NKC'!$E$5007,0)+H2393)=16,"",MATCH($C$8,OFFSET([1]NKC!$E$10,H2393,0):'[1]NKC'!$E$5007,0)+H2393),IF(TYPE(MATCH($C$8,OFFSET([1]NKC!$D$10,H2393,0):'[1]NKC'!$D$5007,0)+H2393)=16,"",MATCH($C$8,OFFSET([1]NKC!$D$10,H2393,0):'[1]NKC'!$D$5007,0)+H2393),IF(TYPE(MATCH($C$8,OFFSET([1]NKC!$E$10,H2393,0):'[1]NKC'!$E$5007,0)+H2393)=16,"",MATCH($C$8,OFFSET([1]NKC!$E$10,H2393,0):'[1]NKC'!$E$5007,0)+H2393))</f>
        <v/>
      </c>
    </row>
    <row r="2395" spans="1:8" s="52" customFormat="1" ht="14.25" hidden="1">
      <c r="A2395" s="45" t="str">
        <f ca="1">IF($H2395="","",INDEX([1]NKC!$A$10:$A$5007,$H2395))</f>
        <v/>
      </c>
      <c r="B2395" s="46" t="str">
        <f ca="1">IF($H2395="","",INDEX([1]NKC!$B$10:$B$5007,$H2395))</f>
        <v/>
      </c>
      <c r="C2395" s="47" t="str">
        <f ca="1">IF($H2395="","",INDEX([1]NKC!$C$10:$C$5007,$H2395))</f>
        <v/>
      </c>
      <c r="D2395" s="48" t="str">
        <f ca="1">IF(IF($H2395="","",INDEX([1]NKC!$D$10:$D$5007,$H2395))=$C$8,IF($H2395="","",INDEX([1]NKC!$E$10:$E$5007,$H2395)),IF($H2395="","",INDEX([1]NKC!$D$10:$D$5007,$H2395)))</f>
        <v/>
      </c>
      <c r="E2395" s="49" t="str">
        <f ca="1">IF(IF($H2395="","",INDEX([1]NKC!$E$10:$E$5007,$H2395))=$C$8,"",IF($H2395="","",INDEX([1]NKC!$F$10:$F$5007,$H2395)))</f>
        <v/>
      </c>
      <c r="F2395" s="55" t="str">
        <f ca="1">IF(IF($H2395="","",INDEX([1]NKC!$D$10:$D$5007,$H2395))=$C$8,"",IF($H2395="","",INDEX([1]NKC!$F$10:$F$5007,$H2395)))</f>
        <v/>
      </c>
      <c r="G2395" s="50">
        <f ca="1">IF(SUM(E2395:F2395)=0,0,$G$11+SUM(E$12:$E2395)-SUM(F$12:$F2395))</f>
        <v>0</v>
      </c>
      <c r="H2395" s="51" t="str">
        <f ca="1">IF(IF(TYPE(MATCH($C$8,OFFSET([1]NKC!$D$10,H2394,0):'[1]NKC'!$D$5007,0)+H2394)=16,"",MATCH($C$8,OFFSET([1]NKC!$D$10,H2394,0):'[1]NKC'!$D$5007,0)+H2394)&lt;IF(TYPE(MATCH($C$8,OFFSET([1]NKC!$E$10,H2394,0):'[1]NKC'!$E$5007,0)+H2394)=16,"",MATCH($C$8,OFFSET([1]NKC!$E$10,H2394,0):'[1]NKC'!$E$5007,0)+H2394),IF(TYPE(MATCH($C$8,OFFSET([1]NKC!$D$10,H2394,0):'[1]NKC'!$D$5007,0)+H2394)=16,"",MATCH($C$8,OFFSET([1]NKC!$D$10,H2394,0):'[1]NKC'!$D$5007,0)+H2394),IF(TYPE(MATCH($C$8,OFFSET([1]NKC!$E$10,H2394,0):'[1]NKC'!$E$5007,0)+H2394)=16,"",MATCH($C$8,OFFSET([1]NKC!$E$10,H2394,0):'[1]NKC'!$E$5007,0)+H2394))</f>
        <v/>
      </c>
    </row>
    <row r="2396" spans="1:8" s="52" customFormat="1" ht="14.25" hidden="1">
      <c r="A2396" s="45" t="str">
        <f ca="1">IF($H2396="","",INDEX([1]NKC!$A$10:$A$5007,$H2396))</f>
        <v/>
      </c>
      <c r="B2396" s="46" t="str">
        <f ca="1">IF($H2396="","",INDEX([1]NKC!$B$10:$B$5007,$H2396))</f>
        <v/>
      </c>
      <c r="C2396" s="47" t="str">
        <f ca="1">IF($H2396="","",INDEX([1]NKC!$C$10:$C$5007,$H2396))</f>
        <v/>
      </c>
      <c r="D2396" s="48" t="str">
        <f ca="1">IF(IF($H2396="","",INDEX([1]NKC!$D$10:$D$5007,$H2396))=$C$8,IF($H2396="","",INDEX([1]NKC!$E$10:$E$5007,$H2396)),IF($H2396="","",INDEX([1]NKC!$D$10:$D$5007,$H2396)))</f>
        <v/>
      </c>
      <c r="E2396" s="49" t="str">
        <f ca="1">IF(IF($H2396="","",INDEX([1]NKC!$E$10:$E$5007,$H2396))=$C$8,"",IF($H2396="","",INDEX([1]NKC!$F$10:$F$5007,$H2396)))</f>
        <v/>
      </c>
      <c r="F2396" s="55" t="str">
        <f ca="1">IF(IF($H2396="","",INDEX([1]NKC!$D$10:$D$5007,$H2396))=$C$8,"",IF($H2396="","",INDEX([1]NKC!$F$10:$F$5007,$H2396)))</f>
        <v/>
      </c>
      <c r="G2396" s="50">
        <f ca="1">IF(SUM(E2396:F2396)=0,0,$G$11+SUM(E$12:$E2396)-SUM(F$12:$F2396))</f>
        <v>0</v>
      </c>
      <c r="H2396" s="51" t="str">
        <f ca="1">IF(IF(TYPE(MATCH($C$8,OFFSET([1]NKC!$D$10,H2395,0):'[1]NKC'!$D$5007,0)+H2395)=16,"",MATCH($C$8,OFFSET([1]NKC!$D$10,H2395,0):'[1]NKC'!$D$5007,0)+H2395)&lt;IF(TYPE(MATCH($C$8,OFFSET([1]NKC!$E$10,H2395,0):'[1]NKC'!$E$5007,0)+H2395)=16,"",MATCH($C$8,OFFSET([1]NKC!$E$10,H2395,0):'[1]NKC'!$E$5007,0)+H2395),IF(TYPE(MATCH($C$8,OFFSET([1]NKC!$D$10,H2395,0):'[1]NKC'!$D$5007,0)+H2395)=16,"",MATCH($C$8,OFFSET([1]NKC!$D$10,H2395,0):'[1]NKC'!$D$5007,0)+H2395),IF(TYPE(MATCH($C$8,OFFSET([1]NKC!$E$10,H2395,0):'[1]NKC'!$E$5007,0)+H2395)=16,"",MATCH($C$8,OFFSET([1]NKC!$E$10,H2395,0):'[1]NKC'!$E$5007,0)+H2395))</f>
        <v/>
      </c>
    </row>
    <row r="2397" spans="1:8" s="52" customFormat="1" ht="14.25" hidden="1">
      <c r="A2397" s="45" t="str">
        <f ca="1">IF($H2397="","",INDEX([1]NKC!$A$10:$A$5007,$H2397))</f>
        <v/>
      </c>
      <c r="B2397" s="46" t="str">
        <f ca="1">IF($H2397="","",INDEX([1]NKC!$B$10:$B$5007,$H2397))</f>
        <v/>
      </c>
      <c r="C2397" s="47" t="str">
        <f ca="1">IF($H2397="","",INDEX([1]NKC!$C$10:$C$5007,$H2397))</f>
        <v/>
      </c>
      <c r="D2397" s="48" t="str">
        <f ca="1">IF(IF($H2397="","",INDEX([1]NKC!$D$10:$D$5007,$H2397))=$C$8,IF($H2397="","",INDEX([1]NKC!$E$10:$E$5007,$H2397)),IF($H2397="","",INDEX([1]NKC!$D$10:$D$5007,$H2397)))</f>
        <v/>
      </c>
      <c r="E2397" s="49" t="str">
        <f ca="1">IF(IF($H2397="","",INDEX([1]NKC!$E$10:$E$5007,$H2397))=$C$8,"",IF($H2397="","",INDEX([1]NKC!$F$10:$F$5007,$H2397)))</f>
        <v/>
      </c>
      <c r="F2397" s="55" t="str">
        <f ca="1">IF(IF($H2397="","",INDEX([1]NKC!$D$10:$D$5007,$H2397))=$C$8,"",IF($H2397="","",INDEX([1]NKC!$F$10:$F$5007,$H2397)))</f>
        <v/>
      </c>
      <c r="G2397" s="50">
        <f ca="1">IF(SUM(E2397:F2397)=0,0,$G$11+SUM(E$12:$E2397)-SUM(F$12:$F2397))</f>
        <v>0</v>
      </c>
      <c r="H2397" s="51" t="str">
        <f ca="1">IF(IF(TYPE(MATCH($C$8,OFFSET([1]NKC!$D$10,H2396,0):'[1]NKC'!$D$5007,0)+H2396)=16,"",MATCH($C$8,OFFSET([1]NKC!$D$10,H2396,0):'[1]NKC'!$D$5007,0)+H2396)&lt;IF(TYPE(MATCH($C$8,OFFSET([1]NKC!$E$10,H2396,0):'[1]NKC'!$E$5007,0)+H2396)=16,"",MATCH($C$8,OFFSET([1]NKC!$E$10,H2396,0):'[1]NKC'!$E$5007,0)+H2396),IF(TYPE(MATCH($C$8,OFFSET([1]NKC!$D$10,H2396,0):'[1]NKC'!$D$5007,0)+H2396)=16,"",MATCH($C$8,OFFSET([1]NKC!$D$10,H2396,0):'[1]NKC'!$D$5007,0)+H2396),IF(TYPE(MATCH($C$8,OFFSET([1]NKC!$E$10,H2396,0):'[1]NKC'!$E$5007,0)+H2396)=16,"",MATCH($C$8,OFFSET([1]NKC!$E$10,H2396,0):'[1]NKC'!$E$5007,0)+H2396))</f>
        <v/>
      </c>
    </row>
    <row r="2398" spans="1:8" s="52" customFormat="1" ht="14.25" hidden="1">
      <c r="A2398" s="45" t="str">
        <f ca="1">IF($H2398="","",INDEX([1]NKC!$A$10:$A$5007,$H2398))</f>
        <v/>
      </c>
      <c r="B2398" s="46" t="str">
        <f ca="1">IF($H2398="","",INDEX([1]NKC!$B$10:$B$5007,$H2398))</f>
        <v/>
      </c>
      <c r="C2398" s="47" t="str">
        <f ca="1">IF($H2398="","",INDEX([1]NKC!$C$10:$C$5007,$H2398))</f>
        <v/>
      </c>
      <c r="D2398" s="48" t="str">
        <f ca="1">IF(IF($H2398="","",INDEX([1]NKC!$D$10:$D$5007,$H2398))=$C$8,IF($H2398="","",INDEX([1]NKC!$E$10:$E$5007,$H2398)),IF($H2398="","",INDEX([1]NKC!$D$10:$D$5007,$H2398)))</f>
        <v/>
      </c>
      <c r="E2398" s="49" t="str">
        <f ca="1">IF(IF($H2398="","",INDEX([1]NKC!$E$10:$E$5007,$H2398))=$C$8,"",IF($H2398="","",INDEX([1]NKC!$F$10:$F$5007,$H2398)))</f>
        <v/>
      </c>
      <c r="F2398" s="55" t="str">
        <f ca="1">IF(IF($H2398="","",INDEX([1]NKC!$D$10:$D$5007,$H2398))=$C$8,"",IF($H2398="","",INDEX([1]NKC!$F$10:$F$5007,$H2398)))</f>
        <v/>
      </c>
      <c r="G2398" s="50">
        <f ca="1">IF(SUM(E2398:F2398)=0,0,$G$11+SUM(E$12:$E2398)-SUM(F$12:$F2398))</f>
        <v>0</v>
      </c>
      <c r="H2398" s="51" t="str">
        <f ca="1">IF(IF(TYPE(MATCH($C$8,OFFSET([1]NKC!$D$10,H2397,0):'[1]NKC'!$D$5007,0)+H2397)=16,"",MATCH($C$8,OFFSET([1]NKC!$D$10,H2397,0):'[1]NKC'!$D$5007,0)+H2397)&lt;IF(TYPE(MATCH($C$8,OFFSET([1]NKC!$E$10,H2397,0):'[1]NKC'!$E$5007,0)+H2397)=16,"",MATCH($C$8,OFFSET([1]NKC!$E$10,H2397,0):'[1]NKC'!$E$5007,0)+H2397),IF(TYPE(MATCH($C$8,OFFSET([1]NKC!$D$10,H2397,0):'[1]NKC'!$D$5007,0)+H2397)=16,"",MATCH($C$8,OFFSET([1]NKC!$D$10,H2397,0):'[1]NKC'!$D$5007,0)+H2397),IF(TYPE(MATCH($C$8,OFFSET([1]NKC!$E$10,H2397,0):'[1]NKC'!$E$5007,0)+H2397)=16,"",MATCH($C$8,OFFSET([1]NKC!$E$10,H2397,0):'[1]NKC'!$E$5007,0)+H2397))</f>
        <v/>
      </c>
    </row>
    <row r="2399" spans="1:8" s="52" customFormat="1" ht="14.25" hidden="1">
      <c r="A2399" s="45" t="str">
        <f ca="1">IF($H2399="","",INDEX([1]NKC!$A$10:$A$5007,$H2399))</f>
        <v/>
      </c>
      <c r="B2399" s="46" t="str">
        <f ca="1">IF($H2399="","",INDEX([1]NKC!$B$10:$B$5007,$H2399))</f>
        <v/>
      </c>
      <c r="C2399" s="47" t="str">
        <f ca="1">IF($H2399="","",INDEX([1]NKC!$C$10:$C$5007,$H2399))</f>
        <v/>
      </c>
      <c r="D2399" s="48" t="str">
        <f ca="1">IF(IF($H2399="","",INDEX([1]NKC!$D$10:$D$5007,$H2399))=$C$8,IF($H2399="","",INDEX([1]NKC!$E$10:$E$5007,$H2399)),IF($H2399="","",INDEX([1]NKC!$D$10:$D$5007,$H2399)))</f>
        <v/>
      </c>
      <c r="E2399" s="49" t="str">
        <f ca="1">IF(IF($H2399="","",INDEX([1]NKC!$E$10:$E$5007,$H2399))=$C$8,"",IF($H2399="","",INDEX([1]NKC!$F$10:$F$5007,$H2399)))</f>
        <v/>
      </c>
      <c r="F2399" s="55" t="str">
        <f ca="1">IF(IF($H2399="","",INDEX([1]NKC!$D$10:$D$5007,$H2399))=$C$8,"",IF($H2399="","",INDEX([1]NKC!$F$10:$F$5007,$H2399)))</f>
        <v/>
      </c>
      <c r="G2399" s="50">
        <f ca="1">IF(SUM(E2399:F2399)=0,0,$G$11+SUM(E$12:$E2399)-SUM(F$12:$F2399))</f>
        <v>0</v>
      </c>
      <c r="H2399" s="51" t="str">
        <f ca="1">IF(IF(TYPE(MATCH($C$8,OFFSET([1]NKC!$D$10,H2398,0):'[1]NKC'!$D$5007,0)+H2398)=16,"",MATCH($C$8,OFFSET([1]NKC!$D$10,H2398,0):'[1]NKC'!$D$5007,0)+H2398)&lt;IF(TYPE(MATCH($C$8,OFFSET([1]NKC!$E$10,H2398,0):'[1]NKC'!$E$5007,0)+H2398)=16,"",MATCH($C$8,OFFSET([1]NKC!$E$10,H2398,0):'[1]NKC'!$E$5007,0)+H2398),IF(TYPE(MATCH($C$8,OFFSET([1]NKC!$D$10,H2398,0):'[1]NKC'!$D$5007,0)+H2398)=16,"",MATCH($C$8,OFFSET([1]NKC!$D$10,H2398,0):'[1]NKC'!$D$5007,0)+H2398),IF(TYPE(MATCH($C$8,OFFSET([1]NKC!$E$10,H2398,0):'[1]NKC'!$E$5007,0)+H2398)=16,"",MATCH($C$8,OFFSET([1]NKC!$E$10,H2398,0):'[1]NKC'!$E$5007,0)+H2398))</f>
        <v/>
      </c>
    </row>
    <row r="2400" spans="1:8" s="52" customFormat="1" ht="14.25" hidden="1">
      <c r="A2400" s="45" t="str">
        <f ca="1">IF($H2400="","",INDEX([1]NKC!$A$10:$A$5007,$H2400))</f>
        <v/>
      </c>
      <c r="B2400" s="46" t="str">
        <f ca="1">IF($H2400="","",INDEX([1]NKC!$B$10:$B$5007,$H2400))</f>
        <v/>
      </c>
      <c r="C2400" s="47" t="str">
        <f ca="1">IF($H2400="","",INDEX([1]NKC!$C$10:$C$5007,$H2400))</f>
        <v/>
      </c>
      <c r="D2400" s="48" t="str">
        <f ca="1">IF(IF($H2400="","",INDEX([1]NKC!$D$10:$D$5007,$H2400))=$C$8,IF($H2400="","",INDEX([1]NKC!$E$10:$E$5007,$H2400)),IF($H2400="","",INDEX([1]NKC!$D$10:$D$5007,$H2400)))</f>
        <v/>
      </c>
      <c r="E2400" s="49" t="str">
        <f ca="1">IF(IF($H2400="","",INDEX([1]NKC!$E$10:$E$5007,$H2400))=$C$8,"",IF($H2400="","",INDEX([1]NKC!$F$10:$F$5007,$H2400)))</f>
        <v/>
      </c>
      <c r="F2400" s="55" t="str">
        <f ca="1">IF(IF($H2400="","",INDEX([1]NKC!$D$10:$D$5007,$H2400))=$C$8,"",IF($H2400="","",INDEX([1]NKC!$F$10:$F$5007,$H2400)))</f>
        <v/>
      </c>
      <c r="G2400" s="50">
        <f ca="1">IF(SUM(E2400:F2400)=0,0,$G$11+SUM(E$12:$E2400)-SUM(F$12:$F2400))</f>
        <v>0</v>
      </c>
      <c r="H2400" s="51" t="str">
        <f ca="1">IF(IF(TYPE(MATCH($C$8,OFFSET([1]NKC!$D$10,H2399,0):'[1]NKC'!$D$5007,0)+H2399)=16,"",MATCH($C$8,OFFSET([1]NKC!$D$10,H2399,0):'[1]NKC'!$D$5007,0)+H2399)&lt;IF(TYPE(MATCH($C$8,OFFSET([1]NKC!$E$10,H2399,0):'[1]NKC'!$E$5007,0)+H2399)=16,"",MATCH($C$8,OFFSET([1]NKC!$E$10,H2399,0):'[1]NKC'!$E$5007,0)+H2399),IF(TYPE(MATCH($C$8,OFFSET([1]NKC!$D$10,H2399,0):'[1]NKC'!$D$5007,0)+H2399)=16,"",MATCH($C$8,OFFSET([1]NKC!$D$10,H2399,0):'[1]NKC'!$D$5007,0)+H2399),IF(TYPE(MATCH($C$8,OFFSET([1]NKC!$E$10,H2399,0):'[1]NKC'!$E$5007,0)+H2399)=16,"",MATCH($C$8,OFFSET([1]NKC!$E$10,H2399,0):'[1]NKC'!$E$5007,0)+H2399))</f>
        <v/>
      </c>
    </row>
    <row r="2401" spans="1:8" s="52" customFormat="1" ht="14.25" hidden="1">
      <c r="A2401" s="45" t="str">
        <f ca="1">IF($H2401="","",INDEX([1]NKC!$A$10:$A$5007,$H2401))</f>
        <v/>
      </c>
      <c r="B2401" s="46" t="str">
        <f ca="1">IF($H2401="","",INDEX([1]NKC!$B$10:$B$5007,$H2401))</f>
        <v/>
      </c>
      <c r="C2401" s="47" t="str">
        <f ca="1">IF($H2401="","",INDEX([1]NKC!$C$10:$C$5007,$H2401))</f>
        <v/>
      </c>
      <c r="D2401" s="48" t="str">
        <f ca="1">IF(IF($H2401="","",INDEX([1]NKC!$D$10:$D$5007,$H2401))=$C$8,IF($H2401="","",INDEX([1]NKC!$E$10:$E$5007,$H2401)),IF($H2401="","",INDEX([1]NKC!$D$10:$D$5007,$H2401)))</f>
        <v/>
      </c>
      <c r="E2401" s="49" t="str">
        <f ca="1">IF(IF($H2401="","",INDEX([1]NKC!$E$10:$E$5007,$H2401))=$C$8,"",IF($H2401="","",INDEX([1]NKC!$F$10:$F$5007,$H2401)))</f>
        <v/>
      </c>
      <c r="F2401" s="55" t="str">
        <f ca="1">IF(IF($H2401="","",INDEX([1]NKC!$D$10:$D$5007,$H2401))=$C$8,"",IF($H2401="","",INDEX([1]NKC!$F$10:$F$5007,$H2401)))</f>
        <v/>
      </c>
      <c r="G2401" s="50">
        <f ca="1">IF(SUM(E2401:F2401)=0,0,$G$11+SUM(E$12:$E2401)-SUM(F$12:$F2401))</f>
        <v>0</v>
      </c>
      <c r="H2401" s="51" t="str">
        <f ca="1">IF(IF(TYPE(MATCH($C$8,OFFSET([1]NKC!$D$10,H2400,0):'[1]NKC'!$D$5007,0)+H2400)=16,"",MATCH($C$8,OFFSET([1]NKC!$D$10,H2400,0):'[1]NKC'!$D$5007,0)+H2400)&lt;IF(TYPE(MATCH($C$8,OFFSET([1]NKC!$E$10,H2400,0):'[1]NKC'!$E$5007,0)+H2400)=16,"",MATCH($C$8,OFFSET([1]NKC!$E$10,H2400,0):'[1]NKC'!$E$5007,0)+H2400),IF(TYPE(MATCH($C$8,OFFSET([1]NKC!$D$10,H2400,0):'[1]NKC'!$D$5007,0)+H2400)=16,"",MATCH($C$8,OFFSET([1]NKC!$D$10,H2400,0):'[1]NKC'!$D$5007,0)+H2400),IF(TYPE(MATCH($C$8,OFFSET([1]NKC!$E$10,H2400,0):'[1]NKC'!$E$5007,0)+H2400)=16,"",MATCH($C$8,OFFSET([1]NKC!$E$10,H2400,0):'[1]NKC'!$E$5007,0)+H2400))</f>
        <v/>
      </c>
    </row>
    <row r="2402" spans="1:8" s="52" customFormat="1" ht="14.25" hidden="1">
      <c r="A2402" s="45" t="str">
        <f ca="1">IF($H2402="","",INDEX([1]NKC!$A$10:$A$5007,$H2402))</f>
        <v/>
      </c>
      <c r="B2402" s="46" t="str">
        <f ca="1">IF($H2402="","",INDEX([1]NKC!$B$10:$B$5007,$H2402))</f>
        <v/>
      </c>
      <c r="C2402" s="47" t="str">
        <f ca="1">IF($H2402="","",INDEX([1]NKC!$C$10:$C$5007,$H2402))</f>
        <v/>
      </c>
      <c r="D2402" s="48" t="str">
        <f ca="1">IF(IF($H2402="","",INDEX([1]NKC!$D$10:$D$5007,$H2402))=$C$8,IF($H2402="","",INDEX([1]NKC!$E$10:$E$5007,$H2402)),IF($H2402="","",INDEX([1]NKC!$D$10:$D$5007,$H2402)))</f>
        <v/>
      </c>
      <c r="E2402" s="49" t="str">
        <f ca="1">IF(IF($H2402="","",INDEX([1]NKC!$E$10:$E$5007,$H2402))=$C$8,"",IF($H2402="","",INDEX([1]NKC!$F$10:$F$5007,$H2402)))</f>
        <v/>
      </c>
      <c r="F2402" s="55" t="str">
        <f ca="1">IF(IF($H2402="","",INDEX([1]NKC!$D$10:$D$5007,$H2402))=$C$8,"",IF($H2402="","",INDEX([1]NKC!$F$10:$F$5007,$H2402)))</f>
        <v/>
      </c>
      <c r="G2402" s="50">
        <f ca="1">IF(SUM(E2402:F2402)=0,0,$G$11+SUM(E$12:$E2402)-SUM(F$12:$F2402))</f>
        <v>0</v>
      </c>
      <c r="H2402" s="51" t="str">
        <f ca="1">IF(IF(TYPE(MATCH($C$8,OFFSET([1]NKC!$D$10,H2401,0):'[1]NKC'!$D$5007,0)+H2401)=16,"",MATCH($C$8,OFFSET([1]NKC!$D$10,H2401,0):'[1]NKC'!$D$5007,0)+H2401)&lt;IF(TYPE(MATCH($C$8,OFFSET([1]NKC!$E$10,H2401,0):'[1]NKC'!$E$5007,0)+H2401)=16,"",MATCH($C$8,OFFSET([1]NKC!$E$10,H2401,0):'[1]NKC'!$E$5007,0)+H2401),IF(TYPE(MATCH($C$8,OFFSET([1]NKC!$D$10,H2401,0):'[1]NKC'!$D$5007,0)+H2401)=16,"",MATCH($C$8,OFFSET([1]NKC!$D$10,H2401,0):'[1]NKC'!$D$5007,0)+H2401),IF(TYPE(MATCH($C$8,OFFSET([1]NKC!$E$10,H2401,0):'[1]NKC'!$E$5007,0)+H2401)=16,"",MATCH($C$8,OFFSET([1]NKC!$E$10,H2401,0):'[1]NKC'!$E$5007,0)+H2401))</f>
        <v/>
      </c>
    </row>
    <row r="2403" spans="1:8" s="52" customFormat="1" ht="14.25" hidden="1">
      <c r="A2403" s="45" t="str">
        <f ca="1">IF($H2403="","",INDEX([1]NKC!$A$10:$A$5007,$H2403))</f>
        <v/>
      </c>
      <c r="B2403" s="46" t="str">
        <f ca="1">IF($H2403="","",INDEX([1]NKC!$B$10:$B$5007,$H2403))</f>
        <v/>
      </c>
      <c r="C2403" s="47" t="str">
        <f ca="1">IF($H2403="","",INDEX([1]NKC!$C$10:$C$5007,$H2403))</f>
        <v/>
      </c>
      <c r="D2403" s="48" t="str">
        <f ca="1">IF(IF($H2403="","",INDEX([1]NKC!$D$10:$D$5007,$H2403))=$C$8,IF($H2403="","",INDEX([1]NKC!$E$10:$E$5007,$H2403)),IF($H2403="","",INDEX([1]NKC!$D$10:$D$5007,$H2403)))</f>
        <v/>
      </c>
      <c r="E2403" s="49" t="str">
        <f ca="1">IF(IF($H2403="","",INDEX([1]NKC!$E$10:$E$5007,$H2403))=$C$8,"",IF($H2403="","",INDEX([1]NKC!$F$10:$F$5007,$H2403)))</f>
        <v/>
      </c>
      <c r="F2403" s="55" t="str">
        <f ca="1">IF(IF($H2403="","",INDEX([1]NKC!$D$10:$D$5007,$H2403))=$C$8,"",IF($H2403="","",INDEX([1]NKC!$F$10:$F$5007,$H2403)))</f>
        <v/>
      </c>
      <c r="G2403" s="50">
        <f ca="1">IF(SUM(E2403:F2403)=0,0,$G$11+SUM(E$12:$E2403)-SUM(F$12:$F2403))</f>
        <v>0</v>
      </c>
      <c r="H2403" s="51" t="str">
        <f ca="1">IF(IF(TYPE(MATCH($C$8,OFFSET([1]NKC!$D$10,H2402,0):'[1]NKC'!$D$5007,0)+H2402)=16,"",MATCH($C$8,OFFSET([1]NKC!$D$10,H2402,0):'[1]NKC'!$D$5007,0)+H2402)&lt;IF(TYPE(MATCH($C$8,OFFSET([1]NKC!$E$10,H2402,0):'[1]NKC'!$E$5007,0)+H2402)=16,"",MATCH($C$8,OFFSET([1]NKC!$E$10,H2402,0):'[1]NKC'!$E$5007,0)+H2402),IF(TYPE(MATCH($C$8,OFFSET([1]NKC!$D$10,H2402,0):'[1]NKC'!$D$5007,0)+H2402)=16,"",MATCH($C$8,OFFSET([1]NKC!$D$10,H2402,0):'[1]NKC'!$D$5007,0)+H2402),IF(TYPE(MATCH($C$8,OFFSET([1]NKC!$E$10,H2402,0):'[1]NKC'!$E$5007,0)+H2402)=16,"",MATCH($C$8,OFFSET([1]NKC!$E$10,H2402,0):'[1]NKC'!$E$5007,0)+H2402))</f>
        <v/>
      </c>
    </row>
    <row r="2404" spans="1:8" s="52" customFormat="1" ht="14.25" hidden="1">
      <c r="A2404" s="45" t="str">
        <f ca="1">IF($H2404="","",INDEX([1]NKC!$A$10:$A$5007,$H2404))</f>
        <v/>
      </c>
      <c r="B2404" s="46" t="str">
        <f ca="1">IF($H2404="","",INDEX([1]NKC!$B$10:$B$5007,$H2404))</f>
        <v/>
      </c>
      <c r="C2404" s="47" t="str">
        <f ca="1">IF($H2404="","",INDEX([1]NKC!$C$10:$C$5007,$H2404))</f>
        <v/>
      </c>
      <c r="D2404" s="48" t="str">
        <f ca="1">IF(IF($H2404="","",INDEX([1]NKC!$D$10:$D$5007,$H2404))=$C$8,IF($H2404="","",INDEX([1]NKC!$E$10:$E$5007,$H2404)),IF($H2404="","",INDEX([1]NKC!$D$10:$D$5007,$H2404)))</f>
        <v/>
      </c>
      <c r="E2404" s="49" t="str">
        <f ca="1">IF(IF($H2404="","",INDEX([1]NKC!$E$10:$E$5007,$H2404))=$C$8,"",IF($H2404="","",INDEX([1]NKC!$F$10:$F$5007,$H2404)))</f>
        <v/>
      </c>
      <c r="F2404" s="55" t="str">
        <f ca="1">IF(IF($H2404="","",INDEX([1]NKC!$D$10:$D$5007,$H2404))=$C$8,"",IF($H2404="","",INDEX([1]NKC!$F$10:$F$5007,$H2404)))</f>
        <v/>
      </c>
      <c r="G2404" s="50">
        <f ca="1">IF(SUM(E2404:F2404)=0,0,$G$11+SUM(E$12:$E2404)-SUM(F$12:$F2404))</f>
        <v>0</v>
      </c>
      <c r="H2404" s="51" t="str">
        <f ca="1">IF(IF(TYPE(MATCH($C$8,OFFSET([1]NKC!$D$10,H2403,0):'[1]NKC'!$D$5007,0)+H2403)=16,"",MATCH($C$8,OFFSET([1]NKC!$D$10,H2403,0):'[1]NKC'!$D$5007,0)+H2403)&lt;IF(TYPE(MATCH($C$8,OFFSET([1]NKC!$E$10,H2403,0):'[1]NKC'!$E$5007,0)+H2403)=16,"",MATCH($C$8,OFFSET([1]NKC!$E$10,H2403,0):'[1]NKC'!$E$5007,0)+H2403),IF(TYPE(MATCH($C$8,OFFSET([1]NKC!$D$10,H2403,0):'[1]NKC'!$D$5007,0)+H2403)=16,"",MATCH($C$8,OFFSET([1]NKC!$D$10,H2403,0):'[1]NKC'!$D$5007,0)+H2403),IF(TYPE(MATCH($C$8,OFFSET([1]NKC!$E$10,H2403,0):'[1]NKC'!$E$5007,0)+H2403)=16,"",MATCH($C$8,OFFSET([1]NKC!$E$10,H2403,0):'[1]NKC'!$E$5007,0)+H2403))</f>
        <v/>
      </c>
    </row>
    <row r="2405" spans="1:8" s="52" customFormat="1" ht="14.25" hidden="1">
      <c r="A2405" s="45" t="str">
        <f ca="1">IF($H2405="","",INDEX([1]NKC!$A$10:$A$5007,$H2405))</f>
        <v/>
      </c>
      <c r="B2405" s="46" t="str">
        <f ca="1">IF($H2405="","",INDEX([1]NKC!$B$10:$B$5007,$H2405))</f>
        <v/>
      </c>
      <c r="C2405" s="47" t="str">
        <f ca="1">IF($H2405="","",INDEX([1]NKC!$C$10:$C$5007,$H2405))</f>
        <v/>
      </c>
      <c r="D2405" s="48" t="str">
        <f ca="1">IF(IF($H2405="","",INDEX([1]NKC!$D$10:$D$5007,$H2405))=$C$8,IF($H2405="","",INDEX([1]NKC!$E$10:$E$5007,$H2405)),IF($H2405="","",INDEX([1]NKC!$D$10:$D$5007,$H2405)))</f>
        <v/>
      </c>
      <c r="E2405" s="49" t="str">
        <f ca="1">IF(IF($H2405="","",INDEX([1]NKC!$E$10:$E$5007,$H2405))=$C$8,"",IF($H2405="","",INDEX([1]NKC!$F$10:$F$5007,$H2405)))</f>
        <v/>
      </c>
      <c r="F2405" s="55" t="str">
        <f ca="1">IF(IF($H2405="","",INDEX([1]NKC!$D$10:$D$5007,$H2405))=$C$8,"",IF($H2405="","",INDEX([1]NKC!$F$10:$F$5007,$H2405)))</f>
        <v/>
      </c>
      <c r="G2405" s="50">
        <f ca="1">IF(SUM(E2405:F2405)=0,0,$G$11+SUM(E$12:$E2405)-SUM(F$12:$F2405))</f>
        <v>0</v>
      </c>
      <c r="H2405" s="51" t="str">
        <f ca="1">IF(IF(TYPE(MATCH($C$8,OFFSET([1]NKC!$D$10,H2404,0):'[1]NKC'!$D$5007,0)+H2404)=16,"",MATCH($C$8,OFFSET([1]NKC!$D$10,H2404,0):'[1]NKC'!$D$5007,0)+H2404)&lt;IF(TYPE(MATCH($C$8,OFFSET([1]NKC!$E$10,H2404,0):'[1]NKC'!$E$5007,0)+H2404)=16,"",MATCH($C$8,OFFSET([1]NKC!$E$10,H2404,0):'[1]NKC'!$E$5007,0)+H2404),IF(TYPE(MATCH($C$8,OFFSET([1]NKC!$D$10,H2404,0):'[1]NKC'!$D$5007,0)+H2404)=16,"",MATCH($C$8,OFFSET([1]NKC!$D$10,H2404,0):'[1]NKC'!$D$5007,0)+H2404),IF(TYPE(MATCH($C$8,OFFSET([1]NKC!$E$10,H2404,0):'[1]NKC'!$E$5007,0)+H2404)=16,"",MATCH($C$8,OFFSET([1]NKC!$E$10,H2404,0):'[1]NKC'!$E$5007,0)+H2404))</f>
        <v/>
      </c>
    </row>
    <row r="2406" spans="1:8" s="52" customFormat="1" ht="14.25" hidden="1">
      <c r="A2406" s="45" t="str">
        <f ca="1">IF($H2406="","",INDEX([1]NKC!$A$10:$A$5007,$H2406))</f>
        <v/>
      </c>
      <c r="B2406" s="46" t="str">
        <f ca="1">IF($H2406="","",INDEX([1]NKC!$B$10:$B$5007,$H2406))</f>
        <v/>
      </c>
      <c r="C2406" s="47" t="str">
        <f ca="1">IF($H2406="","",INDEX([1]NKC!$C$10:$C$5007,$H2406))</f>
        <v/>
      </c>
      <c r="D2406" s="48" t="str">
        <f ca="1">IF(IF($H2406="","",INDEX([1]NKC!$D$10:$D$5007,$H2406))=$C$8,IF($H2406="","",INDEX([1]NKC!$E$10:$E$5007,$H2406)),IF($H2406="","",INDEX([1]NKC!$D$10:$D$5007,$H2406)))</f>
        <v/>
      </c>
      <c r="E2406" s="49" t="str">
        <f ca="1">IF(IF($H2406="","",INDEX([1]NKC!$E$10:$E$5007,$H2406))=$C$8,"",IF($H2406="","",INDEX([1]NKC!$F$10:$F$5007,$H2406)))</f>
        <v/>
      </c>
      <c r="F2406" s="55" t="str">
        <f ca="1">IF(IF($H2406="","",INDEX([1]NKC!$D$10:$D$5007,$H2406))=$C$8,"",IF($H2406="","",INDEX([1]NKC!$F$10:$F$5007,$H2406)))</f>
        <v/>
      </c>
      <c r="G2406" s="50">
        <f ca="1">IF(SUM(E2406:F2406)=0,0,$G$11+SUM(E$12:$E2406)-SUM(F$12:$F2406))</f>
        <v>0</v>
      </c>
      <c r="H2406" s="51" t="str">
        <f ca="1">IF(IF(TYPE(MATCH($C$8,OFFSET([1]NKC!$D$10,H2405,0):'[1]NKC'!$D$5007,0)+H2405)=16,"",MATCH($C$8,OFFSET([1]NKC!$D$10,H2405,0):'[1]NKC'!$D$5007,0)+H2405)&lt;IF(TYPE(MATCH($C$8,OFFSET([1]NKC!$E$10,H2405,0):'[1]NKC'!$E$5007,0)+H2405)=16,"",MATCH($C$8,OFFSET([1]NKC!$E$10,H2405,0):'[1]NKC'!$E$5007,0)+H2405),IF(TYPE(MATCH($C$8,OFFSET([1]NKC!$D$10,H2405,0):'[1]NKC'!$D$5007,0)+H2405)=16,"",MATCH($C$8,OFFSET([1]NKC!$D$10,H2405,0):'[1]NKC'!$D$5007,0)+H2405),IF(TYPE(MATCH($C$8,OFFSET([1]NKC!$E$10,H2405,0):'[1]NKC'!$E$5007,0)+H2405)=16,"",MATCH($C$8,OFFSET([1]NKC!$E$10,H2405,0):'[1]NKC'!$E$5007,0)+H2405))</f>
        <v/>
      </c>
    </row>
    <row r="2407" spans="1:8" s="52" customFormat="1" ht="14.25" hidden="1">
      <c r="A2407" s="45" t="str">
        <f ca="1">IF($H2407="","",INDEX([1]NKC!$A$10:$A$5007,$H2407))</f>
        <v/>
      </c>
      <c r="B2407" s="46" t="str">
        <f ca="1">IF($H2407="","",INDEX([1]NKC!$B$10:$B$5007,$H2407))</f>
        <v/>
      </c>
      <c r="C2407" s="47" t="str">
        <f ca="1">IF($H2407="","",INDEX([1]NKC!$C$10:$C$5007,$H2407))</f>
        <v/>
      </c>
      <c r="D2407" s="48" t="str">
        <f ca="1">IF(IF($H2407="","",INDEX([1]NKC!$D$10:$D$5007,$H2407))=$C$8,IF($H2407="","",INDEX([1]NKC!$E$10:$E$5007,$H2407)),IF($H2407="","",INDEX([1]NKC!$D$10:$D$5007,$H2407)))</f>
        <v/>
      </c>
      <c r="E2407" s="49" t="str">
        <f ca="1">IF(IF($H2407="","",INDEX([1]NKC!$E$10:$E$5007,$H2407))=$C$8,"",IF($H2407="","",INDEX([1]NKC!$F$10:$F$5007,$H2407)))</f>
        <v/>
      </c>
      <c r="F2407" s="55" t="str">
        <f ca="1">IF(IF($H2407="","",INDEX([1]NKC!$D$10:$D$5007,$H2407))=$C$8,"",IF($H2407="","",INDEX([1]NKC!$F$10:$F$5007,$H2407)))</f>
        <v/>
      </c>
      <c r="G2407" s="50">
        <f ca="1">IF(SUM(E2407:F2407)=0,0,$G$11+SUM(E$12:$E2407)-SUM(F$12:$F2407))</f>
        <v>0</v>
      </c>
      <c r="H2407" s="51" t="str">
        <f ca="1">IF(IF(TYPE(MATCH($C$8,OFFSET([1]NKC!$D$10,H2406,0):'[1]NKC'!$D$5007,0)+H2406)=16,"",MATCH($C$8,OFFSET([1]NKC!$D$10,H2406,0):'[1]NKC'!$D$5007,0)+H2406)&lt;IF(TYPE(MATCH($C$8,OFFSET([1]NKC!$E$10,H2406,0):'[1]NKC'!$E$5007,0)+H2406)=16,"",MATCH($C$8,OFFSET([1]NKC!$E$10,H2406,0):'[1]NKC'!$E$5007,0)+H2406),IF(TYPE(MATCH($C$8,OFFSET([1]NKC!$D$10,H2406,0):'[1]NKC'!$D$5007,0)+H2406)=16,"",MATCH($C$8,OFFSET([1]NKC!$D$10,H2406,0):'[1]NKC'!$D$5007,0)+H2406),IF(TYPE(MATCH($C$8,OFFSET([1]NKC!$E$10,H2406,0):'[1]NKC'!$E$5007,0)+H2406)=16,"",MATCH($C$8,OFFSET([1]NKC!$E$10,H2406,0):'[1]NKC'!$E$5007,0)+H2406))</f>
        <v/>
      </c>
    </row>
    <row r="2408" spans="1:8" s="52" customFormat="1" ht="14.25" hidden="1">
      <c r="A2408" s="45" t="str">
        <f ca="1">IF($H2408="","",INDEX([1]NKC!$A$10:$A$5007,$H2408))</f>
        <v/>
      </c>
      <c r="B2408" s="46" t="str">
        <f ca="1">IF($H2408="","",INDEX([1]NKC!$B$10:$B$5007,$H2408))</f>
        <v/>
      </c>
      <c r="C2408" s="47" t="str">
        <f ca="1">IF($H2408="","",INDEX([1]NKC!$C$10:$C$5007,$H2408))</f>
        <v/>
      </c>
      <c r="D2408" s="48" t="str">
        <f ca="1">IF(IF($H2408="","",INDEX([1]NKC!$D$10:$D$5007,$H2408))=$C$8,IF($H2408="","",INDEX([1]NKC!$E$10:$E$5007,$H2408)),IF($H2408="","",INDEX([1]NKC!$D$10:$D$5007,$H2408)))</f>
        <v/>
      </c>
      <c r="E2408" s="49" t="str">
        <f ca="1">IF(IF($H2408="","",INDEX([1]NKC!$E$10:$E$5007,$H2408))=$C$8,"",IF($H2408="","",INDEX([1]NKC!$F$10:$F$5007,$H2408)))</f>
        <v/>
      </c>
      <c r="F2408" s="55" t="str">
        <f ca="1">IF(IF($H2408="","",INDEX([1]NKC!$D$10:$D$5007,$H2408))=$C$8,"",IF($H2408="","",INDEX([1]NKC!$F$10:$F$5007,$H2408)))</f>
        <v/>
      </c>
      <c r="G2408" s="50">
        <f ca="1">IF(SUM(E2408:F2408)=0,0,$G$11+SUM(E$12:$E2408)-SUM(F$12:$F2408))</f>
        <v>0</v>
      </c>
      <c r="H2408" s="51" t="str">
        <f ca="1">IF(IF(TYPE(MATCH($C$8,OFFSET([1]NKC!$D$10,H2407,0):'[1]NKC'!$D$5007,0)+H2407)=16,"",MATCH($C$8,OFFSET([1]NKC!$D$10,H2407,0):'[1]NKC'!$D$5007,0)+H2407)&lt;IF(TYPE(MATCH($C$8,OFFSET([1]NKC!$E$10,H2407,0):'[1]NKC'!$E$5007,0)+H2407)=16,"",MATCH($C$8,OFFSET([1]NKC!$E$10,H2407,0):'[1]NKC'!$E$5007,0)+H2407),IF(TYPE(MATCH($C$8,OFFSET([1]NKC!$D$10,H2407,0):'[1]NKC'!$D$5007,0)+H2407)=16,"",MATCH($C$8,OFFSET([1]NKC!$D$10,H2407,0):'[1]NKC'!$D$5007,0)+H2407),IF(TYPE(MATCH($C$8,OFFSET([1]NKC!$E$10,H2407,0):'[1]NKC'!$E$5007,0)+H2407)=16,"",MATCH($C$8,OFFSET([1]NKC!$E$10,H2407,0):'[1]NKC'!$E$5007,0)+H2407))</f>
        <v/>
      </c>
    </row>
    <row r="2409" spans="1:8" s="52" customFormat="1" ht="14.25" hidden="1">
      <c r="A2409" s="45" t="str">
        <f ca="1">IF($H2409="","",INDEX([1]NKC!$A$10:$A$5007,$H2409))</f>
        <v/>
      </c>
      <c r="B2409" s="46" t="str">
        <f ca="1">IF($H2409="","",INDEX([1]NKC!$B$10:$B$5007,$H2409))</f>
        <v/>
      </c>
      <c r="C2409" s="47" t="str">
        <f ca="1">IF($H2409="","",INDEX([1]NKC!$C$10:$C$5007,$H2409))</f>
        <v/>
      </c>
      <c r="D2409" s="48" t="str">
        <f ca="1">IF(IF($H2409="","",INDEX([1]NKC!$D$10:$D$5007,$H2409))=$C$8,IF($H2409="","",INDEX([1]NKC!$E$10:$E$5007,$H2409)),IF($H2409="","",INDEX([1]NKC!$D$10:$D$5007,$H2409)))</f>
        <v/>
      </c>
      <c r="E2409" s="49" t="str">
        <f ca="1">IF(IF($H2409="","",INDEX([1]NKC!$E$10:$E$5007,$H2409))=$C$8,"",IF($H2409="","",INDEX([1]NKC!$F$10:$F$5007,$H2409)))</f>
        <v/>
      </c>
      <c r="F2409" s="55" t="str">
        <f ca="1">IF(IF($H2409="","",INDEX([1]NKC!$D$10:$D$5007,$H2409))=$C$8,"",IF($H2409="","",INDEX([1]NKC!$F$10:$F$5007,$H2409)))</f>
        <v/>
      </c>
      <c r="G2409" s="50">
        <f ca="1">IF(SUM(E2409:F2409)=0,0,$G$11+SUM(E$12:$E2409)-SUM(F$12:$F2409))</f>
        <v>0</v>
      </c>
      <c r="H2409" s="51" t="str">
        <f ca="1">IF(IF(TYPE(MATCH($C$8,OFFSET([1]NKC!$D$10,H2408,0):'[1]NKC'!$D$5007,0)+H2408)=16,"",MATCH($C$8,OFFSET([1]NKC!$D$10,H2408,0):'[1]NKC'!$D$5007,0)+H2408)&lt;IF(TYPE(MATCH($C$8,OFFSET([1]NKC!$E$10,H2408,0):'[1]NKC'!$E$5007,0)+H2408)=16,"",MATCH($C$8,OFFSET([1]NKC!$E$10,H2408,0):'[1]NKC'!$E$5007,0)+H2408),IF(TYPE(MATCH($C$8,OFFSET([1]NKC!$D$10,H2408,0):'[1]NKC'!$D$5007,0)+H2408)=16,"",MATCH($C$8,OFFSET([1]NKC!$D$10,H2408,0):'[1]NKC'!$D$5007,0)+H2408),IF(TYPE(MATCH($C$8,OFFSET([1]NKC!$E$10,H2408,0):'[1]NKC'!$E$5007,0)+H2408)=16,"",MATCH($C$8,OFFSET([1]NKC!$E$10,H2408,0):'[1]NKC'!$E$5007,0)+H2408))</f>
        <v/>
      </c>
    </row>
    <row r="2410" spans="1:8" s="52" customFormat="1" ht="14.25" hidden="1">
      <c r="A2410" s="45" t="str">
        <f ca="1">IF($H2410="","",INDEX([1]NKC!$A$10:$A$5007,$H2410))</f>
        <v/>
      </c>
      <c r="B2410" s="46" t="str">
        <f ca="1">IF($H2410="","",INDEX([1]NKC!$B$10:$B$5007,$H2410))</f>
        <v/>
      </c>
      <c r="C2410" s="47" t="str">
        <f ca="1">IF($H2410="","",INDEX([1]NKC!$C$10:$C$5007,$H2410))</f>
        <v/>
      </c>
      <c r="D2410" s="48" t="str">
        <f ca="1">IF(IF($H2410="","",INDEX([1]NKC!$D$10:$D$5007,$H2410))=$C$8,IF($H2410="","",INDEX([1]NKC!$E$10:$E$5007,$H2410)),IF($H2410="","",INDEX([1]NKC!$D$10:$D$5007,$H2410)))</f>
        <v/>
      </c>
      <c r="E2410" s="49" t="str">
        <f ca="1">IF(IF($H2410="","",INDEX([1]NKC!$E$10:$E$5007,$H2410))=$C$8,"",IF($H2410="","",INDEX([1]NKC!$F$10:$F$5007,$H2410)))</f>
        <v/>
      </c>
      <c r="F2410" s="55" t="str">
        <f ca="1">IF(IF($H2410="","",INDEX([1]NKC!$D$10:$D$5007,$H2410))=$C$8,"",IF($H2410="","",INDEX([1]NKC!$F$10:$F$5007,$H2410)))</f>
        <v/>
      </c>
      <c r="G2410" s="50">
        <f ca="1">IF(SUM(E2410:F2410)=0,0,$G$11+SUM(E$12:$E2410)-SUM(F$12:$F2410))</f>
        <v>0</v>
      </c>
      <c r="H2410" s="51" t="str">
        <f ca="1">IF(IF(TYPE(MATCH($C$8,OFFSET([1]NKC!$D$10,H2409,0):'[1]NKC'!$D$5007,0)+H2409)=16,"",MATCH($C$8,OFFSET([1]NKC!$D$10,H2409,0):'[1]NKC'!$D$5007,0)+H2409)&lt;IF(TYPE(MATCH($C$8,OFFSET([1]NKC!$E$10,H2409,0):'[1]NKC'!$E$5007,0)+H2409)=16,"",MATCH($C$8,OFFSET([1]NKC!$E$10,H2409,0):'[1]NKC'!$E$5007,0)+H2409),IF(TYPE(MATCH($C$8,OFFSET([1]NKC!$D$10,H2409,0):'[1]NKC'!$D$5007,0)+H2409)=16,"",MATCH($C$8,OFFSET([1]NKC!$D$10,H2409,0):'[1]NKC'!$D$5007,0)+H2409),IF(TYPE(MATCH($C$8,OFFSET([1]NKC!$E$10,H2409,0):'[1]NKC'!$E$5007,0)+H2409)=16,"",MATCH($C$8,OFFSET([1]NKC!$E$10,H2409,0):'[1]NKC'!$E$5007,0)+H2409))</f>
        <v/>
      </c>
    </row>
    <row r="2411" spans="1:8" s="52" customFormat="1" ht="14.25" hidden="1">
      <c r="A2411" s="45" t="str">
        <f ca="1">IF($H2411="","",INDEX([1]NKC!$A$10:$A$5007,$H2411))</f>
        <v/>
      </c>
      <c r="B2411" s="46" t="str">
        <f ca="1">IF($H2411="","",INDEX([1]NKC!$B$10:$B$5007,$H2411))</f>
        <v/>
      </c>
      <c r="C2411" s="47" t="str">
        <f ca="1">IF($H2411="","",INDEX([1]NKC!$C$10:$C$5007,$H2411))</f>
        <v/>
      </c>
      <c r="D2411" s="48" t="str">
        <f ca="1">IF(IF($H2411="","",INDEX([1]NKC!$D$10:$D$5007,$H2411))=$C$8,IF($H2411="","",INDEX([1]NKC!$E$10:$E$5007,$H2411)),IF($H2411="","",INDEX([1]NKC!$D$10:$D$5007,$H2411)))</f>
        <v/>
      </c>
      <c r="E2411" s="49" t="str">
        <f ca="1">IF(IF($H2411="","",INDEX([1]NKC!$E$10:$E$5007,$H2411))=$C$8,"",IF($H2411="","",INDEX([1]NKC!$F$10:$F$5007,$H2411)))</f>
        <v/>
      </c>
      <c r="F2411" s="55" t="str">
        <f ca="1">IF(IF($H2411="","",INDEX([1]NKC!$D$10:$D$5007,$H2411))=$C$8,"",IF($H2411="","",INDEX([1]NKC!$F$10:$F$5007,$H2411)))</f>
        <v/>
      </c>
      <c r="G2411" s="50">
        <f ca="1">IF(SUM(E2411:F2411)=0,0,$G$11+SUM(E$12:$E2411)-SUM(F$12:$F2411))</f>
        <v>0</v>
      </c>
      <c r="H2411" s="51" t="str">
        <f ca="1">IF(IF(TYPE(MATCH($C$8,OFFSET([1]NKC!$D$10,H2410,0):'[1]NKC'!$D$5007,0)+H2410)=16,"",MATCH($C$8,OFFSET([1]NKC!$D$10,H2410,0):'[1]NKC'!$D$5007,0)+H2410)&lt;IF(TYPE(MATCH($C$8,OFFSET([1]NKC!$E$10,H2410,0):'[1]NKC'!$E$5007,0)+H2410)=16,"",MATCH($C$8,OFFSET([1]NKC!$E$10,H2410,0):'[1]NKC'!$E$5007,0)+H2410),IF(TYPE(MATCH($C$8,OFFSET([1]NKC!$D$10,H2410,0):'[1]NKC'!$D$5007,0)+H2410)=16,"",MATCH($C$8,OFFSET([1]NKC!$D$10,H2410,0):'[1]NKC'!$D$5007,0)+H2410),IF(TYPE(MATCH($C$8,OFFSET([1]NKC!$E$10,H2410,0):'[1]NKC'!$E$5007,0)+H2410)=16,"",MATCH($C$8,OFFSET([1]NKC!$E$10,H2410,0):'[1]NKC'!$E$5007,0)+H2410))</f>
        <v/>
      </c>
    </row>
    <row r="2412" spans="1:8" s="52" customFormat="1" ht="14.25" hidden="1">
      <c r="A2412" s="45" t="str">
        <f ca="1">IF($H2412="","",INDEX([1]NKC!$A$10:$A$5007,$H2412))</f>
        <v/>
      </c>
      <c r="B2412" s="46" t="str">
        <f ca="1">IF($H2412="","",INDEX([1]NKC!$B$10:$B$5007,$H2412))</f>
        <v/>
      </c>
      <c r="C2412" s="47" t="str">
        <f ca="1">IF($H2412="","",INDEX([1]NKC!$C$10:$C$5007,$H2412))</f>
        <v/>
      </c>
      <c r="D2412" s="48" t="str">
        <f ca="1">IF(IF($H2412="","",INDEX([1]NKC!$D$10:$D$5007,$H2412))=$C$8,IF($H2412="","",INDEX([1]NKC!$E$10:$E$5007,$H2412)),IF($H2412="","",INDEX([1]NKC!$D$10:$D$5007,$H2412)))</f>
        <v/>
      </c>
      <c r="E2412" s="49" t="str">
        <f ca="1">IF(IF($H2412="","",INDEX([1]NKC!$E$10:$E$5007,$H2412))=$C$8,"",IF($H2412="","",INDEX([1]NKC!$F$10:$F$5007,$H2412)))</f>
        <v/>
      </c>
      <c r="F2412" s="55" t="str">
        <f ca="1">IF(IF($H2412="","",INDEX([1]NKC!$D$10:$D$5007,$H2412))=$C$8,"",IF($H2412="","",INDEX([1]NKC!$F$10:$F$5007,$H2412)))</f>
        <v/>
      </c>
      <c r="G2412" s="50">
        <f ca="1">IF(SUM(E2412:F2412)=0,0,$G$11+SUM(E$12:$E2412)-SUM(F$12:$F2412))</f>
        <v>0</v>
      </c>
      <c r="H2412" s="51" t="str">
        <f ca="1">IF(IF(TYPE(MATCH($C$8,OFFSET([1]NKC!$D$10,H2411,0):'[1]NKC'!$D$5007,0)+H2411)=16,"",MATCH($C$8,OFFSET([1]NKC!$D$10,H2411,0):'[1]NKC'!$D$5007,0)+H2411)&lt;IF(TYPE(MATCH($C$8,OFFSET([1]NKC!$E$10,H2411,0):'[1]NKC'!$E$5007,0)+H2411)=16,"",MATCH($C$8,OFFSET([1]NKC!$E$10,H2411,0):'[1]NKC'!$E$5007,0)+H2411),IF(TYPE(MATCH($C$8,OFFSET([1]NKC!$D$10,H2411,0):'[1]NKC'!$D$5007,0)+H2411)=16,"",MATCH($C$8,OFFSET([1]NKC!$D$10,H2411,0):'[1]NKC'!$D$5007,0)+H2411),IF(TYPE(MATCH($C$8,OFFSET([1]NKC!$E$10,H2411,0):'[1]NKC'!$E$5007,0)+H2411)=16,"",MATCH($C$8,OFFSET([1]NKC!$E$10,H2411,0):'[1]NKC'!$E$5007,0)+H2411))</f>
        <v/>
      </c>
    </row>
    <row r="2413" spans="1:8" s="52" customFormat="1" ht="14.25" hidden="1">
      <c r="A2413" s="45" t="str">
        <f ca="1">IF($H2413="","",INDEX([1]NKC!$A$10:$A$5007,$H2413))</f>
        <v/>
      </c>
      <c r="B2413" s="46" t="str">
        <f ca="1">IF($H2413="","",INDEX([1]NKC!$B$10:$B$5007,$H2413))</f>
        <v/>
      </c>
      <c r="C2413" s="47" t="str">
        <f ca="1">IF($H2413="","",INDEX([1]NKC!$C$10:$C$5007,$H2413))</f>
        <v/>
      </c>
      <c r="D2413" s="48" t="str">
        <f ca="1">IF(IF($H2413="","",INDEX([1]NKC!$D$10:$D$5007,$H2413))=$C$8,IF($H2413="","",INDEX([1]NKC!$E$10:$E$5007,$H2413)),IF($H2413="","",INDEX([1]NKC!$D$10:$D$5007,$H2413)))</f>
        <v/>
      </c>
      <c r="E2413" s="49" t="str">
        <f ca="1">IF(IF($H2413="","",INDEX([1]NKC!$E$10:$E$5007,$H2413))=$C$8,"",IF($H2413="","",INDEX([1]NKC!$F$10:$F$5007,$H2413)))</f>
        <v/>
      </c>
      <c r="F2413" s="55" t="str">
        <f ca="1">IF(IF($H2413="","",INDEX([1]NKC!$D$10:$D$5007,$H2413))=$C$8,"",IF($H2413="","",INDEX([1]NKC!$F$10:$F$5007,$H2413)))</f>
        <v/>
      </c>
      <c r="G2413" s="50">
        <f ca="1">IF(SUM(E2413:F2413)=0,0,$G$11+SUM(E$12:$E2413)-SUM(F$12:$F2413))</f>
        <v>0</v>
      </c>
      <c r="H2413" s="51" t="str">
        <f ca="1">IF(IF(TYPE(MATCH($C$8,OFFSET([1]NKC!$D$10,H2412,0):'[1]NKC'!$D$5007,0)+H2412)=16,"",MATCH($C$8,OFFSET([1]NKC!$D$10,H2412,0):'[1]NKC'!$D$5007,0)+H2412)&lt;IF(TYPE(MATCH($C$8,OFFSET([1]NKC!$E$10,H2412,0):'[1]NKC'!$E$5007,0)+H2412)=16,"",MATCH($C$8,OFFSET([1]NKC!$E$10,H2412,0):'[1]NKC'!$E$5007,0)+H2412),IF(TYPE(MATCH($C$8,OFFSET([1]NKC!$D$10,H2412,0):'[1]NKC'!$D$5007,0)+H2412)=16,"",MATCH($C$8,OFFSET([1]NKC!$D$10,H2412,0):'[1]NKC'!$D$5007,0)+H2412),IF(TYPE(MATCH($C$8,OFFSET([1]NKC!$E$10,H2412,0):'[1]NKC'!$E$5007,0)+H2412)=16,"",MATCH($C$8,OFFSET([1]NKC!$E$10,H2412,0):'[1]NKC'!$E$5007,0)+H2412))</f>
        <v/>
      </c>
    </row>
    <row r="2414" spans="1:8" s="52" customFormat="1" ht="14.25" hidden="1">
      <c r="A2414" s="45" t="str">
        <f ca="1">IF($H2414="","",INDEX([1]NKC!$A$10:$A$5007,$H2414))</f>
        <v/>
      </c>
      <c r="B2414" s="46" t="str">
        <f ca="1">IF($H2414="","",INDEX([1]NKC!$B$10:$B$5007,$H2414))</f>
        <v/>
      </c>
      <c r="C2414" s="47" t="str">
        <f ca="1">IF($H2414="","",INDEX([1]NKC!$C$10:$C$5007,$H2414))</f>
        <v/>
      </c>
      <c r="D2414" s="48" t="str">
        <f ca="1">IF(IF($H2414="","",INDEX([1]NKC!$D$10:$D$5007,$H2414))=$C$8,IF($H2414="","",INDEX([1]NKC!$E$10:$E$5007,$H2414)),IF($H2414="","",INDEX([1]NKC!$D$10:$D$5007,$H2414)))</f>
        <v/>
      </c>
      <c r="E2414" s="49" t="str">
        <f ca="1">IF(IF($H2414="","",INDEX([1]NKC!$E$10:$E$5007,$H2414))=$C$8,"",IF($H2414="","",INDEX([1]NKC!$F$10:$F$5007,$H2414)))</f>
        <v/>
      </c>
      <c r="F2414" s="55" t="str">
        <f ca="1">IF(IF($H2414="","",INDEX([1]NKC!$D$10:$D$5007,$H2414))=$C$8,"",IF($H2414="","",INDEX([1]NKC!$F$10:$F$5007,$H2414)))</f>
        <v/>
      </c>
      <c r="G2414" s="50">
        <f ca="1">IF(SUM(E2414:F2414)=0,0,$G$11+SUM(E$12:$E2414)-SUM(F$12:$F2414))</f>
        <v>0</v>
      </c>
      <c r="H2414" s="51" t="str">
        <f ca="1">IF(IF(TYPE(MATCH($C$8,OFFSET([1]NKC!$D$10,H2413,0):'[1]NKC'!$D$5007,0)+H2413)=16,"",MATCH($C$8,OFFSET([1]NKC!$D$10,H2413,0):'[1]NKC'!$D$5007,0)+H2413)&lt;IF(TYPE(MATCH($C$8,OFFSET([1]NKC!$E$10,H2413,0):'[1]NKC'!$E$5007,0)+H2413)=16,"",MATCH($C$8,OFFSET([1]NKC!$E$10,H2413,0):'[1]NKC'!$E$5007,0)+H2413),IF(TYPE(MATCH($C$8,OFFSET([1]NKC!$D$10,H2413,0):'[1]NKC'!$D$5007,0)+H2413)=16,"",MATCH($C$8,OFFSET([1]NKC!$D$10,H2413,0):'[1]NKC'!$D$5007,0)+H2413),IF(TYPE(MATCH($C$8,OFFSET([1]NKC!$E$10,H2413,0):'[1]NKC'!$E$5007,0)+H2413)=16,"",MATCH($C$8,OFFSET([1]NKC!$E$10,H2413,0):'[1]NKC'!$E$5007,0)+H2413))</f>
        <v/>
      </c>
    </row>
    <row r="2415" spans="1:8" s="52" customFormat="1" ht="14.25" hidden="1">
      <c r="A2415" s="45" t="str">
        <f ca="1">IF($H2415="","",INDEX([1]NKC!$A$10:$A$5007,$H2415))</f>
        <v/>
      </c>
      <c r="B2415" s="46" t="str">
        <f ca="1">IF($H2415="","",INDEX([1]NKC!$B$10:$B$5007,$H2415))</f>
        <v/>
      </c>
      <c r="C2415" s="47" t="str">
        <f ca="1">IF($H2415="","",INDEX([1]NKC!$C$10:$C$5007,$H2415))</f>
        <v/>
      </c>
      <c r="D2415" s="48" t="str">
        <f ca="1">IF(IF($H2415="","",INDEX([1]NKC!$D$10:$D$5007,$H2415))=$C$8,IF($H2415="","",INDEX([1]NKC!$E$10:$E$5007,$H2415)),IF($H2415="","",INDEX([1]NKC!$D$10:$D$5007,$H2415)))</f>
        <v/>
      </c>
      <c r="E2415" s="49" t="str">
        <f ca="1">IF(IF($H2415="","",INDEX([1]NKC!$E$10:$E$5007,$H2415))=$C$8,"",IF($H2415="","",INDEX([1]NKC!$F$10:$F$5007,$H2415)))</f>
        <v/>
      </c>
      <c r="F2415" s="55" t="str">
        <f ca="1">IF(IF($H2415="","",INDEX([1]NKC!$D$10:$D$5007,$H2415))=$C$8,"",IF($H2415="","",INDEX([1]NKC!$F$10:$F$5007,$H2415)))</f>
        <v/>
      </c>
      <c r="G2415" s="50">
        <f ca="1">IF(SUM(E2415:F2415)=0,0,$G$11+SUM(E$12:$E2415)-SUM(F$12:$F2415))</f>
        <v>0</v>
      </c>
      <c r="H2415" s="51" t="str">
        <f ca="1">IF(IF(TYPE(MATCH($C$8,OFFSET([1]NKC!$D$10,H2414,0):'[1]NKC'!$D$5007,0)+H2414)=16,"",MATCH($C$8,OFFSET([1]NKC!$D$10,H2414,0):'[1]NKC'!$D$5007,0)+H2414)&lt;IF(TYPE(MATCH($C$8,OFFSET([1]NKC!$E$10,H2414,0):'[1]NKC'!$E$5007,0)+H2414)=16,"",MATCH($C$8,OFFSET([1]NKC!$E$10,H2414,0):'[1]NKC'!$E$5007,0)+H2414),IF(TYPE(MATCH($C$8,OFFSET([1]NKC!$D$10,H2414,0):'[1]NKC'!$D$5007,0)+H2414)=16,"",MATCH($C$8,OFFSET([1]NKC!$D$10,H2414,0):'[1]NKC'!$D$5007,0)+H2414),IF(TYPE(MATCH($C$8,OFFSET([1]NKC!$E$10,H2414,0):'[1]NKC'!$E$5007,0)+H2414)=16,"",MATCH($C$8,OFFSET([1]NKC!$E$10,H2414,0):'[1]NKC'!$E$5007,0)+H2414))</f>
        <v/>
      </c>
    </row>
    <row r="2416" spans="1:8" s="52" customFormat="1" ht="14.25" hidden="1">
      <c r="A2416" s="45" t="str">
        <f ca="1">IF($H2416="","",INDEX([1]NKC!$A$10:$A$5007,$H2416))</f>
        <v/>
      </c>
      <c r="B2416" s="46" t="str">
        <f ca="1">IF($H2416="","",INDEX([1]NKC!$B$10:$B$5007,$H2416))</f>
        <v/>
      </c>
      <c r="C2416" s="47" t="str">
        <f ca="1">IF($H2416="","",INDEX([1]NKC!$C$10:$C$5007,$H2416))</f>
        <v/>
      </c>
      <c r="D2416" s="48" t="str">
        <f ca="1">IF(IF($H2416="","",INDEX([1]NKC!$D$10:$D$5007,$H2416))=$C$8,IF($H2416="","",INDEX([1]NKC!$E$10:$E$5007,$H2416)),IF($H2416="","",INDEX([1]NKC!$D$10:$D$5007,$H2416)))</f>
        <v/>
      </c>
      <c r="E2416" s="49" t="str">
        <f ca="1">IF(IF($H2416="","",INDEX([1]NKC!$E$10:$E$5007,$H2416))=$C$8,"",IF($H2416="","",INDEX([1]NKC!$F$10:$F$5007,$H2416)))</f>
        <v/>
      </c>
      <c r="F2416" s="55" t="str">
        <f ca="1">IF(IF($H2416="","",INDEX([1]NKC!$D$10:$D$5007,$H2416))=$C$8,"",IF($H2416="","",INDEX([1]NKC!$F$10:$F$5007,$H2416)))</f>
        <v/>
      </c>
      <c r="G2416" s="50">
        <f ca="1">IF(SUM(E2416:F2416)=0,0,$G$11+SUM(E$12:$E2416)-SUM(F$12:$F2416))</f>
        <v>0</v>
      </c>
      <c r="H2416" s="51" t="str">
        <f ca="1">IF(IF(TYPE(MATCH($C$8,OFFSET([1]NKC!$D$10,H2415,0):'[1]NKC'!$D$5007,0)+H2415)=16,"",MATCH($C$8,OFFSET([1]NKC!$D$10,H2415,0):'[1]NKC'!$D$5007,0)+H2415)&lt;IF(TYPE(MATCH($C$8,OFFSET([1]NKC!$E$10,H2415,0):'[1]NKC'!$E$5007,0)+H2415)=16,"",MATCH($C$8,OFFSET([1]NKC!$E$10,H2415,0):'[1]NKC'!$E$5007,0)+H2415),IF(TYPE(MATCH($C$8,OFFSET([1]NKC!$D$10,H2415,0):'[1]NKC'!$D$5007,0)+H2415)=16,"",MATCH($C$8,OFFSET([1]NKC!$D$10,H2415,0):'[1]NKC'!$D$5007,0)+H2415),IF(TYPE(MATCH($C$8,OFFSET([1]NKC!$E$10,H2415,0):'[1]NKC'!$E$5007,0)+H2415)=16,"",MATCH($C$8,OFFSET([1]NKC!$E$10,H2415,0):'[1]NKC'!$E$5007,0)+H2415))</f>
        <v/>
      </c>
    </row>
    <row r="2417" spans="1:8" s="52" customFormat="1" ht="14.25" hidden="1">
      <c r="A2417" s="45" t="str">
        <f ca="1">IF($H2417="","",INDEX([1]NKC!$A$10:$A$5007,$H2417))</f>
        <v/>
      </c>
      <c r="B2417" s="46" t="str">
        <f ca="1">IF($H2417="","",INDEX([1]NKC!$B$10:$B$5007,$H2417))</f>
        <v/>
      </c>
      <c r="C2417" s="47" t="str">
        <f ca="1">IF($H2417="","",INDEX([1]NKC!$C$10:$C$5007,$H2417))</f>
        <v/>
      </c>
      <c r="D2417" s="48" t="str">
        <f ca="1">IF(IF($H2417="","",INDEX([1]NKC!$D$10:$D$5007,$H2417))=$C$8,IF($H2417="","",INDEX([1]NKC!$E$10:$E$5007,$H2417)),IF($H2417="","",INDEX([1]NKC!$D$10:$D$5007,$H2417)))</f>
        <v/>
      </c>
      <c r="E2417" s="49" t="str">
        <f ca="1">IF(IF($H2417="","",INDEX([1]NKC!$E$10:$E$5007,$H2417))=$C$8,"",IF($H2417="","",INDEX([1]NKC!$F$10:$F$5007,$H2417)))</f>
        <v/>
      </c>
      <c r="F2417" s="55" t="str">
        <f ca="1">IF(IF($H2417="","",INDEX([1]NKC!$D$10:$D$5007,$H2417))=$C$8,"",IF($H2417="","",INDEX([1]NKC!$F$10:$F$5007,$H2417)))</f>
        <v/>
      </c>
      <c r="G2417" s="50">
        <f ca="1">IF(SUM(E2417:F2417)=0,0,$G$11+SUM(E$12:$E2417)-SUM(F$12:$F2417))</f>
        <v>0</v>
      </c>
      <c r="H2417" s="51" t="str">
        <f ca="1">IF(IF(TYPE(MATCH($C$8,OFFSET([1]NKC!$D$10,H2416,0):'[1]NKC'!$D$5007,0)+H2416)=16,"",MATCH($C$8,OFFSET([1]NKC!$D$10,H2416,0):'[1]NKC'!$D$5007,0)+H2416)&lt;IF(TYPE(MATCH($C$8,OFFSET([1]NKC!$E$10,H2416,0):'[1]NKC'!$E$5007,0)+H2416)=16,"",MATCH($C$8,OFFSET([1]NKC!$E$10,H2416,0):'[1]NKC'!$E$5007,0)+H2416),IF(TYPE(MATCH($C$8,OFFSET([1]NKC!$D$10,H2416,0):'[1]NKC'!$D$5007,0)+H2416)=16,"",MATCH($C$8,OFFSET([1]NKC!$D$10,H2416,0):'[1]NKC'!$D$5007,0)+H2416),IF(TYPE(MATCH($C$8,OFFSET([1]NKC!$E$10,H2416,0):'[1]NKC'!$E$5007,0)+H2416)=16,"",MATCH($C$8,OFFSET([1]NKC!$E$10,H2416,0):'[1]NKC'!$E$5007,0)+H2416))</f>
        <v/>
      </c>
    </row>
    <row r="2418" spans="1:8" s="52" customFormat="1" ht="14.25" hidden="1">
      <c r="A2418" s="45" t="str">
        <f ca="1">IF($H2418="","",INDEX([1]NKC!$A$10:$A$5007,$H2418))</f>
        <v/>
      </c>
      <c r="B2418" s="46" t="str">
        <f ca="1">IF($H2418="","",INDEX([1]NKC!$B$10:$B$5007,$H2418))</f>
        <v/>
      </c>
      <c r="C2418" s="47" t="str">
        <f ca="1">IF($H2418="","",INDEX([1]NKC!$C$10:$C$5007,$H2418))</f>
        <v/>
      </c>
      <c r="D2418" s="48" t="str">
        <f ca="1">IF(IF($H2418="","",INDEX([1]NKC!$D$10:$D$5007,$H2418))=$C$8,IF($H2418="","",INDEX([1]NKC!$E$10:$E$5007,$H2418)),IF($H2418="","",INDEX([1]NKC!$D$10:$D$5007,$H2418)))</f>
        <v/>
      </c>
      <c r="E2418" s="49" t="str">
        <f ca="1">IF(IF($H2418="","",INDEX([1]NKC!$E$10:$E$5007,$H2418))=$C$8,"",IF($H2418="","",INDEX([1]NKC!$F$10:$F$5007,$H2418)))</f>
        <v/>
      </c>
      <c r="F2418" s="55" t="str">
        <f ca="1">IF(IF($H2418="","",INDEX([1]NKC!$D$10:$D$5007,$H2418))=$C$8,"",IF($H2418="","",INDEX([1]NKC!$F$10:$F$5007,$H2418)))</f>
        <v/>
      </c>
      <c r="G2418" s="50">
        <f ca="1">IF(SUM(E2418:F2418)=0,0,$G$11+SUM(E$12:$E2418)-SUM(F$12:$F2418))</f>
        <v>0</v>
      </c>
      <c r="H2418" s="51" t="str">
        <f ca="1">IF(IF(TYPE(MATCH($C$8,OFFSET([1]NKC!$D$10,H2417,0):'[1]NKC'!$D$5007,0)+H2417)=16,"",MATCH($C$8,OFFSET([1]NKC!$D$10,H2417,0):'[1]NKC'!$D$5007,0)+H2417)&lt;IF(TYPE(MATCH($C$8,OFFSET([1]NKC!$E$10,H2417,0):'[1]NKC'!$E$5007,0)+H2417)=16,"",MATCH($C$8,OFFSET([1]NKC!$E$10,H2417,0):'[1]NKC'!$E$5007,0)+H2417),IF(TYPE(MATCH($C$8,OFFSET([1]NKC!$D$10,H2417,0):'[1]NKC'!$D$5007,0)+H2417)=16,"",MATCH($C$8,OFFSET([1]NKC!$D$10,H2417,0):'[1]NKC'!$D$5007,0)+H2417),IF(TYPE(MATCH($C$8,OFFSET([1]NKC!$E$10,H2417,0):'[1]NKC'!$E$5007,0)+H2417)=16,"",MATCH($C$8,OFFSET([1]NKC!$E$10,H2417,0):'[1]NKC'!$E$5007,0)+H2417))</f>
        <v/>
      </c>
    </row>
    <row r="2419" spans="1:8" s="52" customFormat="1" ht="14.25" hidden="1">
      <c r="A2419" s="45" t="str">
        <f ca="1">IF($H2419="","",INDEX([1]NKC!$A$10:$A$5007,$H2419))</f>
        <v/>
      </c>
      <c r="B2419" s="46" t="str">
        <f ca="1">IF($H2419="","",INDEX([1]NKC!$B$10:$B$5007,$H2419))</f>
        <v/>
      </c>
      <c r="C2419" s="47" t="str">
        <f ca="1">IF($H2419="","",INDEX([1]NKC!$C$10:$C$5007,$H2419))</f>
        <v/>
      </c>
      <c r="D2419" s="48" t="str">
        <f ca="1">IF(IF($H2419="","",INDEX([1]NKC!$D$10:$D$5007,$H2419))=$C$8,IF($H2419="","",INDEX([1]NKC!$E$10:$E$5007,$H2419)),IF($H2419="","",INDEX([1]NKC!$D$10:$D$5007,$H2419)))</f>
        <v/>
      </c>
      <c r="E2419" s="49" t="str">
        <f ca="1">IF(IF($H2419="","",INDEX([1]NKC!$E$10:$E$5007,$H2419))=$C$8,"",IF($H2419="","",INDEX([1]NKC!$F$10:$F$5007,$H2419)))</f>
        <v/>
      </c>
      <c r="F2419" s="55" t="str">
        <f ca="1">IF(IF($H2419="","",INDEX([1]NKC!$D$10:$D$5007,$H2419))=$C$8,"",IF($H2419="","",INDEX([1]NKC!$F$10:$F$5007,$H2419)))</f>
        <v/>
      </c>
      <c r="G2419" s="50">
        <f ca="1">IF(SUM(E2419:F2419)=0,0,$G$11+SUM(E$12:$E2419)-SUM(F$12:$F2419))</f>
        <v>0</v>
      </c>
      <c r="H2419" s="51" t="str">
        <f ca="1">IF(IF(TYPE(MATCH($C$8,OFFSET([1]NKC!$D$10,H2418,0):'[1]NKC'!$D$5007,0)+H2418)=16,"",MATCH($C$8,OFFSET([1]NKC!$D$10,H2418,0):'[1]NKC'!$D$5007,0)+H2418)&lt;IF(TYPE(MATCH($C$8,OFFSET([1]NKC!$E$10,H2418,0):'[1]NKC'!$E$5007,0)+H2418)=16,"",MATCH($C$8,OFFSET([1]NKC!$E$10,H2418,0):'[1]NKC'!$E$5007,0)+H2418),IF(TYPE(MATCH($C$8,OFFSET([1]NKC!$D$10,H2418,0):'[1]NKC'!$D$5007,0)+H2418)=16,"",MATCH($C$8,OFFSET([1]NKC!$D$10,H2418,0):'[1]NKC'!$D$5007,0)+H2418),IF(TYPE(MATCH($C$8,OFFSET([1]NKC!$E$10,H2418,0):'[1]NKC'!$E$5007,0)+H2418)=16,"",MATCH($C$8,OFFSET([1]NKC!$E$10,H2418,0):'[1]NKC'!$E$5007,0)+H2418))</f>
        <v/>
      </c>
    </row>
    <row r="2420" spans="1:8" s="52" customFormat="1" ht="14.25" hidden="1">
      <c r="A2420" s="45" t="str">
        <f ca="1">IF($H2420="","",INDEX([1]NKC!$A$10:$A$5007,$H2420))</f>
        <v/>
      </c>
      <c r="B2420" s="46" t="str">
        <f ca="1">IF($H2420="","",INDEX([1]NKC!$B$10:$B$5007,$H2420))</f>
        <v/>
      </c>
      <c r="C2420" s="47" t="str">
        <f ca="1">IF($H2420="","",INDEX([1]NKC!$C$10:$C$5007,$H2420))</f>
        <v/>
      </c>
      <c r="D2420" s="48" t="str">
        <f ca="1">IF(IF($H2420="","",INDEX([1]NKC!$D$10:$D$5007,$H2420))=$C$8,IF($H2420="","",INDEX([1]NKC!$E$10:$E$5007,$H2420)),IF($H2420="","",INDEX([1]NKC!$D$10:$D$5007,$H2420)))</f>
        <v/>
      </c>
      <c r="E2420" s="49" t="str">
        <f ca="1">IF(IF($H2420="","",INDEX([1]NKC!$E$10:$E$5007,$H2420))=$C$8,"",IF($H2420="","",INDEX([1]NKC!$F$10:$F$5007,$H2420)))</f>
        <v/>
      </c>
      <c r="F2420" s="55" t="str">
        <f ca="1">IF(IF($H2420="","",INDEX([1]NKC!$D$10:$D$5007,$H2420))=$C$8,"",IF($H2420="","",INDEX([1]NKC!$F$10:$F$5007,$H2420)))</f>
        <v/>
      </c>
      <c r="G2420" s="50">
        <f ca="1">IF(SUM(E2420:F2420)=0,0,$G$11+SUM(E$12:$E2420)-SUM(F$12:$F2420))</f>
        <v>0</v>
      </c>
      <c r="H2420" s="51" t="str">
        <f ca="1">IF(IF(TYPE(MATCH($C$8,OFFSET([1]NKC!$D$10,H2419,0):'[1]NKC'!$D$5007,0)+H2419)=16,"",MATCH($C$8,OFFSET([1]NKC!$D$10,H2419,0):'[1]NKC'!$D$5007,0)+H2419)&lt;IF(TYPE(MATCH($C$8,OFFSET([1]NKC!$E$10,H2419,0):'[1]NKC'!$E$5007,0)+H2419)=16,"",MATCH($C$8,OFFSET([1]NKC!$E$10,H2419,0):'[1]NKC'!$E$5007,0)+H2419),IF(TYPE(MATCH($C$8,OFFSET([1]NKC!$D$10,H2419,0):'[1]NKC'!$D$5007,0)+H2419)=16,"",MATCH($C$8,OFFSET([1]NKC!$D$10,H2419,0):'[1]NKC'!$D$5007,0)+H2419),IF(TYPE(MATCH($C$8,OFFSET([1]NKC!$E$10,H2419,0):'[1]NKC'!$E$5007,0)+H2419)=16,"",MATCH($C$8,OFFSET([1]NKC!$E$10,H2419,0):'[1]NKC'!$E$5007,0)+H2419))</f>
        <v/>
      </c>
    </row>
    <row r="2421" spans="1:8" s="52" customFormat="1" ht="14.25" hidden="1">
      <c r="A2421" s="45" t="str">
        <f ca="1">IF($H2421="","",INDEX([1]NKC!$A$10:$A$5007,$H2421))</f>
        <v/>
      </c>
      <c r="B2421" s="46" t="str">
        <f ca="1">IF($H2421="","",INDEX([1]NKC!$B$10:$B$5007,$H2421))</f>
        <v/>
      </c>
      <c r="C2421" s="47" t="str">
        <f ca="1">IF($H2421="","",INDEX([1]NKC!$C$10:$C$5007,$H2421))</f>
        <v/>
      </c>
      <c r="D2421" s="48" t="str">
        <f ca="1">IF(IF($H2421="","",INDEX([1]NKC!$D$10:$D$5007,$H2421))=$C$8,IF($H2421="","",INDEX([1]NKC!$E$10:$E$5007,$H2421)),IF($H2421="","",INDEX([1]NKC!$D$10:$D$5007,$H2421)))</f>
        <v/>
      </c>
      <c r="E2421" s="49" t="str">
        <f ca="1">IF(IF($H2421="","",INDEX([1]NKC!$E$10:$E$5007,$H2421))=$C$8,"",IF($H2421="","",INDEX([1]NKC!$F$10:$F$5007,$H2421)))</f>
        <v/>
      </c>
      <c r="F2421" s="55" t="str">
        <f ca="1">IF(IF($H2421="","",INDEX([1]NKC!$D$10:$D$5007,$H2421))=$C$8,"",IF($H2421="","",INDEX([1]NKC!$F$10:$F$5007,$H2421)))</f>
        <v/>
      </c>
      <c r="G2421" s="50">
        <f ca="1">IF(SUM(E2421:F2421)=0,0,$G$11+SUM(E$12:$E2421)-SUM(F$12:$F2421))</f>
        <v>0</v>
      </c>
      <c r="H2421" s="51" t="str">
        <f ca="1">IF(IF(TYPE(MATCH($C$8,OFFSET([1]NKC!$D$10,H2420,0):'[1]NKC'!$D$5007,0)+H2420)=16,"",MATCH($C$8,OFFSET([1]NKC!$D$10,H2420,0):'[1]NKC'!$D$5007,0)+H2420)&lt;IF(TYPE(MATCH($C$8,OFFSET([1]NKC!$E$10,H2420,0):'[1]NKC'!$E$5007,0)+H2420)=16,"",MATCH($C$8,OFFSET([1]NKC!$E$10,H2420,0):'[1]NKC'!$E$5007,0)+H2420),IF(TYPE(MATCH($C$8,OFFSET([1]NKC!$D$10,H2420,0):'[1]NKC'!$D$5007,0)+H2420)=16,"",MATCH($C$8,OFFSET([1]NKC!$D$10,H2420,0):'[1]NKC'!$D$5007,0)+H2420),IF(TYPE(MATCH($C$8,OFFSET([1]NKC!$E$10,H2420,0):'[1]NKC'!$E$5007,0)+H2420)=16,"",MATCH($C$8,OFFSET([1]NKC!$E$10,H2420,0):'[1]NKC'!$E$5007,0)+H2420))</f>
        <v/>
      </c>
    </row>
    <row r="2422" spans="1:8" s="52" customFormat="1" ht="14.25" hidden="1">
      <c r="A2422" s="45" t="str">
        <f ca="1">IF($H2422="","",INDEX([1]NKC!$A$10:$A$5007,$H2422))</f>
        <v/>
      </c>
      <c r="B2422" s="46" t="str">
        <f ca="1">IF($H2422="","",INDEX([1]NKC!$B$10:$B$5007,$H2422))</f>
        <v/>
      </c>
      <c r="C2422" s="47" t="str">
        <f ca="1">IF($H2422="","",INDEX([1]NKC!$C$10:$C$5007,$H2422))</f>
        <v/>
      </c>
      <c r="D2422" s="48" t="str">
        <f ca="1">IF(IF($H2422="","",INDEX([1]NKC!$D$10:$D$5007,$H2422))=$C$8,IF($H2422="","",INDEX([1]NKC!$E$10:$E$5007,$H2422)),IF($H2422="","",INDEX([1]NKC!$D$10:$D$5007,$H2422)))</f>
        <v/>
      </c>
      <c r="E2422" s="49" t="str">
        <f ca="1">IF(IF($H2422="","",INDEX([1]NKC!$E$10:$E$5007,$H2422))=$C$8,"",IF($H2422="","",INDEX([1]NKC!$F$10:$F$5007,$H2422)))</f>
        <v/>
      </c>
      <c r="F2422" s="55" t="str">
        <f ca="1">IF(IF($H2422="","",INDEX([1]NKC!$D$10:$D$5007,$H2422))=$C$8,"",IF($H2422="","",INDEX([1]NKC!$F$10:$F$5007,$H2422)))</f>
        <v/>
      </c>
      <c r="G2422" s="50">
        <f ca="1">IF(SUM(E2422:F2422)=0,0,$G$11+SUM(E$12:$E2422)-SUM(F$12:$F2422))</f>
        <v>0</v>
      </c>
      <c r="H2422" s="51" t="str">
        <f ca="1">IF(IF(TYPE(MATCH($C$8,OFFSET([1]NKC!$D$10,H2421,0):'[1]NKC'!$D$5007,0)+H2421)=16,"",MATCH($C$8,OFFSET([1]NKC!$D$10,H2421,0):'[1]NKC'!$D$5007,0)+H2421)&lt;IF(TYPE(MATCH($C$8,OFFSET([1]NKC!$E$10,H2421,0):'[1]NKC'!$E$5007,0)+H2421)=16,"",MATCH($C$8,OFFSET([1]NKC!$E$10,H2421,0):'[1]NKC'!$E$5007,0)+H2421),IF(TYPE(MATCH($C$8,OFFSET([1]NKC!$D$10,H2421,0):'[1]NKC'!$D$5007,0)+H2421)=16,"",MATCH($C$8,OFFSET([1]NKC!$D$10,H2421,0):'[1]NKC'!$D$5007,0)+H2421),IF(TYPE(MATCH($C$8,OFFSET([1]NKC!$E$10,H2421,0):'[1]NKC'!$E$5007,0)+H2421)=16,"",MATCH($C$8,OFFSET([1]NKC!$E$10,H2421,0):'[1]NKC'!$E$5007,0)+H2421))</f>
        <v/>
      </c>
    </row>
    <row r="2423" spans="1:8" s="52" customFormat="1" ht="14.25" hidden="1">
      <c r="A2423" s="45" t="str">
        <f ca="1">IF($H2423="","",INDEX([1]NKC!$A$10:$A$5007,$H2423))</f>
        <v/>
      </c>
      <c r="B2423" s="46" t="str">
        <f ca="1">IF($H2423="","",INDEX([1]NKC!$B$10:$B$5007,$H2423))</f>
        <v/>
      </c>
      <c r="C2423" s="47" t="str">
        <f ca="1">IF($H2423="","",INDEX([1]NKC!$C$10:$C$5007,$H2423))</f>
        <v/>
      </c>
      <c r="D2423" s="48" t="str">
        <f ca="1">IF(IF($H2423="","",INDEX([1]NKC!$D$10:$D$5007,$H2423))=$C$8,IF($H2423="","",INDEX([1]NKC!$E$10:$E$5007,$H2423)),IF($H2423="","",INDEX([1]NKC!$D$10:$D$5007,$H2423)))</f>
        <v/>
      </c>
      <c r="E2423" s="49" t="str">
        <f ca="1">IF(IF($H2423="","",INDEX([1]NKC!$E$10:$E$5007,$H2423))=$C$8,"",IF($H2423="","",INDEX([1]NKC!$F$10:$F$5007,$H2423)))</f>
        <v/>
      </c>
      <c r="F2423" s="55" t="str">
        <f ca="1">IF(IF($H2423="","",INDEX([1]NKC!$D$10:$D$5007,$H2423))=$C$8,"",IF($H2423="","",INDEX([1]NKC!$F$10:$F$5007,$H2423)))</f>
        <v/>
      </c>
      <c r="G2423" s="50">
        <f ca="1">IF(SUM(E2423:F2423)=0,0,$G$11+SUM(E$12:$E2423)-SUM(F$12:$F2423))</f>
        <v>0</v>
      </c>
      <c r="H2423" s="51" t="str">
        <f ca="1">IF(IF(TYPE(MATCH($C$8,OFFSET([1]NKC!$D$10,H2422,0):'[1]NKC'!$D$5007,0)+H2422)=16,"",MATCH($C$8,OFFSET([1]NKC!$D$10,H2422,0):'[1]NKC'!$D$5007,0)+H2422)&lt;IF(TYPE(MATCH($C$8,OFFSET([1]NKC!$E$10,H2422,0):'[1]NKC'!$E$5007,0)+H2422)=16,"",MATCH($C$8,OFFSET([1]NKC!$E$10,H2422,0):'[1]NKC'!$E$5007,0)+H2422),IF(TYPE(MATCH($C$8,OFFSET([1]NKC!$D$10,H2422,0):'[1]NKC'!$D$5007,0)+H2422)=16,"",MATCH($C$8,OFFSET([1]NKC!$D$10,H2422,0):'[1]NKC'!$D$5007,0)+H2422),IF(TYPE(MATCH($C$8,OFFSET([1]NKC!$E$10,H2422,0):'[1]NKC'!$E$5007,0)+H2422)=16,"",MATCH($C$8,OFFSET([1]NKC!$E$10,H2422,0):'[1]NKC'!$E$5007,0)+H2422))</f>
        <v/>
      </c>
    </row>
    <row r="2424" spans="1:8" s="52" customFormat="1" ht="14.25" hidden="1">
      <c r="A2424" s="45" t="str">
        <f ca="1">IF($H2424="","",INDEX([1]NKC!$A$10:$A$5007,$H2424))</f>
        <v/>
      </c>
      <c r="B2424" s="46" t="str">
        <f ca="1">IF($H2424="","",INDEX([1]NKC!$B$10:$B$5007,$H2424))</f>
        <v/>
      </c>
      <c r="C2424" s="47" t="str">
        <f ca="1">IF($H2424="","",INDEX([1]NKC!$C$10:$C$5007,$H2424))</f>
        <v/>
      </c>
      <c r="D2424" s="48" t="str">
        <f ca="1">IF(IF($H2424="","",INDEX([1]NKC!$D$10:$D$5007,$H2424))=$C$8,IF($H2424="","",INDEX([1]NKC!$E$10:$E$5007,$H2424)),IF($H2424="","",INDEX([1]NKC!$D$10:$D$5007,$H2424)))</f>
        <v/>
      </c>
      <c r="E2424" s="49" t="str">
        <f ca="1">IF(IF($H2424="","",INDEX([1]NKC!$E$10:$E$5007,$H2424))=$C$8,"",IF($H2424="","",INDEX([1]NKC!$F$10:$F$5007,$H2424)))</f>
        <v/>
      </c>
      <c r="F2424" s="55" t="str">
        <f ca="1">IF(IF($H2424="","",INDEX([1]NKC!$D$10:$D$5007,$H2424))=$C$8,"",IF($H2424="","",INDEX([1]NKC!$F$10:$F$5007,$H2424)))</f>
        <v/>
      </c>
      <c r="G2424" s="50">
        <f ca="1">IF(SUM(E2424:F2424)=0,0,$G$11+SUM(E$12:$E2424)-SUM(F$12:$F2424))</f>
        <v>0</v>
      </c>
      <c r="H2424" s="51" t="str">
        <f ca="1">IF(IF(TYPE(MATCH($C$8,OFFSET([1]NKC!$D$10,H2423,0):'[1]NKC'!$D$5007,0)+H2423)=16,"",MATCH($C$8,OFFSET([1]NKC!$D$10,H2423,0):'[1]NKC'!$D$5007,0)+H2423)&lt;IF(TYPE(MATCH($C$8,OFFSET([1]NKC!$E$10,H2423,0):'[1]NKC'!$E$5007,0)+H2423)=16,"",MATCH($C$8,OFFSET([1]NKC!$E$10,H2423,0):'[1]NKC'!$E$5007,0)+H2423),IF(TYPE(MATCH($C$8,OFFSET([1]NKC!$D$10,H2423,0):'[1]NKC'!$D$5007,0)+H2423)=16,"",MATCH($C$8,OFFSET([1]NKC!$D$10,H2423,0):'[1]NKC'!$D$5007,0)+H2423),IF(TYPE(MATCH($C$8,OFFSET([1]NKC!$E$10,H2423,0):'[1]NKC'!$E$5007,0)+H2423)=16,"",MATCH($C$8,OFFSET([1]NKC!$E$10,H2423,0):'[1]NKC'!$E$5007,0)+H2423))</f>
        <v/>
      </c>
    </row>
    <row r="2425" spans="1:8" s="52" customFormat="1" ht="14.25" hidden="1">
      <c r="A2425" s="45" t="str">
        <f ca="1">IF($H2425="","",INDEX([1]NKC!$A$10:$A$5007,$H2425))</f>
        <v/>
      </c>
      <c r="B2425" s="46" t="str">
        <f ca="1">IF($H2425="","",INDEX([1]NKC!$B$10:$B$5007,$H2425))</f>
        <v/>
      </c>
      <c r="C2425" s="47" t="str">
        <f ca="1">IF($H2425="","",INDEX([1]NKC!$C$10:$C$5007,$H2425))</f>
        <v/>
      </c>
      <c r="D2425" s="48" t="str">
        <f ca="1">IF(IF($H2425="","",INDEX([1]NKC!$D$10:$D$5007,$H2425))=$C$8,IF($H2425="","",INDEX([1]NKC!$E$10:$E$5007,$H2425)),IF($H2425="","",INDEX([1]NKC!$D$10:$D$5007,$H2425)))</f>
        <v/>
      </c>
      <c r="E2425" s="49" t="str">
        <f ca="1">IF(IF($H2425="","",INDEX([1]NKC!$E$10:$E$5007,$H2425))=$C$8,"",IF($H2425="","",INDEX([1]NKC!$F$10:$F$5007,$H2425)))</f>
        <v/>
      </c>
      <c r="F2425" s="55" t="str">
        <f ca="1">IF(IF($H2425="","",INDEX([1]NKC!$D$10:$D$5007,$H2425))=$C$8,"",IF($H2425="","",INDEX([1]NKC!$F$10:$F$5007,$H2425)))</f>
        <v/>
      </c>
      <c r="G2425" s="50">
        <f ca="1">IF(SUM(E2425:F2425)=0,0,$G$11+SUM(E$12:$E2425)-SUM(F$12:$F2425))</f>
        <v>0</v>
      </c>
      <c r="H2425" s="51" t="str">
        <f ca="1">IF(IF(TYPE(MATCH($C$8,OFFSET([1]NKC!$D$10,H2424,0):'[1]NKC'!$D$5007,0)+H2424)=16,"",MATCH($C$8,OFFSET([1]NKC!$D$10,H2424,0):'[1]NKC'!$D$5007,0)+H2424)&lt;IF(TYPE(MATCH($C$8,OFFSET([1]NKC!$E$10,H2424,0):'[1]NKC'!$E$5007,0)+H2424)=16,"",MATCH($C$8,OFFSET([1]NKC!$E$10,H2424,0):'[1]NKC'!$E$5007,0)+H2424),IF(TYPE(MATCH($C$8,OFFSET([1]NKC!$D$10,H2424,0):'[1]NKC'!$D$5007,0)+H2424)=16,"",MATCH($C$8,OFFSET([1]NKC!$D$10,H2424,0):'[1]NKC'!$D$5007,0)+H2424),IF(TYPE(MATCH($C$8,OFFSET([1]NKC!$E$10,H2424,0):'[1]NKC'!$E$5007,0)+H2424)=16,"",MATCH($C$8,OFFSET([1]NKC!$E$10,H2424,0):'[1]NKC'!$E$5007,0)+H2424))</f>
        <v/>
      </c>
    </row>
    <row r="2426" spans="1:8" s="52" customFormat="1" ht="14.25" hidden="1">
      <c r="A2426" s="45" t="str">
        <f ca="1">IF($H2426="","",INDEX([1]NKC!$A$10:$A$5007,$H2426))</f>
        <v/>
      </c>
      <c r="B2426" s="46" t="str">
        <f ca="1">IF($H2426="","",INDEX([1]NKC!$B$10:$B$5007,$H2426))</f>
        <v/>
      </c>
      <c r="C2426" s="47" t="str">
        <f ca="1">IF($H2426="","",INDEX([1]NKC!$C$10:$C$5007,$H2426))</f>
        <v/>
      </c>
      <c r="D2426" s="48" t="str">
        <f ca="1">IF(IF($H2426="","",INDEX([1]NKC!$D$10:$D$5007,$H2426))=$C$8,IF($H2426="","",INDEX([1]NKC!$E$10:$E$5007,$H2426)),IF($H2426="","",INDEX([1]NKC!$D$10:$D$5007,$H2426)))</f>
        <v/>
      </c>
      <c r="E2426" s="49" t="str">
        <f ca="1">IF(IF($H2426="","",INDEX([1]NKC!$E$10:$E$5007,$H2426))=$C$8,"",IF($H2426="","",INDEX([1]NKC!$F$10:$F$5007,$H2426)))</f>
        <v/>
      </c>
      <c r="F2426" s="55" t="str">
        <f ca="1">IF(IF($H2426="","",INDEX([1]NKC!$D$10:$D$5007,$H2426))=$C$8,"",IF($H2426="","",INDEX([1]NKC!$F$10:$F$5007,$H2426)))</f>
        <v/>
      </c>
      <c r="G2426" s="50">
        <f ca="1">IF(SUM(E2426:F2426)=0,0,$G$11+SUM(E$12:$E2426)-SUM(F$12:$F2426))</f>
        <v>0</v>
      </c>
      <c r="H2426" s="51" t="str">
        <f ca="1">IF(IF(TYPE(MATCH($C$8,OFFSET([1]NKC!$D$10,H2425,0):'[1]NKC'!$D$5007,0)+H2425)=16,"",MATCH($C$8,OFFSET([1]NKC!$D$10,H2425,0):'[1]NKC'!$D$5007,0)+H2425)&lt;IF(TYPE(MATCH($C$8,OFFSET([1]NKC!$E$10,H2425,0):'[1]NKC'!$E$5007,0)+H2425)=16,"",MATCH($C$8,OFFSET([1]NKC!$E$10,H2425,0):'[1]NKC'!$E$5007,0)+H2425),IF(TYPE(MATCH($C$8,OFFSET([1]NKC!$D$10,H2425,0):'[1]NKC'!$D$5007,0)+H2425)=16,"",MATCH($C$8,OFFSET([1]NKC!$D$10,H2425,0):'[1]NKC'!$D$5007,0)+H2425),IF(TYPE(MATCH($C$8,OFFSET([1]NKC!$E$10,H2425,0):'[1]NKC'!$E$5007,0)+H2425)=16,"",MATCH($C$8,OFFSET([1]NKC!$E$10,H2425,0):'[1]NKC'!$E$5007,0)+H2425))</f>
        <v/>
      </c>
    </row>
    <row r="2427" spans="1:8" s="52" customFormat="1" ht="14.25" hidden="1">
      <c r="A2427" s="45" t="str">
        <f ca="1">IF($H2427="","",INDEX([1]NKC!$A$10:$A$5007,$H2427))</f>
        <v/>
      </c>
      <c r="B2427" s="46" t="str">
        <f ca="1">IF($H2427="","",INDEX([1]NKC!$B$10:$B$5007,$H2427))</f>
        <v/>
      </c>
      <c r="C2427" s="47" t="str">
        <f ca="1">IF($H2427="","",INDEX([1]NKC!$C$10:$C$5007,$H2427))</f>
        <v/>
      </c>
      <c r="D2427" s="48" t="str">
        <f ca="1">IF(IF($H2427="","",INDEX([1]NKC!$D$10:$D$5007,$H2427))=$C$8,IF($H2427="","",INDEX([1]NKC!$E$10:$E$5007,$H2427)),IF($H2427="","",INDEX([1]NKC!$D$10:$D$5007,$H2427)))</f>
        <v/>
      </c>
      <c r="E2427" s="49" t="str">
        <f ca="1">IF(IF($H2427="","",INDEX([1]NKC!$E$10:$E$5007,$H2427))=$C$8,"",IF($H2427="","",INDEX([1]NKC!$F$10:$F$5007,$H2427)))</f>
        <v/>
      </c>
      <c r="F2427" s="55" t="str">
        <f ca="1">IF(IF($H2427="","",INDEX([1]NKC!$D$10:$D$5007,$H2427))=$C$8,"",IF($H2427="","",INDEX([1]NKC!$F$10:$F$5007,$H2427)))</f>
        <v/>
      </c>
      <c r="G2427" s="50">
        <f ca="1">IF(SUM(E2427:F2427)=0,0,$G$11+SUM(E$12:$E2427)-SUM(F$12:$F2427))</f>
        <v>0</v>
      </c>
      <c r="H2427" s="51" t="str">
        <f ca="1">IF(IF(TYPE(MATCH($C$8,OFFSET([1]NKC!$D$10,H2426,0):'[1]NKC'!$D$5007,0)+H2426)=16,"",MATCH($C$8,OFFSET([1]NKC!$D$10,H2426,0):'[1]NKC'!$D$5007,0)+H2426)&lt;IF(TYPE(MATCH($C$8,OFFSET([1]NKC!$E$10,H2426,0):'[1]NKC'!$E$5007,0)+H2426)=16,"",MATCH($C$8,OFFSET([1]NKC!$E$10,H2426,0):'[1]NKC'!$E$5007,0)+H2426),IF(TYPE(MATCH($C$8,OFFSET([1]NKC!$D$10,H2426,0):'[1]NKC'!$D$5007,0)+H2426)=16,"",MATCH($C$8,OFFSET([1]NKC!$D$10,H2426,0):'[1]NKC'!$D$5007,0)+H2426),IF(TYPE(MATCH($C$8,OFFSET([1]NKC!$E$10,H2426,0):'[1]NKC'!$E$5007,0)+H2426)=16,"",MATCH($C$8,OFFSET([1]NKC!$E$10,H2426,0):'[1]NKC'!$E$5007,0)+H2426))</f>
        <v/>
      </c>
    </row>
    <row r="2428" spans="1:8" s="52" customFormat="1" ht="14.25" hidden="1">
      <c r="A2428" s="45" t="str">
        <f ca="1">IF($H2428="","",INDEX([1]NKC!$A$10:$A$5007,$H2428))</f>
        <v/>
      </c>
      <c r="B2428" s="46" t="str">
        <f ca="1">IF($H2428="","",INDEX([1]NKC!$B$10:$B$5007,$H2428))</f>
        <v/>
      </c>
      <c r="C2428" s="47" t="str">
        <f ca="1">IF($H2428="","",INDEX([1]NKC!$C$10:$C$5007,$H2428))</f>
        <v/>
      </c>
      <c r="D2428" s="48" t="str">
        <f ca="1">IF(IF($H2428="","",INDEX([1]NKC!$D$10:$D$5007,$H2428))=$C$8,IF($H2428="","",INDEX([1]NKC!$E$10:$E$5007,$H2428)),IF($H2428="","",INDEX([1]NKC!$D$10:$D$5007,$H2428)))</f>
        <v/>
      </c>
      <c r="E2428" s="49" t="str">
        <f ca="1">IF(IF($H2428="","",INDEX([1]NKC!$E$10:$E$5007,$H2428))=$C$8,"",IF($H2428="","",INDEX([1]NKC!$F$10:$F$5007,$H2428)))</f>
        <v/>
      </c>
      <c r="F2428" s="55" t="str">
        <f ca="1">IF(IF($H2428="","",INDEX([1]NKC!$D$10:$D$5007,$H2428))=$C$8,"",IF($H2428="","",INDEX([1]NKC!$F$10:$F$5007,$H2428)))</f>
        <v/>
      </c>
      <c r="G2428" s="50">
        <f ca="1">IF(SUM(E2428:F2428)=0,0,$G$11+SUM(E$12:$E2428)-SUM(F$12:$F2428))</f>
        <v>0</v>
      </c>
      <c r="H2428" s="51" t="str">
        <f ca="1">IF(IF(TYPE(MATCH($C$8,OFFSET([1]NKC!$D$10,H2427,0):'[1]NKC'!$D$5007,0)+H2427)=16,"",MATCH($C$8,OFFSET([1]NKC!$D$10,H2427,0):'[1]NKC'!$D$5007,0)+H2427)&lt;IF(TYPE(MATCH($C$8,OFFSET([1]NKC!$E$10,H2427,0):'[1]NKC'!$E$5007,0)+H2427)=16,"",MATCH($C$8,OFFSET([1]NKC!$E$10,H2427,0):'[1]NKC'!$E$5007,0)+H2427),IF(TYPE(MATCH($C$8,OFFSET([1]NKC!$D$10,H2427,0):'[1]NKC'!$D$5007,0)+H2427)=16,"",MATCH($C$8,OFFSET([1]NKC!$D$10,H2427,0):'[1]NKC'!$D$5007,0)+H2427),IF(TYPE(MATCH($C$8,OFFSET([1]NKC!$E$10,H2427,0):'[1]NKC'!$E$5007,0)+H2427)=16,"",MATCH($C$8,OFFSET([1]NKC!$E$10,H2427,0):'[1]NKC'!$E$5007,0)+H2427))</f>
        <v/>
      </c>
    </row>
    <row r="2429" spans="1:8" s="52" customFormat="1" ht="14.25" hidden="1">
      <c r="A2429" s="45" t="str">
        <f ca="1">IF($H2429="","",INDEX([1]NKC!$A$10:$A$5007,$H2429))</f>
        <v/>
      </c>
      <c r="B2429" s="46" t="str">
        <f ca="1">IF($H2429="","",INDEX([1]NKC!$B$10:$B$5007,$H2429))</f>
        <v/>
      </c>
      <c r="C2429" s="47" t="str">
        <f ca="1">IF($H2429="","",INDEX([1]NKC!$C$10:$C$5007,$H2429))</f>
        <v/>
      </c>
      <c r="D2429" s="48" t="str">
        <f ca="1">IF(IF($H2429="","",INDEX([1]NKC!$D$10:$D$5007,$H2429))=$C$8,IF($H2429="","",INDEX([1]NKC!$E$10:$E$5007,$H2429)),IF($H2429="","",INDEX([1]NKC!$D$10:$D$5007,$H2429)))</f>
        <v/>
      </c>
      <c r="E2429" s="49" t="str">
        <f ca="1">IF(IF($H2429="","",INDEX([1]NKC!$E$10:$E$5007,$H2429))=$C$8,"",IF($H2429="","",INDEX([1]NKC!$F$10:$F$5007,$H2429)))</f>
        <v/>
      </c>
      <c r="F2429" s="55" t="str">
        <f ca="1">IF(IF($H2429="","",INDEX([1]NKC!$D$10:$D$5007,$H2429))=$C$8,"",IF($H2429="","",INDEX([1]NKC!$F$10:$F$5007,$H2429)))</f>
        <v/>
      </c>
      <c r="G2429" s="50">
        <f ca="1">IF(SUM(E2429:F2429)=0,0,$G$11+SUM(E$12:$E2429)-SUM(F$12:$F2429))</f>
        <v>0</v>
      </c>
      <c r="H2429" s="51" t="str">
        <f ca="1">IF(IF(TYPE(MATCH($C$8,OFFSET([1]NKC!$D$10,H2428,0):'[1]NKC'!$D$5007,0)+H2428)=16,"",MATCH($C$8,OFFSET([1]NKC!$D$10,H2428,0):'[1]NKC'!$D$5007,0)+H2428)&lt;IF(TYPE(MATCH($C$8,OFFSET([1]NKC!$E$10,H2428,0):'[1]NKC'!$E$5007,0)+H2428)=16,"",MATCH($C$8,OFFSET([1]NKC!$E$10,H2428,0):'[1]NKC'!$E$5007,0)+H2428),IF(TYPE(MATCH($C$8,OFFSET([1]NKC!$D$10,H2428,0):'[1]NKC'!$D$5007,0)+H2428)=16,"",MATCH($C$8,OFFSET([1]NKC!$D$10,H2428,0):'[1]NKC'!$D$5007,0)+H2428),IF(TYPE(MATCH($C$8,OFFSET([1]NKC!$E$10,H2428,0):'[1]NKC'!$E$5007,0)+H2428)=16,"",MATCH($C$8,OFFSET([1]NKC!$E$10,H2428,0):'[1]NKC'!$E$5007,0)+H2428))</f>
        <v/>
      </c>
    </row>
    <row r="2430" spans="1:8" s="52" customFormat="1" ht="14.25" hidden="1">
      <c r="A2430" s="45" t="str">
        <f ca="1">IF($H2430="","",INDEX([1]NKC!$A$10:$A$5007,$H2430))</f>
        <v/>
      </c>
      <c r="B2430" s="46" t="str">
        <f ca="1">IF($H2430="","",INDEX([1]NKC!$B$10:$B$5007,$H2430))</f>
        <v/>
      </c>
      <c r="C2430" s="47" t="str">
        <f ca="1">IF($H2430="","",INDEX([1]NKC!$C$10:$C$5007,$H2430))</f>
        <v/>
      </c>
      <c r="D2430" s="48" t="str">
        <f ca="1">IF(IF($H2430="","",INDEX([1]NKC!$D$10:$D$5007,$H2430))=$C$8,IF($H2430="","",INDEX([1]NKC!$E$10:$E$5007,$H2430)),IF($H2430="","",INDEX([1]NKC!$D$10:$D$5007,$H2430)))</f>
        <v/>
      </c>
      <c r="E2430" s="49" t="str">
        <f ca="1">IF(IF($H2430="","",INDEX([1]NKC!$E$10:$E$5007,$H2430))=$C$8,"",IF($H2430="","",INDEX([1]NKC!$F$10:$F$5007,$H2430)))</f>
        <v/>
      </c>
      <c r="F2430" s="55" t="str">
        <f ca="1">IF(IF($H2430="","",INDEX([1]NKC!$D$10:$D$5007,$H2430))=$C$8,"",IF($H2430="","",INDEX([1]NKC!$F$10:$F$5007,$H2430)))</f>
        <v/>
      </c>
      <c r="G2430" s="50">
        <f ca="1">IF(SUM(E2430:F2430)=0,0,$G$11+SUM(E$12:$E2430)-SUM(F$12:$F2430))</f>
        <v>0</v>
      </c>
      <c r="H2430" s="51" t="str">
        <f ca="1">IF(IF(TYPE(MATCH($C$8,OFFSET([1]NKC!$D$10,H2429,0):'[1]NKC'!$D$5007,0)+H2429)=16,"",MATCH($C$8,OFFSET([1]NKC!$D$10,H2429,0):'[1]NKC'!$D$5007,0)+H2429)&lt;IF(TYPE(MATCH($C$8,OFFSET([1]NKC!$E$10,H2429,0):'[1]NKC'!$E$5007,0)+H2429)=16,"",MATCH($C$8,OFFSET([1]NKC!$E$10,H2429,0):'[1]NKC'!$E$5007,0)+H2429),IF(TYPE(MATCH($C$8,OFFSET([1]NKC!$D$10,H2429,0):'[1]NKC'!$D$5007,0)+H2429)=16,"",MATCH($C$8,OFFSET([1]NKC!$D$10,H2429,0):'[1]NKC'!$D$5007,0)+H2429),IF(TYPE(MATCH($C$8,OFFSET([1]NKC!$E$10,H2429,0):'[1]NKC'!$E$5007,0)+H2429)=16,"",MATCH($C$8,OFFSET([1]NKC!$E$10,H2429,0):'[1]NKC'!$E$5007,0)+H2429))</f>
        <v/>
      </c>
    </row>
    <row r="2431" spans="1:8" s="52" customFormat="1" ht="14.25" hidden="1">
      <c r="A2431" s="45" t="str">
        <f ca="1">IF($H2431="","",INDEX([1]NKC!$A$10:$A$5007,$H2431))</f>
        <v/>
      </c>
      <c r="B2431" s="46" t="str">
        <f ca="1">IF($H2431="","",INDEX([1]NKC!$B$10:$B$5007,$H2431))</f>
        <v/>
      </c>
      <c r="C2431" s="47" t="str">
        <f ca="1">IF($H2431="","",INDEX([1]NKC!$C$10:$C$5007,$H2431))</f>
        <v/>
      </c>
      <c r="D2431" s="48" t="str">
        <f ca="1">IF(IF($H2431="","",INDEX([1]NKC!$D$10:$D$5007,$H2431))=$C$8,IF($H2431="","",INDEX([1]NKC!$E$10:$E$5007,$H2431)),IF($H2431="","",INDEX([1]NKC!$D$10:$D$5007,$H2431)))</f>
        <v/>
      </c>
      <c r="E2431" s="49" t="str">
        <f ca="1">IF(IF($H2431="","",INDEX([1]NKC!$E$10:$E$5007,$H2431))=$C$8,"",IF($H2431="","",INDEX([1]NKC!$F$10:$F$5007,$H2431)))</f>
        <v/>
      </c>
      <c r="F2431" s="55" t="str">
        <f ca="1">IF(IF($H2431="","",INDEX([1]NKC!$D$10:$D$5007,$H2431))=$C$8,"",IF($H2431="","",INDEX([1]NKC!$F$10:$F$5007,$H2431)))</f>
        <v/>
      </c>
      <c r="G2431" s="50">
        <f ca="1">IF(SUM(E2431:F2431)=0,0,$G$11+SUM(E$12:$E2431)-SUM(F$12:$F2431))</f>
        <v>0</v>
      </c>
      <c r="H2431" s="51" t="str">
        <f ca="1">IF(IF(TYPE(MATCH($C$8,OFFSET([1]NKC!$D$10,H2430,0):'[1]NKC'!$D$5007,0)+H2430)=16,"",MATCH($C$8,OFFSET([1]NKC!$D$10,H2430,0):'[1]NKC'!$D$5007,0)+H2430)&lt;IF(TYPE(MATCH($C$8,OFFSET([1]NKC!$E$10,H2430,0):'[1]NKC'!$E$5007,0)+H2430)=16,"",MATCH($C$8,OFFSET([1]NKC!$E$10,H2430,0):'[1]NKC'!$E$5007,0)+H2430),IF(TYPE(MATCH($C$8,OFFSET([1]NKC!$D$10,H2430,0):'[1]NKC'!$D$5007,0)+H2430)=16,"",MATCH($C$8,OFFSET([1]NKC!$D$10,H2430,0):'[1]NKC'!$D$5007,0)+H2430),IF(TYPE(MATCH($C$8,OFFSET([1]NKC!$E$10,H2430,0):'[1]NKC'!$E$5007,0)+H2430)=16,"",MATCH($C$8,OFFSET([1]NKC!$E$10,H2430,0):'[1]NKC'!$E$5007,0)+H2430))</f>
        <v/>
      </c>
    </row>
    <row r="2432" spans="1:8" s="52" customFormat="1" ht="14.25" hidden="1">
      <c r="A2432" s="45" t="str">
        <f ca="1">IF($H2432="","",INDEX([1]NKC!$A$10:$A$5007,$H2432))</f>
        <v/>
      </c>
      <c r="B2432" s="46" t="str">
        <f ca="1">IF($H2432="","",INDEX([1]NKC!$B$10:$B$5007,$H2432))</f>
        <v/>
      </c>
      <c r="C2432" s="47" t="str">
        <f ca="1">IF($H2432="","",INDEX([1]NKC!$C$10:$C$5007,$H2432))</f>
        <v/>
      </c>
      <c r="D2432" s="48" t="str">
        <f ca="1">IF(IF($H2432="","",INDEX([1]NKC!$D$10:$D$5007,$H2432))=$C$8,IF($H2432="","",INDEX([1]NKC!$E$10:$E$5007,$H2432)),IF($H2432="","",INDEX([1]NKC!$D$10:$D$5007,$H2432)))</f>
        <v/>
      </c>
      <c r="E2432" s="49" t="str">
        <f ca="1">IF(IF($H2432="","",INDEX([1]NKC!$E$10:$E$5007,$H2432))=$C$8,"",IF($H2432="","",INDEX([1]NKC!$F$10:$F$5007,$H2432)))</f>
        <v/>
      </c>
      <c r="F2432" s="55" t="str">
        <f ca="1">IF(IF($H2432="","",INDEX([1]NKC!$D$10:$D$5007,$H2432))=$C$8,"",IF($H2432="","",INDEX([1]NKC!$F$10:$F$5007,$H2432)))</f>
        <v/>
      </c>
      <c r="G2432" s="50">
        <f ca="1">IF(SUM(E2432:F2432)=0,0,$G$11+SUM(E$12:$E2432)-SUM(F$12:$F2432))</f>
        <v>0</v>
      </c>
      <c r="H2432" s="51" t="str">
        <f ca="1">IF(IF(TYPE(MATCH($C$8,OFFSET([1]NKC!$D$10,H2431,0):'[1]NKC'!$D$5007,0)+H2431)=16,"",MATCH($C$8,OFFSET([1]NKC!$D$10,H2431,0):'[1]NKC'!$D$5007,0)+H2431)&lt;IF(TYPE(MATCH($C$8,OFFSET([1]NKC!$E$10,H2431,0):'[1]NKC'!$E$5007,0)+H2431)=16,"",MATCH($C$8,OFFSET([1]NKC!$E$10,H2431,0):'[1]NKC'!$E$5007,0)+H2431),IF(TYPE(MATCH($C$8,OFFSET([1]NKC!$D$10,H2431,0):'[1]NKC'!$D$5007,0)+H2431)=16,"",MATCH($C$8,OFFSET([1]NKC!$D$10,H2431,0):'[1]NKC'!$D$5007,0)+H2431),IF(TYPE(MATCH($C$8,OFFSET([1]NKC!$E$10,H2431,0):'[1]NKC'!$E$5007,0)+H2431)=16,"",MATCH($C$8,OFFSET([1]NKC!$E$10,H2431,0):'[1]NKC'!$E$5007,0)+H2431))</f>
        <v/>
      </c>
    </row>
    <row r="2433" spans="1:8" s="52" customFormat="1" ht="14.25" hidden="1">
      <c r="A2433" s="45" t="str">
        <f ca="1">IF($H2433="","",INDEX([1]NKC!$A$10:$A$5007,$H2433))</f>
        <v/>
      </c>
      <c r="B2433" s="46" t="str">
        <f ca="1">IF($H2433="","",INDEX([1]NKC!$B$10:$B$5007,$H2433))</f>
        <v/>
      </c>
      <c r="C2433" s="47" t="str">
        <f ca="1">IF($H2433="","",INDEX([1]NKC!$C$10:$C$5007,$H2433))</f>
        <v/>
      </c>
      <c r="D2433" s="48" t="str">
        <f ca="1">IF(IF($H2433="","",INDEX([1]NKC!$D$10:$D$5007,$H2433))=$C$8,IF($H2433="","",INDEX([1]NKC!$E$10:$E$5007,$H2433)),IF($H2433="","",INDEX([1]NKC!$D$10:$D$5007,$H2433)))</f>
        <v/>
      </c>
      <c r="E2433" s="49" t="str">
        <f ca="1">IF(IF($H2433="","",INDEX([1]NKC!$E$10:$E$5007,$H2433))=$C$8,"",IF($H2433="","",INDEX([1]NKC!$F$10:$F$5007,$H2433)))</f>
        <v/>
      </c>
      <c r="F2433" s="55" t="str">
        <f ca="1">IF(IF($H2433="","",INDEX([1]NKC!$D$10:$D$5007,$H2433))=$C$8,"",IF($H2433="","",INDEX([1]NKC!$F$10:$F$5007,$H2433)))</f>
        <v/>
      </c>
      <c r="G2433" s="50">
        <f ca="1">IF(SUM(E2433:F2433)=0,0,$G$11+SUM(E$12:$E2433)-SUM(F$12:$F2433))</f>
        <v>0</v>
      </c>
      <c r="H2433" s="51" t="str">
        <f ca="1">IF(IF(TYPE(MATCH($C$8,OFFSET([1]NKC!$D$10,H2432,0):'[1]NKC'!$D$5007,0)+H2432)=16,"",MATCH($C$8,OFFSET([1]NKC!$D$10,H2432,0):'[1]NKC'!$D$5007,0)+H2432)&lt;IF(TYPE(MATCH($C$8,OFFSET([1]NKC!$E$10,H2432,0):'[1]NKC'!$E$5007,0)+H2432)=16,"",MATCH($C$8,OFFSET([1]NKC!$E$10,H2432,0):'[1]NKC'!$E$5007,0)+H2432),IF(TYPE(MATCH($C$8,OFFSET([1]NKC!$D$10,H2432,0):'[1]NKC'!$D$5007,0)+H2432)=16,"",MATCH($C$8,OFFSET([1]NKC!$D$10,H2432,0):'[1]NKC'!$D$5007,0)+H2432),IF(TYPE(MATCH($C$8,OFFSET([1]NKC!$E$10,H2432,0):'[1]NKC'!$E$5007,0)+H2432)=16,"",MATCH($C$8,OFFSET([1]NKC!$E$10,H2432,0):'[1]NKC'!$E$5007,0)+H2432))</f>
        <v/>
      </c>
    </row>
    <row r="2434" spans="1:8" s="52" customFormat="1" ht="14.25" hidden="1">
      <c r="A2434" s="45" t="str">
        <f ca="1">IF($H2434="","",INDEX([1]NKC!$A$10:$A$5007,$H2434))</f>
        <v/>
      </c>
      <c r="B2434" s="46" t="str">
        <f ca="1">IF($H2434="","",INDEX([1]NKC!$B$10:$B$5007,$H2434))</f>
        <v/>
      </c>
      <c r="C2434" s="47" t="str">
        <f ca="1">IF($H2434="","",INDEX([1]NKC!$C$10:$C$5007,$H2434))</f>
        <v/>
      </c>
      <c r="D2434" s="48" t="str">
        <f ca="1">IF(IF($H2434="","",INDEX([1]NKC!$D$10:$D$5007,$H2434))=$C$8,IF($H2434="","",INDEX([1]NKC!$E$10:$E$5007,$H2434)),IF($H2434="","",INDEX([1]NKC!$D$10:$D$5007,$H2434)))</f>
        <v/>
      </c>
      <c r="E2434" s="49" t="str">
        <f ca="1">IF(IF($H2434="","",INDEX([1]NKC!$E$10:$E$5007,$H2434))=$C$8,"",IF($H2434="","",INDEX([1]NKC!$F$10:$F$5007,$H2434)))</f>
        <v/>
      </c>
      <c r="F2434" s="55" t="str">
        <f ca="1">IF(IF($H2434="","",INDEX([1]NKC!$D$10:$D$5007,$H2434))=$C$8,"",IF($H2434="","",INDEX([1]NKC!$F$10:$F$5007,$H2434)))</f>
        <v/>
      </c>
      <c r="G2434" s="50">
        <f ca="1">IF(SUM(E2434:F2434)=0,0,$G$11+SUM(E$12:$E2434)-SUM(F$12:$F2434))</f>
        <v>0</v>
      </c>
      <c r="H2434" s="51" t="str">
        <f ca="1">IF(IF(TYPE(MATCH($C$8,OFFSET([1]NKC!$D$10,H2433,0):'[1]NKC'!$D$5007,0)+H2433)=16,"",MATCH($C$8,OFFSET([1]NKC!$D$10,H2433,0):'[1]NKC'!$D$5007,0)+H2433)&lt;IF(TYPE(MATCH($C$8,OFFSET([1]NKC!$E$10,H2433,0):'[1]NKC'!$E$5007,0)+H2433)=16,"",MATCH($C$8,OFFSET([1]NKC!$E$10,H2433,0):'[1]NKC'!$E$5007,0)+H2433),IF(TYPE(MATCH($C$8,OFFSET([1]NKC!$D$10,H2433,0):'[1]NKC'!$D$5007,0)+H2433)=16,"",MATCH($C$8,OFFSET([1]NKC!$D$10,H2433,0):'[1]NKC'!$D$5007,0)+H2433),IF(TYPE(MATCH($C$8,OFFSET([1]NKC!$E$10,H2433,0):'[1]NKC'!$E$5007,0)+H2433)=16,"",MATCH($C$8,OFFSET([1]NKC!$E$10,H2433,0):'[1]NKC'!$E$5007,0)+H2433))</f>
        <v/>
      </c>
    </row>
    <row r="2435" spans="1:8" s="52" customFormat="1" ht="14.25" hidden="1">
      <c r="A2435" s="45" t="str">
        <f ca="1">IF($H2435="","",INDEX([1]NKC!$A$10:$A$5007,$H2435))</f>
        <v/>
      </c>
      <c r="B2435" s="46" t="str">
        <f ca="1">IF($H2435="","",INDEX([1]NKC!$B$10:$B$5007,$H2435))</f>
        <v/>
      </c>
      <c r="C2435" s="47" t="str">
        <f ca="1">IF($H2435="","",INDEX([1]NKC!$C$10:$C$5007,$H2435))</f>
        <v/>
      </c>
      <c r="D2435" s="48" t="str">
        <f ca="1">IF(IF($H2435="","",INDEX([1]NKC!$D$10:$D$5007,$H2435))=$C$8,IF($H2435="","",INDEX([1]NKC!$E$10:$E$5007,$H2435)),IF($H2435="","",INDEX([1]NKC!$D$10:$D$5007,$H2435)))</f>
        <v/>
      </c>
      <c r="E2435" s="49" t="str">
        <f ca="1">IF(IF($H2435="","",INDEX([1]NKC!$E$10:$E$5007,$H2435))=$C$8,"",IF($H2435="","",INDEX([1]NKC!$F$10:$F$5007,$H2435)))</f>
        <v/>
      </c>
      <c r="F2435" s="55" t="str">
        <f ca="1">IF(IF($H2435="","",INDEX([1]NKC!$D$10:$D$5007,$H2435))=$C$8,"",IF($H2435="","",INDEX([1]NKC!$F$10:$F$5007,$H2435)))</f>
        <v/>
      </c>
      <c r="G2435" s="50">
        <f ca="1">IF(SUM(E2435:F2435)=0,0,$G$11+SUM(E$12:$E2435)-SUM(F$12:$F2435))</f>
        <v>0</v>
      </c>
      <c r="H2435" s="51" t="str">
        <f ca="1">IF(IF(TYPE(MATCH($C$8,OFFSET([1]NKC!$D$10,H2434,0):'[1]NKC'!$D$5007,0)+H2434)=16,"",MATCH($C$8,OFFSET([1]NKC!$D$10,H2434,0):'[1]NKC'!$D$5007,0)+H2434)&lt;IF(TYPE(MATCH($C$8,OFFSET([1]NKC!$E$10,H2434,0):'[1]NKC'!$E$5007,0)+H2434)=16,"",MATCH($C$8,OFFSET([1]NKC!$E$10,H2434,0):'[1]NKC'!$E$5007,0)+H2434),IF(TYPE(MATCH($C$8,OFFSET([1]NKC!$D$10,H2434,0):'[1]NKC'!$D$5007,0)+H2434)=16,"",MATCH($C$8,OFFSET([1]NKC!$D$10,H2434,0):'[1]NKC'!$D$5007,0)+H2434),IF(TYPE(MATCH($C$8,OFFSET([1]NKC!$E$10,H2434,0):'[1]NKC'!$E$5007,0)+H2434)=16,"",MATCH($C$8,OFFSET([1]NKC!$E$10,H2434,0):'[1]NKC'!$E$5007,0)+H2434))</f>
        <v/>
      </c>
    </row>
    <row r="2436" spans="1:8" s="52" customFormat="1" ht="14.25" hidden="1">
      <c r="A2436" s="45" t="str">
        <f ca="1">IF($H2436="","",INDEX([1]NKC!$A$10:$A$5007,$H2436))</f>
        <v/>
      </c>
      <c r="B2436" s="46" t="str">
        <f ca="1">IF($H2436="","",INDEX([1]NKC!$B$10:$B$5007,$H2436))</f>
        <v/>
      </c>
      <c r="C2436" s="47" t="str">
        <f ca="1">IF($H2436="","",INDEX([1]NKC!$C$10:$C$5007,$H2436))</f>
        <v/>
      </c>
      <c r="D2436" s="48" t="str">
        <f ca="1">IF(IF($H2436="","",INDEX([1]NKC!$D$10:$D$5007,$H2436))=$C$8,IF($H2436="","",INDEX([1]NKC!$E$10:$E$5007,$H2436)),IF($H2436="","",INDEX([1]NKC!$D$10:$D$5007,$H2436)))</f>
        <v/>
      </c>
      <c r="E2436" s="49" t="str">
        <f ca="1">IF(IF($H2436="","",INDEX([1]NKC!$E$10:$E$5007,$H2436))=$C$8,"",IF($H2436="","",INDEX([1]NKC!$F$10:$F$5007,$H2436)))</f>
        <v/>
      </c>
      <c r="F2436" s="55" t="str">
        <f ca="1">IF(IF($H2436="","",INDEX([1]NKC!$D$10:$D$5007,$H2436))=$C$8,"",IF($H2436="","",INDEX([1]NKC!$F$10:$F$5007,$H2436)))</f>
        <v/>
      </c>
      <c r="G2436" s="50">
        <f ca="1">IF(SUM(E2436:F2436)=0,0,$G$11+SUM(E$12:$E2436)-SUM(F$12:$F2436))</f>
        <v>0</v>
      </c>
      <c r="H2436" s="51" t="str">
        <f ca="1">IF(IF(TYPE(MATCH($C$8,OFFSET([1]NKC!$D$10,H2435,0):'[1]NKC'!$D$5007,0)+H2435)=16,"",MATCH($C$8,OFFSET([1]NKC!$D$10,H2435,0):'[1]NKC'!$D$5007,0)+H2435)&lt;IF(TYPE(MATCH($C$8,OFFSET([1]NKC!$E$10,H2435,0):'[1]NKC'!$E$5007,0)+H2435)=16,"",MATCH($C$8,OFFSET([1]NKC!$E$10,H2435,0):'[1]NKC'!$E$5007,0)+H2435),IF(TYPE(MATCH($C$8,OFFSET([1]NKC!$D$10,H2435,0):'[1]NKC'!$D$5007,0)+H2435)=16,"",MATCH($C$8,OFFSET([1]NKC!$D$10,H2435,0):'[1]NKC'!$D$5007,0)+H2435),IF(TYPE(MATCH($C$8,OFFSET([1]NKC!$E$10,H2435,0):'[1]NKC'!$E$5007,0)+H2435)=16,"",MATCH($C$8,OFFSET([1]NKC!$E$10,H2435,0):'[1]NKC'!$E$5007,0)+H2435))</f>
        <v/>
      </c>
    </row>
    <row r="2437" spans="1:8" s="52" customFormat="1" ht="14.25" hidden="1">
      <c r="A2437" s="45" t="str">
        <f ca="1">IF($H2437="","",INDEX([1]NKC!$A$10:$A$5007,$H2437))</f>
        <v/>
      </c>
      <c r="B2437" s="46" t="str">
        <f ca="1">IF($H2437="","",INDEX([1]NKC!$B$10:$B$5007,$H2437))</f>
        <v/>
      </c>
      <c r="C2437" s="47" t="str">
        <f ca="1">IF($H2437="","",INDEX([1]NKC!$C$10:$C$5007,$H2437))</f>
        <v/>
      </c>
      <c r="D2437" s="48" t="str">
        <f ca="1">IF(IF($H2437="","",INDEX([1]NKC!$D$10:$D$5007,$H2437))=$C$8,IF($H2437="","",INDEX([1]NKC!$E$10:$E$5007,$H2437)),IF($H2437="","",INDEX([1]NKC!$D$10:$D$5007,$H2437)))</f>
        <v/>
      </c>
      <c r="E2437" s="49" t="str">
        <f ca="1">IF(IF($H2437="","",INDEX([1]NKC!$E$10:$E$5007,$H2437))=$C$8,"",IF($H2437="","",INDEX([1]NKC!$F$10:$F$5007,$H2437)))</f>
        <v/>
      </c>
      <c r="F2437" s="55" t="str">
        <f ca="1">IF(IF($H2437="","",INDEX([1]NKC!$D$10:$D$5007,$H2437))=$C$8,"",IF($H2437="","",INDEX([1]NKC!$F$10:$F$5007,$H2437)))</f>
        <v/>
      </c>
      <c r="G2437" s="50">
        <f ca="1">IF(SUM(E2437:F2437)=0,0,$G$11+SUM(E$12:$E2437)-SUM(F$12:$F2437))</f>
        <v>0</v>
      </c>
      <c r="H2437" s="51" t="str">
        <f ca="1">IF(IF(TYPE(MATCH($C$8,OFFSET([1]NKC!$D$10,H2436,0):'[1]NKC'!$D$5007,0)+H2436)=16,"",MATCH($C$8,OFFSET([1]NKC!$D$10,H2436,0):'[1]NKC'!$D$5007,0)+H2436)&lt;IF(TYPE(MATCH($C$8,OFFSET([1]NKC!$E$10,H2436,0):'[1]NKC'!$E$5007,0)+H2436)=16,"",MATCH($C$8,OFFSET([1]NKC!$E$10,H2436,0):'[1]NKC'!$E$5007,0)+H2436),IF(TYPE(MATCH($C$8,OFFSET([1]NKC!$D$10,H2436,0):'[1]NKC'!$D$5007,0)+H2436)=16,"",MATCH($C$8,OFFSET([1]NKC!$D$10,H2436,0):'[1]NKC'!$D$5007,0)+H2436),IF(TYPE(MATCH($C$8,OFFSET([1]NKC!$E$10,H2436,0):'[1]NKC'!$E$5007,0)+H2436)=16,"",MATCH($C$8,OFFSET([1]NKC!$E$10,H2436,0):'[1]NKC'!$E$5007,0)+H2436))</f>
        <v/>
      </c>
    </row>
    <row r="2438" spans="1:8" s="52" customFormat="1" ht="14.25" hidden="1">
      <c r="A2438" s="45" t="str">
        <f ca="1">IF($H2438="","",INDEX([1]NKC!$A$10:$A$5007,$H2438))</f>
        <v/>
      </c>
      <c r="B2438" s="46" t="str">
        <f ca="1">IF($H2438="","",INDEX([1]NKC!$B$10:$B$5007,$H2438))</f>
        <v/>
      </c>
      <c r="C2438" s="47" t="str">
        <f ca="1">IF($H2438="","",INDEX([1]NKC!$C$10:$C$5007,$H2438))</f>
        <v/>
      </c>
      <c r="D2438" s="48" t="str">
        <f ca="1">IF(IF($H2438="","",INDEX([1]NKC!$D$10:$D$5007,$H2438))=$C$8,IF($H2438="","",INDEX([1]NKC!$E$10:$E$5007,$H2438)),IF($H2438="","",INDEX([1]NKC!$D$10:$D$5007,$H2438)))</f>
        <v/>
      </c>
      <c r="E2438" s="49" t="str">
        <f ca="1">IF(IF($H2438="","",INDEX([1]NKC!$E$10:$E$5007,$H2438))=$C$8,"",IF($H2438="","",INDEX([1]NKC!$F$10:$F$5007,$H2438)))</f>
        <v/>
      </c>
      <c r="F2438" s="55" t="str">
        <f ca="1">IF(IF($H2438="","",INDEX([1]NKC!$D$10:$D$5007,$H2438))=$C$8,"",IF($H2438="","",INDEX([1]NKC!$F$10:$F$5007,$H2438)))</f>
        <v/>
      </c>
      <c r="G2438" s="50">
        <f ca="1">IF(SUM(E2438:F2438)=0,0,$G$11+SUM(E$12:$E2438)-SUM(F$12:$F2438))</f>
        <v>0</v>
      </c>
      <c r="H2438" s="51" t="str">
        <f ca="1">IF(IF(TYPE(MATCH($C$8,OFFSET([1]NKC!$D$10,H2437,0):'[1]NKC'!$D$5007,0)+H2437)=16,"",MATCH($C$8,OFFSET([1]NKC!$D$10,H2437,0):'[1]NKC'!$D$5007,0)+H2437)&lt;IF(TYPE(MATCH($C$8,OFFSET([1]NKC!$E$10,H2437,0):'[1]NKC'!$E$5007,0)+H2437)=16,"",MATCH($C$8,OFFSET([1]NKC!$E$10,H2437,0):'[1]NKC'!$E$5007,0)+H2437),IF(TYPE(MATCH($C$8,OFFSET([1]NKC!$D$10,H2437,0):'[1]NKC'!$D$5007,0)+H2437)=16,"",MATCH($C$8,OFFSET([1]NKC!$D$10,H2437,0):'[1]NKC'!$D$5007,0)+H2437),IF(TYPE(MATCH($C$8,OFFSET([1]NKC!$E$10,H2437,0):'[1]NKC'!$E$5007,0)+H2437)=16,"",MATCH($C$8,OFFSET([1]NKC!$E$10,H2437,0):'[1]NKC'!$E$5007,0)+H2437))</f>
        <v/>
      </c>
    </row>
    <row r="2439" spans="1:8" s="52" customFormat="1" ht="14.25" hidden="1">
      <c r="A2439" s="45" t="str">
        <f ca="1">IF($H2439="","",INDEX([1]NKC!$A$10:$A$5007,$H2439))</f>
        <v/>
      </c>
      <c r="B2439" s="46" t="str">
        <f ca="1">IF($H2439="","",INDEX([1]NKC!$B$10:$B$5007,$H2439))</f>
        <v/>
      </c>
      <c r="C2439" s="47" t="str">
        <f ca="1">IF($H2439="","",INDEX([1]NKC!$C$10:$C$5007,$H2439))</f>
        <v/>
      </c>
      <c r="D2439" s="48" t="str">
        <f ca="1">IF(IF($H2439="","",INDEX([1]NKC!$D$10:$D$5007,$H2439))=$C$8,IF($H2439="","",INDEX([1]NKC!$E$10:$E$5007,$H2439)),IF($H2439="","",INDEX([1]NKC!$D$10:$D$5007,$H2439)))</f>
        <v/>
      </c>
      <c r="E2439" s="49" t="str">
        <f ca="1">IF(IF($H2439="","",INDEX([1]NKC!$E$10:$E$5007,$H2439))=$C$8,"",IF($H2439="","",INDEX([1]NKC!$F$10:$F$5007,$H2439)))</f>
        <v/>
      </c>
      <c r="F2439" s="55" t="str">
        <f ca="1">IF(IF($H2439="","",INDEX([1]NKC!$D$10:$D$5007,$H2439))=$C$8,"",IF($H2439="","",INDEX([1]NKC!$F$10:$F$5007,$H2439)))</f>
        <v/>
      </c>
      <c r="G2439" s="50">
        <f ca="1">IF(SUM(E2439:F2439)=0,0,$G$11+SUM(E$12:$E2439)-SUM(F$12:$F2439))</f>
        <v>0</v>
      </c>
      <c r="H2439" s="51" t="str">
        <f ca="1">IF(IF(TYPE(MATCH($C$8,OFFSET([1]NKC!$D$10,H2438,0):'[1]NKC'!$D$5007,0)+H2438)=16,"",MATCH($C$8,OFFSET([1]NKC!$D$10,H2438,0):'[1]NKC'!$D$5007,0)+H2438)&lt;IF(TYPE(MATCH($C$8,OFFSET([1]NKC!$E$10,H2438,0):'[1]NKC'!$E$5007,0)+H2438)=16,"",MATCH($C$8,OFFSET([1]NKC!$E$10,H2438,0):'[1]NKC'!$E$5007,0)+H2438),IF(TYPE(MATCH($C$8,OFFSET([1]NKC!$D$10,H2438,0):'[1]NKC'!$D$5007,0)+H2438)=16,"",MATCH($C$8,OFFSET([1]NKC!$D$10,H2438,0):'[1]NKC'!$D$5007,0)+H2438),IF(TYPE(MATCH($C$8,OFFSET([1]NKC!$E$10,H2438,0):'[1]NKC'!$E$5007,0)+H2438)=16,"",MATCH($C$8,OFFSET([1]NKC!$E$10,H2438,0):'[1]NKC'!$E$5007,0)+H2438))</f>
        <v/>
      </c>
    </row>
    <row r="2440" spans="1:8" s="52" customFormat="1" ht="14.25" hidden="1">
      <c r="A2440" s="45" t="str">
        <f ca="1">IF($H2440="","",INDEX([1]NKC!$A$10:$A$5007,$H2440))</f>
        <v/>
      </c>
      <c r="B2440" s="46" t="str">
        <f ca="1">IF($H2440="","",INDEX([1]NKC!$B$10:$B$5007,$H2440))</f>
        <v/>
      </c>
      <c r="C2440" s="47" t="str">
        <f ca="1">IF($H2440="","",INDEX([1]NKC!$C$10:$C$5007,$H2440))</f>
        <v/>
      </c>
      <c r="D2440" s="48" t="str">
        <f ca="1">IF(IF($H2440="","",INDEX([1]NKC!$D$10:$D$5007,$H2440))=$C$8,IF($H2440="","",INDEX([1]NKC!$E$10:$E$5007,$H2440)),IF($H2440="","",INDEX([1]NKC!$D$10:$D$5007,$H2440)))</f>
        <v/>
      </c>
      <c r="E2440" s="49" t="str">
        <f ca="1">IF(IF($H2440="","",INDEX([1]NKC!$E$10:$E$5007,$H2440))=$C$8,"",IF($H2440="","",INDEX([1]NKC!$F$10:$F$5007,$H2440)))</f>
        <v/>
      </c>
      <c r="F2440" s="55" t="str">
        <f ca="1">IF(IF($H2440="","",INDEX([1]NKC!$D$10:$D$5007,$H2440))=$C$8,"",IF($H2440="","",INDEX([1]NKC!$F$10:$F$5007,$H2440)))</f>
        <v/>
      </c>
      <c r="G2440" s="50">
        <f ca="1">IF(SUM(E2440:F2440)=0,0,$G$11+SUM(E$12:$E2440)-SUM(F$12:$F2440))</f>
        <v>0</v>
      </c>
      <c r="H2440" s="51" t="str">
        <f ca="1">IF(IF(TYPE(MATCH($C$8,OFFSET([1]NKC!$D$10,H2439,0):'[1]NKC'!$D$5007,0)+H2439)=16,"",MATCH($C$8,OFFSET([1]NKC!$D$10,H2439,0):'[1]NKC'!$D$5007,0)+H2439)&lt;IF(TYPE(MATCH($C$8,OFFSET([1]NKC!$E$10,H2439,0):'[1]NKC'!$E$5007,0)+H2439)=16,"",MATCH($C$8,OFFSET([1]NKC!$E$10,H2439,0):'[1]NKC'!$E$5007,0)+H2439),IF(TYPE(MATCH($C$8,OFFSET([1]NKC!$D$10,H2439,0):'[1]NKC'!$D$5007,0)+H2439)=16,"",MATCH($C$8,OFFSET([1]NKC!$D$10,H2439,0):'[1]NKC'!$D$5007,0)+H2439),IF(TYPE(MATCH($C$8,OFFSET([1]NKC!$E$10,H2439,0):'[1]NKC'!$E$5007,0)+H2439)=16,"",MATCH($C$8,OFFSET([1]NKC!$E$10,H2439,0):'[1]NKC'!$E$5007,0)+H2439))</f>
        <v/>
      </c>
    </row>
    <row r="2441" spans="1:8" s="52" customFormat="1" ht="14.25" hidden="1">
      <c r="A2441" s="45" t="str">
        <f ca="1">IF($H2441="","",INDEX([1]NKC!$A$10:$A$5007,$H2441))</f>
        <v/>
      </c>
      <c r="B2441" s="46" t="str">
        <f ca="1">IF($H2441="","",INDEX([1]NKC!$B$10:$B$5007,$H2441))</f>
        <v/>
      </c>
      <c r="C2441" s="47" t="str">
        <f ca="1">IF($H2441="","",INDEX([1]NKC!$C$10:$C$5007,$H2441))</f>
        <v/>
      </c>
      <c r="D2441" s="48" t="str">
        <f ca="1">IF(IF($H2441="","",INDEX([1]NKC!$D$10:$D$5007,$H2441))=$C$8,IF($H2441="","",INDEX([1]NKC!$E$10:$E$5007,$H2441)),IF($H2441="","",INDEX([1]NKC!$D$10:$D$5007,$H2441)))</f>
        <v/>
      </c>
      <c r="E2441" s="49" t="str">
        <f ca="1">IF(IF($H2441="","",INDEX([1]NKC!$E$10:$E$5007,$H2441))=$C$8,"",IF($H2441="","",INDEX([1]NKC!$F$10:$F$5007,$H2441)))</f>
        <v/>
      </c>
      <c r="F2441" s="55" t="str">
        <f ca="1">IF(IF($H2441="","",INDEX([1]NKC!$D$10:$D$5007,$H2441))=$C$8,"",IF($H2441="","",INDEX([1]NKC!$F$10:$F$5007,$H2441)))</f>
        <v/>
      </c>
      <c r="G2441" s="50">
        <f ca="1">IF(SUM(E2441:F2441)=0,0,$G$11+SUM(E$12:$E2441)-SUM(F$12:$F2441))</f>
        <v>0</v>
      </c>
      <c r="H2441" s="51" t="str">
        <f ca="1">IF(IF(TYPE(MATCH($C$8,OFFSET([1]NKC!$D$10,H2440,0):'[1]NKC'!$D$5007,0)+H2440)=16,"",MATCH($C$8,OFFSET([1]NKC!$D$10,H2440,0):'[1]NKC'!$D$5007,0)+H2440)&lt;IF(TYPE(MATCH($C$8,OFFSET([1]NKC!$E$10,H2440,0):'[1]NKC'!$E$5007,0)+H2440)=16,"",MATCH($C$8,OFFSET([1]NKC!$E$10,H2440,0):'[1]NKC'!$E$5007,0)+H2440),IF(TYPE(MATCH($C$8,OFFSET([1]NKC!$D$10,H2440,0):'[1]NKC'!$D$5007,0)+H2440)=16,"",MATCH($C$8,OFFSET([1]NKC!$D$10,H2440,0):'[1]NKC'!$D$5007,0)+H2440),IF(TYPE(MATCH($C$8,OFFSET([1]NKC!$E$10,H2440,0):'[1]NKC'!$E$5007,0)+H2440)=16,"",MATCH($C$8,OFFSET([1]NKC!$E$10,H2440,0):'[1]NKC'!$E$5007,0)+H2440))</f>
        <v/>
      </c>
    </row>
    <row r="2442" spans="1:8" s="52" customFormat="1" ht="14.25" hidden="1">
      <c r="A2442" s="45" t="str">
        <f ca="1">IF($H2442="","",INDEX([1]NKC!$A$10:$A$5007,$H2442))</f>
        <v/>
      </c>
      <c r="B2442" s="46" t="str">
        <f ca="1">IF($H2442="","",INDEX([1]NKC!$B$10:$B$5007,$H2442))</f>
        <v/>
      </c>
      <c r="C2442" s="47" t="str">
        <f ca="1">IF($H2442="","",INDEX([1]NKC!$C$10:$C$5007,$H2442))</f>
        <v/>
      </c>
      <c r="D2442" s="48" t="str">
        <f ca="1">IF(IF($H2442="","",INDEX([1]NKC!$D$10:$D$5007,$H2442))=$C$8,IF($H2442="","",INDEX([1]NKC!$E$10:$E$5007,$H2442)),IF($H2442="","",INDEX([1]NKC!$D$10:$D$5007,$H2442)))</f>
        <v/>
      </c>
      <c r="E2442" s="49" t="str">
        <f ca="1">IF(IF($H2442="","",INDEX([1]NKC!$E$10:$E$5007,$H2442))=$C$8,"",IF($H2442="","",INDEX([1]NKC!$F$10:$F$5007,$H2442)))</f>
        <v/>
      </c>
      <c r="F2442" s="55" t="str">
        <f ca="1">IF(IF($H2442="","",INDEX([1]NKC!$D$10:$D$5007,$H2442))=$C$8,"",IF($H2442="","",INDEX([1]NKC!$F$10:$F$5007,$H2442)))</f>
        <v/>
      </c>
      <c r="G2442" s="50">
        <f ca="1">IF(SUM(E2442:F2442)=0,0,$G$11+SUM(E$12:$E2442)-SUM(F$12:$F2442))</f>
        <v>0</v>
      </c>
      <c r="H2442" s="51" t="str">
        <f ca="1">IF(IF(TYPE(MATCH($C$8,OFFSET([1]NKC!$D$10,H2441,0):'[1]NKC'!$D$5007,0)+H2441)=16,"",MATCH($C$8,OFFSET([1]NKC!$D$10,H2441,0):'[1]NKC'!$D$5007,0)+H2441)&lt;IF(TYPE(MATCH($C$8,OFFSET([1]NKC!$E$10,H2441,0):'[1]NKC'!$E$5007,0)+H2441)=16,"",MATCH($C$8,OFFSET([1]NKC!$E$10,H2441,0):'[1]NKC'!$E$5007,0)+H2441),IF(TYPE(MATCH($C$8,OFFSET([1]NKC!$D$10,H2441,0):'[1]NKC'!$D$5007,0)+H2441)=16,"",MATCH($C$8,OFFSET([1]NKC!$D$10,H2441,0):'[1]NKC'!$D$5007,0)+H2441),IF(TYPE(MATCH($C$8,OFFSET([1]NKC!$E$10,H2441,0):'[1]NKC'!$E$5007,0)+H2441)=16,"",MATCH($C$8,OFFSET([1]NKC!$E$10,H2441,0):'[1]NKC'!$E$5007,0)+H2441))</f>
        <v/>
      </c>
    </row>
    <row r="2443" spans="1:8" s="52" customFormat="1" ht="14.25" hidden="1">
      <c r="A2443" s="45" t="str">
        <f ca="1">IF($H2443="","",INDEX([1]NKC!$A$10:$A$5007,$H2443))</f>
        <v/>
      </c>
      <c r="B2443" s="46" t="str">
        <f ca="1">IF($H2443="","",INDEX([1]NKC!$B$10:$B$5007,$H2443))</f>
        <v/>
      </c>
      <c r="C2443" s="47" t="str">
        <f ca="1">IF($H2443="","",INDEX([1]NKC!$C$10:$C$5007,$H2443))</f>
        <v/>
      </c>
      <c r="D2443" s="48" t="str">
        <f ca="1">IF(IF($H2443="","",INDEX([1]NKC!$D$10:$D$5007,$H2443))=$C$8,IF($H2443="","",INDEX([1]NKC!$E$10:$E$5007,$H2443)),IF($H2443="","",INDEX([1]NKC!$D$10:$D$5007,$H2443)))</f>
        <v/>
      </c>
      <c r="E2443" s="49" t="str">
        <f ca="1">IF(IF($H2443="","",INDEX([1]NKC!$E$10:$E$5007,$H2443))=$C$8,"",IF($H2443="","",INDEX([1]NKC!$F$10:$F$5007,$H2443)))</f>
        <v/>
      </c>
      <c r="F2443" s="55" t="str">
        <f ca="1">IF(IF($H2443="","",INDEX([1]NKC!$D$10:$D$5007,$H2443))=$C$8,"",IF($H2443="","",INDEX([1]NKC!$F$10:$F$5007,$H2443)))</f>
        <v/>
      </c>
      <c r="G2443" s="50">
        <f ca="1">IF(SUM(E2443:F2443)=0,0,$G$11+SUM(E$12:$E2443)-SUM(F$12:$F2443))</f>
        <v>0</v>
      </c>
      <c r="H2443" s="51" t="str">
        <f ca="1">IF(IF(TYPE(MATCH($C$8,OFFSET([1]NKC!$D$10,H2442,0):'[1]NKC'!$D$5007,0)+H2442)=16,"",MATCH($C$8,OFFSET([1]NKC!$D$10,H2442,0):'[1]NKC'!$D$5007,0)+H2442)&lt;IF(TYPE(MATCH($C$8,OFFSET([1]NKC!$E$10,H2442,0):'[1]NKC'!$E$5007,0)+H2442)=16,"",MATCH($C$8,OFFSET([1]NKC!$E$10,H2442,0):'[1]NKC'!$E$5007,0)+H2442),IF(TYPE(MATCH($C$8,OFFSET([1]NKC!$D$10,H2442,0):'[1]NKC'!$D$5007,0)+H2442)=16,"",MATCH($C$8,OFFSET([1]NKC!$D$10,H2442,0):'[1]NKC'!$D$5007,0)+H2442),IF(TYPE(MATCH($C$8,OFFSET([1]NKC!$E$10,H2442,0):'[1]NKC'!$E$5007,0)+H2442)=16,"",MATCH($C$8,OFFSET([1]NKC!$E$10,H2442,0):'[1]NKC'!$E$5007,0)+H2442))</f>
        <v/>
      </c>
    </row>
    <row r="2444" spans="1:8" s="52" customFormat="1" ht="14.25" hidden="1">
      <c r="A2444" s="45" t="str">
        <f ca="1">IF($H2444="","",INDEX([1]NKC!$A$10:$A$5007,$H2444))</f>
        <v/>
      </c>
      <c r="B2444" s="46" t="str">
        <f ca="1">IF($H2444="","",INDEX([1]NKC!$B$10:$B$5007,$H2444))</f>
        <v/>
      </c>
      <c r="C2444" s="47" t="str">
        <f ca="1">IF($H2444="","",INDEX([1]NKC!$C$10:$C$5007,$H2444))</f>
        <v/>
      </c>
      <c r="D2444" s="48" t="str">
        <f ca="1">IF(IF($H2444="","",INDEX([1]NKC!$D$10:$D$5007,$H2444))=$C$8,IF($H2444="","",INDEX([1]NKC!$E$10:$E$5007,$H2444)),IF($H2444="","",INDEX([1]NKC!$D$10:$D$5007,$H2444)))</f>
        <v/>
      </c>
      <c r="E2444" s="49" t="str">
        <f ca="1">IF(IF($H2444="","",INDEX([1]NKC!$E$10:$E$5007,$H2444))=$C$8,"",IF($H2444="","",INDEX([1]NKC!$F$10:$F$5007,$H2444)))</f>
        <v/>
      </c>
      <c r="F2444" s="55" t="str">
        <f ca="1">IF(IF($H2444="","",INDEX([1]NKC!$D$10:$D$5007,$H2444))=$C$8,"",IF($H2444="","",INDEX([1]NKC!$F$10:$F$5007,$H2444)))</f>
        <v/>
      </c>
      <c r="G2444" s="50">
        <f ca="1">IF(SUM(E2444:F2444)=0,0,$G$11+SUM(E$12:$E2444)-SUM(F$12:$F2444))</f>
        <v>0</v>
      </c>
      <c r="H2444" s="51" t="str">
        <f ca="1">IF(IF(TYPE(MATCH($C$8,OFFSET([1]NKC!$D$10,H2443,0):'[1]NKC'!$D$5007,0)+H2443)=16,"",MATCH($C$8,OFFSET([1]NKC!$D$10,H2443,0):'[1]NKC'!$D$5007,0)+H2443)&lt;IF(TYPE(MATCH($C$8,OFFSET([1]NKC!$E$10,H2443,0):'[1]NKC'!$E$5007,0)+H2443)=16,"",MATCH($C$8,OFFSET([1]NKC!$E$10,H2443,0):'[1]NKC'!$E$5007,0)+H2443),IF(TYPE(MATCH($C$8,OFFSET([1]NKC!$D$10,H2443,0):'[1]NKC'!$D$5007,0)+H2443)=16,"",MATCH($C$8,OFFSET([1]NKC!$D$10,H2443,0):'[1]NKC'!$D$5007,0)+H2443),IF(TYPE(MATCH($C$8,OFFSET([1]NKC!$E$10,H2443,0):'[1]NKC'!$E$5007,0)+H2443)=16,"",MATCH($C$8,OFFSET([1]NKC!$E$10,H2443,0):'[1]NKC'!$E$5007,0)+H2443))</f>
        <v/>
      </c>
    </row>
    <row r="2445" spans="1:8" s="52" customFormat="1" ht="14.25" hidden="1">
      <c r="A2445" s="45" t="str">
        <f ca="1">IF($H2445="","",INDEX([1]NKC!$A$10:$A$5007,$H2445))</f>
        <v/>
      </c>
      <c r="B2445" s="46" t="str">
        <f ca="1">IF($H2445="","",INDEX([1]NKC!$B$10:$B$5007,$H2445))</f>
        <v/>
      </c>
      <c r="C2445" s="47" t="str">
        <f ca="1">IF($H2445="","",INDEX([1]NKC!$C$10:$C$5007,$H2445))</f>
        <v/>
      </c>
      <c r="D2445" s="48" t="str">
        <f ca="1">IF(IF($H2445="","",INDEX([1]NKC!$D$10:$D$5007,$H2445))=$C$8,IF($H2445="","",INDEX([1]NKC!$E$10:$E$5007,$H2445)),IF($H2445="","",INDEX([1]NKC!$D$10:$D$5007,$H2445)))</f>
        <v/>
      </c>
      <c r="E2445" s="49" t="str">
        <f ca="1">IF(IF($H2445="","",INDEX([1]NKC!$E$10:$E$5007,$H2445))=$C$8,"",IF($H2445="","",INDEX([1]NKC!$F$10:$F$5007,$H2445)))</f>
        <v/>
      </c>
      <c r="F2445" s="55" t="str">
        <f ca="1">IF(IF($H2445="","",INDEX([1]NKC!$D$10:$D$5007,$H2445))=$C$8,"",IF($H2445="","",INDEX([1]NKC!$F$10:$F$5007,$H2445)))</f>
        <v/>
      </c>
      <c r="G2445" s="50">
        <f ca="1">IF(SUM(E2445:F2445)=0,0,$G$11+SUM(E$12:$E2445)-SUM(F$12:$F2445))</f>
        <v>0</v>
      </c>
      <c r="H2445" s="51" t="str">
        <f ca="1">IF(IF(TYPE(MATCH($C$8,OFFSET([1]NKC!$D$10,H2444,0):'[1]NKC'!$D$5007,0)+H2444)=16,"",MATCH($C$8,OFFSET([1]NKC!$D$10,H2444,0):'[1]NKC'!$D$5007,0)+H2444)&lt;IF(TYPE(MATCH($C$8,OFFSET([1]NKC!$E$10,H2444,0):'[1]NKC'!$E$5007,0)+H2444)=16,"",MATCH($C$8,OFFSET([1]NKC!$E$10,H2444,0):'[1]NKC'!$E$5007,0)+H2444),IF(TYPE(MATCH($C$8,OFFSET([1]NKC!$D$10,H2444,0):'[1]NKC'!$D$5007,0)+H2444)=16,"",MATCH($C$8,OFFSET([1]NKC!$D$10,H2444,0):'[1]NKC'!$D$5007,0)+H2444),IF(TYPE(MATCH($C$8,OFFSET([1]NKC!$E$10,H2444,0):'[1]NKC'!$E$5007,0)+H2444)=16,"",MATCH($C$8,OFFSET([1]NKC!$E$10,H2444,0):'[1]NKC'!$E$5007,0)+H2444))</f>
        <v/>
      </c>
    </row>
    <row r="2446" spans="1:8" s="52" customFormat="1" ht="14.25" hidden="1">
      <c r="A2446" s="45" t="str">
        <f ca="1">IF($H2446="","",INDEX([1]NKC!$A$10:$A$5007,$H2446))</f>
        <v/>
      </c>
      <c r="B2446" s="46" t="str">
        <f ca="1">IF($H2446="","",INDEX([1]NKC!$B$10:$B$5007,$H2446))</f>
        <v/>
      </c>
      <c r="C2446" s="47" t="str">
        <f ca="1">IF($H2446="","",INDEX([1]NKC!$C$10:$C$5007,$H2446))</f>
        <v/>
      </c>
      <c r="D2446" s="48" t="str">
        <f ca="1">IF(IF($H2446="","",INDEX([1]NKC!$D$10:$D$5007,$H2446))=$C$8,IF($H2446="","",INDEX([1]NKC!$E$10:$E$5007,$H2446)),IF($H2446="","",INDEX([1]NKC!$D$10:$D$5007,$H2446)))</f>
        <v/>
      </c>
      <c r="E2446" s="49" t="str">
        <f ca="1">IF(IF($H2446="","",INDEX([1]NKC!$E$10:$E$5007,$H2446))=$C$8,"",IF($H2446="","",INDEX([1]NKC!$F$10:$F$5007,$H2446)))</f>
        <v/>
      </c>
      <c r="F2446" s="55" t="str">
        <f ca="1">IF(IF($H2446="","",INDEX([1]NKC!$D$10:$D$5007,$H2446))=$C$8,"",IF($H2446="","",INDEX([1]NKC!$F$10:$F$5007,$H2446)))</f>
        <v/>
      </c>
      <c r="G2446" s="50">
        <f ca="1">IF(SUM(E2446:F2446)=0,0,$G$11+SUM(E$12:$E2446)-SUM(F$12:$F2446))</f>
        <v>0</v>
      </c>
      <c r="H2446" s="51" t="str">
        <f ca="1">IF(IF(TYPE(MATCH($C$8,OFFSET([1]NKC!$D$10,H2445,0):'[1]NKC'!$D$5007,0)+H2445)=16,"",MATCH($C$8,OFFSET([1]NKC!$D$10,H2445,0):'[1]NKC'!$D$5007,0)+H2445)&lt;IF(TYPE(MATCH($C$8,OFFSET([1]NKC!$E$10,H2445,0):'[1]NKC'!$E$5007,0)+H2445)=16,"",MATCH($C$8,OFFSET([1]NKC!$E$10,H2445,0):'[1]NKC'!$E$5007,0)+H2445),IF(TYPE(MATCH($C$8,OFFSET([1]NKC!$D$10,H2445,0):'[1]NKC'!$D$5007,0)+H2445)=16,"",MATCH($C$8,OFFSET([1]NKC!$D$10,H2445,0):'[1]NKC'!$D$5007,0)+H2445),IF(TYPE(MATCH($C$8,OFFSET([1]NKC!$E$10,H2445,0):'[1]NKC'!$E$5007,0)+H2445)=16,"",MATCH($C$8,OFFSET([1]NKC!$E$10,H2445,0):'[1]NKC'!$E$5007,0)+H2445))</f>
        <v/>
      </c>
    </row>
    <row r="2447" spans="1:8" s="52" customFormat="1" ht="14.25" hidden="1">
      <c r="A2447" s="45" t="str">
        <f ca="1">IF($H2447="","",INDEX([1]NKC!$A$10:$A$5007,$H2447))</f>
        <v/>
      </c>
      <c r="B2447" s="46" t="str">
        <f ca="1">IF($H2447="","",INDEX([1]NKC!$B$10:$B$5007,$H2447))</f>
        <v/>
      </c>
      <c r="C2447" s="47" t="str">
        <f ca="1">IF($H2447="","",INDEX([1]NKC!$C$10:$C$5007,$H2447))</f>
        <v/>
      </c>
      <c r="D2447" s="48" t="str">
        <f ca="1">IF(IF($H2447="","",INDEX([1]NKC!$D$10:$D$5007,$H2447))=$C$8,IF($H2447="","",INDEX([1]NKC!$E$10:$E$5007,$H2447)),IF($H2447="","",INDEX([1]NKC!$D$10:$D$5007,$H2447)))</f>
        <v/>
      </c>
      <c r="E2447" s="49" t="str">
        <f ca="1">IF(IF($H2447="","",INDEX([1]NKC!$E$10:$E$5007,$H2447))=$C$8,"",IF($H2447="","",INDEX([1]NKC!$F$10:$F$5007,$H2447)))</f>
        <v/>
      </c>
      <c r="F2447" s="55" t="str">
        <f ca="1">IF(IF($H2447="","",INDEX([1]NKC!$D$10:$D$5007,$H2447))=$C$8,"",IF($H2447="","",INDEX([1]NKC!$F$10:$F$5007,$H2447)))</f>
        <v/>
      </c>
      <c r="G2447" s="50">
        <f ca="1">IF(SUM(E2447:F2447)=0,0,$G$11+SUM(E$12:$E2447)-SUM(F$12:$F2447))</f>
        <v>0</v>
      </c>
      <c r="H2447" s="51" t="str">
        <f ca="1">IF(IF(TYPE(MATCH($C$8,OFFSET([1]NKC!$D$10,H2446,0):'[1]NKC'!$D$5007,0)+H2446)=16,"",MATCH($C$8,OFFSET([1]NKC!$D$10,H2446,0):'[1]NKC'!$D$5007,0)+H2446)&lt;IF(TYPE(MATCH($C$8,OFFSET([1]NKC!$E$10,H2446,0):'[1]NKC'!$E$5007,0)+H2446)=16,"",MATCH($C$8,OFFSET([1]NKC!$E$10,H2446,0):'[1]NKC'!$E$5007,0)+H2446),IF(TYPE(MATCH($C$8,OFFSET([1]NKC!$D$10,H2446,0):'[1]NKC'!$D$5007,0)+H2446)=16,"",MATCH($C$8,OFFSET([1]NKC!$D$10,H2446,0):'[1]NKC'!$D$5007,0)+H2446),IF(TYPE(MATCH($C$8,OFFSET([1]NKC!$E$10,H2446,0):'[1]NKC'!$E$5007,0)+H2446)=16,"",MATCH($C$8,OFFSET([1]NKC!$E$10,H2446,0):'[1]NKC'!$E$5007,0)+H2446))</f>
        <v/>
      </c>
    </row>
    <row r="2448" spans="1:8" s="52" customFormat="1" ht="14.25" hidden="1">
      <c r="A2448" s="45" t="str">
        <f ca="1">IF($H2448="","",INDEX([1]NKC!$A$10:$A$5007,$H2448))</f>
        <v/>
      </c>
      <c r="B2448" s="46" t="str">
        <f ca="1">IF($H2448="","",INDEX([1]NKC!$B$10:$B$5007,$H2448))</f>
        <v/>
      </c>
      <c r="C2448" s="47" t="str">
        <f ca="1">IF($H2448="","",INDEX([1]NKC!$C$10:$C$5007,$H2448))</f>
        <v/>
      </c>
      <c r="D2448" s="48" t="str">
        <f ca="1">IF(IF($H2448="","",INDEX([1]NKC!$D$10:$D$5007,$H2448))=$C$8,IF($H2448="","",INDEX([1]NKC!$E$10:$E$5007,$H2448)),IF($H2448="","",INDEX([1]NKC!$D$10:$D$5007,$H2448)))</f>
        <v/>
      </c>
      <c r="E2448" s="49" t="str">
        <f ca="1">IF(IF($H2448="","",INDEX([1]NKC!$E$10:$E$5007,$H2448))=$C$8,"",IF($H2448="","",INDEX([1]NKC!$F$10:$F$5007,$H2448)))</f>
        <v/>
      </c>
      <c r="F2448" s="55" t="str">
        <f ca="1">IF(IF($H2448="","",INDEX([1]NKC!$D$10:$D$5007,$H2448))=$C$8,"",IF($H2448="","",INDEX([1]NKC!$F$10:$F$5007,$H2448)))</f>
        <v/>
      </c>
      <c r="G2448" s="50">
        <f ca="1">IF(SUM(E2448:F2448)=0,0,$G$11+SUM(E$12:$E2448)-SUM(F$12:$F2448))</f>
        <v>0</v>
      </c>
      <c r="H2448" s="51" t="str">
        <f ca="1">IF(IF(TYPE(MATCH($C$8,OFFSET([1]NKC!$D$10,H2447,0):'[1]NKC'!$D$5007,0)+H2447)=16,"",MATCH($C$8,OFFSET([1]NKC!$D$10,H2447,0):'[1]NKC'!$D$5007,0)+H2447)&lt;IF(TYPE(MATCH($C$8,OFFSET([1]NKC!$E$10,H2447,0):'[1]NKC'!$E$5007,0)+H2447)=16,"",MATCH($C$8,OFFSET([1]NKC!$E$10,H2447,0):'[1]NKC'!$E$5007,0)+H2447),IF(TYPE(MATCH($C$8,OFFSET([1]NKC!$D$10,H2447,0):'[1]NKC'!$D$5007,0)+H2447)=16,"",MATCH($C$8,OFFSET([1]NKC!$D$10,H2447,0):'[1]NKC'!$D$5007,0)+H2447),IF(TYPE(MATCH($C$8,OFFSET([1]NKC!$E$10,H2447,0):'[1]NKC'!$E$5007,0)+H2447)=16,"",MATCH($C$8,OFFSET([1]NKC!$E$10,H2447,0):'[1]NKC'!$E$5007,0)+H2447))</f>
        <v/>
      </c>
    </row>
    <row r="2449" spans="1:8" s="52" customFormat="1" ht="14.25" hidden="1">
      <c r="A2449" s="45" t="str">
        <f ca="1">IF($H2449="","",INDEX([1]NKC!$A$10:$A$5007,$H2449))</f>
        <v/>
      </c>
      <c r="B2449" s="46" t="str">
        <f ca="1">IF($H2449="","",INDEX([1]NKC!$B$10:$B$5007,$H2449))</f>
        <v/>
      </c>
      <c r="C2449" s="47" t="str">
        <f ca="1">IF($H2449="","",INDEX([1]NKC!$C$10:$C$5007,$H2449))</f>
        <v/>
      </c>
      <c r="D2449" s="48" t="str">
        <f ca="1">IF(IF($H2449="","",INDEX([1]NKC!$D$10:$D$5007,$H2449))=$C$8,IF($H2449="","",INDEX([1]NKC!$E$10:$E$5007,$H2449)),IF($H2449="","",INDEX([1]NKC!$D$10:$D$5007,$H2449)))</f>
        <v/>
      </c>
      <c r="E2449" s="49" t="str">
        <f ca="1">IF(IF($H2449="","",INDEX([1]NKC!$E$10:$E$5007,$H2449))=$C$8,"",IF($H2449="","",INDEX([1]NKC!$F$10:$F$5007,$H2449)))</f>
        <v/>
      </c>
      <c r="F2449" s="55" t="str">
        <f ca="1">IF(IF($H2449="","",INDEX([1]NKC!$D$10:$D$5007,$H2449))=$C$8,"",IF($H2449="","",INDEX([1]NKC!$F$10:$F$5007,$H2449)))</f>
        <v/>
      </c>
      <c r="G2449" s="50">
        <f ca="1">IF(SUM(E2449:F2449)=0,0,$G$11+SUM(E$12:$E2449)-SUM(F$12:$F2449))</f>
        <v>0</v>
      </c>
      <c r="H2449" s="51" t="str">
        <f ca="1">IF(IF(TYPE(MATCH($C$8,OFFSET([1]NKC!$D$10,H2448,0):'[1]NKC'!$D$5007,0)+H2448)=16,"",MATCH($C$8,OFFSET([1]NKC!$D$10,H2448,0):'[1]NKC'!$D$5007,0)+H2448)&lt;IF(TYPE(MATCH($C$8,OFFSET([1]NKC!$E$10,H2448,0):'[1]NKC'!$E$5007,0)+H2448)=16,"",MATCH($C$8,OFFSET([1]NKC!$E$10,H2448,0):'[1]NKC'!$E$5007,0)+H2448),IF(TYPE(MATCH($C$8,OFFSET([1]NKC!$D$10,H2448,0):'[1]NKC'!$D$5007,0)+H2448)=16,"",MATCH($C$8,OFFSET([1]NKC!$D$10,H2448,0):'[1]NKC'!$D$5007,0)+H2448),IF(TYPE(MATCH($C$8,OFFSET([1]NKC!$E$10,H2448,0):'[1]NKC'!$E$5007,0)+H2448)=16,"",MATCH($C$8,OFFSET([1]NKC!$E$10,H2448,0):'[1]NKC'!$E$5007,0)+H2448))</f>
        <v/>
      </c>
    </row>
    <row r="2450" spans="1:8" s="52" customFormat="1" ht="14.25" hidden="1">
      <c r="A2450" s="45" t="str">
        <f ca="1">IF($H2450="","",INDEX([1]NKC!$A$10:$A$5007,$H2450))</f>
        <v/>
      </c>
      <c r="B2450" s="46" t="str">
        <f ca="1">IF($H2450="","",INDEX([1]NKC!$B$10:$B$5007,$H2450))</f>
        <v/>
      </c>
      <c r="C2450" s="47" t="str">
        <f ca="1">IF($H2450="","",INDEX([1]NKC!$C$10:$C$5007,$H2450))</f>
        <v/>
      </c>
      <c r="D2450" s="48" t="str">
        <f ca="1">IF(IF($H2450="","",INDEX([1]NKC!$D$10:$D$5007,$H2450))=$C$8,IF($H2450="","",INDEX([1]NKC!$E$10:$E$5007,$H2450)),IF($H2450="","",INDEX([1]NKC!$D$10:$D$5007,$H2450)))</f>
        <v/>
      </c>
      <c r="E2450" s="49" t="str">
        <f ca="1">IF(IF($H2450="","",INDEX([1]NKC!$E$10:$E$5007,$H2450))=$C$8,"",IF($H2450="","",INDEX([1]NKC!$F$10:$F$5007,$H2450)))</f>
        <v/>
      </c>
      <c r="F2450" s="55" t="str">
        <f ca="1">IF(IF($H2450="","",INDEX([1]NKC!$D$10:$D$5007,$H2450))=$C$8,"",IF($H2450="","",INDEX([1]NKC!$F$10:$F$5007,$H2450)))</f>
        <v/>
      </c>
      <c r="G2450" s="50">
        <f ca="1">IF(SUM(E2450:F2450)=0,0,$G$11+SUM(E$12:$E2450)-SUM(F$12:$F2450))</f>
        <v>0</v>
      </c>
      <c r="H2450" s="51" t="str">
        <f ca="1">IF(IF(TYPE(MATCH($C$8,OFFSET([1]NKC!$D$10,H2449,0):'[1]NKC'!$D$5007,0)+H2449)=16,"",MATCH($C$8,OFFSET([1]NKC!$D$10,H2449,0):'[1]NKC'!$D$5007,0)+H2449)&lt;IF(TYPE(MATCH($C$8,OFFSET([1]NKC!$E$10,H2449,0):'[1]NKC'!$E$5007,0)+H2449)=16,"",MATCH($C$8,OFFSET([1]NKC!$E$10,H2449,0):'[1]NKC'!$E$5007,0)+H2449),IF(TYPE(MATCH($C$8,OFFSET([1]NKC!$D$10,H2449,0):'[1]NKC'!$D$5007,0)+H2449)=16,"",MATCH($C$8,OFFSET([1]NKC!$D$10,H2449,0):'[1]NKC'!$D$5007,0)+H2449),IF(TYPE(MATCH($C$8,OFFSET([1]NKC!$E$10,H2449,0):'[1]NKC'!$E$5007,0)+H2449)=16,"",MATCH($C$8,OFFSET([1]NKC!$E$10,H2449,0):'[1]NKC'!$E$5007,0)+H2449))</f>
        <v/>
      </c>
    </row>
    <row r="2451" spans="1:8" s="52" customFormat="1" ht="14.25" hidden="1">
      <c r="A2451" s="45" t="str">
        <f ca="1">IF($H2451="","",INDEX([1]NKC!$A$10:$A$5007,$H2451))</f>
        <v/>
      </c>
      <c r="B2451" s="46" t="str">
        <f ca="1">IF($H2451="","",INDEX([1]NKC!$B$10:$B$5007,$H2451))</f>
        <v/>
      </c>
      <c r="C2451" s="47" t="str">
        <f ca="1">IF($H2451="","",INDEX([1]NKC!$C$10:$C$5007,$H2451))</f>
        <v/>
      </c>
      <c r="D2451" s="48" t="str">
        <f ca="1">IF(IF($H2451="","",INDEX([1]NKC!$D$10:$D$5007,$H2451))=$C$8,IF($H2451="","",INDEX([1]NKC!$E$10:$E$5007,$H2451)),IF($H2451="","",INDEX([1]NKC!$D$10:$D$5007,$H2451)))</f>
        <v/>
      </c>
      <c r="E2451" s="49" t="str">
        <f ca="1">IF(IF($H2451="","",INDEX([1]NKC!$E$10:$E$5007,$H2451))=$C$8,"",IF($H2451="","",INDEX([1]NKC!$F$10:$F$5007,$H2451)))</f>
        <v/>
      </c>
      <c r="F2451" s="55" t="str">
        <f ca="1">IF(IF($H2451="","",INDEX([1]NKC!$D$10:$D$5007,$H2451))=$C$8,"",IF($H2451="","",INDEX([1]NKC!$F$10:$F$5007,$H2451)))</f>
        <v/>
      </c>
      <c r="G2451" s="50">
        <f ca="1">IF(SUM(E2451:F2451)=0,0,$G$11+SUM(E$12:$E2451)-SUM(F$12:$F2451))</f>
        <v>0</v>
      </c>
      <c r="H2451" s="51" t="str">
        <f ca="1">IF(IF(TYPE(MATCH($C$8,OFFSET([1]NKC!$D$10,H2450,0):'[1]NKC'!$D$5007,0)+H2450)=16,"",MATCH($C$8,OFFSET([1]NKC!$D$10,H2450,0):'[1]NKC'!$D$5007,0)+H2450)&lt;IF(TYPE(MATCH($C$8,OFFSET([1]NKC!$E$10,H2450,0):'[1]NKC'!$E$5007,0)+H2450)=16,"",MATCH($C$8,OFFSET([1]NKC!$E$10,H2450,0):'[1]NKC'!$E$5007,0)+H2450),IF(TYPE(MATCH($C$8,OFFSET([1]NKC!$D$10,H2450,0):'[1]NKC'!$D$5007,0)+H2450)=16,"",MATCH($C$8,OFFSET([1]NKC!$D$10,H2450,0):'[1]NKC'!$D$5007,0)+H2450),IF(TYPE(MATCH($C$8,OFFSET([1]NKC!$E$10,H2450,0):'[1]NKC'!$E$5007,0)+H2450)=16,"",MATCH($C$8,OFFSET([1]NKC!$E$10,H2450,0):'[1]NKC'!$E$5007,0)+H2450))</f>
        <v/>
      </c>
    </row>
    <row r="2452" spans="1:8" s="52" customFormat="1" ht="14.25" hidden="1">
      <c r="A2452" s="45" t="str">
        <f ca="1">IF($H2452="","",INDEX([1]NKC!$A$10:$A$5007,$H2452))</f>
        <v/>
      </c>
      <c r="B2452" s="46" t="str">
        <f ca="1">IF($H2452="","",INDEX([1]NKC!$B$10:$B$5007,$H2452))</f>
        <v/>
      </c>
      <c r="C2452" s="47" t="str">
        <f ca="1">IF($H2452="","",INDEX([1]NKC!$C$10:$C$5007,$H2452))</f>
        <v/>
      </c>
      <c r="D2452" s="48" t="str">
        <f ca="1">IF(IF($H2452="","",INDEX([1]NKC!$D$10:$D$5007,$H2452))=$C$8,IF($H2452="","",INDEX([1]NKC!$E$10:$E$5007,$H2452)),IF($H2452="","",INDEX([1]NKC!$D$10:$D$5007,$H2452)))</f>
        <v/>
      </c>
      <c r="E2452" s="49" t="str">
        <f ca="1">IF(IF($H2452="","",INDEX([1]NKC!$E$10:$E$5007,$H2452))=$C$8,"",IF($H2452="","",INDEX([1]NKC!$F$10:$F$5007,$H2452)))</f>
        <v/>
      </c>
      <c r="F2452" s="55" t="str">
        <f ca="1">IF(IF($H2452="","",INDEX([1]NKC!$D$10:$D$5007,$H2452))=$C$8,"",IF($H2452="","",INDEX([1]NKC!$F$10:$F$5007,$H2452)))</f>
        <v/>
      </c>
      <c r="G2452" s="50">
        <f ca="1">IF(SUM(E2452:F2452)=0,0,$G$11+SUM(E$12:$E2452)-SUM(F$12:$F2452))</f>
        <v>0</v>
      </c>
      <c r="H2452" s="51" t="str">
        <f ca="1">IF(IF(TYPE(MATCH($C$8,OFFSET([1]NKC!$D$10,H2451,0):'[1]NKC'!$D$5007,0)+H2451)=16,"",MATCH($C$8,OFFSET([1]NKC!$D$10,H2451,0):'[1]NKC'!$D$5007,0)+H2451)&lt;IF(TYPE(MATCH($C$8,OFFSET([1]NKC!$E$10,H2451,0):'[1]NKC'!$E$5007,0)+H2451)=16,"",MATCH($C$8,OFFSET([1]NKC!$E$10,H2451,0):'[1]NKC'!$E$5007,0)+H2451),IF(TYPE(MATCH($C$8,OFFSET([1]NKC!$D$10,H2451,0):'[1]NKC'!$D$5007,0)+H2451)=16,"",MATCH($C$8,OFFSET([1]NKC!$D$10,H2451,0):'[1]NKC'!$D$5007,0)+H2451),IF(TYPE(MATCH($C$8,OFFSET([1]NKC!$E$10,H2451,0):'[1]NKC'!$E$5007,0)+H2451)=16,"",MATCH($C$8,OFFSET([1]NKC!$E$10,H2451,0):'[1]NKC'!$E$5007,0)+H2451))</f>
        <v/>
      </c>
    </row>
    <row r="2453" spans="1:8" s="52" customFormat="1" ht="14.25" hidden="1">
      <c r="A2453" s="45" t="str">
        <f ca="1">IF($H2453="","",INDEX([1]NKC!$A$10:$A$5007,$H2453))</f>
        <v/>
      </c>
      <c r="B2453" s="46" t="str">
        <f ca="1">IF($H2453="","",INDEX([1]NKC!$B$10:$B$5007,$H2453))</f>
        <v/>
      </c>
      <c r="C2453" s="47" t="str">
        <f ca="1">IF($H2453="","",INDEX([1]NKC!$C$10:$C$5007,$H2453))</f>
        <v/>
      </c>
      <c r="D2453" s="48" t="str">
        <f ca="1">IF(IF($H2453="","",INDEX([1]NKC!$D$10:$D$5007,$H2453))=$C$8,IF($H2453="","",INDEX([1]NKC!$E$10:$E$5007,$H2453)),IF($H2453="","",INDEX([1]NKC!$D$10:$D$5007,$H2453)))</f>
        <v/>
      </c>
      <c r="E2453" s="49" t="str">
        <f ca="1">IF(IF($H2453="","",INDEX([1]NKC!$E$10:$E$5007,$H2453))=$C$8,"",IF($H2453="","",INDEX([1]NKC!$F$10:$F$5007,$H2453)))</f>
        <v/>
      </c>
      <c r="F2453" s="55" t="str">
        <f ca="1">IF(IF($H2453="","",INDEX([1]NKC!$D$10:$D$5007,$H2453))=$C$8,"",IF($H2453="","",INDEX([1]NKC!$F$10:$F$5007,$H2453)))</f>
        <v/>
      </c>
      <c r="G2453" s="50">
        <f ca="1">IF(SUM(E2453:F2453)=0,0,$G$11+SUM(E$12:$E2453)-SUM(F$12:$F2453))</f>
        <v>0</v>
      </c>
      <c r="H2453" s="51" t="str">
        <f ca="1">IF(IF(TYPE(MATCH($C$8,OFFSET([1]NKC!$D$10,H2452,0):'[1]NKC'!$D$5007,0)+H2452)=16,"",MATCH($C$8,OFFSET([1]NKC!$D$10,H2452,0):'[1]NKC'!$D$5007,0)+H2452)&lt;IF(TYPE(MATCH($C$8,OFFSET([1]NKC!$E$10,H2452,0):'[1]NKC'!$E$5007,0)+H2452)=16,"",MATCH($C$8,OFFSET([1]NKC!$E$10,H2452,0):'[1]NKC'!$E$5007,0)+H2452),IF(TYPE(MATCH($C$8,OFFSET([1]NKC!$D$10,H2452,0):'[1]NKC'!$D$5007,0)+H2452)=16,"",MATCH($C$8,OFFSET([1]NKC!$D$10,H2452,0):'[1]NKC'!$D$5007,0)+H2452),IF(TYPE(MATCH($C$8,OFFSET([1]NKC!$E$10,H2452,0):'[1]NKC'!$E$5007,0)+H2452)=16,"",MATCH($C$8,OFFSET([1]NKC!$E$10,H2452,0):'[1]NKC'!$E$5007,0)+H2452))</f>
        <v/>
      </c>
    </row>
    <row r="2454" spans="1:8" s="52" customFormat="1" ht="14.25" hidden="1">
      <c r="A2454" s="45" t="str">
        <f ca="1">IF($H2454="","",INDEX([1]NKC!$A$10:$A$5007,$H2454))</f>
        <v/>
      </c>
      <c r="B2454" s="46" t="str">
        <f ca="1">IF($H2454="","",INDEX([1]NKC!$B$10:$B$5007,$H2454))</f>
        <v/>
      </c>
      <c r="C2454" s="47" t="str">
        <f ca="1">IF($H2454="","",INDEX([1]NKC!$C$10:$C$5007,$H2454))</f>
        <v/>
      </c>
      <c r="D2454" s="48" t="str">
        <f ca="1">IF(IF($H2454="","",INDEX([1]NKC!$D$10:$D$5007,$H2454))=$C$8,IF($H2454="","",INDEX([1]NKC!$E$10:$E$5007,$H2454)),IF($H2454="","",INDEX([1]NKC!$D$10:$D$5007,$H2454)))</f>
        <v/>
      </c>
      <c r="E2454" s="49" t="str">
        <f ca="1">IF(IF($H2454="","",INDEX([1]NKC!$E$10:$E$5007,$H2454))=$C$8,"",IF($H2454="","",INDEX([1]NKC!$F$10:$F$5007,$H2454)))</f>
        <v/>
      </c>
      <c r="F2454" s="55" t="str">
        <f ca="1">IF(IF($H2454="","",INDEX([1]NKC!$D$10:$D$5007,$H2454))=$C$8,"",IF($H2454="","",INDEX([1]NKC!$F$10:$F$5007,$H2454)))</f>
        <v/>
      </c>
      <c r="G2454" s="50">
        <f ca="1">IF(SUM(E2454:F2454)=0,0,$G$11+SUM(E$12:$E2454)-SUM(F$12:$F2454))</f>
        <v>0</v>
      </c>
      <c r="H2454" s="51" t="str">
        <f ca="1">IF(IF(TYPE(MATCH($C$8,OFFSET([1]NKC!$D$10,H2453,0):'[1]NKC'!$D$5007,0)+H2453)=16,"",MATCH($C$8,OFFSET([1]NKC!$D$10,H2453,0):'[1]NKC'!$D$5007,0)+H2453)&lt;IF(TYPE(MATCH($C$8,OFFSET([1]NKC!$E$10,H2453,0):'[1]NKC'!$E$5007,0)+H2453)=16,"",MATCH($C$8,OFFSET([1]NKC!$E$10,H2453,0):'[1]NKC'!$E$5007,0)+H2453),IF(TYPE(MATCH($C$8,OFFSET([1]NKC!$D$10,H2453,0):'[1]NKC'!$D$5007,0)+H2453)=16,"",MATCH($C$8,OFFSET([1]NKC!$D$10,H2453,0):'[1]NKC'!$D$5007,0)+H2453),IF(TYPE(MATCH($C$8,OFFSET([1]NKC!$E$10,H2453,0):'[1]NKC'!$E$5007,0)+H2453)=16,"",MATCH($C$8,OFFSET([1]NKC!$E$10,H2453,0):'[1]NKC'!$E$5007,0)+H2453))</f>
        <v/>
      </c>
    </row>
    <row r="2455" spans="1:8" s="52" customFormat="1" ht="14.25" hidden="1">
      <c r="A2455" s="45" t="str">
        <f ca="1">IF($H2455="","",INDEX([1]NKC!$A$10:$A$5007,$H2455))</f>
        <v/>
      </c>
      <c r="B2455" s="46" t="str">
        <f ca="1">IF($H2455="","",INDEX([1]NKC!$B$10:$B$5007,$H2455))</f>
        <v/>
      </c>
      <c r="C2455" s="47" t="str">
        <f ca="1">IF($H2455="","",INDEX([1]NKC!$C$10:$C$5007,$H2455))</f>
        <v/>
      </c>
      <c r="D2455" s="48" t="str">
        <f ca="1">IF(IF($H2455="","",INDEX([1]NKC!$D$10:$D$5007,$H2455))=$C$8,IF($H2455="","",INDEX([1]NKC!$E$10:$E$5007,$H2455)),IF($H2455="","",INDEX([1]NKC!$D$10:$D$5007,$H2455)))</f>
        <v/>
      </c>
      <c r="E2455" s="49" t="str">
        <f ca="1">IF(IF($H2455="","",INDEX([1]NKC!$E$10:$E$5007,$H2455))=$C$8,"",IF($H2455="","",INDEX([1]NKC!$F$10:$F$5007,$H2455)))</f>
        <v/>
      </c>
      <c r="F2455" s="55" t="str">
        <f ca="1">IF(IF($H2455="","",INDEX([1]NKC!$D$10:$D$5007,$H2455))=$C$8,"",IF($H2455="","",INDEX([1]NKC!$F$10:$F$5007,$H2455)))</f>
        <v/>
      </c>
      <c r="G2455" s="50">
        <f ca="1">IF(SUM(E2455:F2455)=0,0,$G$11+SUM(E$12:$E2455)-SUM(F$12:$F2455))</f>
        <v>0</v>
      </c>
      <c r="H2455" s="51" t="str">
        <f ca="1">IF(IF(TYPE(MATCH($C$8,OFFSET([1]NKC!$D$10,H2454,0):'[1]NKC'!$D$5007,0)+H2454)=16,"",MATCH($C$8,OFFSET([1]NKC!$D$10,H2454,0):'[1]NKC'!$D$5007,0)+H2454)&lt;IF(TYPE(MATCH($C$8,OFFSET([1]NKC!$E$10,H2454,0):'[1]NKC'!$E$5007,0)+H2454)=16,"",MATCH($C$8,OFFSET([1]NKC!$E$10,H2454,0):'[1]NKC'!$E$5007,0)+H2454),IF(TYPE(MATCH($C$8,OFFSET([1]NKC!$D$10,H2454,0):'[1]NKC'!$D$5007,0)+H2454)=16,"",MATCH($C$8,OFFSET([1]NKC!$D$10,H2454,0):'[1]NKC'!$D$5007,0)+H2454),IF(TYPE(MATCH($C$8,OFFSET([1]NKC!$E$10,H2454,0):'[1]NKC'!$E$5007,0)+H2454)=16,"",MATCH($C$8,OFFSET([1]NKC!$E$10,H2454,0):'[1]NKC'!$E$5007,0)+H2454))</f>
        <v/>
      </c>
    </row>
    <row r="2456" spans="1:8" s="52" customFormat="1" ht="14.25" hidden="1">
      <c r="A2456" s="45" t="str">
        <f ca="1">IF($H2456="","",INDEX([1]NKC!$A$10:$A$5007,$H2456))</f>
        <v/>
      </c>
      <c r="B2456" s="46" t="str">
        <f ca="1">IF($H2456="","",INDEX([1]NKC!$B$10:$B$5007,$H2456))</f>
        <v/>
      </c>
      <c r="C2456" s="47" t="str">
        <f ca="1">IF($H2456="","",INDEX([1]NKC!$C$10:$C$5007,$H2456))</f>
        <v/>
      </c>
      <c r="D2456" s="48" t="str">
        <f ca="1">IF(IF($H2456="","",INDEX([1]NKC!$D$10:$D$5007,$H2456))=$C$8,IF($H2456="","",INDEX([1]NKC!$E$10:$E$5007,$H2456)),IF($H2456="","",INDEX([1]NKC!$D$10:$D$5007,$H2456)))</f>
        <v/>
      </c>
      <c r="E2456" s="49" t="str">
        <f ca="1">IF(IF($H2456="","",INDEX([1]NKC!$E$10:$E$5007,$H2456))=$C$8,"",IF($H2456="","",INDEX([1]NKC!$F$10:$F$5007,$H2456)))</f>
        <v/>
      </c>
      <c r="F2456" s="55" t="str">
        <f ca="1">IF(IF($H2456="","",INDEX([1]NKC!$D$10:$D$5007,$H2456))=$C$8,"",IF($H2456="","",INDEX([1]NKC!$F$10:$F$5007,$H2456)))</f>
        <v/>
      </c>
      <c r="G2456" s="50">
        <f ca="1">IF(SUM(E2456:F2456)=0,0,$G$11+SUM(E$12:$E2456)-SUM(F$12:$F2456))</f>
        <v>0</v>
      </c>
      <c r="H2456" s="51" t="str">
        <f ca="1">IF(IF(TYPE(MATCH($C$8,OFFSET([1]NKC!$D$10,H2455,0):'[1]NKC'!$D$5007,0)+H2455)=16,"",MATCH($C$8,OFFSET([1]NKC!$D$10,H2455,0):'[1]NKC'!$D$5007,0)+H2455)&lt;IF(TYPE(MATCH($C$8,OFFSET([1]NKC!$E$10,H2455,0):'[1]NKC'!$E$5007,0)+H2455)=16,"",MATCH($C$8,OFFSET([1]NKC!$E$10,H2455,0):'[1]NKC'!$E$5007,0)+H2455),IF(TYPE(MATCH($C$8,OFFSET([1]NKC!$D$10,H2455,0):'[1]NKC'!$D$5007,0)+H2455)=16,"",MATCH($C$8,OFFSET([1]NKC!$D$10,H2455,0):'[1]NKC'!$D$5007,0)+H2455),IF(TYPE(MATCH($C$8,OFFSET([1]NKC!$E$10,H2455,0):'[1]NKC'!$E$5007,0)+H2455)=16,"",MATCH($C$8,OFFSET([1]NKC!$E$10,H2455,0):'[1]NKC'!$E$5007,0)+H2455))</f>
        <v/>
      </c>
    </row>
    <row r="2457" spans="1:8" s="52" customFormat="1" ht="14.25" hidden="1">
      <c r="A2457" s="45" t="str">
        <f ca="1">IF($H2457="","",INDEX([1]NKC!$A$10:$A$5007,$H2457))</f>
        <v/>
      </c>
      <c r="B2457" s="46" t="str">
        <f ca="1">IF($H2457="","",INDEX([1]NKC!$B$10:$B$5007,$H2457))</f>
        <v/>
      </c>
      <c r="C2457" s="47" t="str">
        <f ca="1">IF($H2457="","",INDEX([1]NKC!$C$10:$C$5007,$H2457))</f>
        <v/>
      </c>
      <c r="D2457" s="48" t="str">
        <f ca="1">IF(IF($H2457="","",INDEX([1]NKC!$D$10:$D$5007,$H2457))=$C$8,IF($H2457="","",INDEX([1]NKC!$E$10:$E$5007,$H2457)),IF($H2457="","",INDEX([1]NKC!$D$10:$D$5007,$H2457)))</f>
        <v/>
      </c>
      <c r="E2457" s="49" t="str">
        <f ca="1">IF(IF($H2457="","",INDEX([1]NKC!$E$10:$E$5007,$H2457))=$C$8,"",IF($H2457="","",INDEX([1]NKC!$F$10:$F$5007,$H2457)))</f>
        <v/>
      </c>
      <c r="F2457" s="55" t="str">
        <f ca="1">IF(IF($H2457="","",INDEX([1]NKC!$D$10:$D$5007,$H2457))=$C$8,"",IF($H2457="","",INDEX([1]NKC!$F$10:$F$5007,$H2457)))</f>
        <v/>
      </c>
      <c r="G2457" s="50">
        <f ca="1">IF(SUM(E2457:F2457)=0,0,$G$11+SUM(E$12:$E2457)-SUM(F$12:$F2457))</f>
        <v>0</v>
      </c>
      <c r="H2457" s="51" t="str">
        <f ca="1">IF(IF(TYPE(MATCH($C$8,OFFSET([1]NKC!$D$10,H2456,0):'[1]NKC'!$D$5007,0)+H2456)=16,"",MATCH($C$8,OFFSET([1]NKC!$D$10,H2456,0):'[1]NKC'!$D$5007,0)+H2456)&lt;IF(TYPE(MATCH($C$8,OFFSET([1]NKC!$E$10,H2456,0):'[1]NKC'!$E$5007,0)+H2456)=16,"",MATCH($C$8,OFFSET([1]NKC!$E$10,H2456,0):'[1]NKC'!$E$5007,0)+H2456),IF(TYPE(MATCH($C$8,OFFSET([1]NKC!$D$10,H2456,0):'[1]NKC'!$D$5007,0)+H2456)=16,"",MATCH($C$8,OFFSET([1]NKC!$D$10,H2456,0):'[1]NKC'!$D$5007,0)+H2456),IF(TYPE(MATCH($C$8,OFFSET([1]NKC!$E$10,H2456,0):'[1]NKC'!$E$5007,0)+H2456)=16,"",MATCH($C$8,OFFSET([1]NKC!$E$10,H2456,0):'[1]NKC'!$E$5007,0)+H2456))</f>
        <v/>
      </c>
    </row>
    <row r="2458" spans="1:8" s="52" customFormat="1" ht="14.25" hidden="1">
      <c r="A2458" s="45" t="str">
        <f ca="1">IF($H2458="","",INDEX([1]NKC!$A$10:$A$5007,$H2458))</f>
        <v/>
      </c>
      <c r="B2458" s="46" t="str">
        <f ca="1">IF($H2458="","",INDEX([1]NKC!$B$10:$B$5007,$H2458))</f>
        <v/>
      </c>
      <c r="C2458" s="47" t="str">
        <f ca="1">IF($H2458="","",INDEX([1]NKC!$C$10:$C$5007,$H2458))</f>
        <v/>
      </c>
      <c r="D2458" s="48" t="str">
        <f ca="1">IF(IF($H2458="","",INDEX([1]NKC!$D$10:$D$5007,$H2458))=$C$8,IF($H2458="","",INDEX([1]NKC!$E$10:$E$5007,$H2458)),IF($H2458="","",INDEX([1]NKC!$D$10:$D$5007,$H2458)))</f>
        <v/>
      </c>
      <c r="E2458" s="49" t="str">
        <f ca="1">IF(IF($H2458="","",INDEX([1]NKC!$E$10:$E$5007,$H2458))=$C$8,"",IF($H2458="","",INDEX([1]NKC!$F$10:$F$5007,$H2458)))</f>
        <v/>
      </c>
      <c r="F2458" s="55" t="str">
        <f ca="1">IF(IF($H2458="","",INDEX([1]NKC!$D$10:$D$5007,$H2458))=$C$8,"",IF($H2458="","",INDEX([1]NKC!$F$10:$F$5007,$H2458)))</f>
        <v/>
      </c>
      <c r="G2458" s="50">
        <f ca="1">IF(SUM(E2458:F2458)=0,0,$G$11+SUM(E$12:$E2458)-SUM(F$12:$F2458))</f>
        <v>0</v>
      </c>
      <c r="H2458" s="51" t="str">
        <f ca="1">IF(IF(TYPE(MATCH($C$8,OFFSET([1]NKC!$D$10,H2457,0):'[1]NKC'!$D$5007,0)+H2457)=16,"",MATCH($C$8,OFFSET([1]NKC!$D$10,H2457,0):'[1]NKC'!$D$5007,0)+H2457)&lt;IF(TYPE(MATCH($C$8,OFFSET([1]NKC!$E$10,H2457,0):'[1]NKC'!$E$5007,0)+H2457)=16,"",MATCH($C$8,OFFSET([1]NKC!$E$10,H2457,0):'[1]NKC'!$E$5007,0)+H2457),IF(TYPE(MATCH($C$8,OFFSET([1]NKC!$D$10,H2457,0):'[1]NKC'!$D$5007,0)+H2457)=16,"",MATCH($C$8,OFFSET([1]NKC!$D$10,H2457,0):'[1]NKC'!$D$5007,0)+H2457),IF(TYPE(MATCH($C$8,OFFSET([1]NKC!$E$10,H2457,0):'[1]NKC'!$E$5007,0)+H2457)=16,"",MATCH($C$8,OFFSET([1]NKC!$E$10,H2457,0):'[1]NKC'!$E$5007,0)+H2457))</f>
        <v/>
      </c>
    </row>
    <row r="2459" spans="1:8" s="52" customFormat="1" ht="14.25" hidden="1">
      <c r="A2459" s="45" t="str">
        <f ca="1">IF($H2459="","",INDEX([1]NKC!$A$10:$A$5007,$H2459))</f>
        <v/>
      </c>
      <c r="B2459" s="46" t="str">
        <f ca="1">IF($H2459="","",INDEX([1]NKC!$B$10:$B$5007,$H2459))</f>
        <v/>
      </c>
      <c r="C2459" s="47" t="str">
        <f ca="1">IF($H2459="","",INDEX([1]NKC!$C$10:$C$5007,$H2459))</f>
        <v/>
      </c>
      <c r="D2459" s="48" t="str">
        <f ca="1">IF(IF($H2459="","",INDEX([1]NKC!$D$10:$D$5007,$H2459))=$C$8,IF($H2459="","",INDEX([1]NKC!$E$10:$E$5007,$H2459)),IF($H2459="","",INDEX([1]NKC!$D$10:$D$5007,$H2459)))</f>
        <v/>
      </c>
      <c r="E2459" s="49" t="str">
        <f ca="1">IF(IF($H2459="","",INDEX([1]NKC!$E$10:$E$5007,$H2459))=$C$8,"",IF($H2459="","",INDEX([1]NKC!$F$10:$F$5007,$H2459)))</f>
        <v/>
      </c>
      <c r="F2459" s="55" t="str">
        <f ca="1">IF(IF($H2459="","",INDEX([1]NKC!$D$10:$D$5007,$H2459))=$C$8,"",IF($H2459="","",INDEX([1]NKC!$F$10:$F$5007,$H2459)))</f>
        <v/>
      </c>
      <c r="G2459" s="50">
        <f ca="1">IF(SUM(E2459:F2459)=0,0,$G$11+SUM(E$12:$E2459)-SUM(F$12:$F2459))</f>
        <v>0</v>
      </c>
      <c r="H2459" s="51" t="str">
        <f ca="1">IF(IF(TYPE(MATCH($C$8,OFFSET([1]NKC!$D$10,H2458,0):'[1]NKC'!$D$5007,0)+H2458)=16,"",MATCH($C$8,OFFSET([1]NKC!$D$10,H2458,0):'[1]NKC'!$D$5007,0)+H2458)&lt;IF(TYPE(MATCH($C$8,OFFSET([1]NKC!$E$10,H2458,0):'[1]NKC'!$E$5007,0)+H2458)=16,"",MATCH($C$8,OFFSET([1]NKC!$E$10,H2458,0):'[1]NKC'!$E$5007,0)+H2458),IF(TYPE(MATCH($C$8,OFFSET([1]NKC!$D$10,H2458,0):'[1]NKC'!$D$5007,0)+H2458)=16,"",MATCH($C$8,OFFSET([1]NKC!$D$10,H2458,0):'[1]NKC'!$D$5007,0)+H2458),IF(TYPE(MATCH($C$8,OFFSET([1]NKC!$E$10,H2458,0):'[1]NKC'!$E$5007,0)+H2458)=16,"",MATCH($C$8,OFFSET([1]NKC!$E$10,H2458,0):'[1]NKC'!$E$5007,0)+H2458))</f>
        <v/>
      </c>
    </row>
    <row r="2460" spans="1:8" s="52" customFormat="1" ht="14.25" hidden="1">
      <c r="A2460" s="45" t="str">
        <f ca="1">IF($H2460="","",INDEX([1]NKC!$A$10:$A$5007,$H2460))</f>
        <v/>
      </c>
      <c r="B2460" s="46" t="str">
        <f ca="1">IF($H2460="","",INDEX([1]NKC!$B$10:$B$5007,$H2460))</f>
        <v/>
      </c>
      <c r="C2460" s="47" t="str">
        <f ca="1">IF($H2460="","",INDEX([1]NKC!$C$10:$C$5007,$H2460))</f>
        <v/>
      </c>
      <c r="D2460" s="48" t="str">
        <f ca="1">IF(IF($H2460="","",INDEX([1]NKC!$D$10:$D$5007,$H2460))=$C$8,IF($H2460="","",INDEX([1]NKC!$E$10:$E$5007,$H2460)),IF($H2460="","",INDEX([1]NKC!$D$10:$D$5007,$H2460)))</f>
        <v/>
      </c>
      <c r="E2460" s="49" t="str">
        <f ca="1">IF(IF($H2460="","",INDEX([1]NKC!$E$10:$E$5007,$H2460))=$C$8,"",IF($H2460="","",INDEX([1]NKC!$F$10:$F$5007,$H2460)))</f>
        <v/>
      </c>
      <c r="F2460" s="55" t="str">
        <f ca="1">IF(IF($H2460="","",INDEX([1]NKC!$D$10:$D$5007,$H2460))=$C$8,"",IF($H2460="","",INDEX([1]NKC!$F$10:$F$5007,$H2460)))</f>
        <v/>
      </c>
      <c r="G2460" s="50">
        <f ca="1">IF(SUM(E2460:F2460)=0,0,$G$11+SUM(E$12:$E2460)-SUM(F$12:$F2460))</f>
        <v>0</v>
      </c>
      <c r="H2460" s="51" t="str">
        <f ca="1">IF(IF(TYPE(MATCH($C$8,OFFSET([1]NKC!$D$10,H2459,0):'[1]NKC'!$D$5007,0)+H2459)=16,"",MATCH($C$8,OFFSET([1]NKC!$D$10,H2459,0):'[1]NKC'!$D$5007,0)+H2459)&lt;IF(TYPE(MATCH($C$8,OFFSET([1]NKC!$E$10,H2459,0):'[1]NKC'!$E$5007,0)+H2459)=16,"",MATCH($C$8,OFFSET([1]NKC!$E$10,H2459,0):'[1]NKC'!$E$5007,0)+H2459),IF(TYPE(MATCH($C$8,OFFSET([1]NKC!$D$10,H2459,0):'[1]NKC'!$D$5007,0)+H2459)=16,"",MATCH($C$8,OFFSET([1]NKC!$D$10,H2459,0):'[1]NKC'!$D$5007,0)+H2459),IF(TYPE(MATCH($C$8,OFFSET([1]NKC!$E$10,H2459,0):'[1]NKC'!$E$5007,0)+H2459)=16,"",MATCH($C$8,OFFSET([1]NKC!$E$10,H2459,0):'[1]NKC'!$E$5007,0)+H2459))</f>
        <v/>
      </c>
    </row>
    <row r="2461" spans="1:8" s="52" customFormat="1" ht="14.25" hidden="1">
      <c r="A2461" s="45" t="str">
        <f ca="1">IF($H2461="","",INDEX([1]NKC!$A$10:$A$5007,$H2461))</f>
        <v/>
      </c>
      <c r="B2461" s="46" t="str">
        <f ca="1">IF($H2461="","",INDEX([1]NKC!$B$10:$B$5007,$H2461))</f>
        <v/>
      </c>
      <c r="C2461" s="47" t="str">
        <f ca="1">IF($H2461="","",INDEX([1]NKC!$C$10:$C$5007,$H2461))</f>
        <v/>
      </c>
      <c r="D2461" s="48" t="str">
        <f ca="1">IF(IF($H2461="","",INDEX([1]NKC!$D$10:$D$5007,$H2461))=$C$8,IF($H2461="","",INDEX([1]NKC!$E$10:$E$5007,$H2461)),IF($H2461="","",INDEX([1]NKC!$D$10:$D$5007,$H2461)))</f>
        <v/>
      </c>
      <c r="E2461" s="49" t="str">
        <f ca="1">IF(IF($H2461="","",INDEX([1]NKC!$E$10:$E$5007,$H2461))=$C$8,"",IF($H2461="","",INDEX([1]NKC!$F$10:$F$5007,$H2461)))</f>
        <v/>
      </c>
      <c r="F2461" s="55" t="str">
        <f ca="1">IF(IF($H2461="","",INDEX([1]NKC!$D$10:$D$5007,$H2461))=$C$8,"",IF($H2461="","",INDEX([1]NKC!$F$10:$F$5007,$H2461)))</f>
        <v/>
      </c>
      <c r="G2461" s="50">
        <f ca="1">IF(SUM(E2461:F2461)=0,0,$G$11+SUM(E$12:$E2461)-SUM(F$12:$F2461))</f>
        <v>0</v>
      </c>
      <c r="H2461" s="51" t="str">
        <f ca="1">IF(IF(TYPE(MATCH($C$8,OFFSET([1]NKC!$D$10,H2460,0):'[1]NKC'!$D$5007,0)+H2460)=16,"",MATCH($C$8,OFFSET([1]NKC!$D$10,H2460,0):'[1]NKC'!$D$5007,0)+H2460)&lt;IF(TYPE(MATCH($C$8,OFFSET([1]NKC!$E$10,H2460,0):'[1]NKC'!$E$5007,0)+H2460)=16,"",MATCH($C$8,OFFSET([1]NKC!$E$10,H2460,0):'[1]NKC'!$E$5007,0)+H2460),IF(TYPE(MATCH($C$8,OFFSET([1]NKC!$D$10,H2460,0):'[1]NKC'!$D$5007,0)+H2460)=16,"",MATCH($C$8,OFFSET([1]NKC!$D$10,H2460,0):'[1]NKC'!$D$5007,0)+H2460),IF(TYPE(MATCH($C$8,OFFSET([1]NKC!$E$10,H2460,0):'[1]NKC'!$E$5007,0)+H2460)=16,"",MATCH($C$8,OFFSET([1]NKC!$E$10,H2460,0):'[1]NKC'!$E$5007,0)+H2460))</f>
        <v/>
      </c>
    </row>
    <row r="2462" spans="1:8" s="52" customFormat="1" ht="14.25" hidden="1">
      <c r="A2462" s="45" t="str">
        <f ca="1">IF($H2462="","",INDEX([1]NKC!$A$10:$A$5007,$H2462))</f>
        <v/>
      </c>
      <c r="B2462" s="46" t="str">
        <f ca="1">IF($H2462="","",INDEX([1]NKC!$B$10:$B$5007,$H2462))</f>
        <v/>
      </c>
      <c r="C2462" s="47" t="str">
        <f ca="1">IF($H2462="","",INDEX([1]NKC!$C$10:$C$5007,$H2462))</f>
        <v/>
      </c>
      <c r="D2462" s="48" t="str">
        <f ca="1">IF(IF($H2462="","",INDEX([1]NKC!$D$10:$D$5007,$H2462))=$C$8,IF($H2462="","",INDEX([1]NKC!$E$10:$E$5007,$H2462)),IF($H2462="","",INDEX([1]NKC!$D$10:$D$5007,$H2462)))</f>
        <v/>
      </c>
      <c r="E2462" s="49" t="str">
        <f ca="1">IF(IF($H2462="","",INDEX([1]NKC!$E$10:$E$5007,$H2462))=$C$8,"",IF($H2462="","",INDEX([1]NKC!$F$10:$F$5007,$H2462)))</f>
        <v/>
      </c>
      <c r="F2462" s="55" t="str">
        <f ca="1">IF(IF($H2462="","",INDEX([1]NKC!$D$10:$D$5007,$H2462))=$C$8,"",IF($H2462="","",INDEX([1]NKC!$F$10:$F$5007,$H2462)))</f>
        <v/>
      </c>
      <c r="G2462" s="50">
        <f ca="1">IF(SUM(E2462:F2462)=0,0,$G$11+SUM(E$12:$E2462)-SUM(F$12:$F2462))</f>
        <v>0</v>
      </c>
      <c r="H2462" s="51" t="str">
        <f ca="1">IF(IF(TYPE(MATCH($C$8,OFFSET([1]NKC!$D$10,H2461,0):'[1]NKC'!$D$5007,0)+H2461)=16,"",MATCH($C$8,OFFSET([1]NKC!$D$10,H2461,0):'[1]NKC'!$D$5007,0)+H2461)&lt;IF(TYPE(MATCH($C$8,OFFSET([1]NKC!$E$10,H2461,0):'[1]NKC'!$E$5007,0)+H2461)=16,"",MATCH($C$8,OFFSET([1]NKC!$E$10,H2461,0):'[1]NKC'!$E$5007,0)+H2461),IF(TYPE(MATCH($C$8,OFFSET([1]NKC!$D$10,H2461,0):'[1]NKC'!$D$5007,0)+H2461)=16,"",MATCH($C$8,OFFSET([1]NKC!$D$10,H2461,0):'[1]NKC'!$D$5007,0)+H2461),IF(TYPE(MATCH($C$8,OFFSET([1]NKC!$E$10,H2461,0):'[1]NKC'!$E$5007,0)+H2461)=16,"",MATCH($C$8,OFFSET([1]NKC!$E$10,H2461,0):'[1]NKC'!$E$5007,0)+H2461))</f>
        <v/>
      </c>
    </row>
    <row r="2463" spans="1:8" s="52" customFormat="1" ht="14.25" hidden="1">
      <c r="A2463" s="45" t="str">
        <f ca="1">IF($H2463="","",INDEX([1]NKC!$A$10:$A$5007,$H2463))</f>
        <v/>
      </c>
      <c r="B2463" s="46" t="str">
        <f ca="1">IF($H2463="","",INDEX([1]NKC!$B$10:$B$5007,$H2463))</f>
        <v/>
      </c>
      <c r="C2463" s="47" t="str">
        <f ca="1">IF($H2463="","",INDEX([1]NKC!$C$10:$C$5007,$H2463))</f>
        <v/>
      </c>
      <c r="D2463" s="48" t="str">
        <f ca="1">IF(IF($H2463="","",INDEX([1]NKC!$D$10:$D$5007,$H2463))=$C$8,IF($H2463="","",INDEX([1]NKC!$E$10:$E$5007,$H2463)),IF($H2463="","",INDEX([1]NKC!$D$10:$D$5007,$H2463)))</f>
        <v/>
      </c>
      <c r="E2463" s="49" t="str">
        <f ca="1">IF(IF($H2463="","",INDEX([1]NKC!$E$10:$E$5007,$H2463))=$C$8,"",IF($H2463="","",INDEX([1]NKC!$F$10:$F$5007,$H2463)))</f>
        <v/>
      </c>
      <c r="F2463" s="55" t="str">
        <f ca="1">IF(IF($H2463="","",INDEX([1]NKC!$D$10:$D$5007,$H2463))=$C$8,"",IF($H2463="","",INDEX([1]NKC!$F$10:$F$5007,$H2463)))</f>
        <v/>
      </c>
      <c r="G2463" s="50">
        <f ca="1">IF(SUM(E2463:F2463)=0,0,$G$11+SUM(E$12:$E2463)-SUM(F$12:$F2463))</f>
        <v>0</v>
      </c>
      <c r="H2463" s="51" t="str">
        <f ca="1">IF(IF(TYPE(MATCH($C$8,OFFSET([1]NKC!$D$10,H2462,0):'[1]NKC'!$D$5007,0)+H2462)=16,"",MATCH($C$8,OFFSET([1]NKC!$D$10,H2462,0):'[1]NKC'!$D$5007,0)+H2462)&lt;IF(TYPE(MATCH($C$8,OFFSET([1]NKC!$E$10,H2462,0):'[1]NKC'!$E$5007,0)+H2462)=16,"",MATCH($C$8,OFFSET([1]NKC!$E$10,H2462,0):'[1]NKC'!$E$5007,0)+H2462),IF(TYPE(MATCH($C$8,OFFSET([1]NKC!$D$10,H2462,0):'[1]NKC'!$D$5007,0)+H2462)=16,"",MATCH($C$8,OFFSET([1]NKC!$D$10,H2462,0):'[1]NKC'!$D$5007,0)+H2462),IF(TYPE(MATCH($C$8,OFFSET([1]NKC!$E$10,H2462,0):'[1]NKC'!$E$5007,0)+H2462)=16,"",MATCH($C$8,OFFSET([1]NKC!$E$10,H2462,0):'[1]NKC'!$E$5007,0)+H2462))</f>
        <v/>
      </c>
    </row>
    <row r="2464" spans="1:8" s="52" customFormat="1" ht="14.25" hidden="1">
      <c r="A2464" s="45" t="str">
        <f ca="1">IF($H2464="","",INDEX([1]NKC!$A$10:$A$5007,$H2464))</f>
        <v/>
      </c>
      <c r="B2464" s="46" t="str">
        <f ca="1">IF($H2464="","",INDEX([1]NKC!$B$10:$B$5007,$H2464))</f>
        <v/>
      </c>
      <c r="C2464" s="47" t="str">
        <f ca="1">IF($H2464="","",INDEX([1]NKC!$C$10:$C$5007,$H2464))</f>
        <v/>
      </c>
      <c r="D2464" s="48" t="str">
        <f ca="1">IF(IF($H2464="","",INDEX([1]NKC!$D$10:$D$5007,$H2464))=$C$8,IF($H2464="","",INDEX([1]NKC!$E$10:$E$5007,$H2464)),IF($H2464="","",INDEX([1]NKC!$D$10:$D$5007,$H2464)))</f>
        <v/>
      </c>
      <c r="E2464" s="49" t="str">
        <f ca="1">IF(IF($H2464="","",INDEX([1]NKC!$E$10:$E$5007,$H2464))=$C$8,"",IF($H2464="","",INDEX([1]NKC!$F$10:$F$5007,$H2464)))</f>
        <v/>
      </c>
      <c r="F2464" s="55" t="str">
        <f ca="1">IF(IF($H2464="","",INDEX([1]NKC!$D$10:$D$5007,$H2464))=$C$8,"",IF($H2464="","",INDEX([1]NKC!$F$10:$F$5007,$H2464)))</f>
        <v/>
      </c>
      <c r="G2464" s="50">
        <f ca="1">IF(SUM(E2464:F2464)=0,0,$G$11+SUM(E$12:$E2464)-SUM(F$12:$F2464))</f>
        <v>0</v>
      </c>
      <c r="H2464" s="51" t="str">
        <f ca="1">IF(IF(TYPE(MATCH($C$8,OFFSET([1]NKC!$D$10,H2463,0):'[1]NKC'!$D$5007,0)+H2463)=16,"",MATCH($C$8,OFFSET([1]NKC!$D$10,H2463,0):'[1]NKC'!$D$5007,0)+H2463)&lt;IF(TYPE(MATCH($C$8,OFFSET([1]NKC!$E$10,H2463,0):'[1]NKC'!$E$5007,0)+H2463)=16,"",MATCH($C$8,OFFSET([1]NKC!$E$10,H2463,0):'[1]NKC'!$E$5007,0)+H2463),IF(TYPE(MATCH($C$8,OFFSET([1]NKC!$D$10,H2463,0):'[1]NKC'!$D$5007,0)+H2463)=16,"",MATCH($C$8,OFFSET([1]NKC!$D$10,H2463,0):'[1]NKC'!$D$5007,0)+H2463),IF(TYPE(MATCH($C$8,OFFSET([1]NKC!$E$10,H2463,0):'[1]NKC'!$E$5007,0)+H2463)=16,"",MATCH($C$8,OFFSET([1]NKC!$E$10,H2463,0):'[1]NKC'!$E$5007,0)+H2463))</f>
        <v/>
      </c>
    </row>
    <row r="2465" spans="1:8" s="52" customFormat="1" ht="14.25" hidden="1">
      <c r="A2465" s="45" t="str">
        <f ca="1">IF($H2465="","",INDEX([1]NKC!$A$10:$A$5007,$H2465))</f>
        <v/>
      </c>
      <c r="B2465" s="46" t="str">
        <f ca="1">IF($H2465="","",INDEX([1]NKC!$B$10:$B$5007,$H2465))</f>
        <v/>
      </c>
      <c r="C2465" s="47" t="str">
        <f ca="1">IF($H2465="","",INDEX([1]NKC!$C$10:$C$5007,$H2465))</f>
        <v/>
      </c>
      <c r="D2465" s="48" t="str">
        <f ca="1">IF(IF($H2465="","",INDEX([1]NKC!$D$10:$D$5007,$H2465))=$C$8,IF($H2465="","",INDEX([1]NKC!$E$10:$E$5007,$H2465)),IF($H2465="","",INDEX([1]NKC!$D$10:$D$5007,$H2465)))</f>
        <v/>
      </c>
      <c r="E2465" s="49" t="str">
        <f ca="1">IF(IF($H2465="","",INDEX([1]NKC!$E$10:$E$5007,$H2465))=$C$8,"",IF($H2465="","",INDEX([1]NKC!$F$10:$F$5007,$H2465)))</f>
        <v/>
      </c>
      <c r="F2465" s="55" t="str">
        <f ca="1">IF(IF($H2465="","",INDEX([1]NKC!$D$10:$D$5007,$H2465))=$C$8,"",IF($H2465="","",INDEX([1]NKC!$F$10:$F$5007,$H2465)))</f>
        <v/>
      </c>
      <c r="G2465" s="50">
        <f ca="1">IF(SUM(E2465:F2465)=0,0,$G$11+SUM(E$12:$E2465)-SUM(F$12:$F2465))</f>
        <v>0</v>
      </c>
      <c r="H2465" s="51" t="str">
        <f ca="1">IF(IF(TYPE(MATCH($C$8,OFFSET([1]NKC!$D$10,H2464,0):'[1]NKC'!$D$5007,0)+H2464)=16,"",MATCH($C$8,OFFSET([1]NKC!$D$10,H2464,0):'[1]NKC'!$D$5007,0)+H2464)&lt;IF(TYPE(MATCH($C$8,OFFSET([1]NKC!$E$10,H2464,0):'[1]NKC'!$E$5007,0)+H2464)=16,"",MATCH($C$8,OFFSET([1]NKC!$E$10,H2464,0):'[1]NKC'!$E$5007,0)+H2464),IF(TYPE(MATCH($C$8,OFFSET([1]NKC!$D$10,H2464,0):'[1]NKC'!$D$5007,0)+H2464)=16,"",MATCH($C$8,OFFSET([1]NKC!$D$10,H2464,0):'[1]NKC'!$D$5007,0)+H2464),IF(TYPE(MATCH($C$8,OFFSET([1]NKC!$E$10,H2464,0):'[1]NKC'!$E$5007,0)+H2464)=16,"",MATCH($C$8,OFFSET([1]NKC!$E$10,H2464,0):'[1]NKC'!$E$5007,0)+H2464))</f>
        <v/>
      </c>
    </row>
    <row r="2466" spans="1:8" s="52" customFormat="1" ht="14.25" hidden="1">
      <c r="A2466" s="45" t="str">
        <f ca="1">IF($H2466="","",INDEX([1]NKC!$A$10:$A$5007,$H2466))</f>
        <v/>
      </c>
      <c r="B2466" s="46" t="str">
        <f ca="1">IF($H2466="","",INDEX([1]NKC!$B$10:$B$5007,$H2466))</f>
        <v/>
      </c>
      <c r="C2466" s="47" t="str">
        <f ca="1">IF($H2466="","",INDEX([1]NKC!$C$10:$C$5007,$H2466))</f>
        <v/>
      </c>
      <c r="D2466" s="48" t="str">
        <f ca="1">IF(IF($H2466="","",INDEX([1]NKC!$D$10:$D$5007,$H2466))=$C$8,IF($H2466="","",INDEX([1]NKC!$E$10:$E$5007,$H2466)),IF($H2466="","",INDEX([1]NKC!$D$10:$D$5007,$H2466)))</f>
        <v/>
      </c>
      <c r="E2466" s="49" t="str">
        <f ca="1">IF(IF($H2466="","",INDEX([1]NKC!$E$10:$E$5007,$H2466))=$C$8,"",IF($H2466="","",INDEX([1]NKC!$F$10:$F$5007,$H2466)))</f>
        <v/>
      </c>
      <c r="F2466" s="55" t="str">
        <f ca="1">IF(IF($H2466="","",INDEX([1]NKC!$D$10:$D$5007,$H2466))=$C$8,"",IF($H2466="","",INDEX([1]NKC!$F$10:$F$5007,$H2466)))</f>
        <v/>
      </c>
      <c r="G2466" s="50">
        <f ca="1">IF(SUM(E2466:F2466)=0,0,$G$11+SUM(E$12:$E2466)-SUM(F$12:$F2466))</f>
        <v>0</v>
      </c>
      <c r="H2466" s="51" t="str">
        <f ca="1">IF(IF(TYPE(MATCH($C$8,OFFSET([1]NKC!$D$10,H2465,0):'[1]NKC'!$D$5007,0)+H2465)=16,"",MATCH($C$8,OFFSET([1]NKC!$D$10,H2465,0):'[1]NKC'!$D$5007,0)+H2465)&lt;IF(TYPE(MATCH($C$8,OFFSET([1]NKC!$E$10,H2465,0):'[1]NKC'!$E$5007,0)+H2465)=16,"",MATCH($C$8,OFFSET([1]NKC!$E$10,H2465,0):'[1]NKC'!$E$5007,0)+H2465),IF(TYPE(MATCH($C$8,OFFSET([1]NKC!$D$10,H2465,0):'[1]NKC'!$D$5007,0)+H2465)=16,"",MATCH($C$8,OFFSET([1]NKC!$D$10,H2465,0):'[1]NKC'!$D$5007,0)+H2465),IF(TYPE(MATCH($C$8,OFFSET([1]NKC!$E$10,H2465,0):'[1]NKC'!$E$5007,0)+H2465)=16,"",MATCH($C$8,OFFSET([1]NKC!$E$10,H2465,0):'[1]NKC'!$E$5007,0)+H2465))</f>
        <v/>
      </c>
    </row>
    <row r="2467" spans="1:8" s="52" customFormat="1" ht="14.25" hidden="1">
      <c r="A2467" s="45" t="str">
        <f ca="1">IF($H2467="","",INDEX([1]NKC!$A$10:$A$5007,$H2467))</f>
        <v/>
      </c>
      <c r="B2467" s="46" t="str">
        <f ca="1">IF($H2467="","",INDEX([1]NKC!$B$10:$B$5007,$H2467))</f>
        <v/>
      </c>
      <c r="C2467" s="47" t="str">
        <f ca="1">IF($H2467="","",INDEX([1]NKC!$C$10:$C$5007,$H2467))</f>
        <v/>
      </c>
      <c r="D2467" s="48" t="str">
        <f ca="1">IF(IF($H2467="","",INDEX([1]NKC!$D$10:$D$5007,$H2467))=$C$8,IF($H2467="","",INDEX([1]NKC!$E$10:$E$5007,$H2467)),IF($H2467="","",INDEX([1]NKC!$D$10:$D$5007,$H2467)))</f>
        <v/>
      </c>
      <c r="E2467" s="49" t="str">
        <f ca="1">IF(IF($H2467="","",INDEX([1]NKC!$E$10:$E$5007,$H2467))=$C$8,"",IF($H2467="","",INDEX([1]NKC!$F$10:$F$5007,$H2467)))</f>
        <v/>
      </c>
      <c r="F2467" s="55" t="str">
        <f ca="1">IF(IF($H2467="","",INDEX([1]NKC!$D$10:$D$5007,$H2467))=$C$8,"",IF($H2467="","",INDEX([1]NKC!$F$10:$F$5007,$H2467)))</f>
        <v/>
      </c>
      <c r="G2467" s="50">
        <f ca="1">IF(SUM(E2467:F2467)=0,0,$G$11+SUM(E$12:$E2467)-SUM(F$12:$F2467))</f>
        <v>0</v>
      </c>
      <c r="H2467" s="51" t="str">
        <f ca="1">IF(IF(TYPE(MATCH($C$8,OFFSET([1]NKC!$D$10,H2466,0):'[1]NKC'!$D$5007,0)+H2466)=16,"",MATCH($C$8,OFFSET([1]NKC!$D$10,H2466,0):'[1]NKC'!$D$5007,0)+H2466)&lt;IF(TYPE(MATCH($C$8,OFFSET([1]NKC!$E$10,H2466,0):'[1]NKC'!$E$5007,0)+H2466)=16,"",MATCH($C$8,OFFSET([1]NKC!$E$10,H2466,0):'[1]NKC'!$E$5007,0)+H2466),IF(TYPE(MATCH($C$8,OFFSET([1]NKC!$D$10,H2466,0):'[1]NKC'!$D$5007,0)+H2466)=16,"",MATCH($C$8,OFFSET([1]NKC!$D$10,H2466,0):'[1]NKC'!$D$5007,0)+H2466),IF(TYPE(MATCH($C$8,OFFSET([1]NKC!$E$10,H2466,0):'[1]NKC'!$E$5007,0)+H2466)=16,"",MATCH($C$8,OFFSET([1]NKC!$E$10,H2466,0):'[1]NKC'!$E$5007,0)+H2466))</f>
        <v/>
      </c>
    </row>
    <row r="2468" spans="1:8" s="52" customFormat="1" ht="14.25" hidden="1">
      <c r="A2468" s="45" t="str">
        <f ca="1">IF($H2468="","",INDEX([1]NKC!$A$10:$A$5007,$H2468))</f>
        <v/>
      </c>
      <c r="B2468" s="46" t="str">
        <f ca="1">IF($H2468="","",INDEX([1]NKC!$B$10:$B$5007,$H2468))</f>
        <v/>
      </c>
      <c r="C2468" s="47" t="str">
        <f ca="1">IF($H2468="","",INDEX([1]NKC!$C$10:$C$5007,$H2468))</f>
        <v/>
      </c>
      <c r="D2468" s="48" t="str">
        <f ca="1">IF(IF($H2468="","",INDEX([1]NKC!$D$10:$D$5007,$H2468))=$C$8,IF($H2468="","",INDEX([1]NKC!$E$10:$E$5007,$H2468)),IF($H2468="","",INDEX([1]NKC!$D$10:$D$5007,$H2468)))</f>
        <v/>
      </c>
      <c r="E2468" s="49" t="str">
        <f ca="1">IF(IF($H2468="","",INDEX([1]NKC!$E$10:$E$5007,$H2468))=$C$8,"",IF($H2468="","",INDEX([1]NKC!$F$10:$F$5007,$H2468)))</f>
        <v/>
      </c>
      <c r="F2468" s="55" t="str">
        <f ca="1">IF(IF($H2468="","",INDEX([1]NKC!$D$10:$D$5007,$H2468))=$C$8,"",IF($H2468="","",INDEX([1]NKC!$F$10:$F$5007,$H2468)))</f>
        <v/>
      </c>
      <c r="G2468" s="50">
        <f ca="1">IF(SUM(E2468:F2468)=0,0,$G$11+SUM(E$12:$E2468)-SUM(F$12:$F2468))</f>
        <v>0</v>
      </c>
      <c r="H2468" s="51" t="str">
        <f ca="1">IF(IF(TYPE(MATCH($C$8,OFFSET([1]NKC!$D$10,H2467,0):'[1]NKC'!$D$5007,0)+H2467)=16,"",MATCH($C$8,OFFSET([1]NKC!$D$10,H2467,0):'[1]NKC'!$D$5007,0)+H2467)&lt;IF(TYPE(MATCH($C$8,OFFSET([1]NKC!$E$10,H2467,0):'[1]NKC'!$E$5007,0)+H2467)=16,"",MATCH($C$8,OFFSET([1]NKC!$E$10,H2467,0):'[1]NKC'!$E$5007,0)+H2467),IF(TYPE(MATCH($C$8,OFFSET([1]NKC!$D$10,H2467,0):'[1]NKC'!$D$5007,0)+H2467)=16,"",MATCH($C$8,OFFSET([1]NKC!$D$10,H2467,0):'[1]NKC'!$D$5007,0)+H2467),IF(TYPE(MATCH($C$8,OFFSET([1]NKC!$E$10,H2467,0):'[1]NKC'!$E$5007,0)+H2467)=16,"",MATCH($C$8,OFFSET([1]NKC!$E$10,H2467,0):'[1]NKC'!$E$5007,0)+H2467))</f>
        <v/>
      </c>
    </row>
    <row r="2469" spans="1:8" s="52" customFormat="1" ht="14.25" hidden="1">
      <c r="A2469" s="45" t="str">
        <f ca="1">IF($H2469="","",INDEX([1]NKC!$A$10:$A$5007,$H2469))</f>
        <v/>
      </c>
      <c r="B2469" s="46" t="str">
        <f ca="1">IF($H2469="","",INDEX([1]NKC!$B$10:$B$5007,$H2469))</f>
        <v/>
      </c>
      <c r="C2469" s="47" t="str">
        <f ca="1">IF($H2469="","",INDEX([1]NKC!$C$10:$C$5007,$H2469))</f>
        <v/>
      </c>
      <c r="D2469" s="48" t="str">
        <f ca="1">IF(IF($H2469="","",INDEX([1]NKC!$D$10:$D$5007,$H2469))=$C$8,IF($H2469="","",INDEX([1]NKC!$E$10:$E$5007,$H2469)),IF($H2469="","",INDEX([1]NKC!$D$10:$D$5007,$H2469)))</f>
        <v/>
      </c>
      <c r="E2469" s="49" t="str">
        <f ca="1">IF(IF($H2469="","",INDEX([1]NKC!$E$10:$E$5007,$H2469))=$C$8,"",IF($H2469="","",INDEX([1]NKC!$F$10:$F$5007,$H2469)))</f>
        <v/>
      </c>
      <c r="F2469" s="55" t="str">
        <f ca="1">IF(IF($H2469="","",INDEX([1]NKC!$D$10:$D$5007,$H2469))=$C$8,"",IF($H2469="","",INDEX([1]NKC!$F$10:$F$5007,$H2469)))</f>
        <v/>
      </c>
      <c r="G2469" s="50">
        <f ca="1">IF(SUM(E2469:F2469)=0,0,$G$11+SUM(E$12:$E2469)-SUM(F$12:$F2469))</f>
        <v>0</v>
      </c>
      <c r="H2469" s="51" t="str">
        <f ca="1">IF(IF(TYPE(MATCH($C$8,OFFSET([1]NKC!$D$10,H2468,0):'[1]NKC'!$D$5007,0)+H2468)=16,"",MATCH($C$8,OFFSET([1]NKC!$D$10,H2468,0):'[1]NKC'!$D$5007,0)+H2468)&lt;IF(TYPE(MATCH($C$8,OFFSET([1]NKC!$E$10,H2468,0):'[1]NKC'!$E$5007,0)+H2468)=16,"",MATCH($C$8,OFFSET([1]NKC!$E$10,H2468,0):'[1]NKC'!$E$5007,0)+H2468),IF(TYPE(MATCH($C$8,OFFSET([1]NKC!$D$10,H2468,0):'[1]NKC'!$D$5007,0)+H2468)=16,"",MATCH($C$8,OFFSET([1]NKC!$D$10,H2468,0):'[1]NKC'!$D$5007,0)+H2468),IF(TYPE(MATCH($C$8,OFFSET([1]NKC!$E$10,H2468,0):'[1]NKC'!$E$5007,0)+H2468)=16,"",MATCH($C$8,OFFSET([1]NKC!$E$10,H2468,0):'[1]NKC'!$E$5007,0)+H2468))</f>
        <v/>
      </c>
    </row>
    <row r="2470" spans="1:8" s="52" customFormat="1" ht="14.25" hidden="1">
      <c r="A2470" s="45" t="str">
        <f ca="1">IF($H2470="","",INDEX([1]NKC!$A$10:$A$5007,$H2470))</f>
        <v/>
      </c>
      <c r="B2470" s="46" t="str">
        <f ca="1">IF($H2470="","",INDEX([1]NKC!$B$10:$B$5007,$H2470))</f>
        <v/>
      </c>
      <c r="C2470" s="47" t="str">
        <f ca="1">IF($H2470="","",INDEX([1]NKC!$C$10:$C$5007,$H2470))</f>
        <v/>
      </c>
      <c r="D2470" s="48" t="str">
        <f ca="1">IF(IF($H2470="","",INDEX([1]NKC!$D$10:$D$5007,$H2470))=$C$8,IF($H2470="","",INDEX([1]NKC!$E$10:$E$5007,$H2470)),IF($H2470="","",INDEX([1]NKC!$D$10:$D$5007,$H2470)))</f>
        <v/>
      </c>
      <c r="E2470" s="49" t="str">
        <f ca="1">IF(IF($H2470="","",INDEX([1]NKC!$E$10:$E$5007,$H2470))=$C$8,"",IF($H2470="","",INDEX([1]NKC!$F$10:$F$5007,$H2470)))</f>
        <v/>
      </c>
      <c r="F2470" s="55" t="str">
        <f ca="1">IF(IF($H2470="","",INDEX([1]NKC!$D$10:$D$5007,$H2470))=$C$8,"",IF($H2470="","",INDEX([1]NKC!$F$10:$F$5007,$H2470)))</f>
        <v/>
      </c>
      <c r="G2470" s="50">
        <f ca="1">IF(SUM(E2470:F2470)=0,0,$G$11+SUM(E$12:$E2470)-SUM(F$12:$F2470))</f>
        <v>0</v>
      </c>
      <c r="H2470" s="51" t="str">
        <f ca="1">IF(IF(TYPE(MATCH($C$8,OFFSET([1]NKC!$D$10,H2469,0):'[1]NKC'!$D$5007,0)+H2469)=16,"",MATCH($C$8,OFFSET([1]NKC!$D$10,H2469,0):'[1]NKC'!$D$5007,0)+H2469)&lt;IF(TYPE(MATCH($C$8,OFFSET([1]NKC!$E$10,H2469,0):'[1]NKC'!$E$5007,0)+H2469)=16,"",MATCH($C$8,OFFSET([1]NKC!$E$10,H2469,0):'[1]NKC'!$E$5007,0)+H2469),IF(TYPE(MATCH($C$8,OFFSET([1]NKC!$D$10,H2469,0):'[1]NKC'!$D$5007,0)+H2469)=16,"",MATCH($C$8,OFFSET([1]NKC!$D$10,H2469,0):'[1]NKC'!$D$5007,0)+H2469),IF(TYPE(MATCH($C$8,OFFSET([1]NKC!$E$10,H2469,0):'[1]NKC'!$E$5007,0)+H2469)=16,"",MATCH($C$8,OFFSET([1]NKC!$E$10,H2469,0):'[1]NKC'!$E$5007,0)+H2469))</f>
        <v/>
      </c>
    </row>
    <row r="2471" spans="1:8" s="52" customFormat="1" ht="14.25" hidden="1">
      <c r="A2471" s="45" t="str">
        <f ca="1">IF($H2471="","",INDEX([1]NKC!$A$10:$A$5007,$H2471))</f>
        <v/>
      </c>
      <c r="B2471" s="46" t="str">
        <f ca="1">IF($H2471="","",INDEX([1]NKC!$B$10:$B$5007,$H2471))</f>
        <v/>
      </c>
      <c r="C2471" s="47" t="str">
        <f ca="1">IF($H2471="","",INDEX([1]NKC!$C$10:$C$5007,$H2471))</f>
        <v/>
      </c>
      <c r="D2471" s="48" t="str">
        <f ca="1">IF(IF($H2471="","",INDEX([1]NKC!$D$10:$D$5007,$H2471))=$C$8,IF($H2471="","",INDEX([1]NKC!$E$10:$E$5007,$H2471)),IF($H2471="","",INDEX([1]NKC!$D$10:$D$5007,$H2471)))</f>
        <v/>
      </c>
      <c r="E2471" s="49" t="str">
        <f ca="1">IF(IF($H2471="","",INDEX([1]NKC!$E$10:$E$5007,$H2471))=$C$8,"",IF($H2471="","",INDEX([1]NKC!$F$10:$F$5007,$H2471)))</f>
        <v/>
      </c>
      <c r="F2471" s="55" t="str">
        <f ca="1">IF(IF($H2471="","",INDEX([1]NKC!$D$10:$D$5007,$H2471))=$C$8,"",IF($H2471="","",INDEX([1]NKC!$F$10:$F$5007,$H2471)))</f>
        <v/>
      </c>
      <c r="G2471" s="50">
        <f ca="1">IF(SUM(E2471:F2471)=0,0,$G$11+SUM(E$12:$E2471)-SUM(F$12:$F2471))</f>
        <v>0</v>
      </c>
      <c r="H2471" s="51" t="str">
        <f ca="1">IF(IF(TYPE(MATCH($C$8,OFFSET([1]NKC!$D$10,H2470,0):'[1]NKC'!$D$5007,0)+H2470)=16,"",MATCH($C$8,OFFSET([1]NKC!$D$10,H2470,0):'[1]NKC'!$D$5007,0)+H2470)&lt;IF(TYPE(MATCH($C$8,OFFSET([1]NKC!$E$10,H2470,0):'[1]NKC'!$E$5007,0)+H2470)=16,"",MATCH($C$8,OFFSET([1]NKC!$E$10,H2470,0):'[1]NKC'!$E$5007,0)+H2470),IF(TYPE(MATCH($C$8,OFFSET([1]NKC!$D$10,H2470,0):'[1]NKC'!$D$5007,0)+H2470)=16,"",MATCH($C$8,OFFSET([1]NKC!$D$10,H2470,0):'[1]NKC'!$D$5007,0)+H2470),IF(TYPE(MATCH($C$8,OFFSET([1]NKC!$E$10,H2470,0):'[1]NKC'!$E$5007,0)+H2470)=16,"",MATCH($C$8,OFFSET([1]NKC!$E$10,H2470,0):'[1]NKC'!$E$5007,0)+H2470))</f>
        <v/>
      </c>
    </row>
    <row r="2472" spans="1:8" s="52" customFormat="1" ht="14.25" hidden="1">
      <c r="A2472" s="45" t="str">
        <f ca="1">IF($H2472="","",INDEX([1]NKC!$A$10:$A$5007,$H2472))</f>
        <v/>
      </c>
      <c r="B2472" s="46" t="str">
        <f ca="1">IF($H2472="","",INDEX([1]NKC!$B$10:$B$5007,$H2472))</f>
        <v/>
      </c>
      <c r="C2472" s="47" t="str">
        <f ca="1">IF($H2472="","",INDEX([1]NKC!$C$10:$C$5007,$H2472))</f>
        <v/>
      </c>
      <c r="D2472" s="48" t="str">
        <f ca="1">IF(IF($H2472="","",INDEX([1]NKC!$D$10:$D$5007,$H2472))=$C$8,IF($H2472="","",INDEX([1]NKC!$E$10:$E$5007,$H2472)),IF($H2472="","",INDEX([1]NKC!$D$10:$D$5007,$H2472)))</f>
        <v/>
      </c>
      <c r="E2472" s="49" t="str">
        <f ca="1">IF(IF($H2472="","",INDEX([1]NKC!$E$10:$E$5007,$H2472))=$C$8,"",IF($H2472="","",INDEX([1]NKC!$F$10:$F$5007,$H2472)))</f>
        <v/>
      </c>
      <c r="F2472" s="55" t="str">
        <f ca="1">IF(IF($H2472="","",INDEX([1]NKC!$D$10:$D$5007,$H2472))=$C$8,"",IF($H2472="","",INDEX([1]NKC!$F$10:$F$5007,$H2472)))</f>
        <v/>
      </c>
      <c r="G2472" s="50">
        <f ca="1">IF(SUM(E2472:F2472)=0,0,$G$11+SUM(E$12:$E2472)-SUM(F$12:$F2472))</f>
        <v>0</v>
      </c>
      <c r="H2472" s="51" t="str">
        <f ca="1">IF(IF(TYPE(MATCH($C$8,OFFSET([1]NKC!$D$10,H2471,0):'[1]NKC'!$D$5007,0)+H2471)=16,"",MATCH($C$8,OFFSET([1]NKC!$D$10,H2471,0):'[1]NKC'!$D$5007,0)+H2471)&lt;IF(TYPE(MATCH($C$8,OFFSET([1]NKC!$E$10,H2471,0):'[1]NKC'!$E$5007,0)+H2471)=16,"",MATCH($C$8,OFFSET([1]NKC!$E$10,H2471,0):'[1]NKC'!$E$5007,0)+H2471),IF(TYPE(MATCH($C$8,OFFSET([1]NKC!$D$10,H2471,0):'[1]NKC'!$D$5007,0)+H2471)=16,"",MATCH($C$8,OFFSET([1]NKC!$D$10,H2471,0):'[1]NKC'!$D$5007,0)+H2471),IF(TYPE(MATCH($C$8,OFFSET([1]NKC!$E$10,H2471,0):'[1]NKC'!$E$5007,0)+H2471)=16,"",MATCH($C$8,OFFSET([1]NKC!$E$10,H2471,0):'[1]NKC'!$E$5007,0)+H2471))</f>
        <v/>
      </c>
    </row>
    <row r="2473" spans="1:8" s="52" customFormat="1" ht="14.25" hidden="1">
      <c r="A2473" s="45" t="str">
        <f ca="1">IF($H2473="","",INDEX([1]NKC!$A$10:$A$5007,$H2473))</f>
        <v/>
      </c>
      <c r="B2473" s="46" t="str">
        <f ca="1">IF($H2473="","",INDEX([1]NKC!$B$10:$B$5007,$H2473))</f>
        <v/>
      </c>
      <c r="C2473" s="47" t="str">
        <f ca="1">IF($H2473="","",INDEX([1]NKC!$C$10:$C$5007,$H2473))</f>
        <v/>
      </c>
      <c r="D2473" s="48" t="str">
        <f ca="1">IF(IF($H2473="","",INDEX([1]NKC!$D$10:$D$5007,$H2473))=$C$8,IF($H2473="","",INDEX([1]NKC!$E$10:$E$5007,$H2473)),IF($H2473="","",INDEX([1]NKC!$D$10:$D$5007,$H2473)))</f>
        <v/>
      </c>
      <c r="E2473" s="49" t="str">
        <f ca="1">IF(IF($H2473="","",INDEX([1]NKC!$E$10:$E$5007,$H2473))=$C$8,"",IF($H2473="","",INDEX([1]NKC!$F$10:$F$5007,$H2473)))</f>
        <v/>
      </c>
      <c r="F2473" s="55" t="str">
        <f ca="1">IF(IF($H2473="","",INDEX([1]NKC!$D$10:$D$5007,$H2473))=$C$8,"",IF($H2473="","",INDEX([1]NKC!$F$10:$F$5007,$H2473)))</f>
        <v/>
      </c>
      <c r="G2473" s="50">
        <f ca="1">IF(SUM(E2473:F2473)=0,0,$G$11+SUM(E$12:$E2473)-SUM(F$12:$F2473))</f>
        <v>0</v>
      </c>
      <c r="H2473" s="51" t="str">
        <f ca="1">IF(IF(TYPE(MATCH($C$8,OFFSET([1]NKC!$D$10,H2472,0):'[1]NKC'!$D$5007,0)+H2472)=16,"",MATCH($C$8,OFFSET([1]NKC!$D$10,H2472,0):'[1]NKC'!$D$5007,0)+H2472)&lt;IF(TYPE(MATCH($C$8,OFFSET([1]NKC!$E$10,H2472,0):'[1]NKC'!$E$5007,0)+H2472)=16,"",MATCH($C$8,OFFSET([1]NKC!$E$10,H2472,0):'[1]NKC'!$E$5007,0)+H2472),IF(TYPE(MATCH($C$8,OFFSET([1]NKC!$D$10,H2472,0):'[1]NKC'!$D$5007,0)+H2472)=16,"",MATCH($C$8,OFFSET([1]NKC!$D$10,H2472,0):'[1]NKC'!$D$5007,0)+H2472),IF(TYPE(MATCH($C$8,OFFSET([1]NKC!$E$10,H2472,0):'[1]NKC'!$E$5007,0)+H2472)=16,"",MATCH($C$8,OFFSET([1]NKC!$E$10,H2472,0):'[1]NKC'!$E$5007,0)+H2472))</f>
        <v/>
      </c>
    </row>
    <row r="2474" spans="1:8" s="52" customFormat="1" ht="14.25" hidden="1">
      <c r="A2474" s="45" t="str">
        <f ca="1">IF($H2474="","",INDEX([1]NKC!$A$10:$A$5007,$H2474))</f>
        <v/>
      </c>
      <c r="B2474" s="46" t="str">
        <f ca="1">IF($H2474="","",INDEX([1]NKC!$B$10:$B$5007,$H2474))</f>
        <v/>
      </c>
      <c r="C2474" s="47" t="str">
        <f ca="1">IF($H2474="","",INDEX([1]NKC!$C$10:$C$5007,$H2474))</f>
        <v/>
      </c>
      <c r="D2474" s="48" t="str">
        <f ca="1">IF(IF($H2474="","",INDEX([1]NKC!$D$10:$D$5007,$H2474))=$C$8,IF($H2474="","",INDEX([1]NKC!$E$10:$E$5007,$H2474)),IF($H2474="","",INDEX([1]NKC!$D$10:$D$5007,$H2474)))</f>
        <v/>
      </c>
      <c r="E2474" s="49" t="str">
        <f ca="1">IF(IF($H2474="","",INDEX([1]NKC!$E$10:$E$5007,$H2474))=$C$8,"",IF($H2474="","",INDEX([1]NKC!$F$10:$F$5007,$H2474)))</f>
        <v/>
      </c>
      <c r="F2474" s="55" t="str">
        <f ca="1">IF(IF($H2474="","",INDEX([1]NKC!$D$10:$D$5007,$H2474))=$C$8,"",IF($H2474="","",INDEX([1]NKC!$F$10:$F$5007,$H2474)))</f>
        <v/>
      </c>
      <c r="G2474" s="50">
        <f ca="1">IF(SUM(E2474:F2474)=0,0,$G$11+SUM(E$12:$E2474)-SUM(F$12:$F2474))</f>
        <v>0</v>
      </c>
      <c r="H2474" s="51" t="str">
        <f ca="1">IF(IF(TYPE(MATCH($C$8,OFFSET([1]NKC!$D$10,H2473,0):'[1]NKC'!$D$5007,0)+H2473)=16,"",MATCH($C$8,OFFSET([1]NKC!$D$10,H2473,0):'[1]NKC'!$D$5007,0)+H2473)&lt;IF(TYPE(MATCH($C$8,OFFSET([1]NKC!$E$10,H2473,0):'[1]NKC'!$E$5007,0)+H2473)=16,"",MATCH($C$8,OFFSET([1]NKC!$E$10,H2473,0):'[1]NKC'!$E$5007,0)+H2473),IF(TYPE(MATCH($C$8,OFFSET([1]NKC!$D$10,H2473,0):'[1]NKC'!$D$5007,0)+H2473)=16,"",MATCH($C$8,OFFSET([1]NKC!$D$10,H2473,0):'[1]NKC'!$D$5007,0)+H2473),IF(TYPE(MATCH($C$8,OFFSET([1]NKC!$E$10,H2473,0):'[1]NKC'!$E$5007,0)+H2473)=16,"",MATCH($C$8,OFFSET([1]NKC!$E$10,H2473,0):'[1]NKC'!$E$5007,0)+H2473))</f>
        <v/>
      </c>
    </row>
    <row r="2475" spans="1:8" s="52" customFormat="1" ht="14.25" hidden="1">
      <c r="A2475" s="45" t="str">
        <f ca="1">IF($H2475="","",INDEX([1]NKC!$A$10:$A$5007,$H2475))</f>
        <v/>
      </c>
      <c r="B2475" s="46" t="str">
        <f ca="1">IF($H2475="","",INDEX([1]NKC!$B$10:$B$5007,$H2475))</f>
        <v/>
      </c>
      <c r="C2475" s="47" t="str">
        <f ca="1">IF($H2475="","",INDEX([1]NKC!$C$10:$C$5007,$H2475))</f>
        <v/>
      </c>
      <c r="D2475" s="48" t="str">
        <f ca="1">IF(IF($H2475="","",INDEX([1]NKC!$D$10:$D$5007,$H2475))=$C$8,IF($H2475="","",INDEX([1]NKC!$E$10:$E$5007,$H2475)),IF($H2475="","",INDEX([1]NKC!$D$10:$D$5007,$H2475)))</f>
        <v/>
      </c>
      <c r="E2475" s="49" t="str">
        <f ca="1">IF(IF($H2475="","",INDEX([1]NKC!$E$10:$E$5007,$H2475))=$C$8,"",IF($H2475="","",INDEX([1]NKC!$F$10:$F$5007,$H2475)))</f>
        <v/>
      </c>
      <c r="F2475" s="55" t="str">
        <f ca="1">IF(IF($H2475="","",INDEX([1]NKC!$D$10:$D$5007,$H2475))=$C$8,"",IF($H2475="","",INDEX([1]NKC!$F$10:$F$5007,$H2475)))</f>
        <v/>
      </c>
      <c r="G2475" s="50">
        <f ca="1">IF(SUM(E2475:F2475)=0,0,$G$11+SUM(E$12:$E2475)-SUM(F$12:$F2475))</f>
        <v>0</v>
      </c>
      <c r="H2475" s="51" t="str">
        <f ca="1">IF(IF(TYPE(MATCH($C$8,OFFSET([1]NKC!$D$10,H2474,0):'[1]NKC'!$D$5007,0)+H2474)=16,"",MATCH($C$8,OFFSET([1]NKC!$D$10,H2474,0):'[1]NKC'!$D$5007,0)+H2474)&lt;IF(TYPE(MATCH($C$8,OFFSET([1]NKC!$E$10,H2474,0):'[1]NKC'!$E$5007,0)+H2474)=16,"",MATCH($C$8,OFFSET([1]NKC!$E$10,H2474,0):'[1]NKC'!$E$5007,0)+H2474),IF(TYPE(MATCH($C$8,OFFSET([1]NKC!$D$10,H2474,0):'[1]NKC'!$D$5007,0)+H2474)=16,"",MATCH($C$8,OFFSET([1]NKC!$D$10,H2474,0):'[1]NKC'!$D$5007,0)+H2474),IF(TYPE(MATCH($C$8,OFFSET([1]NKC!$E$10,H2474,0):'[1]NKC'!$E$5007,0)+H2474)=16,"",MATCH($C$8,OFFSET([1]NKC!$E$10,H2474,0):'[1]NKC'!$E$5007,0)+H2474))</f>
        <v/>
      </c>
    </row>
    <row r="2476" spans="1:8" s="52" customFormat="1" ht="14.25" hidden="1">
      <c r="A2476" s="45" t="str">
        <f ca="1">IF($H2476="","",INDEX([1]NKC!$A$10:$A$5007,$H2476))</f>
        <v/>
      </c>
      <c r="B2476" s="46" t="str">
        <f ca="1">IF($H2476="","",INDEX([1]NKC!$B$10:$B$5007,$H2476))</f>
        <v/>
      </c>
      <c r="C2476" s="47" t="str">
        <f ca="1">IF($H2476="","",INDEX([1]NKC!$C$10:$C$5007,$H2476))</f>
        <v/>
      </c>
      <c r="D2476" s="48" t="str">
        <f ca="1">IF(IF($H2476="","",INDEX([1]NKC!$D$10:$D$5007,$H2476))=$C$8,IF($H2476="","",INDEX([1]NKC!$E$10:$E$5007,$H2476)),IF($H2476="","",INDEX([1]NKC!$D$10:$D$5007,$H2476)))</f>
        <v/>
      </c>
      <c r="E2476" s="49" t="str">
        <f ca="1">IF(IF($H2476="","",INDEX([1]NKC!$E$10:$E$5007,$H2476))=$C$8,"",IF($H2476="","",INDEX([1]NKC!$F$10:$F$5007,$H2476)))</f>
        <v/>
      </c>
      <c r="F2476" s="55" t="str">
        <f ca="1">IF(IF($H2476="","",INDEX([1]NKC!$D$10:$D$5007,$H2476))=$C$8,"",IF($H2476="","",INDEX([1]NKC!$F$10:$F$5007,$H2476)))</f>
        <v/>
      </c>
      <c r="G2476" s="50">
        <f ca="1">IF(SUM(E2476:F2476)=0,0,$G$11+SUM(E$12:$E2476)-SUM(F$12:$F2476))</f>
        <v>0</v>
      </c>
      <c r="H2476" s="51" t="str">
        <f ca="1">IF(IF(TYPE(MATCH($C$8,OFFSET([1]NKC!$D$10,H2475,0):'[1]NKC'!$D$5007,0)+H2475)=16,"",MATCH($C$8,OFFSET([1]NKC!$D$10,H2475,0):'[1]NKC'!$D$5007,0)+H2475)&lt;IF(TYPE(MATCH($C$8,OFFSET([1]NKC!$E$10,H2475,0):'[1]NKC'!$E$5007,0)+H2475)=16,"",MATCH($C$8,OFFSET([1]NKC!$E$10,H2475,0):'[1]NKC'!$E$5007,0)+H2475),IF(TYPE(MATCH($C$8,OFFSET([1]NKC!$D$10,H2475,0):'[1]NKC'!$D$5007,0)+H2475)=16,"",MATCH($C$8,OFFSET([1]NKC!$D$10,H2475,0):'[1]NKC'!$D$5007,0)+H2475),IF(TYPE(MATCH($C$8,OFFSET([1]NKC!$E$10,H2475,0):'[1]NKC'!$E$5007,0)+H2475)=16,"",MATCH($C$8,OFFSET([1]NKC!$E$10,H2475,0):'[1]NKC'!$E$5007,0)+H2475))</f>
        <v/>
      </c>
    </row>
    <row r="2477" spans="1:8" s="52" customFormat="1" ht="14.25" hidden="1">
      <c r="A2477" s="45" t="str">
        <f ca="1">IF($H2477="","",INDEX([1]NKC!$A$10:$A$5007,$H2477))</f>
        <v/>
      </c>
      <c r="B2477" s="46" t="str">
        <f ca="1">IF($H2477="","",INDEX([1]NKC!$B$10:$B$5007,$H2477))</f>
        <v/>
      </c>
      <c r="C2477" s="47" t="str">
        <f ca="1">IF($H2477="","",INDEX([1]NKC!$C$10:$C$5007,$H2477))</f>
        <v/>
      </c>
      <c r="D2477" s="48" t="str">
        <f ca="1">IF(IF($H2477="","",INDEX([1]NKC!$D$10:$D$5007,$H2477))=$C$8,IF($H2477="","",INDEX([1]NKC!$E$10:$E$5007,$H2477)),IF($H2477="","",INDEX([1]NKC!$D$10:$D$5007,$H2477)))</f>
        <v/>
      </c>
      <c r="E2477" s="49" t="str">
        <f ca="1">IF(IF($H2477="","",INDEX([1]NKC!$E$10:$E$5007,$H2477))=$C$8,"",IF($H2477="","",INDEX([1]NKC!$F$10:$F$5007,$H2477)))</f>
        <v/>
      </c>
      <c r="F2477" s="55" t="str">
        <f ca="1">IF(IF($H2477="","",INDEX([1]NKC!$D$10:$D$5007,$H2477))=$C$8,"",IF($H2477="","",INDEX([1]NKC!$F$10:$F$5007,$H2477)))</f>
        <v/>
      </c>
      <c r="G2477" s="50">
        <f ca="1">IF(SUM(E2477:F2477)=0,0,$G$11+SUM(E$12:$E2477)-SUM(F$12:$F2477))</f>
        <v>0</v>
      </c>
      <c r="H2477" s="51" t="str">
        <f ca="1">IF(IF(TYPE(MATCH($C$8,OFFSET([1]NKC!$D$10,H2476,0):'[1]NKC'!$D$5007,0)+H2476)=16,"",MATCH($C$8,OFFSET([1]NKC!$D$10,H2476,0):'[1]NKC'!$D$5007,0)+H2476)&lt;IF(TYPE(MATCH($C$8,OFFSET([1]NKC!$E$10,H2476,0):'[1]NKC'!$E$5007,0)+H2476)=16,"",MATCH($C$8,OFFSET([1]NKC!$E$10,H2476,0):'[1]NKC'!$E$5007,0)+H2476),IF(TYPE(MATCH($C$8,OFFSET([1]NKC!$D$10,H2476,0):'[1]NKC'!$D$5007,0)+H2476)=16,"",MATCH($C$8,OFFSET([1]NKC!$D$10,H2476,0):'[1]NKC'!$D$5007,0)+H2476),IF(TYPE(MATCH($C$8,OFFSET([1]NKC!$E$10,H2476,0):'[1]NKC'!$E$5007,0)+H2476)=16,"",MATCH($C$8,OFFSET([1]NKC!$E$10,H2476,0):'[1]NKC'!$E$5007,0)+H2476))</f>
        <v/>
      </c>
    </row>
    <row r="2478" spans="1:8" s="52" customFormat="1" ht="14.25" hidden="1">
      <c r="A2478" s="45" t="str">
        <f ca="1">IF($H2478="","",INDEX([1]NKC!$A$10:$A$5007,$H2478))</f>
        <v/>
      </c>
      <c r="B2478" s="46" t="str">
        <f ca="1">IF($H2478="","",INDEX([1]NKC!$B$10:$B$5007,$H2478))</f>
        <v/>
      </c>
      <c r="C2478" s="47" t="str">
        <f ca="1">IF($H2478="","",INDEX([1]NKC!$C$10:$C$5007,$H2478))</f>
        <v/>
      </c>
      <c r="D2478" s="48" t="str">
        <f ca="1">IF(IF($H2478="","",INDEX([1]NKC!$D$10:$D$5007,$H2478))=$C$8,IF($H2478="","",INDEX([1]NKC!$E$10:$E$5007,$H2478)),IF($H2478="","",INDEX([1]NKC!$D$10:$D$5007,$H2478)))</f>
        <v/>
      </c>
      <c r="E2478" s="49" t="str">
        <f ca="1">IF(IF($H2478="","",INDEX([1]NKC!$E$10:$E$5007,$H2478))=$C$8,"",IF($H2478="","",INDEX([1]NKC!$F$10:$F$5007,$H2478)))</f>
        <v/>
      </c>
      <c r="F2478" s="55" t="str">
        <f ca="1">IF(IF($H2478="","",INDEX([1]NKC!$D$10:$D$5007,$H2478))=$C$8,"",IF($H2478="","",INDEX([1]NKC!$F$10:$F$5007,$H2478)))</f>
        <v/>
      </c>
      <c r="G2478" s="50">
        <f ca="1">IF(SUM(E2478:F2478)=0,0,$G$11+SUM(E$12:$E2478)-SUM(F$12:$F2478))</f>
        <v>0</v>
      </c>
      <c r="H2478" s="51" t="str">
        <f ca="1">IF(IF(TYPE(MATCH($C$8,OFFSET([1]NKC!$D$10,H2477,0):'[1]NKC'!$D$5007,0)+H2477)=16,"",MATCH($C$8,OFFSET([1]NKC!$D$10,H2477,0):'[1]NKC'!$D$5007,0)+H2477)&lt;IF(TYPE(MATCH($C$8,OFFSET([1]NKC!$E$10,H2477,0):'[1]NKC'!$E$5007,0)+H2477)=16,"",MATCH($C$8,OFFSET([1]NKC!$E$10,H2477,0):'[1]NKC'!$E$5007,0)+H2477),IF(TYPE(MATCH($C$8,OFFSET([1]NKC!$D$10,H2477,0):'[1]NKC'!$D$5007,0)+H2477)=16,"",MATCH($C$8,OFFSET([1]NKC!$D$10,H2477,0):'[1]NKC'!$D$5007,0)+H2477),IF(TYPE(MATCH($C$8,OFFSET([1]NKC!$E$10,H2477,0):'[1]NKC'!$E$5007,0)+H2477)=16,"",MATCH($C$8,OFFSET([1]NKC!$E$10,H2477,0):'[1]NKC'!$E$5007,0)+H2477))</f>
        <v/>
      </c>
    </row>
    <row r="2479" spans="1:8" s="52" customFormat="1" ht="14.25" hidden="1">
      <c r="A2479" s="45" t="str">
        <f ca="1">IF($H2479="","",INDEX([1]NKC!$A$10:$A$5007,$H2479))</f>
        <v/>
      </c>
      <c r="B2479" s="46" t="str">
        <f ca="1">IF($H2479="","",INDEX([1]NKC!$B$10:$B$5007,$H2479))</f>
        <v/>
      </c>
      <c r="C2479" s="47" t="str">
        <f ca="1">IF($H2479="","",INDEX([1]NKC!$C$10:$C$5007,$H2479))</f>
        <v/>
      </c>
      <c r="D2479" s="48" t="str">
        <f ca="1">IF(IF($H2479="","",INDEX([1]NKC!$D$10:$D$5007,$H2479))=$C$8,IF($H2479="","",INDEX([1]NKC!$E$10:$E$5007,$H2479)),IF($H2479="","",INDEX([1]NKC!$D$10:$D$5007,$H2479)))</f>
        <v/>
      </c>
      <c r="E2479" s="49" t="str">
        <f ca="1">IF(IF($H2479="","",INDEX([1]NKC!$E$10:$E$5007,$H2479))=$C$8,"",IF($H2479="","",INDEX([1]NKC!$F$10:$F$5007,$H2479)))</f>
        <v/>
      </c>
      <c r="F2479" s="55" t="str">
        <f ca="1">IF(IF($H2479="","",INDEX([1]NKC!$D$10:$D$5007,$H2479))=$C$8,"",IF($H2479="","",INDEX([1]NKC!$F$10:$F$5007,$H2479)))</f>
        <v/>
      </c>
      <c r="G2479" s="50">
        <f ca="1">IF(SUM(E2479:F2479)=0,0,$G$11+SUM(E$12:$E2479)-SUM(F$12:$F2479))</f>
        <v>0</v>
      </c>
      <c r="H2479" s="51" t="str">
        <f ca="1">IF(IF(TYPE(MATCH($C$8,OFFSET([1]NKC!$D$10,H2478,0):'[1]NKC'!$D$5007,0)+H2478)=16,"",MATCH($C$8,OFFSET([1]NKC!$D$10,H2478,0):'[1]NKC'!$D$5007,0)+H2478)&lt;IF(TYPE(MATCH($C$8,OFFSET([1]NKC!$E$10,H2478,0):'[1]NKC'!$E$5007,0)+H2478)=16,"",MATCH($C$8,OFFSET([1]NKC!$E$10,H2478,0):'[1]NKC'!$E$5007,0)+H2478),IF(TYPE(MATCH($C$8,OFFSET([1]NKC!$D$10,H2478,0):'[1]NKC'!$D$5007,0)+H2478)=16,"",MATCH($C$8,OFFSET([1]NKC!$D$10,H2478,0):'[1]NKC'!$D$5007,0)+H2478),IF(TYPE(MATCH($C$8,OFFSET([1]NKC!$E$10,H2478,0):'[1]NKC'!$E$5007,0)+H2478)=16,"",MATCH($C$8,OFFSET([1]NKC!$E$10,H2478,0):'[1]NKC'!$E$5007,0)+H2478))</f>
        <v/>
      </c>
    </row>
    <row r="2480" spans="1:8" s="52" customFormat="1" ht="14.25" hidden="1">
      <c r="A2480" s="45" t="str">
        <f ca="1">IF($H2480="","",INDEX([1]NKC!$A$10:$A$5007,$H2480))</f>
        <v/>
      </c>
      <c r="B2480" s="46" t="str">
        <f ca="1">IF($H2480="","",INDEX([1]NKC!$B$10:$B$5007,$H2480))</f>
        <v/>
      </c>
      <c r="C2480" s="47" t="str">
        <f ca="1">IF($H2480="","",INDEX([1]NKC!$C$10:$C$5007,$H2480))</f>
        <v/>
      </c>
      <c r="D2480" s="48" t="str">
        <f ca="1">IF(IF($H2480="","",INDEX([1]NKC!$D$10:$D$5007,$H2480))=$C$8,IF($H2480="","",INDEX([1]NKC!$E$10:$E$5007,$H2480)),IF($H2480="","",INDEX([1]NKC!$D$10:$D$5007,$H2480)))</f>
        <v/>
      </c>
      <c r="E2480" s="49" t="str">
        <f ca="1">IF(IF($H2480="","",INDEX([1]NKC!$E$10:$E$5007,$H2480))=$C$8,"",IF($H2480="","",INDEX([1]NKC!$F$10:$F$5007,$H2480)))</f>
        <v/>
      </c>
      <c r="F2480" s="55" t="str">
        <f ca="1">IF(IF($H2480="","",INDEX([1]NKC!$D$10:$D$5007,$H2480))=$C$8,"",IF($H2480="","",INDEX([1]NKC!$F$10:$F$5007,$H2480)))</f>
        <v/>
      </c>
      <c r="G2480" s="50">
        <f ca="1">IF(SUM(E2480:F2480)=0,0,$G$11+SUM(E$12:$E2480)-SUM(F$12:$F2480))</f>
        <v>0</v>
      </c>
      <c r="H2480" s="51" t="str">
        <f ca="1">IF(IF(TYPE(MATCH($C$8,OFFSET([1]NKC!$D$10,H2479,0):'[1]NKC'!$D$5007,0)+H2479)=16,"",MATCH($C$8,OFFSET([1]NKC!$D$10,H2479,0):'[1]NKC'!$D$5007,0)+H2479)&lt;IF(TYPE(MATCH($C$8,OFFSET([1]NKC!$E$10,H2479,0):'[1]NKC'!$E$5007,0)+H2479)=16,"",MATCH($C$8,OFFSET([1]NKC!$E$10,H2479,0):'[1]NKC'!$E$5007,0)+H2479),IF(TYPE(MATCH($C$8,OFFSET([1]NKC!$D$10,H2479,0):'[1]NKC'!$D$5007,0)+H2479)=16,"",MATCH($C$8,OFFSET([1]NKC!$D$10,H2479,0):'[1]NKC'!$D$5007,0)+H2479),IF(TYPE(MATCH($C$8,OFFSET([1]NKC!$E$10,H2479,0):'[1]NKC'!$E$5007,0)+H2479)=16,"",MATCH($C$8,OFFSET([1]NKC!$E$10,H2479,0):'[1]NKC'!$E$5007,0)+H2479))</f>
        <v/>
      </c>
    </row>
    <row r="2481" spans="1:8" s="52" customFormat="1" ht="14.25" hidden="1">
      <c r="A2481" s="45" t="str">
        <f ca="1">IF($H2481="","",INDEX([1]NKC!$A$10:$A$5007,$H2481))</f>
        <v/>
      </c>
      <c r="B2481" s="46" t="str">
        <f ca="1">IF($H2481="","",INDEX([1]NKC!$B$10:$B$5007,$H2481))</f>
        <v/>
      </c>
      <c r="C2481" s="47" t="str">
        <f ca="1">IF($H2481="","",INDEX([1]NKC!$C$10:$C$5007,$H2481))</f>
        <v/>
      </c>
      <c r="D2481" s="48" t="str">
        <f ca="1">IF(IF($H2481="","",INDEX([1]NKC!$D$10:$D$5007,$H2481))=$C$8,IF($H2481="","",INDEX([1]NKC!$E$10:$E$5007,$H2481)),IF($H2481="","",INDEX([1]NKC!$D$10:$D$5007,$H2481)))</f>
        <v/>
      </c>
      <c r="E2481" s="49" t="str">
        <f ca="1">IF(IF($H2481="","",INDEX([1]NKC!$E$10:$E$5007,$H2481))=$C$8,"",IF($H2481="","",INDEX([1]NKC!$F$10:$F$5007,$H2481)))</f>
        <v/>
      </c>
      <c r="F2481" s="55" t="str">
        <f ca="1">IF(IF($H2481="","",INDEX([1]NKC!$D$10:$D$5007,$H2481))=$C$8,"",IF($H2481="","",INDEX([1]NKC!$F$10:$F$5007,$H2481)))</f>
        <v/>
      </c>
      <c r="G2481" s="50">
        <f ca="1">IF(SUM(E2481:F2481)=0,0,$G$11+SUM(E$12:$E2481)-SUM(F$12:$F2481))</f>
        <v>0</v>
      </c>
      <c r="H2481" s="51" t="str">
        <f ca="1">IF(IF(TYPE(MATCH($C$8,OFFSET([1]NKC!$D$10,H2480,0):'[1]NKC'!$D$5007,0)+H2480)=16,"",MATCH($C$8,OFFSET([1]NKC!$D$10,H2480,0):'[1]NKC'!$D$5007,0)+H2480)&lt;IF(TYPE(MATCH($C$8,OFFSET([1]NKC!$E$10,H2480,0):'[1]NKC'!$E$5007,0)+H2480)=16,"",MATCH($C$8,OFFSET([1]NKC!$E$10,H2480,0):'[1]NKC'!$E$5007,0)+H2480),IF(TYPE(MATCH($C$8,OFFSET([1]NKC!$D$10,H2480,0):'[1]NKC'!$D$5007,0)+H2480)=16,"",MATCH($C$8,OFFSET([1]NKC!$D$10,H2480,0):'[1]NKC'!$D$5007,0)+H2480),IF(TYPE(MATCH($C$8,OFFSET([1]NKC!$E$10,H2480,0):'[1]NKC'!$E$5007,0)+H2480)=16,"",MATCH($C$8,OFFSET([1]NKC!$E$10,H2480,0):'[1]NKC'!$E$5007,0)+H2480))</f>
        <v/>
      </c>
    </row>
    <row r="2482" spans="1:8" s="52" customFormat="1" ht="14.25" hidden="1">
      <c r="A2482" s="45" t="str">
        <f ca="1">IF($H2482="","",INDEX([1]NKC!$A$10:$A$5007,$H2482))</f>
        <v/>
      </c>
      <c r="B2482" s="46" t="str">
        <f ca="1">IF($H2482="","",INDEX([1]NKC!$B$10:$B$5007,$H2482))</f>
        <v/>
      </c>
      <c r="C2482" s="47" t="str">
        <f ca="1">IF($H2482="","",INDEX([1]NKC!$C$10:$C$5007,$H2482))</f>
        <v/>
      </c>
      <c r="D2482" s="48" t="str">
        <f ca="1">IF(IF($H2482="","",INDEX([1]NKC!$D$10:$D$5007,$H2482))=$C$8,IF($H2482="","",INDEX([1]NKC!$E$10:$E$5007,$H2482)),IF($H2482="","",INDEX([1]NKC!$D$10:$D$5007,$H2482)))</f>
        <v/>
      </c>
      <c r="E2482" s="49" t="str">
        <f ca="1">IF(IF($H2482="","",INDEX([1]NKC!$E$10:$E$5007,$H2482))=$C$8,"",IF($H2482="","",INDEX([1]NKC!$F$10:$F$5007,$H2482)))</f>
        <v/>
      </c>
      <c r="F2482" s="55" t="str">
        <f ca="1">IF(IF($H2482="","",INDEX([1]NKC!$D$10:$D$5007,$H2482))=$C$8,"",IF($H2482="","",INDEX([1]NKC!$F$10:$F$5007,$H2482)))</f>
        <v/>
      </c>
      <c r="G2482" s="50">
        <f ca="1">IF(SUM(E2482:F2482)=0,0,$G$11+SUM(E$12:$E2482)-SUM(F$12:$F2482))</f>
        <v>0</v>
      </c>
      <c r="H2482" s="51" t="str">
        <f ca="1">IF(IF(TYPE(MATCH($C$8,OFFSET([1]NKC!$D$10,H2481,0):'[1]NKC'!$D$5007,0)+H2481)=16,"",MATCH($C$8,OFFSET([1]NKC!$D$10,H2481,0):'[1]NKC'!$D$5007,0)+H2481)&lt;IF(TYPE(MATCH($C$8,OFFSET([1]NKC!$E$10,H2481,0):'[1]NKC'!$E$5007,0)+H2481)=16,"",MATCH($C$8,OFFSET([1]NKC!$E$10,H2481,0):'[1]NKC'!$E$5007,0)+H2481),IF(TYPE(MATCH($C$8,OFFSET([1]NKC!$D$10,H2481,0):'[1]NKC'!$D$5007,0)+H2481)=16,"",MATCH($C$8,OFFSET([1]NKC!$D$10,H2481,0):'[1]NKC'!$D$5007,0)+H2481),IF(TYPE(MATCH($C$8,OFFSET([1]NKC!$E$10,H2481,0):'[1]NKC'!$E$5007,0)+H2481)=16,"",MATCH($C$8,OFFSET([1]NKC!$E$10,H2481,0):'[1]NKC'!$E$5007,0)+H2481))</f>
        <v/>
      </c>
    </row>
    <row r="2483" spans="1:8" s="52" customFormat="1" ht="14.25" hidden="1">
      <c r="A2483" s="45" t="str">
        <f ca="1">IF($H2483="","",INDEX([1]NKC!$A$10:$A$5007,$H2483))</f>
        <v/>
      </c>
      <c r="B2483" s="46" t="str">
        <f ca="1">IF($H2483="","",INDEX([1]NKC!$B$10:$B$5007,$H2483))</f>
        <v/>
      </c>
      <c r="C2483" s="47" t="str">
        <f ca="1">IF($H2483="","",INDEX([1]NKC!$C$10:$C$5007,$H2483))</f>
        <v/>
      </c>
      <c r="D2483" s="48" t="str">
        <f ca="1">IF(IF($H2483="","",INDEX([1]NKC!$D$10:$D$5007,$H2483))=$C$8,IF($H2483="","",INDEX([1]NKC!$E$10:$E$5007,$H2483)),IF($H2483="","",INDEX([1]NKC!$D$10:$D$5007,$H2483)))</f>
        <v/>
      </c>
      <c r="E2483" s="49" t="str">
        <f ca="1">IF(IF($H2483="","",INDEX([1]NKC!$E$10:$E$5007,$H2483))=$C$8,"",IF($H2483="","",INDEX([1]NKC!$F$10:$F$5007,$H2483)))</f>
        <v/>
      </c>
      <c r="F2483" s="55" t="str">
        <f ca="1">IF(IF($H2483="","",INDEX([1]NKC!$D$10:$D$5007,$H2483))=$C$8,"",IF($H2483="","",INDEX([1]NKC!$F$10:$F$5007,$H2483)))</f>
        <v/>
      </c>
      <c r="G2483" s="50">
        <f ca="1">IF(SUM(E2483:F2483)=0,0,$G$11+SUM(E$12:$E2483)-SUM(F$12:$F2483))</f>
        <v>0</v>
      </c>
      <c r="H2483" s="51" t="str">
        <f ca="1">IF(IF(TYPE(MATCH($C$8,OFFSET([1]NKC!$D$10,H2482,0):'[1]NKC'!$D$5007,0)+H2482)=16,"",MATCH($C$8,OFFSET([1]NKC!$D$10,H2482,0):'[1]NKC'!$D$5007,0)+H2482)&lt;IF(TYPE(MATCH($C$8,OFFSET([1]NKC!$E$10,H2482,0):'[1]NKC'!$E$5007,0)+H2482)=16,"",MATCH($C$8,OFFSET([1]NKC!$E$10,H2482,0):'[1]NKC'!$E$5007,0)+H2482),IF(TYPE(MATCH($C$8,OFFSET([1]NKC!$D$10,H2482,0):'[1]NKC'!$D$5007,0)+H2482)=16,"",MATCH($C$8,OFFSET([1]NKC!$D$10,H2482,0):'[1]NKC'!$D$5007,0)+H2482),IF(TYPE(MATCH($C$8,OFFSET([1]NKC!$E$10,H2482,0):'[1]NKC'!$E$5007,0)+H2482)=16,"",MATCH($C$8,OFFSET([1]NKC!$E$10,H2482,0):'[1]NKC'!$E$5007,0)+H2482))</f>
        <v/>
      </c>
    </row>
    <row r="2484" spans="1:8" s="52" customFormat="1" ht="14.25" hidden="1">
      <c r="A2484" s="45" t="str">
        <f ca="1">IF($H2484="","",INDEX([1]NKC!$A$10:$A$5007,$H2484))</f>
        <v/>
      </c>
      <c r="B2484" s="46" t="str">
        <f ca="1">IF($H2484="","",INDEX([1]NKC!$B$10:$B$5007,$H2484))</f>
        <v/>
      </c>
      <c r="C2484" s="47" t="str">
        <f ca="1">IF($H2484="","",INDEX([1]NKC!$C$10:$C$5007,$H2484))</f>
        <v/>
      </c>
      <c r="D2484" s="48" t="str">
        <f ca="1">IF(IF($H2484="","",INDEX([1]NKC!$D$10:$D$5007,$H2484))=$C$8,IF($H2484="","",INDEX([1]NKC!$E$10:$E$5007,$H2484)),IF($H2484="","",INDEX([1]NKC!$D$10:$D$5007,$H2484)))</f>
        <v/>
      </c>
      <c r="E2484" s="49" t="str">
        <f ca="1">IF(IF($H2484="","",INDEX([1]NKC!$E$10:$E$5007,$H2484))=$C$8,"",IF($H2484="","",INDEX([1]NKC!$F$10:$F$5007,$H2484)))</f>
        <v/>
      </c>
      <c r="F2484" s="55" t="str">
        <f ca="1">IF(IF($H2484="","",INDEX([1]NKC!$D$10:$D$5007,$H2484))=$C$8,"",IF($H2484="","",INDEX([1]NKC!$F$10:$F$5007,$H2484)))</f>
        <v/>
      </c>
      <c r="G2484" s="50">
        <f ca="1">IF(SUM(E2484:F2484)=0,0,$G$11+SUM(E$12:$E2484)-SUM(F$12:$F2484))</f>
        <v>0</v>
      </c>
      <c r="H2484" s="51" t="str">
        <f ca="1">IF(IF(TYPE(MATCH($C$8,OFFSET([1]NKC!$D$10,H2483,0):'[1]NKC'!$D$5007,0)+H2483)=16,"",MATCH($C$8,OFFSET([1]NKC!$D$10,H2483,0):'[1]NKC'!$D$5007,0)+H2483)&lt;IF(TYPE(MATCH($C$8,OFFSET([1]NKC!$E$10,H2483,0):'[1]NKC'!$E$5007,0)+H2483)=16,"",MATCH($C$8,OFFSET([1]NKC!$E$10,H2483,0):'[1]NKC'!$E$5007,0)+H2483),IF(TYPE(MATCH($C$8,OFFSET([1]NKC!$D$10,H2483,0):'[1]NKC'!$D$5007,0)+H2483)=16,"",MATCH($C$8,OFFSET([1]NKC!$D$10,H2483,0):'[1]NKC'!$D$5007,0)+H2483),IF(TYPE(MATCH($C$8,OFFSET([1]NKC!$E$10,H2483,0):'[1]NKC'!$E$5007,0)+H2483)=16,"",MATCH($C$8,OFFSET([1]NKC!$E$10,H2483,0):'[1]NKC'!$E$5007,0)+H2483))</f>
        <v/>
      </c>
    </row>
    <row r="2485" spans="1:8" s="52" customFormat="1" ht="14.25" hidden="1">
      <c r="A2485" s="45" t="str">
        <f ca="1">IF($H2485="","",INDEX([1]NKC!$A$10:$A$5007,$H2485))</f>
        <v/>
      </c>
      <c r="B2485" s="46" t="str">
        <f ca="1">IF($H2485="","",INDEX([1]NKC!$B$10:$B$5007,$H2485))</f>
        <v/>
      </c>
      <c r="C2485" s="47" t="str">
        <f ca="1">IF($H2485="","",INDEX([1]NKC!$C$10:$C$5007,$H2485))</f>
        <v/>
      </c>
      <c r="D2485" s="48" t="str">
        <f ca="1">IF(IF($H2485="","",INDEX([1]NKC!$D$10:$D$5007,$H2485))=$C$8,IF($H2485="","",INDEX([1]NKC!$E$10:$E$5007,$H2485)),IF($H2485="","",INDEX([1]NKC!$D$10:$D$5007,$H2485)))</f>
        <v/>
      </c>
      <c r="E2485" s="49" t="str">
        <f ca="1">IF(IF($H2485="","",INDEX([1]NKC!$E$10:$E$5007,$H2485))=$C$8,"",IF($H2485="","",INDEX([1]NKC!$F$10:$F$5007,$H2485)))</f>
        <v/>
      </c>
      <c r="F2485" s="55" t="str">
        <f ca="1">IF(IF($H2485="","",INDEX([1]NKC!$D$10:$D$5007,$H2485))=$C$8,"",IF($H2485="","",INDEX([1]NKC!$F$10:$F$5007,$H2485)))</f>
        <v/>
      </c>
      <c r="G2485" s="50">
        <f ca="1">IF(SUM(E2485:F2485)=0,0,$G$11+SUM(E$12:$E2485)-SUM(F$12:$F2485))</f>
        <v>0</v>
      </c>
      <c r="H2485" s="51" t="str">
        <f ca="1">IF(IF(TYPE(MATCH($C$8,OFFSET([1]NKC!$D$10,H2484,0):'[1]NKC'!$D$5007,0)+H2484)=16,"",MATCH($C$8,OFFSET([1]NKC!$D$10,H2484,0):'[1]NKC'!$D$5007,0)+H2484)&lt;IF(TYPE(MATCH($C$8,OFFSET([1]NKC!$E$10,H2484,0):'[1]NKC'!$E$5007,0)+H2484)=16,"",MATCH($C$8,OFFSET([1]NKC!$E$10,H2484,0):'[1]NKC'!$E$5007,0)+H2484),IF(TYPE(MATCH($C$8,OFFSET([1]NKC!$D$10,H2484,0):'[1]NKC'!$D$5007,0)+H2484)=16,"",MATCH($C$8,OFFSET([1]NKC!$D$10,H2484,0):'[1]NKC'!$D$5007,0)+H2484),IF(TYPE(MATCH($C$8,OFFSET([1]NKC!$E$10,H2484,0):'[1]NKC'!$E$5007,0)+H2484)=16,"",MATCH($C$8,OFFSET([1]NKC!$E$10,H2484,0):'[1]NKC'!$E$5007,0)+H2484))</f>
        <v/>
      </c>
    </row>
    <row r="2486" spans="1:8" s="52" customFormat="1" ht="14.25" hidden="1">
      <c r="A2486" s="45" t="str">
        <f ca="1">IF($H2486="","",INDEX([1]NKC!$A$10:$A$5007,$H2486))</f>
        <v/>
      </c>
      <c r="B2486" s="46" t="str">
        <f ca="1">IF($H2486="","",INDEX([1]NKC!$B$10:$B$5007,$H2486))</f>
        <v/>
      </c>
      <c r="C2486" s="47" t="str">
        <f ca="1">IF($H2486="","",INDEX([1]NKC!$C$10:$C$5007,$H2486))</f>
        <v/>
      </c>
      <c r="D2486" s="48" t="str">
        <f ca="1">IF(IF($H2486="","",INDEX([1]NKC!$D$10:$D$5007,$H2486))=$C$8,IF($H2486="","",INDEX([1]NKC!$E$10:$E$5007,$H2486)),IF($H2486="","",INDEX([1]NKC!$D$10:$D$5007,$H2486)))</f>
        <v/>
      </c>
      <c r="E2486" s="49" t="str">
        <f ca="1">IF(IF($H2486="","",INDEX([1]NKC!$E$10:$E$5007,$H2486))=$C$8,"",IF($H2486="","",INDEX([1]NKC!$F$10:$F$5007,$H2486)))</f>
        <v/>
      </c>
      <c r="F2486" s="55" t="str">
        <f ca="1">IF(IF($H2486="","",INDEX([1]NKC!$D$10:$D$5007,$H2486))=$C$8,"",IF($H2486="","",INDEX([1]NKC!$F$10:$F$5007,$H2486)))</f>
        <v/>
      </c>
      <c r="G2486" s="50">
        <f ca="1">IF(SUM(E2486:F2486)=0,0,$G$11+SUM(E$12:$E2486)-SUM(F$12:$F2486))</f>
        <v>0</v>
      </c>
      <c r="H2486" s="51" t="str">
        <f ca="1">IF(IF(TYPE(MATCH($C$8,OFFSET([1]NKC!$D$10,H2485,0):'[1]NKC'!$D$5007,0)+H2485)=16,"",MATCH($C$8,OFFSET([1]NKC!$D$10,H2485,0):'[1]NKC'!$D$5007,0)+H2485)&lt;IF(TYPE(MATCH($C$8,OFFSET([1]NKC!$E$10,H2485,0):'[1]NKC'!$E$5007,0)+H2485)=16,"",MATCH($C$8,OFFSET([1]NKC!$E$10,H2485,0):'[1]NKC'!$E$5007,0)+H2485),IF(TYPE(MATCH($C$8,OFFSET([1]NKC!$D$10,H2485,0):'[1]NKC'!$D$5007,0)+H2485)=16,"",MATCH($C$8,OFFSET([1]NKC!$D$10,H2485,0):'[1]NKC'!$D$5007,0)+H2485),IF(TYPE(MATCH($C$8,OFFSET([1]NKC!$E$10,H2485,0):'[1]NKC'!$E$5007,0)+H2485)=16,"",MATCH($C$8,OFFSET([1]NKC!$E$10,H2485,0):'[1]NKC'!$E$5007,0)+H2485))</f>
        <v/>
      </c>
    </row>
    <row r="2487" spans="1:8" s="52" customFormat="1" ht="14.25" hidden="1">
      <c r="A2487" s="45" t="str">
        <f ca="1">IF($H2487="","",INDEX([1]NKC!$A$10:$A$5007,$H2487))</f>
        <v/>
      </c>
      <c r="B2487" s="46" t="str">
        <f ca="1">IF($H2487="","",INDEX([1]NKC!$B$10:$B$5007,$H2487))</f>
        <v/>
      </c>
      <c r="C2487" s="47" t="str">
        <f ca="1">IF($H2487="","",INDEX([1]NKC!$C$10:$C$5007,$H2487))</f>
        <v/>
      </c>
      <c r="D2487" s="48" t="str">
        <f ca="1">IF(IF($H2487="","",INDEX([1]NKC!$D$10:$D$5007,$H2487))=$C$8,IF($H2487="","",INDEX([1]NKC!$E$10:$E$5007,$H2487)),IF($H2487="","",INDEX([1]NKC!$D$10:$D$5007,$H2487)))</f>
        <v/>
      </c>
      <c r="E2487" s="49" t="str">
        <f ca="1">IF(IF($H2487="","",INDEX([1]NKC!$E$10:$E$5007,$H2487))=$C$8,"",IF($H2487="","",INDEX([1]NKC!$F$10:$F$5007,$H2487)))</f>
        <v/>
      </c>
      <c r="F2487" s="55" t="str">
        <f ca="1">IF(IF($H2487="","",INDEX([1]NKC!$D$10:$D$5007,$H2487))=$C$8,"",IF($H2487="","",INDEX([1]NKC!$F$10:$F$5007,$H2487)))</f>
        <v/>
      </c>
      <c r="G2487" s="50">
        <f ca="1">IF(SUM(E2487:F2487)=0,0,$G$11+SUM(E$12:$E2487)-SUM(F$12:$F2487))</f>
        <v>0</v>
      </c>
      <c r="H2487" s="51" t="str">
        <f ca="1">IF(IF(TYPE(MATCH($C$8,OFFSET([1]NKC!$D$10,H2486,0):'[1]NKC'!$D$5007,0)+H2486)=16,"",MATCH($C$8,OFFSET([1]NKC!$D$10,H2486,0):'[1]NKC'!$D$5007,0)+H2486)&lt;IF(TYPE(MATCH($C$8,OFFSET([1]NKC!$E$10,H2486,0):'[1]NKC'!$E$5007,0)+H2486)=16,"",MATCH($C$8,OFFSET([1]NKC!$E$10,H2486,0):'[1]NKC'!$E$5007,0)+H2486),IF(TYPE(MATCH($C$8,OFFSET([1]NKC!$D$10,H2486,0):'[1]NKC'!$D$5007,0)+H2486)=16,"",MATCH($C$8,OFFSET([1]NKC!$D$10,H2486,0):'[1]NKC'!$D$5007,0)+H2486),IF(TYPE(MATCH($C$8,OFFSET([1]NKC!$E$10,H2486,0):'[1]NKC'!$E$5007,0)+H2486)=16,"",MATCH($C$8,OFFSET([1]NKC!$E$10,H2486,0):'[1]NKC'!$E$5007,0)+H2486))</f>
        <v/>
      </c>
    </row>
    <row r="2488" spans="1:8" s="52" customFormat="1" ht="14.25" hidden="1">
      <c r="A2488" s="45" t="str">
        <f ca="1">IF($H2488="","",INDEX([1]NKC!$A$10:$A$5007,$H2488))</f>
        <v/>
      </c>
      <c r="B2488" s="46" t="str">
        <f ca="1">IF($H2488="","",INDEX([1]NKC!$B$10:$B$5007,$H2488))</f>
        <v/>
      </c>
      <c r="C2488" s="47" t="str">
        <f ca="1">IF($H2488="","",INDEX([1]NKC!$C$10:$C$5007,$H2488))</f>
        <v/>
      </c>
      <c r="D2488" s="48" t="str">
        <f ca="1">IF(IF($H2488="","",INDEX([1]NKC!$D$10:$D$5007,$H2488))=$C$8,IF($H2488="","",INDEX([1]NKC!$E$10:$E$5007,$H2488)),IF($H2488="","",INDEX([1]NKC!$D$10:$D$5007,$H2488)))</f>
        <v/>
      </c>
      <c r="E2488" s="49" t="str">
        <f ca="1">IF(IF($H2488="","",INDEX([1]NKC!$E$10:$E$5007,$H2488))=$C$8,"",IF($H2488="","",INDEX([1]NKC!$F$10:$F$5007,$H2488)))</f>
        <v/>
      </c>
      <c r="F2488" s="55" t="str">
        <f ca="1">IF(IF($H2488="","",INDEX([1]NKC!$D$10:$D$5007,$H2488))=$C$8,"",IF($H2488="","",INDEX([1]NKC!$F$10:$F$5007,$H2488)))</f>
        <v/>
      </c>
      <c r="G2488" s="50">
        <f ca="1">IF(SUM(E2488:F2488)=0,0,$G$11+SUM(E$12:$E2488)-SUM(F$12:$F2488))</f>
        <v>0</v>
      </c>
      <c r="H2488" s="51" t="str">
        <f ca="1">IF(IF(TYPE(MATCH($C$8,OFFSET([1]NKC!$D$10,H2487,0):'[1]NKC'!$D$5007,0)+H2487)=16,"",MATCH($C$8,OFFSET([1]NKC!$D$10,H2487,0):'[1]NKC'!$D$5007,0)+H2487)&lt;IF(TYPE(MATCH($C$8,OFFSET([1]NKC!$E$10,H2487,0):'[1]NKC'!$E$5007,0)+H2487)=16,"",MATCH($C$8,OFFSET([1]NKC!$E$10,H2487,0):'[1]NKC'!$E$5007,0)+H2487),IF(TYPE(MATCH($C$8,OFFSET([1]NKC!$D$10,H2487,0):'[1]NKC'!$D$5007,0)+H2487)=16,"",MATCH($C$8,OFFSET([1]NKC!$D$10,H2487,0):'[1]NKC'!$D$5007,0)+H2487),IF(TYPE(MATCH($C$8,OFFSET([1]NKC!$E$10,H2487,0):'[1]NKC'!$E$5007,0)+H2487)=16,"",MATCH($C$8,OFFSET([1]NKC!$E$10,H2487,0):'[1]NKC'!$E$5007,0)+H2487))</f>
        <v/>
      </c>
    </row>
    <row r="2489" spans="1:8" s="52" customFormat="1" ht="14.25" hidden="1">
      <c r="A2489" s="45" t="str">
        <f ca="1">IF($H2489="","",INDEX([1]NKC!$A$10:$A$5007,$H2489))</f>
        <v/>
      </c>
      <c r="B2489" s="46" t="str">
        <f ca="1">IF($H2489="","",INDEX([1]NKC!$B$10:$B$5007,$H2489))</f>
        <v/>
      </c>
      <c r="C2489" s="47" t="str">
        <f ca="1">IF($H2489="","",INDEX([1]NKC!$C$10:$C$5007,$H2489))</f>
        <v/>
      </c>
      <c r="D2489" s="48" t="str">
        <f ca="1">IF(IF($H2489="","",INDEX([1]NKC!$D$10:$D$5007,$H2489))=$C$8,IF($H2489="","",INDEX([1]NKC!$E$10:$E$5007,$H2489)),IF($H2489="","",INDEX([1]NKC!$D$10:$D$5007,$H2489)))</f>
        <v/>
      </c>
      <c r="E2489" s="49" t="str">
        <f ca="1">IF(IF($H2489="","",INDEX([1]NKC!$E$10:$E$5007,$H2489))=$C$8,"",IF($H2489="","",INDEX([1]NKC!$F$10:$F$5007,$H2489)))</f>
        <v/>
      </c>
      <c r="F2489" s="55" t="str">
        <f ca="1">IF(IF($H2489="","",INDEX([1]NKC!$D$10:$D$5007,$H2489))=$C$8,"",IF($H2489="","",INDEX([1]NKC!$F$10:$F$5007,$H2489)))</f>
        <v/>
      </c>
      <c r="G2489" s="50">
        <f ca="1">IF(SUM(E2489:F2489)=0,0,$G$11+SUM(E$12:$E2489)-SUM(F$12:$F2489))</f>
        <v>0</v>
      </c>
      <c r="H2489" s="51" t="str">
        <f ca="1">IF(IF(TYPE(MATCH($C$8,OFFSET([1]NKC!$D$10,H2488,0):'[1]NKC'!$D$5007,0)+H2488)=16,"",MATCH($C$8,OFFSET([1]NKC!$D$10,H2488,0):'[1]NKC'!$D$5007,0)+H2488)&lt;IF(TYPE(MATCH($C$8,OFFSET([1]NKC!$E$10,H2488,0):'[1]NKC'!$E$5007,0)+H2488)=16,"",MATCH($C$8,OFFSET([1]NKC!$E$10,H2488,0):'[1]NKC'!$E$5007,0)+H2488),IF(TYPE(MATCH($C$8,OFFSET([1]NKC!$D$10,H2488,0):'[1]NKC'!$D$5007,0)+H2488)=16,"",MATCH($C$8,OFFSET([1]NKC!$D$10,H2488,0):'[1]NKC'!$D$5007,0)+H2488),IF(TYPE(MATCH($C$8,OFFSET([1]NKC!$E$10,H2488,0):'[1]NKC'!$E$5007,0)+H2488)=16,"",MATCH($C$8,OFFSET([1]NKC!$E$10,H2488,0):'[1]NKC'!$E$5007,0)+H2488))</f>
        <v/>
      </c>
    </row>
    <row r="2490" spans="1:8" s="52" customFormat="1" ht="14.25" hidden="1">
      <c r="A2490" s="45" t="str">
        <f ca="1">IF($H2490="","",INDEX([1]NKC!$A$10:$A$5007,$H2490))</f>
        <v/>
      </c>
      <c r="B2490" s="46" t="str">
        <f ca="1">IF($H2490="","",INDEX([1]NKC!$B$10:$B$5007,$H2490))</f>
        <v/>
      </c>
      <c r="C2490" s="47" t="str">
        <f ca="1">IF($H2490="","",INDEX([1]NKC!$C$10:$C$5007,$H2490))</f>
        <v/>
      </c>
      <c r="D2490" s="48" t="str">
        <f ca="1">IF(IF($H2490="","",INDEX([1]NKC!$D$10:$D$5007,$H2490))=$C$8,IF($H2490="","",INDEX([1]NKC!$E$10:$E$5007,$H2490)),IF($H2490="","",INDEX([1]NKC!$D$10:$D$5007,$H2490)))</f>
        <v/>
      </c>
      <c r="E2490" s="49" t="str">
        <f ca="1">IF(IF($H2490="","",INDEX([1]NKC!$E$10:$E$5007,$H2490))=$C$8,"",IF($H2490="","",INDEX([1]NKC!$F$10:$F$5007,$H2490)))</f>
        <v/>
      </c>
      <c r="F2490" s="55" t="str">
        <f ca="1">IF(IF($H2490="","",INDEX([1]NKC!$D$10:$D$5007,$H2490))=$C$8,"",IF($H2490="","",INDEX([1]NKC!$F$10:$F$5007,$H2490)))</f>
        <v/>
      </c>
      <c r="G2490" s="50">
        <f ca="1">IF(SUM(E2490:F2490)=0,0,$G$11+SUM(E$12:$E2490)-SUM(F$12:$F2490))</f>
        <v>0</v>
      </c>
      <c r="H2490" s="51" t="str">
        <f ca="1">IF(IF(TYPE(MATCH($C$8,OFFSET([1]NKC!$D$10,H2489,0):'[1]NKC'!$D$5007,0)+H2489)=16,"",MATCH($C$8,OFFSET([1]NKC!$D$10,H2489,0):'[1]NKC'!$D$5007,0)+H2489)&lt;IF(TYPE(MATCH($C$8,OFFSET([1]NKC!$E$10,H2489,0):'[1]NKC'!$E$5007,0)+H2489)=16,"",MATCH($C$8,OFFSET([1]NKC!$E$10,H2489,0):'[1]NKC'!$E$5007,0)+H2489),IF(TYPE(MATCH($C$8,OFFSET([1]NKC!$D$10,H2489,0):'[1]NKC'!$D$5007,0)+H2489)=16,"",MATCH($C$8,OFFSET([1]NKC!$D$10,H2489,0):'[1]NKC'!$D$5007,0)+H2489),IF(TYPE(MATCH($C$8,OFFSET([1]NKC!$E$10,H2489,0):'[1]NKC'!$E$5007,0)+H2489)=16,"",MATCH($C$8,OFFSET([1]NKC!$E$10,H2489,0):'[1]NKC'!$E$5007,0)+H2489))</f>
        <v/>
      </c>
    </row>
    <row r="2491" spans="1:8" s="52" customFormat="1" ht="14.25" hidden="1">
      <c r="A2491" s="45" t="str">
        <f ca="1">IF($H2491="","",INDEX([1]NKC!$A$10:$A$5007,$H2491))</f>
        <v/>
      </c>
      <c r="B2491" s="46" t="str">
        <f ca="1">IF($H2491="","",INDEX([1]NKC!$B$10:$B$5007,$H2491))</f>
        <v/>
      </c>
      <c r="C2491" s="47" t="str">
        <f ca="1">IF($H2491="","",INDEX([1]NKC!$C$10:$C$5007,$H2491))</f>
        <v/>
      </c>
      <c r="D2491" s="48" t="str">
        <f ca="1">IF(IF($H2491="","",INDEX([1]NKC!$D$10:$D$5007,$H2491))=$C$8,IF($H2491="","",INDEX([1]NKC!$E$10:$E$5007,$H2491)),IF($H2491="","",INDEX([1]NKC!$D$10:$D$5007,$H2491)))</f>
        <v/>
      </c>
      <c r="E2491" s="49" t="str">
        <f ca="1">IF(IF($H2491="","",INDEX([1]NKC!$E$10:$E$5007,$H2491))=$C$8,"",IF($H2491="","",INDEX([1]NKC!$F$10:$F$5007,$H2491)))</f>
        <v/>
      </c>
      <c r="F2491" s="55" t="str">
        <f ca="1">IF(IF($H2491="","",INDEX([1]NKC!$D$10:$D$5007,$H2491))=$C$8,"",IF($H2491="","",INDEX([1]NKC!$F$10:$F$5007,$H2491)))</f>
        <v/>
      </c>
      <c r="G2491" s="50">
        <f ca="1">IF(SUM(E2491:F2491)=0,0,$G$11+SUM(E$12:$E2491)-SUM(F$12:$F2491))</f>
        <v>0</v>
      </c>
      <c r="H2491" s="51" t="str">
        <f ca="1">IF(IF(TYPE(MATCH($C$8,OFFSET([1]NKC!$D$10,H2490,0):'[1]NKC'!$D$5007,0)+H2490)=16,"",MATCH($C$8,OFFSET([1]NKC!$D$10,H2490,0):'[1]NKC'!$D$5007,0)+H2490)&lt;IF(TYPE(MATCH($C$8,OFFSET([1]NKC!$E$10,H2490,0):'[1]NKC'!$E$5007,0)+H2490)=16,"",MATCH($C$8,OFFSET([1]NKC!$E$10,H2490,0):'[1]NKC'!$E$5007,0)+H2490),IF(TYPE(MATCH($C$8,OFFSET([1]NKC!$D$10,H2490,0):'[1]NKC'!$D$5007,0)+H2490)=16,"",MATCH($C$8,OFFSET([1]NKC!$D$10,H2490,0):'[1]NKC'!$D$5007,0)+H2490),IF(TYPE(MATCH($C$8,OFFSET([1]NKC!$E$10,H2490,0):'[1]NKC'!$E$5007,0)+H2490)=16,"",MATCH($C$8,OFFSET([1]NKC!$E$10,H2490,0):'[1]NKC'!$E$5007,0)+H2490))</f>
        <v/>
      </c>
    </row>
    <row r="2492" spans="1:8" s="52" customFormat="1" ht="14.25" hidden="1">
      <c r="A2492" s="45" t="str">
        <f ca="1">IF($H2492="","",INDEX([1]NKC!$A$10:$A$5007,$H2492))</f>
        <v/>
      </c>
      <c r="B2492" s="46" t="str">
        <f ca="1">IF($H2492="","",INDEX([1]NKC!$B$10:$B$5007,$H2492))</f>
        <v/>
      </c>
      <c r="C2492" s="47" t="str">
        <f ca="1">IF($H2492="","",INDEX([1]NKC!$C$10:$C$5007,$H2492))</f>
        <v/>
      </c>
      <c r="D2492" s="48" t="str">
        <f ca="1">IF(IF($H2492="","",INDEX([1]NKC!$D$10:$D$5007,$H2492))=$C$8,IF($H2492="","",INDEX([1]NKC!$E$10:$E$5007,$H2492)),IF($H2492="","",INDEX([1]NKC!$D$10:$D$5007,$H2492)))</f>
        <v/>
      </c>
      <c r="E2492" s="49" t="str">
        <f ca="1">IF(IF($H2492="","",INDEX([1]NKC!$E$10:$E$5007,$H2492))=$C$8,"",IF($H2492="","",INDEX([1]NKC!$F$10:$F$5007,$H2492)))</f>
        <v/>
      </c>
      <c r="F2492" s="55" t="str">
        <f ca="1">IF(IF($H2492="","",INDEX([1]NKC!$D$10:$D$5007,$H2492))=$C$8,"",IF($H2492="","",INDEX([1]NKC!$F$10:$F$5007,$H2492)))</f>
        <v/>
      </c>
      <c r="G2492" s="50">
        <f ca="1">IF(SUM(E2492:F2492)=0,0,$G$11+SUM(E$12:$E2492)-SUM(F$12:$F2492))</f>
        <v>0</v>
      </c>
      <c r="H2492" s="51" t="str">
        <f ca="1">IF(IF(TYPE(MATCH($C$8,OFFSET([1]NKC!$D$10,H2491,0):'[1]NKC'!$D$5007,0)+H2491)=16,"",MATCH($C$8,OFFSET([1]NKC!$D$10,H2491,0):'[1]NKC'!$D$5007,0)+H2491)&lt;IF(TYPE(MATCH($C$8,OFFSET([1]NKC!$E$10,H2491,0):'[1]NKC'!$E$5007,0)+H2491)=16,"",MATCH($C$8,OFFSET([1]NKC!$E$10,H2491,0):'[1]NKC'!$E$5007,0)+H2491),IF(TYPE(MATCH($C$8,OFFSET([1]NKC!$D$10,H2491,0):'[1]NKC'!$D$5007,0)+H2491)=16,"",MATCH($C$8,OFFSET([1]NKC!$D$10,H2491,0):'[1]NKC'!$D$5007,0)+H2491),IF(TYPE(MATCH($C$8,OFFSET([1]NKC!$E$10,H2491,0):'[1]NKC'!$E$5007,0)+H2491)=16,"",MATCH($C$8,OFFSET([1]NKC!$E$10,H2491,0):'[1]NKC'!$E$5007,0)+H2491))</f>
        <v/>
      </c>
    </row>
    <row r="2493" spans="1:8" s="52" customFormat="1" ht="14.25" hidden="1">
      <c r="A2493" s="45" t="str">
        <f ca="1">IF($H2493="","",INDEX([1]NKC!$A$10:$A$5007,$H2493))</f>
        <v/>
      </c>
      <c r="B2493" s="46" t="str">
        <f ca="1">IF($H2493="","",INDEX([1]NKC!$B$10:$B$5007,$H2493))</f>
        <v/>
      </c>
      <c r="C2493" s="47" t="str">
        <f ca="1">IF($H2493="","",INDEX([1]NKC!$C$10:$C$5007,$H2493))</f>
        <v/>
      </c>
      <c r="D2493" s="48" t="str">
        <f ca="1">IF(IF($H2493="","",INDEX([1]NKC!$D$10:$D$5007,$H2493))=$C$8,IF($H2493="","",INDEX([1]NKC!$E$10:$E$5007,$H2493)),IF($H2493="","",INDEX([1]NKC!$D$10:$D$5007,$H2493)))</f>
        <v/>
      </c>
      <c r="E2493" s="49" t="str">
        <f ca="1">IF(IF($H2493="","",INDEX([1]NKC!$E$10:$E$5007,$H2493))=$C$8,"",IF($H2493="","",INDEX([1]NKC!$F$10:$F$5007,$H2493)))</f>
        <v/>
      </c>
      <c r="F2493" s="55" t="str">
        <f ca="1">IF(IF($H2493="","",INDEX([1]NKC!$D$10:$D$5007,$H2493))=$C$8,"",IF($H2493="","",INDEX([1]NKC!$F$10:$F$5007,$H2493)))</f>
        <v/>
      </c>
      <c r="G2493" s="50">
        <f ca="1">IF(SUM(E2493:F2493)=0,0,$G$11+SUM(E$12:$E2493)-SUM(F$12:$F2493))</f>
        <v>0</v>
      </c>
      <c r="H2493" s="51" t="str">
        <f ca="1">IF(IF(TYPE(MATCH($C$8,OFFSET([1]NKC!$D$10,H2492,0):'[1]NKC'!$D$5007,0)+H2492)=16,"",MATCH($C$8,OFFSET([1]NKC!$D$10,H2492,0):'[1]NKC'!$D$5007,0)+H2492)&lt;IF(TYPE(MATCH($C$8,OFFSET([1]NKC!$E$10,H2492,0):'[1]NKC'!$E$5007,0)+H2492)=16,"",MATCH($C$8,OFFSET([1]NKC!$E$10,H2492,0):'[1]NKC'!$E$5007,0)+H2492),IF(TYPE(MATCH($C$8,OFFSET([1]NKC!$D$10,H2492,0):'[1]NKC'!$D$5007,0)+H2492)=16,"",MATCH($C$8,OFFSET([1]NKC!$D$10,H2492,0):'[1]NKC'!$D$5007,0)+H2492),IF(TYPE(MATCH($C$8,OFFSET([1]NKC!$E$10,H2492,0):'[1]NKC'!$E$5007,0)+H2492)=16,"",MATCH($C$8,OFFSET([1]NKC!$E$10,H2492,0):'[1]NKC'!$E$5007,0)+H2492))</f>
        <v/>
      </c>
    </row>
    <row r="2494" spans="1:8" s="52" customFormat="1" ht="14.25" hidden="1">
      <c r="A2494" s="45" t="str">
        <f ca="1">IF($H2494="","",INDEX([1]NKC!$A$10:$A$5007,$H2494))</f>
        <v/>
      </c>
      <c r="B2494" s="46" t="str">
        <f ca="1">IF($H2494="","",INDEX([1]NKC!$B$10:$B$5007,$H2494))</f>
        <v/>
      </c>
      <c r="C2494" s="47" t="str">
        <f ca="1">IF($H2494="","",INDEX([1]NKC!$C$10:$C$5007,$H2494))</f>
        <v/>
      </c>
      <c r="D2494" s="48" t="str">
        <f ca="1">IF(IF($H2494="","",INDEX([1]NKC!$D$10:$D$5007,$H2494))=$C$8,IF($H2494="","",INDEX([1]NKC!$E$10:$E$5007,$H2494)),IF($H2494="","",INDEX([1]NKC!$D$10:$D$5007,$H2494)))</f>
        <v/>
      </c>
      <c r="E2494" s="49" t="str">
        <f ca="1">IF(IF($H2494="","",INDEX([1]NKC!$E$10:$E$5007,$H2494))=$C$8,"",IF($H2494="","",INDEX([1]NKC!$F$10:$F$5007,$H2494)))</f>
        <v/>
      </c>
      <c r="F2494" s="55" t="str">
        <f ca="1">IF(IF($H2494="","",INDEX([1]NKC!$D$10:$D$5007,$H2494))=$C$8,"",IF($H2494="","",INDEX([1]NKC!$F$10:$F$5007,$H2494)))</f>
        <v/>
      </c>
      <c r="G2494" s="50">
        <f ca="1">IF(SUM(E2494:F2494)=0,0,$G$11+SUM(E$12:$E2494)-SUM(F$12:$F2494))</f>
        <v>0</v>
      </c>
      <c r="H2494" s="51" t="str">
        <f ca="1">IF(IF(TYPE(MATCH($C$8,OFFSET([1]NKC!$D$10,H2493,0):'[1]NKC'!$D$5007,0)+H2493)=16,"",MATCH($C$8,OFFSET([1]NKC!$D$10,H2493,0):'[1]NKC'!$D$5007,0)+H2493)&lt;IF(TYPE(MATCH($C$8,OFFSET([1]NKC!$E$10,H2493,0):'[1]NKC'!$E$5007,0)+H2493)=16,"",MATCH($C$8,OFFSET([1]NKC!$E$10,H2493,0):'[1]NKC'!$E$5007,0)+H2493),IF(TYPE(MATCH($C$8,OFFSET([1]NKC!$D$10,H2493,0):'[1]NKC'!$D$5007,0)+H2493)=16,"",MATCH($C$8,OFFSET([1]NKC!$D$10,H2493,0):'[1]NKC'!$D$5007,0)+H2493),IF(TYPE(MATCH($C$8,OFFSET([1]NKC!$E$10,H2493,0):'[1]NKC'!$E$5007,0)+H2493)=16,"",MATCH($C$8,OFFSET([1]NKC!$E$10,H2493,0):'[1]NKC'!$E$5007,0)+H2493))</f>
        <v/>
      </c>
    </row>
    <row r="2495" spans="1:8" s="52" customFormat="1" ht="14.25" hidden="1">
      <c r="A2495" s="45" t="str">
        <f ca="1">IF($H2495="","",INDEX([1]NKC!$A$10:$A$5007,$H2495))</f>
        <v/>
      </c>
      <c r="B2495" s="46" t="str">
        <f ca="1">IF($H2495="","",INDEX([1]NKC!$B$10:$B$5007,$H2495))</f>
        <v/>
      </c>
      <c r="C2495" s="47" t="str">
        <f ca="1">IF($H2495="","",INDEX([1]NKC!$C$10:$C$5007,$H2495))</f>
        <v/>
      </c>
      <c r="D2495" s="48" t="str">
        <f ca="1">IF(IF($H2495="","",INDEX([1]NKC!$D$10:$D$5007,$H2495))=$C$8,IF($H2495="","",INDEX([1]NKC!$E$10:$E$5007,$H2495)),IF($H2495="","",INDEX([1]NKC!$D$10:$D$5007,$H2495)))</f>
        <v/>
      </c>
      <c r="E2495" s="49" t="str">
        <f ca="1">IF(IF($H2495="","",INDEX([1]NKC!$E$10:$E$5007,$H2495))=$C$8,"",IF($H2495="","",INDEX([1]NKC!$F$10:$F$5007,$H2495)))</f>
        <v/>
      </c>
      <c r="F2495" s="55" t="str">
        <f ca="1">IF(IF($H2495="","",INDEX([1]NKC!$D$10:$D$5007,$H2495))=$C$8,"",IF($H2495="","",INDEX([1]NKC!$F$10:$F$5007,$H2495)))</f>
        <v/>
      </c>
      <c r="G2495" s="50">
        <f ca="1">IF(SUM(E2495:F2495)=0,0,$G$11+SUM(E$12:$E2495)-SUM(F$12:$F2495))</f>
        <v>0</v>
      </c>
      <c r="H2495" s="51" t="str">
        <f ca="1">IF(IF(TYPE(MATCH($C$8,OFFSET([1]NKC!$D$10,H2494,0):'[1]NKC'!$D$5007,0)+H2494)=16,"",MATCH($C$8,OFFSET([1]NKC!$D$10,H2494,0):'[1]NKC'!$D$5007,0)+H2494)&lt;IF(TYPE(MATCH($C$8,OFFSET([1]NKC!$E$10,H2494,0):'[1]NKC'!$E$5007,0)+H2494)=16,"",MATCH($C$8,OFFSET([1]NKC!$E$10,H2494,0):'[1]NKC'!$E$5007,0)+H2494),IF(TYPE(MATCH($C$8,OFFSET([1]NKC!$D$10,H2494,0):'[1]NKC'!$D$5007,0)+H2494)=16,"",MATCH($C$8,OFFSET([1]NKC!$D$10,H2494,0):'[1]NKC'!$D$5007,0)+H2494),IF(TYPE(MATCH($C$8,OFFSET([1]NKC!$E$10,H2494,0):'[1]NKC'!$E$5007,0)+H2494)=16,"",MATCH($C$8,OFFSET([1]NKC!$E$10,H2494,0):'[1]NKC'!$E$5007,0)+H2494))</f>
        <v/>
      </c>
    </row>
    <row r="2496" spans="1:8" s="52" customFormat="1" ht="14.25" hidden="1">
      <c r="A2496" s="45" t="str">
        <f ca="1">IF($H2496="","",INDEX([1]NKC!$A$10:$A$5007,$H2496))</f>
        <v/>
      </c>
      <c r="B2496" s="46" t="str">
        <f ca="1">IF($H2496="","",INDEX([1]NKC!$B$10:$B$5007,$H2496))</f>
        <v/>
      </c>
      <c r="C2496" s="47" t="str">
        <f ca="1">IF($H2496="","",INDEX([1]NKC!$C$10:$C$5007,$H2496))</f>
        <v/>
      </c>
      <c r="D2496" s="48" t="str">
        <f ca="1">IF(IF($H2496="","",INDEX([1]NKC!$D$10:$D$5007,$H2496))=$C$8,IF($H2496="","",INDEX([1]NKC!$E$10:$E$5007,$H2496)),IF($H2496="","",INDEX([1]NKC!$D$10:$D$5007,$H2496)))</f>
        <v/>
      </c>
      <c r="E2496" s="49" t="str">
        <f ca="1">IF(IF($H2496="","",INDEX([1]NKC!$E$10:$E$5007,$H2496))=$C$8,"",IF($H2496="","",INDEX([1]NKC!$F$10:$F$5007,$H2496)))</f>
        <v/>
      </c>
      <c r="F2496" s="55" t="str">
        <f ca="1">IF(IF($H2496="","",INDEX([1]NKC!$D$10:$D$5007,$H2496))=$C$8,"",IF($H2496="","",INDEX([1]NKC!$F$10:$F$5007,$H2496)))</f>
        <v/>
      </c>
      <c r="G2496" s="50">
        <f ca="1">IF(SUM(E2496:F2496)=0,0,$G$11+SUM(E$12:$E2496)-SUM(F$12:$F2496))</f>
        <v>0</v>
      </c>
      <c r="H2496" s="51" t="str">
        <f ca="1">IF(IF(TYPE(MATCH($C$8,OFFSET([1]NKC!$D$10,H2495,0):'[1]NKC'!$D$5007,0)+H2495)=16,"",MATCH($C$8,OFFSET([1]NKC!$D$10,H2495,0):'[1]NKC'!$D$5007,0)+H2495)&lt;IF(TYPE(MATCH($C$8,OFFSET([1]NKC!$E$10,H2495,0):'[1]NKC'!$E$5007,0)+H2495)=16,"",MATCH($C$8,OFFSET([1]NKC!$E$10,H2495,0):'[1]NKC'!$E$5007,0)+H2495),IF(TYPE(MATCH($C$8,OFFSET([1]NKC!$D$10,H2495,0):'[1]NKC'!$D$5007,0)+H2495)=16,"",MATCH($C$8,OFFSET([1]NKC!$D$10,H2495,0):'[1]NKC'!$D$5007,0)+H2495),IF(TYPE(MATCH($C$8,OFFSET([1]NKC!$E$10,H2495,0):'[1]NKC'!$E$5007,0)+H2495)=16,"",MATCH($C$8,OFFSET([1]NKC!$E$10,H2495,0):'[1]NKC'!$E$5007,0)+H2495))</f>
        <v/>
      </c>
    </row>
    <row r="2497" spans="1:8" s="52" customFormat="1" ht="14.25" hidden="1">
      <c r="A2497" s="45" t="str">
        <f ca="1">IF($H2497="","",INDEX([1]NKC!$A$10:$A$5007,$H2497))</f>
        <v/>
      </c>
      <c r="B2497" s="46" t="str">
        <f ca="1">IF($H2497="","",INDEX([1]NKC!$B$10:$B$5007,$H2497))</f>
        <v/>
      </c>
      <c r="C2497" s="47" t="str">
        <f ca="1">IF($H2497="","",INDEX([1]NKC!$C$10:$C$5007,$H2497))</f>
        <v/>
      </c>
      <c r="D2497" s="48" t="str">
        <f ca="1">IF(IF($H2497="","",INDEX([1]NKC!$D$10:$D$5007,$H2497))=$C$8,IF($H2497="","",INDEX([1]NKC!$E$10:$E$5007,$H2497)),IF($H2497="","",INDEX([1]NKC!$D$10:$D$5007,$H2497)))</f>
        <v/>
      </c>
      <c r="E2497" s="49" t="str">
        <f ca="1">IF(IF($H2497="","",INDEX([1]NKC!$E$10:$E$5007,$H2497))=$C$8,"",IF($H2497="","",INDEX([1]NKC!$F$10:$F$5007,$H2497)))</f>
        <v/>
      </c>
      <c r="F2497" s="55" t="str">
        <f ca="1">IF(IF($H2497="","",INDEX([1]NKC!$D$10:$D$5007,$H2497))=$C$8,"",IF($H2497="","",INDEX([1]NKC!$F$10:$F$5007,$H2497)))</f>
        <v/>
      </c>
      <c r="G2497" s="50">
        <f ca="1">IF(SUM(E2497:F2497)=0,0,$G$11+SUM(E$12:$E2497)-SUM(F$12:$F2497))</f>
        <v>0</v>
      </c>
      <c r="H2497" s="51" t="str">
        <f ca="1">IF(IF(TYPE(MATCH($C$8,OFFSET([1]NKC!$D$10,H2496,0):'[1]NKC'!$D$5007,0)+H2496)=16,"",MATCH($C$8,OFFSET([1]NKC!$D$10,H2496,0):'[1]NKC'!$D$5007,0)+H2496)&lt;IF(TYPE(MATCH($C$8,OFFSET([1]NKC!$E$10,H2496,0):'[1]NKC'!$E$5007,0)+H2496)=16,"",MATCH($C$8,OFFSET([1]NKC!$E$10,H2496,0):'[1]NKC'!$E$5007,0)+H2496),IF(TYPE(MATCH($C$8,OFFSET([1]NKC!$D$10,H2496,0):'[1]NKC'!$D$5007,0)+H2496)=16,"",MATCH($C$8,OFFSET([1]NKC!$D$10,H2496,0):'[1]NKC'!$D$5007,0)+H2496),IF(TYPE(MATCH($C$8,OFFSET([1]NKC!$E$10,H2496,0):'[1]NKC'!$E$5007,0)+H2496)=16,"",MATCH($C$8,OFFSET([1]NKC!$E$10,H2496,0):'[1]NKC'!$E$5007,0)+H2496))</f>
        <v/>
      </c>
    </row>
    <row r="2498" spans="1:8" s="52" customFormat="1" ht="14.25" hidden="1">
      <c r="A2498" s="45" t="str">
        <f ca="1">IF($H2498="","",INDEX([1]NKC!$A$10:$A$5007,$H2498))</f>
        <v/>
      </c>
      <c r="B2498" s="46" t="str">
        <f ca="1">IF($H2498="","",INDEX([1]NKC!$B$10:$B$5007,$H2498))</f>
        <v/>
      </c>
      <c r="C2498" s="47" t="str">
        <f ca="1">IF($H2498="","",INDEX([1]NKC!$C$10:$C$5007,$H2498))</f>
        <v/>
      </c>
      <c r="D2498" s="48" t="str">
        <f ca="1">IF(IF($H2498="","",INDEX([1]NKC!$D$10:$D$5007,$H2498))=$C$8,IF($H2498="","",INDEX([1]NKC!$E$10:$E$5007,$H2498)),IF($H2498="","",INDEX([1]NKC!$D$10:$D$5007,$H2498)))</f>
        <v/>
      </c>
      <c r="E2498" s="49" t="str">
        <f ca="1">IF(IF($H2498="","",INDEX([1]NKC!$E$10:$E$5007,$H2498))=$C$8,"",IF($H2498="","",INDEX([1]NKC!$F$10:$F$5007,$H2498)))</f>
        <v/>
      </c>
      <c r="F2498" s="55" t="str">
        <f ca="1">IF(IF($H2498="","",INDEX([1]NKC!$D$10:$D$5007,$H2498))=$C$8,"",IF($H2498="","",INDEX([1]NKC!$F$10:$F$5007,$H2498)))</f>
        <v/>
      </c>
      <c r="G2498" s="50">
        <f ca="1">IF(SUM(E2498:F2498)=0,0,$G$11+SUM(E$12:$E2498)-SUM(F$12:$F2498))</f>
        <v>0</v>
      </c>
      <c r="H2498" s="51" t="str">
        <f ca="1">IF(IF(TYPE(MATCH($C$8,OFFSET([1]NKC!$D$10,H2497,0):'[1]NKC'!$D$5007,0)+H2497)=16,"",MATCH($C$8,OFFSET([1]NKC!$D$10,H2497,0):'[1]NKC'!$D$5007,0)+H2497)&lt;IF(TYPE(MATCH($C$8,OFFSET([1]NKC!$E$10,H2497,0):'[1]NKC'!$E$5007,0)+H2497)=16,"",MATCH($C$8,OFFSET([1]NKC!$E$10,H2497,0):'[1]NKC'!$E$5007,0)+H2497),IF(TYPE(MATCH($C$8,OFFSET([1]NKC!$D$10,H2497,0):'[1]NKC'!$D$5007,0)+H2497)=16,"",MATCH($C$8,OFFSET([1]NKC!$D$10,H2497,0):'[1]NKC'!$D$5007,0)+H2497),IF(TYPE(MATCH($C$8,OFFSET([1]NKC!$E$10,H2497,0):'[1]NKC'!$E$5007,0)+H2497)=16,"",MATCH($C$8,OFFSET([1]NKC!$E$10,H2497,0):'[1]NKC'!$E$5007,0)+H2497))</f>
        <v/>
      </c>
    </row>
    <row r="2499" spans="1:8" s="52" customFormat="1" ht="14.25" hidden="1">
      <c r="A2499" s="45" t="str">
        <f ca="1">IF($H2499="","",INDEX([1]NKC!$A$10:$A$5007,$H2499))</f>
        <v/>
      </c>
      <c r="B2499" s="46" t="str">
        <f ca="1">IF($H2499="","",INDEX([1]NKC!$B$10:$B$5007,$H2499))</f>
        <v/>
      </c>
      <c r="C2499" s="47" t="str">
        <f ca="1">IF($H2499="","",INDEX([1]NKC!$C$10:$C$5007,$H2499))</f>
        <v/>
      </c>
      <c r="D2499" s="48" t="str">
        <f ca="1">IF(IF($H2499="","",INDEX([1]NKC!$D$10:$D$5007,$H2499))=$C$8,IF($H2499="","",INDEX([1]NKC!$E$10:$E$5007,$H2499)),IF($H2499="","",INDEX([1]NKC!$D$10:$D$5007,$H2499)))</f>
        <v/>
      </c>
      <c r="E2499" s="49" t="str">
        <f ca="1">IF(IF($H2499="","",INDEX([1]NKC!$E$10:$E$5007,$H2499))=$C$8,"",IF($H2499="","",INDEX([1]NKC!$F$10:$F$5007,$H2499)))</f>
        <v/>
      </c>
      <c r="F2499" s="55" t="str">
        <f ca="1">IF(IF($H2499="","",INDEX([1]NKC!$D$10:$D$5007,$H2499))=$C$8,"",IF($H2499="","",INDEX([1]NKC!$F$10:$F$5007,$H2499)))</f>
        <v/>
      </c>
      <c r="G2499" s="50">
        <f ca="1">IF(SUM(E2499:F2499)=0,0,$G$11+SUM(E$12:$E2499)-SUM(F$12:$F2499))</f>
        <v>0</v>
      </c>
      <c r="H2499" s="51" t="str">
        <f ca="1">IF(IF(TYPE(MATCH($C$8,OFFSET([1]NKC!$D$10,H2498,0):'[1]NKC'!$D$5007,0)+H2498)=16,"",MATCH($C$8,OFFSET([1]NKC!$D$10,H2498,0):'[1]NKC'!$D$5007,0)+H2498)&lt;IF(TYPE(MATCH($C$8,OFFSET([1]NKC!$E$10,H2498,0):'[1]NKC'!$E$5007,0)+H2498)=16,"",MATCH($C$8,OFFSET([1]NKC!$E$10,H2498,0):'[1]NKC'!$E$5007,0)+H2498),IF(TYPE(MATCH($C$8,OFFSET([1]NKC!$D$10,H2498,0):'[1]NKC'!$D$5007,0)+H2498)=16,"",MATCH($C$8,OFFSET([1]NKC!$D$10,H2498,0):'[1]NKC'!$D$5007,0)+H2498),IF(TYPE(MATCH($C$8,OFFSET([1]NKC!$E$10,H2498,0):'[1]NKC'!$E$5007,0)+H2498)=16,"",MATCH($C$8,OFFSET([1]NKC!$E$10,H2498,0):'[1]NKC'!$E$5007,0)+H2498))</f>
        <v/>
      </c>
    </row>
    <row r="2500" spans="1:8" s="52" customFormat="1" ht="14.25" hidden="1">
      <c r="A2500" s="45" t="str">
        <f ca="1">IF($H2500="","",INDEX([1]NKC!$A$10:$A$5007,$H2500))</f>
        <v/>
      </c>
      <c r="B2500" s="46" t="str">
        <f ca="1">IF($H2500="","",INDEX([1]NKC!$B$10:$B$5007,$H2500))</f>
        <v/>
      </c>
      <c r="C2500" s="47" t="str">
        <f ca="1">IF($H2500="","",INDEX([1]NKC!$C$10:$C$5007,$H2500))</f>
        <v/>
      </c>
      <c r="D2500" s="48" t="str">
        <f ca="1">IF(IF($H2500="","",INDEX([1]NKC!$D$10:$D$5007,$H2500))=$C$8,IF($H2500="","",INDEX([1]NKC!$E$10:$E$5007,$H2500)),IF($H2500="","",INDEX([1]NKC!$D$10:$D$5007,$H2500)))</f>
        <v/>
      </c>
      <c r="E2500" s="49" t="str">
        <f ca="1">IF(IF($H2500="","",INDEX([1]NKC!$E$10:$E$5007,$H2500))=$C$8,"",IF($H2500="","",INDEX([1]NKC!$F$10:$F$5007,$H2500)))</f>
        <v/>
      </c>
      <c r="F2500" s="55" t="str">
        <f ca="1">IF(IF($H2500="","",INDEX([1]NKC!$D$10:$D$5007,$H2500))=$C$8,"",IF($H2500="","",INDEX([1]NKC!$F$10:$F$5007,$H2500)))</f>
        <v/>
      </c>
      <c r="G2500" s="50">
        <f ca="1">IF(SUM(E2500:F2500)=0,0,$G$11+SUM(E$12:$E2500)-SUM(F$12:$F2500))</f>
        <v>0</v>
      </c>
      <c r="H2500" s="51" t="str">
        <f ca="1">IF(IF(TYPE(MATCH($C$8,OFFSET([1]NKC!$D$10,H2499,0):'[1]NKC'!$D$5007,0)+H2499)=16,"",MATCH($C$8,OFFSET([1]NKC!$D$10,H2499,0):'[1]NKC'!$D$5007,0)+H2499)&lt;IF(TYPE(MATCH($C$8,OFFSET([1]NKC!$E$10,H2499,0):'[1]NKC'!$E$5007,0)+H2499)=16,"",MATCH($C$8,OFFSET([1]NKC!$E$10,H2499,0):'[1]NKC'!$E$5007,0)+H2499),IF(TYPE(MATCH($C$8,OFFSET([1]NKC!$D$10,H2499,0):'[1]NKC'!$D$5007,0)+H2499)=16,"",MATCH($C$8,OFFSET([1]NKC!$D$10,H2499,0):'[1]NKC'!$D$5007,0)+H2499),IF(TYPE(MATCH($C$8,OFFSET([1]NKC!$E$10,H2499,0):'[1]NKC'!$E$5007,0)+H2499)=16,"",MATCH($C$8,OFFSET([1]NKC!$E$10,H2499,0):'[1]NKC'!$E$5007,0)+H2499))</f>
        <v/>
      </c>
    </row>
    <row r="2501" spans="1:8" s="52" customFormat="1" ht="14.25" hidden="1">
      <c r="A2501" s="45" t="str">
        <f ca="1">IF($H2501="","",INDEX([1]NKC!$A$10:$A$5007,$H2501))</f>
        <v/>
      </c>
      <c r="B2501" s="46" t="str">
        <f ca="1">IF($H2501="","",INDEX([1]NKC!$B$10:$B$5007,$H2501))</f>
        <v/>
      </c>
      <c r="C2501" s="47" t="str">
        <f ca="1">IF($H2501="","",INDEX([1]NKC!$C$10:$C$5007,$H2501))</f>
        <v/>
      </c>
      <c r="D2501" s="48" t="str">
        <f ca="1">IF(IF($H2501="","",INDEX([1]NKC!$D$10:$D$5007,$H2501))=$C$8,IF($H2501="","",INDEX([1]NKC!$E$10:$E$5007,$H2501)),IF($H2501="","",INDEX([1]NKC!$D$10:$D$5007,$H2501)))</f>
        <v/>
      </c>
      <c r="E2501" s="49" t="str">
        <f ca="1">IF(IF($H2501="","",INDEX([1]NKC!$E$10:$E$5007,$H2501))=$C$8,"",IF($H2501="","",INDEX([1]NKC!$F$10:$F$5007,$H2501)))</f>
        <v/>
      </c>
      <c r="F2501" s="55" t="str">
        <f ca="1">IF(IF($H2501="","",INDEX([1]NKC!$D$10:$D$5007,$H2501))=$C$8,"",IF($H2501="","",INDEX([1]NKC!$F$10:$F$5007,$H2501)))</f>
        <v/>
      </c>
      <c r="G2501" s="50">
        <f ca="1">IF(SUM(E2501:F2501)=0,0,$G$11+SUM(E$12:$E2501)-SUM(F$12:$F2501))</f>
        <v>0</v>
      </c>
      <c r="H2501" s="51" t="str">
        <f ca="1">IF(IF(TYPE(MATCH($C$8,OFFSET([1]NKC!$D$10,H2500,0):'[1]NKC'!$D$5007,0)+H2500)=16,"",MATCH($C$8,OFFSET([1]NKC!$D$10,H2500,0):'[1]NKC'!$D$5007,0)+H2500)&lt;IF(TYPE(MATCH($C$8,OFFSET([1]NKC!$E$10,H2500,0):'[1]NKC'!$E$5007,0)+H2500)=16,"",MATCH($C$8,OFFSET([1]NKC!$E$10,H2500,0):'[1]NKC'!$E$5007,0)+H2500),IF(TYPE(MATCH($C$8,OFFSET([1]NKC!$D$10,H2500,0):'[1]NKC'!$D$5007,0)+H2500)=16,"",MATCH($C$8,OFFSET([1]NKC!$D$10,H2500,0):'[1]NKC'!$D$5007,0)+H2500),IF(TYPE(MATCH($C$8,OFFSET([1]NKC!$E$10,H2500,0):'[1]NKC'!$E$5007,0)+H2500)=16,"",MATCH($C$8,OFFSET([1]NKC!$E$10,H2500,0):'[1]NKC'!$E$5007,0)+H2500))</f>
        <v/>
      </c>
    </row>
    <row r="2502" spans="1:8" s="52" customFormat="1" ht="14.25" hidden="1">
      <c r="A2502" s="45" t="str">
        <f ca="1">IF($H2502="","",INDEX([1]NKC!$A$10:$A$5007,$H2502))</f>
        <v/>
      </c>
      <c r="B2502" s="46" t="str">
        <f ca="1">IF($H2502="","",INDEX([1]NKC!$B$10:$B$5007,$H2502))</f>
        <v/>
      </c>
      <c r="C2502" s="47" t="str">
        <f ca="1">IF($H2502="","",INDEX([1]NKC!$C$10:$C$5007,$H2502))</f>
        <v/>
      </c>
      <c r="D2502" s="48" t="str">
        <f ca="1">IF(IF($H2502="","",INDEX([1]NKC!$D$10:$D$5007,$H2502))=$C$8,IF($H2502="","",INDEX([1]NKC!$E$10:$E$5007,$H2502)),IF($H2502="","",INDEX([1]NKC!$D$10:$D$5007,$H2502)))</f>
        <v/>
      </c>
      <c r="E2502" s="49" t="str">
        <f ca="1">IF(IF($H2502="","",INDEX([1]NKC!$E$10:$E$5007,$H2502))=$C$8,"",IF($H2502="","",INDEX([1]NKC!$F$10:$F$5007,$H2502)))</f>
        <v/>
      </c>
      <c r="F2502" s="55" t="str">
        <f ca="1">IF(IF($H2502="","",INDEX([1]NKC!$D$10:$D$5007,$H2502))=$C$8,"",IF($H2502="","",INDEX([1]NKC!$F$10:$F$5007,$H2502)))</f>
        <v/>
      </c>
      <c r="G2502" s="50">
        <f ca="1">IF(SUM(E2502:F2502)=0,0,$G$11+SUM(E$12:$E2502)-SUM(F$12:$F2502))</f>
        <v>0</v>
      </c>
      <c r="H2502" s="51" t="str">
        <f ca="1">IF(IF(TYPE(MATCH($C$8,OFFSET([1]NKC!$D$10,H2501,0):'[1]NKC'!$D$5007,0)+H2501)=16,"",MATCH($C$8,OFFSET([1]NKC!$D$10,H2501,0):'[1]NKC'!$D$5007,0)+H2501)&lt;IF(TYPE(MATCH($C$8,OFFSET([1]NKC!$E$10,H2501,0):'[1]NKC'!$E$5007,0)+H2501)=16,"",MATCH($C$8,OFFSET([1]NKC!$E$10,H2501,0):'[1]NKC'!$E$5007,0)+H2501),IF(TYPE(MATCH($C$8,OFFSET([1]NKC!$D$10,H2501,0):'[1]NKC'!$D$5007,0)+H2501)=16,"",MATCH($C$8,OFFSET([1]NKC!$D$10,H2501,0):'[1]NKC'!$D$5007,0)+H2501),IF(TYPE(MATCH($C$8,OFFSET([1]NKC!$E$10,H2501,0):'[1]NKC'!$E$5007,0)+H2501)=16,"",MATCH($C$8,OFFSET([1]NKC!$E$10,H2501,0):'[1]NKC'!$E$5007,0)+H2501))</f>
        <v/>
      </c>
    </row>
    <row r="2503" spans="1:8" s="52" customFormat="1" ht="14.25" hidden="1">
      <c r="A2503" s="45" t="str">
        <f ca="1">IF($H2503="","",INDEX([1]NKC!$A$10:$A$5007,$H2503))</f>
        <v/>
      </c>
      <c r="B2503" s="46" t="str">
        <f ca="1">IF($H2503="","",INDEX([1]NKC!$B$10:$B$5007,$H2503))</f>
        <v/>
      </c>
      <c r="C2503" s="47" t="str">
        <f ca="1">IF($H2503="","",INDEX([1]NKC!$C$10:$C$5007,$H2503))</f>
        <v/>
      </c>
      <c r="D2503" s="48" t="str">
        <f ca="1">IF(IF($H2503="","",INDEX([1]NKC!$D$10:$D$5007,$H2503))=$C$8,IF($H2503="","",INDEX([1]NKC!$E$10:$E$5007,$H2503)),IF($H2503="","",INDEX([1]NKC!$D$10:$D$5007,$H2503)))</f>
        <v/>
      </c>
      <c r="E2503" s="49" t="str">
        <f ca="1">IF(IF($H2503="","",INDEX([1]NKC!$E$10:$E$5007,$H2503))=$C$8,"",IF($H2503="","",INDEX([1]NKC!$F$10:$F$5007,$H2503)))</f>
        <v/>
      </c>
      <c r="F2503" s="55" t="str">
        <f ca="1">IF(IF($H2503="","",INDEX([1]NKC!$D$10:$D$5007,$H2503))=$C$8,"",IF($H2503="","",INDEX([1]NKC!$F$10:$F$5007,$H2503)))</f>
        <v/>
      </c>
      <c r="G2503" s="50">
        <f ca="1">IF(SUM(E2503:F2503)=0,0,$G$11+SUM(E$12:$E2503)-SUM(F$12:$F2503))</f>
        <v>0</v>
      </c>
      <c r="H2503" s="51" t="str">
        <f ca="1">IF(IF(TYPE(MATCH($C$8,OFFSET([1]NKC!$D$10,H2502,0):'[1]NKC'!$D$5007,0)+H2502)=16,"",MATCH($C$8,OFFSET([1]NKC!$D$10,H2502,0):'[1]NKC'!$D$5007,0)+H2502)&lt;IF(TYPE(MATCH($C$8,OFFSET([1]NKC!$E$10,H2502,0):'[1]NKC'!$E$5007,0)+H2502)=16,"",MATCH($C$8,OFFSET([1]NKC!$E$10,H2502,0):'[1]NKC'!$E$5007,0)+H2502),IF(TYPE(MATCH($C$8,OFFSET([1]NKC!$D$10,H2502,0):'[1]NKC'!$D$5007,0)+H2502)=16,"",MATCH($C$8,OFFSET([1]NKC!$D$10,H2502,0):'[1]NKC'!$D$5007,0)+H2502),IF(TYPE(MATCH($C$8,OFFSET([1]NKC!$E$10,H2502,0):'[1]NKC'!$E$5007,0)+H2502)=16,"",MATCH($C$8,OFFSET([1]NKC!$E$10,H2502,0):'[1]NKC'!$E$5007,0)+H2502))</f>
        <v/>
      </c>
    </row>
    <row r="2504" spans="1:8" s="52" customFormat="1" ht="14.25" hidden="1">
      <c r="A2504" s="45" t="str">
        <f ca="1">IF($H2504="","",INDEX([1]NKC!$A$10:$A$5007,$H2504))</f>
        <v/>
      </c>
      <c r="B2504" s="46" t="str">
        <f ca="1">IF($H2504="","",INDEX([1]NKC!$B$10:$B$5007,$H2504))</f>
        <v/>
      </c>
      <c r="C2504" s="47" t="str">
        <f ca="1">IF($H2504="","",INDEX([1]NKC!$C$10:$C$5007,$H2504))</f>
        <v/>
      </c>
      <c r="D2504" s="48" t="str">
        <f ca="1">IF(IF($H2504="","",INDEX([1]NKC!$D$10:$D$5007,$H2504))=$C$8,IF($H2504="","",INDEX([1]NKC!$E$10:$E$5007,$H2504)),IF($H2504="","",INDEX([1]NKC!$D$10:$D$5007,$H2504)))</f>
        <v/>
      </c>
      <c r="E2504" s="49" t="str">
        <f ca="1">IF(IF($H2504="","",INDEX([1]NKC!$E$10:$E$5007,$H2504))=$C$8,"",IF($H2504="","",INDEX([1]NKC!$F$10:$F$5007,$H2504)))</f>
        <v/>
      </c>
      <c r="F2504" s="55" t="str">
        <f ca="1">IF(IF($H2504="","",INDEX([1]NKC!$D$10:$D$5007,$H2504))=$C$8,"",IF($H2504="","",INDEX([1]NKC!$F$10:$F$5007,$H2504)))</f>
        <v/>
      </c>
      <c r="G2504" s="50">
        <f ca="1">IF(SUM(E2504:F2504)=0,0,$G$11+SUM(E$12:$E2504)-SUM(F$12:$F2504))</f>
        <v>0</v>
      </c>
      <c r="H2504" s="51" t="str">
        <f ca="1">IF(IF(TYPE(MATCH($C$8,OFFSET([1]NKC!$D$10,H2503,0):'[1]NKC'!$D$5007,0)+H2503)=16,"",MATCH($C$8,OFFSET([1]NKC!$D$10,H2503,0):'[1]NKC'!$D$5007,0)+H2503)&lt;IF(TYPE(MATCH($C$8,OFFSET([1]NKC!$E$10,H2503,0):'[1]NKC'!$E$5007,0)+H2503)=16,"",MATCH($C$8,OFFSET([1]NKC!$E$10,H2503,0):'[1]NKC'!$E$5007,0)+H2503),IF(TYPE(MATCH($C$8,OFFSET([1]NKC!$D$10,H2503,0):'[1]NKC'!$D$5007,0)+H2503)=16,"",MATCH($C$8,OFFSET([1]NKC!$D$10,H2503,0):'[1]NKC'!$D$5007,0)+H2503),IF(TYPE(MATCH($C$8,OFFSET([1]NKC!$E$10,H2503,0):'[1]NKC'!$E$5007,0)+H2503)=16,"",MATCH($C$8,OFFSET([1]NKC!$E$10,H2503,0):'[1]NKC'!$E$5007,0)+H2503))</f>
        <v/>
      </c>
    </row>
    <row r="2505" spans="1:8" s="52" customFormat="1" ht="14.25" hidden="1">
      <c r="A2505" s="45" t="str">
        <f ca="1">IF($H2505="","",INDEX([1]NKC!$A$10:$A$5007,$H2505))</f>
        <v/>
      </c>
      <c r="B2505" s="46" t="str">
        <f ca="1">IF($H2505="","",INDEX([1]NKC!$B$10:$B$5007,$H2505))</f>
        <v/>
      </c>
      <c r="C2505" s="47" t="str">
        <f ca="1">IF($H2505="","",INDEX([1]NKC!$C$10:$C$5007,$H2505))</f>
        <v/>
      </c>
      <c r="D2505" s="48" t="str">
        <f ca="1">IF(IF($H2505="","",INDEX([1]NKC!$D$10:$D$5007,$H2505))=$C$8,IF($H2505="","",INDEX([1]NKC!$E$10:$E$5007,$H2505)),IF($H2505="","",INDEX([1]NKC!$D$10:$D$5007,$H2505)))</f>
        <v/>
      </c>
      <c r="E2505" s="49" t="str">
        <f ca="1">IF(IF($H2505="","",INDEX([1]NKC!$E$10:$E$5007,$H2505))=$C$8,"",IF($H2505="","",INDEX([1]NKC!$F$10:$F$5007,$H2505)))</f>
        <v/>
      </c>
      <c r="F2505" s="55" t="str">
        <f ca="1">IF(IF($H2505="","",INDEX([1]NKC!$D$10:$D$5007,$H2505))=$C$8,"",IF($H2505="","",INDEX([1]NKC!$F$10:$F$5007,$H2505)))</f>
        <v/>
      </c>
      <c r="G2505" s="50">
        <f ca="1">IF(SUM(E2505:F2505)=0,0,$G$11+SUM(E$12:$E2505)-SUM(F$12:$F2505))</f>
        <v>0</v>
      </c>
      <c r="H2505" s="51" t="str">
        <f ca="1">IF(IF(TYPE(MATCH($C$8,OFFSET([1]NKC!$D$10,H2504,0):'[1]NKC'!$D$5007,0)+H2504)=16,"",MATCH($C$8,OFFSET([1]NKC!$D$10,H2504,0):'[1]NKC'!$D$5007,0)+H2504)&lt;IF(TYPE(MATCH($C$8,OFFSET([1]NKC!$E$10,H2504,0):'[1]NKC'!$E$5007,0)+H2504)=16,"",MATCH($C$8,OFFSET([1]NKC!$E$10,H2504,0):'[1]NKC'!$E$5007,0)+H2504),IF(TYPE(MATCH($C$8,OFFSET([1]NKC!$D$10,H2504,0):'[1]NKC'!$D$5007,0)+H2504)=16,"",MATCH($C$8,OFFSET([1]NKC!$D$10,H2504,0):'[1]NKC'!$D$5007,0)+H2504),IF(TYPE(MATCH($C$8,OFFSET([1]NKC!$E$10,H2504,0):'[1]NKC'!$E$5007,0)+H2504)=16,"",MATCH($C$8,OFFSET([1]NKC!$E$10,H2504,0):'[1]NKC'!$E$5007,0)+H2504))</f>
        <v/>
      </c>
    </row>
    <row r="2506" spans="1:8" s="52" customFormat="1" ht="14.25" hidden="1">
      <c r="A2506" s="45" t="str">
        <f ca="1">IF($H2506="","",INDEX([1]NKC!$A$10:$A$5007,$H2506))</f>
        <v/>
      </c>
      <c r="B2506" s="46" t="str">
        <f ca="1">IF($H2506="","",INDEX([1]NKC!$B$10:$B$5007,$H2506))</f>
        <v/>
      </c>
      <c r="C2506" s="47" t="str">
        <f ca="1">IF($H2506="","",INDEX([1]NKC!$C$10:$C$5007,$H2506))</f>
        <v/>
      </c>
      <c r="D2506" s="48" t="str">
        <f ca="1">IF(IF($H2506="","",INDEX([1]NKC!$D$10:$D$5007,$H2506))=$C$8,IF($H2506="","",INDEX([1]NKC!$E$10:$E$5007,$H2506)),IF($H2506="","",INDEX([1]NKC!$D$10:$D$5007,$H2506)))</f>
        <v/>
      </c>
      <c r="E2506" s="49" t="str">
        <f ca="1">IF(IF($H2506="","",INDEX([1]NKC!$E$10:$E$5007,$H2506))=$C$8,"",IF($H2506="","",INDEX([1]NKC!$F$10:$F$5007,$H2506)))</f>
        <v/>
      </c>
      <c r="F2506" s="55" t="str">
        <f ca="1">IF(IF($H2506="","",INDEX([1]NKC!$D$10:$D$5007,$H2506))=$C$8,"",IF($H2506="","",INDEX([1]NKC!$F$10:$F$5007,$H2506)))</f>
        <v/>
      </c>
      <c r="G2506" s="50">
        <f ca="1">IF(SUM(E2506:F2506)=0,0,$G$11+SUM(E$12:$E2506)-SUM(F$12:$F2506))</f>
        <v>0</v>
      </c>
      <c r="H2506" s="51" t="str">
        <f ca="1">IF(IF(TYPE(MATCH($C$8,OFFSET([1]NKC!$D$10,H2505,0):'[1]NKC'!$D$5007,0)+H2505)=16,"",MATCH($C$8,OFFSET([1]NKC!$D$10,H2505,0):'[1]NKC'!$D$5007,0)+H2505)&lt;IF(TYPE(MATCH($C$8,OFFSET([1]NKC!$E$10,H2505,0):'[1]NKC'!$E$5007,0)+H2505)=16,"",MATCH($C$8,OFFSET([1]NKC!$E$10,H2505,0):'[1]NKC'!$E$5007,0)+H2505),IF(TYPE(MATCH($C$8,OFFSET([1]NKC!$D$10,H2505,0):'[1]NKC'!$D$5007,0)+H2505)=16,"",MATCH($C$8,OFFSET([1]NKC!$D$10,H2505,0):'[1]NKC'!$D$5007,0)+H2505),IF(TYPE(MATCH($C$8,OFFSET([1]NKC!$E$10,H2505,0):'[1]NKC'!$E$5007,0)+H2505)=16,"",MATCH($C$8,OFFSET([1]NKC!$E$10,H2505,0):'[1]NKC'!$E$5007,0)+H2505))</f>
        <v/>
      </c>
    </row>
    <row r="2507" spans="1:8" s="52" customFormat="1" ht="14.25" hidden="1">
      <c r="A2507" s="45" t="str">
        <f ca="1">IF($H2507="","",INDEX([1]NKC!$A$10:$A$5007,$H2507))</f>
        <v/>
      </c>
      <c r="B2507" s="46" t="str">
        <f ca="1">IF($H2507="","",INDEX([1]NKC!$B$10:$B$5007,$H2507))</f>
        <v/>
      </c>
      <c r="C2507" s="47" t="str">
        <f ca="1">IF($H2507="","",INDEX([1]NKC!$C$10:$C$5007,$H2507))</f>
        <v/>
      </c>
      <c r="D2507" s="48" t="str">
        <f ca="1">IF(IF($H2507="","",INDEX([1]NKC!$D$10:$D$5007,$H2507))=$C$8,IF($H2507="","",INDEX([1]NKC!$E$10:$E$5007,$H2507)),IF($H2507="","",INDEX([1]NKC!$D$10:$D$5007,$H2507)))</f>
        <v/>
      </c>
      <c r="E2507" s="49" t="str">
        <f ca="1">IF(IF($H2507="","",INDEX([1]NKC!$E$10:$E$5007,$H2507))=$C$8,"",IF($H2507="","",INDEX([1]NKC!$F$10:$F$5007,$H2507)))</f>
        <v/>
      </c>
      <c r="F2507" s="55" t="str">
        <f ca="1">IF(IF($H2507="","",INDEX([1]NKC!$D$10:$D$5007,$H2507))=$C$8,"",IF($H2507="","",INDEX([1]NKC!$F$10:$F$5007,$H2507)))</f>
        <v/>
      </c>
      <c r="G2507" s="50">
        <f ca="1">IF(SUM(E2507:F2507)=0,0,$G$11+SUM(E$12:$E2507)-SUM(F$12:$F2507))</f>
        <v>0</v>
      </c>
      <c r="H2507" s="51" t="str">
        <f ca="1">IF(IF(TYPE(MATCH($C$8,OFFSET([1]NKC!$D$10,H2506,0):'[1]NKC'!$D$5007,0)+H2506)=16,"",MATCH($C$8,OFFSET([1]NKC!$D$10,H2506,0):'[1]NKC'!$D$5007,0)+H2506)&lt;IF(TYPE(MATCH($C$8,OFFSET([1]NKC!$E$10,H2506,0):'[1]NKC'!$E$5007,0)+H2506)=16,"",MATCH($C$8,OFFSET([1]NKC!$E$10,H2506,0):'[1]NKC'!$E$5007,0)+H2506),IF(TYPE(MATCH($C$8,OFFSET([1]NKC!$D$10,H2506,0):'[1]NKC'!$D$5007,0)+H2506)=16,"",MATCH($C$8,OFFSET([1]NKC!$D$10,H2506,0):'[1]NKC'!$D$5007,0)+H2506),IF(TYPE(MATCH($C$8,OFFSET([1]NKC!$E$10,H2506,0):'[1]NKC'!$E$5007,0)+H2506)=16,"",MATCH($C$8,OFFSET([1]NKC!$E$10,H2506,0):'[1]NKC'!$E$5007,0)+H2506))</f>
        <v/>
      </c>
    </row>
    <row r="2508" spans="1:8" s="52" customFormat="1" ht="14.25" hidden="1">
      <c r="A2508" s="45" t="str">
        <f ca="1">IF($H2508="","",INDEX([1]NKC!$A$10:$A$5007,$H2508))</f>
        <v/>
      </c>
      <c r="B2508" s="46" t="str">
        <f ca="1">IF($H2508="","",INDEX([1]NKC!$B$10:$B$5007,$H2508))</f>
        <v/>
      </c>
      <c r="C2508" s="47" t="str">
        <f ca="1">IF($H2508="","",INDEX([1]NKC!$C$10:$C$5007,$H2508))</f>
        <v/>
      </c>
      <c r="D2508" s="48" t="str">
        <f ca="1">IF(IF($H2508="","",INDEX([1]NKC!$D$10:$D$5007,$H2508))=$C$8,IF($H2508="","",INDEX([1]NKC!$E$10:$E$5007,$H2508)),IF($H2508="","",INDEX([1]NKC!$D$10:$D$5007,$H2508)))</f>
        <v/>
      </c>
      <c r="E2508" s="49" t="str">
        <f ca="1">IF(IF($H2508="","",INDEX([1]NKC!$E$10:$E$5007,$H2508))=$C$8,"",IF($H2508="","",INDEX([1]NKC!$F$10:$F$5007,$H2508)))</f>
        <v/>
      </c>
      <c r="F2508" s="55" t="str">
        <f ca="1">IF(IF($H2508="","",INDEX([1]NKC!$D$10:$D$5007,$H2508))=$C$8,"",IF($H2508="","",INDEX([1]NKC!$F$10:$F$5007,$H2508)))</f>
        <v/>
      </c>
      <c r="G2508" s="50">
        <f ca="1">IF(SUM(E2508:F2508)=0,0,$G$11+SUM(E$12:$E2508)-SUM(F$12:$F2508))</f>
        <v>0</v>
      </c>
      <c r="H2508" s="51" t="str">
        <f ca="1">IF(IF(TYPE(MATCH($C$8,OFFSET([1]NKC!$D$10,H2507,0):'[1]NKC'!$D$5007,0)+H2507)=16,"",MATCH($C$8,OFFSET([1]NKC!$D$10,H2507,0):'[1]NKC'!$D$5007,0)+H2507)&lt;IF(TYPE(MATCH($C$8,OFFSET([1]NKC!$E$10,H2507,0):'[1]NKC'!$E$5007,0)+H2507)=16,"",MATCH($C$8,OFFSET([1]NKC!$E$10,H2507,0):'[1]NKC'!$E$5007,0)+H2507),IF(TYPE(MATCH($C$8,OFFSET([1]NKC!$D$10,H2507,0):'[1]NKC'!$D$5007,0)+H2507)=16,"",MATCH($C$8,OFFSET([1]NKC!$D$10,H2507,0):'[1]NKC'!$D$5007,0)+H2507),IF(TYPE(MATCH($C$8,OFFSET([1]NKC!$E$10,H2507,0):'[1]NKC'!$E$5007,0)+H2507)=16,"",MATCH($C$8,OFFSET([1]NKC!$E$10,H2507,0):'[1]NKC'!$E$5007,0)+H2507))</f>
        <v/>
      </c>
    </row>
    <row r="2509" spans="1:8" s="52" customFormat="1" ht="14.25" hidden="1">
      <c r="A2509" s="45" t="str">
        <f ca="1">IF($H2509="","",INDEX([1]NKC!$A$10:$A$5007,$H2509))</f>
        <v/>
      </c>
      <c r="B2509" s="46" t="str">
        <f ca="1">IF($H2509="","",INDEX([1]NKC!$B$10:$B$5007,$H2509))</f>
        <v/>
      </c>
      <c r="C2509" s="47" t="str">
        <f ca="1">IF($H2509="","",INDEX([1]NKC!$C$10:$C$5007,$H2509))</f>
        <v/>
      </c>
      <c r="D2509" s="48" t="str">
        <f ca="1">IF(IF($H2509="","",INDEX([1]NKC!$D$10:$D$5007,$H2509))=$C$8,IF($H2509="","",INDEX([1]NKC!$E$10:$E$5007,$H2509)),IF($H2509="","",INDEX([1]NKC!$D$10:$D$5007,$H2509)))</f>
        <v/>
      </c>
      <c r="E2509" s="49" t="str">
        <f ca="1">IF(IF($H2509="","",INDEX([1]NKC!$E$10:$E$5007,$H2509))=$C$8,"",IF($H2509="","",INDEX([1]NKC!$F$10:$F$5007,$H2509)))</f>
        <v/>
      </c>
      <c r="F2509" s="55" t="str">
        <f ca="1">IF(IF($H2509="","",INDEX([1]NKC!$D$10:$D$5007,$H2509))=$C$8,"",IF($H2509="","",INDEX([1]NKC!$F$10:$F$5007,$H2509)))</f>
        <v/>
      </c>
      <c r="G2509" s="50">
        <f ca="1">IF(SUM(E2509:F2509)=0,0,$G$11+SUM(E$12:$E2509)-SUM(F$12:$F2509))</f>
        <v>0</v>
      </c>
      <c r="H2509" s="51" t="str">
        <f ca="1">IF(IF(TYPE(MATCH($C$8,OFFSET([1]NKC!$D$10,H2508,0):'[1]NKC'!$D$5007,0)+H2508)=16,"",MATCH($C$8,OFFSET([1]NKC!$D$10,H2508,0):'[1]NKC'!$D$5007,0)+H2508)&lt;IF(TYPE(MATCH($C$8,OFFSET([1]NKC!$E$10,H2508,0):'[1]NKC'!$E$5007,0)+H2508)=16,"",MATCH($C$8,OFFSET([1]NKC!$E$10,H2508,0):'[1]NKC'!$E$5007,0)+H2508),IF(TYPE(MATCH($C$8,OFFSET([1]NKC!$D$10,H2508,0):'[1]NKC'!$D$5007,0)+H2508)=16,"",MATCH($C$8,OFFSET([1]NKC!$D$10,H2508,0):'[1]NKC'!$D$5007,0)+H2508),IF(TYPE(MATCH($C$8,OFFSET([1]NKC!$E$10,H2508,0):'[1]NKC'!$E$5007,0)+H2508)=16,"",MATCH($C$8,OFFSET([1]NKC!$E$10,H2508,0):'[1]NKC'!$E$5007,0)+H2508))</f>
        <v/>
      </c>
    </row>
    <row r="2510" spans="1:8" s="52" customFormat="1" ht="14.25" hidden="1">
      <c r="A2510" s="45" t="str">
        <f ca="1">IF($H2510="","",INDEX([1]NKC!$A$10:$A$5007,$H2510))</f>
        <v/>
      </c>
      <c r="B2510" s="46" t="str">
        <f ca="1">IF($H2510="","",INDEX([1]NKC!$B$10:$B$5007,$H2510))</f>
        <v/>
      </c>
      <c r="C2510" s="47" t="str">
        <f ca="1">IF($H2510="","",INDEX([1]NKC!$C$10:$C$5007,$H2510))</f>
        <v/>
      </c>
      <c r="D2510" s="48" t="str">
        <f ca="1">IF(IF($H2510="","",INDEX([1]NKC!$D$10:$D$5007,$H2510))=$C$8,IF($H2510="","",INDEX([1]NKC!$E$10:$E$5007,$H2510)),IF($H2510="","",INDEX([1]NKC!$D$10:$D$5007,$H2510)))</f>
        <v/>
      </c>
      <c r="E2510" s="49" t="str">
        <f ca="1">IF(IF($H2510="","",INDEX([1]NKC!$E$10:$E$5007,$H2510))=$C$8,"",IF($H2510="","",INDEX([1]NKC!$F$10:$F$5007,$H2510)))</f>
        <v/>
      </c>
      <c r="F2510" s="55" t="str">
        <f ca="1">IF(IF($H2510="","",INDEX([1]NKC!$D$10:$D$5007,$H2510))=$C$8,"",IF($H2510="","",INDEX([1]NKC!$F$10:$F$5007,$H2510)))</f>
        <v/>
      </c>
      <c r="G2510" s="50">
        <f ca="1">IF(SUM(E2510:F2510)=0,0,$G$11+SUM(E$12:$E2510)-SUM(F$12:$F2510))</f>
        <v>0</v>
      </c>
      <c r="H2510" s="51" t="str">
        <f ca="1">IF(IF(TYPE(MATCH($C$8,OFFSET([1]NKC!$D$10,H2509,0):'[1]NKC'!$D$5007,0)+H2509)=16,"",MATCH($C$8,OFFSET([1]NKC!$D$10,H2509,0):'[1]NKC'!$D$5007,0)+H2509)&lt;IF(TYPE(MATCH($C$8,OFFSET([1]NKC!$E$10,H2509,0):'[1]NKC'!$E$5007,0)+H2509)=16,"",MATCH($C$8,OFFSET([1]NKC!$E$10,H2509,0):'[1]NKC'!$E$5007,0)+H2509),IF(TYPE(MATCH($C$8,OFFSET([1]NKC!$D$10,H2509,0):'[1]NKC'!$D$5007,0)+H2509)=16,"",MATCH($C$8,OFFSET([1]NKC!$D$10,H2509,0):'[1]NKC'!$D$5007,0)+H2509),IF(TYPE(MATCH($C$8,OFFSET([1]NKC!$E$10,H2509,0):'[1]NKC'!$E$5007,0)+H2509)=16,"",MATCH($C$8,OFFSET([1]NKC!$E$10,H2509,0):'[1]NKC'!$E$5007,0)+H2509))</f>
        <v/>
      </c>
    </row>
    <row r="2511" spans="1:8" s="52" customFormat="1" ht="14.25" hidden="1">
      <c r="A2511" s="45" t="str">
        <f ca="1">IF($H2511="","",INDEX([1]NKC!$A$10:$A$5007,$H2511))</f>
        <v/>
      </c>
      <c r="B2511" s="46" t="str">
        <f ca="1">IF($H2511="","",INDEX([1]NKC!$B$10:$B$5007,$H2511))</f>
        <v/>
      </c>
      <c r="C2511" s="47" t="str">
        <f ca="1">IF($H2511="","",INDEX([1]NKC!$C$10:$C$5007,$H2511))</f>
        <v/>
      </c>
      <c r="D2511" s="48" t="str">
        <f ca="1">IF(IF($H2511="","",INDEX([1]NKC!$D$10:$D$5007,$H2511))=$C$8,IF($H2511="","",INDEX([1]NKC!$E$10:$E$5007,$H2511)),IF($H2511="","",INDEX([1]NKC!$D$10:$D$5007,$H2511)))</f>
        <v/>
      </c>
      <c r="E2511" s="49" t="str">
        <f ca="1">IF(IF($H2511="","",INDEX([1]NKC!$E$10:$E$5007,$H2511))=$C$8,"",IF($H2511="","",INDEX([1]NKC!$F$10:$F$5007,$H2511)))</f>
        <v/>
      </c>
      <c r="F2511" s="55" t="str">
        <f ca="1">IF(IF($H2511="","",INDEX([1]NKC!$D$10:$D$5007,$H2511))=$C$8,"",IF($H2511="","",INDEX([1]NKC!$F$10:$F$5007,$H2511)))</f>
        <v/>
      </c>
      <c r="G2511" s="50">
        <f ca="1">IF(SUM(E2511:F2511)=0,0,$G$11+SUM(E$12:$E2511)-SUM(F$12:$F2511))</f>
        <v>0</v>
      </c>
      <c r="H2511" s="51" t="str">
        <f ca="1">IF(IF(TYPE(MATCH($C$8,OFFSET([1]NKC!$D$10,H2510,0):'[1]NKC'!$D$5007,0)+H2510)=16,"",MATCH($C$8,OFFSET([1]NKC!$D$10,H2510,0):'[1]NKC'!$D$5007,0)+H2510)&lt;IF(TYPE(MATCH($C$8,OFFSET([1]NKC!$E$10,H2510,0):'[1]NKC'!$E$5007,0)+H2510)=16,"",MATCH($C$8,OFFSET([1]NKC!$E$10,H2510,0):'[1]NKC'!$E$5007,0)+H2510),IF(TYPE(MATCH($C$8,OFFSET([1]NKC!$D$10,H2510,0):'[1]NKC'!$D$5007,0)+H2510)=16,"",MATCH($C$8,OFFSET([1]NKC!$D$10,H2510,0):'[1]NKC'!$D$5007,0)+H2510),IF(TYPE(MATCH($C$8,OFFSET([1]NKC!$E$10,H2510,0):'[1]NKC'!$E$5007,0)+H2510)=16,"",MATCH($C$8,OFFSET([1]NKC!$E$10,H2510,0):'[1]NKC'!$E$5007,0)+H2510))</f>
        <v/>
      </c>
    </row>
    <row r="2512" spans="1:8" s="52" customFormat="1" ht="14.25" hidden="1">
      <c r="A2512" s="45" t="str">
        <f ca="1">IF($H2512="","",INDEX([1]NKC!$A$10:$A$5007,$H2512))</f>
        <v/>
      </c>
      <c r="B2512" s="46" t="str">
        <f ca="1">IF($H2512="","",INDEX([1]NKC!$B$10:$B$5007,$H2512))</f>
        <v/>
      </c>
      <c r="C2512" s="47" t="str">
        <f ca="1">IF($H2512="","",INDEX([1]NKC!$C$10:$C$5007,$H2512))</f>
        <v/>
      </c>
      <c r="D2512" s="48" t="str">
        <f ca="1">IF(IF($H2512="","",INDEX([1]NKC!$D$10:$D$5007,$H2512))=$C$8,IF($H2512="","",INDEX([1]NKC!$E$10:$E$5007,$H2512)),IF($H2512="","",INDEX([1]NKC!$D$10:$D$5007,$H2512)))</f>
        <v/>
      </c>
      <c r="E2512" s="49" t="str">
        <f ca="1">IF(IF($H2512="","",INDEX([1]NKC!$E$10:$E$5007,$H2512))=$C$8,"",IF($H2512="","",INDEX([1]NKC!$F$10:$F$5007,$H2512)))</f>
        <v/>
      </c>
      <c r="F2512" s="55" t="str">
        <f ca="1">IF(IF($H2512="","",INDEX([1]NKC!$D$10:$D$5007,$H2512))=$C$8,"",IF($H2512="","",INDEX([1]NKC!$F$10:$F$5007,$H2512)))</f>
        <v/>
      </c>
      <c r="G2512" s="50">
        <f ca="1">IF(SUM(E2512:F2512)=0,0,$G$11+SUM(E$12:$E2512)-SUM(F$12:$F2512))</f>
        <v>0</v>
      </c>
      <c r="H2512" s="51" t="str">
        <f ca="1">IF(IF(TYPE(MATCH($C$8,OFFSET([1]NKC!$D$10,H2511,0):'[1]NKC'!$D$5007,0)+H2511)=16,"",MATCH($C$8,OFFSET([1]NKC!$D$10,H2511,0):'[1]NKC'!$D$5007,0)+H2511)&lt;IF(TYPE(MATCH($C$8,OFFSET([1]NKC!$E$10,H2511,0):'[1]NKC'!$E$5007,0)+H2511)=16,"",MATCH($C$8,OFFSET([1]NKC!$E$10,H2511,0):'[1]NKC'!$E$5007,0)+H2511),IF(TYPE(MATCH($C$8,OFFSET([1]NKC!$D$10,H2511,0):'[1]NKC'!$D$5007,0)+H2511)=16,"",MATCH($C$8,OFFSET([1]NKC!$D$10,H2511,0):'[1]NKC'!$D$5007,0)+H2511),IF(TYPE(MATCH($C$8,OFFSET([1]NKC!$E$10,H2511,0):'[1]NKC'!$E$5007,0)+H2511)=16,"",MATCH($C$8,OFFSET([1]NKC!$E$10,H2511,0):'[1]NKC'!$E$5007,0)+H2511))</f>
        <v/>
      </c>
    </row>
    <row r="2513" spans="1:8" s="52" customFormat="1" ht="14.25" hidden="1">
      <c r="A2513" s="45" t="str">
        <f ca="1">IF($H2513="","",INDEX([1]NKC!$A$10:$A$5007,$H2513))</f>
        <v/>
      </c>
      <c r="B2513" s="46" t="str">
        <f ca="1">IF($H2513="","",INDEX([1]NKC!$B$10:$B$5007,$H2513))</f>
        <v/>
      </c>
      <c r="C2513" s="47" t="str">
        <f ca="1">IF($H2513="","",INDEX([1]NKC!$C$10:$C$5007,$H2513))</f>
        <v/>
      </c>
      <c r="D2513" s="48" t="str">
        <f ca="1">IF(IF($H2513="","",INDEX([1]NKC!$D$10:$D$5007,$H2513))=$C$8,IF($H2513="","",INDEX([1]NKC!$E$10:$E$5007,$H2513)),IF($H2513="","",INDEX([1]NKC!$D$10:$D$5007,$H2513)))</f>
        <v/>
      </c>
      <c r="E2513" s="49" t="str">
        <f ca="1">IF(IF($H2513="","",INDEX([1]NKC!$E$10:$E$5007,$H2513))=$C$8,"",IF($H2513="","",INDEX([1]NKC!$F$10:$F$5007,$H2513)))</f>
        <v/>
      </c>
      <c r="F2513" s="55" t="str">
        <f ca="1">IF(IF($H2513="","",INDEX([1]NKC!$D$10:$D$5007,$H2513))=$C$8,"",IF($H2513="","",INDEX([1]NKC!$F$10:$F$5007,$H2513)))</f>
        <v/>
      </c>
      <c r="G2513" s="50">
        <f ca="1">IF(SUM(E2513:F2513)=0,0,$G$11+SUM(E$12:$E2513)-SUM(F$12:$F2513))</f>
        <v>0</v>
      </c>
      <c r="H2513" s="51" t="str">
        <f ca="1">IF(IF(TYPE(MATCH($C$8,OFFSET([1]NKC!$D$10,H2512,0):'[1]NKC'!$D$5007,0)+H2512)=16,"",MATCH($C$8,OFFSET([1]NKC!$D$10,H2512,0):'[1]NKC'!$D$5007,0)+H2512)&lt;IF(TYPE(MATCH($C$8,OFFSET([1]NKC!$E$10,H2512,0):'[1]NKC'!$E$5007,0)+H2512)=16,"",MATCH($C$8,OFFSET([1]NKC!$E$10,H2512,0):'[1]NKC'!$E$5007,0)+H2512),IF(TYPE(MATCH($C$8,OFFSET([1]NKC!$D$10,H2512,0):'[1]NKC'!$D$5007,0)+H2512)=16,"",MATCH($C$8,OFFSET([1]NKC!$D$10,H2512,0):'[1]NKC'!$D$5007,0)+H2512),IF(TYPE(MATCH($C$8,OFFSET([1]NKC!$E$10,H2512,0):'[1]NKC'!$E$5007,0)+H2512)=16,"",MATCH($C$8,OFFSET([1]NKC!$E$10,H2512,0):'[1]NKC'!$E$5007,0)+H2512))</f>
        <v/>
      </c>
    </row>
    <row r="2514" spans="1:8" s="52" customFormat="1" ht="14.25" hidden="1">
      <c r="A2514" s="45" t="str">
        <f ca="1">IF($H2514="","",INDEX([1]NKC!$A$10:$A$5007,$H2514))</f>
        <v/>
      </c>
      <c r="B2514" s="46" t="str">
        <f ca="1">IF($H2514="","",INDEX([1]NKC!$B$10:$B$5007,$H2514))</f>
        <v/>
      </c>
      <c r="C2514" s="47" t="str">
        <f ca="1">IF($H2514="","",INDEX([1]NKC!$C$10:$C$5007,$H2514))</f>
        <v/>
      </c>
      <c r="D2514" s="48" t="str">
        <f ca="1">IF(IF($H2514="","",INDEX([1]NKC!$D$10:$D$5007,$H2514))=$C$8,IF($H2514="","",INDEX([1]NKC!$E$10:$E$5007,$H2514)),IF($H2514="","",INDEX([1]NKC!$D$10:$D$5007,$H2514)))</f>
        <v/>
      </c>
      <c r="E2514" s="49" t="str">
        <f ca="1">IF(IF($H2514="","",INDEX([1]NKC!$E$10:$E$5007,$H2514))=$C$8,"",IF($H2514="","",INDEX([1]NKC!$F$10:$F$5007,$H2514)))</f>
        <v/>
      </c>
      <c r="F2514" s="55" t="str">
        <f ca="1">IF(IF($H2514="","",INDEX([1]NKC!$D$10:$D$5007,$H2514))=$C$8,"",IF($H2514="","",INDEX([1]NKC!$F$10:$F$5007,$H2514)))</f>
        <v/>
      </c>
      <c r="G2514" s="50">
        <f ca="1">IF(SUM(E2514:F2514)=0,0,$G$11+SUM(E$12:$E2514)-SUM(F$12:$F2514))</f>
        <v>0</v>
      </c>
      <c r="H2514" s="51" t="str">
        <f ca="1">IF(IF(TYPE(MATCH($C$8,OFFSET([1]NKC!$D$10,H2513,0):'[1]NKC'!$D$5007,0)+H2513)=16,"",MATCH($C$8,OFFSET([1]NKC!$D$10,H2513,0):'[1]NKC'!$D$5007,0)+H2513)&lt;IF(TYPE(MATCH($C$8,OFFSET([1]NKC!$E$10,H2513,0):'[1]NKC'!$E$5007,0)+H2513)=16,"",MATCH($C$8,OFFSET([1]NKC!$E$10,H2513,0):'[1]NKC'!$E$5007,0)+H2513),IF(TYPE(MATCH($C$8,OFFSET([1]NKC!$D$10,H2513,0):'[1]NKC'!$D$5007,0)+H2513)=16,"",MATCH($C$8,OFFSET([1]NKC!$D$10,H2513,0):'[1]NKC'!$D$5007,0)+H2513),IF(TYPE(MATCH($C$8,OFFSET([1]NKC!$E$10,H2513,0):'[1]NKC'!$E$5007,0)+H2513)=16,"",MATCH($C$8,OFFSET([1]NKC!$E$10,H2513,0):'[1]NKC'!$E$5007,0)+H2513))</f>
        <v/>
      </c>
    </row>
    <row r="2515" spans="1:8" s="52" customFormat="1" ht="14.25" hidden="1">
      <c r="A2515" s="45" t="str">
        <f ca="1">IF($H2515="","",INDEX([1]NKC!$A$10:$A$5007,$H2515))</f>
        <v/>
      </c>
      <c r="B2515" s="46" t="str">
        <f ca="1">IF($H2515="","",INDEX([1]NKC!$B$10:$B$5007,$H2515))</f>
        <v/>
      </c>
      <c r="C2515" s="47" t="str">
        <f ca="1">IF($H2515="","",INDEX([1]NKC!$C$10:$C$5007,$H2515))</f>
        <v/>
      </c>
      <c r="D2515" s="48" t="str">
        <f ca="1">IF(IF($H2515="","",INDEX([1]NKC!$D$10:$D$5007,$H2515))=$C$8,IF($H2515="","",INDEX([1]NKC!$E$10:$E$5007,$H2515)),IF($H2515="","",INDEX([1]NKC!$D$10:$D$5007,$H2515)))</f>
        <v/>
      </c>
      <c r="E2515" s="49" t="str">
        <f ca="1">IF(IF($H2515="","",INDEX([1]NKC!$E$10:$E$5007,$H2515))=$C$8,"",IF($H2515="","",INDEX([1]NKC!$F$10:$F$5007,$H2515)))</f>
        <v/>
      </c>
      <c r="F2515" s="55" t="str">
        <f ca="1">IF(IF($H2515="","",INDEX([1]NKC!$D$10:$D$5007,$H2515))=$C$8,"",IF($H2515="","",INDEX([1]NKC!$F$10:$F$5007,$H2515)))</f>
        <v/>
      </c>
      <c r="G2515" s="50">
        <f ca="1">IF(SUM(E2515:F2515)=0,0,$G$11+SUM(E$12:$E2515)-SUM(F$12:$F2515))</f>
        <v>0</v>
      </c>
      <c r="H2515" s="51" t="str">
        <f ca="1">IF(IF(TYPE(MATCH($C$8,OFFSET([1]NKC!$D$10,H2514,0):'[1]NKC'!$D$5007,0)+H2514)=16,"",MATCH($C$8,OFFSET([1]NKC!$D$10,H2514,0):'[1]NKC'!$D$5007,0)+H2514)&lt;IF(TYPE(MATCH($C$8,OFFSET([1]NKC!$E$10,H2514,0):'[1]NKC'!$E$5007,0)+H2514)=16,"",MATCH($C$8,OFFSET([1]NKC!$E$10,H2514,0):'[1]NKC'!$E$5007,0)+H2514),IF(TYPE(MATCH($C$8,OFFSET([1]NKC!$D$10,H2514,0):'[1]NKC'!$D$5007,0)+H2514)=16,"",MATCH($C$8,OFFSET([1]NKC!$D$10,H2514,0):'[1]NKC'!$D$5007,0)+H2514),IF(TYPE(MATCH($C$8,OFFSET([1]NKC!$E$10,H2514,0):'[1]NKC'!$E$5007,0)+H2514)=16,"",MATCH($C$8,OFFSET([1]NKC!$E$10,H2514,0):'[1]NKC'!$E$5007,0)+H2514))</f>
        <v/>
      </c>
    </row>
    <row r="2516" spans="1:8" s="52" customFormat="1" ht="14.25" hidden="1">
      <c r="A2516" s="45" t="str">
        <f ca="1">IF($H2516="","",INDEX([1]NKC!$A$10:$A$5007,$H2516))</f>
        <v/>
      </c>
      <c r="B2516" s="46" t="str">
        <f ca="1">IF($H2516="","",INDEX([1]NKC!$B$10:$B$5007,$H2516))</f>
        <v/>
      </c>
      <c r="C2516" s="47" t="str">
        <f ca="1">IF($H2516="","",INDEX([1]NKC!$C$10:$C$5007,$H2516))</f>
        <v/>
      </c>
      <c r="D2516" s="48" t="str">
        <f ca="1">IF(IF($H2516="","",INDEX([1]NKC!$D$10:$D$5007,$H2516))=$C$8,IF($H2516="","",INDEX([1]NKC!$E$10:$E$5007,$H2516)),IF($H2516="","",INDEX([1]NKC!$D$10:$D$5007,$H2516)))</f>
        <v/>
      </c>
      <c r="E2516" s="49" t="str">
        <f ca="1">IF(IF($H2516="","",INDEX([1]NKC!$E$10:$E$5007,$H2516))=$C$8,"",IF($H2516="","",INDEX([1]NKC!$F$10:$F$5007,$H2516)))</f>
        <v/>
      </c>
      <c r="F2516" s="55" t="str">
        <f ca="1">IF(IF($H2516="","",INDEX([1]NKC!$D$10:$D$5007,$H2516))=$C$8,"",IF($H2516="","",INDEX([1]NKC!$F$10:$F$5007,$H2516)))</f>
        <v/>
      </c>
      <c r="G2516" s="50">
        <f ca="1">IF(SUM(E2516:F2516)=0,0,$G$11+SUM(E$12:$E2516)-SUM(F$12:$F2516))</f>
        <v>0</v>
      </c>
      <c r="H2516" s="51" t="str">
        <f ca="1">IF(IF(TYPE(MATCH($C$8,OFFSET([1]NKC!$D$10,H2515,0):'[1]NKC'!$D$5007,0)+H2515)=16,"",MATCH($C$8,OFFSET([1]NKC!$D$10,H2515,0):'[1]NKC'!$D$5007,0)+H2515)&lt;IF(TYPE(MATCH($C$8,OFFSET([1]NKC!$E$10,H2515,0):'[1]NKC'!$E$5007,0)+H2515)=16,"",MATCH($C$8,OFFSET([1]NKC!$E$10,H2515,0):'[1]NKC'!$E$5007,0)+H2515),IF(TYPE(MATCH($C$8,OFFSET([1]NKC!$D$10,H2515,0):'[1]NKC'!$D$5007,0)+H2515)=16,"",MATCH($C$8,OFFSET([1]NKC!$D$10,H2515,0):'[1]NKC'!$D$5007,0)+H2515),IF(TYPE(MATCH($C$8,OFFSET([1]NKC!$E$10,H2515,0):'[1]NKC'!$E$5007,0)+H2515)=16,"",MATCH($C$8,OFFSET([1]NKC!$E$10,H2515,0):'[1]NKC'!$E$5007,0)+H2515))</f>
        <v/>
      </c>
    </row>
    <row r="2517" spans="1:8" s="52" customFormat="1" ht="14.25" hidden="1">
      <c r="A2517" s="45" t="str">
        <f ca="1">IF($H2517="","",INDEX([1]NKC!$A$10:$A$5007,$H2517))</f>
        <v/>
      </c>
      <c r="B2517" s="46" t="str">
        <f ca="1">IF($H2517="","",INDEX([1]NKC!$B$10:$B$5007,$H2517))</f>
        <v/>
      </c>
      <c r="C2517" s="47" t="str">
        <f ca="1">IF($H2517="","",INDEX([1]NKC!$C$10:$C$5007,$H2517))</f>
        <v/>
      </c>
      <c r="D2517" s="48" t="str">
        <f ca="1">IF(IF($H2517="","",INDEX([1]NKC!$D$10:$D$5007,$H2517))=$C$8,IF($H2517="","",INDEX([1]NKC!$E$10:$E$5007,$H2517)),IF($H2517="","",INDEX([1]NKC!$D$10:$D$5007,$H2517)))</f>
        <v/>
      </c>
      <c r="E2517" s="49" t="str">
        <f ca="1">IF(IF($H2517="","",INDEX([1]NKC!$E$10:$E$5007,$H2517))=$C$8,"",IF($H2517="","",INDEX([1]NKC!$F$10:$F$5007,$H2517)))</f>
        <v/>
      </c>
      <c r="F2517" s="55" t="str">
        <f ca="1">IF(IF($H2517="","",INDEX([1]NKC!$D$10:$D$5007,$H2517))=$C$8,"",IF($H2517="","",INDEX([1]NKC!$F$10:$F$5007,$H2517)))</f>
        <v/>
      </c>
      <c r="G2517" s="50">
        <f ca="1">IF(SUM(E2517:F2517)=0,0,$G$11+SUM(E$12:$E2517)-SUM(F$12:$F2517))</f>
        <v>0</v>
      </c>
      <c r="H2517" s="51" t="str">
        <f ca="1">IF(IF(TYPE(MATCH($C$8,OFFSET([1]NKC!$D$10,H2516,0):'[1]NKC'!$D$5007,0)+H2516)=16,"",MATCH($C$8,OFFSET([1]NKC!$D$10,H2516,0):'[1]NKC'!$D$5007,0)+H2516)&lt;IF(TYPE(MATCH($C$8,OFFSET([1]NKC!$E$10,H2516,0):'[1]NKC'!$E$5007,0)+H2516)=16,"",MATCH($C$8,OFFSET([1]NKC!$E$10,H2516,0):'[1]NKC'!$E$5007,0)+H2516),IF(TYPE(MATCH($C$8,OFFSET([1]NKC!$D$10,H2516,0):'[1]NKC'!$D$5007,0)+H2516)=16,"",MATCH($C$8,OFFSET([1]NKC!$D$10,H2516,0):'[1]NKC'!$D$5007,0)+H2516),IF(TYPE(MATCH($C$8,OFFSET([1]NKC!$E$10,H2516,0):'[1]NKC'!$E$5007,0)+H2516)=16,"",MATCH($C$8,OFFSET([1]NKC!$E$10,H2516,0):'[1]NKC'!$E$5007,0)+H2516))</f>
        <v/>
      </c>
    </row>
    <row r="2518" spans="1:8" s="52" customFormat="1" ht="14.25" hidden="1">
      <c r="A2518" s="45" t="str">
        <f ca="1">IF($H2518="","",INDEX([1]NKC!$A$10:$A$5007,$H2518))</f>
        <v/>
      </c>
      <c r="B2518" s="46" t="str">
        <f ca="1">IF($H2518="","",INDEX([1]NKC!$B$10:$B$5007,$H2518))</f>
        <v/>
      </c>
      <c r="C2518" s="47" t="str">
        <f ca="1">IF($H2518="","",INDEX([1]NKC!$C$10:$C$5007,$H2518))</f>
        <v/>
      </c>
      <c r="D2518" s="48" t="str">
        <f ca="1">IF(IF($H2518="","",INDEX([1]NKC!$D$10:$D$5007,$H2518))=$C$8,IF($H2518="","",INDEX([1]NKC!$E$10:$E$5007,$H2518)),IF($H2518="","",INDEX([1]NKC!$D$10:$D$5007,$H2518)))</f>
        <v/>
      </c>
      <c r="E2518" s="49" t="str">
        <f ca="1">IF(IF($H2518="","",INDEX([1]NKC!$E$10:$E$5007,$H2518))=$C$8,"",IF($H2518="","",INDEX([1]NKC!$F$10:$F$5007,$H2518)))</f>
        <v/>
      </c>
      <c r="F2518" s="55" t="str">
        <f ca="1">IF(IF($H2518="","",INDEX([1]NKC!$D$10:$D$5007,$H2518))=$C$8,"",IF($H2518="","",INDEX([1]NKC!$F$10:$F$5007,$H2518)))</f>
        <v/>
      </c>
      <c r="G2518" s="50">
        <f ca="1">IF(SUM(E2518:F2518)=0,0,$G$11+SUM(E$12:$E2518)-SUM(F$12:$F2518))</f>
        <v>0</v>
      </c>
      <c r="H2518" s="51" t="str">
        <f ca="1">IF(IF(TYPE(MATCH($C$8,OFFSET([1]NKC!$D$10,H2517,0):'[1]NKC'!$D$5007,0)+H2517)=16,"",MATCH($C$8,OFFSET([1]NKC!$D$10,H2517,0):'[1]NKC'!$D$5007,0)+H2517)&lt;IF(TYPE(MATCH($C$8,OFFSET([1]NKC!$E$10,H2517,0):'[1]NKC'!$E$5007,0)+H2517)=16,"",MATCH($C$8,OFFSET([1]NKC!$E$10,H2517,0):'[1]NKC'!$E$5007,0)+H2517),IF(TYPE(MATCH($C$8,OFFSET([1]NKC!$D$10,H2517,0):'[1]NKC'!$D$5007,0)+H2517)=16,"",MATCH($C$8,OFFSET([1]NKC!$D$10,H2517,0):'[1]NKC'!$D$5007,0)+H2517),IF(TYPE(MATCH($C$8,OFFSET([1]NKC!$E$10,H2517,0):'[1]NKC'!$E$5007,0)+H2517)=16,"",MATCH($C$8,OFFSET([1]NKC!$E$10,H2517,0):'[1]NKC'!$E$5007,0)+H2517))</f>
        <v/>
      </c>
    </row>
    <row r="2519" spans="1:8" s="52" customFormat="1" ht="14.25" hidden="1">
      <c r="A2519" s="45" t="str">
        <f ca="1">IF($H2519="","",INDEX([1]NKC!$A$10:$A$5007,$H2519))</f>
        <v/>
      </c>
      <c r="B2519" s="46" t="str">
        <f ca="1">IF($H2519="","",INDEX([1]NKC!$B$10:$B$5007,$H2519))</f>
        <v/>
      </c>
      <c r="C2519" s="47" t="str">
        <f ca="1">IF($H2519="","",INDEX([1]NKC!$C$10:$C$5007,$H2519))</f>
        <v/>
      </c>
      <c r="D2519" s="48" t="str">
        <f ca="1">IF(IF($H2519="","",INDEX([1]NKC!$D$10:$D$5007,$H2519))=$C$8,IF($H2519="","",INDEX([1]NKC!$E$10:$E$5007,$H2519)),IF($H2519="","",INDEX([1]NKC!$D$10:$D$5007,$H2519)))</f>
        <v/>
      </c>
      <c r="E2519" s="49" t="str">
        <f ca="1">IF(IF($H2519="","",INDEX([1]NKC!$E$10:$E$5007,$H2519))=$C$8,"",IF($H2519="","",INDEX([1]NKC!$F$10:$F$5007,$H2519)))</f>
        <v/>
      </c>
      <c r="F2519" s="55" t="str">
        <f ca="1">IF(IF($H2519="","",INDEX([1]NKC!$D$10:$D$5007,$H2519))=$C$8,"",IF($H2519="","",INDEX([1]NKC!$F$10:$F$5007,$H2519)))</f>
        <v/>
      </c>
      <c r="G2519" s="50">
        <f ca="1">IF(SUM(E2519:F2519)=0,0,$G$11+SUM(E$12:$E2519)-SUM(F$12:$F2519))</f>
        <v>0</v>
      </c>
      <c r="H2519" s="51" t="str">
        <f ca="1">IF(IF(TYPE(MATCH($C$8,OFFSET([1]NKC!$D$10,H2518,0):'[1]NKC'!$D$5007,0)+H2518)=16,"",MATCH($C$8,OFFSET([1]NKC!$D$10,H2518,0):'[1]NKC'!$D$5007,0)+H2518)&lt;IF(TYPE(MATCH($C$8,OFFSET([1]NKC!$E$10,H2518,0):'[1]NKC'!$E$5007,0)+H2518)=16,"",MATCH($C$8,OFFSET([1]NKC!$E$10,H2518,0):'[1]NKC'!$E$5007,0)+H2518),IF(TYPE(MATCH($C$8,OFFSET([1]NKC!$D$10,H2518,0):'[1]NKC'!$D$5007,0)+H2518)=16,"",MATCH($C$8,OFFSET([1]NKC!$D$10,H2518,0):'[1]NKC'!$D$5007,0)+H2518),IF(TYPE(MATCH($C$8,OFFSET([1]NKC!$E$10,H2518,0):'[1]NKC'!$E$5007,0)+H2518)=16,"",MATCH($C$8,OFFSET([1]NKC!$E$10,H2518,0):'[1]NKC'!$E$5007,0)+H2518))</f>
        <v/>
      </c>
    </row>
    <row r="2520" spans="1:8" s="52" customFormat="1" ht="14.25" hidden="1">
      <c r="A2520" s="45" t="str">
        <f ca="1">IF($H2520="","",INDEX([1]NKC!$A$10:$A$5007,$H2520))</f>
        <v/>
      </c>
      <c r="B2520" s="46" t="str">
        <f ca="1">IF($H2520="","",INDEX([1]NKC!$B$10:$B$5007,$H2520))</f>
        <v/>
      </c>
      <c r="C2520" s="47" t="str">
        <f ca="1">IF($H2520="","",INDEX([1]NKC!$C$10:$C$5007,$H2520))</f>
        <v/>
      </c>
      <c r="D2520" s="48" t="str">
        <f ca="1">IF(IF($H2520="","",INDEX([1]NKC!$D$10:$D$5007,$H2520))=$C$8,IF($H2520="","",INDEX([1]NKC!$E$10:$E$5007,$H2520)),IF($H2520="","",INDEX([1]NKC!$D$10:$D$5007,$H2520)))</f>
        <v/>
      </c>
      <c r="E2520" s="49" t="str">
        <f ca="1">IF(IF($H2520="","",INDEX([1]NKC!$E$10:$E$5007,$H2520))=$C$8,"",IF($H2520="","",INDEX([1]NKC!$F$10:$F$5007,$H2520)))</f>
        <v/>
      </c>
      <c r="F2520" s="55" t="str">
        <f ca="1">IF(IF($H2520="","",INDEX([1]NKC!$D$10:$D$5007,$H2520))=$C$8,"",IF($H2520="","",INDEX([1]NKC!$F$10:$F$5007,$H2520)))</f>
        <v/>
      </c>
      <c r="G2520" s="50">
        <f ca="1">IF(SUM(E2520:F2520)=0,0,$G$11+SUM(E$12:$E2520)-SUM(F$12:$F2520))</f>
        <v>0</v>
      </c>
      <c r="H2520" s="51" t="str">
        <f ca="1">IF(IF(TYPE(MATCH($C$8,OFFSET([1]NKC!$D$10,H2519,0):'[1]NKC'!$D$5007,0)+H2519)=16,"",MATCH($C$8,OFFSET([1]NKC!$D$10,H2519,0):'[1]NKC'!$D$5007,0)+H2519)&lt;IF(TYPE(MATCH($C$8,OFFSET([1]NKC!$E$10,H2519,0):'[1]NKC'!$E$5007,0)+H2519)=16,"",MATCH($C$8,OFFSET([1]NKC!$E$10,H2519,0):'[1]NKC'!$E$5007,0)+H2519),IF(TYPE(MATCH($C$8,OFFSET([1]NKC!$D$10,H2519,0):'[1]NKC'!$D$5007,0)+H2519)=16,"",MATCH($C$8,OFFSET([1]NKC!$D$10,H2519,0):'[1]NKC'!$D$5007,0)+H2519),IF(TYPE(MATCH($C$8,OFFSET([1]NKC!$E$10,H2519,0):'[1]NKC'!$E$5007,0)+H2519)=16,"",MATCH($C$8,OFFSET([1]NKC!$E$10,H2519,0):'[1]NKC'!$E$5007,0)+H2519))</f>
        <v/>
      </c>
    </row>
    <row r="2521" spans="1:8" s="52" customFormat="1" ht="14.25" hidden="1">
      <c r="A2521" s="45" t="str">
        <f ca="1">IF($H2521="","",INDEX([1]NKC!$A$10:$A$5007,$H2521))</f>
        <v/>
      </c>
      <c r="B2521" s="46" t="str">
        <f ca="1">IF($H2521="","",INDEX([1]NKC!$B$10:$B$5007,$H2521))</f>
        <v/>
      </c>
      <c r="C2521" s="47" t="str">
        <f ca="1">IF($H2521="","",INDEX([1]NKC!$C$10:$C$5007,$H2521))</f>
        <v/>
      </c>
      <c r="D2521" s="48" t="str">
        <f ca="1">IF(IF($H2521="","",INDEX([1]NKC!$D$10:$D$5007,$H2521))=$C$8,IF($H2521="","",INDEX([1]NKC!$E$10:$E$5007,$H2521)),IF($H2521="","",INDEX([1]NKC!$D$10:$D$5007,$H2521)))</f>
        <v/>
      </c>
      <c r="E2521" s="49" t="str">
        <f ca="1">IF(IF($H2521="","",INDEX([1]NKC!$E$10:$E$5007,$H2521))=$C$8,"",IF($H2521="","",INDEX([1]NKC!$F$10:$F$5007,$H2521)))</f>
        <v/>
      </c>
      <c r="F2521" s="55" t="str">
        <f ca="1">IF(IF($H2521="","",INDEX([1]NKC!$D$10:$D$5007,$H2521))=$C$8,"",IF($H2521="","",INDEX([1]NKC!$F$10:$F$5007,$H2521)))</f>
        <v/>
      </c>
      <c r="G2521" s="50">
        <f ca="1">IF(SUM(E2521:F2521)=0,0,$G$11+SUM(E$12:$E2521)-SUM(F$12:$F2521))</f>
        <v>0</v>
      </c>
      <c r="H2521" s="51" t="str">
        <f ca="1">IF(IF(TYPE(MATCH($C$8,OFFSET([1]NKC!$D$10,H2520,0):'[1]NKC'!$D$5007,0)+H2520)=16,"",MATCH($C$8,OFFSET([1]NKC!$D$10,H2520,0):'[1]NKC'!$D$5007,0)+H2520)&lt;IF(TYPE(MATCH($C$8,OFFSET([1]NKC!$E$10,H2520,0):'[1]NKC'!$E$5007,0)+H2520)=16,"",MATCH($C$8,OFFSET([1]NKC!$E$10,H2520,0):'[1]NKC'!$E$5007,0)+H2520),IF(TYPE(MATCH($C$8,OFFSET([1]NKC!$D$10,H2520,0):'[1]NKC'!$D$5007,0)+H2520)=16,"",MATCH($C$8,OFFSET([1]NKC!$D$10,H2520,0):'[1]NKC'!$D$5007,0)+H2520),IF(TYPE(MATCH($C$8,OFFSET([1]NKC!$E$10,H2520,0):'[1]NKC'!$E$5007,0)+H2520)=16,"",MATCH($C$8,OFFSET([1]NKC!$E$10,H2520,0):'[1]NKC'!$E$5007,0)+H2520))</f>
        <v/>
      </c>
    </row>
    <row r="2522" spans="1:8" s="52" customFormat="1" ht="14.25" hidden="1">
      <c r="A2522" s="45" t="str">
        <f ca="1">IF($H2522="","",INDEX([1]NKC!$A$10:$A$5007,$H2522))</f>
        <v/>
      </c>
      <c r="B2522" s="46" t="str">
        <f ca="1">IF($H2522="","",INDEX([1]NKC!$B$10:$B$5007,$H2522))</f>
        <v/>
      </c>
      <c r="C2522" s="47" t="str">
        <f ca="1">IF($H2522="","",INDEX([1]NKC!$C$10:$C$5007,$H2522))</f>
        <v/>
      </c>
      <c r="D2522" s="48" t="str">
        <f ca="1">IF(IF($H2522="","",INDEX([1]NKC!$D$10:$D$5007,$H2522))=$C$8,IF($H2522="","",INDEX([1]NKC!$E$10:$E$5007,$H2522)),IF($H2522="","",INDEX([1]NKC!$D$10:$D$5007,$H2522)))</f>
        <v/>
      </c>
      <c r="E2522" s="49" t="str">
        <f ca="1">IF(IF($H2522="","",INDEX([1]NKC!$E$10:$E$5007,$H2522))=$C$8,"",IF($H2522="","",INDEX([1]NKC!$F$10:$F$5007,$H2522)))</f>
        <v/>
      </c>
      <c r="F2522" s="55" t="str">
        <f ca="1">IF(IF($H2522="","",INDEX([1]NKC!$D$10:$D$5007,$H2522))=$C$8,"",IF($H2522="","",INDEX([1]NKC!$F$10:$F$5007,$H2522)))</f>
        <v/>
      </c>
      <c r="G2522" s="50">
        <f ca="1">IF(SUM(E2522:F2522)=0,0,$G$11+SUM(E$12:$E2522)-SUM(F$12:$F2522))</f>
        <v>0</v>
      </c>
      <c r="H2522" s="51" t="str">
        <f ca="1">IF(IF(TYPE(MATCH($C$8,OFFSET([1]NKC!$D$10,H2521,0):'[1]NKC'!$D$5007,0)+H2521)=16,"",MATCH($C$8,OFFSET([1]NKC!$D$10,H2521,0):'[1]NKC'!$D$5007,0)+H2521)&lt;IF(TYPE(MATCH($C$8,OFFSET([1]NKC!$E$10,H2521,0):'[1]NKC'!$E$5007,0)+H2521)=16,"",MATCH($C$8,OFFSET([1]NKC!$E$10,H2521,0):'[1]NKC'!$E$5007,0)+H2521),IF(TYPE(MATCH($C$8,OFFSET([1]NKC!$D$10,H2521,0):'[1]NKC'!$D$5007,0)+H2521)=16,"",MATCH($C$8,OFFSET([1]NKC!$D$10,H2521,0):'[1]NKC'!$D$5007,0)+H2521),IF(TYPE(MATCH($C$8,OFFSET([1]NKC!$E$10,H2521,0):'[1]NKC'!$E$5007,0)+H2521)=16,"",MATCH($C$8,OFFSET([1]NKC!$E$10,H2521,0):'[1]NKC'!$E$5007,0)+H2521))</f>
        <v/>
      </c>
    </row>
    <row r="2523" spans="1:8" s="52" customFormat="1" ht="14.25" hidden="1">
      <c r="A2523" s="45" t="str">
        <f ca="1">IF($H2523="","",INDEX([1]NKC!$A$10:$A$5007,$H2523))</f>
        <v/>
      </c>
      <c r="B2523" s="46" t="str">
        <f ca="1">IF($H2523="","",INDEX([1]NKC!$B$10:$B$5007,$H2523))</f>
        <v/>
      </c>
      <c r="C2523" s="47" t="str">
        <f ca="1">IF($H2523="","",INDEX([1]NKC!$C$10:$C$5007,$H2523))</f>
        <v/>
      </c>
      <c r="D2523" s="48" t="str">
        <f ca="1">IF(IF($H2523="","",INDEX([1]NKC!$D$10:$D$5007,$H2523))=$C$8,IF($H2523="","",INDEX([1]NKC!$E$10:$E$5007,$H2523)),IF($H2523="","",INDEX([1]NKC!$D$10:$D$5007,$H2523)))</f>
        <v/>
      </c>
      <c r="E2523" s="49" t="str">
        <f ca="1">IF(IF($H2523="","",INDEX([1]NKC!$E$10:$E$5007,$H2523))=$C$8,"",IF($H2523="","",INDEX([1]NKC!$F$10:$F$5007,$H2523)))</f>
        <v/>
      </c>
      <c r="F2523" s="55" t="str">
        <f ca="1">IF(IF($H2523="","",INDEX([1]NKC!$D$10:$D$5007,$H2523))=$C$8,"",IF($H2523="","",INDEX([1]NKC!$F$10:$F$5007,$H2523)))</f>
        <v/>
      </c>
      <c r="G2523" s="50">
        <f ca="1">IF(SUM(E2523:F2523)=0,0,$G$11+SUM(E$12:$E2523)-SUM(F$12:$F2523))</f>
        <v>0</v>
      </c>
      <c r="H2523" s="51" t="str">
        <f ca="1">IF(IF(TYPE(MATCH($C$8,OFFSET([1]NKC!$D$10,H2522,0):'[1]NKC'!$D$5007,0)+H2522)=16,"",MATCH($C$8,OFFSET([1]NKC!$D$10,H2522,0):'[1]NKC'!$D$5007,0)+H2522)&lt;IF(TYPE(MATCH($C$8,OFFSET([1]NKC!$E$10,H2522,0):'[1]NKC'!$E$5007,0)+H2522)=16,"",MATCH($C$8,OFFSET([1]NKC!$E$10,H2522,0):'[1]NKC'!$E$5007,0)+H2522),IF(TYPE(MATCH($C$8,OFFSET([1]NKC!$D$10,H2522,0):'[1]NKC'!$D$5007,0)+H2522)=16,"",MATCH($C$8,OFFSET([1]NKC!$D$10,H2522,0):'[1]NKC'!$D$5007,0)+H2522),IF(TYPE(MATCH($C$8,OFFSET([1]NKC!$E$10,H2522,0):'[1]NKC'!$E$5007,0)+H2522)=16,"",MATCH($C$8,OFFSET([1]NKC!$E$10,H2522,0):'[1]NKC'!$E$5007,0)+H2522))</f>
        <v/>
      </c>
    </row>
    <row r="2524" spans="1:8" s="52" customFormat="1" ht="14.25" hidden="1">
      <c r="A2524" s="45" t="str">
        <f ca="1">IF($H2524="","",INDEX([1]NKC!$A$10:$A$5007,$H2524))</f>
        <v/>
      </c>
      <c r="B2524" s="46" t="str">
        <f ca="1">IF($H2524="","",INDEX([1]NKC!$B$10:$B$5007,$H2524))</f>
        <v/>
      </c>
      <c r="C2524" s="47" t="str">
        <f ca="1">IF($H2524="","",INDEX([1]NKC!$C$10:$C$5007,$H2524))</f>
        <v/>
      </c>
      <c r="D2524" s="48" t="str">
        <f ca="1">IF(IF($H2524="","",INDEX([1]NKC!$D$10:$D$5007,$H2524))=$C$8,IF($H2524="","",INDEX([1]NKC!$E$10:$E$5007,$H2524)),IF($H2524="","",INDEX([1]NKC!$D$10:$D$5007,$H2524)))</f>
        <v/>
      </c>
      <c r="E2524" s="49" t="str">
        <f ca="1">IF(IF($H2524="","",INDEX([1]NKC!$E$10:$E$5007,$H2524))=$C$8,"",IF($H2524="","",INDEX([1]NKC!$F$10:$F$5007,$H2524)))</f>
        <v/>
      </c>
      <c r="F2524" s="55" t="str">
        <f ca="1">IF(IF($H2524="","",INDEX([1]NKC!$D$10:$D$5007,$H2524))=$C$8,"",IF($H2524="","",INDEX([1]NKC!$F$10:$F$5007,$H2524)))</f>
        <v/>
      </c>
      <c r="G2524" s="50">
        <f ca="1">IF(SUM(E2524:F2524)=0,0,$G$11+SUM(E$12:$E2524)-SUM(F$12:$F2524))</f>
        <v>0</v>
      </c>
      <c r="H2524" s="51" t="str">
        <f ca="1">IF(IF(TYPE(MATCH($C$8,OFFSET([1]NKC!$D$10,H2523,0):'[1]NKC'!$D$5007,0)+H2523)=16,"",MATCH($C$8,OFFSET([1]NKC!$D$10,H2523,0):'[1]NKC'!$D$5007,0)+H2523)&lt;IF(TYPE(MATCH($C$8,OFFSET([1]NKC!$E$10,H2523,0):'[1]NKC'!$E$5007,0)+H2523)=16,"",MATCH($C$8,OFFSET([1]NKC!$E$10,H2523,0):'[1]NKC'!$E$5007,0)+H2523),IF(TYPE(MATCH($C$8,OFFSET([1]NKC!$D$10,H2523,0):'[1]NKC'!$D$5007,0)+H2523)=16,"",MATCH($C$8,OFFSET([1]NKC!$D$10,H2523,0):'[1]NKC'!$D$5007,0)+H2523),IF(TYPE(MATCH($C$8,OFFSET([1]NKC!$E$10,H2523,0):'[1]NKC'!$E$5007,0)+H2523)=16,"",MATCH($C$8,OFFSET([1]NKC!$E$10,H2523,0):'[1]NKC'!$E$5007,0)+H2523))</f>
        <v/>
      </c>
    </row>
    <row r="2525" spans="1:8" s="52" customFormat="1" ht="14.25" hidden="1">
      <c r="A2525" s="45" t="str">
        <f ca="1">IF($H2525="","",INDEX([1]NKC!$A$10:$A$5007,$H2525))</f>
        <v/>
      </c>
      <c r="B2525" s="46" t="str">
        <f ca="1">IF($H2525="","",INDEX([1]NKC!$B$10:$B$5007,$H2525))</f>
        <v/>
      </c>
      <c r="C2525" s="47" t="str">
        <f ca="1">IF($H2525="","",INDEX([1]NKC!$C$10:$C$5007,$H2525))</f>
        <v/>
      </c>
      <c r="D2525" s="48" t="str">
        <f ca="1">IF(IF($H2525="","",INDEX([1]NKC!$D$10:$D$5007,$H2525))=$C$8,IF($H2525="","",INDEX([1]NKC!$E$10:$E$5007,$H2525)),IF($H2525="","",INDEX([1]NKC!$D$10:$D$5007,$H2525)))</f>
        <v/>
      </c>
      <c r="E2525" s="49" t="str">
        <f ca="1">IF(IF($H2525="","",INDEX([1]NKC!$E$10:$E$5007,$H2525))=$C$8,"",IF($H2525="","",INDEX([1]NKC!$F$10:$F$5007,$H2525)))</f>
        <v/>
      </c>
      <c r="F2525" s="55" t="str">
        <f ca="1">IF(IF($H2525="","",INDEX([1]NKC!$D$10:$D$5007,$H2525))=$C$8,"",IF($H2525="","",INDEX([1]NKC!$F$10:$F$5007,$H2525)))</f>
        <v/>
      </c>
      <c r="G2525" s="50">
        <f ca="1">IF(SUM(E2525:F2525)=0,0,$G$11+SUM(E$12:$E2525)-SUM(F$12:$F2525))</f>
        <v>0</v>
      </c>
      <c r="H2525" s="51" t="str">
        <f ca="1">IF(IF(TYPE(MATCH($C$8,OFFSET([1]NKC!$D$10,H2524,0):'[1]NKC'!$D$5007,0)+H2524)=16,"",MATCH($C$8,OFFSET([1]NKC!$D$10,H2524,0):'[1]NKC'!$D$5007,0)+H2524)&lt;IF(TYPE(MATCH($C$8,OFFSET([1]NKC!$E$10,H2524,0):'[1]NKC'!$E$5007,0)+H2524)=16,"",MATCH($C$8,OFFSET([1]NKC!$E$10,H2524,0):'[1]NKC'!$E$5007,0)+H2524),IF(TYPE(MATCH($C$8,OFFSET([1]NKC!$D$10,H2524,0):'[1]NKC'!$D$5007,0)+H2524)=16,"",MATCH($C$8,OFFSET([1]NKC!$D$10,H2524,0):'[1]NKC'!$D$5007,0)+H2524),IF(TYPE(MATCH($C$8,OFFSET([1]NKC!$E$10,H2524,0):'[1]NKC'!$E$5007,0)+H2524)=16,"",MATCH($C$8,OFFSET([1]NKC!$E$10,H2524,0):'[1]NKC'!$E$5007,0)+H2524))</f>
        <v/>
      </c>
    </row>
    <row r="2526" spans="1:8" s="52" customFormat="1" ht="14.25" hidden="1">
      <c r="A2526" s="45" t="str">
        <f ca="1">IF($H2526="","",INDEX([1]NKC!$A$10:$A$5007,$H2526))</f>
        <v/>
      </c>
      <c r="B2526" s="46" t="str">
        <f ca="1">IF($H2526="","",INDEX([1]NKC!$B$10:$B$5007,$H2526))</f>
        <v/>
      </c>
      <c r="C2526" s="47" t="str">
        <f ca="1">IF($H2526="","",INDEX([1]NKC!$C$10:$C$5007,$H2526))</f>
        <v/>
      </c>
      <c r="D2526" s="48" t="str">
        <f ca="1">IF(IF($H2526="","",INDEX([1]NKC!$D$10:$D$5007,$H2526))=$C$8,IF($H2526="","",INDEX([1]NKC!$E$10:$E$5007,$H2526)),IF($H2526="","",INDEX([1]NKC!$D$10:$D$5007,$H2526)))</f>
        <v/>
      </c>
      <c r="E2526" s="49" t="str">
        <f ca="1">IF(IF($H2526="","",INDEX([1]NKC!$E$10:$E$5007,$H2526))=$C$8,"",IF($H2526="","",INDEX([1]NKC!$F$10:$F$5007,$H2526)))</f>
        <v/>
      </c>
      <c r="F2526" s="55" t="str">
        <f ca="1">IF(IF($H2526="","",INDEX([1]NKC!$D$10:$D$5007,$H2526))=$C$8,"",IF($H2526="","",INDEX([1]NKC!$F$10:$F$5007,$H2526)))</f>
        <v/>
      </c>
      <c r="G2526" s="50">
        <f ca="1">IF(SUM(E2526:F2526)=0,0,$G$11+SUM(E$12:$E2526)-SUM(F$12:$F2526))</f>
        <v>0</v>
      </c>
      <c r="H2526" s="51" t="str">
        <f ca="1">IF(IF(TYPE(MATCH($C$8,OFFSET([1]NKC!$D$10,H2525,0):'[1]NKC'!$D$5007,0)+H2525)=16,"",MATCH($C$8,OFFSET([1]NKC!$D$10,H2525,0):'[1]NKC'!$D$5007,0)+H2525)&lt;IF(TYPE(MATCH($C$8,OFFSET([1]NKC!$E$10,H2525,0):'[1]NKC'!$E$5007,0)+H2525)=16,"",MATCH($C$8,OFFSET([1]NKC!$E$10,H2525,0):'[1]NKC'!$E$5007,0)+H2525),IF(TYPE(MATCH($C$8,OFFSET([1]NKC!$D$10,H2525,0):'[1]NKC'!$D$5007,0)+H2525)=16,"",MATCH($C$8,OFFSET([1]NKC!$D$10,H2525,0):'[1]NKC'!$D$5007,0)+H2525),IF(TYPE(MATCH($C$8,OFFSET([1]NKC!$E$10,H2525,0):'[1]NKC'!$E$5007,0)+H2525)=16,"",MATCH($C$8,OFFSET([1]NKC!$E$10,H2525,0):'[1]NKC'!$E$5007,0)+H2525))</f>
        <v/>
      </c>
    </row>
    <row r="2527" spans="1:8" s="52" customFormat="1" ht="14.25" hidden="1">
      <c r="A2527" s="45" t="str">
        <f ca="1">IF($H2527="","",INDEX([1]NKC!$A$10:$A$5007,$H2527))</f>
        <v/>
      </c>
      <c r="B2527" s="46" t="str">
        <f ca="1">IF($H2527="","",INDEX([1]NKC!$B$10:$B$5007,$H2527))</f>
        <v/>
      </c>
      <c r="C2527" s="47" t="str">
        <f ca="1">IF($H2527="","",INDEX([1]NKC!$C$10:$C$5007,$H2527))</f>
        <v/>
      </c>
      <c r="D2527" s="48" t="str">
        <f ca="1">IF(IF($H2527="","",INDEX([1]NKC!$D$10:$D$5007,$H2527))=$C$8,IF($H2527="","",INDEX([1]NKC!$E$10:$E$5007,$H2527)),IF($H2527="","",INDEX([1]NKC!$D$10:$D$5007,$H2527)))</f>
        <v/>
      </c>
      <c r="E2527" s="49" t="str">
        <f ca="1">IF(IF($H2527="","",INDEX([1]NKC!$E$10:$E$5007,$H2527))=$C$8,"",IF($H2527="","",INDEX([1]NKC!$F$10:$F$5007,$H2527)))</f>
        <v/>
      </c>
      <c r="F2527" s="55" t="str">
        <f ca="1">IF(IF($H2527="","",INDEX([1]NKC!$D$10:$D$5007,$H2527))=$C$8,"",IF($H2527="","",INDEX([1]NKC!$F$10:$F$5007,$H2527)))</f>
        <v/>
      </c>
      <c r="G2527" s="50">
        <f ca="1">IF(SUM(E2527:F2527)=0,0,$G$11+SUM(E$12:$E2527)-SUM(F$12:$F2527))</f>
        <v>0</v>
      </c>
      <c r="H2527" s="51" t="str">
        <f ca="1">IF(IF(TYPE(MATCH($C$8,OFFSET([1]NKC!$D$10,H2526,0):'[1]NKC'!$D$5007,0)+H2526)=16,"",MATCH($C$8,OFFSET([1]NKC!$D$10,H2526,0):'[1]NKC'!$D$5007,0)+H2526)&lt;IF(TYPE(MATCH($C$8,OFFSET([1]NKC!$E$10,H2526,0):'[1]NKC'!$E$5007,0)+H2526)=16,"",MATCH($C$8,OFFSET([1]NKC!$E$10,H2526,0):'[1]NKC'!$E$5007,0)+H2526),IF(TYPE(MATCH($C$8,OFFSET([1]NKC!$D$10,H2526,0):'[1]NKC'!$D$5007,0)+H2526)=16,"",MATCH($C$8,OFFSET([1]NKC!$D$10,H2526,0):'[1]NKC'!$D$5007,0)+H2526),IF(TYPE(MATCH($C$8,OFFSET([1]NKC!$E$10,H2526,0):'[1]NKC'!$E$5007,0)+H2526)=16,"",MATCH($C$8,OFFSET([1]NKC!$E$10,H2526,0):'[1]NKC'!$E$5007,0)+H2526))</f>
        <v/>
      </c>
    </row>
    <row r="2528" spans="1:8" s="52" customFormat="1" ht="14.25" hidden="1">
      <c r="A2528" s="45" t="str">
        <f ca="1">IF($H2528="","",INDEX([1]NKC!$A$10:$A$5007,$H2528))</f>
        <v/>
      </c>
      <c r="B2528" s="46" t="str">
        <f ca="1">IF($H2528="","",INDEX([1]NKC!$B$10:$B$5007,$H2528))</f>
        <v/>
      </c>
      <c r="C2528" s="47" t="str">
        <f ca="1">IF($H2528="","",INDEX([1]NKC!$C$10:$C$5007,$H2528))</f>
        <v/>
      </c>
      <c r="D2528" s="48" t="str">
        <f ca="1">IF(IF($H2528="","",INDEX([1]NKC!$D$10:$D$5007,$H2528))=$C$8,IF($H2528="","",INDEX([1]NKC!$E$10:$E$5007,$H2528)),IF($H2528="","",INDEX([1]NKC!$D$10:$D$5007,$H2528)))</f>
        <v/>
      </c>
      <c r="E2528" s="49" t="str">
        <f ca="1">IF(IF($H2528="","",INDEX([1]NKC!$E$10:$E$5007,$H2528))=$C$8,"",IF($H2528="","",INDEX([1]NKC!$F$10:$F$5007,$H2528)))</f>
        <v/>
      </c>
      <c r="F2528" s="55" t="str">
        <f ca="1">IF(IF($H2528="","",INDEX([1]NKC!$D$10:$D$5007,$H2528))=$C$8,"",IF($H2528="","",INDEX([1]NKC!$F$10:$F$5007,$H2528)))</f>
        <v/>
      </c>
      <c r="G2528" s="50">
        <f ca="1">IF(SUM(E2528:F2528)=0,0,$G$11+SUM(E$12:$E2528)-SUM(F$12:$F2528))</f>
        <v>0</v>
      </c>
      <c r="H2528" s="51" t="str">
        <f ca="1">IF(IF(TYPE(MATCH($C$8,OFFSET([1]NKC!$D$10,H2527,0):'[1]NKC'!$D$5007,0)+H2527)=16,"",MATCH($C$8,OFFSET([1]NKC!$D$10,H2527,0):'[1]NKC'!$D$5007,0)+H2527)&lt;IF(TYPE(MATCH($C$8,OFFSET([1]NKC!$E$10,H2527,0):'[1]NKC'!$E$5007,0)+H2527)=16,"",MATCH($C$8,OFFSET([1]NKC!$E$10,H2527,0):'[1]NKC'!$E$5007,0)+H2527),IF(TYPE(MATCH($C$8,OFFSET([1]NKC!$D$10,H2527,0):'[1]NKC'!$D$5007,0)+H2527)=16,"",MATCH($C$8,OFFSET([1]NKC!$D$10,H2527,0):'[1]NKC'!$D$5007,0)+H2527),IF(TYPE(MATCH($C$8,OFFSET([1]NKC!$E$10,H2527,0):'[1]NKC'!$E$5007,0)+H2527)=16,"",MATCH($C$8,OFFSET([1]NKC!$E$10,H2527,0):'[1]NKC'!$E$5007,0)+H2527))</f>
        <v/>
      </c>
    </row>
    <row r="2529" spans="1:8" s="52" customFormat="1" ht="14.25" hidden="1">
      <c r="A2529" s="45" t="str">
        <f ca="1">IF($H2529="","",INDEX([1]NKC!$A$10:$A$5007,$H2529))</f>
        <v/>
      </c>
      <c r="B2529" s="46" t="str">
        <f ca="1">IF($H2529="","",INDEX([1]NKC!$B$10:$B$5007,$H2529))</f>
        <v/>
      </c>
      <c r="C2529" s="47" t="str">
        <f ca="1">IF($H2529="","",INDEX([1]NKC!$C$10:$C$5007,$H2529))</f>
        <v/>
      </c>
      <c r="D2529" s="48" t="str">
        <f ca="1">IF(IF($H2529="","",INDEX([1]NKC!$D$10:$D$5007,$H2529))=$C$8,IF($H2529="","",INDEX([1]NKC!$E$10:$E$5007,$H2529)),IF($H2529="","",INDEX([1]NKC!$D$10:$D$5007,$H2529)))</f>
        <v/>
      </c>
      <c r="E2529" s="49" t="str">
        <f ca="1">IF(IF($H2529="","",INDEX([1]NKC!$E$10:$E$5007,$H2529))=$C$8,"",IF($H2529="","",INDEX([1]NKC!$F$10:$F$5007,$H2529)))</f>
        <v/>
      </c>
      <c r="F2529" s="55" t="str">
        <f ca="1">IF(IF($H2529="","",INDEX([1]NKC!$D$10:$D$5007,$H2529))=$C$8,"",IF($H2529="","",INDEX([1]NKC!$F$10:$F$5007,$H2529)))</f>
        <v/>
      </c>
      <c r="G2529" s="50">
        <f ca="1">IF(SUM(E2529:F2529)=0,0,$G$11+SUM(E$12:$E2529)-SUM(F$12:$F2529))</f>
        <v>0</v>
      </c>
      <c r="H2529" s="51" t="str">
        <f ca="1">IF(IF(TYPE(MATCH($C$8,OFFSET([1]NKC!$D$10,H2528,0):'[1]NKC'!$D$5007,0)+H2528)=16,"",MATCH($C$8,OFFSET([1]NKC!$D$10,H2528,0):'[1]NKC'!$D$5007,0)+H2528)&lt;IF(TYPE(MATCH($C$8,OFFSET([1]NKC!$E$10,H2528,0):'[1]NKC'!$E$5007,0)+H2528)=16,"",MATCH($C$8,OFFSET([1]NKC!$E$10,H2528,0):'[1]NKC'!$E$5007,0)+H2528),IF(TYPE(MATCH($C$8,OFFSET([1]NKC!$D$10,H2528,0):'[1]NKC'!$D$5007,0)+H2528)=16,"",MATCH($C$8,OFFSET([1]NKC!$D$10,H2528,0):'[1]NKC'!$D$5007,0)+H2528),IF(TYPE(MATCH($C$8,OFFSET([1]NKC!$E$10,H2528,0):'[1]NKC'!$E$5007,0)+H2528)=16,"",MATCH($C$8,OFFSET([1]NKC!$E$10,H2528,0):'[1]NKC'!$E$5007,0)+H2528))</f>
        <v/>
      </c>
    </row>
    <row r="2530" spans="1:8" s="52" customFormat="1" ht="14.25" hidden="1">
      <c r="A2530" s="45" t="str">
        <f ca="1">IF($H2530="","",INDEX([1]NKC!$A$10:$A$5007,$H2530))</f>
        <v/>
      </c>
      <c r="B2530" s="46" t="str">
        <f ca="1">IF($H2530="","",INDEX([1]NKC!$B$10:$B$5007,$H2530))</f>
        <v/>
      </c>
      <c r="C2530" s="47" t="str">
        <f ca="1">IF($H2530="","",INDEX([1]NKC!$C$10:$C$5007,$H2530))</f>
        <v/>
      </c>
      <c r="D2530" s="48" t="str">
        <f ca="1">IF(IF($H2530="","",INDEX([1]NKC!$D$10:$D$5007,$H2530))=$C$8,IF($H2530="","",INDEX([1]NKC!$E$10:$E$5007,$H2530)),IF($H2530="","",INDEX([1]NKC!$D$10:$D$5007,$H2530)))</f>
        <v/>
      </c>
      <c r="E2530" s="49" t="str">
        <f ca="1">IF(IF($H2530="","",INDEX([1]NKC!$E$10:$E$5007,$H2530))=$C$8,"",IF($H2530="","",INDEX([1]NKC!$F$10:$F$5007,$H2530)))</f>
        <v/>
      </c>
      <c r="F2530" s="55" t="str">
        <f ca="1">IF(IF($H2530="","",INDEX([1]NKC!$D$10:$D$5007,$H2530))=$C$8,"",IF($H2530="","",INDEX([1]NKC!$F$10:$F$5007,$H2530)))</f>
        <v/>
      </c>
      <c r="G2530" s="50">
        <f ca="1">IF(SUM(E2530:F2530)=0,0,$G$11+SUM(E$12:$E2530)-SUM(F$12:$F2530))</f>
        <v>0</v>
      </c>
      <c r="H2530" s="51" t="str">
        <f ca="1">IF(IF(TYPE(MATCH($C$8,OFFSET([1]NKC!$D$10,H2529,0):'[1]NKC'!$D$5007,0)+H2529)=16,"",MATCH($C$8,OFFSET([1]NKC!$D$10,H2529,0):'[1]NKC'!$D$5007,0)+H2529)&lt;IF(TYPE(MATCH($C$8,OFFSET([1]NKC!$E$10,H2529,0):'[1]NKC'!$E$5007,0)+H2529)=16,"",MATCH($C$8,OFFSET([1]NKC!$E$10,H2529,0):'[1]NKC'!$E$5007,0)+H2529),IF(TYPE(MATCH($C$8,OFFSET([1]NKC!$D$10,H2529,0):'[1]NKC'!$D$5007,0)+H2529)=16,"",MATCH($C$8,OFFSET([1]NKC!$D$10,H2529,0):'[1]NKC'!$D$5007,0)+H2529),IF(TYPE(MATCH($C$8,OFFSET([1]NKC!$E$10,H2529,0):'[1]NKC'!$E$5007,0)+H2529)=16,"",MATCH($C$8,OFFSET([1]NKC!$E$10,H2529,0):'[1]NKC'!$E$5007,0)+H2529))</f>
        <v/>
      </c>
    </row>
    <row r="2531" spans="1:8" s="52" customFormat="1" ht="14.25" hidden="1">
      <c r="A2531" s="45" t="str">
        <f ca="1">IF($H2531="","",INDEX([1]NKC!$A$10:$A$5007,$H2531))</f>
        <v/>
      </c>
      <c r="B2531" s="46" t="str">
        <f ca="1">IF($H2531="","",INDEX([1]NKC!$B$10:$B$5007,$H2531))</f>
        <v/>
      </c>
      <c r="C2531" s="47" t="str">
        <f ca="1">IF($H2531="","",INDEX([1]NKC!$C$10:$C$5007,$H2531))</f>
        <v/>
      </c>
      <c r="D2531" s="48" t="str">
        <f ca="1">IF(IF($H2531="","",INDEX([1]NKC!$D$10:$D$5007,$H2531))=$C$8,IF($H2531="","",INDEX([1]NKC!$E$10:$E$5007,$H2531)),IF($H2531="","",INDEX([1]NKC!$D$10:$D$5007,$H2531)))</f>
        <v/>
      </c>
      <c r="E2531" s="49" t="str">
        <f ca="1">IF(IF($H2531="","",INDEX([1]NKC!$E$10:$E$5007,$H2531))=$C$8,"",IF($H2531="","",INDEX([1]NKC!$F$10:$F$5007,$H2531)))</f>
        <v/>
      </c>
      <c r="F2531" s="55" t="str">
        <f ca="1">IF(IF($H2531="","",INDEX([1]NKC!$D$10:$D$5007,$H2531))=$C$8,"",IF($H2531="","",INDEX([1]NKC!$F$10:$F$5007,$H2531)))</f>
        <v/>
      </c>
      <c r="G2531" s="50">
        <f ca="1">IF(SUM(E2531:F2531)=0,0,$G$11+SUM(E$12:$E2531)-SUM(F$12:$F2531))</f>
        <v>0</v>
      </c>
      <c r="H2531" s="51" t="str">
        <f ca="1">IF(IF(TYPE(MATCH($C$8,OFFSET([1]NKC!$D$10,H2530,0):'[1]NKC'!$D$5007,0)+H2530)=16,"",MATCH($C$8,OFFSET([1]NKC!$D$10,H2530,0):'[1]NKC'!$D$5007,0)+H2530)&lt;IF(TYPE(MATCH($C$8,OFFSET([1]NKC!$E$10,H2530,0):'[1]NKC'!$E$5007,0)+H2530)=16,"",MATCH($C$8,OFFSET([1]NKC!$E$10,H2530,0):'[1]NKC'!$E$5007,0)+H2530),IF(TYPE(MATCH($C$8,OFFSET([1]NKC!$D$10,H2530,0):'[1]NKC'!$D$5007,0)+H2530)=16,"",MATCH($C$8,OFFSET([1]NKC!$D$10,H2530,0):'[1]NKC'!$D$5007,0)+H2530),IF(TYPE(MATCH($C$8,OFFSET([1]NKC!$E$10,H2530,0):'[1]NKC'!$E$5007,0)+H2530)=16,"",MATCH($C$8,OFFSET([1]NKC!$E$10,H2530,0):'[1]NKC'!$E$5007,0)+H2530))</f>
        <v/>
      </c>
    </row>
    <row r="2532" spans="1:8" s="52" customFormat="1" ht="14.25" hidden="1">
      <c r="A2532" s="45" t="str">
        <f ca="1">IF($H2532="","",INDEX([1]NKC!$A$10:$A$5007,$H2532))</f>
        <v/>
      </c>
      <c r="B2532" s="46" t="str">
        <f ca="1">IF($H2532="","",INDEX([1]NKC!$B$10:$B$5007,$H2532))</f>
        <v/>
      </c>
      <c r="C2532" s="47" t="str">
        <f ca="1">IF($H2532="","",INDEX([1]NKC!$C$10:$C$5007,$H2532))</f>
        <v/>
      </c>
      <c r="D2532" s="48" t="str">
        <f ca="1">IF(IF($H2532="","",INDEX([1]NKC!$D$10:$D$5007,$H2532))=$C$8,IF($H2532="","",INDEX([1]NKC!$E$10:$E$5007,$H2532)),IF($H2532="","",INDEX([1]NKC!$D$10:$D$5007,$H2532)))</f>
        <v/>
      </c>
      <c r="E2532" s="49" t="str">
        <f ca="1">IF(IF($H2532="","",INDEX([1]NKC!$E$10:$E$5007,$H2532))=$C$8,"",IF($H2532="","",INDEX([1]NKC!$F$10:$F$5007,$H2532)))</f>
        <v/>
      </c>
      <c r="F2532" s="55" t="str">
        <f ca="1">IF(IF($H2532="","",INDEX([1]NKC!$D$10:$D$5007,$H2532))=$C$8,"",IF($H2532="","",INDEX([1]NKC!$F$10:$F$5007,$H2532)))</f>
        <v/>
      </c>
      <c r="G2532" s="50">
        <f ca="1">IF(SUM(E2532:F2532)=0,0,$G$11+SUM(E$12:$E2532)-SUM(F$12:$F2532))</f>
        <v>0</v>
      </c>
      <c r="H2532" s="51" t="str">
        <f ca="1">IF(IF(TYPE(MATCH($C$8,OFFSET([1]NKC!$D$10,H2531,0):'[1]NKC'!$D$5007,0)+H2531)=16,"",MATCH($C$8,OFFSET([1]NKC!$D$10,H2531,0):'[1]NKC'!$D$5007,0)+H2531)&lt;IF(TYPE(MATCH($C$8,OFFSET([1]NKC!$E$10,H2531,0):'[1]NKC'!$E$5007,0)+H2531)=16,"",MATCH($C$8,OFFSET([1]NKC!$E$10,H2531,0):'[1]NKC'!$E$5007,0)+H2531),IF(TYPE(MATCH($C$8,OFFSET([1]NKC!$D$10,H2531,0):'[1]NKC'!$D$5007,0)+H2531)=16,"",MATCH($C$8,OFFSET([1]NKC!$D$10,H2531,0):'[1]NKC'!$D$5007,0)+H2531),IF(TYPE(MATCH($C$8,OFFSET([1]NKC!$E$10,H2531,0):'[1]NKC'!$E$5007,0)+H2531)=16,"",MATCH($C$8,OFFSET([1]NKC!$E$10,H2531,0):'[1]NKC'!$E$5007,0)+H2531))</f>
        <v/>
      </c>
    </row>
    <row r="2533" spans="1:8" s="52" customFormat="1" ht="14.25" hidden="1">
      <c r="A2533" s="45" t="str">
        <f ca="1">IF($H2533="","",INDEX([1]NKC!$A$10:$A$5007,$H2533))</f>
        <v/>
      </c>
      <c r="B2533" s="46" t="str">
        <f ca="1">IF($H2533="","",INDEX([1]NKC!$B$10:$B$5007,$H2533))</f>
        <v/>
      </c>
      <c r="C2533" s="47" t="str">
        <f ca="1">IF($H2533="","",INDEX([1]NKC!$C$10:$C$5007,$H2533))</f>
        <v/>
      </c>
      <c r="D2533" s="48" t="str">
        <f ca="1">IF(IF($H2533="","",INDEX([1]NKC!$D$10:$D$5007,$H2533))=$C$8,IF($H2533="","",INDEX([1]NKC!$E$10:$E$5007,$H2533)),IF($H2533="","",INDEX([1]NKC!$D$10:$D$5007,$H2533)))</f>
        <v/>
      </c>
      <c r="E2533" s="49" t="str">
        <f ca="1">IF(IF($H2533="","",INDEX([1]NKC!$E$10:$E$5007,$H2533))=$C$8,"",IF($H2533="","",INDEX([1]NKC!$F$10:$F$5007,$H2533)))</f>
        <v/>
      </c>
      <c r="F2533" s="55" t="str">
        <f ca="1">IF(IF($H2533="","",INDEX([1]NKC!$D$10:$D$5007,$H2533))=$C$8,"",IF($H2533="","",INDEX([1]NKC!$F$10:$F$5007,$H2533)))</f>
        <v/>
      </c>
      <c r="G2533" s="50">
        <f ca="1">IF(SUM(E2533:F2533)=0,0,$G$11+SUM(E$12:$E2533)-SUM(F$12:$F2533))</f>
        <v>0</v>
      </c>
      <c r="H2533" s="51" t="str">
        <f ca="1">IF(IF(TYPE(MATCH($C$8,OFFSET([1]NKC!$D$10,H2532,0):'[1]NKC'!$D$5007,0)+H2532)=16,"",MATCH($C$8,OFFSET([1]NKC!$D$10,H2532,0):'[1]NKC'!$D$5007,0)+H2532)&lt;IF(TYPE(MATCH($C$8,OFFSET([1]NKC!$E$10,H2532,0):'[1]NKC'!$E$5007,0)+H2532)=16,"",MATCH($C$8,OFFSET([1]NKC!$E$10,H2532,0):'[1]NKC'!$E$5007,0)+H2532),IF(TYPE(MATCH($C$8,OFFSET([1]NKC!$D$10,H2532,0):'[1]NKC'!$D$5007,0)+H2532)=16,"",MATCH($C$8,OFFSET([1]NKC!$D$10,H2532,0):'[1]NKC'!$D$5007,0)+H2532),IF(TYPE(MATCH($C$8,OFFSET([1]NKC!$E$10,H2532,0):'[1]NKC'!$E$5007,0)+H2532)=16,"",MATCH($C$8,OFFSET([1]NKC!$E$10,H2532,0):'[1]NKC'!$E$5007,0)+H2532))</f>
        <v/>
      </c>
    </row>
    <row r="2534" spans="1:8" s="52" customFormat="1" ht="14.25" hidden="1">
      <c r="A2534" s="45" t="str">
        <f ca="1">IF($H2534="","",INDEX([1]NKC!$A$10:$A$5007,$H2534))</f>
        <v/>
      </c>
      <c r="B2534" s="46" t="str">
        <f ca="1">IF($H2534="","",INDEX([1]NKC!$B$10:$B$5007,$H2534))</f>
        <v/>
      </c>
      <c r="C2534" s="47" t="str">
        <f ca="1">IF($H2534="","",INDEX([1]NKC!$C$10:$C$5007,$H2534))</f>
        <v/>
      </c>
      <c r="D2534" s="48" t="str">
        <f ca="1">IF(IF($H2534="","",INDEX([1]NKC!$D$10:$D$5007,$H2534))=$C$8,IF($H2534="","",INDEX([1]NKC!$E$10:$E$5007,$H2534)),IF($H2534="","",INDEX([1]NKC!$D$10:$D$5007,$H2534)))</f>
        <v/>
      </c>
      <c r="E2534" s="49" t="str">
        <f ca="1">IF(IF($H2534="","",INDEX([1]NKC!$E$10:$E$5007,$H2534))=$C$8,"",IF($H2534="","",INDEX([1]NKC!$F$10:$F$5007,$H2534)))</f>
        <v/>
      </c>
      <c r="F2534" s="55" t="str">
        <f ca="1">IF(IF($H2534="","",INDEX([1]NKC!$D$10:$D$5007,$H2534))=$C$8,"",IF($H2534="","",INDEX([1]NKC!$F$10:$F$5007,$H2534)))</f>
        <v/>
      </c>
      <c r="G2534" s="50">
        <f ca="1">IF(SUM(E2534:F2534)=0,0,$G$11+SUM(E$12:$E2534)-SUM(F$12:$F2534))</f>
        <v>0</v>
      </c>
      <c r="H2534" s="51" t="str">
        <f ca="1">IF(IF(TYPE(MATCH($C$8,OFFSET([1]NKC!$D$10,H2533,0):'[1]NKC'!$D$5007,0)+H2533)=16,"",MATCH($C$8,OFFSET([1]NKC!$D$10,H2533,0):'[1]NKC'!$D$5007,0)+H2533)&lt;IF(TYPE(MATCH($C$8,OFFSET([1]NKC!$E$10,H2533,0):'[1]NKC'!$E$5007,0)+H2533)=16,"",MATCH($C$8,OFFSET([1]NKC!$E$10,H2533,0):'[1]NKC'!$E$5007,0)+H2533),IF(TYPE(MATCH($C$8,OFFSET([1]NKC!$D$10,H2533,0):'[1]NKC'!$D$5007,0)+H2533)=16,"",MATCH($C$8,OFFSET([1]NKC!$D$10,H2533,0):'[1]NKC'!$D$5007,0)+H2533),IF(TYPE(MATCH($C$8,OFFSET([1]NKC!$E$10,H2533,0):'[1]NKC'!$E$5007,0)+H2533)=16,"",MATCH($C$8,OFFSET([1]NKC!$E$10,H2533,0):'[1]NKC'!$E$5007,0)+H2533))</f>
        <v/>
      </c>
    </row>
    <row r="2535" spans="1:8" s="52" customFormat="1" ht="14.25" hidden="1">
      <c r="A2535" s="45" t="str">
        <f ca="1">IF($H2535="","",INDEX([1]NKC!$A$10:$A$5007,$H2535))</f>
        <v/>
      </c>
      <c r="B2535" s="46" t="str">
        <f ca="1">IF($H2535="","",INDEX([1]NKC!$B$10:$B$5007,$H2535))</f>
        <v/>
      </c>
      <c r="C2535" s="47" t="str">
        <f ca="1">IF($H2535="","",INDEX([1]NKC!$C$10:$C$5007,$H2535))</f>
        <v/>
      </c>
      <c r="D2535" s="48" t="str">
        <f ca="1">IF(IF($H2535="","",INDEX([1]NKC!$D$10:$D$5007,$H2535))=$C$8,IF($H2535="","",INDEX([1]NKC!$E$10:$E$5007,$H2535)),IF($H2535="","",INDEX([1]NKC!$D$10:$D$5007,$H2535)))</f>
        <v/>
      </c>
      <c r="E2535" s="49" t="str">
        <f ca="1">IF(IF($H2535="","",INDEX([1]NKC!$E$10:$E$5007,$H2535))=$C$8,"",IF($H2535="","",INDEX([1]NKC!$F$10:$F$5007,$H2535)))</f>
        <v/>
      </c>
      <c r="F2535" s="55" t="str">
        <f ca="1">IF(IF($H2535="","",INDEX([1]NKC!$D$10:$D$5007,$H2535))=$C$8,"",IF($H2535="","",INDEX([1]NKC!$F$10:$F$5007,$H2535)))</f>
        <v/>
      </c>
      <c r="G2535" s="50">
        <f ca="1">IF(SUM(E2535:F2535)=0,0,$G$11+SUM(E$12:$E2535)-SUM(F$12:$F2535))</f>
        <v>0</v>
      </c>
      <c r="H2535" s="51" t="str">
        <f ca="1">IF(IF(TYPE(MATCH($C$8,OFFSET([1]NKC!$D$10,H2534,0):'[1]NKC'!$D$5007,0)+H2534)=16,"",MATCH($C$8,OFFSET([1]NKC!$D$10,H2534,0):'[1]NKC'!$D$5007,0)+H2534)&lt;IF(TYPE(MATCH($C$8,OFFSET([1]NKC!$E$10,H2534,0):'[1]NKC'!$E$5007,0)+H2534)=16,"",MATCH($C$8,OFFSET([1]NKC!$E$10,H2534,0):'[1]NKC'!$E$5007,0)+H2534),IF(TYPE(MATCH($C$8,OFFSET([1]NKC!$D$10,H2534,0):'[1]NKC'!$D$5007,0)+H2534)=16,"",MATCH($C$8,OFFSET([1]NKC!$D$10,H2534,0):'[1]NKC'!$D$5007,0)+H2534),IF(TYPE(MATCH($C$8,OFFSET([1]NKC!$E$10,H2534,0):'[1]NKC'!$E$5007,0)+H2534)=16,"",MATCH($C$8,OFFSET([1]NKC!$E$10,H2534,0):'[1]NKC'!$E$5007,0)+H2534))</f>
        <v/>
      </c>
    </row>
    <row r="2536" spans="1:8" s="52" customFormat="1" ht="14.25" hidden="1">
      <c r="A2536" s="45" t="str">
        <f ca="1">IF($H2536="","",INDEX([1]NKC!$A$10:$A$5007,$H2536))</f>
        <v/>
      </c>
      <c r="B2536" s="46" t="str">
        <f ca="1">IF($H2536="","",INDEX([1]NKC!$B$10:$B$5007,$H2536))</f>
        <v/>
      </c>
      <c r="C2536" s="47" t="str">
        <f ca="1">IF($H2536="","",INDEX([1]NKC!$C$10:$C$5007,$H2536))</f>
        <v/>
      </c>
      <c r="D2536" s="48" t="str">
        <f ca="1">IF(IF($H2536="","",INDEX([1]NKC!$D$10:$D$5007,$H2536))=$C$8,IF($H2536="","",INDEX([1]NKC!$E$10:$E$5007,$H2536)),IF($H2536="","",INDEX([1]NKC!$D$10:$D$5007,$H2536)))</f>
        <v/>
      </c>
      <c r="E2536" s="49" t="str">
        <f ca="1">IF(IF($H2536="","",INDEX([1]NKC!$E$10:$E$5007,$H2536))=$C$8,"",IF($H2536="","",INDEX([1]NKC!$F$10:$F$5007,$H2536)))</f>
        <v/>
      </c>
      <c r="F2536" s="55" t="str">
        <f ca="1">IF(IF($H2536="","",INDEX([1]NKC!$D$10:$D$5007,$H2536))=$C$8,"",IF($H2536="","",INDEX([1]NKC!$F$10:$F$5007,$H2536)))</f>
        <v/>
      </c>
      <c r="G2536" s="50">
        <f ca="1">IF(SUM(E2536:F2536)=0,0,$G$11+SUM(E$12:$E2536)-SUM(F$12:$F2536))</f>
        <v>0</v>
      </c>
      <c r="H2536" s="51" t="str">
        <f ca="1">IF(IF(TYPE(MATCH($C$8,OFFSET([1]NKC!$D$10,H2535,0):'[1]NKC'!$D$5007,0)+H2535)=16,"",MATCH($C$8,OFFSET([1]NKC!$D$10,H2535,0):'[1]NKC'!$D$5007,0)+H2535)&lt;IF(TYPE(MATCH($C$8,OFFSET([1]NKC!$E$10,H2535,0):'[1]NKC'!$E$5007,0)+H2535)=16,"",MATCH($C$8,OFFSET([1]NKC!$E$10,H2535,0):'[1]NKC'!$E$5007,0)+H2535),IF(TYPE(MATCH($C$8,OFFSET([1]NKC!$D$10,H2535,0):'[1]NKC'!$D$5007,0)+H2535)=16,"",MATCH($C$8,OFFSET([1]NKC!$D$10,H2535,0):'[1]NKC'!$D$5007,0)+H2535),IF(TYPE(MATCH($C$8,OFFSET([1]NKC!$E$10,H2535,0):'[1]NKC'!$E$5007,0)+H2535)=16,"",MATCH($C$8,OFFSET([1]NKC!$E$10,H2535,0):'[1]NKC'!$E$5007,0)+H2535))</f>
        <v/>
      </c>
    </row>
    <row r="2537" spans="1:8" s="52" customFormat="1" ht="14.25" hidden="1">
      <c r="A2537" s="45" t="str">
        <f ca="1">IF($H2537="","",INDEX([1]NKC!$A$10:$A$5007,$H2537))</f>
        <v/>
      </c>
      <c r="B2537" s="46" t="str">
        <f ca="1">IF($H2537="","",INDEX([1]NKC!$B$10:$B$5007,$H2537))</f>
        <v/>
      </c>
      <c r="C2537" s="47" t="str">
        <f ca="1">IF($H2537="","",INDEX([1]NKC!$C$10:$C$5007,$H2537))</f>
        <v/>
      </c>
      <c r="D2537" s="48" t="str">
        <f ca="1">IF(IF($H2537="","",INDEX([1]NKC!$D$10:$D$5007,$H2537))=$C$8,IF($H2537="","",INDEX([1]NKC!$E$10:$E$5007,$H2537)),IF($H2537="","",INDEX([1]NKC!$D$10:$D$5007,$H2537)))</f>
        <v/>
      </c>
      <c r="E2537" s="49" t="str">
        <f ca="1">IF(IF($H2537="","",INDEX([1]NKC!$E$10:$E$5007,$H2537))=$C$8,"",IF($H2537="","",INDEX([1]NKC!$F$10:$F$5007,$H2537)))</f>
        <v/>
      </c>
      <c r="F2537" s="55" t="str">
        <f ca="1">IF(IF($H2537="","",INDEX([1]NKC!$D$10:$D$5007,$H2537))=$C$8,"",IF($H2537="","",INDEX([1]NKC!$F$10:$F$5007,$H2537)))</f>
        <v/>
      </c>
      <c r="G2537" s="50">
        <f ca="1">IF(SUM(E2537:F2537)=0,0,$G$11+SUM(E$12:$E2537)-SUM(F$12:$F2537))</f>
        <v>0</v>
      </c>
      <c r="H2537" s="51" t="str">
        <f ca="1">IF(IF(TYPE(MATCH($C$8,OFFSET([1]NKC!$D$10,H2536,0):'[1]NKC'!$D$5007,0)+H2536)=16,"",MATCH($C$8,OFFSET([1]NKC!$D$10,H2536,0):'[1]NKC'!$D$5007,0)+H2536)&lt;IF(TYPE(MATCH($C$8,OFFSET([1]NKC!$E$10,H2536,0):'[1]NKC'!$E$5007,0)+H2536)=16,"",MATCH($C$8,OFFSET([1]NKC!$E$10,H2536,0):'[1]NKC'!$E$5007,0)+H2536),IF(TYPE(MATCH($C$8,OFFSET([1]NKC!$D$10,H2536,0):'[1]NKC'!$D$5007,0)+H2536)=16,"",MATCH($C$8,OFFSET([1]NKC!$D$10,H2536,0):'[1]NKC'!$D$5007,0)+H2536),IF(TYPE(MATCH($C$8,OFFSET([1]NKC!$E$10,H2536,0):'[1]NKC'!$E$5007,0)+H2536)=16,"",MATCH($C$8,OFFSET([1]NKC!$E$10,H2536,0):'[1]NKC'!$E$5007,0)+H2536))</f>
        <v/>
      </c>
    </row>
    <row r="2538" spans="1:8" s="52" customFormat="1" ht="14.25" hidden="1">
      <c r="A2538" s="45" t="str">
        <f ca="1">IF($H2538="","",INDEX([1]NKC!$A$10:$A$5007,$H2538))</f>
        <v/>
      </c>
      <c r="B2538" s="46" t="str">
        <f ca="1">IF($H2538="","",INDEX([1]NKC!$B$10:$B$5007,$H2538))</f>
        <v/>
      </c>
      <c r="C2538" s="47" t="str">
        <f ca="1">IF($H2538="","",INDEX([1]NKC!$C$10:$C$5007,$H2538))</f>
        <v/>
      </c>
      <c r="D2538" s="48" t="str">
        <f ca="1">IF(IF($H2538="","",INDEX([1]NKC!$D$10:$D$5007,$H2538))=$C$8,IF($H2538="","",INDEX([1]NKC!$E$10:$E$5007,$H2538)),IF($H2538="","",INDEX([1]NKC!$D$10:$D$5007,$H2538)))</f>
        <v/>
      </c>
      <c r="E2538" s="49" t="str">
        <f ca="1">IF(IF($H2538="","",INDEX([1]NKC!$E$10:$E$5007,$H2538))=$C$8,"",IF($H2538="","",INDEX([1]NKC!$F$10:$F$5007,$H2538)))</f>
        <v/>
      </c>
      <c r="F2538" s="55" t="str">
        <f ca="1">IF(IF($H2538="","",INDEX([1]NKC!$D$10:$D$5007,$H2538))=$C$8,"",IF($H2538="","",INDEX([1]NKC!$F$10:$F$5007,$H2538)))</f>
        <v/>
      </c>
      <c r="G2538" s="50">
        <f ca="1">IF(SUM(E2538:F2538)=0,0,$G$11+SUM(E$12:$E2538)-SUM(F$12:$F2538))</f>
        <v>0</v>
      </c>
      <c r="H2538" s="51" t="str">
        <f ca="1">IF(IF(TYPE(MATCH($C$8,OFFSET([1]NKC!$D$10,H2537,0):'[1]NKC'!$D$5007,0)+H2537)=16,"",MATCH($C$8,OFFSET([1]NKC!$D$10,H2537,0):'[1]NKC'!$D$5007,0)+H2537)&lt;IF(TYPE(MATCH($C$8,OFFSET([1]NKC!$E$10,H2537,0):'[1]NKC'!$E$5007,0)+H2537)=16,"",MATCH($C$8,OFFSET([1]NKC!$E$10,H2537,0):'[1]NKC'!$E$5007,0)+H2537),IF(TYPE(MATCH($C$8,OFFSET([1]NKC!$D$10,H2537,0):'[1]NKC'!$D$5007,0)+H2537)=16,"",MATCH($C$8,OFFSET([1]NKC!$D$10,H2537,0):'[1]NKC'!$D$5007,0)+H2537),IF(TYPE(MATCH($C$8,OFFSET([1]NKC!$E$10,H2537,0):'[1]NKC'!$E$5007,0)+H2537)=16,"",MATCH($C$8,OFFSET([1]NKC!$E$10,H2537,0):'[1]NKC'!$E$5007,0)+H2537))</f>
        <v/>
      </c>
    </row>
    <row r="2539" spans="1:8" s="52" customFormat="1" ht="14.25" hidden="1">
      <c r="A2539" s="45" t="str">
        <f ca="1">IF($H2539="","",INDEX([1]NKC!$A$10:$A$5007,$H2539))</f>
        <v/>
      </c>
      <c r="B2539" s="46" t="str">
        <f ca="1">IF($H2539="","",INDEX([1]NKC!$B$10:$B$5007,$H2539))</f>
        <v/>
      </c>
      <c r="C2539" s="47" t="str">
        <f ca="1">IF($H2539="","",INDEX([1]NKC!$C$10:$C$5007,$H2539))</f>
        <v/>
      </c>
      <c r="D2539" s="48" t="str">
        <f ca="1">IF(IF($H2539="","",INDEX([1]NKC!$D$10:$D$5007,$H2539))=$C$8,IF($H2539="","",INDEX([1]NKC!$E$10:$E$5007,$H2539)),IF($H2539="","",INDEX([1]NKC!$D$10:$D$5007,$H2539)))</f>
        <v/>
      </c>
      <c r="E2539" s="49" t="str">
        <f ca="1">IF(IF($H2539="","",INDEX([1]NKC!$E$10:$E$5007,$H2539))=$C$8,"",IF($H2539="","",INDEX([1]NKC!$F$10:$F$5007,$H2539)))</f>
        <v/>
      </c>
      <c r="F2539" s="55" t="str">
        <f ca="1">IF(IF($H2539="","",INDEX([1]NKC!$D$10:$D$5007,$H2539))=$C$8,"",IF($H2539="","",INDEX([1]NKC!$F$10:$F$5007,$H2539)))</f>
        <v/>
      </c>
      <c r="G2539" s="50">
        <f ca="1">IF(SUM(E2539:F2539)=0,0,$G$11+SUM(E$12:$E2539)-SUM(F$12:$F2539))</f>
        <v>0</v>
      </c>
      <c r="H2539" s="51" t="str">
        <f ca="1">IF(IF(TYPE(MATCH($C$8,OFFSET([1]NKC!$D$10,H2538,0):'[1]NKC'!$D$5007,0)+H2538)=16,"",MATCH($C$8,OFFSET([1]NKC!$D$10,H2538,0):'[1]NKC'!$D$5007,0)+H2538)&lt;IF(TYPE(MATCH($C$8,OFFSET([1]NKC!$E$10,H2538,0):'[1]NKC'!$E$5007,0)+H2538)=16,"",MATCH($C$8,OFFSET([1]NKC!$E$10,H2538,0):'[1]NKC'!$E$5007,0)+H2538),IF(TYPE(MATCH($C$8,OFFSET([1]NKC!$D$10,H2538,0):'[1]NKC'!$D$5007,0)+H2538)=16,"",MATCH($C$8,OFFSET([1]NKC!$D$10,H2538,0):'[1]NKC'!$D$5007,0)+H2538),IF(TYPE(MATCH($C$8,OFFSET([1]NKC!$E$10,H2538,0):'[1]NKC'!$E$5007,0)+H2538)=16,"",MATCH($C$8,OFFSET([1]NKC!$E$10,H2538,0):'[1]NKC'!$E$5007,0)+H2538))</f>
        <v/>
      </c>
    </row>
    <row r="2540" spans="1:8" s="52" customFormat="1" ht="14.25" hidden="1">
      <c r="A2540" s="45" t="str">
        <f ca="1">IF($H2540="","",INDEX([1]NKC!$A$10:$A$5007,$H2540))</f>
        <v/>
      </c>
      <c r="B2540" s="46" t="str">
        <f ca="1">IF($H2540="","",INDEX([1]NKC!$B$10:$B$5007,$H2540))</f>
        <v/>
      </c>
      <c r="C2540" s="47" t="str">
        <f ca="1">IF($H2540="","",INDEX([1]NKC!$C$10:$C$5007,$H2540))</f>
        <v/>
      </c>
      <c r="D2540" s="48" t="str">
        <f ca="1">IF(IF($H2540="","",INDEX([1]NKC!$D$10:$D$5007,$H2540))=$C$8,IF($H2540="","",INDEX([1]NKC!$E$10:$E$5007,$H2540)),IF($H2540="","",INDEX([1]NKC!$D$10:$D$5007,$H2540)))</f>
        <v/>
      </c>
      <c r="E2540" s="49" t="str">
        <f ca="1">IF(IF($H2540="","",INDEX([1]NKC!$E$10:$E$5007,$H2540))=$C$8,"",IF($H2540="","",INDEX([1]NKC!$F$10:$F$5007,$H2540)))</f>
        <v/>
      </c>
      <c r="F2540" s="55" t="str">
        <f ca="1">IF(IF($H2540="","",INDEX([1]NKC!$D$10:$D$5007,$H2540))=$C$8,"",IF($H2540="","",INDEX([1]NKC!$F$10:$F$5007,$H2540)))</f>
        <v/>
      </c>
      <c r="G2540" s="50">
        <f ca="1">IF(SUM(E2540:F2540)=0,0,$G$11+SUM(E$12:$E2540)-SUM(F$12:$F2540))</f>
        <v>0</v>
      </c>
      <c r="H2540" s="51" t="str">
        <f ca="1">IF(IF(TYPE(MATCH($C$8,OFFSET([1]NKC!$D$10,H2539,0):'[1]NKC'!$D$5007,0)+H2539)=16,"",MATCH($C$8,OFFSET([1]NKC!$D$10,H2539,0):'[1]NKC'!$D$5007,0)+H2539)&lt;IF(TYPE(MATCH($C$8,OFFSET([1]NKC!$E$10,H2539,0):'[1]NKC'!$E$5007,0)+H2539)=16,"",MATCH($C$8,OFFSET([1]NKC!$E$10,H2539,0):'[1]NKC'!$E$5007,0)+H2539),IF(TYPE(MATCH($C$8,OFFSET([1]NKC!$D$10,H2539,0):'[1]NKC'!$D$5007,0)+H2539)=16,"",MATCH($C$8,OFFSET([1]NKC!$D$10,H2539,0):'[1]NKC'!$D$5007,0)+H2539),IF(TYPE(MATCH($C$8,OFFSET([1]NKC!$E$10,H2539,0):'[1]NKC'!$E$5007,0)+H2539)=16,"",MATCH($C$8,OFFSET([1]NKC!$E$10,H2539,0):'[1]NKC'!$E$5007,0)+H2539))</f>
        <v/>
      </c>
    </row>
    <row r="2541" spans="1:8" s="52" customFormat="1" ht="14.25" hidden="1">
      <c r="A2541" s="45" t="str">
        <f ca="1">IF($H2541="","",INDEX([1]NKC!$A$10:$A$5007,$H2541))</f>
        <v/>
      </c>
      <c r="B2541" s="46" t="str">
        <f ca="1">IF($H2541="","",INDEX([1]NKC!$B$10:$B$5007,$H2541))</f>
        <v/>
      </c>
      <c r="C2541" s="47" t="str">
        <f ca="1">IF($H2541="","",INDEX([1]NKC!$C$10:$C$5007,$H2541))</f>
        <v/>
      </c>
      <c r="D2541" s="48" t="str">
        <f ca="1">IF(IF($H2541="","",INDEX([1]NKC!$D$10:$D$5007,$H2541))=$C$8,IF($H2541="","",INDEX([1]NKC!$E$10:$E$5007,$H2541)),IF($H2541="","",INDEX([1]NKC!$D$10:$D$5007,$H2541)))</f>
        <v/>
      </c>
      <c r="E2541" s="49" t="str">
        <f ca="1">IF(IF($H2541="","",INDEX([1]NKC!$E$10:$E$5007,$H2541))=$C$8,"",IF($H2541="","",INDEX([1]NKC!$F$10:$F$5007,$H2541)))</f>
        <v/>
      </c>
      <c r="F2541" s="55" t="str">
        <f ca="1">IF(IF($H2541="","",INDEX([1]NKC!$D$10:$D$5007,$H2541))=$C$8,"",IF($H2541="","",INDEX([1]NKC!$F$10:$F$5007,$H2541)))</f>
        <v/>
      </c>
      <c r="G2541" s="50">
        <f ca="1">IF(SUM(E2541:F2541)=0,0,$G$11+SUM(E$12:$E2541)-SUM(F$12:$F2541))</f>
        <v>0</v>
      </c>
      <c r="H2541" s="51" t="str">
        <f ca="1">IF(IF(TYPE(MATCH($C$8,OFFSET([1]NKC!$D$10,H2540,0):'[1]NKC'!$D$5007,0)+H2540)=16,"",MATCH($C$8,OFFSET([1]NKC!$D$10,H2540,0):'[1]NKC'!$D$5007,0)+H2540)&lt;IF(TYPE(MATCH($C$8,OFFSET([1]NKC!$E$10,H2540,0):'[1]NKC'!$E$5007,0)+H2540)=16,"",MATCH($C$8,OFFSET([1]NKC!$E$10,H2540,0):'[1]NKC'!$E$5007,0)+H2540),IF(TYPE(MATCH($C$8,OFFSET([1]NKC!$D$10,H2540,0):'[1]NKC'!$D$5007,0)+H2540)=16,"",MATCH($C$8,OFFSET([1]NKC!$D$10,H2540,0):'[1]NKC'!$D$5007,0)+H2540),IF(TYPE(MATCH($C$8,OFFSET([1]NKC!$E$10,H2540,0):'[1]NKC'!$E$5007,0)+H2540)=16,"",MATCH($C$8,OFFSET([1]NKC!$E$10,H2540,0):'[1]NKC'!$E$5007,0)+H2540))</f>
        <v/>
      </c>
    </row>
    <row r="2542" spans="1:8" s="52" customFormat="1" ht="14.25" hidden="1">
      <c r="A2542" s="45" t="str">
        <f ca="1">IF($H2542="","",INDEX([1]NKC!$A$10:$A$5007,$H2542))</f>
        <v/>
      </c>
      <c r="B2542" s="46" t="str">
        <f ca="1">IF($H2542="","",INDEX([1]NKC!$B$10:$B$5007,$H2542))</f>
        <v/>
      </c>
      <c r="C2542" s="47" t="str">
        <f ca="1">IF($H2542="","",INDEX([1]NKC!$C$10:$C$5007,$H2542))</f>
        <v/>
      </c>
      <c r="D2542" s="48" t="str">
        <f ca="1">IF(IF($H2542="","",INDEX([1]NKC!$D$10:$D$5007,$H2542))=$C$8,IF($H2542="","",INDEX([1]NKC!$E$10:$E$5007,$H2542)),IF($H2542="","",INDEX([1]NKC!$D$10:$D$5007,$H2542)))</f>
        <v/>
      </c>
      <c r="E2542" s="49" t="str">
        <f ca="1">IF(IF($H2542="","",INDEX([1]NKC!$E$10:$E$5007,$H2542))=$C$8,"",IF($H2542="","",INDEX([1]NKC!$F$10:$F$5007,$H2542)))</f>
        <v/>
      </c>
      <c r="F2542" s="55" t="str">
        <f ca="1">IF(IF($H2542="","",INDEX([1]NKC!$D$10:$D$5007,$H2542))=$C$8,"",IF($H2542="","",INDEX([1]NKC!$F$10:$F$5007,$H2542)))</f>
        <v/>
      </c>
      <c r="G2542" s="50">
        <f ca="1">IF(SUM(E2542:F2542)=0,0,$G$11+SUM(E$12:$E2542)-SUM(F$12:$F2542))</f>
        <v>0</v>
      </c>
      <c r="H2542" s="51" t="str">
        <f ca="1">IF(IF(TYPE(MATCH($C$8,OFFSET([1]NKC!$D$10,H2541,0):'[1]NKC'!$D$5007,0)+H2541)=16,"",MATCH($C$8,OFFSET([1]NKC!$D$10,H2541,0):'[1]NKC'!$D$5007,0)+H2541)&lt;IF(TYPE(MATCH($C$8,OFFSET([1]NKC!$E$10,H2541,0):'[1]NKC'!$E$5007,0)+H2541)=16,"",MATCH($C$8,OFFSET([1]NKC!$E$10,H2541,0):'[1]NKC'!$E$5007,0)+H2541),IF(TYPE(MATCH($C$8,OFFSET([1]NKC!$D$10,H2541,0):'[1]NKC'!$D$5007,0)+H2541)=16,"",MATCH($C$8,OFFSET([1]NKC!$D$10,H2541,0):'[1]NKC'!$D$5007,0)+H2541),IF(TYPE(MATCH($C$8,OFFSET([1]NKC!$E$10,H2541,0):'[1]NKC'!$E$5007,0)+H2541)=16,"",MATCH($C$8,OFFSET([1]NKC!$E$10,H2541,0):'[1]NKC'!$E$5007,0)+H2541))</f>
        <v/>
      </c>
    </row>
    <row r="2543" spans="1:8" s="52" customFormat="1" ht="14.25" hidden="1">
      <c r="A2543" s="45" t="str">
        <f ca="1">IF($H2543="","",INDEX([1]NKC!$A$10:$A$5007,$H2543))</f>
        <v/>
      </c>
      <c r="B2543" s="46" t="str">
        <f ca="1">IF($H2543="","",INDEX([1]NKC!$B$10:$B$5007,$H2543))</f>
        <v/>
      </c>
      <c r="C2543" s="47" t="str">
        <f ca="1">IF($H2543="","",INDEX([1]NKC!$C$10:$C$5007,$H2543))</f>
        <v/>
      </c>
      <c r="D2543" s="48" t="str">
        <f ca="1">IF(IF($H2543="","",INDEX([1]NKC!$D$10:$D$5007,$H2543))=$C$8,IF($H2543="","",INDEX([1]NKC!$E$10:$E$5007,$H2543)),IF($H2543="","",INDEX([1]NKC!$D$10:$D$5007,$H2543)))</f>
        <v/>
      </c>
      <c r="E2543" s="49" t="str">
        <f ca="1">IF(IF($H2543="","",INDEX([1]NKC!$E$10:$E$5007,$H2543))=$C$8,"",IF($H2543="","",INDEX([1]NKC!$F$10:$F$5007,$H2543)))</f>
        <v/>
      </c>
      <c r="F2543" s="55" t="str">
        <f ca="1">IF(IF($H2543="","",INDEX([1]NKC!$D$10:$D$5007,$H2543))=$C$8,"",IF($H2543="","",INDEX([1]NKC!$F$10:$F$5007,$H2543)))</f>
        <v/>
      </c>
      <c r="G2543" s="50">
        <f ca="1">IF(SUM(E2543:F2543)=0,0,$G$11+SUM(E$12:$E2543)-SUM(F$12:$F2543))</f>
        <v>0</v>
      </c>
      <c r="H2543" s="51" t="str">
        <f ca="1">IF(IF(TYPE(MATCH($C$8,OFFSET([1]NKC!$D$10,H2542,0):'[1]NKC'!$D$5007,0)+H2542)=16,"",MATCH($C$8,OFFSET([1]NKC!$D$10,H2542,0):'[1]NKC'!$D$5007,0)+H2542)&lt;IF(TYPE(MATCH($C$8,OFFSET([1]NKC!$E$10,H2542,0):'[1]NKC'!$E$5007,0)+H2542)=16,"",MATCH($C$8,OFFSET([1]NKC!$E$10,H2542,0):'[1]NKC'!$E$5007,0)+H2542),IF(TYPE(MATCH($C$8,OFFSET([1]NKC!$D$10,H2542,0):'[1]NKC'!$D$5007,0)+H2542)=16,"",MATCH($C$8,OFFSET([1]NKC!$D$10,H2542,0):'[1]NKC'!$D$5007,0)+H2542),IF(TYPE(MATCH($C$8,OFFSET([1]NKC!$E$10,H2542,0):'[1]NKC'!$E$5007,0)+H2542)=16,"",MATCH($C$8,OFFSET([1]NKC!$E$10,H2542,0):'[1]NKC'!$E$5007,0)+H2542))</f>
        <v/>
      </c>
    </row>
    <row r="2544" spans="1:8" s="52" customFormat="1" ht="14.25" hidden="1">
      <c r="A2544" s="45" t="str">
        <f ca="1">IF($H2544="","",INDEX([1]NKC!$A$10:$A$5007,$H2544))</f>
        <v/>
      </c>
      <c r="B2544" s="46" t="str">
        <f ca="1">IF($H2544="","",INDEX([1]NKC!$B$10:$B$5007,$H2544))</f>
        <v/>
      </c>
      <c r="C2544" s="47" t="str">
        <f ca="1">IF($H2544="","",INDEX([1]NKC!$C$10:$C$5007,$H2544))</f>
        <v/>
      </c>
      <c r="D2544" s="48" t="str">
        <f ca="1">IF(IF($H2544="","",INDEX([1]NKC!$D$10:$D$5007,$H2544))=$C$8,IF($H2544="","",INDEX([1]NKC!$E$10:$E$5007,$H2544)),IF($H2544="","",INDEX([1]NKC!$D$10:$D$5007,$H2544)))</f>
        <v/>
      </c>
      <c r="E2544" s="49" t="str">
        <f ca="1">IF(IF($H2544="","",INDEX([1]NKC!$E$10:$E$5007,$H2544))=$C$8,"",IF($H2544="","",INDEX([1]NKC!$F$10:$F$5007,$H2544)))</f>
        <v/>
      </c>
      <c r="F2544" s="55" t="str">
        <f ca="1">IF(IF($H2544="","",INDEX([1]NKC!$D$10:$D$5007,$H2544))=$C$8,"",IF($H2544="","",INDEX([1]NKC!$F$10:$F$5007,$H2544)))</f>
        <v/>
      </c>
      <c r="G2544" s="50">
        <f ca="1">IF(SUM(E2544:F2544)=0,0,$G$11+SUM(E$12:$E2544)-SUM(F$12:$F2544))</f>
        <v>0</v>
      </c>
      <c r="H2544" s="51" t="str">
        <f ca="1">IF(IF(TYPE(MATCH($C$8,OFFSET([1]NKC!$D$10,H2543,0):'[1]NKC'!$D$5007,0)+H2543)=16,"",MATCH($C$8,OFFSET([1]NKC!$D$10,H2543,0):'[1]NKC'!$D$5007,0)+H2543)&lt;IF(TYPE(MATCH($C$8,OFFSET([1]NKC!$E$10,H2543,0):'[1]NKC'!$E$5007,0)+H2543)=16,"",MATCH($C$8,OFFSET([1]NKC!$E$10,H2543,0):'[1]NKC'!$E$5007,0)+H2543),IF(TYPE(MATCH($C$8,OFFSET([1]NKC!$D$10,H2543,0):'[1]NKC'!$D$5007,0)+H2543)=16,"",MATCH($C$8,OFFSET([1]NKC!$D$10,H2543,0):'[1]NKC'!$D$5007,0)+H2543),IF(TYPE(MATCH($C$8,OFFSET([1]NKC!$E$10,H2543,0):'[1]NKC'!$E$5007,0)+H2543)=16,"",MATCH($C$8,OFFSET([1]NKC!$E$10,H2543,0):'[1]NKC'!$E$5007,0)+H2543))</f>
        <v/>
      </c>
    </row>
    <row r="2545" spans="1:8" s="52" customFormat="1" ht="14.25" hidden="1">
      <c r="A2545" s="45" t="str">
        <f ca="1">IF($H2545="","",INDEX([1]NKC!$A$10:$A$5007,$H2545))</f>
        <v/>
      </c>
      <c r="B2545" s="46" t="str">
        <f ca="1">IF($H2545="","",INDEX([1]NKC!$B$10:$B$5007,$H2545))</f>
        <v/>
      </c>
      <c r="C2545" s="47" t="str">
        <f ca="1">IF($H2545="","",INDEX([1]NKC!$C$10:$C$5007,$H2545))</f>
        <v/>
      </c>
      <c r="D2545" s="48" t="str">
        <f ca="1">IF(IF($H2545="","",INDEX([1]NKC!$D$10:$D$5007,$H2545))=$C$8,IF($H2545="","",INDEX([1]NKC!$E$10:$E$5007,$H2545)),IF($H2545="","",INDEX([1]NKC!$D$10:$D$5007,$H2545)))</f>
        <v/>
      </c>
      <c r="E2545" s="49" t="str">
        <f ca="1">IF(IF($H2545="","",INDEX([1]NKC!$E$10:$E$5007,$H2545))=$C$8,"",IF($H2545="","",INDEX([1]NKC!$F$10:$F$5007,$H2545)))</f>
        <v/>
      </c>
      <c r="F2545" s="55" t="str">
        <f ca="1">IF(IF($H2545="","",INDEX([1]NKC!$D$10:$D$5007,$H2545))=$C$8,"",IF($H2545="","",INDEX([1]NKC!$F$10:$F$5007,$H2545)))</f>
        <v/>
      </c>
      <c r="G2545" s="50">
        <f ca="1">IF(SUM(E2545:F2545)=0,0,$G$11+SUM(E$12:$E2545)-SUM(F$12:$F2545))</f>
        <v>0</v>
      </c>
      <c r="H2545" s="51" t="str">
        <f ca="1">IF(IF(TYPE(MATCH($C$8,OFFSET([1]NKC!$D$10,H2544,0):'[1]NKC'!$D$5007,0)+H2544)=16,"",MATCH($C$8,OFFSET([1]NKC!$D$10,H2544,0):'[1]NKC'!$D$5007,0)+H2544)&lt;IF(TYPE(MATCH($C$8,OFFSET([1]NKC!$E$10,H2544,0):'[1]NKC'!$E$5007,0)+H2544)=16,"",MATCH($C$8,OFFSET([1]NKC!$E$10,H2544,0):'[1]NKC'!$E$5007,0)+H2544),IF(TYPE(MATCH($C$8,OFFSET([1]NKC!$D$10,H2544,0):'[1]NKC'!$D$5007,0)+H2544)=16,"",MATCH($C$8,OFFSET([1]NKC!$D$10,H2544,0):'[1]NKC'!$D$5007,0)+H2544),IF(TYPE(MATCH($C$8,OFFSET([1]NKC!$E$10,H2544,0):'[1]NKC'!$E$5007,0)+H2544)=16,"",MATCH($C$8,OFFSET([1]NKC!$E$10,H2544,0):'[1]NKC'!$E$5007,0)+H2544))</f>
        <v/>
      </c>
    </row>
    <row r="2546" spans="1:8" s="52" customFormat="1" ht="14.25" hidden="1">
      <c r="A2546" s="45" t="str">
        <f ca="1">IF($H2546="","",INDEX([1]NKC!$A$10:$A$5007,$H2546))</f>
        <v/>
      </c>
      <c r="B2546" s="46" t="str">
        <f ca="1">IF($H2546="","",INDEX([1]NKC!$B$10:$B$5007,$H2546))</f>
        <v/>
      </c>
      <c r="C2546" s="47" t="str">
        <f ca="1">IF($H2546="","",INDEX([1]NKC!$C$10:$C$5007,$H2546))</f>
        <v/>
      </c>
      <c r="D2546" s="48" t="str">
        <f ca="1">IF(IF($H2546="","",INDEX([1]NKC!$D$10:$D$5007,$H2546))=$C$8,IF($H2546="","",INDEX([1]NKC!$E$10:$E$5007,$H2546)),IF($H2546="","",INDEX([1]NKC!$D$10:$D$5007,$H2546)))</f>
        <v/>
      </c>
      <c r="E2546" s="49" t="str">
        <f ca="1">IF(IF($H2546="","",INDEX([1]NKC!$E$10:$E$5007,$H2546))=$C$8,"",IF($H2546="","",INDEX([1]NKC!$F$10:$F$5007,$H2546)))</f>
        <v/>
      </c>
      <c r="F2546" s="55" t="str">
        <f ca="1">IF(IF($H2546="","",INDEX([1]NKC!$D$10:$D$5007,$H2546))=$C$8,"",IF($H2546="","",INDEX([1]NKC!$F$10:$F$5007,$H2546)))</f>
        <v/>
      </c>
      <c r="G2546" s="50">
        <f ca="1">IF(SUM(E2546:F2546)=0,0,$G$11+SUM(E$12:$E2546)-SUM(F$12:$F2546))</f>
        <v>0</v>
      </c>
      <c r="H2546" s="51" t="str">
        <f ca="1">IF(IF(TYPE(MATCH($C$8,OFFSET([1]NKC!$D$10,H2545,0):'[1]NKC'!$D$5007,0)+H2545)=16,"",MATCH($C$8,OFFSET([1]NKC!$D$10,H2545,0):'[1]NKC'!$D$5007,0)+H2545)&lt;IF(TYPE(MATCH($C$8,OFFSET([1]NKC!$E$10,H2545,0):'[1]NKC'!$E$5007,0)+H2545)=16,"",MATCH($C$8,OFFSET([1]NKC!$E$10,H2545,0):'[1]NKC'!$E$5007,0)+H2545),IF(TYPE(MATCH($C$8,OFFSET([1]NKC!$D$10,H2545,0):'[1]NKC'!$D$5007,0)+H2545)=16,"",MATCH($C$8,OFFSET([1]NKC!$D$10,H2545,0):'[1]NKC'!$D$5007,0)+H2545),IF(TYPE(MATCH($C$8,OFFSET([1]NKC!$E$10,H2545,0):'[1]NKC'!$E$5007,0)+H2545)=16,"",MATCH($C$8,OFFSET([1]NKC!$E$10,H2545,0):'[1]NKC'!$E$5007,0)+H2545))</f>
        <v/>
      </c>
    </row>
    <row r="2547" spans="1:8" s="52" customFormat="1" ht="14.25" hidden="1">
      <c r="A2547" s="45" t="str">
        <f ca="1">IF($H2547="","",INDEX([1]NKC!$A$10:$A$5007,$H2547))</f>
        <v/>
      </c>
      <c r="B2547" s="46" t="str">
        <f ca="1">IF($H2547="","",INDEX([1]NKC!$B$10:$B$5007,$H2547))</f>
        <v/>
      </c>
      <c r="C2547" s="47" t="str">
        <f ca="1">IF($H2547="","",INDEX([1]NKC!$C$10:$C$5007,$H2547))</f>
        <v/>
      </c>
      <c r="D2547" s="48" t="str">
        <f ca="1">IF(IF($H2547="","",INDEX([1]NKC!$D$10:$D$5007,$H2547))=$C$8,IF($H2547="","",INDEX([1]NKC!$E$10:$E$5007,$H2547)),IF($H2547="","",INDEX([1]NKC!$D$10:$D$5007,$H2547)))</f>
        <v/>
      </c>
      <c r="E2547" s="49" t="str">
        <f ca="1">IF(IF($H2547="","",INDEX([1]NKC!$E$10:$E$5007,$H2547))=$C$8,"",IF($H2547="","",INDEX([1]NKC!$F$10:$F$5007,$H2547)))</f>
        <v/>
      </c>
      <c r="F2547" s="55" t="str">
        <f ca="1">IF(IF($H2547="","",INDEX([1]NKC!$D$10:$D$5007,$H2547))=$C$8,"",IF($H2547="","",INDEX([1]NKC!$F$10:$F$5007,$H2547)))</f>
        <v/>
      </c>
      <c r="G2547" s="50">
        <f ca="1">IF(SUM(E2547:F2547)=0,0,$G$11+SUM(E$12:$E2547)-SUM(F$12:$F2547))</f>
        <v>0</v>
      </c>
      <c r="H2547" s="51" t="str">
        <f ca="1">IF(IF(TYPE(MATCH($C$8,OFFSET([1]NKC!$D$10,H2546,0):'[1]NKC'!$D$5007,0)+H2546)=16,"",MATCH($C$8,OFFSET([1]NKC!$D$10,H2546,0):'[1]NKC'!$D$5007,0)+H2546)&lt;IF(TYPE(MATCH($C$8,OFFSET([1]NKC!$E$10,H2546,0):'[1]NKC'!$E$5007,0)+H2546)=16,"",MATCH($C$8,OFFSET([1]NKC!$E$10,H2546,0):'[1]NKC'!$E$5007,0)+H2546),IF(TYPE(MATCH($C$8,OFFSET([1]NKC!$D$10,H2546,0):'[1]NKC'!$D$5007,0)+H2546)=16,"",MATCH($C$8,OFFSET([1]NKC!$D$10,H2546,0):'[1]NKC'!$D$5007,0)+H2546),IF(TYPE(MATCH($C$8,OFFSET([1]NKC!$E$10,H2546,0):'[1]NKC'!$E$5007,0)+H2546)=16,"",MATCH($C$8,OFFSET([1]NKC!$E$10,H2546,0):'[1]NKC'!$E$5007,0)+H2546))</f>
        <v/>
      </c>
    </row>
    <row r="2548" spans="1:8" s="52" customFormat="1" ht="14.25" hidden="1">
      <c r="A2548" s="45" t="str">
        <f ca="1">IF($H2548="","",INDEX([1]NKC!$A$10:$A$5007,$H2548))</f>
        <v/>
      </c>
      <c r="B2548" s="46" t="str">
        <f ca="1">IF($H2548="","",INDEX([1]NKC!$B$10:$B$5007,$H2548))</f>
        <v/>
      </c>
      <c r="C2548" s="47" t="str">
        <f ca="1">IF($H2548="","",INDEX([1]NKC!$C$10:$C$5007,$H2548))</f>
        <v/>
      </c>
      <c r="D2548" s="48" t="str">
        <f ca="1">IF(IF($H2548="","",INDEX([1]NKC!$D$10:$D$5007,$H2548))=$C$8,IF($H2548="","",INDEX([1]NKC!$E$10:$E$5007,$H2548)),IF($H2548="","",INDEX([1]NKC!$D$10:$D$5007,$H2548)))</f>
        <v/>
      </c>
      <c r="E2548" s="49" t="str">
        <f ca="1">IF(IF($H2548="","",INDEX([1]NKC!$E$10:$E$5007,$H2548))=$C$8,"",IF($H2548="","",INDEX([1]NKC!$F$10:$F$5007,$H2548)))</f>
        <v/>
      </c>
      <c r="F2548" s="55" t="str">
        <f ca="1">IF(IF($H2548="","",INDEX([1]NKC!$D$10:$D$5007,$H2548))=$C$8,"",IF($H2548="","",INDEX([1]NKC!$F$10:$F$5007,$H2548)))</f>
        <v/>
      </c>
      <c r="G2548" s="50">
        <f ca="1">IF(SUM(E2548:F2548)=0,0,$G$11+SUM(E$12:$E2548)-SUM(F$12:$F2548))</f>
        <v>0</v>
      </c>
      <c r="H2548" s="51" t="str">
        <f ca="1">IF(IF(TYPE(MATCH($C$8,OFFSET([1]NKC!$D$10,H2547,0):'[1]NKC'!$D$5007,0)+H2547)=16,"",MATCH($C$8,OFFSET([1]NKC!$D$10,H2547,0):'[1]NKC'!$D$5007,0)+H2547)&lt;IF(TYPE(MATCH($C$8,OFFSET([1]NKC!$E$10,H2547,0):'[1]NKC'!$E$5007,0)+H2547)=16,"",MATCH($C$8,OFFSET([1]NKC!$E$10,H2547,0):'[1]NKC'!$E$5007,0)+H2547),IF(TYPE(MATCH($C$8,OFFSET([1]NKC!$D$10,H2547,0):'[1]NKC'!$D$5007,0)+H2547)=16,"",MATCH($C$8,OFFSET([1]NKC!$D$10,H2547,0):'[1]NKC'!$D$5007,0)+H2547),IF(TYPE(MATCH($C$8,OFFSET([1]NKC!$E$10,H2547,0):'[1]NKC'!$E$5007,0)+H2547)=16,"",MATCH($C$8,OFFSET([1]NKC!$E$10,H2547,0):'[1]NKC'!$E$5007,0)+H2547))</f>
        <v/>
      </c>
    </row>
    <row r="2549" spans="1:8" s="52" customFormat="1" ht="14.25" hidden="1">
      <c r="A2549" s="45" t="str">
        <f ca="1">IF($H2549="","",INDEX([1]NKC!$A$10:$A$5007,$H2549))</f>
        <v/>
      </c>
      <c r="B2549" s="46" t="str">
        <f ca="1">IF($H2549="","",INDEX([1]NKC!$B$10:$B$5007,$H2549))</f>
        <v/>
      </c>
      <c r="C2549" s="47" t="str">
        <f ca="1">IF($H2549="","",INDEX([1]NKC!$C$10:$C$5007,$H2549))</f>
        <v/>
      </c>
      <c r="D2549" s="48" t="str">
        <f ca="1">IF(IF($H2549="","",INDEX([1]NKC!$D$10:$D$5007,$H2549))=$C$8,IF($H2549="","",INDEX([1]NKC!$E$10:$E$5007,$H2549)),IF($H2549="","",INDEX([1]NKC!$D$10:$D$5007,$H2549)))</f>
        <v/>
      </c>
      <c r="E2549" s="49" t="str">
        <f ca="1">IF(IF($H2549="","",INDEX([1]NKC!$E$10:$E$5007,$H2549))=$C$8,"",IF($H2549="","",INDEX([1]NKC!$F$10:$F$5007,$H2549)))</f>
        <v/>
      </c>
      <c r="F2549" s="55" t="str">
        <f ca="1">IF(IF($H2549="","",INDEX([1]NKC!$D$10:$D$5007,$H2549))=$C$8,"",IF($H2549="","",INDEX([1]NKC!$F$10:$F$5007,$H2549)))</f>
        <v/>
      </c>
      <c r="G2549" s="50">
        <f ca="1">IF(SUM(E2549:F2549)=0,0,$G$11+SUM(E$12:$E2549)-SUM(F$12:$F2549))</f>
        <v>0</v>
      </c>
      <c r="H2549" s="51" t="str">
        <f ca="1">IF(IF(TYPE(MATCH($C$8,OFFSET([1]NKC!$D$10,H2548,0):'[1]NKC'!$D$5007,0)+H2548)=16,"",MATCH($C$8,OFFSET([1]NKC!$D$10,H2548,0):'[1]NKC'!$D$5007,0)+H2548)&lt;IF(TYPE(MATCH($C$8,OFFSET([1]NKC!$E$10,H2548,0):'[1]NKC'!$E$5007,0)+H2548)=16,"",MATCH($C$8,OFFSET([1]NKC!$E$10,H2548,0):'[1]NKC'!$E$5007,0)+H2548),IF(TYPE(MATCH($C$8,OFFSET([1]NKC!$D$10,H2548,0):'[1]NKC'!$D$5007,0)+H2548)=16,"",MATCH($C$8,OFFSET([1]NKC!$D$10,H2548,0):'[1]NKC'!$D$5007,0)+H2548),IF(TYPE(MATCH($C$8,OFFSET([1]NKC!$E$10,H2548,0):'[1]NKC'!$E$5007,0)+H2548)=16,"",MATCH($C$8,OFFSET([1]NKC!$E$10,H2548,0):'[1]NKC'!$E$5007,0)+H2548))</f>
        <v/>
      </c>
    </row>
    <row r="2550" spans="1:8" s="52" customFormat="1" ht="14.25" hidden="1">
      <c r="A2550" s="45" t="str">
        <f ca="1">IF($H2550="","",INDEX([1]NKC!$A$10:$A$5007,$H2550))</f>
        <v/>
      </c>
      <c r="B2550" s="46" t="str">
        <f ca="1">IF($H2550="","",INDEX([1]NKC!$B$10:$B$5007,$H2550))</f>
        <v/>
      </c>
      <c r="C2550" s="47" t="str">
        <f ca="1">IF($H2550="","",INDEX([1]NKC!$C$10:$C$5007,$H2550))</f>
        <v/>
      </c>
      <c r="D2550" s="48" t="str">
        <f ca="1">IF(IF($H2550="","",INDEX([1]NKC!$D$10:$D$5007,$H2550))=$C$8,IF($H2550="","",INDEX([1]NKC!$E$10:$E$5007,$H2550)),IF($H2550="","",INDEX([1]NKC!$D$10:$D$5007,$H2550)))</f>
        <v/>
      </c>
      <c r="E2550" s="49" t="str">
        <f ca="1">IF(IF($H2550="","",INDEX([1]NKC!$E$10:$E$5007,$H2550))=$C$8,"",IF($H2550="","",INDEX([1]NKC!$F$10:$F$5007,$H2550)))</f>
        <v/>
      </c>
      <c r="F2550" s="55" t="str">
        <f ca="1">IF(IF($H2550="","",INDEX([1]NKC!$D$10:$D$5007,$H2550))=$C$8,"",IF($H2550="","",INDEX([1]NKC!$F$10:$F$5007,$H2550)))</f>
        <v/>
      </c>
      <c r="G2550" s="50">
        <f ca="1">IF(SUM(E2550:F2550)=0,0,$G$11+SUM(E$12:$E2550)-SUM(F$12:$F2550))</f>
        <v>0</v>
      </c>
      <c r="H2550" s="51" t="str">
        <f ca="1">IF(IF(TYPE(MATCH($C$8,OFFSET([1]NKC!$D$10,H2549,0):'[1]NKC'!$D$5007,0)+H2549)=16,"",MATCH($C$8,OFFSET([1]NKC!$D$10,H2549,0):'[1]NKC'!$D$5007,0)+H2549)&lt;IF(TYPE(MATCH($C$8,OFFSET([1]NKC!$E$10,H2549,0):'[1]NKC'!$E$5007,0)+H2549)=16,"",MATCH($C$8,OFFSET([1]NKC!$E$10,H2549,0):'[1]NKC'!$E$5007,0)+H2549),IF(TYPE(MATCH($C$8,OFFSET([1]NKC!$D$10,H2549,0):'[1]NKC'!$D$5007,0)+H2549)=16,"",MATCH($C$8,OFFSET([1]NKC!$D$10,H2549,0):'[1]NKC'!$D$5007,0)+H2549),IF(TYPE(MATCH($C$8,OFFSET([1]NKC!$E$10,H2549,0):'[1]NKC'!$E$5007,0)+H2549)=16,"",MATCH($C$8,OFFSET([1]NKC!$E$10,H2549,0):'[1]NKC'!$E$5007,0)+H2549))</f>
        <v/>
      </c>
    </row>
    <row r="2551" spans="1:8" s="52" customFormat="1" ht="14.25" hidden="1">
      <c r="A2551" s="45" t="str">
        <f ca="1">IF($H2551="","",INDEX([1]NKC!$A$10:$A$5007,$H2551))</f>
        <v/>
      </c>
      <c r="B2551" s="46" t="str">
        <f ca="1">IF($H2551="","",INDEX([1]NKC!$B$10:$B$5007,$H2551))</f>
        <v/>
      </c>
      <c r="C2551" s="47" t="str">
        <f ca="1">IF($H2551="","",INDEX([1]NKC!$C$10:$C$5007,$H2551))</f>
        <v/>
      </c>
      <c r="D2551" s="48" t="str">
        <f ca="1">IF(IF($H2551="","",INDEX([1]NKC!$D$10:$D$5007,$H2551))=$C$8,IF($H2551="","",INDEX([1]NKC!$E$10:$E$5007,$H2551)),IF($H2551="","",INDEX([1]NKC!$D$10:$D$5007,$H2551)))</f>
        <v/>
      </c>
      <c r="E2551" s="49" t="str">
        <f ca="1">IF(IF($H2551="","",INDEX([1]NKC!$E$10:$E$5007,$H2551))=$C$8,"",IF($H2551="","",INDEX([1]NKC!$F$10:$F$5007,$H2551)))</f>
        <v/>
      </c>
      <c r="F2551" s="55" t="str">
        <f ca="1">IF(IF($H2551="","",INDEX([1]NKC!$D$10:$D$5007,$H2551))=$C$8,"",IF($H2551="","",INDEX([1]NKC!$F$10:$F$5007,$H2551)))</f>
        <v/>
      </c>
      <c r="G2551" s="50">
        <f ca="1">IF(SUM(E2551:F2551)=0,0,$G$11+SUM(E$12:$E2551)-SUM(F$12:$F2551))</f>
        <v>0</v>
      </c>
      <c r="H2551" s="51" t="str">
        <f ca="1">IF(IF(TYPE(MATCH($C$8,OFFSET([1]NKC!$D$10,H2550,0):'[1]NKC'!$D$5007,0)+H2550)=16,"",MATCH($C$8,OFFSET([1]NKC!$D$10,H2550,0):'[1]NKC'!$D$5007,0)+H2550)&lt;IF(TYPE(MATCH($C$8,OFFSET([1]NKC!$E$10,H2550,0):'[1]NKC'!$E$5007,0)+H2550)=16,"",MATCH($C$8,OFFSET([1]NKC!$E$10,H2550,0):'[1]NKC'!$E$5007,0)+H2550),IF(TYPE(MATCH($C$8,OFFSET([1]NKC!$D$10,H2550,0):'[1]NKC'!$D$5007,0)+H2550)=16,"",MATCH($C$8,OFFSET([1]NKC!$D$10,H2550,0):'[1]NKC'!$D$5007,0)+H2550),IF(TYPE(MATCH($C$8,OFFSET([1]NKC!$E$10,H2550,0):'[1]NKC'!$E$5007,0)+H2550)=16,"",MATCH($C$8,OFFSET([1]NKC!$E$10,H2550,0):'[1]NKC'!$E$5007,0)+H2550))</f>
        <v/>
      </c>
    </row>
    <row r="2552" spans="1:8" s="52" customFormat="1" ht="14.25" hidden="1">
      <c r="A2552" s="45" t="str">
        <f ca="1">IF($H2552="","",INDEX([1]NKC!$A$10:$A$5007,$H2552))</f>
        <v/>
      </c>
      <c r="B2552" s="46" t="str">
        <f ca="1">IF($H2552="","",INDEX([1]NKC!$B$10:$B$5007,$H2552))</f>
        <v/>
      </c>
      <c r="C2552" s="47" t="str">
        <f ca="1">IF($H2552="","",INDEX([1]NKC!$C$10:$C$5007,$H2552))</f>
        <v/>
      </c>
      <c r="D2552" s="48" t="str">
        <f ca="1">IF(IF($H2552="","",INDEX([1]NKC!$D$10:$D$5007,$H2552))=$C$8,IF($H2552="","",INDEX([1]NKC!$E$10:$E$5007,$H2552)),IF($H2552="","",INDEX([1]NKC!$D$10:$D$5007,$H2552)))</f>
        <v/>
      </c>
      <c r="E2552" s="49" t="str">
        <f ca="1">IF(IF($H2552="","",INDEX([1]NKC!$E$10:$E$5007,$H2552))=$C$8,"",IF($H2552="","",INDEX([1]NKC!$F$10:$F$5007,$H2552)))</f>
        <v/>
      </c>
      <c r="F2552" s="55" t="str">
        <f ca="1">IF(IF($H2552="","",INDEX([1]NKC!$D$10:$D$5007,$H2552))=$C$8,"",IF($H2552="","",INDEX([1]NKC!$F$10:$F$5007,$H2552)))</f>
        <v/>
      </c>
      <c r="G2552" s="50">
        <f ca="1">IF(SUM(E2552:F2552)=0,0,$G$11+SUM(E$12:$E2552)-SUM(F$12:$F2552))</f>
        <v>0</v>
      </c>
      <c r="H2552" s="51" t="str">
        <f ca="1">IF(IF(TYPE(MATCH($C$8,OFFSET([1]NKC!$D$10,H2551,0):'[1]NKC'!$D$5007,0)+H2551)=16,"",MATCH($C$8,OFFSET([1]NKC!$D$10,H2551,0):'[1]NKC'!$D$5007,0)+H2551)&lt;IF(TYPE(MATCH($C$8,OFFSET([1]NKC!$E$10,H2551,0):'[1]NKC'!$E$5007,0)+H2551)=16,"",MATCH($C$8,OFFSET([1]NKC!$E$10,H2551,0):'[1]NKC'!$E$5007,0)+H2551),IF(TYPE(MATCH($C$8,OFFSET([1]NKC!$D$10,H2551,0):'[1]NKC'!$D$5007,0)+H2551)=16,"",MATCH($C$8,OFFSET([1]NKC!$D$10,H2551,0):'[1]NKC'!$D$5007,0)+H2551),IF(TYPE(MATCH($C$8,OFFSET([1]NKC!$E$10,H2551,0):'[1]NKC'!$E$5007,0)+H2551)=16,"",MATCH($C$8,OFFSET([1]NKC!$E$10,H2551,0):'[1]NKC'!$E$5007,0)+H2551))</f>
        <v/>
      </c>
    </row>
    <row r="2553" spans="1:8" s="52" customFormat="1" ht="14.25" hidden="1">
      <c r="A2553" s="45" t="str">
        <f ca="1">IF($H2553="","",INDEX([1]NKC!$A$10:$A$5007,$H2553))</f>
        <v/>
      </c>
      <c r="B2553" s="46" t="str">
        <f ca="1">IF($H2553="","",INDEX([1]NKC!$B$10:$B$5007,$H2553))</f>
        <v/>
      </c>
      <c r="C2553" s="47" t="str">
        <f ca="1">IF($H2553="","",INDEX([1]NKC!$C$10:$C$5007,$H2553))</f>
        <v/>
      </c>
      <c r="D2553" s="48" t="str">
        <f ca="1">IF(IF($H2553="","",INDEX([1]NKC!$D$10:$D$5007,$H2553))=$C$8,IF($H2553="","",INDEX([1]NKC!$E$10:$E$5007,$H2553)),IF($H2553="","",INDEX([1]NKC!$D$10:$D$5007,$H2553)))</f>
        <v/>
      </c>
      <c r="E2553" s="49" t="str">
        <f ca="1">IF(IF($H2553="","",INDEX([1]NKC!$E$10:$E$5007,$H2553))=$C$8,"",IF($H2553="","",INDEX([1]NKC!$F$10:$F$5007,$H2553)))</f>
        <v/>
      </c>
      <c r="F2553" s="55" t="str">
        <f ca="1">IF(IF($H2553="","",INDEX([1]NKC!$D$10:$D$5007,$H2553))=$C$8,"",IF($H2553="","",INDEX([1]NKC!$F$10:$F$5007,$H2553)))</f>
        <v/>
      </c>
      <c r="G2553" s="50">
        <f ca="1">IF(SUM(E2553:F2553)=0,0,$G$11+SUM(E$12:$E2553)-SUM(F$12:$F2553))</f>
        <v>0</v>
      </c>
      <c r="H2553" s="51" t="str">
        <f ca="1">IF(IF(TYPE(MATCH($C$8,OFFSET([1]NKC!$D$10,H2552,0):'[1]NKC'!$D$5007,0)+H2552)=16,"",MATCH($C$8,OFFSET([1]NKC!$D$10,H2552,0):'[1]NKC'!$D$5007,0)+H2552)&lt;IF(TYPE(MATCH($C$8,OFFSET([1]NKC!$E$10,H2552,0):'[1]NKC'!$E$5007,0)+H2552)=16,"",MATCH($C$8,OFFSET([1]NKC!$E$10,H2552,0):'[1]NKC'!$E$5007,0)+H2552),IF(TYPE(MATCH($C$8,OFFSET([1]NKC!$D$10,H2552,0):'[1]NKC'!$D$5007,0)+H2552)=16,"",MATCH($C$8,OFFSET([1]NKC!$D$10,H2552,0):'[1]NKC'!$D$5007,0)+H2552),IF(TYPE(MATCH($C$8,OFFSET([1]NKC!$E$10,H2552,0):'[1]NKC'!$E$5007,0)+H2552)=16,"",MATCH($C$8,OFFSET([1]NKC!$E$10,H2552,0):'[1]NKC'!$E$5007,0)+H2552))</f>
        <v/>
      </c>
    </row>
    <row r="2554" spans="1:8" s="52" customFormat="1" ht="14.25" hidden="1">
      <c r="A2554" s="45" t="str">
        <f ca="1">IF($H2554="","",INDEX([1]NKC!$A$10:$A$5007,$H2554))</f>
        <v/>
      </c>
      <c r="B2554" s="46" t="str">
        <f ca="1">IF($H2554="","",INDEX([1]NKC!$B$10:$B$5007,$H2554))</f>
        <v/>
      </c>
      <c r="C2554" s="47" t="str">
        <f ca="1">IF($H2554="","",INDEX([1]NKC!$C$10:$C$5007,$H2554))</f>
        <v/>
      </c>
      <c r="D2554" s="48" t="str">
        <f ca="1">IF(IF($H2554="","",INDEX([1]NKC!$D$10:$D$5007,$H2554))=$C$8,IF($H2554="","",INDEX([1]NKC!$E$10:$E$5007,$H2554)),IF($H2554="","",INDEX([1]NKC!$D$10:$D$5007,$H2554)))</f>
        <v/>
      </c>
      <c r="E2554" s="49" t="str">
        <f ca="1">IF(IF($H2554="","",INDEX([1]NKC!$E$10:$E$5007,$H2554))=$C$8,"",IF($H2554="","",INDEX([1]NKC!$F$10:$F$5007,$H2554)))</f>
        <v/>
      </c>
      <c r="F2554" s="55" t="str">
        <f ca="1">IF(IF($H2554="","",INDEX([1]NKC!$D$10:$D$5007,$H2554))=$C$8,"",IF($H2554="","",INDEX([1]NKC!$F$10:$F$5007,$H2554)))</f>
        <v/>
      </c>
      <c r="G2554" s="50">
        <f ca="1">IF(SUM(E2554:F2554)=0,0,$G$11+SUM(E$12:$E2554)-SUM(F$12:$F2554))</f>
        <v>0</v>
      </c>
      <c r="H2554" s="51" t="str">
        <f ca="1">IF(IF(TYPE(MATCH($C$8,OFFSET([1]NKC!$D$10,H2553,0):'[1]NKC'!$D$5007,0)+H2553)=16,"",MATCH($C$8,OFFSET([1]NKC!$D$10,H2553,0):'[1]NKC'!$D$5007,0)+H2553)&lt;IF(TYPE(MATCH($C$8,OFFSET([1]NKC!$E$10,H2553,0):'[1]NKC'!$E$5007,0)+H2553)=16,"",MATCH($C$8,OFFSET([1]NKC!$E$10,H2553,0):'[1]NKC'!$E$5007,0)+H2553),IF(TYPE(MATCH($C$8,OFFSET([1]NKC!$D$10,H2553,0):'[1]NKC'!$D$5007,0)+H2553)=16,"",MATCH($C$8,OFFSET([1]NKC!$D$10,H2553,0):'[1]NKC'!$D$5007,0)+H2553),IF(TYPE(MATCH($C$8,OFFSET([1]NKC!$E$10,H2553,0):'[1]NKC'!$E$5007,0)+H2553)=16,"",MATCH($C$8,OFFSET([1]NKC!$E$10,H2553,0):'[1]NKC'!$E$5007,0)+H2553))</f>
        <v/>
      </c>
    </row>
    <row r="2555" spans="1:8" s="52" customFormat="1" ht="14.25" hidden="1">
      <c r="A2555" s="45" t="str">
        <f ca="1">IF($H2555="","",INDEX([1]NKC!$A$10:$A$5007,$H2555))</f>
        <v/>
      </c>
      <c r="B2555" s="46" t="str">
        <f ca="1">IF($H2555="","",INDEX([1]NKC!$B$10:$B$5007,$H2555))</f>
        <v/>
      </c>
      <c r="C2555" s="47" t="str">
        <f ca="1">IF($H2555="","",INDEX([1]NKC!$C$10:$C$5007,$H2555))</f>
        <v/>
      </c>
      <c r="D2555" s="48" t="str">
        <f ca="1">IF(IF($H2555="","",INDEX([1]NKC!$D$10:$D$5007,$H2555))=$C$8,IF($H2555="","",INDEX([1]NKC!$E$10:$E$5007,$H2555)),IF($H2555="","",INDEX([1]NKC!$D$10:$D$5007,$H2555)))</f>
        <v/>
      </c>
      <c r="E2555" s="49" t="str">
        <f ca="1">IF(IF($H2555="","",INDEX([1]NKC!$E$10:$E$5007,$H2555))=$C$8,"",IF($H2555="","",INDEX([1]NKC!$F$10:$F$5007,$H2555)))</f>
        <v/>
      </c>
      <c r="F2555" s="55" t="str">
        <f ca="1">IF(IF($H2555="","",INDEX([1]NKC!$D$10:$D$5007,$H2555))=$C$8,"",IF($H2555="","",INDEX([1]NKC!$F$10:$F$5007,$H2555)))</f>
        <v/>
      </c>
      <c r="G2555" s="50">
        <f ca="1">IF(SUM(E2555:F2555)=0,0,$G$11+SUM(E$12:$E2555)-SUM(F$12:$F2555))</f>
        <v>0</v>
      </c>
      <c r="H2555" s="51" t="str">
        <f ca="1">IF(IF(TYPE(MATCH($C$8,OFFSET([1]NKC!$D$10,H2554,0):'[1]NKC'!$D$5007,0)+H2554)=16,"",MATCH($C$8,OFFSET([1]NKC!$D$10,H2554,0):'[1]NKC'!$D$5007,0)+H2554)&lt;IF(TYPE(MATCH($C$8,OFFSET([1]NKC!$E$10,H2554,0):'[1]NKC'!$E$5007,0)+H2554)=16,"",MATCH($C$8,OFFSET([1]NKC!$E$10,H2554,0):'[1]NKC'!$E$5007,0)+H2554),IF(TYPE(MATCH($C$8,OFFSET([1]NKC!$D$10,H2554,0):'[1]NKC'!$D$5007,0)+H2554)=16,"",MATCH($C$8,OFFSET([1]NKC!$D$10,H2554,0):'[1]NKC'!$D$5007,0)+H2554),IF(TYPE(MATCH($C$8,OFFSET([1]NKC!$E$10,H2554,0):'[1]NKC'!$E$5007,0)+H2554)=16,"",MATCH($C$8,OFFSET([1]NKC!$E$10,H2554,0):'[1]NKC'!$E$5007,0)+H2554))</f>
        <v/>
      </c>
    </row>
    <row r="2556" spans="1:8" s="52" customFormat="1" ht="14.25" hidden="1">
      <c r="A2556" s="45" t="str">
        <f ca="1">IF($H2556="","",INDEX([1]NKC!$A$10:$A$5007,$H2556))</f>
        <v/>
      </c>
      <c r="B2556" s="46" t="str">
        <f ca="1">IF($H2556="","",INDEX([1]NKC!$B$10:$B$5007,$H2556))</f>
        <v/>
      </c>
      <c r="C2556" s="47" t="str">
        <f ca="1">IF($H2556="","",INDEX([1]NKC!$C$10:$C$5007,$H2556))</f>
        <v/>
      </c>
      <c r="D2556" s="48" t="str">
        <f ca="1">IF(IF($H2556="","",INDEX([1]NKC!$D$10:$D$5007,$H2556))=$C$8,IF($H2556="","",INDEX([1]NKC!$E$10:$E$5007,$H2556)),IF($H2556="","",INDEX([1]NKC!$D$10:$D$5007,$H2556)))</f>
        <v/>
      </c>
      <c r="E2556" s="49" t="str">
        <f ca="1">IF(IF($H2556="","",INDEX([1]NKC!$E$10:$E$5007,$H2556))=$C$8,"",IF($H2556="","",INDEX([1]NKC!$F$10:$F$5007,$H2556)))</f>
        <v/>
      </c>
      <c r="F2556" s="55" t="str">
        <f ca="1">IF(IF($H2556="","",INDEX([1]NKC!$D$10:$D$5007,$H2556))=$C$8,"",IF($H2556="","",INDEX([1]NKC!$F$10:$F$5007,$H2556)))</f>
        <v/>
      </c>
      <c r="G2556" s="50">
        <f ca="1">IF(SUM(E2556:F2556)=0,0,$G$11+SUM(E$12:$E2556)-SUM(F$12:$F2556))</f>
        <v>0</v>
      </c>
      <c r="H2556" s="51" t="str">
        <f ca="1">IF(IF(TYPE(MATCH($C$8,OFFSET([1]NKC!$D$10,H2555,0):'[1]NKC'!$D$5007,0)+H2555)=16,"",MATCH($C$8,OFFSET([1]NKC!$D$10,H2555,0):'[1]NKC'!$D$5007,0)+H2555)&lt;IF(TYPE(MATCH($C$8,OFFSET([1]NKC!$E$10,H2555,0):'[1]NKC'!$E$5007,0)+H2555)=16,"",MATCH($C$8,OFFSET([1]NKC!$E$10,H2555,0):'[1]NKC'!$E$5007,0)+H2555),IF(TYPE(MATCH($C$8,OFFSET([1]NKC!$D$10,H2555,0):'[1]NKC'!$D$5007,0)+H2555)=16,"",MATCH($C$8,OFFSET([1]NKC!$D$10,H2555,0):'[1]NKC'!$D$5007,0)+H2555),IF(TYPE(MATCH($C$8,OFFSET([1]NKC!$E$10,H2555,0):'[1]NKC'!$E$5007,0)+H2555)=16,"",MATCH($C$8,OFFSET([1]NKC!$E$10,H2555,0):'[1]NKC'!$E$5007,0)+H2555))</f>
        <v/>
      </c>
    </row>
    <row r="2557" spans="1:8" s="52" customFormat="1" ht="14.25" hidden="1">
      <c r="A2557" s="45" t="str">
        <f ca="1">IF($H2557="","",INDEX([1]NKC!$A$10:$A$5007,$H2557))</f>
        <v/>
      </c>
      <c r="B2557" s="46" t="str">
        <f ca="1">IF($H2557="","",INDEX([1]NKC!$B$10:$B$5007,$H2557))</f>
        <v/>
      </c>
      <c r="C2557" s="47" t="str">
        <f ca="1">IF($H2557="","",INDEX([1]NKC!$C$10:$C$5007,$H2557))</f>
        <v/>
      </c>
      <c r="D2557" s="48" t="str">
        <f ca="1">IF(IF($H2557="","",INDEX([1]NKC!$D$10:$D$5007,$H2557))=$C$8,IF($H2557="","",INDEX([1]NKC!$E$10:$E$5007,$H2557)),IF($H2557="","",INDEX([1]NKC!$D$10:$D$5007,$H2557)))</f>
        <v/>
      </c>
      <c r="E2557" s="49" t="str">
        <f ca="1">IF(IF($H2557="","",INDEX([1]NKC!$E$10:$E$5007,$H2557))=$C$8,"",IF($H2557="","",INDEX([1]NKC!$F$10:$F$5007,$H2557)))</f>
        <v/>
      </c>
      <c r="F2557" s="55" t="str">
        <f ca="1">IF(IF($H2557="","",INDEX([1]NKC!$D$10:$D$5007,$H2557))=$C$8,"",IF($H2557="","",INDEX([1]NKC!$F$10:$F$5007,$H2557)))</f>
        <v/>
      </c>
      <c r="G2557" s="50">
        <f ca="1">IF(SUM(E2557:F2557)=0,0,$G$11+SUM(E$12:$E2557)-SUM(F$12:$F2557))</f>
        <v>0</v>
      </c>
      <c r="H2557" s="51" t="str">
        <f ca="1">IF(IF(TYPE(MATCH($C$8,OFFSET([1]NKC!$D$10,H2556,0):'[1]NKC'!$D$5007,0)+H2556)=16,"",MATCH($C$8,OFFSET([1]NKC!$D$10,H2556,0):'[1]NKC'!$D$5007,0)+H2556)&lt;IF(TYPE(MATCH($C$8,OFFSET([1]NKC!$E$10,H2556,0):'[1]NKC'!$E$5007,0)+H2556)=16,"",MATCH($C$8,OFFSET([1]NKC!$E$10,H2556,0):'[1]NKC'!$E$5007,0)+H2556),IF(TYPE(MATCH($C$8,OFFSET([1]NKC!$D$10,H2556,0):'[1]NKC'!$D$5007,0)+H2556)=16,"",MATCH($C$8,OFFSET([1]NKC!$D$10,H2556,0):'[1]NKC'!$D$5007,0)+H2556),IF(TYPE(MATCH($C$8,OFFSET([1]NKC!$E$10,H2556,0):'[1]NKC'!$E$5007,0)+H2556)=16,"",MATCH($C$8,OFFSET([1]NKC!$E$10,H2556,0):'[1]NKC'!$E$5007,0)+H2556))</f>
        <v/>
      </c>
    </row>
    <row r="2558" spans="1:8" s="52" customFormat="1" ht="14.25" hidden="1">
      <c r="A2558" s="45" t="str">
        <f ca="1">IF($H2558="","",INDEX([1]NKC!$A$10:$A$5007,$H2558))</f>
        <v/>
      </c>
      <c r="B2558" s="46" t="str">
        <f ca="1">IF($H2558="","",INDEX([1]NKC!$B$10:$B$5007,$H2558))</f>
        <v/>
      </c>
      <c r="C2558" s="47" t="str">
        <f ca="1">IF($H2558="","",INDEX([1]NKC!$C$10:$C$5007,$H2558))</f>
        <v/>
      </c>
      <c r="D2558" s="48" t="str">
        <f ca="1">IF(IF($H2558="","",INDEX([1]NKC!$D$10:$D$5007,$H2558))=$C$8,IF($H2558="","",INDEX([1]NKC!$E$10:$E$5007,$H2558)),IF($H2558="","",INDEX([1]NKC!$D$10:$D$5007,$H2558)))</f>
        <v/>
      </c>
      <c r="E2558" s="49" t="str">
        <f ca="1">IF(IF($H2558="","",INDEX([1]NKC!$E$10:$E$5007,$H2558))=$C$8,"",IF($H2558="","",INDEX([1]NKC!$F$10:$F$5007,$H2558)))</f>
        <v/>
      </c>
      <c r="F2558" s="55" t="str">
        <f ca="1">IF(IF($H2558="","",INDEX([1]NKC!$D$10:$D$5007,$H2558))=$C$8,"",IF($H2558="","",INDEX([1]NKC!$F$10:$F$5007,$H2558)))</f>
        <v/>
      </c>
      <c r="G2558" s="50">
        <f ca="1">IF(SUM(E2558:F2558)=0,0,$G$11+SUM(E$12:$E2558)-SUM(F$12:$F2558))</f>
        <v>0</v>
      </c>
      <c r="H2558" s="51" t="str">
        <f ca="1">IF(IF(TYPE(MATCH($C$8,OFFSET([1]NKC!$D$10,H2557,0):'[1]NKC'!$D$5007,0)+H2557)=16,"",MATCH($C$8,OFFSET([1]NKC!$D$10,H2557,0):'[1]NKC'!$D$5007,0)+H2557)&lt;IF(TYPE(MATCH($C$8,OFFSET([1]NKC!$E$10,H2557,0):'[1]NKC'!$E$5007,0)+H2557)=16,"",MATCH($C$8,OFFSET([1]NKC!$E$10,H2557,0):'[1]NKC'!$E$5007,0)+H2557),IF(TYPE(MATCH($C$8,OFFSET([1]NKC!$D$10,H2557,0):'[1]NKC'!$D$5007,0)+H2557)=16,"",MATCH($C$8,OFFSET([1]NKC!$D$10,H2557,0):'[1]NKC'!$D$5007,0)+H2557),IF(TYPE(MATCH($C$8,OFFSET([1]NKC!$E$10,H2557,0):'[1]NKC'!$E$5007,0)+H2557)=16,"",MATCH($C$8,OFFSET([1]NKC!$E$10,H2557,0):'[1]NKC'!$E$5007,0)+H2557))</f>
        <v/>
      </c>
    </row>
    <row r="2559" spans="1:8" s="52" customFormat="1" ht="14.25" hidden="1">
      <c r="A2559" s="45" t="str">
        <f ca="1">IF($H2559="","",INDEX([1]NKC!$A$10:$A$5007,$H2559))</f>
        <v/>
      </c>
      <c r="B2559" s="46" t="str">
        <f ca="1">IF($H2559="","",INDEX([1]NKC!$B$10:$B$5007,$H2559))</f>
        <v/>
      </c>
      <c r="C2559" s="47" t="str">
        <f ca="1">IF($H2559="","",INDEX([1]NKC!$C$10:$C$5007,$H2559))</f>
        <v/>
      </c>
      <c r="D2559" s="48" t="str">
        <f ca="1">IF(IF($H2559="","",INDEX([1]NKC!$D$10:$D$5007,$H2559))=$C$8,IF($H2559="","",INDEX([1]NKC!$E$10:$E$5007,$H2559)),IF($H2559="","",INDEX([1]NKC!$D$10:$D$5007,$H2559)))</f>
        <v/>
      </c>
      <c r="E2559" s="49" t="str">
        <f ca="1">IF(IF($H2559="","",INDEX([1]NKC!$E$10:$E$5007,$H2559))=$C$8,"",IF($H2559="","",INDEX([1]NKC!$F$10:$F$5007,$H2559)))</f>
        <v/>
      </c>
      <c r="F2559" s="55" t="str">
        <f ca="1">IF(IF($H2559="","",INDEX([1]NKC!$D$10:$D$5007,$H2559))=$C$8,"",IF($H2559="","",INDEX([1]NKC!$F$10:$F$5007,$H2559)))</f>
        <v/>
      </c>
      <c r="G2559" s="50">
        <f ca="1">IF(SUM(E2559:F2559)=0,0,$G$11+SUM(E$12:$E2559)-SUM(F$12:$F2559))</f>
        <v>0</v>
      </c>
      <c r="H2559" s="51" t="str">
        <f ca="1">IF(IF(TYPE(MATCH($C$8,OFFSET([1]NKC!$D$10,H2558,0):'[1]NKC'!$D$5007,0)+H2558)=16,"",MATCH($C$8,OFFSET([1]NKC!$D$10,H2558,0):'[1]NKC'!$D$5007,0)+H2558)&lt;IF(TYPE(MATCH($C$8,OFFSET([1]NKC!$E$10,H2558,0):'[1]NKC'!$E$5007,0)+H2558)=16,"",MATCH($C$8,OFFSET([1]NKC!$E$10,H2558,0):'[1]NKC'!$E$5007,0)+H2558),IF(TYPE(MATCH($C$8,OFFSET([1]NKC!$D$10,H2558,0):'[1]NKC'!$D$5007,0)+H2558)=16,"",MATCH($C$8,OFFSET([1]NKC!$D$10,H2558,0):'[1]NKC'!$D$5007,0)+H2558),IF(TYPE(MATCH($C$8,OFFSET([1]NKC!$E$10,H2558,0):'[1]NKC'!$E$5007,0)+H2558)=16,"",MATCH($C$8,OFFSET([1]NKC!$E$10,H2558,0):'[1]NKC'!$E$5007,0)+H2558))</f>
        <v/>
      </c>
    </row>
    <row r="2560" spans="1:8" s="52" customFormat="1" ht="14.25" hidden="1">
      <c r="A2560" s="45" t="str">
        <f ca="1">IF($H2560="","",INDEX([1]NKC!$A$10:$A$5007,$H2560))</f>
        <v/>
      </c>
      <c r="B2560" s="46" t="str">
        <f ca="1">IF($H2560="","",INDEX([1]NKC!$B$10:$B$5007,$H2560))</f>
        <v/>
      </c>
      <c r="C2560" s="47" t="str">
        <f ca="1">IF($H2560="","",INDEX([1]NKC!$C$10:$C$5007,$H2560))</f>
        <v/>
      </c>
      <c r="D2560" s="48" t="str">
        <f ca="1">IF(IF($H2560="","",INDEX([1]NKC!$D$10:$D$5007,$H2560))=$C$8,IF($H2560="","",INDEX([1]NKC!$E$10:$E$5007,$H2560)),IF($H2560="","",INDEX([1]NKC!$D$10:$D$5007,$H2560)))</f>
        <v/>
      </c>
      <c r="E2560" s="49" t="str">
        <f ca="1">IF(IF($H2560="","",INDEX([1]NKC!$E$10:$E$5007,$H2560))=$C$8,"",IF($H2560="","",INDEX([1]NKC!$F$10:$F$5007,$H2560)))</f>
        <v/>
      </c>
      <c r="F2560" s="55" t="str">
        <f ca="1">IF(IF($H2560="","",INDEX([1]NKC!$D$10:$D$5007,$H2560))=$C$8,"",IF($H2560="","",INDEX([1]NKC!$F$10:$F$5007,$H2560)))</f>
        <v/>
      </c>
      <c r="G2560" s="50">
        <f ca="1">IF(SUM(E2560:F2560)=0,0,$G$11+SUM(E$12:$E2560)-SUM(F$12:$F2560))</f>
        <v>0</v>
      </c>
      <c r="H2560" s="51" t="str">
        <f ca="1">IF(IF(TYPE(MATCH($C$8,OFFSET([1]NKC!$D$10,H2559,0):'[1]NKC'!$D$5007,0)+H2559)=16,"",MATCH($C$8,OFFSET([1]NKC!$D$10,H2559,0):'[1]NKC'!$D$5007,0)+H2559)&lt;IF(TYPE(MATCH($C$8,OFFSET([1]NKC!$E$10,H2559,0):'[1]NKC'!$E$5007,0)+H2559)=16,"",MATCH($C$8,OFFSET([1]NKC!$E$10,H2559,0):'[1]NKC'!$E$5007,0)+H2559),IF(TYPE(MATCH($C$8,OFFSET([1]NKC!$D$10,H2559,0):'[1]NKC'!$D$5007,0)+H2559)=16,"",MATCH($C$8,OFFSET([1]NKC!$D$10,H2559,0):'[1]NKC'!$D$5007,0)+H2559),IF(TYPE(MATCH($C$8,OFFSET([1]NKC!$E$10,H2559,0):'[1]NKC'!$E$5007,0)+H2559)=16,"",MATCH($C$8,OFFSET([1]NKC!$E$10,H2559,0):'[1]NKC'!$E$5007,0)+H2559))</f>
        <v/>
      </c>
    </row>
    <row r="2561" spans="1:8" s="52" customFormat="1" ht="14.25" hidden="1">
      <c r="A2561" s="45" t="str">
        <f ca="1">IF($H2561="","",INDEX([1]NKC!$A$10:$A$5007,$H2561))</f>
        <v/>
      </c>
      <c r="B2561" s="46" t="str">
        <f ca="1">IF($H2561="","",INDEX([1]NKC!$B$10:$B$5007,$H2561))</f>
        <v/>
      </c>
      <c r="C2561" s="47" t="str">
        <f ca="1">IF($H2561="","",INDEX([1]NKC!$C$10:$C$5007,$H2561))</f>
        <v/>
      </c>
      <c r="D2561" s="48" t="str">
        <f ca="1">IF(IF($H2561="","",INDEX([1]NKC!$D$10:$D$5007,$H2561))=$C$8,IF($H2561="","",INDEX([1]NKC!$E$10:$E$5007,$H2561)),IF($H2561="","",INDEX([1]NKC!$D$10:$D$5007,$H2561)))</f>
        <v/>
      </c>
      <c r="E2561" s="49" t="str">
        <f ca="1">IF(IF($H2561="","",INDEX([1]NKC!$E$10:$E$5007,$H2561))=$C$8,"",IF($H2561="","",INDEX([1]NKC!$F$10:$F$5007,$H2561)))</f>
        <v/>
      </c>
      <c r="F2561" s="55" t="str">
        <f ca="1">IF(IF($H2561="","",INDEX([1]NKC!$D$10:$D$5007,$H2561))=$C$8,"",IF($H2561="","",INDEX([1]NKC!$F$10:$F$5007,$H2561)))</f>
        <v/>
      </c>
      <c r="G2561" s="50">
        <f ca="1">IF(SUM(E2561:F2561)=0,0,$G$11+SUM(E$12:$E2561)-SUM(F$12:$F2561))</f>
        <v>0</v>
      </c>
      <c r="H2561" s="51" t="str">
        <f ca="1">IF(IF(TYPE(MATCH($C$8,OFFSET([1]NKC!$D$10,H2560,0):'[1]NKC'!$D$5007,0)+H2560)=16,"",MATCH($C$8,OFFSET([1]NKC!$D$10,H2560,0):'[1]NKC'!$D$5007,0)+H2560)&lt;IF(TYPE(MATCH($C$8,OFFSET([1]NKC!$E$10,H2560,0):'[1]NKC'!$E$5007,0)+H2560)=16,"",MATCH($C$8,OFFSET([1]NKC!$E$10,H2560,0):'[1]NKC'!$E$5007,0)+H2560),IF(TYPE(MATCH($C$8,OFFSET([1]NKC!$D$10,H2560,0):'[1]NKC'!$D$5007,0)+H2560)=16,"",MATCH($C$8,OFFSET([1]NKC!$D$10,H2560,0):'[1]NKC'!$D$5007,0)+H2560),IF(TYPE(MATCH($C$8,OFFSET([1]NKC!$E$10,H2560,0):'[1]NKC'!$E$5007,0)+H2560)=16,"",MATCH($C$8,OFFSET([1]NKC!$E$10,H2560,0):'[1]NKC'!$E$5007,0)+H2560))</f>
        <v/>
      </c>
    </row>
    <row r="2562" spans="1:8" s="52" customFormat="1" ht="14.25" hidden="1">
      <c r="A2562" s="45" t="str">
        <f ca="1">IF($H2562="","",INDEX([1]NKC!$A$10:$A$5007,$H2562))</f>
        <v/>
      </c>
      <c r="B2562" s="46" t="str">
        <f ca="1">IF($H2562="","",INDEX([1]NKC!$B$10:$B$5007,$H2562))</f>
        <v/>
      </c>
      <c r="C2562" s="47" t="str">
        <f ca="1">IF($H2562="","",INDEX([1]NKC!$C$10:$C$5007,$H2562))</f>
        <v/>
      </c>
      <c r="D2562" s="48" t="str">
        <f ca="1">IF(IF($H2562="","",INDEX([1]NKC!$D$10:$D$5007,$H2562))=$C$8,IF($H2562="","",INDEX([1]NKC!$E$10:$E$5007,$H2562)),IF($H2562="","",INDEX([1]NKC!$D$10:$D$5007,$H2562)))</f>
        <v/>
      </c>
      <c r="E2562" s="49" t="str">
        <f ca="1">IF(IF($H2562="","",INDEX([1]NKC!$E$10:$E$5007,$H2562))=$C$8,"",IF($H2562="","",INDEX([1]NKC!$F$10:$F$5007,$H2562)))</f>
        <v/>
      </c>
      <c r="F2562" s="55" t="str">
        <f ca="1">IF(IF($H2562="","",INDEX([1]NKC!$D$10:$D$5007,$H2562))=$C$8,"",IF($H2562="","",INDEX([1]NKC!$F$10:$F$5007,$H2562)))</f>
        <v/>
      </c>
      <c r="G2562" s="50">
        <f ca="1">IF(SUM(E2562:F2562)=0,0,$G$11+SUM(E$12:$E2562)-SUM(F$12:$F2562))</f>
        <v>0</v>
      </c>
      <c r="H2562" s="51" t="str">
        <f ca="1">IF(IF(TYPE(MATCH($C$8,OFFSET([1]NKC!$D$10,H2561,0):'[1]NKC'!$D$5007,0)+H2561)=16,"",MATCH($C$8,OFFSET([1]NKC!$D$10,H2561,0):'[1]NKC'!$D$5007,0)+H2561)&lt;IF(TYPE(MATCH($C$8,OFFSET([1]NKC!$E$10,H2561,0):'[1]NKC'!$E$5007,0)+H2561)=16,"",MATCH($C$8,OFFSET([1]NKC!$E$10,H2561,0):'[1]NKC'!$E$5007,0)+H2561),IF(TYPE(MATCH($C$8,OFFSET([1]NKC!$D$10,H2561,0):'[1]NKC'!$D$5007,0)+H2561)=16,"",MATCH($C$8,OFFSET([1]NKC!$D$10,H2561,0):'[1]NKC'!$D$5007,0)+H2561),IF(TYPE(MATCH($C$8,OFFSET([1]NKC!$E$10,H2561,0):'[1]NKC'!$E$5007,0)+H2561)=16,"",MATCH($C$8,OFFSET([1]NKC!$E$10,H2561,0):'[1]NKC'!$E$5007,0)+H2561))</f>
        <v/>
      </c>
    </row>
    <row r="2563" spans="1:8" s="52" customFormat="1" ht="14.25" hidden="1">
      <c r="A2563" s="45" t="str">
        <f ca="1">IF($H2563="","",INDEX([1]NKC!$A$10:$A$5007,$H2563))</f>
        <v/>
      </c>
      <c r="B2563" s="46" t="str">
        <f ca="1">IF($H2563="","",INDEX([1]NKC!$B$10:$B$5007,$H2563))</f>
        <v/>
      </c>
      <c r="C2563" s="47" t="str">
        <f ca="1">IF($H2563="","",INDEX([1]NKC!$C$10:$C$5007,$H2563))</f>
        <v/>
      </c>
      <c r="D2563" s="48" t="str">
        <f ca="1">IF(IF($H2563="","",INDEX([1]NKC!$D$10:$D$5007,$H2563))=$C$8,IF($H2563="","",INDEX([1]NKC!$E$10:$E$5007,$H2563)),IF($H2563="","",INDEX([1]NKC!$D$10:$D$5007,$H2563)))</f>
        <v/>
      </c>
      <c r="E2563" s="49" t="str">
        <f ca="1">IF(IF($H2563="","",INDEX([1]NKC!$E$10:$E$5007,$H2563))=$C$8,"",IF($H2563="","",INDEX([1]NKC!$F$10:$F$5007,$H2563)))</f>
        <v/>
      </c>
      <c r="F2563" s="55" t="str">
        <f ca="1">IF(IF($H2563="","",INDEX([1]NKC!$D$10:$D$5007,$H2563))=$C$8,"",IF($H2563="","",INDEX([1]NKC!$F$10:$F$5007,$H2563)))</f>
        <v/>
      </c>
      <c r="G2563" s="50">
        <f ca="1">IF(SUM(E2563:F2563)=0,0,$G$11+SUM(E$12:$E2563)-SUM(F$12:$F2563))</f>
        <v>0</v>
      </c>
      <c r="H2563" s="51" t="str">
        <f ca="1">IF(IF(TYPE(MATCH($C$8,OFFSET([1]NKC!$D$10,H2562,0):'[1]NKC'!$D$5007,0)+H2562)=16,"",MATCH($C$8,OFFSET([1]NKC!$D$10,H2562,0):'[1]NKC'!$D$5007,0)+H2562)&lt;IF(TYPE(MATCH($C$8,OFFSET([1]NKC!$E$10,H2562,0):'[1]NKC'!$E$5007,0)+H2562)=16,"",MATCH($C$8,OFFSET([1]NKC!$E$10,H2562,0):'[1]NKC'!$E$5007,0)+H2562),IF(TYPE(MATCH($C$8,OFFSET([1]NKC!$D$10,H2562,0):'[1]NKC'!$D$5007,0)+H2562)=16,"",MATCH($C$8,OFFSET([1]NKC!$D$10,H2562,0):'[1]NKC'!$D$5007,0)+H2562),IF(TYPE(MATCH($C$8,OFFSET([1]NKC!$E$10,H2562,0):'[1]NKC'!$E$5007,0)+H2562)=16,"",MATCH($C$8,OFFSET([1]NKC!$E$10,H2562,0):'[1]NKC'!$E$5007,0)+H2562))</f>
        <v/>
      </c>
    </row>
    <row r="2564" spans="1:8" s="52" customFormat="1" ht="14.25" hidden="1">
      <c r="A2564" s="45" t="str">
        <f ca="1">IF($H2564="","",INDEX([1]NKC!$A$10:$A$5007,$H2564))</f>
        <v/>
      </c>
      <c r="B2564" s="46" t="str">
        <f ca="1">IF($H2564="","",INDEX([1]NKC!$B$10:$B$5007,$H2564))</f>
        <v/>
      </c>
      <c r="C2564" s="47" t="str">
        <f ca="1">IF($H2564="","",INDEX([1]NKC!$C$10:$C$5007,$H2564))</f>
        <v/>
      </c>
      <c r="D2564" s="48" t="str">
        <f ca="1">IF(IF($H2564="","",INDEX([1]NKC!$D$10:$D$5007,$H2564))=$C$8,IF($H2564="","",INDEX([1]NKC!$E$10:$E$5007,$H2564)),IF($H2564="","",INDEX([1]NKC!$D$10:$D$5007,$H2564)))</f>
        <v/>
      </c>
      <c r="E2564" s="49" t="str">
        <f ca="1">IF(IF($H2564="","",INDEX([1]NKC!$E$10:$E$5007,$H2564))=$C$8,"",IF($H2564="","",INDEX([1]NKC!$F$10:$F$5007,$H2564)))</f>
        <v/>
      </c>
      <c r="F2564" s="55" t="str">
        <f ca="1">IF(IF($H2564="","",INDEX([1]NKC!$D$10:$D$5007,$H2564))=$C$8,"",IF($H2564="","",INDEX([1]NKC!$F$10:$F$5007,$H2564)))</f>
        <v/>
      </c>
      <c r="G2564" s="50">
        <f ca="1">IF(SUM(E2564:F2564)=0,0,$G$11+SUM(E$12:$E2564)-SUM(F$12:$F2564))</f>
        <v>0</v>
      </c>
      <c r="H2564" s="51" t="str">
        <f ca="1">IF(IF(TYPE(MATCH($C$8,OFFSET([1]NKC!$D$10,H2563,0):'[1]NKC'!$D$5007,0)+H2563)=16,"",MATCH($C$8,OFFSET([1]NKC!$D$10,H2563,0):'[1]NKC'!$D$5007,0)+H2563)&lt;IF(TYPE(MATCH($C$8,OFFSET([1]NKC!$E$10,H2563,0):'[1]NKC'!$E$5007,0)+H2563)=16,"",MATCH($C$8,OFFSET([1]NKC!$E$10,H2563,0):'[1]NKC'!$E$5007,0)+H2563),IF(TYPE(MATCH($C$8,OFFSET([1]NKC!$D$10,H2563,0):'[1]NKC'!$D$5007,0)+H2563)=16,"",MATCH($C$8,OFFSET([1]NKC!$D$10,H2563,0):'[1]NKC'!$D$5007,0)+H2563),IF(TYPE(MATCH($C$8,OFFSET([1]NKC!$E$10,H2563,0):'[1]NKC'!$E$5007,0)+H2563)=16,"",MATCH($C$8,OFFSET([1]NKC!$E$10,H2563,0):'[1]NKC'!$E$5007,0)+H2563))</f>
        <v/>
      </c>
    </row>
    <row r="2565" spans="1:8" s="52" customFormat="1" ht="14.25" hidden="1">
      <c r="A2565" s="45" t="str">
        <f ca="1">IF($H2565="","",INDEX([1]NKC!$A$10:$A$5007,$H2565))</f>
        <v/>
      </c>
      <c r="B2565" s="46" t="str">
        <f ca="1">IF($H2565="","",INDEX([1]NKC!$B$10:$B$5007,$H2565))</f>
        <v/>
      </c>
      <c r="C2565" s="47" t="str">
        <f ca="1">IF($H2565="","",INDEX([1]NKC!$C$10:$C$5007,$H2565))</f>
        <v/>
      </c>
      <c r="D2565" s="48" t="str">
        <f ca="1">IF(IF($H2565="","",INDEX([1]NKC!$D$10:$D$5007,$H2565))=$C$8,IF($H2565="","",INDEX([1]NKC!$E$10:$E$5007,$H2565)),IF($H2565="","",INDEX([1]NKC!$D$10:$D$5007,$H2565)))</f>
        <v/>
      </c>
      <c r="E2565" s="49" t="str">
        <f ca="1">IF(IF($H2565="","",INDEX([1]NKC!$E$10:$E$5007,$H2565))=$C$8,"",IF($H2565="","",INDEX([1]NKC!$F$10:$F$5007,$H2565)))</f>
        <v/>
      </c>
      <c r="F2565" s="55" t="str">
        <f ca="1">IF(IF($H2565="","",INDEX([1]NKC!$D$10:$D$5007,$H2565))=$C$8,"",IF($H2565="","",INDEX([1]NKC!$F$10:$F$5007,$H2565)))</f>
        <v/>
      </c>
      <c r="G2565" s="50">
        <f ca="1">IF(SUM(E2565:F2565)=0,0,$G$11+SUM(E$12:$E2565)-SUM(F$12:$F2565))</f>
        <v>0</v>
      </c>
      <c r="H2565" s="51" t="str">
        <f ca="1">IF(IF(TYPE(MATCH($C$8,OFFSET([1]NKC!$D$10,H2564,0):'[1]NKC'!$D$5007,0)+H2564)=16,"",MATCH($C$8,OFFSET([1]NKC!$D$10,H2564,0):'[1]NKC'!$D$5007,0)+H2564)&lt;IF(TYPE(MATCH($C$8,OFFSET([1]NKC!$E$10,H2564,0):'[1]NKC'!$E$5007,0)+H2564)=16,"",MATCH($C$8,OFFSET([1]NKC!$E$10,H2564,0):'[1]NKC'!$E$5007,0)+H2564),IF(TYPE(MATCH($C$8,OFFSET([1]NKC!$D$10,H2564,0):'[1]NKC'!$D$5007,0)+H2564)=16,"",MATCH($C$8,OFFSET([1]NKC!$D$10,H2564,0):'[1]NKC'!$D$5007,0)+H2564),IF(TYPE(MATCH($C$8,OFFSET([1]NKC!$E$10,H2564,0):'[1]NKC'!$E$5007,0)+H2564)=16,"",MATCH($C$8,OFFSET([1]NKC!$E$10,H2564,0):'[1]NKC'!$E$5007,0)+H2564))</f>
        <v/>
      </c>
    </row>
    <row r="2566" spans="1:8" s="52" customFormat="1" ht="14.25" hidden="1">
      <c r="A2566" s="45" t="str">
        <f ca="1">IF($H2566="","",INDEX([1]NKC!$A$10:$A$5007,$H2566))</f>
        <v/>
      </c>
      <c r="B2566" s="46" t="str">
        <f ca="1">IF($H2566="","",INDEX([1]NKC!$B$10:$B$5007,$H2566))</f>
        <v/>
      </c>
      <c r="C2566" s="47" t="str">
        <f ca="1">IF($H2566="","",INDEX([1]NKC!$C$10:$C$5007,$H2566))</f>
        <v/>
      </c>
      <c r="D2566" s="48" t="str">
        <f ca="1">IF(IF($H2566="","",INDEX([1]NKC!$D$10:$D$5007,$H2566))=$C$8,IF($H2566="","",INDEX([1]NKC!$E$10:$E$5007,$H2566)),IF($H2566="","",INDEX([1]NKC!$D$10:$D$5007,$H2566)))</f>
        <v/>
      </c>
      <c r="E2566" s="49" t="str">
        <f ca="1">IF(IF($H2566="","",INDEX([1]NKC!$E$10:$E$5007,$H2566))=$C$8,"",IF($H2566="","",INDEX([1]NKC!$F$10:$F$5007,$H2566)))</f>
        <v/>
      </c>
      <c r="F2566" s="55" t="str">
        <f ca="1">IF(IF($H2566="","",INDEX([1]NKC!$D$10:$D$5007,$H2566))=$C$8,"",IF($H2566="","",INDEX([1]NKC!$F$10:$F$5007,$H2566)))</f>
        <v/>
      </c>
      <c r="G2566" s="50">
        <f ca="1">IF(SUM(E2566:F2566)=0,0,$G$11+SUM(E$12:$E2566)-SUM(F$12:$F2566))</f>
        <v>0</v>
      </c>
      <c r="H2566" s="51" t="str">
        <f ca="1">IF(IF(TYPE(MATCH($C$8,OFFSET([1]NKC!$D$10,H2565,0):'[1]NKC'!$D$5007,0)+H2565)=16,"",MATCH($C$8,OFFSET([1]NKC!$D$10,H2565,0):'[1]NKC'!$D$5007,0)+H2565)&lt;IF(TYPE(MATCH($C$8,OFFSET([1]NKC!$E$10,H2565,0):'[1]NKC'!$E$5007,0)+H2565)=16,"",MATCH($C$8,OFFSET([1]NKC!$E$10,H2565,0):'[1]NKC'!$E$5007,0)+H2565),IF(TYPE(MATCH($C$8,OFFSET([1]NKC!$D$10,H2565,0):'[1]NKC'!$D$5007,0)+H2565)=16,"",MATCH($C$8,OFFSET([1]NKC!$D$10,H2565,0):'[1]NKC'!$D$5007,0)+H2565),IF(TYPE(MATCH($C$8,OFFSET([1]NKC!$E$10,H2565,0):'[1]NKC'!$E$5007,0)+H2565)=16,"",MATCH($C$8,OFFSET([1]NKC!$E$10,H2565,0):'[1]NKC'!$E$5007,0)+H2565))</f>
        <v/>
      </c>
    </row>
    <row r="2567" spans="1:8" s="52" customFormat="1" ht="14.25" hidden="1">
      <c r="A2567" s="45" t="str">
        <f ca="1">IF($H2567="","",INDEX([1]NKC!$A$10:$A$5007,$H2567))</f>
        <v/>
      </c>
      <c r="B2567" s="46" t="str">
        <f ca="1">IF($H2567="","",INDEX([1]NKC!$B$10:$B$5007,$H2567))</f>
        <v/>
      </c>
      <c r="C2567" s="47" t="str">
        <f ca="1">IF($H2567="","",INDEX([1]NKC!$C$10:$C$5007,$H2567))</f>
        <v/>
      </c>
      <c r="D2567" s="48" t="str">
        <f ca="1">IF(IF($H2567="","",INDEX([1]NKC!$D$10:$D$5007,$H2567))=$C$8,IF($H2567="","",INDEX([1]NKC!$E$10:$E$5007,$H2567)),IF($H2567="","",INDEX([1]NKC!$D$10:$D$5007,$H2567)))</f>
        <v/>
      </c>
      <c r="E2567" s="49" t="str">
        <f ca="1">IF(IF($H2567="","",INDEX([1]NKC!$E$10:$E$5007,$H2567))=$C$8,"",IF($H2567="","",INDEX([1]NKC!$F$10:$F$5007,$H2567)))</f>
        <v/>
      </c>
      <c r="F2567" s="55" t="str">
        <f ca="1">IF(IF($H2567="","",INDEX([1]NKC!$D$10:$D$5007,$H2567))=$C$8,"",IF($H2567="","",INDEX([1]NKC!$F$10:$F$5007,$H2567)))</f>
        <v/>
      </c>
      <c r="G2567" s="50">
        <f ca="1">IF(SUM(E2567:F2567)=0,0,$G$11+SUM(E$12:$E2567)-SUM(F$12:$F2567))</f>
        <v>0</v>
      </c>
      <c r="H2567" s="51" t="str">
        <f ca="1">IF(IF(TYPE(MATCH($C$8,OFFSET([1]NKC!$D$10,H2566,0):'[1]NKC'!$D$5007,0)+H2566)=16,"",MATCH($C$8,OFFSET([1]NKC!$D$10,H2566,0):'[1]NKC'!$D$5007,0)+H2566)&lt;IF(TYPE(MATCH($C$8,OFFSET([1]NKC!$E$10,H2566,0):'[1]NKC'!$E$5007,0)+H2566)=16,"",MATCH($C$8,OFFSET([1]NKC!$E$10,H2566,0):'[1]NKC'!$E$5007,0)+H2566),IF(TYPE(MATCH($C$8,OFFSET([1]NKC!$D$10,H2566,0):'[1]NKC'!$D$5007,0)+H2566)=16,"",MATCH($C$8,OFFSET([1]NKC!$D$10,H2566,0):'[1]NKC'!$D$5007,0)+H2566),IF(TYPE(MATCH($C$8,OFFSET([1]NKC!$E$10,H2566,0):'[1]NKC'!$E$5007,0)+H2566)=16,"",MATCH($C$8,OFFSET([1]NKC!$E$10,H2566,0):'[1]NKC'!$E$5007,0)+H2566))</f>
        <v/>
      </c>
    </row>
    <row r="2568" spans="1:8" s="52" customFormat="1" ht="14.25" hidden="1">
      <c r="A2568" s="45" t="str">
        <f ca="1">IF($H2568="","",INDEX([1]NKC!$A$10:$A$5007,$H2568))</f>
        <v/>
      </c>
      <c r="B2568" s="46" t="str">
        <f ca="1">IF($H2568="","",INDEX([1]NKC!$B$10:$B$5007,$H2568))</f>
        <v/>
      </c>
      <c r="C2568" s="47" t="str">
        <f ca="1">IF($H2568="","",INDEX([1]NKC!$C$10:$C$5007,$H2568))</f>
        <v/>
      </c>
      <c r="D2568" s="48" t="str">
        <f ca="1">IF(IF($H2568="","",INDEX([1]NKC!$D$10:$D$5007,$H2568))=$C$8,IF($H2568="","",INDEX([1]NKC!$E$10:$E$5007,$H2568)),IF($H2568="","",INDEX([1]NKC!$D$10:$D$5007,$H2568)))</f>
        <v/>
      </c>
      <c r="E2568" s="49" t="str">
        <f ca="1">IF(IF($H2568="","",INDEX([1]NKC!$E$10:$E$5007,$H2568))=$C$8,"",IF($H2568="","",INDEX([1]NKC!$F$10:$F$5007,$H2568)))</f>
        <v/>
      </c>
      <c r="F2568" s="55" t="str">
        <f ca="1">IF(IF($H2568="","",INDEX([1]NKC!$D$10:$D$5007,$H2568))=$C$8,"",IF($H2568="","",INDEX([1]NKC!$F$10:$F$5007,$H2568)))</f>
        <v/>
      </c>
      <c r="G2568" s="50">
        <f ca="1">IF(SUM(E2568:F2568)=0,0,$G$11+SUM(E$12:$E2568)-SUM(F$12:$F2568))</f>
        <v>0</v>
      </c>
      <c r="H2568" s="51" t="str">
        <f ca="1">IF(IF(TYPE(MATCH($C$8,OFFSET([1]NKC!$D$10,H2567,0):'[1]NKC'!$D$5007,0)+H2567)=16,"",MATCH($C$8,OFFSET([1]NKC!$D$10,H2567,0):'[1]NKC'!$D$5007,0)+H2567)&lt;IF(TYPE(MATCH($C$8,OFFSET([1]NKC!$E$10,H2567,0):'[1]NKC'!$E$5007,0)+H2567)=16,"",MATCH($C$8,OFFSET([1]NKC!$E$10,H2567,0):'[1]NKC'!$E$5007,0)+H2567),IF(TYPE(MATCH($C$8,OFFSET([1]NKC!$D$10,H2567,0):'[1]NKC'!$D$5007,0)+H2567)=16,"",MATCH($C$8,OFFSET([1]NKC!$D$10,H2567,0):'[1]NKC'!$D$5007,0)+H2567),IF(TYPE(MATCH($C$8,OFFSET([1]NKC!$E$10,H2567,0):'[1]NKC'!$E$5007,0)+H2567)=16,"",MATCH($C$8,OFFSET([1]NKC!$E$10,H2567,0):'[1]NKC'!$E$5007,0)+H2567))</f>
        <v/>
      </c>
    </row>
    <row r="2569" spans="1:8" s="52" customFormat="1" ht="14.25" hidden="1">
      <c r="A2569" s="45" t="str">
        <f ca="1">IF($H2569="","",INDEX([1]NKC!$A$10:$A$5007,$H2569))</f>
        <v/>
      </c>
      <c r="B2569" s="46" t="str">
        <f ca="1">IF($H2569="","",INDEX([1]NKC!$B$10:$B$5007,$H2569))</f>
        <v/>
      </c>
      <c r="C2569" s="47" t="str">
        <f ca="1">IF($H2569="","",INDEX([1]NKC!$C$10:$C$5007,$H2569))</f>
        <v/>
      </c>
      <c r="D2569" s="48" t="str">
        <f ca="1">IF(IF($H2569="","",INDEX([1]NKC!$D$10:$D$5007,$H2569))=$C$8,IF($H2569="","",INDEX([1]NKC!$E$10:$E$5007,$H2569)),IF($H2569="","",INDEX([1]NKC!$D$10:$D$5007,$H2569)))</f>
        <v/>
      </c>
      <c r="E2569" s="49" t="str">
        <f ca="1">IF(IF($H2569="","",INDEX([1]NKC!$E$10:$E$5007,$H2569))=$C$8,"",IF($H2569="","",INDEX([1]NKC!$F$10:$F$5007,$H2569)))</f>
        <v/>
      </c>
      <c r="F2569" s="55" t="str">
        <f ca="1">IF(IF($H2569="","",INDEX([1]NKC!$D$10:$D$5007,$H2569))=$C$8,"",IF($H2569="","",INDEX([1]NKC!$F$10:$F$5007,$H2569)))</f>
        <v/>
      </c>
      <c r="G2569" s="50">
        <f ca="1">IF(SUM(E2569:F2569)=0,0,$G$11+SUM(E$12:$E2569)-SUM(F$12:$F2569))</f>
        <v>0</v>
      </c>
      <c r="H2569" s="51" t="str">
        <f ca="1">IF(IF(TYPE(MATCH($C$8,OFFSET([1]NKC!$D$10,H2568,0):'[1]NKC'!$D$5007,0)+H2568)=16,"",MATCH($C$8,OFFSET([1]NKC!$D$10,H2568,0):'[1]NKC'!$D$5007,0)+H2568)&lt;IF(TYPE(MATCH($C$8,OFFSET([1]NKC!$E$10,H2568,0):'[1]NKC'!$E$5007,0)+H2568)=16,"",MATCH($C$8,OFFSET([1]NKC!$E$10,H2568,0):'[1]NKC'!$E$5007,0)+H2568),IF(TYPE(MATCH($C$8,OFFSET([1]NKC!$D$10,H2568,0):'[1]NKC'!$D$5007,0)+H2568)=16,"",MATCH($C$8,OFFSET([1]NKC!$D$10,H2568,0):'[1]NKC'!$D$5007,0)+H2568),IF(TYPE(MATCH($C$8,OFFSET([1]NKC!$E$10,H2568,0):'[1]NKC'!$E$5007,0)+H2568)=16,"",MATCH($C$8,OFFSET([1]NKC!$E$10,H2568,0):'[1]NKC'!$E$5007,0)+H2568))</f>
        <v/>
      </c>
    </row>
    <row r="2570" spans="1:8" s="52" customFormat="1" ht="14.25" hidden="1">
      <c r="A2570" s="45" t="str">
        <f ca="1">IF($H2570="","",INDEX([1]NKC!$A$10:$A$5007,$H2570))</f>
        <v/>
      </c>
      <c r="B2570" s="46" t="str">
        <f ca="1">IF($H2570="","",INDEX([1]NKC!$B$10:$B$5007,$H2570))</f>
        <v/>
      </c>
      <c r="C2570" s="47" t="str">
        <f ca="1">IF($H2570="","",INDEX([1]NKC!$C$10:$C$5007,$H2570))</f>
        <v/>
      </c>
      <c r="D2570" s="48" t="str">
        <f ca="1">IF(IF($H2570="","",INDEX([1]NKC!$D$10:$D$5007,$H2570))=$C$8,IF($H2570="","",INDEX([1]NKC!$E$10:$E$5007,$H2570)),IF($H2570="","",INDEX([1]NKC!$D$10:$D$5007,$H2570)))</f>
        <v/>
      </c>
      <c r="E2570" s="49" t="str">
        <f ca="1">IF(IF($H2570="","",INDEX([1]NKC!$E$10:$E$5007,$H2570))=$C$8,"",IF($H2570="","",INDEX([1]NKC!$F$10:$F$5007,$H2570)))</f>
        <v/>
      </c>
      <c r="F2570" s="55" t="str">
        <f ca="1">IF(IF($H2570="","",INDEX([1]NKC!$D$10:$D$5007,$H2570))=$C$8,"",IF($H2570="","",INDEX([1]NKC!$F$10:$F$5007,$H2570)))</f>
        <v/>
      </c>
      <c r="G2570" s="50">
        <f ca="1">IF(SUM(E2570:F2570)=0,0,$G$11+SUM(E$12:$E2570)-SUM(F$12:$F2570))</f>
        <v>0</v>
      </c>
      <c r="H2570" s="51" t="str">
        <f ca="1">IF(IF(TYPE(MATCH($C$8,OFFSET([1]NKC!$D$10,H2569,0):'[1]NKC'!$D$5007,0)+H2569)=16,"",MATCH($C$8,OFFSET([1]NKC!$D$10,H2569,0):'[1]NKC'!$D$5007,0)+H2569)&lt;IF(TYPE(MATCH($C$8,OFFSET([1]NKC!$E$10,H2569,0):'[1]NKC'!$E$5007,0)+H2569)=16,"",MATCH($C$8,OFFSET([1]NKC!$E$10,H2569,0):'[1]NKC'!$E$5007,0)+H2569),IF(TYPE(MATCH($C$8,OFFSET([1]NKC!$D$10,H2569,0):'[1]NKC'!$D$5007,0)+H2569)=16,"",MATCH($C$8,OFFSET([1]NKC!$D$10,H2569,0):'[1]NKC'!$D$5007,0)+H2569),IF(TYPE(MATCH($C$8,OFFSET([1]NKC!$E$10,H2569,0):'[1]NKC'!$E$5007,0)+H2569)=16,"",MATCH($C$8,OFFSET([1]NKC!$E$10,H2569,0):'[1]NKC'!$E$5007,0)+H2569))</f>
        <v/>
      </c>
    </row>
    <row r="2571" spans="1:8" s="52" customFormat="1" ht="14.25" hidden="1">
      <c r="A2571" s="45" t="str">
        <f ca="1">IF($H2571="","",INDEX([1]NKC!$A$10:$A$5007,$H2571))</f>
        <v/>
      </c>
      <c r="B2571" s="46" t="str">
        <f ca="1">IF($H2571="","",INDEX([1]NKC!$B$10:$B$5007,$H2571))</f>
        <v/>
      </c>
      <c r="C2571" s="47" t="str">
        <f ca="1">IF($H2571="","",INDEX([1]NKC!$C$10:$C$5007,$H2571))</f>
        <v/>
      </c>
      <c r="D2571" s="48" t="str">
        <f ca="1">IF(IF($H2571="","",INDEX([1]NKC!$D$10:$D$5007,$H2571))=$C$8,IF($H2571="","",INDEX([1]NKC!$E$10:$E$5007,$H2571)),IF($H2571="","",INDEX([1]NKC!$D$10:$D$5007,$H2571)))</f>
        <v/>
      </c>
      <c r="E2571" s="49" t="str">
        <f ca="1">IF(IF($H2571="","",INDEX([1]NKC!$E$10:$E$5007,$H2571))=$C$8,"",IF($H2571="","",INDEX([1]NKC!$F$10:$F$5007,$H2571)))</f>
        <v/>
      </c>
      <c r="F2571" s="55" t="str">
        <f ca="1">IF(IF($H2571="","",INDEX([1]NKC!$D$10:$D$5007,$H2571))=$C$8,"",IF($H2571="","",INDEX([1]NKC!$F$10:$F$5007,$H2571)))</f>
        <v/>
      </c>
      <c r="G2571" s="50">
        <f ca="1">IF(SUM(E2571:F2571)=0,0,$G$11+SUM(E$12:$E2571)-SUM(F$12:$F2571))</f>
        <v>0</v>
      </c>
      <c r="H2571" s="51" t="str">
        <f ca="1">IF(IF(TYPE(MATCH($C$8,OFFSET([1]NKC!$D$10,H2570,0):'[1]NKC'!$D$5007,0)+H2570)=16,"",MATCH($C$8,OFFSET([1]NKC!$D$10,H2570,0):'[1]NKC'!$D$5007,0)+H2570)&lt;IF(TYPE(MATCH($C$8,OFFSET([1]NKC!$E$10,H2570,0):'[1]NKC'!$E$5007,0)+H2570)=16,"",MATCH($C$8,OFFSET([1]NKC!$E$10,H2570,0):'[1]NKC'!$E$5007,0)+H2570),IF(TYPE(MATCH($C$8,OFFSET([1]NKC!$D$10,H2570,0):'[1]NKC'!$D$5007,0)+H2570)=16,"",MATCH($C$8,OFFSET([1]NKC!$D$10,H2570,0):'[1]NKC'!$D$5007,0)+H2570),IF(TYPE(MATCH($C$8,OFFSET([1]NKC!$E$10,H2570,0):'[1]NKC'!$E$5007,0)+H2570)=16,"",MATCH($C$8,OFFSET([1]NKC!$E$10,H2570,0):'[1]NKC'!$E$5007,0)+H2570))</f>
        <v/>
      </c>
    </row>
    <row r="2572" spans="1:8" s="52" customFormat="1" ht="14.25" hidden="1">
      <c r="A2572" s="45" t="str">
        <f ca="1">IF($H2572="","",INDEX([1]NKC!$A$10:$A$5007,$H2572))</f>
        <v/>
      </c>
      <c r="B2572" s="46" t="str">
        <f ca="1">IF($H2572="","",INDEX([1]NKC!$B$10:$B$5007,$H2572))</f>
        <v/>
      </c>
      <c r="C2572" s="47" t="str">
        <f ca="1">IF($H2572="","",INDEX([1]NKC!$C$10:$C$5007,$H2572))</f>
        <v/>
      </c>
      <c r="D2572" s="48" t="str">
        <f ca="1">IF(IF($H2572="","",INDEX([1]NKC!$D$10:$D$5007,$H2572))=$C$8,IF($H2572="","",INDEX([1]NKC!$E$10:$E$5007,$H2572)),IF($H2572="","",INDEX([1]NKC!$D$10:$D$5007,$H2572)))</f>
        <v/>
      </c>
      <c r="E2572" s="49" t="str">
        <f ca="1">IF(IF($H2572="","",INDEX([1]NKC!$E$10:$E$5007,$H2572))=$C$8,"",IF($H2572="","",INDEX([1]NKC!$F$10:$F$5007,$H2572)))</f>
        <v/>
      </c>
      <c r="F2572" s="55" t="str">
        <f ca="1">IF(IF($H2572="","",INDEX([1]NKC!$D$10:$D$5007,$H2572))=$C$8,"",IF($H2572="","",INDEX([1]NKC!$F$10:$F$5007,$H2572)))</f>
        <v/>
      </c>
      <c r="G2572" s="50">
        <f ca="1">IF(SUM(E2572:F2572)=0,0,$G$11+SUM(E$12:$E2572)-SUM(F$12:$F2572))</f>
        <v>0</v>
      </c>
      <c r="H2572" s="51" t="str">
        <f ca="1">IF(IF(TYPE(MATCH($C$8,OFFSET([1]NKC!$D$10,H2571,0):'[1]NKC'!$D$5007,0)+H2571)=16,"",MATCH($C$8,OFFSET([1]NKC!$D$10,H2571,0):'[1]NKC'!$D$5007,0)+H2571)&lt;IF(TYPE(MATCH($C$8,OFFSET([1]NKC!$E$10,H2571,0):'[1]NKC'!$E$5007,0)+H2571)=16,"",MATCH($C$8,OFFSET([1]NKC!$E$10,H2571,0):'[1]NKC'!$E$5007,0)+H2571),IF(TYPE(MATCH($C$8,OFFSET([1]NKC!$D$10,H2571,0):'[1]NKC'!$D$5007,0)+H2571)=16,"",MATCH($C$8,OFFSET([1]NKC!$D$10,H2571,0):'[1]NKC'!$D$5007,0)+H2571),IF(TYPE(MATCH($C$8,OFFSET([1]NKC!$E$10,H2571,0):'[1]NKC'!$E$5007,0)+H2571)=16,"",MATCH($C$8,OFFSET([1]NKC!$E$10,H2571,0):'[1]NKC'!$E$5007,0)+H2571))</f>
        <v/>
      </c>
    </row>
    <row r="2573" spans="1:8" s="52" customFormat="1" ht="14.25" hidden="1">
      <c r="A2573" s="45" t="str">
        <f ca="1">IF($H2573="","",INDEX([1]NKC!$A$10:$A$5007,$H2573))</f>
        <v/>
      </c>
      <c r="B2573" s="46" t="str">
        <f ca="1">IF($H2573="","",INDEX([1]NKC!$B$10:$B$5007,$H2573))</f>
        <v/>
      </c>
      <c r="C2573" s="47" t="str">
        <f ca="1">IF($H2573="","",INDEX([1]NKC!$C$10:$C$5007,$H2573))</f>
        <v/>
      </c>
      <c r="D2573" s="48" t="str">
        <f ca="1">IF(IF($H2573="","",INDEX([1]NKC!$D$10:$D$5007,$H2573))=$C$8,IF($H2573="","",INDEX([1]NKC!$E$10:$E$5007,$H2573)),IF($H2573="","",INDEX([1]NKC!$D$10:$D$5007,$H2573)))</f>
        <v/>
      </c>
      <c r="E2573" s="49" t="str">
        <f ca="1">IF(IF($H2573="","",INDEX([1]NKC!$E$10:$E$5007,$H2573))=$C$8,"",IF($H2573="","",INDEX([1]NKC!$F$10:$F$5007,$H2573)))</f>
        <v/>
      </c>
      <c r="F2573" s="55" t="str">
        <f ca="1">IF(IF($H2573="","",INDEX([1]NKC!$D$10:$D$5007,$H2573))=$C$8,"",IF($H2573="","",INDEX([1]NKC!$F$10:$F$5007,$H2573)))</f>
        <v/>
      </c>
      <c r="G2573" s="50">
        <f ca="1">IF(SUM(E2573:F2573)=0,0,$G$11+SUM(E$12:$E2573)-SUM(F$12:$F2573))</f>
        <v>0</v>
      </c>
      <c r="H2573" s="51" t="str">
        <f ca="1">IF(IF(TYPE(MATCH($C$8,OFFSET([1]NKC!$D$10,H2572,0):'[1]NKC'!$D$5007,0)+H2572)=16,"",MATCH($C$8,OFFSET([1]NKC!$D$10,H2572,0):'[1]NKC'!$D$5007,0)+H2572)&lt;IF(TYPE(MATCH($C$8,OFFSET([1]NKC!$E$10,H2572,0):'[1]NKC'!$E$5007,0)+H2572)=16,"",MATCH($C$8,OFFSET([1]NKC!$E$10,H2572,0):'[1]NKC'!$E$5007,0)+H2572),IF(TYPE(MATCH($C$8,OFFSET([1]NKC!$D$10,H2572,0):'[1]NKC'!$D$5007,0)+H2572)=16,"",MATCH($C$8,OFFSET([1]NKC!$D$10,H2572,0):'[1]NKC'!$D$5007,0)+H2572),IF(TYPE(MATCH($C$8,OFFSET([1]NKC!$E$10,H2572,0):'[1]NKC'!$E$5007,0)+H2572)=16,"",MATCH($C$8,OFFSET([1]NKC!$E$10,H2572,0):'[1]NKC'!$E$5007,0)+H2572))</f>
        <v/>
      </c>
    </row>
    <row r="2574" spans="1:8" s="52" customFormat="1" ht="14.25" hidden="1">
      <c r="A2574" s="45" t="str">
        <f ca="1">IF($H2574="","",INDEX([1]NKC!$A$10:$A$5007,$H2574))</f>
        <v/>
      </c>
      <c r="B2574" s="46" t="str">
        <f ca="1">IF($H2574="","",INDEX([1]NKC!$B$10:$B$5007,$H2574))</f>
        <v/>
      </c>
      <c r="C2574" s="47" t="str">
        <f ca="1">IF($H2574="","",INDEX([1]NKC!$C$10:$C$5007,$H2574))</f>
        <v/>
      </c>
      <c r="D2574" s="48" t="str">
        <f ca="1">IF(IF($H2574="","",INDEX([1]NKC!$D$10:$D$5007,$H2574))=$C$8,IF($H2574="","",INDEX([1]NKC!$E$10:$E$5007,$H2574)),IF($H2574="","",INDEX([1]NKC!$D$10:$D$5007,$H2574)))</f>
        <v/>
      </c>
      <c r="E2574" s="49" t="str">
        <f ca="1">IF(IF($H2574="","",INDEX([1]NKC!$E$10:$E$5007,$H2574))=$C$8,"",IF($H2574="","",INDEX([1]NKC!$F$10:$F$5007,$H2574)))</f>
        <v/>
      </c>
      <c r="F2574" s="55" t="str">
        <f ca="1">IF(IF($H2574="","",INDEX([1]NKC!$D$10:$D$5007,$H2574))=$C$8,"",IF($H2574="","",INDEX([1]NKC!$F$10:$F$5007,$H2574)))</f>
        <v/>
      </c>
      <c r="G2574" s="50">
        <f ca="1">IF(SUM(E2574:F2574)=0,0,$G$11+SUM(E$12:$E2574)-SUM(F$12:$F2574))</f>
        <v>0</v>
      </c>
      <c r="H2574" s="51" t="str">
        <f ca="1">IF(IF(TYPE(MATCH($C$8,OFFSET([1]NKC!$D$10,H2573,0):'[1]NKC'!$D$5007,0)+H2573)=16,"",MATCH($C$8,OFFSET([1]NKC!$D$10,H2573,0):'[1]NKC'!$D$5007,0)+H2573)&lt;IF(TYPE(MATCH($C$8,OFFSET([1]NKC!$E$10,H2573,0):'[1]NKC'!$E$5007,0)+H2573)=16,"",MATCH($C$8,OFFSET([1]NKC!$E$10,H2573,0):'[1]NKC'!$E$5007,0)+H2573),IF(TYPE(MATCH($C$8,OFFSET([1]NKC!$D$10,H2573,0):'[1]NKC'!$D$5007,0)+H2573)=16,"",MATCH($C$8,OFFSET([1]NKC!$D$10,H2573,0):'[1]NKC'!$D$5007,0)+H2573),IF(TYPE(MATCH($C$8,OFFSET([1]NKC!$E$10,H2573,0):'[1]NKC'!$E$5007,0)+H2573)=16,"",MATCH($C$8,OFFSET([1]NKC!$E$10,H2573,0):'[1]NKC'!$E$5007,0)+H2573))</f>
        <v/>
      </c>
    </row>
    <row r="2575" spans="1:8" s="52" customFormat="1" ht="14.25" hidden="1">
      <c r="A2575" s="45" t="str">
        <f ca="1">IF($H2575="","",INDEX([1]NKC!$A$10:$A$5007,$H2575))</f>
        <v/>
      </c>
      <c r="B2575" s="46" t="str">
        <f ca="1">IF($H2575="","",INDEX([1]NKC!$B$10:$B$5007,$H2575))</f>
        <v/>
      </c>
      <c r="C2575" s="47" t="str">
        <f ca="1">IF($H2575="","",INDEX([1]NKC!$C$10:$C$5007,$H2575))</f>
        <v/>
      </c>
      <c r="D2575" s="48" t="str">
        <f ca="1">IF(IF($H2575="","",INDEX([1]NKC!$D$10:$D$5007,$H2575))=$C$8,IF($H2575="","",INDEX([1]NKC!$E$10:$E$5007,$H2575)),IF($H2575="","",INDEX([1]NKC!$D$10:$D$5007,$H2575)))</f>
        <v/>
      </c>
      <c r="E2575" s="49" t="str">
        <f ca="1">IF(IF($H2575="","",INDEX([1]NKC!$E$10:$E$5007,$H2575))=$C$8,"",IF($H2575="","",INDEX([1]NKC!$F$10:$F$5007,$H2575)))</f>
        <v/>
      </c>
      <c r="F2575" s="55" t="str">
        <f ca="1">IF(IF($H2575="","",INDEX([1]NKC!$D$10:$D$5007,$H2575))=$C$8,"",IF($H2575="","",INDEX([1]NKC!$F$10:$F$5007,$H2575)))</f>
        <v/>
      </c>
      <c r="G2575" s="50">
        <f ca="1">IF(SUM(E2575:F2575)=0,0,$G$11+SUM(E$12:$E2575)-SUM(F$12:$F2575))</f>
        <v>0</v>
      </c>
      <c r="H2575" s="51" t="str">
        <f ca="1">IF(IF(TYPE(MATCH($C$8,OFFSET([1]NKC!$D$10,H2574,0):'[1]NKC'!$D$5007,0)+H2574)=16,"",MATCH($C$8,OFFSET([1]NKC!$D$10,H2574,0):'[1]NKC'!$D$5007,0)+H2574)&lt;IF(TYPE(MATCH($C$8,OFFSET([1]NKC!$E$10,H2574,0):'[1]NKC'!$E$5007,0)+H2574)=16,"",MATCH($C$8,OFFSET([1]NKC!$E$10,H2574,0):'[1]NKC'!$E$5007,0)+H2574),IF(TYPE(MATCH($C$8,OFFSET([1]NKC!$D$10,H2574,0):'[1]NKC'!$D$5007,0)+H2574)=16,"",MATCH($C$8,OFFSET([1]NKC!$D$10,H2574,0):'[1]NKC'!$D$5007,0)+H2574),IF(TYPE(MATCH($C$8,OFFSET([1]NKC!$E$10,H2574,0):'[1]NKC'!$E$5007,0)+H2574)=16,"",MATCH($C$8,OFFSET([1]NKC!$E$10,H2574,0):'[1]NKC'!$E$5007,0)+H2574))</f>
        <v/>
      </c>
    </row>
    <row r="2576" spans="1:8" s="52" customFormat="1" ht="14.25" hidden="1">
      <c r="A2576" s="45" t="str">
        <f ca="1">IF($H2576="","",INDEX([1]NKC!$A$10:$A$5007,$H2576))</f>
        <v/>
      </c>
      <c r="B2576" s="46" t="str">
        <f ca="1">IF($H2576="","",INDEX([1]NKC!$B$10:$B$5007,$H2576))</f>
        <v/>
      </c>
      <c r="C2576" s="47" t="str">
        <f ca="1">IF($H2576="","",INDEX([1]NKC!$C$10:$C$5007,$H2576))</f>
        <v/>
      </c>
      <c r="D2576" s="48" t="str">
        <f ca="1">IF(IF($H2576="","",INDEX([1]NKC!$D$10:$D$5007,$H2576))=$C$8,IF($H2576="","",INDEX([1]NKC!$E$10:$E$5007,$H2576)),IF($H2576="","",INDEX([1]NKC!$D$10:$D$5007,$H2576)))</f>
        <v/>
      </c>
      <c r="E2576" s="49" t="str">
        <f ca="1">IF(IF($H2576="","",INDEX([1]NKC!$E$10:$E$5007,$H2576))=$C$8,"",IF($H2576="","",INDEX([1]NKC!$F$10:$F$5007,$H2576)))</f>
        <v/>
      </c>
      <c r="F2576" s="55" t="str">
        <f ca="1">IF(IF($H2576="","",INDEX([1]NKC!$D$10:$D$5007,$H2576))=$C$8,"",IF($H2576="","",INDEX([1]NKC!$F$10:$F$5007,$H2576)))</f>
        <v/>
      </c>
      <c r="G2576" s="50">
        <f ca="1">IF(SUM(E2576:F2576)=0,0,$G$11+SUM(E$12:$E2576)-SUM(F$12:$F2576))</f>
        <v>0</v>
      </c>
      <c r="H2576" s="51" t="str">
        <f ca="1">IF(IF(TYPE(MATCH($C$8,OFFSET([1]NKC!$D$10,H2575,0):'[1]NKC'!$D$5007,0)+H2575)=16,"",MATCH($C$8,OFFSET([1]NKC!$D$10,H2575,0):'[1]NKC'!$D$5007,0)+H2575)&lt;IF(TYPE(MATCH($C$8,OFFSET([1]NKC!$E$10,H2575,0):'[1]NKC'!$E$5007,0)+H2575)=16,"",MATCH($C$8,OFFSET([1]NKC!$E$10,H2575,0):'[1]NKC'!$E$5007,0)+H2575),IF(TYPE(MATCH($C$8,OFFSET([1]NKC!$D$10,H2575,0):'[1]NKC'!$D$5007,0)+H2575)=16,"",MATCH($C$8,OFFSET([1]NKC!$D$10,H2575,0):'[1]NKC'!$D$5007,0)+H2575),IF(TYPE(MATCH($C$8,OFFSET([1]NKC!$E$10,H2575,0):'[1]NKC'!$E$5007,0)+H2575)=16,"",MATCH($C$8,OFFSET([1]NKC!$E$10,H2575,0):'[1]NKC'!$E$5007,0)+H2575))</f>
        <v/>
      </c>
    </row>
    <row r="2577" spans="1:8" s="52" customFormat="1" ht="14.25" hidden="1">
      <c r="A2577" s="45" t="str">
        <f ca="1">IF($H2577="","",INDEX([1]NKC!$A$10:$A$5007,$H2577))</f>
        <v/>
      </c>
      <c r="B2577" s="46" t="str">
        <f ca="1">IF($H2577="","",INDEX([1]NKC!$B$10:$B$5007,$H2577))</f>
        <v/>
      </c>
      <c r="C2577" s="47" t="str">
        <f ca="1">IF($H2577="","",INDEX([1]NKC!$C$10:$C$5007,$H2577))</f>
        <v/>
      </c>
      <c r="D2577" s="48" t="str">
        <f ca="1">IF(IF($H2577="","",INDEX([1]NKC!$D$10:$D$5007,$H2577))=$C$8,IF($H2577="","",INDEX([1]NKC!$E$10:$E$5007,$H2577)),IF($H2577="","",INDEX([1]NKC!$D$10:$D$5007,$H2577)))</f>
        <v/>
      </c>
      <c r="E2577" s="49" t="str">
        <f ca="1">IF(IF($H2577="","",INDEX([1]NKC!$E$10:$E$5007,$H2577))=$C$8,"",IF($H2577="","",INDEX([1]NKC!$F$10:$F$5007,$H2577)))</f>
        <v/>
      </c>
      <c r="F2577" s="55" t="str">
        <f ca="1">IF(IF($H2577="","",INDEX([1]NKC!$D$10:$D$5007,$H2577))=$C$8,"",IF($H2577="","",INDEX([1]NKC!$F$10:$F$5007,$H2577)))</f>
        <v/>
      </c>
      <c r="G2577" s="50">
        <f ca="1">IF(SUM(E2577:F2577)=0,0,$G$11+SUM(E$12:$E2577)-SUM(F$12:$F2577))</f>
        <v>0</v>
      </c>
      <c r="H2577" s="51" t="str">
        <f ca="1">IF(IF(TYPE(MATCH($C$8,OFFSET([1]NKC!$D$10,H2576,0):'[1]NKC'!$D$5007,0)+H2576)=16,"",MATCH($C$8,OFFSET([1]NKC!$D$10,H2576,0):'[1]NKC'!$D$5007,0)+H2576)&lt;IF(TYPE(MATCH($C$8,OFFSET([1]NKC!$E$10,H2576,0):'[1]NKC'!$E$5007,0)+H2576)=16,"",MATCH($C$8,OFFSET([1]NKC!$E$10,H2576,0):'[1]NKC'!$E$5007,0)+H2576),IF(TYPE(MATCH($C$8,OFFSET([1]NKC!$D$10,H2576,0):'[1]NKC'!$D$5007,0)+H2576)=16,"",MATCH($C$8,OFFSET([1]NKC!$D$10,H2576,0):'[1]NKC'!$D$5007,0)+H2576),IF(TYPE(MATCH($C$8,OFFSET([1]NKC!$E$10,H2576,0):'[1]NKC'!$E$5007,0)+H2576)=16,"",MATCH($C$8,OFFSET([1]NKC!$E$10,H2576,0):'[1]NKC'!$E$5007,0)+H2576))</f>
        <v/>
      </c>
    </row>
    <row r="2578" spans="1:8" s="52" customFormat="1" ht="14.25" hidden="1">
      <c r="A2578" s="45" t="str">
        <f ca="1">IF($H2578="","",INDEX([1]NKC!$A$10:$A$5007,$H2578))</f>
        <v/>
      </c>
      <c r="B2578" s="46" t="str">
        <f ca="1">IF($H2578="","",INDEX([1]NKC!$B$10:$B$5007,$H2578))</f>
        <v/>
      </c>
      <c r="C2578" s="47" t="str">
        <f ca="1">IF($H2578="","",INDEX([1]NKC!$C$10:$C$5007,$H2578))</f>
        <v/>
      </c>
      <c r="D2578" s="48" t="str">
        <f ca="1">IF(IF($H2578="","",INDEX([1]NKC!$D$10:$D$5007,$H2578))=$C$8,IF($H2578="","",INDEX([1]NKC!$E$10:$E$5007,$H2578)),IF($H2578="","",INDEX([1]NKC!$D$10:$D$5007,$H2578)))</f>
        <v/>
      </c>
      <c r="E2578" s="49" t="str">
        <f ca="1">IF(IF($H2578="","",INDEX([1]NKC!$E$10:$E$5007,$H2578))=$C$8,"",IF($H2578="","",INDEX([1]NKC!$F$10:$F$5007,$H2578)))</f>
        <v/>
      </c>
      <c r="F2578" s="55" t="str">
        <f ca="1">IF(IF($H2578="","",INDEX([1]NKC!$D$10:$D$5007,$H2578))=$C$8,"",IF($H2578="","",INDEX([1]NKC!$F$10:$F$5007,$H2578)))</f>
        <v/>
      </c>
      <c r="G2578" s="50">
        <f ca="1">IF(SUM(E2578:F2578)=0,0,$G$11+SUM(E$12:$E2578)-SUM(F$12:$F2578))</f>
        <v>0</v>
      </c>
      <c r="H2578" s="51" t="str">
        <f ca="1">IF(IF(TYPE(MATCH($C$8,OFFSET([1]NKC!$D$10,H2577,0):'[1]NKC'!$D$5007,0)+H2577)=16,"",MATCH($C$8,OFFSET([1]NKC!$D$10,H2577,0):'[1]NKC'!$D$5007,0)+H2577)&lt;IF(TYPE(MATCH($C$8,OFFSET([1]NKC!$E$10,H2577,0):'[1]NKC'!$E$5007,0)+H2577)=16,"",MATCH($C$8,OFFSET([1]NKC!$E$10,H2577,0):'[1]NKC'!$E$5007,0)+H2577),IF(TYPE(MATCH($C$8,OFFSET([1]NKC!$D$10,H2577,0):'[1]NKC'!$D$5007,0)+H2577)=16,"",MATCH($C$8,OFFSET([1]NKC!$D$10,H2577,0):'[1]NKC'!$D$5007,0)+H2577),IF(TYPE(MATCH($C$8,OFFSET([1]NKC!$E$10,H2577,0):'[1]NKC'!$E$5007,0)+H2577)=16,"",MATCH($C$8,OFFSET([1]NKC!$E$10,H2577,0):'[1]NKC'!$E$5007,0)+H2577))</f>
        <v/>
      </c>
    </row>
    <row r="2579" spans="1:8" s="52" customFormat="1" ht="14.25" hidden="1">
      <c r="A2579" s="45" t="str">
        <f ca="1">IF($H2579="","",INDEX([1]NKC!$A$10:$A$5007,$H2579))</f>
        <v/>
      </c>
      <c r="B2579" s="46" t="str">
        <f ca="1">IF($H2579="","",INDEX([1]NKC!$B$10:$B$5007,$H2579))</f>
        <v/>
      </c>
      <c r="C2579" s="47" t="str">
        <f ca="1">IF($H2579="","",INDEX([1]NKC!$C$10:$C$5007,$H2579))</f>
        <v/>
      </c>
      <c r="D2579" s="48" t="str">
        <f ca="1">IF(IF($H2579="","",INDEX([1]NKC!$D$10:$D$5007,$H2579))=$C$8,IF($H2579="","",INDEX([1]NKC!$E$10:$E$5007,$H2579)),IF($H2579="","",INDEX([1]NKC!$D$10:$D$5007,$H2579)))</f>
        <v/>
      </c>
      <c r="E2579" s="49" t="str">
        <f ca="1">IF(IF($H2579="","",INDEX([1]NKC!$E$10:$E$5007,$H2579))=$C$8,"",IF($H2579="","",INDEX([1]NKC!$F$10:$F$5007,$H2579)))</f>
        <v/>
      </c>
      <c r="F2579" s="55" t="str">
        <f ca="1">IF(IF($H2579="","",INDEX([1]NKC!$D$10:$D$5007,$H2579))=$C$8,"",IF($H2579="","",INDEX([1]NKC!$F$10:$F$5007,$H2579)))</f>
        <v/>
      </c>
      <c r="G2579" s="50">
        <f ca="1">IF(SUM(E2579:F2579)=0,0,$G$11+SUM(E$12:$E2579)-SUM(F$12:$F2579))</f>
        <v>0</v>
      </c>
      <c r="H2579" s="51" t="str">
        <f ca="1">IF(IF(TYPE(MATCH($C$8,OFFSET([1]NKC!$D$10,H2578,0):'[1]NKC'!$D$5007,0)+H2578)=16,"",MATCH($C$8,OFFSET([1]NKC!$D$10,H2578,0):'[1]NKC'!$D$5007,0)+H2578)&lt;IF(TYPE(MATCH($C$8,OFFSET([1]NKC!$E$10,H2578,0):'[1]NKC'!$E$5007,0)+H2578)=16,"",MATCH($C$8,OFFSET([1]NKC!$E$10,H2578,0):'[1]NKC'!$E$5007,0)+H2578),IF(TYPE(MATCH($C$8,OFFSET([1]NKC!$D$10,H2578,0):'[1]NKC'!$D$5007,0)+H2578)=16,"",MATCH($C$8,OFFSET([1]NKC!$D$10,H2578,0):'[1]NKC'!$D$5007,0)+H2578),IF(TYPE(MATCH($C$8,OFFSET([1]NKC!$E$10,H2578,0):'[1]NKC'!$E$5007,0)+H2578)=16,"",MATCH($C$8,OFFSET([1]NKC!$E$10,H2578,0):'[1]NKC'!$E$5007,0)+H2578))</f>
        <v/>
      </c>
    </row>
    <row r="2580" spans="1:8" s="52" customFormat="1" ht="14.25" hidden="1">
      <c r="A2580" s="45" t="str">
        <f ca="1">IF($H2580="","",INDEX([1]NKC!$A$10:$A$5007,$H2580))</f>
        <v/>
      </c>
      <c r="B2580" s="46" t="str">
        <f ca="1">IF($H2580="","",INDEX([1]NKC!$B$10:$B$5007,$H2580))</f>
        <v/>
      </c>
      <c r="C2580" s="47" t="str">
        <f ca="1">IF($H2580="","",INDEX([1]NKC!$C$10:$C$5007,$H2580))</f>
        <v/>
      </c>
      <c r="D2580" s="48" t="str">
        <f ca="1">IF(IF($H2580="","",INDEX([1]NKC!$D$10:$D$5007,$H2580))=$C$8,IF($H2580="","",INDEX([1]NKC!$E$10:$E$5007,$H2580)),IF($H2580="","",INDEX([1]NKC!$D$10:$D$5007,$H2580)))</f>
        <v/>
      </c>
      <c r="E2580" s="49" t="str">
        <f ca="1">IF(IF($H2580="","",INDEX([1]NKC!$E$10:$E$5007,$H2580))=$C$8,"",IF($H2580="","",INDEX([1]NKC!$F$10:$F$5007,$H2580)))</f>
        <v/>
      </c>
      <c r="F2580" s="55" t="str">
        <f ca="1">IF(IF($H2580="","",INDEX([1]NKC!$D$10:$D$5007,$H2580))=$C$8,"",IF($H2580="","",INDEX([1]NKC!$F$10:$F$5007,$H2580)))</f>
        <v/>
      </c>
      <c r="G2580" s="50">
        <f ca="1">IF(SUM(E2580:F2580)=0,0,$G$11+SUM(E$12:$E2580)-SUM(F$12:$F2580))</f>
        <v>0</v>
      </c>
      <c r="H2580" s="51" t="str">
        <f ca="1">IF(IF(TYPE(MATCH($C$8,OFFSET([1]NKC!$D$10,H2579,0):'[1]NKC'!$D$5007,0)+H2579)=16,"",MATCH($C$8,OFFSET([1]NKC!$D$10,H2579,0):'[1]NKC'!$D$5007,0)+H2579)&lt;IF(TYPE(MATCH($C$8,OFFSET([1]NKC!$E$10,H2579,0):'[1]NKC'!$E$5007,0)+H2579)=16,"",MATCH($C$8,OFFSET([1]NKC!$E$10,H2579,0):'[1]NKC'!$E$5007,0)+H2579),IF(TYPE(MATCH($C$8,OFFSET([1]NKC!$D$10,H2579,0):'[1]NKC'!$D$5007,0)+H2579)=16,"",MATCH($C$8,OFFSET([1]NKC!$D$10,H2579,0):'[1]NKC'!$D$5007,0)+H2579),IF(TYPE(MATCH($C$8,OFFSET([1]NKC!$E$10,H2579,0):'[1]NKC'!$E$5007,0)+H2579)=16,"",MATCH($C$8,OFFSET([1]NKC!$E$10,H2579,0):'[1]NKC'!$E$5007,0)+H2579))</f>
        <v/>
      </c>
    </row>
    <row r="2581" spans="1:8" s="52" customFormat="1" ht="14.25" hidden="1">
      <c r="A2581" s="45" t="str">
        <f ca="1">IF($H2581="","",INDEX([1]NKC!$A$10:$A$5007,$H2581))</f>
        <v/>
      </c>
      <c r="B2581" s="46" t="str">
        <f ca="1">IF($H2581="","",INDEX([1]NKC!$B$10:$B$5007,$H2581))</f>
        <v/>
      </c>
      <c r="C2581" s="47" t="str">
        <f ca="1">IF($H2581="","",INDEX([1]NKC!$C$10:$C$5007,$H2581))</f>
        <v/>
      </c>
      <c r="D2581" s="48" t="str">
        <f ca="1">IF(IF($H2581="","",INDEX([1]NKC!$D$10:$D$5007,$H2581))=$C$8,IF($H2581="","",INDEX([1]NKC!$E$10:$E$5007,$H2581)),IF($H2581="","",INDEX([1]NKC!$D$10:$D$5007,$H2581)))</f>
        <v/>
      </c>
      <c r="E2581" s="49" t="str">
        <f ca="1">IF(IF($H2581="","",INDEX([1]NKC!$E$10:$E$5007,$H2581))=$C$8,"",IF($H2581="","",INDEX([1]NKC!$F$10:$F$5007,$H2581)))</f>
        <v/>
      </c>
      <c r="F2581" s="55" t="str">
        <f ca="1">IF(IF($H2581="","",INDEX([1]NKC!$D$10:$D$5007,$H2581))=$C$8,"",IF($H2581="","",INDEX([1]NKC!$F$10:$F$5007,$H2581)))</f>
        <v/>
      </c>
      <c r="G2581" s="50">
        <f ca="1">IF(SUM(E2581:F2581)=0,0,$G$11+SUM(E$12:$E2581)-SUM(F$12:$F2581))</f>
        <v>0</v>
      </c>
      <c r="H2581" s="51" t="str">
        <f ca="1">IF(IF(TYPE(MATCH($C$8,OFFSET([1]NKC!$D$10,H2580,0):'[1]NKC'!$D$5007,0)+H2580)=16,"",MATCH($C$8,OFFSET([1]NKC!$D$10,H2580,0):'[1]NKC'!$D$5007,0)+H2580)&lt;IF(TYPE(MATCH($C$8,OFFSET([1]NKC!$E$10,H2580,0):'[1]NKC'!$E$5007,0)+H2580)=16,"",MATCH($C$8,OFFSET([1]NKC!$E$10,H2580,0):'[1]NKC'!$E$5007,0)+H2580),IF(TYPE(MATCH($C$8,OFFSET([1]NKC!$D$10,H2580,0):'[1]NKC'!$D$5007,0)+H2580)=16,"",MATCH($C$8,OFFSET([1]NKC!$D$10,H2580,0):'[1]NKC'!$D$5007,0)+H2580),IF(TYPE(MATCH($C$8,OFFSET([1]NKC!$E$10,H2580,0):'[1]NKC'!$E$5007,0)+H2580)=16,"",MATCH($C$8,OFFSET([1]NKC!$E$10,H2580,0):'[1]NKC'!$E$5007,0)+H2580))</f>
        <v/>
      </c>
    </row>
    <row r="2582" spans="1:8" s="52" customFormat="1" ht="14.25" hidden="1">
      <c r="A2582" s="45" t="str">
        <f ca="1">IF($H2582="","",INDEX([1]NKC!$A$10:$A$5007,$H2582))</f>
        <v/>
      </c>
      <c r="B2582" s="46" t="str">
        <f ca="1">IF($H2582="","",INDEX([1]NKC!$B$10:$B$5007,$H2582))</f>
        <v/>
      </c>
      <c r="C2582" s="47" t="str">
        <f ca="1">IF($H2582="","",INDEX([1]NKC!$C$10:$C$5007,$H2582))</f>
        <v/>
      </c>
      <c r="D2582" s="48" t="str">
        <f ca="1">IF(IF($H2582="","",INDEX([1]NKC!$D$10:$D$5007,$H2582))=$C$8,IF($H2582="","",INDEX([1]NKC!$E$10:$E$5007,$H2582)),IF($H2582="","",INDEX([1]NKC!$D$10:$D$5007,$H2582)))</f>
        <v/>
      </c>
      <c r="E2582" s="49" t="str">
        <f ca="1">IF(IF($H2582="","",INDEX([1]NKC!$E$10:$E$5007,$H2582))=$C$8,"",IF($H2582="","",INDEX([1]NKC!$F$10:$F$5007,$H2582)))</f>
        <v/>
      </c>
      <c r="F2582" s="55" t="str">
        <f ca="1">IF(IF($H2582="","",INDEX([1]NKC!$D$10:$D$5007,$H2582))=$C$8,"",IF($H2582="","",INDEX([1]NKC!$F$10:$F$5007,$H2582)))</f>
        <v/>
      </c>
      <c r="G2582" s="50">
        <f ca="1">IF(SUM(E2582:F2582)=0,0,$G$11+SUM(E$12:$E2582)-SUM(F$12:$F2582))</f>
        <v>0</v>
      </c>
      <c r="H2582" s="51" t="str">
        <f ca="1">IF(IF(TYPE(MATCH($C$8,OFFSET([1]NKC!$D$10,H2581,0):'[1]NKC'!$D$5007,0)+H2581)=16,"",MATCH($C$8,OFFSET([1]NKC!$D$10,H2581,0):'[1]NKC'!$D$5007,0)+H2581)&lt;IF(TYPE(MATCH($C$8,OFFSET([1]NKC!$E$10,H2581,0):'[1]NKC'!$E$5007,0)+H2581)=16,"",MATCH($C$8,OFFSET([1]NKC!$E$10,H2581,0):'[1]NKC'!$E$5007,0)+H2581),IF(TYPE(MATCH($C$8,OFFSET([1]NKC!$D$10,H2581,0):'[1]NKC'!$D$5007,0)+H2581)=16,"",MATCH($C$8,OFFSET([1]NKC!$D$10,H2581,0):'[1]NKC'!$D$5007,0)+H2581),IF(TYPE(MATCH($C$8,OFFSET([1]NKC!$E$10,H2581,0):'[1]NKC'!$E$5007,0)+H2581)=16,"",MATCH($C$8,OFFSET([1]NKC!$E$10,H2581,0):'[1]NKC'!$E$5007,0)+H2581))</f>
        <v/>
      </c>
    </row>
    <row r="2583" spans="1:8" s="52" customFormat="1" ht="14.25" hidden="1">
      <c r="A2583" s="45" t="str">
        <f ca="1">IF($H2583="","",INDEX([1]NKC!$A$10:$A$5007,$H2583))</f>
        <v/>
      </c>
      <c r="B2583" s="46" t="str">
        <f ca="1">IF($H2583="","",INDEX([1]NKC!$B$10:$B$5007,$H2583))</f>
        <v/>
      </c>
      <c r="C2583" s="47" t="str">
        <f ca="1">IF($H2583="","",INDEX([1]NKC!$C$10:$C$5007,$H2583))</f>
        <v/>
      </c>
      <c r="D2583" s="48" t="str">
        <f ca="1">IF(IF($H2583="","",INDEX([1]NKC!$D$10:$D$5007,$H2583))=$C$8,IF($H2583="","",INDEX([1]NKC!$E$10:$E$5007,$H2583)),IF($H2583="","",INDEX([1]NKC!$D$10:$D$5007,$H2583)))</f>
        <v/>
      </c>
      <c r="E2583" s="49" t="str">
        <f ca="1">IF(IF($H2583="","",INDEX([1]NKC!$E$10:$E$5007,$H2583))=$C$8,"",IF($H2583="","",INDEX([1]NKC!$F$10:$F$5007,$H2583)))</f>
        <v/>
      </c>
      <c r="F2583" s="55" t="str">
        <f ca="1">IF(IF($H2583="","",INDEX([1]NKC!$D$10:$D$5007,$H2583))=$C$8,"",IF($H2583="","",INDEX([1]NKC!$F$10:$F$5007,$H2583)))</f>
        <v/>
      </c>
      <c r="G2583" s="50">
        <f ca="1">IF(SUM(E2583:F2583)=0,0,$G$11+SUM(E$12:$E2583)-SUM(F$12:$F2583))</f>
        <v>0</v>
      </c>
      <c r="H2583" s="51" t="str">
        <f ca="1">IF(IF(TYPE(MATCH($C$8,OFFSET([1]NKC!$D$10,H2582,0):'[1]NKC'!$D$5007,0)+H2582)=16,"",MATCH($C$8,OFFSET([1]NKC!$D$10,H2582,0):'[1]NKC'!$D$5007,0)+H2582)&lt;IF(TYPE(MATCH($C$8,OFFSET([1]NKC!$E$10,H2582,0):'[1]NKC'!$E$5007,0)+H2582)=16,"",MATCH($C$8,OFFSET([1]NKC!$E$10,H2582,0):'[1]NKC'!$E$5007,0)+H2582),IF(TYPE(MATCH($C$8,OFFSET([1]NKC!$D$10,H2582,0):'[1]NKC'!$D$5007,0)+H2582)=16,"",MATCH($C$8,OFFSET([1]NKC!$D$10,H2582,0):'[1]NKC'!$D$5007,0)+H2582),IF(TYPE(MATCH($C$8,OFFSET([1]NKC!$E$10,H2582,0):'[1]NKC'!$E$5007,0)+H2582)=16,"",MATCH($C$8,OFFSET([1]NKC!$E$10,H2582,0):'[1]NKC'!$E$5007,0)+H2582))</f>
        <v/>
      </c>
    </row>
    <row r="2584" spans="1:8" s="52" customFormat="1" ht="14.25" hidden="1">
      <c r="A2584" s="45" t="str">
        <f ca="1">IF($H2584="","",INDEX([1]NKC!$A$10:$A$5007,$H2584))</f>
        <v/>
      </c>
      <c r="B2584" s="46" t="str">
        <f ca="1">IF($H2584="","",INDEX([1]NKC!$B$10:$B$5007,$H2584))</f>
        <v/>
      </c>
      <c r="C2584" s="47" t="str">
        <f ca="1">IF($H2584="","",INDEX([1]NKC!$C$10:$C$5007,$H2584))</f>
        <v/>
      </c>
      <c r="D2584" s="48" t="str">
        <f ca="1">IF(IF($H2584="","",INDEX([1]NKC!$D$10:$D$5007,$H2584))=$C$8,IF($H2584="","",INDEX([1]NKC!$E$10:$E$5007,$H2584)),IF($H2584="","",INDEX([1]NKC!$D$10:$D$5007,$H2584)))</f>
        <v/>
      </c>
      <c r="E2584" s="49" t="str">
        <f ca="1">IF(IF($H2584="","",INDEX([1]NKC!$E$10:$E$5007,$H2584))=$C$8,"",IF($H2584="","",INDEX([1]NKC!$F$10:$F$5007,$H2584)))</f>
        <v/>
      </c>
      <c r="F2584" s="55" t="str">
        <f ca="1">IF(IF($H2584="","",INDEX([1]NKC!$D$10:$D$5007,$H2584))=$C$8,"",IF($H2584="","",INDEX([1]NKC!$F$10:$F$5007,$H2584)))</f>
        <v/>
      </c>
      <c r="G2584" s="50">
        <f ca="1">IF(SUM(E2584:F2584)=0,0,$G$11+SUM(E$12:$E2584)-SUM(F$12:$F2584))</f>
        <v>0</v>
      </c>
      <c r="H2584" s="51" t="str">
        <f ca="1">IF(IF(TYPE(MATCH($C$8,OFFSET([1]NKC!$D$10,H2583,0):'[1]NKC'!$D$5007,0)+H2583)=16,"",MATCH($C$8,OFFSET([1]NKC!$D$10,H2583,0):'[1]NKC'!$D$5007,0)+H2583)&lt;IF(TYPE(MATCH($C$8,OFFSET([1]NKC!$E$10,H2583,0):'[1]NKC'!$E$5007,0)+H2583)=16,"",MATCH($C$8,OFFSET([1]NKC!$E$10,H2583,0):'[1]NKC'!$E$5007,0)+H2583),IF(TYPE(MATCH($C$8,OFFSET([1]NKC!$D$10,H2583,0):'[1]NKC'!$D$5007,0)+H2583)=16,"",MATCH($C$8,OFFSET([1]NKC!$D$10,H2583,0):'[1]NKC'!$D$5007,0)+H2583),IF(TYPE(MATCH($C$8,OFFSET([1]NKC!$E$10,H2583,0):'[1]NKC'!$E$5007,0)+H2583)=16,"",MATCH($C$8,OFFSET([1]NKC!$E$10,H2583,0):'[1]NKC'!$E$5007,0)+H2583))</f>
        <v/>
      </c>
    </row>
    <row r="2585" spans="1:8" s="52" customFormat="1" ht="14.25" hidden="1">
      <c r="A2585" s="45" t="str">
        <f ca="1">IF($H2585="","",INDEX([1]NKC!$A$10:$A$5007,$H2585))</f>
        <v/>
      </c>
      <c r="B2585" s="46" t="str">
        <f ca="1">IF($H2585="","",INDEX([1]NKC!$B$10:$B$5007,$H2585))</f>
        <v/>
      </c>
      <c r="C2585" s="47" t="str">
        <f ca="1">IF($H2585="","",INDEX([1]NKC!$C$10:$C$5007,$H2585))</f>
        <v/>
      </c>
      <c r="D2585" s="48" t="str">
        <f ca="1">IF(IF($H2585="","",INDEX([1]NKC!$D$10:$D$5007,$H2585))=$C$8,IF($H2585="","",INDEX([1]NKC!$E$10:$E$5007,$H2585)),IF($H2585="","",INDEX([1]NKC!$D$10:$D$5007,$H2585)))</f>
        <v/>
      </c>
      <c r="E2585" s="49" t="str">
        <f ca="1">IF(IF($H2585="","",INDEX([1]NKC!$E$10:$E$5007,$H2585))=$C$8,"",IF($H2585="","",INDEX([1]NKC!$F$10:$F$5007,$H2585)))</f>
        <v/>
      </c>
      <c r="F2585" s="55" t="str">
        <f ca="1">IF(IF($H2585="","",INDEX([1]NKC!$D$10:$D$5007,$H2585))=$C$8,"",IF($H2585="","",INDEX([1]NKC!$F$10:$F$5007,$H2585)))</f>
        <v/>
      </c>
      <c r="G2585" s="50">
        <f ca="1">IF(SUM(E2585:F2585)=0,0,$G$11+SUM(E$12:$E2585)-SUM(F$12:$F2585))</f>
        <v>0</v>
      </c>
      <c r="H2585" s="51" t="str">
        <f ca="1">IF(IF(TYPE(MATCH($C$8,OFFSET([1]NKC!$D$10,H2584,0):'[1]NKC'!$D$5007,0)+H2584)=16,"",MATCH($C$8,OFFSET([1]NKC!$D$10,H2584,0):'[1]NKC'!$D$5007,0)+H2584)&lt;IF(TYPE(MATCH($C$8,OFFSET([1]NKC!$E$10,H2584,0):'[1]NKC'!$E$5007,0)+H2584)=16,"",MATCH($C$8,OFFSET([1]NKC!$E$10,H2584,0):'[1]NKC'!$E$5007,0)+H2584),IF(TYPE(MATCH($C$8,OFFSET([1]NKC!$D$10,H2584,0):'[1]NKC'!$D$5007,0)+H2584)=16,"",MATCH($C$8,OFFSET([1]NKC!$D$10,H2584,0):'[1]NKC'!$D$5007,0)+H2584),IF(TYPE(MATCH($C$8,OFFSET([1]NKC!$E$10,H2584,0):'[1]NKC'!$E$5007,0)+H2584)=16,"",MATCH($C$8,OFFSET([1]NKC!$E$10,H2584,0):'[1]NKC'!$E$5007,0)+H2584))</f>
        <v/>
      </c>
    </row>
    <row r="2586" spans="1:8" s="52" customFormat="1" ht="14.25" hidden="1">
      <c r="A2586" s="45" t="str">
        <f ca="1">IF($H2586="","",INDEX([1]NKC!$A$10:$A$5007,$H2586))</f>
        <v/>
      </c>
      <c r="B2586" s="46" t="str">
        <f ca="1">IF($H2586="","",INDEX([1]NKC!$B$10:$B$5007,$H2586))</f>
        <v/>
      </c>
      <c r="C2586" s="47" t="str">
        <f ca="1">IF($H2586="","",INDEX([1]NKC!$C$10:$C$5007,$H2586))</f>
        <v/>
      </c>
      <c r="D2586" s="48" t="str">
        <f ca="1">IF(IF($H2586="","",INDEX([1]NKC!$D$10:$D$5007,$H2586))=$C$8,IF($H2586="","",INDEX([1]NKC!$E$10:$E$5007,$H2586)),IF($H2586="","",INDEX([1]NKC!$D$10:$D$5007,$H2586)))</f>
        <v/>
      </c>
      <c r="E2586" s="49" t="str">
        <f ca="1">IF(IF($H2586="","",INDEX([1]NKC!$E$10:$E$5007,$H2586))=$C$8,"",IF($H2586="","",INDEX([1]NKC!$F$10:$F$5007,$H2586)))</f>
        <v/>
      </c>
      <c r="F2586" s="55" t="str">
        <f ca="1">IF(IF($H2586="","",INDEX([1]NKC!$D$10:$D$5007,$H2586))=$C$8,"",IF($H2586="","",INDEX([1]NKC!$F$10:$F$5007,$H2586)))</f>
        <v/>
      </c>
      <c r="G2586" s="50">
        <f ca="1">IF(SUM(E2586:F2586)=0,0,$G$11+SUM(E$12:$E2586)-SUM(F$12:$F2586))</f>
        <v>0</v>
      </c>
      <c r="H2586" s="51" t="str">
        <f ca="1">IF(IF(TYPE(MATCH($C$8,OFFSET([1]NKC!$D$10,H2585,0):'[1]NKC'!$D$5007,0)+H2585)=16,"",MATCH($C$8,OFFSET([1]NKC!$D$10,H2585,0):'[1]NKC'!$D$5007,0)+H2585)&lt;IF(TYPE(MATCH($C$8,OFFSET([1]NKC!$E$10,H2585,0):'[1]NKC'!$E$5007,0)+H2585)=16,"",MATCH($C$8,OFFSET([1]NKC!$E$10,H2585,0):'[1]NKC'!$E$5007,0)+H2585),IF(TYPE(MATCH($C$8,OFFSET([1]NKC!$D$10,H2585,0):'[1]NKC'!$D$5007,0)+H2585)=16,"",MATCH($C$8,OFFSET([1]NKC!$D$10,H2585,0):'[1]NKC'!$D$5007,0)+H2585),IF(TYPE(MATCH($C$8,OFFSET([1]NKC!$E$10,H2585,0):'[1]NKC'!$E$5007,0)+H2585)=16,"",MATCH($C$8,OFFSET([1]NKC!$E$10,H2585,0):'[1]NKC'!$E$5007,0)+H2585))</f>
        <v/>
      </c>
    </row>
    <row r="2587" spans="1:8" s="52" customFormat="1" ht="14.25" hidden="1">
      <c r="A2587" s="45" t="str">
        <f ca="1">IF($H2587="","",INDEX([1]NKC!$A$10:$A$5007,$H2587))</f>
        <v/>
      </c>
      <c r="B2587" s="46" t="str">
        <f ca="1">IF($H2587="","",INDEX([1]NKC!$B$10:$B$5007,$H2587))</f>
        <v/>
      </c>
      <c r="C2587" s="47" t="str">
        <f ca="1">IF($H2587="","",INDEX([1]NKC!$C$10:$C$5007,$H2587))</f>
        <v/>
      </c>
      <c r="D2587" s="48" t="str">
        <f ca="1">IF(IF($H2587="","",INDEX([1]NKC!$D$10:$D$5007,$H2587))=$C$8,IF($H2587="","",INDEX([1]NKC!$E$10:$E$5007,$H2587)),IF($H2587="","",INDEX([1]NKC!$D$10:$D$5007,$H2587)))</f>
        <v/>
      </c>
      <c r="E2587" s="49" t="str">
        <f ca="1">IF(IF($H2587="","",INDEX([1]NKC!$E$10:$E$5007,$H2587))=$C$8,"",IF($H2587="","",INDEX([1]NKC!$F$10:$F$5007,$H2587)))</f>
        <v/>
      </c>
      <c r="F2587" s="55" t="str">
        <f ca="1">IF(IF($H2587="","",INDEX([1]NKC!$D$10:$D$5007,$H2587))=$C$8,"",IF($H2587="","",INDEX([1]NKC!$F$10:$F$5007,$H2587)))</f>
        <v/>
      </c>
      <c r="G2587" s="50">
        <f ca="1">IF(SUM(E2587:F2587)=0,0,$G$11+SUM(E$12:$E2587)-SUM(F$12:$F2587))</f>
        <v>0</v>
      </c>
      <c r="H2587" s="51" t="str">
        <f ca="1">IF(IF(TYPE(MATCH($C$8,OFFSET([1]NKC!$D$10,H2586,0):'[1]NKC'!$D$5007,0)+H2586)=16,"",MATCH($C$8,OFFSET([1]NKC!$D$10,H2586,0):'[1]NKC'!$D$5007,0)+H2586)&lt;IF(TYPE(MATCH($C$8,OFFSET([1]NKC!$E$10,H2586,0):'[1]NKC'!$E$5007,0)+H2586)=16,"",MATCH($C$8,OFFSET([1]NKC!$E$10,H2586,0):'[1]NKC'!$E$5007,0)+H2586),IF(TYPE(MATCH($C$8,OFFSET([1]NKC!$D$10,H2586,0):'[1]NKC'!$D$5007,0)+H2586)=16,"",MATCH($C$8,OFFSET([1]NKC!$D$10,H2586,0):'[1]NKC'!$D$5007,0)+H2586),IF(TYPE(MATCH($C$8,OFFSET([1]NKC!$E$10,H2586,0):'[1]NKC'!$E$5007,0)+H2586)=16,"",MATCH($C$8,OFFSET([1]NKC!$E$10,H2586,0):'[1]NKC'!$E$5007,0)+H2586))</f>
        <v/>
      </c>
    </row>
    <row r="2588" spans="1:8" s="52" customFormat="1" ht="14.25" hidden="1">
      <c r="A2588" s="45" t="str">
        <f ca="1">IF($H2588="","",INDEX([1]NKC!$A$10:$A$5007,$H2588))</f>
        <v/>
      </c>
      <c r="B2588" s="46" t="str">
        <f ca="1">IF($H2588="","",INDEX([1]NKC!$B$10:$B$5007,$H2588))</f>
        <v/>
      </c>
      <c r="C2588" s="47" t="str">
        <f ca="1">IF($H2588="","",INDEX([1]NKC!$C$10:$C$5007,$H2588))</f>
        <v/>
      </c>
      <c r="D2588" s="48" t="str">
        <f ca="1">IF(IF($H2588="","",INDEX([1]NKC!$D$10:$D$5007,$H2588))=$C$8,IF($H2588="","",INDEX([1]NKC!$E$10:$E$5007,$H2588)),IF($H2588="","",INDEX([1]NKC!$D$10:$D$5007,$H2588)))</f>
        <v/>
      </c>
      <c r="E2588" s="49" t="str">
        <f ca="1">IF(IF($H2588="","",INDEX([1]NKC!$E$10:$E$5007,$H2588))=$C$8,"",IF($H2588="","",INDEX([1]NKC!$F$10:$F$5007,$H2588)))</f>
        <v/>
      </c>
      <c r="F2588" s="55" t="str">
        <f ca="1">IF(IF($H2588="","",INDEX([1]NKC!$D$10:$D$5007,$H2588))=$C$8,"",IF($H2588="","",INDEX([1]NKC!$F$10:$F$5007,$H2588)))</f>
        <v/>
      </c>
      <c r="G2588" s="50">
        <f ca="1">IF(SUM(E2588:F2588)=0,0,$G$11+SUM(E$12:$E2588)-SUM(F$12:$F2588))</f>
        <v>0</v>
      </c>
      <c r="H2588" s="51" t="str">
        <f ca="1">IF(IF(TYPE(MATCH($C$8,OFFSET([1]NKC!$D$10,H2587,0):'[1]NKC'!$D$5007,0)+H2587)=16,"",MATCH($C$8,OFFSET([1]NKC!$D$10,H2587,0):'[1]NKC'!$D$5007,0)+H2587)&lt;IF(TYPE(MATCH($C$8,OFFSET([1]NKC!$E$10,H2587,0):'[1]NKC'!$E$5007,0)+H2587)=16,"",MATCH($C$8,OFFSET([1]NKC!$E$10,H2587,0):'[1]NKC'!$E$5007,0)+H2587),IF(TYPE(MATCH($C$8,OFFSET([1]NKC!$D$10,H2587,0):'[1]NKC'!$D$5007,0)+H2587)=16,"",MATCH($C$8,OFFSET([1]NKC!$D$10,H2587,0):'[1]NKC'!$D$5007,0)+H2587),IF(TYPE(MATCH($C$8,OFFSET([1]NKC!$E$10,H2587,0):'[1]NKC'!$E$5007,0)+H2587)=16,"",MATCH($C$8,OFFSET([1]NKC!$E$10,H2587,0):'[1]NKC'!$E$5007,0)+H2587))</f>
        <v/>
      </c>
    </row>
    <row r="2589" spans="1:8" s="52" customFormat="1" ht="14.25" hidden="1">
      <c r="A2589" s="45" t="str">
        <f ca="1">IF($H2589="","",INDEX([1]NKC!$A$10:$A$5007,$H2589))</f>
        <v/>
      </c>
      <c r="B2589" s="46" t="str">
        <f ca="1">IF($H2589="","",INDEX([1]NKC!$B$10:$B$5007,$H2589))</f>
        <v/>
      </c>
      <c r="C2589" s="47" t="str">
        <f ca="1">IF($H2589="","",INDEX([1]NKC!$C$10:$C$5007,$H2589))</f>
        <v/>
      </c>
      <c r="D2589" s="48" t="str">
        <f ca="1">IF(IF($H2589="","",INDEX([1]NKC!$D$10:$D$5007,$H2589))=$C$8,IF($H2589="","",INDEX([1]NKC!$E$10:$E$5007,$H2589)),IF($H2589="","",INDEX([1]NKC!$D$10:$D$5007,$H2589)))</f>
        <v/>
      </c>
      <c r="E2589" s="49" t="str">
        <f ca="1">IF(IF($H2589="","",INDEX([1]NKC!$E$10:$E$5007,$H2589))=$C$8,"",IF($H2589="","",INDEX([1]NKC!$F$10:$F$5007,$H2589)))</f>
        <v/>
      </c>
      <c r="F2589" s="55" t="str">
        <f ca="1">IF(IF($H2589="","",INDEX([1]NKC!$D$10:$D$5007,$H2589))=$C$8,"",IF($H2589="","",INDEX([1]NKC!$F$10:$F$5007,$H2589)))</f>
        <v/>
      </c>
      <c r="G2589" s="50">
        <f ca="1">IF(SUM(E2589:F2589)=0,0,$G$11+SUM(E$12:$E2589)-SUM(F$12:$F2589))</f>
        <v>0</v>
      </c>
      <c r="H2589" s="51" t="str">
        <f ca="1">IF(IF(TYPE(MATCH($C$8,OFFSET([1]NKC!$D$10,H2588,0):'[1]NKC'!$D$5007,0)+H2588)=16,"",MATCH($C$8,OFFSET([1]NKC!$D$10,H2588,0):'[1]NKC'!$D$5007,0)+H2588)&lt;IF(TYPE(MATCH($C$8,OFFSET([1]NKC!$E$10,H2588,0):'[1]NKC'!$E$5007,0)+H2588)=16,"",MATCH($C$8,OFFSET([1]NKC!$E$10,H2588,0):'[1]NKC'!$E$5007,0)+H2588),IF(TYPE(MATCH($C$8,OFFSET([1]NKC!$D$10,H2588,0):'[1]NKC'!$D$5007,0)+H2588)=16,"",MATCH($C$8,OFFSET([1]NKC!$D$10,H2588,0):'[1]NKC'!$D$5007,0)+H2588),IF(TYPE(MATCH($C$8,OFFSET([1]NKC!$E$10,H2588,0):'[1]NKC'!$E$5007,0)+H2588)=16,"",MATCH($C$8,OFFSET([1]NKC!$E$10,H2588,0):'[1]NKC'!$E$5007,0)+H2588))</f>
        <v/>
      </c>
    </row>
    <row r="2590" spans="1:8" s="52" customFormat="1" ht="14.25" hidden="1">
      <c r="A2590" s="45" t="str">
        <f ca="1">IF($H2590="","",INDEX([1]NKC!$A$10:$A$5007,$H2590))</f>
        <v/>
      </c>
      <c r="B2590" s="46" t="str">
        <f ca="1">IF($H2590="","",INDEX([1]NKC!$B$10:$B$5007,$H2590))</f>
        <v/>
      </c>
      <c r="C2590" s="47" t="str">
        <f ca="1">IF($H2590="","",INDEX([1]NKC!$C$10:$C$5007,$H2590))</f>
        <v/>
      </c>
      <c r="D2590" s="48" t="str">
        <f ca="1">IF(IF($H2590="","",INDEX([1]NKC!$D$10:$D$5007,$H2590))=$C$8,IF($H2590="","",INDEX([1]NKC!$E$10:$E$5007,$H2590)),IF($H2590="","",INDEX([1]NKC!$D$10:$D$5007,$H2590)))</f>
        <v/>
      </c>
      <c r="E2590" s="49" t="str">
        <f ca="1">IF(IF($H2590="","",INDEX([1]NKC!$E$10:$E$5007,$H2590))=$C$8,"",IF($H2590="","",INDEX([1]NKC!$F$10:$F$5007,$H2590)))</f>
        <v/>
      </c>
      <c r="F2590" s="55" t="str">
        <f ca="1">IF(IF($H2590="","",INDEX([1]NKC!$D$10:$D$5007,$H2590))=$C$8,"",IF($H2590="","",INDEX([1]NKC!$F$10:$F$5007,$H2590)))</f>
        <v/>
      </c>
      <c r="G2590" s="50">
        <f ca="1">IF(SUM(E2590:F2590)=0,0,$G$11+SUM(E$12:$E2590)-SUM(F$12:$F2590))</f>
        <v>0</v>
      </c>
      <c r="H2590" s="51" t="str">
        <f ca="1">IF(IF(TYPE(MATCH($C$8,OFFSET([1]NKC!$D$10,H2589,0):'[1]NKC'!$D$5007,0)+H2589)=16,"",MATCH($C$8,OFFSET([1]NKC!$D$10,H2589,0):'[1]NKC'!$D$5007,0)+H2589)&lt;IF(TYPE(MATCH($C$8,OFFSET([1]NKC!$E$10,H2589,0):'[1]NKC'!$E$5007,0)+H2589)=16,"",MATCH($C$8,OFFSET([1]NKC!$E$10,H2589,0):'[1]NKC'!$E$5007,0)+H2589),IF(TYPE(MATCH($C$8,OFFSET([1]NKC!$D$10,H2589,0):'[1]NKC'!$D$5007,0)+H2589)=16,"",MATCH($C$8,OFFSET([1]NKC!$D$10,H2589,0):'[1]NKC'!$D$5007,0)+H2589),IF(TYPE(MATCH($C$8,OFFSET([1]NKC!$E$10,H2589,0):'[1]NKC'!$E$5007,0)+H2589)=16,"",MATCH($C$8,OFFSET([1]NKC!$E$10,H2589,0):'[1]NKC'!$E$5007,0)+H2589))</f>
        <v/>
      </c>
    </row>
    <row r="2591" spans="1:8" s="52" customFormat="1" ht="14.25" hidden="1">
      <c r="A2591" s="45" t="str">
        <f ca="1">IF($H2591="","",INDEX([1]NKC!$A$10:$A$5007,$H2591))</f>
        <v/>
      </c>
      <c r="B2591" s="46" t="str">
        <f ca="1">IF($H2591="","",INDEX([1]NKC!$B$10:$B$5007,$H2591))</f>
        <v/>
      </c>
      <c r="C2591" s="47" t="str">
        <f ca="1">IF($H2591="","",INDEX([1]NKC!$C$10:$C$5007,$H2591))</f>
        <v/>
      </c>
      <c r="D2591" s="48" t="str">
        <f ca="1">IF(IF($H2591="","",INDEX([1]NKC!$D$10:$D$5007,$H2591))=$C$8,IF($H2591="","",INDEX([1]NKC!$E$10:$E$5007,$H2591)),IF($H2591="","",INDEX([1]NKC!$D$10:$D$5007,$H2591)))</f>
        <v/>
      </c>
      <c r="E2591" s="49" t="str">
        <f ca="1">IF(IF($H2591="","",INDEX([1]NKC!$E$10:$E$5007,$H2591))=$C$8,"",IF($H2591="","",INDEX([1]NKC!$F$10:$F$5007,$H2591)))</f>
        <v/>
      </c>
      <c r="F2591" s="55" t="str">
        <f ca="1">IF(IF($H2591="","",INDEX([1]NKC!$D$10:$D$5007,$H2591))=$C$8,"",IF($H2591="","",INDEX([1]NKC!$F$10:$F$5007,$H2591)))</f>
        <v/>
      </c>
      <c r="G2591" s="50">
        <f ca="1">IF(SUM(E2591:F2591)=0,0,$G$11+SUM(E$12:$E2591)-SUM(F$12:$F2591))</f>
        <v>0</v>
      </c>
      <c r="H2591" s="51" t="str">
        <f ca="1">IF(IF(TYPE(MATCH($C$8,OFFSET([1]NKC!$D$10,H2590,0):'[1]NKC'!$D$5007,0)+H2590)=16,"",MATCH($C$8,OFFSET([1]NKC!$D$10,H2590,0):'[1]NKC'!$D$5007,0)+H2590)&lt;IF(TYPE(MATCH($C$8,OFFSET([1]NKC!$E$10,H2590,0):'[1]NKC'!$E$5007,0)+H2590)=16,"",MATCH($C$8,OFFSET([1]NKC!$E$10,H2590,0):'[1]NKC'!$E$5007,0)+H2590),IF(TYPE(MATCH($C$8,OFFSET([1]NKC!$D$10,H2590,0):'[1]NKC'!$D$5007,0)+H2590)=16,"",MATCH($C$8,OFFSET([1]NKC!$D$10,H2590,0):'[1]NKC'!$D$5007,0)+H2590),IF(TYPE(MATCH($C$8,OFFSET([1]NKC!$E$10,H2590,0):'[1]NKC'!$E$5007,0)+H2590)=16,"",MATCH($C$8,OFFSET([1]NKC!$E$10,H2590,0):'[1]NKC'!$E$5007,0)+H2590))</f>
        <v/>
      </c>
    </row>
    <row r="2592" spans="1:8" s="52" customFormat="1" ht="14.25" hidden="1">
      <c r="A2592" s="45" t="str">
        <f ca="1">IF($H2592="","",INDEX([1]NKC!$A$10:$A$5007,$H2592))</f>
        <v/>
      </c>
      <c r="B2592" s="46" t="str">
        <f ca="1">IF($H2592="","",INDEX([1]NKC!$B$10:$B$5007,$H2592))</f>
        <v/>
      </c>
      <c r="C2592" s="47" t="str">
        <f ca="1">IF($H2592="","",INDEX([1]NKC!$C$10:$C$5007,$H2592))</f>
        <v/>
      </c>
      <c r="D2592" s="48" t="str">
        <f ca="1">IF(IF($H2592="","",INDEX([1]NKC!$D$10:$D$5007,$H2592))=$C$8,IF($H2592="","",INDEX([1]NKC!$E$10:$E$5007,$H2592)),IF($H2592="","",INDEX([1]NKC!$D$10:$D$5007,$H2592)))</f>
        <v/>
      </c>
      <c r="E2592" s="49" t="str">
        <f ca="1">IF(IF($H2592="","",INDEX([1]NKC!$E$10:$E$5007,$H2592))=$C$8,"",IF($H2592="","",INDEX([1]NKC!$F$10:$F$5007,$H2592)))</f>
        <v/>
      </c>
      <c r="F2592" s="55" t="str">
        <f ca="1">IF(IF($H2592="","",INDEX([1]NKC!$D$10:$D$5007,$H2592))=$C$8,"",IF($H2592="","",INDEX([1]NKC!$F$10:$F$5007,$H2592)))</f>
        <v/>
      </c>
      <c r="G2592" s="50">
        <f ca="1">IF(SUM(E2592:F2592)=0,0,$G$11+SUM(E$12:$E2592)-SUM(F$12:$F2592))</f>
        <v>0</v>
      </c>
      <c r="H2592" s="51" t="str">
        <f ca="1">IF(IF(TYPE(MATCH($C$8,OFFSET([1]NKC!$D$10,H2591,0):'[1]NKC'!$D$5007,0)+H2591)=16,"",MATCH($C$8,OFFSET([1]NKC!$D$10,H2591,0):'[1]NKC'!$D$5007,0)+H2591)&lt;IF(TYPE(MATCH($C$8,OFFSET([1]NKC!$E$10,H2591,0):'[1]NKC'!$E$5007,0)+H2591)=16,"",MATCH($C$8,OFFSET([1]NKC!$E$10,H2591,0):'[1]NKC'!$E$5007,0)+H2591),IF(TYPE(MATCH($C$8,OFFSET([1]NKC!$D$10,H2591,0):'[1]NKC'!$D$5007,0)+H2591)=16,"",MATCH($C$8,OFFSET([1]NKC!$D$10,H2591,0):'[1]NKC'!$D$5007,0)+H2591),IF(TYPE(MATCH($C$8,OFFSET([1]NKC!$E$10,H2591,0):'[1]NKC'!$E$5007,0)+H2591)=16,"",MATCH($C$8,OFFSET([1]NKC!$E$10,H2591,0):'[1]NKC'!$E$5007,0)+H2591))</f>
        <v/>
      </c>
    </row>
    <row r="2593" spans="1:8" s="52" customFormat="1" ht="14.25" hidden="1">
      <c r="A2593" s="45" t="str">
        <f ca="1">IF($H2593="","",INDEX([1]NKC!$A$10:$A$5007,$H2593))</f>
        <v/>
      </c>
      <c r="B2593" s="46" t="str">
        <f ca="1">IF($H2593="","",INDEX([1]NKC!$B$10:$B$5007,$H2593))</f>
        <v/>
      </c>
      <c r="C2593" s="47" t="str">
        <f ca="1">IF($H2593="","",INDEX([1]NKC!$C$10:$C$5007,$H2593))</f>
        <v/>
      </c>
      <c r="D2593" s="48" t="str">
        <f ca="1">IF(IF($H2593="","",INDEX([1]NKC!$D$10:$D$5007,$H2593))=$C$8,IF($H2593="","",INDEX([1]NKC!$E$10:$E$5007,$H2593)),IF($H2593="","",INDEX([1]NKC!$D$10:$D$5007,$H2593)))</f>
        <v/>
      </c>
      <c r="E2593" s="49" t="str">
        <f ca="1">IF(IF($H2593="","",INDEX([1]NKC!$E$10:$E$5007,$H2593))=$C$8,"",IF($H2593="","",INDEX([1]NKC!$F$10:$F$5007,$H2593)))</f>
        <v/>
      </c>
      <c r="F2593" s="55" t="str">
        <f ca="1">IF(IF($H2593="","",INDEX([1]NKC!$D$10:$D$5007,$H2593))=$C$8,"",IF($H2593="","",INDEX([1]NKC!$F$10:$F$5007,$H2593)))</f>
        <v/>
      </c>
      <c r="G2593" s="50">
        <f ca="1">IF(SUM(E2593:F2593)=0,0,$G$11+SUM(E$12:$E2593)-SUM(F$12:$F2593))</f>
        <v>0</v>
      </c>
      <c r="H2593" s="51" t="str">
        <f ca="1">IF(IF(TYPE(MATCH($C$8,OFFSET([1]NKC!$D$10,H2592,0):'[1]NKC'!$D$5007,0)+H2592)=16,"",MATCH($C$8,OFFSET([1]NKC!$D$10,H2592,0):'[1]NKC'!$D$5007,0)+H2592)&lt;IF(TYPE(MATCH($C$8,OFFSET([1]NKC!$E$10,H2592,0):'[1]NKC'!$E$5007,0)+H2592)=16,"",MATCH($C$8,OFFSET([1]NKC!$E$10,H2592,0):'[1]NKC'!$E$5007,0)+H2592),IF(TYPE(MATCH($C$8,OFFSET([1]NKC!$D$10,H2592,0):'[1]NKC'!$D$5007,0)+H2592)=16,"",MATCH($C$8,OFFSET([1]NKC!$D$10,H2592,0):'[1]NKC'!$D$5007,0)+H2592),IF(TYPE(MATCH($C$8,OFFSET([1]NKC!$E$10,H2592,0):'[1]NKC'!$E$5007,0)+H2592)=16,"",MATCH($C$8,OFFSET([1]NKC!$E$10,H2592,0):'[1]NKC'!$E$5007,0)+H2592))</f>
        <v/>
      </c>
    </row>
    <row r="2594" spans="1:8" s="52" customFormat="1" ht="14.25" hidden="1">
      <c r="A2594" s="45" t="str">
        <f ca="1">IF($H2594="","",INDEX([1]NKC!$A$10:$A$5007,$H2594))</f>
        <v/>
      </c>
      <c r="B2594" s="46" t="str">
        <f ca="1">IF($H2594="","",INDEX([1]NKC!$B$10:$B$5007,$H2594))</f>
        <v/>
      </c>
      <c r="C2594" s="47" t="str">
        <f ca="1">IF($H2594="","",INDEX([1]NKC!$C$10:$C$5007,$H2594))</f>
        <v/>
      </c>
      <c r="D2594" s="48" t="str">
        <f ca="1">IF(IF($H2594="","",INDEX([1]NKC!$D$10:$D$5007,$H2594))=$C$8,IF($H2594="","",INDEX([1]NKC!$E$10:$E$5007,$H2594)),IF($H2594="","",INDEX([1]NKC!$D$10:$D$5007,$H2594)))</f>
        <v/>
      </c>
      <c r="E2594" s="49" t="str">
        <f ca="1">IF(IF($H2594="","",INDEX([1]NKC!$E$10:$E$5007,$H2594))=$C$8,"",IF($H2594="","",INDEX([1]NKC!$F$10:$F$5007,$H2594)))</f>
        <v/>
      </c>
      <c r="F2594" s="55" t="str">
        <f ca="1">IF(IF($H2594="","",INDEX([1]NKC!$D$10:$D$5007,$H2594))=$C$8,"",IF($H2594="","",INDEX([1]NKC!$F$10:$F$5007,$H2594)))</f>
        <v/>
      </c>
      <c r="G2594" s="50">
        <f ca="1">IF(SUM(E2594:F2594)=0,0,$G$11+SUM(E$12:$E2594)-SUM(F$12:$F2594))</f>
        <v>0</v>
      </c>
      <c r="H2594" s="51" t="str">
        <f ca="1">IF(IF(TYPE(MATCH($C$8,OFFSET([1]NKC!$D$10,H2593,0):'[1]NKC'!$D$5007,0)+H2593)=16,"",MATCH($C$8,OFFSET([1]NKC!$D$10,H2593,0):'[1]NKC'!$D$5007,0)+H2593)&lt;IF(TYPE(MATCH($C$8,OFFSET([1]NKC!$E$10,H2593,0):'[1]NKC'!$E$5007,0)+H2593)=16,"",MATCH($C$8,OFFSET([1]NKC!$E$10,H2593,0):'[1]NKC'!$E$5007,0)+H2593),IF(TYPE(MATCH($C$8,OFFSET([1]NKC!$D$10,H2593,0):'[1]NKC'!$D$5007,0)+H2593)=16,"",MATCH($C$8,OFFSET([1]NKC!$D$10,H2593,0):'[1]NKC'!$D$5007,0)+H2593),IF(TYPE(MATCH($C$8,OFFSET([1]NKC!$E$10,H2593,0):'[1]NKC'!$E$5007,0)+H2593)=16,"",MATCH($C$8,OFFSET([1]NKC!$E$10,H2593,0):'[1]NKC'!$E$5007,0)+H2593))</f>
        <v/>
      </c>
    </row>
    <row r="2595" spans="1:8" s="52" customFormat="1" ht="14.25" hidden="1">
      <c r="A2595" s="45" t="str">
        <f ca="1">IF($H2595="","",INDEX([1]NKC!$A$10:$A$5007,$H2595))</f>
        <v/>
      </c>
      <c r="B2595" s="46" t="str">
        <f ca="1">IF($H2595="","",INDEX([1]NKC!$B$10:$B$5007,$H2595))</f>
        <v/>
      </c>
      <c r="C2595" s="47" t="str">
        <f ca="1">IF($H2595="","",INDEX([1]NKC!$C$10:$C$5007,$H2595))</f>
        <v/>
      </c>
      <c r="D2595" s="48" t="str">
        <f ca="1">IF(IF($H2595="","",INDEX([1]NKC!$D$10:$D$5007,$H2595))=$C$8,IF($H2595="","",INDEX([1]NKC!$E$10:$E$5007,$H2595)),IF($H2595="","",INDEX([1]NKC!$D$10:$D$5007,$H2595)))</f>
        <v/>
      </c>
      <c r="E2595" s="49" t="str">
        <f ca="1">IF(IF($H2595="","",INDEX([1]NKC!$E$10:$E$5007,$H2595))=$C$8,"",IF($H2595="","",INDEX([1]NKC!$F$10:$F$5007,$H2595)))</f>
        <v/>
      </c>
      <c r="F2595" s="55" t="str">
        <f ca="1">IF(IF($H2595="","",INDEX([1]NKC!$D$10:$D$5007,$H2595))=$C$8,"",IF($H2595="","",INDEX([1]NKC!$F$10:$F$5007,$H2595)))</f>
        <v/>
      </c>
      <c r="G2595" s="50">
        <f ca="1">IF(SUM(E2595:F2595)=0,0,$G$11+SUM(E$12:$E2595)-SUM(F$12:$F2595))</f>
        <v>0</v>
      </c>
      <c r="H2595" s="51" t="str">
        <f ca="1">IF(IF(TYPE(MATCH($C$8,OFFSET([1]NKC!$D$10,H2594,0):'[1]NKC'!$D$5007,0)+H2594)=16,"",MATCH($C$8,OFFSET([1]NKC!$D$10,H2594,0):'[1]NKC'!$D$5007,0)+H2594)&lt;IF(TYPE(MATCH($C$8,OFFSET([1]NKC!$E$10,H2594,0):'[1]NKC'!$E$5007,0)+H2594)=16,"",MATCH($C$8,OFFSET([1]NKC!$E$10,H2594,0):'[1]NKC'!$E$5007,0)+H2594),IF(TYPE(MATCH($C$8,OFFSET([1]NKC!$D$10,H2594,0):'[1]NKC'!$D$5007,0)+H2594)=16,"",MATCH($C$8,OFFSET([1]NKC!$D$10,H2594,0):'[1]NKC'!$D$5007,0)+H2594),IF(TYPE(MATCH($C$8,OFFSET([1]NKC!$E$10,H2594,0):'[1]NKC'!$E$5007,0)+H2594)=16,"",MATCH($C$8,OFFSET([1]NKC!$E$10,H2594,0):'[1]NKC'!$E$5007,0)+H2594))</f>
        <v/>
      </c>
    </row>
    <row r="2596" spans="1:8" s="52" customFormat="1" ht="14.25" hidden="1">
      <c r="A2596" s="45" t="str">
        <f ca="1">IF($H2596="","",INDEX([1]NKC!$A$10:$A$5007,$H2596))</f>
        <v/>
      </c>
      <c r="B2596" s="46" t="str">
        <f ca="1">IF($H2596="","",INDEX([1]NKC!$B$10:$B$5007,$H2596))</f>
        <v/>
      </c>
      <c r="C2596" s="47" t="str">
        <f ca="1">IF($H2596="","",INDEX([1]NKC!$C$10:$C$5007,$H2596))</f>
        <v/>
      </c>
      <c r="D2596" s="48" t="str">
        <f ca="1">IF(IF($H2596="","",INDEX([1]NKC!$D$10:$D$5007,$H2596))=$C$8,IF($H2596="","",INDEX([1]NKC!$E$10:$E$5007,$H2596)),IF($H2596="","",INDEX([1]NKC!$D$10:$D$5007,$H2596)))</f>
        <v/>
      </c>
      <c r="E2596" s="49" t="str">
        <f ca="1">IF(IF($H2596="","",INDEX([1]NKC!$E$10:$E$5007,$H2596))=$C$8,"",IF($H2596="","",INDEX([1]NKC!$F$10:$F$5007,$H2596)))</f>
        <v/>
      </c>
      <c r="F2596" s="55" t="str">
        <f ca="1">IF(IF($H2596="","",INDEX([1]NKC!$D$10:$D$5007,$H2596))=$C$8,"",IF($H2596="","",INDEX([1]NKC!$F$10:$F$5007,$H2596)))</f>
        <v/>
      </c>
      <c r="G2596" s="50">
        <f ca="1">IF(SUM(E2596:F2596)=0,0,$G$11+SUM(E$12:$E2596)-SUM(F$12:$F2596))</f>
        <v>0</v>
      </c>
      <c r="H2596" s="51" t="str">
        <f ca="1">IF(IF(TYPE(MATCH($C$8,OFFSET([1]NKC!$D$10,H2595,0):'[1]NKC'!$D$5007,0)+H2595)=16,"",MATCH($C$8,OFFSET([1]NKC!$D$10,H2595,0):'[1]NKC'!$D$5007,0)+H2595)&lt;IF(TYPE(MATCH($C$8,OFFSET([1]NKC!$E$10,H2595,0):'[1]NKC'!$E$5007,0)+H2595)=16,"",MATCH($C$8,OFFSET([1]NKC!$E$10,H2595,0):'[1]NKC'!$E$5007,0)+H2595),IF(TYPE(MATCH($C$8,OFFSET([1]NKC!$D$10,H2595,0):'[1]NKC'!$D$5007,0)+H2595)=16,"",MATCH($C$8,OFFSET([1]NKC!$D$10,H2595,0):'[1]NKC'!$D$5007,0)+H2595),IF(TYPE(MATCH($C$8,OFFSET([1]NKC!$E$10,H2595,0):'[1]NKC'!$E$5007,0)+H2595)=16,"",MATCH($C$8,OFFSET([1]NKC!$E$10,H2595,0):'[1]NKC'!$E$5007,0)+H2595))</f>
        <v/>
      </c>
    </row>
    <row r="2597" spans="1:8" s="52" customFormat="1" ht="14.25" hidden="1">
      <c r="A2597" s="45" t="str">
        <f ca="1">IF($H2597="","",INDEX([1]NKC!$A$10:$A$5007,$H2597))</f>
        <v/>
      </c>
      <c r="B2597" s="46" t="str">
        <f ca="1">IF($H2597="","",INDEX([1]NKC!$B$10:$B$5007,$H2597))</f>
        <v/>
      </c>
      <c r="C2597" s="47" t="str">
        <f ca="1">IF($H2597="","",INDEX([1]NKC!$C$10:$C$5007,$H2597))</f>
        <v/>
      </c>
      <c r="D2597" s="48" t="str">
        <f ca="1">IF(IF($H2597="","",INDEX([1]NKC!$D$10:$D$5007,$H2597))=$C$8,IF($H2597="","",INDEX([1]NKC!$E$10:$E$5007,$H2597)),IF($H2597="","",INDEX([1]NKC!$D$10:$D$5007,$H2597)))</f>
        <v/>
      </c>
      <c r="E2597" s="49" t="str">
        <f ca="1">IF(IF($H2597="","",INDEX([1]NKC!$E$10:$E$5007,$H2597))=$C$8,"",IF($H2597="","",INDEX([1]NKC!$F$10:$F$5007,$H2597)))</f>
        <v/>
      </c>
      <c r="F2597" s="55" t="str">
        <f ca="1">IF(IF($H2597="","",INDEX([1]NKC!$D$10:$D$5007,$H2597))=$C$8,"",IF($H2597="","",INDEX([1]NKC!$F$10:$F$5007,$H2597)))</f>
        <v/>
      </c>
      <c r="G2597" s="50">
        <f ca="1">IF(SUM(E2597:F2597)=0,0,$G$11+SUM(E$12:$E2597)-SUM(F$12:$F2597))</f>
        <v>0</v>
      </c>
      <c r="H2597" s="51" t="str">
        <f ca="1">IF(IF(TYPE(MATCH($C$8,OFFSET([1]NKC!$D$10,H2596,0):'[1]NKC'!$D$5007,0)+H2596)=16,"",MATCH($C$8,OFFSET([1]NKC!$D$10,H2596,0):'[1]NKC'!$D$5007,0)+H2596)&lt;IF(TYPE(MATCH($C$8,OFFSET([1]NKC!$E$10,H2596,0):'[1]NKC'!$E$5007,0)+H2596)=16,"",MATCH($C$8,OFFSET([1]NKC!$E$10,H2596,0):'[1]NKC'!$E$5007,0)+H2596),IF(TYPE(MATCH($C$8,OFFSET([1]NKC!$D$10,H2596,0):'[1]NKC'!$D$5007,0)+H2596)=16,"",MATCH($C$8,OFFSET([1]NKC!$D$10,H2596,0):'[1]NKC'!$D$5007,0)+H2596),IF(TYPE(MATCH($C$8,OFFSET([1]NKC!$E$10,H2596,0):'[1]NKC'!$E$5007,0)+H2596)=16,"",MATCH($C$8,OFFSET([1]NKC!$E$10,H2596,0):'[1]NKC'!$E$5007,0)+H2596))</f>
        <v/>
      </c>
    </row>
    <row r="2598" spans="1:8" s="52" customFormat="1" ht="14.25" hidden="1">
      <c r="A2598" s="45" t="str">
        <f ca="1">IF($H2598="","",INDEX([1]NKC!$A$10:$A$5007,$H2598))</f>
        <v/>
      </c>
      <c r="B2598" s="46" t="str">
        <f ca="1">IF($H2598="","",INDEX([1]NKC!$B$10:$B$5007,$H2598))</f>
        <v/>
      </c>
      <c r="C2598" s="47" t="str">
        <f ca="1">IF($H2598="","",INDEX([1]NKC!$C$10:$C$5007,$H2598))</f>
        <v/>
      </c>
      <c r="D2598" s="48" t="str">
        <f ca="1">IF(IF($H2598="","",INDEX([1]NKC!$D$10:$D$5007,$H2598))=$C$8,IF($H2598="","",INDEX([1]NKC!$E$10:$E$5007,$H2598)),IF($H2598="","",INDEX([1]NKC!$D$10:$D$5007,$H2598)))</f>
        <v/>
      </c>
      <c r="E2598" s="49" t="str">
        <f ca="1">IF(IF($H2598="","",INDEX([1]NKC!$E$10:$E$5007,$H2598))=$C$8,"",IF($H2598="","",INDEX([1]NKC!$F$10:$F$5007,$H2598)))</f>
        <v/>
      </c>
      <c r="F2598" s="55" t="str">
        <f ca="1">IF(IF($H2598="","",INDEX([1]NKC!$D$10:$D$5007,$H2598))=$C$8,"",IF($H2598="","",INDEX([1]NKC!$F$10:$F$5007,$H2598)))</f>
        <v/>
      </c>
      <c r="G2598" s="50">
        <f ca="1">IF(SUM(E2598:F2598)=0,0,$G$11+SUM(E$12:$E2598)-SUM(F$12:$F2598))</f>
        <v>0</v>
      </c>
      <c r="H2598" s="51" t="str">
        <f ca="1">IF(IF(TYPE(MATCH($C$8,OFFSET([1]NKC!$D$10,H2597,0):'[1]NKC'!$D$5007,0)+H2597)=16,"",MATCH($C$8,OFFSET([1]NKC!$D$10,H2597,0):'[1]NKC'!$D$5007,0)+H2597)&lt;IF(TYPE(MATCH($C$8,OFFSET([1]NKC!$E$10,H2597,0):'[1]NKC'!$E$5007,0)+H2597)=16,"",MATCH($C$8,OFFSET([1]NKC!$E$10,H2597,0):'[1]NKC'!$E$5007,0)+H2597),IF(TYPE(MATCH($C$8,OFFSET([1]NKC!$D$10,H2597,0):'[1]NKC'!$D$5007,0)+H2597)=16,"",MATCH($C$8,OFFSET([1]NKC!$D$10,H2597,0):'[1]NKC'!$D$5007,0)+H2597),IF(TYPE(MATCH($C$8,OFFSET([1]NKC!$E$10,H2597,0):'[1]NKC'!$E$5007,0)+H2597)=16,"",MATCH($C$8,OFFSET([1]NKC!$E$10,H2597,0):'[1]NKC'!$E$5007,0)+H2597))</f>
        <v/>
      </c>
    </row>
    <row r="2599" spans="1:8" s="52" customFormat="1" ht="14.25" hidden="1">
      <c r="A2599" s="45" t="str">
        <f ca="1">IF($H2599="","",INDEX([1]NKC!$A$10:$A$5007,$H2599))</f>
        <v/>
      </c>
      <c r="B2599" s="46" t="str">
        <f ca="1">IF($H2599="","",INDEX([1]NKC!$B$10:$B$5007,$H2599))</f>
        <v/>
      </c>
      <c r="C2599" s="47" t="str">
        <f ca="1">IF($H2599="","",INDEX([1]NKC!$C$10:$C$5007,$H2599))</f>
        <v/>
      </c>
      <c r="D2599" s="48" t="str">
        <f ca="1">IF(IF($H2599="","",INDEX([1]NKC!$D$10:$D$5007,$H2599))=$C$8,IF($H2599="","",INDEX([1]NKC!$E$10:$E$5007,$H2599)),IF($H2599="","",INDEX([1]NKC!$D$10:$D$5007,$H2599)))</f>
        <v/>
      </c>
      <c r="E2599" s="49" t="str">
        <f ca="1">IF(IF($H2599="","",INDEX([1]NKC!$E$10:$E$5007,$H2599))=$C$8,"",IF($H2599="","",INDEX([1]NKC!$F$10:$F$5007,$H2599)))</f>
        <v/>
      </c>
      <c r="F2599" s="55" t="str">
        <f ca="1">IF(IF($H2599="","",INDEX([1]NKC!$D$10:$D$5007,$H2599))=$C$8,"",IF($H2599="","",INDEX([1]NKC!$F$10:$F$5007,$H2599)))</f>
        <v/>
      </c>
      <c r="G2599" s="50">
        <f ca="1">IF(SUM(E2599:F2599)=0,0,$G$11+SUM(E$12:$E2599)-SUM(F$12:$F2599))</f>
        <v>0</v>
      </c>
      <c r="H2599" s="51" t="str">
        <f ca="1">IF(IF(TYPE(MATCH($C$8,OFFSET([1]NKC!$D$10,H2598,0):'[1]NKC'!$D$5007,0)+H2598)=16,"",MATCH($C$8,OFFSET([1]NKC!$D$10,H2598,0):'[1]NKC'!$D$5007,0)+H2598)&lt;IF(TYPE(MATCH($C$8,OFFSET([1]NKC!$E$10,H2598,0):'[1]NKC'!$E$5007,0)+H2598)=16,"",MATCH($C$8,OFFSET([1]NKC!$E$10,H2598,0):'[1]NKC'!$E$5007,0)+H2598),IF(TYPE(MATCH($C$8,OFFSET([1]NKC!$D$10,H2598,0):'[1]NKC'!$D$5007,0)+H2598)=16,"",MATCH($C$8,OFFSET([1]NKC!$D$10,H2598,0):'[1]NKC'!$D$5007,0)+H2598),IF(TYPE(MATCH($C$8,OFFSET([1]NKC!$E$10,H2598,0):'[1]NKC'!$E$5007,0)+H2598)=16,"",MATCH($C$8,OFFSET([1]NKC!$E$10,H2598,0):'[1]NKC'!$E$5007,0)+H2598))</f>
        <v/>
      </c>
    </row>
    <row r="2600" spans="1:8" s="52" customFormat="1" ht="14.25" hidden="1">
      <c r="A2600" s="45" t="str">
        <f ca="1">IF($H2600="","",INDEX([1]NKC!$A$10:$A$5007,$H2600))</f>
        <v/>
      </c>
      <c r="B2600" s="46" t="str">
        <f ca="1">IF($H2600="","",INDEX([1]NKC!$B$10:$B$5007,$H2600))</f>
        <v/>
      </c>
      <c r="C2600" s="47" t="str">
        <f ca="1">IF($H2600="","",INDEX([1]NKC!$C$10:$C$5007,$H2600))</f>
        <v/>
      </c>
      <c r="D2600" s="48" t="str">
        <f ca="1">IF(IF($H2600="","",INDEX([1]NKC!$D$10:$D$5007,$H2600))=$C$8,IF($H2600="","",INDEX([1]NKC!$E$10:$E$5007,$H2600)),IF($H2600="","",INDEX([1]NKC!$D$10:$D$5007,$H2600)))</f>
        <v/>
      </c>
      <c r="E2600" s="49" t="str">
        <f ca="1">IF(IF($H2600="","",INDEX([1]NKC!$E$10:$E$5007,$H2600))=$C$8,"",IF($H2600="","",INDEX([1]NKC!$F$10:$F$5007,$H2600)))</f>
        <v/>
      </c>
      <c r="F2600" s="55" t="str">
        <f ca="1">IF(IF($H2600="","",INDEX([1]NKC!$D$10:$D$5007,$H2600))=$C$8,"",IF($H2600="","",INDEX([1]NKC!$F$10:$F$5007,$H2600)))</f>
        <v/>
      </c>
      <c r="G2600" s="50">
        <f ca="1">IF(SUM(E2600:F2600)=0,0,$G$11+SUM(E$12:$E2600)-SUM(F$12:$F2600))</f>
        <v>0</v>
      </c>
      <c r="H2600" s="51" t="str">
        <f ca="1">IF(IF(TYPE(MATCH($C$8,OFFSET([1]NKC!$D$10,H2599,0):'[1]NKC'!$D$5007,0)+H2599)=16,"",MATCH($C$8,OFFSET([1]NKC!$D$10,H2599,0):'[1]NKC'!$D$5007,0)+H2599)&lt;IF(TYPE(MATCH($C$8,OFFSET([1]NKC!$E$10,H2599,0):'[1]NKC'!$E$5007,0)+H2599)=16,"",MATCH($C$8,OFFSET([1]NKC!$E$10,H2599,0):'[1]NKC'!$E$5007,0)+H2599),IF(TYPE(MATCH($C$8,OFFSET([1]NKC!$D$10,H2599,0):'[1]NKC'!$D$5007,0)+H2599)=16,"",MATCH($C$8,OFFSET([1]NKC!$D$10,H2599,0):'[1]NKC'!$D$5007,0)+H2599),IF(TYPE(MATCH($C$8,OFFSET([1]NKC!$E$10,H2599,0):'[1]NKC'!$E$5007,0)+H2599)=16,"",MATCH($C$8,OFFSET([1]NKC!$E$10,H2599,0):'[1]NKC'!$E$5007,0)+H2599))</f>
        <v/>
      </c>
    </row>
    <row r="2601" spans="1:8" s="52" customFormat="1" ht="14.25" hidden="1">
      <c r="A2601" s="45" t="str">
        <f ca="1">IF($H2601="","",INDEX([1]NKC!$A$10:$A$5007,$H2601))</f>
        <v/>
      </c>
      <c r="B2601" s="46" t="str">
        <f ca="1">IF($H2601="","",INDEX([1]NKC!$B$10:$B$5007,$H2601))</f>
        <v/>
      </c>
      <c r="C2601" s="47" t="str">
        <f ca="1">IF($H2601="","",INDEX([1]NKC!$C$10:$C$5007,$H2601))</f>
        <v/>
      </c>
      <c r="D2601" s="48" t="str">
        <f ca="1">IF(IF($H2601="","",INDEX([1]NKC!$D$10:$D$5007,$H2601))=$C$8,IF($H2601="","",INDEX([1]NKC!$E$10:$E$5007,$H2601)),IF($H2601="","",INDEX([1]NKC!$D$10:$D$5007,$H2601)))</f>
        <v/>
      </c>
      <c r="E2601" s="49" t="str">
        <f ca="1">IF(IF($H2601="","",INDEX([1]NKC!$E$10:$E$5007,$H2601))=$C$8,"",IF($H2601="","",INDEX([1]NKC!$F$10:$F$5007,$H2601)))</f>
        <v/>
      </c>
      <c r="F2601" s="55" t="str">
        <f ca="1">IF(IF($H2601="","",INDEX([1]NKC!$D$10:$D$5007,$H2601))=$C$8,"",IF($H2601="","",INDEX([1]NKC!$F$10:$F$5007,$H2601)))</f>
        <v/>
      </c>
      <c r="G2601" s="50">
        <f ca="1">IF(SUM(E2601:F2601)=0,0,$G$11+SUM(E$12:$E2601)-SUM(F$12:$F2601))</f>
        <v>0</v>
      </c>
      <c r="H2601" s="51" t="str">
        <f ca="1">IF(IF(TYPE(MATCH($C$8,OFFSET([1]NKC!$D$10,H2600,0):'[1]NKC'!$D$5007,0)+H2600)=16,"",MATCH($C$8,OFFSET([1]NKC!$D$10,H2600,0):'[1]NKC'!$D$5007,0)+H2600)&lt;IF(TYPE(MATCH($C$8,OFFSET([1]NKC!$E$10,H2600,0):'[1]NKC'!$E$5007,0)+H2600)=16,"",MATCH($C$8,OFFSET([1]NKC!$E$10,H2600,0):'[1]NKC'!$E$5007,0)+H2600),IF(TYPE(MATCH($C$8,OFFSET([1]NKC!$D$10,H2600,0):'[1]NKC'!$D$5007,0)+H2600)=16,"",MATCH($C$8,OFFSET([1]NKC!$D$10,H2600,0):'[1]NKC'!$D$5007,0)+H2600),IF(TYPE(MATCH($C$8,OFFSET([1]NKC!$E$10,H2600,0):'[1]NKC'!$E$5007,0)+H2600)=16,"",MATCH($C$8,OFFSET([1]NKC!$E$10,H2600,0):'[1]NKC'!$E$5007,0)+H2600))</f>
        <v/>
      </c>
    </row>
    <row r="2602" spans="1:8" s="52" customFormat="1" ht="14.25" hidden="1">
      <c r="A2602" s="45" t="str">
        <f ca="1">IF($H2602="","",INDEX([1]NKC!$A$10:$A$5007,$H2602))</f>
        <v/>
      </c>
      <c r="B2602" s="46" t="str">
        <f ca="1">IF($H2602="","",INDEX([1]NKC!$B$10:$B$5007,$H2602))</f>
        <v/>
      </c>
      <c r="C2602" s="47" t="str">
        <f ca="1">IF($H2602="","",INDEX([1]NKC!$C$10:$C$5007,$H2602))</f>
        <v/>
      </c>
      <c r="D2602" s="48" t="str">
        <f ca="1">IF(IF($H2602="","",INDEX([1]NKC!$D$10:$D$5007,$H2602))=$C$8,IF($H2602="","",INDEX([1]NKC!$E$10:$E$5007,$H2602)),IF($H2602="","",INDEX([1]NKC!$D$10:$D$5007,$H2602)))</f>
        <v/>
      </c>
      <c r="E2602" s="49" t="str">
        <f ca="1">IF(IF($H2602="","",INDEX([1]NKC!$E$10:$E$5007,$H2602))=$C$8,"",IF($H2602="","",INDEX([1]NKC!$F$10:$F$5007,$H2602)))</f>
        <v/>
      </c>
      <c r="F2602" s="55" t="str">
        <f ca="1">IF(IF($H2602="","",INDEX([1]NKC!$D$10:$D$5007,$H2602))=$C$8,"",IF($H2602="","",INDEX([1]NKC!$F$10:$F$5007,$H2602)))</f>
        <v/>
      </c>
      <c r="G2602" s="50">
        <f ca="1">IF(SUM(E2602:F2602)=0,0,$G$11+SUM(E$12:$E2602)-SUM(F$12:$F2602))</f>
        <v>0</v>
      </c>
      <c r="H2602" s="51" t="str">
        <f ca="1">IF(IF(TYPE(MATCH($C$8,OFFSET([1]NKC!$D$10,H2601,0):'[1]NKC'!$D$5007,0)+H2601)=16,"",MATCH($C$8,OFFSET([1]NKC!$D$10,H2601,0):'[1]NKC'!$D$5007,0)+H2601)&lt;IF(TYPE(MATCH($C$8,OFFSET([1]NKC!$E$10,H2601,0):'[1]NKC'!$E$5007,0)+H2601)=16,"",MATCH($C$8,OFFSET([1]NKC!$E$10,H2601,0):'[1]NKC'!$E$5007,0)+H2601),IF(TYPE(MATCH($C$8,OFFSET([1]NKC!$D$10,H2601,0):'[1]NKC'!$D$5007,0)+H2601)=16,"",MATCH($C$8,OFFSET([1]NKC!$D$10,H2601,0):'[1]NKC'!$D$5007,0)+H2601),IF(TYPE(MATCH($C$8,OFFSET([1]NKC!$E$10,H2601,0):'[1]NKC'!$E$5007,0)+H2601)=16,"",MATCH($C$8,OFFSET([1]NKC!$E$10,H2601,0):'[1]NKC'!$E$5007,0)+H2601))</f>
        <v/>
      </c>
    </row>
    <row r="2603" spans="1:8" s="52" customFormat="1" ht="14.25" hidden="1">
      <c r="A2603" s="45" t="str">
        <f ca="1">IF($H2603="","",INDEX([1]NKC!$A$10:$A$5007,$H2603))</f>
        <v/>
      </c>
      <c r="B2603" s="46" t="str">
        <f ca="1">IF($H2603="","",INDEX([1]NKC!$B$10:$B$5007,$H2603))</f>
        <v/>
      </c>
      <c r="C2603" s="47" t="str">
        <f ca="1">IF($H2603="","",INDEX([1]NKC!$C$10:$C$5007,$H2603))</f>
        <v/>
      </c>
      <c r="D2603" s="48" t="str">
        <f ca="1">IF(IF($H2603="","",INDEX([1]NKC!$D$10:$D$5007,$H2603))=$C$8,IF($H2603="","",INDEX([1]NKC!$E$10:$E$5007,$H2603)),IF($H2603="","",INDEX([1]NKC!$D$10:$D$5007,$H2603)))</f>
        <v/>
      </c>
      <c r="E2603" s="49" t="str">
        <f ca="1">IF(IF($H2603="","",INDEX([1]NKC!$E$10:$E$5007,$H2603))=$C$8,"",IF($H2603="","",INDEX([1]NKC!$F$10:$F$5007,$H2603)))</f>
        <v/>
      </c>
      <c r="F2603" s="55" t="str">
        <f ca="1">IF(IF($H2603="","",INDEX([1]NKC!$D$10:$D$5007,$H2603))=$C$8,"",IF($H2603="","",INDEX([1]NKC!$F$10:$F$5007,$H2603)))</f>
        <v/>
      </c>
      <c r="G2603" s="50">
        <f ca="1">IF(SUM(E2603:F2603)=0,0,$G$11+SUM(E$12:$E2603)-SUM(F$12:$F2603))</f>
        <v>0</v>
      </c>
      <c r="H2603" s="51" t="str">
        <f ca="1">IF(IF(TYPE(MATCH($C$8,OFFSET([1]NKC!$D$10,H2602,0):'[1]NKC'!$D$5007,0)+H2602)=16,"",MATCH($C$8,OFFSET([1]NKC!$D$10,H2602,0):'[1]NKC'!$D$5007,0)+H2602)&lt;IF(TYPE(MATCH($C$8,OFFSET([1]NKC!$E$10,H2602,0):'[1]NKC'!$E$5007,0)+H2602)=16,"",MATCH($C$8,OFFSET([1]NKC!$E$10,H2602,0):'[1]NKC'!$E$5007,0)+H2602),IF(TYPE(MATCH($C$8,OFFSET([1]NKC!$D$10,H2602,0):'[1]NKC'!$D$5007,0)+H2602)=16,"",MATCH($C$8,OFFSET([1]NKC!$D$10,H2602,0):'[1]NKC'!$D$5007,0)+H2602),IF(TYPE(MATCH($C$8,OFFSET([1]NKC!$E$10,H2602,0):'[1]NKC'!$E$5007,0)+H2602)=16,"",MATCH($C$8,OFFSET([1]NKC!$E$10,H2602,0):'[1]NKC'!$E$5007,0)+H2602))</f>
        <v/>
      </c>
    </row>
    <row r="2604" spans="1:8" s="52" customFormat="1" ht="14.25" hidden="1">
      <c r="A2604" s="45" t="str">
        <f ca="1">IF($H2604="","",INDEX([1]NKC!$A$10:$A$5007,$H2604))</f>
        <v/>
      </c>
      <c r="B2604" s="46" t="str">
        <f ca="1">IF($H2604="","",INDEX([1]NKC!$B$10:$B$5007,$H2604))</f>
        <v/>
      </c>
      <c r="C2604" s="47" t="str">
        <f ca="1">IF($H2604="","",INDEX([1]NKC!$C$10:$C$5007,$H2604))</f>
        <v/>
      </c>
      <c r="D2604" s="48" t="str">
        <f ca="1">IF(IF($H2604="","",INDEX([1]NKC!$D$10:$D$5007,$H2604))=$C$8,IF($H2604="","",INDEX([1]NKC!$E$10:$E$5007,$H2604)),IF($H2604="","",INDEX([1]NKC!$D$10:$D$5007,$H2604)))</f>
        <v/>
      </c>
      <c r="E2604" s="49" t="str">
        <f ca="1">IF(IF($H2604="","",INDEX([1]NKC!$E$10:$E$5007,$H2604))=$C$8,"",IF($H2604="","",INDEX([1]NKC!$F$10:$F$5007,$H2604)))</f>
        <v/>
      </c>
      <c r="F2604" s="55" t="str">
        <f ca="1">IF(IF($H2604="","",INDEX([1]NKC!$D$10:$D$5007,$H2604))=$C$8,"",IF($H2604="","",INDEX([1]NKC!$F$10:$F$5007,$H2604)))</f>
        <v/>
      </c>
      <c r="G2604" s="50">
        <f ca="1">IF(SUM(E2604:F2604)=0,0,$G$11+SUM(E$12:$E2604)-SUM(F$12:$F2604))</f>
        <v>0</v>
      </c>
      <c r="H2604" s="51" t="str">
        <f ca="1">IF(IF(TYPE(MATCH($C$8,OFFSET([1]NKC!$D$10,H2603,0):'[1]NKC'!$D$5007,0)+H2603)=16,"",MATCH($C$8,OFFSET([1]NKC!$D$10,H2603,0):'[1]NKC'!$D$5007,0)+H2603)&lt;IF(TYPE(MATCH($C$8,OFFSET([1]NKC!$E$10,H2603,0):'[1]NKC'!$E$5007,0)+H2603)=16,"",MATCH($C$8,OFFSET([1]NKC!$E$10,H2603,0):'[1]NKC'!$E$5007,0)+H2603),IF(TYPE(MATCH($C$8,OFFSET([1]NKC!$D$10,H2603,0):'[1]NKC'!$D$5007,0)+H2603)=16,"",MATCH($C$8,OFFSET([1]NKC!$D$10,H2603,0):'[1]NKC'!$D$5007,0)+H2603),IF(TYPE(MATCH($C$8,OFFSET([1]NKC!$E$10,H2603,0):'[1]NKC'!$E$5007,0)+H2603)=16,"",MATCH($C$8,OFFSET([1]NKC!$E$10,H2603,0):'[1]NKC'!$E$5007,0)+H2603))</f>
        <v/>
      </c>
    </row>
    <row r="2605" spans="1:8" s="52" customFormat="1" ht="14.25" hidden="1">
      <c r="A2605" s="45" t="str">
        <f ca="1">IF($H2605="","",INDEX([1]NKC!$A$10:$A$5007,$H2605))</f>
        <v/>
      </c>
      <c r="B2605" s="46" t="str">
        <f ca="1">IF($H2605="","",INDEX([1]NKC!$B$10:$B$5007,$H2605))</f>
        <v/>
      </c>
      <c r="C2605" s="47" t="str">
        <f ca="1">IF($H2605="","",INDEX([1]NKC!$C$10:$C$5007,$H2605))</f>
        <v/>
      </c>
      <c r="D2605" s="48" t="str">
        <f ca="1">IF(IF($H2605="","",INDEX([1]NKC!$D$10:$D$5007,$H2605))=$C$8,IF($H2605="","",INDEX([1]NKC!$E$10:$E$5007,$H2605)),IF($H2605="","",INDEX([1]NKC!$D$10:$D$5007,$H2605)))</f>
        <v/>
      </c>
      <c r="E2605" s="49" t="str">
        <f ca="1">IF(IF($H2605="","",INDEX([1]NKC!$E$10:$E$5007,$H2605))=$C$8,"",IF($H2605="","",INDEX([1]NKC!$F$10:$F$5007,$H2605)))</f>
        <v/>
      </c>
      <c r="F2605" s="55" t="str">
        <f ca="1">IF(IF($H2605="","",INDEX([1]NKC!$D$10:$D$5007,$H2605))=$C$8,"",IF($H2605="","",INDEX([1]NKC!$F$10:$F$5007,$H2605)))</f>
        <v/>
      </c>
      <c r="G2605" s="50">
        <f ca="1">IF(SUM(E2605:F2605)=0,0,$G$11+SUM(E$12:$E2605)-SUM(F$12:$F2605))</f>
        <v>0</v>
      </c>
      <c r="H2605" s="51" t="str">
        <f ca="1">IF(IF(TYPE(MATCH($C$8,OFFSET([1]NKC!$D$10,H2604,0):'[1]NKC'!$D$5007,0)+H2604)=16,"",MATCH($C$8,OFFSET([1]NKC!$D$10,H2604,0):'[1]NKC'!$D$5007,0)+H2604)&lt;IF(TYPE(MATCH($C$8,OFFSET([1]NKC!$E$10,H2604,0):'[1]NKC'!$E$5007,0)+H2604)=16,"",MATCH($C$8,OFFSET([1]NKC!$E$10,H2604,0):'[1]NKC'!$E$5007,0)+H2604),IF(TYPE(MATCH($C$8,OFFSET([1]NKC!$D$10,H2604,0):'[1]NKC'!$D$5007,0)+H2604)=16,"",MATCH($C$8,OFFSET([1]NKC!$D$10,H2604,0):'[1]NKC'!$D$5007,0)+H2604),IF(TYPE(MATCH($C$8,OFFSET([1]NKC!$E$10,H2604,0):'[1]NKC'!$E$5007,0)+H2604)=16,"",MATCH($C$8,OFFSET([1]NKC!$E$10,H2604,0):'[1]NKC'!$E$5007,0)+H2604))</f>
        <v/>
      </c>
    </row>
    <row r="2606" spans="1:8" s="52" customFormat="1" ht="14.25" hidden="1">
      <c r="A2606" s="45" t="str">
        <f ca="1">IF($H2606="","",INDEX([1]NKC!$A$10:$A$5007,$H2606))</f>
        <v/>
      </c>
      <c r="B2606" s="46" t="str">
        <f ca="1">IF($H2606="","",INDEX([1]NKC!$B$10:$B$5007,$H2606))</f>
        <v/>
      </c>
      <c r="C2606" s="47" t="str">
        <f ca="1">IF($H2606="","",INDEX([1]NKC!$C$10:$C$5007,$H2606))</f>
        <v/>
      </c>
      <c r="D2606" s="48" t="str">
        <f ca="1">IF(IF($H2606="","",INDEX([1]NKC!$D$10:$D$5007,$H2606))=$C$8,IF($H2606="","",INDEX([1]NKC!$E$10:$E$5007,$H2606)),IF($H2606="","",INDEX([1]NKC!$D$10:$D$5007,$H2606)))</f>
        <v/>
      </c>
      <c r="E2606" s="49" t="str">
        <f ca="1">IF(IF($H2606="","",INDEX([1]NKC!$E$10:$E$5007,$H2606))=$C$8,"",IF($H2606="","",INDEX([1]NKC!$F$10:$F$5007,$H2606)))</f>
        <v/>
      </c>
      <c r="F2606" s="55" t="str">
        <f ca="1">IF(IF($H2606="","",INDEX([1]NKC!$D$10:$D$5007,$H2606))=$C$8,"",IF($H2606="","",INDEX([1]NKC!$F$10:$F$5007,$H2606)))</f>
        <v/>
      </c>
      <c r="G2606" s="50">
        <f ca="1">IF(SUM(E2606:F2606)=0,0,$G$11+SUM(E$12:$E2606)-SUM(F$12:$F2606))</f>
        <v>0</v>
      </c>
      <c r="H2606" s="51" t="str">
        <f ca="1">IF(IF(TYPE(MATCH($C$8,OFFSET([1]NKC!$D$10,H2605,0):'[1]NKC'!$D$5007,0)+H2605)=16,"",MATCH($C$8,OFFSET([1]NKC!$D$10,H2605,0):'[1]NKC'!$D$5007,0)+H2605)&lt;IF(TYPE(MATCH($C$8,OFFSET([1]NKC!$E$10,H2605,0):'[1]NKC'!$E$5007,0)+H2605)=16,"",MATCH($C$8,OFFSET([1]NKC!$E$10,H2605,0):'[1]NKC'!$E$5007,0)+H2605),IF(TYPE(MATCH($C$8,OFFSET([1]NKC!$D$10,H2605,0):'[1]NKC'!$D$5007,0)+H2605)=16,"",MATCH($C$8,OFFSET([1]NKC!$D$10,H2605,0):'[1]NKC'!$D$5007,0)+H2605),IF(TYPE(MATCH($C$8,OFFSET([1]NKC!$E$10,H2605,0):'[1]NKC'!$E$5007,0)+H2605)=16,"",MATCH($C$8,OFFSET([1]NKC!$E$10,H2605,0):'[1]NKC'!$E$5007,0)+H2605))</f>
        <v/>
      </c>
    </row>
    <row r="2607" spans="1:8" s="52" customFormat="1" ht="14.25" hidden="1">
      <c r="A2607" s="45" t="str">
        <f ca="1">IF($H2607="","",INDEX([1]NKC!$A$10:$A$5007,$H2607))</f>
        <v/>
      </c>
      <c r="B2607" s="46" t="str">
        <f ca="1">IF($H2607="","",INDEX([1]NKC!$B$10:$B$5007,$H2607))</f>
        <v/>
      </c>
      <c r="C2607" s="47" t="str">
        <f ca="1">IF($H2607="","",INDEX([1]NKC!$C$10:$C$5007,$H2607))</f>
        <v/>
      </c>
      <c r="D2607" s="48" t="str">
        <f ca="1">IF(IF($H2607="","",INDEX([1]NKC!$D$10:$D$5007,$H2607))=$C$8,IF($H2607="","",INDEX([1]NKC!$E$10:$E$5007,$H2607)),IF($H2607="","",INDEX([1]NKC!$D$10:$D$5007,$H2607)))</f>
        <v/>
      </c>
      <c r="E2607" s="49" t="str">
        <f ca="1">IF(IF($H2607="","",INDEX([1]NKC!$E$10:$E$5007,$H2607))=$C$8,"",IF($H2607="","",INDEX([1]NKC!$F$10:$F$5007,$H2607)))</f>
        <v/>
      </c>
      <c r="F2607" s="55" t="str">
        <f ca="1">IF(IF($H2607="","",INDEX([1]NKC!$D$10:$D$5007,$H2607))=$C$8,"",IF($H2607="","",INDEX([1]NKC!$F$10:$F$5007,$H2607)))</f>
        <v/>
      </c>
      <c r="G2607" s="50">
        <f ca="1">IF(SUM(E2607:F2607)=0,0,$G$11+SUM(E$12:$E2607)-SUM(F$12:$F2607))</f>
        <v>0</v>
      </c>
      <c r="H2607" s="51" t="str">
        <f ca="1">IF(IF(TYPE(MATCH($C$8,OFFSET([1]NKC!$D$10,H2606,0):'[1]NKC'!$D$5007,0)+H2606)=16,"",MATCH($C$8,OFFSET([1]NKC!$D$10,H2606,0):'[1]NKC'!$D$5007,0)+H2606)&lt;IF(TYPE(MATCH($C$8,OFFSET([1]NKC!$E$10,H2606,0):'[1]NKC'!$E$5007,0)+H2606)=16,"",MATCH($C$8,OFFSET([1]NKC!$E$10,H2606,0):'[1]NKC'!$E$5007,0)+H2606),IF(TYPE(MATCH($C$8,OFFSET([1]NKC!$D$10,H2606,0):'[1]NKC'!$D$5007,0)+H2606)=16,"",MATCH($C$8,OFFSET([1]NKC!$D$10,H2606,0):'[1]NKC'!$D$5007,0)+H2606),IF(TYPE(MATCH($C$8,OFFSET([1]NKC!$E$10,H2606,0):'[1]NKC'!$E$5007,0)+H2606)=16,"",MATCH($C$8,OFFSET([1]NKC!$E$10,H2606,0):'[1]NKC'!$E$5007,0)+H2606))</f>
        <v/>
      </c>
    </row>
    <row r="2608" spans="1:8" s="52" customFormat="1" ht="14.25" hidden="1">
      <c r="A2608" s="45" t="str">
        <f ca="1">IF($H2608="","",INDEX([1]NKC!$A$10:$A$5007,$H2608))</f>
        <v/>
      </c>
      <c r="B2608" s="46" t="str">
        <f ca="1">IF($H2608="","",INDEX([1]NKC!$B$10:$B$5007,$H2608))</f>
        <v/>
      </c>
      <c r="C2608" s="47" t="str">
        <f ca="1">IF($H2608="","",INDEX([1]NKC!$C$10:$C$5007,$H2608))</f>
        <v/>
      </c>
      <c r="D2608" s="48" t="str">
        <f ca="1">IF(IF($H2608="","",INDEX([1]NKC!$D$10:$D$5007,$H2608))=$C$8,IF($H2608="","",INDEX([1]NKC!$E$10:$E$5007,$H2608)),IF($H2608="","",INDEX([1]NKC!$D$10:$D$5007,$H2608)))</f>
        <v/>
      </c>
      <c r="E2608" s="49" t="str">
        <f ca="1">IF(IF($H2608="","",INDEX([1]NKC!$E$10:$E$5007,$H2608))=$C$8,"",IF($H2608="","",INDEX([1]NKC!$F$10:$F$5007,$H2608)))</f>
        <v/>
      </c>
      <c r="F2608" s="55" t="str">
        <f ca="1">IF(IF($H2608="","",INDEX([1]NKC!$D$10:$D$5007,$H2608))=$C$8,"",IF($H2608="","",INDEX([1]NKC!$F$10:$F$5007,$H2608)))</f>
        <v/>
      </c>
      <c r="G2608" s="50">
        <f ca="1">IF(SUM(E2608:F2608)=0,0,$G$11+SUM(E$12:$E2608)-SUM(F$12:$F2608))</f>
        <v>0</v>
      </c>
      <c r="H2608" s="51" t="str">
        <f ca="1">IF(IF(TYPE(MATCH($C$8,OFFSET([1]NKC!$D$10,H2607,0):'[1]NKC'!$D$5007,0)+H2607)=16,"",MATCH($C$8,OFFSET([1]NKC!$D$10,H2607,0):'[1]NKC'!$D$5007,0)+H2607)&lt;IF(TYPE(MATCH($C$8,OFFSET([1]NKC!$E$10,H2607,0):'[1]NKC'!$E$5007,0)+H2607)=16,"",MATCH($C$8,OFFSET([1]NKC!$E$10,H2607,0):'[1]NKC'!$E$5007,0)+H2607),IF(TYPE(MATCH($C$8,OFFSET([1]NKC!$D$10,H2607,0):'[1]NKC'!$D$5007,0)+H2607)=16,"",MATCH($C$8,OFFSET([1]NKC!$D$10,H2607,0):'[1]NKC'!$D$5007,0)+H2607),IF(TYPE(MATCH($C$8,OFFSET([1]NKC!$E$10,H2607,0):'[1]NKC'!$E$5007,0)+H2607)=16,"",MATCH($C$8,OFFSET([1]NKC!$E$10,H2607,0):'[1]NKC'!$E$5007,0)+H2607))</f>
        <v/>
      </c>
    </row>
    <row r="2609" spans="1:8" s="52" customFormat="1" ht="14.25" hidden="1">
      <c r="A2609" s="45" t="str">
        <f ca="1">IF($H2609="","",INDEX([1]NKC!$A$10:$A$5007,$H2609))</f>
        <v/>
      </c>
      <c r="B2609" s="46" t="str">
        <f ca="1">IF($H2609="","",INDEX([1]NKC!$B$10:$B$5007,$H2609))</f>
        <v/>
      </c>
      <c r="C2609" s="47" t="str">
        <f ca="1">IF($H2609="","",INDEX([1]NKC!$C$10:$C$5007,$H2609))</f>
        <v/>
      </c>
      <c r="D2609" s="48" t="str">
        <f ca="1">IF(IF($H2609="","",INDEX([1]NKC!$D$10:$D$5007,$H2609))=$C$8,IF($H2609="","",INDEX([1]NKC!$E$10:$E$5007,$H2609)),IF($H2609="","",INDEX([1]NKC!$D$10:$D$5007,$H2609)))</f>
        <v/>
      </c>
      <c r="E2609" s="49" t="str">
        <f ca="1">IF(IF($H2609="","",INDEX([1]NKC!$E$10:$E$5007,$H2609))=$C$8,"",IF($H2609="","",INDEX([1]NKC!$F$10:$F$5007,$H2609)))</f>
        <v/>
      </c>
      <c r="F2609" s="55" t="str">
        <f ca="1">IF(IF($H2609="","",INDEX([1]NKC!$D$10:$D$5007,$H2609))=$C$8,"",IF($H2609="","",INDEX([1]NKC!$F$10:$F$5007,$H2609)))</f>
        <v/>
      </c>
      <c r="G2609" s="50">
        <f ca="1">IF(SUM(E2609:F2609)=0,0,$G$11+SUM(E$12:$E2609)-SUM(F$12:$F2609))</f>
        <v>0</v>
      </c>
      <c r="H2609" s="51" t="str">
        <f ca="1">IF(IF(TYPE(MATCH($C$8,OFFSET([1]NKC!$D$10,H2608,0):'[1]NKC'!$D$5007,0)+H2608)=16,"",MATCH($C$8,OFFSET([1]NKC!$D$10,H2608,0):'[1]NKC'!$D$5007,0)+H2608)&lt;IF(TYPE(MATCH($C$8,OFFSET([1]NKC!$E$10,H2608,0):'[1]NKC'!$E$5007,0)+H2608)=16,"",MATCH($C$8,OFFSET([1]NKC!$E$10,H2608,0):'[1]NKC'!$E$5007,0)+H2608),IF(TYPE(MATCH($C$8,OFFSET([1]NKC!$D$10,H2608,0):'[1]NKC'!$D$5007,0)+H2608)=16,"",MATCH($C$8,OFFSET([1]NKC!$D$10,H2608,0):'[1]NKC'!$D$5007,0)+H2608),IF(TYPE(MATCH($C$8,OFFSET([1]NKC!$E$10,H2608,0):'[1]NKC'!$E$5007,0)+H2608)=16,"",MATCH($C$8,OFFSET([1]NKC!$E$10,H2608,0):'[1]NKC'!$E$5007,0)+H2608))</f>
        <v/>
      </c>
    </row>
    <row r="2610" spans="1:8" s="52" customFormat="1" ht="14.25" hidden="1">
      <c r="A2610" s="45" t="str">
        <f ca="1">IF($H2610="","",INDEX([1]NKC!$A$10:$A$5007,$H2610))</f>
        <v/>
      </c>
      <c r="B2610" s="46" t="str">
        <f ca="1">IF($H2610="","",INDEX([1]NKC!$B$10:$B$5007,$H2610))</f>
        <v/>
      </c>
      <c r="C2610" s="47" t="str">
        <f ca="1">IF($H2610="","",INDEX([1]NKC!$C$10:$C$5007,$H2610))</f>
        <v/>
      </c>
      <c r="D2610" s="48" t="str">
        <f ca="1">IF(IF($H2610="","",INDEX([1]NKC!$D$10:$D$5007,$H2610))=$C$8,IF($H2610="","",INDEX([1]NKC!$E$10:$E$5007,$H2610)),IF($H2610="","",INDEX([1]NKC!$D$10:$D$5007,$H2610)))</f>
        <v/>
      </c>
      <c r="E2610" s="49" t="str">
        <f ca="1">IF(IF($H2610="","",INDEX([1]NKC!$E$10:$E$5007,$H2610))=$C$8,"",IF($H2610="","",INDEX([1]NKC!$F$10:$F$5007,$H2610)))</f>
        <v/>
      </c>
      <c r="F2610" s="55" t="str">
        <f ca="1">IF(IF($H2610="","",INDEX([1]NKC!$D$10:$D$5007,$H2610))=$C$8,"",IF($H2610="","",INDEX([1]NKC!$F$10:$F$5007,$H2610)))</f>
        <v/>
      </c>
      <c r="G2610" s="50">
        <f ca="1">IF(SUM(E2610:F2610)=0,0,$G$11+SUM(E$12:$E2610)-SUM(F$12:$F2610))</f>
        <v>0</v>
      </c>
      <c r="H2610" s="51" t="str">
        <f ca="1">IF(IF(TYPE(MATCH($C$8,OFFSET([1]NKC!$D$10,H2609,0):'[1]NKC'!$D$5007,0)+H2609)=16,"",MATCH($C$8,OFFSET([1]NKC!$D$10,H2609,0):'[1]NKC'!$D$5007,0)+H2609)&lt;IF(TYPE(MATCH($C$8,OFFSET([1]NKC!$E$10,H2609,0):'[1]NKC'!$E$5007,0)+H2609)=16,"",MATCH($C$8,OFFSET([1]NKC!$E$10,H2609,0):'[1]NKC'!$E$5007,0)+H2609),IF(TYPE(MATCH($C$8,OFFSET([1]NKC!$D$10,H2609,0):'[1]NKC'!$D$5007,0)+H2609)=16,"",MATCH($C$8,OFFSET([1]NKC!$D$10,H2609,0):'[1]NKC'!$D$5007,0)+H2609),IF(TYPE(MATCH($C$8,OFFSET([1]NKC!$E$10,H2609,0):'[1]NKC'!$E$5007,0)+H2609)=16,"",MATCH($C$8,OFFSET([1]NKC!$E$10,H2609,0):'[1]NKC'!$E$5007,0)+H2609))</f>
        <v/>
      </c>
    </row>
    <row r="2611" spans="1:8" s="52" customFormat="1" ht="14.25" hidden="1">
      <c r="A2611" s="45" t="str">
        <f ca="1">IF($H2611="","",INDEX([1]NKC!$A$10:$A$5007,$H2611))</f>
        <v/>
      </c>
      <c r="B2611" s="46" t="str">
        <f ca="1">IF($H2611="","",INDEX([1]NKC!$B$10:$B$5007,$H2611))</f>
        <v/>
      </c>
      <c r="C2611" s="47" t="str">
        <f ca="1">IF($H2611="","",INDEX([1]NKC!$C$10:$C$5007,$H2611))</f>
        <v/>
      </c>
      <c r="D2611" s="48" t="str">
        <f ca="1">IF(IF($H2611="","",INDEX([1]NKC!$D$10:$D$5007,$H2611))=$C$8,IF($H2611="","",INDEX([1]NKC!$E$10:$E$5007,$H2611)),IF($H2611="","",INDEX([1]NKC!$D$10:$D$5007,$H2611)))</f>
        <v/>
      </c>
      <c r="E2611" s="49" t="str">
        <f ca="1">IF(IF($H2611="","",INDEX([1]NKC!$E$10:$E$5007,$H2611))=$C$8,"",IF($H2611="","",INDEX([1]NKC!$F$10:$F$5007,$H2611)))</f>
        <v/>
      </c>
      <c r="F2611" s="55" t="str">
        <f ca="1">IF(IF($H2611="","",INDEX([1]NKC!$D$10:$D$5007,$H2611))=$C$8,"",IF($H2611="","",INDEX([1]NKC!$F$10:$F$5007,$H2611)))</f>
        <v/>
      </c>
      <c r="G2611" s="50">
        <f ca="1">IF(SUM(E2611:F2611)=0,0,$G$11+SUM(E$12:$E2611)-SUM(F$12:$F2611))</f>
        <v>0</v>
      </c>
      <c r="H2611" s="51" t="str">
        <f ca="1">IF(IF(TYPE(MATCH($C$8,OFFSET([1]NKC!$D$10,H2610,0):'[1]NKC'!$D$5007,0)+H2610)=16,"",MATCH($C$8,OFFSET([1]NKC!$D$10,H2610,0):'[1]NKC'!$D$5007,0)+H2610)&lt;IF(TYPE(MATCH($C$8,OFFSET([1]NKC!$E$10,H2610,0):'[1]NKC'!$E$5007,0)+H2610)=16,"",MATCH($C$8,OFFSET([1]NKC!$E$10,H2610,0):'[1]NKC'!$E$5007,0)+H2610),IF(TYPE(MATCH($C$8,OFFSET([1]NKC!$D$10,H2610,0):'[1]NKC'!$D$5007,0)+H2610)=16,"",MATCH($C$8,OFFSET([1]NKC!$D$10,H2610,0):'[1]NKC'!$D$5007,0)+H2610),IF(TYPE(MATCH($C$8,OFFSET([1]NKC!$E$10,H2610,0):'[1]NKC'!$E$5007,0)+H2610)=16,"",MATCH($C$8,OFFSET([1]NKC!$E$10,H2610,0):'[1]NKC'!$E$5007,0)+H2610))</f>
        <v/>
      </c>
    </row>
    <row r="2612" spans="1:8" s="52" customFormat="1" ht="14.25" hidden="1">
      <c r="A2612" s="45" t="str">
        <f ca="1">IF($H2612="","",INDEX([1]NKC!$A$10:$A$5007,$H2612))</f>
        <v/>
      </c>
      <c r="B2612" s="46" t="str">
        <f ca="1">IF($H2612="","",INDEX([1]NKC!$B$10:$B$5007,$H2612))</f>
        <v/>
      </c>
      <c r="C2612" s="47" t="str">
        <f ca="1">IF($H2612="","",INDEX([1]NKC!$C$10:$C$5007,$H2612))</f>
        <v/>
      </c>
      <c r="D2612" s="48" t="str">
        <f ca="1">IF(IF($H2612="","",INDEX([1]NKC!$D$10:$D$5007,$H2612))=$C$8,IF($H2612="","",INDEX([1]NKC!$E$10:$E$5007,$H2612)),IF($H2612="","",INDEX([1]NKC!$D$10:$D$5007,$H2612)))</f>
        <v/>
      </c>
      <c r="E2612" s="49" t="str">
        <f ca="1">IF(IF($H2612="","",INDEX([1]NKC!$E$10:$E$5007,$H2612))=$C$8,"",IF($H2612="","",INDEX([1]NKC!$F$10:$F$5007,$H2612)))</f>
        <v/>
      </c>
      <c r="F2612" s="55" t="str">
        <f ca="1">IF(IF($H2612="","",INDEX([1]NKC!$D$10:$D$5007,$H2612))=$C$8,"",IF($H2612="","",INDEX([1]NKC!$F$10:$F$5007,$H2612)))</f>
        <v/>
      </c>
      <c r="G2612" s="50">
        <f ca="1">IF(SUM(E2612:F2612)=0,0,$G$11+SUM(E$12:$E2612)-SUM(F$12:$F2612))</f>
        <v>0</v>
      </c>
      <c r="H2612" s="51" t="str">
        <f ca="1">IF(IF(TYPE(MATCH($C$8,OFFSET([1]NKC!$D$10,H2611,0):'[1]NKC'!$D$5007,0)+H2611)=16,"",MATCH($C$8,OFFSET([1]NKC!$D$10,H2611,0):'[1]NKC'!$D$5007,0)+H2611)&lt;IF(TYPE(MATCH($C$8,OFFSET([1]NKC!$E$10,H2611,0):'[1]NKC'!$E$5007,0)+H2611)=16,"",MATCH($C$8,OFFSET([1]NKC!$E$10,H2611,0):'[1]NKC'!$E$5007,0)+H2611),IF(TYPE(MATCH($C$8,OFFSET([1]NKC!$D$10,H2611,0):'[1]NKC'!$D$5007,0)+H2611)=16,"",MATCH($C$8,OFFSET([1]NKC!$D$10,H2611,0):'[1]NKC'!$D$5007,0)+H2611),IF(TYPE(MATCH($C$8,OFFSET([1]NKC!$E$10,H2611,0):'[1]NKC'!$E$5007,0)+H2611)=16,"",MATCH($C$8,OFFSET([1]NKC!$E$10,H2611,0):'[1]NKC'!$E$5007,0)+H2611))</f>
        <v/>
      </c>
    </row>
    <row r="2613" spans="1:8" s="52" customFormat="1" ht="14.25" hidden="1">
      <c r="A2613" s="45" t="str">
        <f ca="1">IF($H2613="","",INDEX([1]NKC!$A$10:$A$5007,$H2613))</f>
        <v/>
      </c>
      <c r="B2613" s="46" t="str">
        <f ca="1">IF($H2613="","",INDEX([1]NKC!$B$10:$B$5007,$H2613))</f>
        <v/>
      </c>
      <c r="C2613" s="47" t="str">
        <f ca="1">IF($H2613="","",INDEX([1]NKC!$C$10:$C$5007,$H2613))</f>
        <v/>
      </c>
      <c r="D2613" s="48" t="str">
        <f ca="1">IF(IF($H2613="","",INDEX([1]NKC!$D$10:$D$5007,$H2613))=$C$8,IF($H2613="","",INDEX([1]NKC!$E$10:$E$5007,$H2613)),IF($H2613="","",INDEX([1]NKC!$D$10:$D$5007,$H2613)))</f>
        <v/>
      </c>
      <c r="E2613" s="49" t="str">
        <f ca="1">IF(IF($H2613="","",INDEX([1]NKC!$E$10:$E$5007,$H2613))=$C$8,"",IF($H2613="","",INDEX([1]NKC!$F$10:$F$5007,$H2613)))</f>
        <v/>
      </c>
      <c r="F2613" s="55" t="str">
        <f ca="1">IF(IF($H2613="","",INDEX([1]NKC!$D$10:$D$5007,$H2613))=$C$8,"",IF($H2613="","",INDEX([1]NKC!$F$10:$F$5007,$H2613)))</f>
        <v/>
      </c>
      <c r="G2613" s="50">
        <f ca="1">IF(SUM(E2613:F2613)=0,0,$G$11+SUM(E$12:$E2613)-SUM(F$12:$F2613))</f>
        <v>0</v>
      </c>
      <c r="H2613" s="51" t="str">
        <f ca="1">IF(IF(TYPE(MATCH($C$8,OFFSET([1]NKC!$D$10,H2612,0):'[1]NKC'!$D$5007,0)+H2612)=16,"",MATCH($C$8,OFFSET([1]NKC!$D$10,H2612,0):'[1]NKC'!$D$5007,0)+H2612)&lt;IF(TYPE(MATCH($C$8,OFFSET([1]NKC!$E$10,H2612,0):'[1]NKC'!$E$5007,0)+H2612)=16,"",MATCH($C$8,OFFSET([1]NKC!$E$10,H2612,0):'[1]NKC'!$E$5007,0)+H2612),IF(TYPE(MATCH($C$8,OFFSET([1]NKC!$D$10,H2612,0):'[1]NKC'!$D$5007,0)+H2612)=16,"",MATCH($C$8,OFFSET([1]NKC!$D$10,H2612,0):'[1]NKC'!$D$5007,0)+H2612),IF(TYPE(MATCH($C$8,OFFSET([1]NKC!$E$10,H2612,0):'[1]NKC'!$E$5007,0)+H2612)=16,"",MATCH($C$8,OFFSET([1]NKC!$E$10,H2612,0):'[1]NKC'!$E$5007,0)+H2612))</f>
        <v/>
      </c>
    </row>
    <row r="2614" spans="1:8" s="52" customFormat="1" ht="14.25" hidden="1">
      <c r="A2614" s="45" t="str">
        <f ca="1">IF($H2614="","",INDEX([1]NKC!$A$10:$A$5007,$H2614))</f>
        <v/>
      </c>
      <c r="B2614" s="46" t="str">
        <f ca="1">IF($H2614="","",INDEX([1]NKC!$B$10:$B$5007,$H2614))</f>
        <v/>
      </c>
      <c r="C2614" s="47" t="str">
        <f ca="1">IF($H2614="","",INDEX([1]NKC!$C$10:$C$5007,$H2614))</f>
        <v/>
      </c>
      <c r="D2614" s="48" t="str">
        <f ca="1">IF(IF($H2614="","",INDEX([1]NKC!$D$10:$D$5007,$H2614))=$C$8,IF($H2614="","",INDEX([1]NKC!$E$10:$E$5007,$H2614)),IF($H2614="","",INDEX([1]NKC!$D$10:$D$5007,$H2614)))</f>
        <v/>
      </c>
      <c r="E2614" s="49" t="str">
        <f ca="1">IF(IF($H2614="","",INDEX([1]NKC!$E$10:$E$5007,$H2614))=$C$8,"",IF($H2614="","",INDEX([1]NKC!$F$10:$F$5007,$H2614)))</f>
        <v/>
      </c>
      <c r="F2614" s="55" t="str">
        <f ca="1">IF(IF($H2614="","",INDEX([1]NKC!$D$10:$D$5007,$H2614))=$C$8,"",IF($H2614="","",INDEX([1]NKC!$F$10:$F$5007,$H2614)))</f>
        <v/>
      </c>
      <c r="G2614" s="50">
        <f ca="1">IF(SUM(E2614:F2614)=0,0,$G$11+SUM(E$12:$E2614)-SUM(F$12:$F2614))</f>
        <v>0</v>
      </c>
      <c r="H2614" s="51" t="str">
        <f ca="1">IF(IF(TYPE(MATCH($C$8,OFFSET([1]NKC!$D$10,H2613,0):'[1]NKC'!$D$5007,0)+H2613)=16,"",MATCH($C$8,OFFSET([1]NKC!$D$10,H2613,0):'[1]NKC'!$D$5007,0)+H2613)&lt;IF(TYPE(MATCH($C$8,OFFSET([1]NKC!$E$10,H2613,0):'[1]NKC'!$E$5007,0)+H2613)=16,"",MATCH($C$8,OFFSET([1]NKC!$E$10,H2613,0):'[1]NKC'!$E$5007,0)+H2613),IF(TYPE(MATCH($C$8,OFFSET([1]NKC!$D$10,H2613,0):'[1]NKC'!$D$5007,0)+H2613)=16,"",MATCH($C$8,OFFSET([1]NKC!$D$10,H2613,0):'[1]NKC'!$D$5007,0)+H2613),IF(TYPE(MATCH($C$8,OFFSET([1]NKC!$E$10,H2613,0):'[1]NKC'!$E$5007,0)+H2613)=16,"",MATCH($C$8,OFFSET([1]NKC!$E$10,H2613,0):'[1]NKC'!$E$5007,0)+H2613))</f>
        <v/>
      </c>
    </row>
    <row r="2615" spans="1:8" s="52" customFormat="1" ht="14.25" hidden="1">
      <c r="A2615" s="45" t="str">
        <f ca="1">IF($H2615="","",INDEX([1]NKC!$A$10:$A$5007,$H2615))</f>
        <v/>
      </c>
      <c r="B2615" s="46" t="str">
        <f ca="1">IF($H2615="","",INDEX([1]NKC!$B$10:$B$5007,$H2615))</f>
        <v/>
      </c>
      <c r="C2615" s="47" t="str">
        <f ca="1">IF($H2615="","",INDEX([1]NKC!$C$10:$C$5007,$H2615))</f>
        <v/>
      </c>
      <c r="D2615" s="48" t="str">
        <f ca="1">IF(IF($H2615="","",INDEX([1]NKC!$D$10:$D$5007,$H2615))=$C$8,IF($H2615="","",INDEX([1]NKC!$E$10:$E$5007,$H2615)),IF($H2615="","",INDEX([1]NKC!$D$10:$D$5007,$H2615)))</f>
        <v/>
      </c>
      <c r="E2615" s="49" t="str">
        <f ca="1">IF(IF($H2615="","",INDEX([1]NKC!$E$10:$E$5007,$H2615))=$C$8,"",IF($H2615="","",INDEX([1]NKC!$F$10:$F$5007,$H2615)))</f>
        <v/>
      </c>
      <c r="F2615" s="55" t="str">
        <f ca="1">IF(IF($H2615="","",INDEX([1]NKC!$D$10:$D$5007,$H2615))=$C$8,"",IF($H2615="","",INDEX([1]NKC!$F$10:$F$5007,$H2615)))</f>
        <v/>
      </c>
      <c r="G2615" s="50">
        <f ca="1">IF(SUM(E2615:F2615)=0,0,$G$11+SUM(E$12:$E2615)-SUM(F$12:$F2615))</f>
        <v>0</v>
      </c>
      <c r="H2615" s="51" t="str">
        <f ca="1">IF(IF(TYPE(MATCH($C$8,OFFSET([1]NKC!$D$10,H2614,0):'[1]NKC'!$D$5007,0)+H2614)=16,"",MATCH($C$8,OFFSET([1]NKC!$D$10,H2614,0):'[1]NKC'!$D$5007,0)+H2614)&lt;IF(TYPE(MATCH($C$8,OFFSET([1]NKC!$E$10,H2614,0):'[1]NKC'!$E$5007,0)+H2614)=16,"",MATCH($C$8,OFFSET([1]NKC!$E$10,H2614,0):'[1]NKC'!$E$5007,0)+H2614),IF(TYPE(MATCH($C$8,OFFSET([1]NKC!$D$10,H2614,0):'[1]NKC'!$D$5007,0)+H2614)=16,"",MATCH($C$8,OFFSET([1]NKC!$D$10,H2614,0):'[1]NKC'!$D$5007,0)+H2614),IF(TYPE(MATCH($C$8,OFFSET([1]NKC!$E$10,H2614,0):'[1]NKC'!$E$5007,0)+H2614)=16,"",MATCH($C$8,OFFSET([1]NKC!$E$10,H2614,0):'[1]NKC'!$E$5007,0)+H2614))</f>
        <v/>
      </c>
    </row>
    <row r="2616" spans="1:8" s="52" customFormat="1" ht="14.25" hidden="1">
      <c r="A2616" s="45" t="str">
        <f ca="1">IF($H2616="","",INDEX([1]NKC!$A$10:$A$5007,$H2616))</f>
        <v/>
      </c>
      <c r="B2616" s="46" t="str">
        <f ca="1">IF($H2616="","",INDEX([1]NKC!$B$10:$B$5007,$H2616))</f>
        <v/>
      </c>
      <c r="C2616" s="47" t="str">
        <f ca="1">IF($H2616="","",INDEX([1]NKC!$C$10:$C$5007,$H2616))</f>
        <v/>
      </c>
      <c r="D2616" s="48" t="str">
        <f ca="1">IF(IF($H2616="","",INDEX([1]NKC!$D$10:$D$5007,$H2616))=$C$8,IF($H2616="","",INDEX([1]NKC!$E$10:$E$5007,$H2616)),IF($H2616="","",INDEX([1]NKC!$D$10:$D$5007,$H2616)))</f>
        <v/>
      </c>
      <c r="E2616" s="49" t="str">
        <f ca="1">IF(IF($H2616="","",INDEX([1]NKC!$E$10:$E$5007,$H2616))=$C$8,"",IF($H2616="","",INDEX([1]NKC!$F$10:$F$5007,$H2616)))</f>
        <v/>
      </c>
      <c r="F2616" s="55" t="str">
        <f ca="1">IF(IF($H2616="","",INDEX([1]NKC!$D$10:$D$5007,$H2616))=$C$8,"",IF($H2616="","",INDEX([1]NKC!$F$10:$F$5007,$H2616)))</f>
        <v/>
      </c>
      <c r="G2616" s="50">
        <f ca="1">IF(SUM(E2616:F2616)=0,0,$G$11+SUM(E$12:$E2616)-SUM(F$12:$F2616))</f>
        <v>0</v>
      </c>
      <c r="H2616" s="51" t="str">
        <f ca="1">IF(IF(TYPE(MATCH($C$8,OFFSET([1]NKC!$D$10,H2615,0):'[1]NKC'!$D$5007,0)+H2615)=16,"",MATCH($C$8,OFFSET([1]NKC!$D$10,H2615,0):'[1]NKC'!$D$5007,0)+H2615)&lt;IF(TYPE(MATCH($C$8,OFFSET([1]NKC!$E$10,H2615,0):'[1]NKC'!$E$5007,0)+H2615)=16,"",MATCH($C$8,OFFSET([1]NKC!$E$10,H2615,0):'[1]NKC'!$E$5007,0)+H2615),IF(TYPE(MATCH($C$8,OFFSET([1]NKC!$D$10,H2615,0):'[1]NKC'!$D$5007,0)+H2615)=16,"",MATCH($C$8,OFFSET([1]NKC!$D$10,H2615,0):'[1]NKC'!$D$5007,0)+H2615),IF(TYPE(MATCH($C$8,OFFSET([1]NKC!$E$10,H2615,0):'[1]NKC'!$E$5007,0)+H2615)=16,"",MATCH($C$8,OFFSET([1]NKC!$E$10,H2615,0):'[1]NKC'!$E$5007,0)+H2615))</f>
        <v/>
      </c>
    </row>
    <row r="2617" spans="1:8" s="52" customFormat="1" ht="14.25" hidden="1">
      <c r="A2617" s="45" t="str">
        <f ca="1">IF($H2617="","",INDEX([1]NKC!$A$10:$A$5007,$H2617))</f>
        <v/>
      </c>
      <c r="B2617" s="46" t="str">
        <f ca="1">IF($H2617="","",INDEX([1]NKC!$B$10:$B$5007,$H2617))</f>
        <v/>
      </c>
      <c r="C2617" s="47" t="str">
        <f ca="1">IF($H2617="","",INDEX([1]NKC!$C$10:$C$5007,$H2617))</f>
        <v/>
      </c>
      <c r="D2617" s="48" t="str">
        <f ca="1">IF(IF($H2617="","",INDEX([1]NKC!$D$10:$D$5007,$H2617))=$C$8,IF($H2617="","",INDEX([1]NKC!$E$10:$E$5007,$H2617)),IF($H2617="","",INDEX([1]NKC!$D$10:$D$5007,$H2617)))</f>
        <v/>
      </c>
      <c r="E2617" s="49" t="str">
        <f ca="1">IF(IF($H2617="","",INDEX([1]NKC!$E$10:$E$5007,$H2617))=$C$8,"",IF($H2617="","",INDEX([1]NKC!$F$10:$F$5007,$H2617)))</f>
        <v/>
      </c>
      <c r="F2617" s="55" t="str">
        <f ca="1">IF(IF($H2617="","",INDEX([1]NKC!$D$10:$D$5007,$H2617))=$C$8,"",IF($H2617="","",INDEX([1]NKC!$F$10:$F$5007,$H2617)))</f>
        <v/>
      </c>
      <c r="G2617" s="50">
        <f ca="1">IF(SUM(E2617:F2617)=0,0,$G$11+SUM(E$12:$E2617)-SUM(F$12:$F2617))</f>
        <v>0</v>
      </c>
      <c r="H2617" s="51" t="str">
        <f ca="1">IF(IF(TYPE(MATCH($C$8,OFFSET([1]NKC!$D$10,H2616,0):'[1]NKC'!$D$5007,0)+H2616)=16,"",MATCH($C$8,OFFSET([1]NKC!$D$10,H2616,0):'[1]NKC'!$D$5007,0)+H2616)&lt;IF(TYPE(MATCH($C$8,OFFSET([1]NKC!$E$10,H2616,0):'[1]NKC'!$E$5007,0)+H2616)=16,"",MATCH($C$8,OFFSET([1]NKC!$E$10,H2616,0):'[1]NKC'!$E$5007,0)+H2616),IF(TYPE(MATCH($C$8,OFFSET([1]NKC!$D$10,H2616,0):'[1]NKC'!$D$5007,0)+H2616)=16,"",MATCH($C$8,OFFSET([1]NKC!$D$10,H2616,0):'[1]NKC'!$D$5007,0)+H2616),IF(TYPE(MATCH($C$8,OFFSET([1]NKC!$E$10,H2616,0):'[1]NKC'!$E$5007,0)+H2616)=16,"",MATCH($C$8,OFFSET([1]NKC!$E$10,H2616,0):'[1]NKC'!$E$5007,0)+H2616))</f>
        <v/>
      </c>
    </row>
    <row r="2618" spans="1:8" s="52" customFormat="1" ht="14.25" hidden="1">
      <c r="A2618" s="45" t="str">
        <f ca="1">IF($H2618="","",INDEX([1]NKC!$A$10:$A$5007,$H2618))</f>
        <v/>
      </c>
      <c r="B2618" s="46" t="str">
        <f ca="1">IF($H2618="","",INDEX([1]NKC!$B$10:$B$5007,$H2618))</f>
        <v/>
      </c>
      <c r="C2618" s="47" t="str">
        <f ca="1">IF($H2618="","",INDEX([1]NKC!$C$10:$C$5007,$H2618))</f>
        <v/>
      </c>
      <c r="D2618" s="48" t="str">
        <f ca="1">IF(IF($H2618="","",INDEX([1]NKC!$D$10:$D$5007,$H2618))=$C$8,IF($H2618="","",INDEX([1]NKC!$E$10:$E$5007,$H2618)),IF($H2618="","",INDEX([1]NKC!$D$10:$D$5007,$H2618)))</f>
        <v/>
      </c>
      <c r="E2618" s="49" t="str">
        <f ca="1">IF(IF($H2618="","",INDEX([1]NKC!$E$10:$E$5007,$H2618))=$C$8,"",IF($H2618="","",INDEX([1]NKC!$F$10:$F$5007,$H2618)))</f>
        <v/>
      </c>
      <c r="F2618" s="55" t="str">
        <f ca="1">IF(IF($H2618="","",INDEX([1]NKC!$D$10:$D$5007,$H2618))=$C$8,"",IF($H2618="","",INDEX([1]NKC!$F$10:$F$5007,$H2618)))</f>
        <v/>
      </c>
      <c r="G2618" s="50">
        <f ca="1">IF(SUM(E2618:F2618)=0,0,$G$11+SUM(E$12:$E2618)-SUM(F$12:$F2618))</f>
        <v>0</v>
      </c>
      <c r="H2618" s="51" t="str">
        <f ca="1">IF(IF(TYPE(MATCH($C$8,OFFSET([1]NKC!$D$10,H2617,0):'[1]NKC'!$D$5007,0)+H2617)=16,"",MATCH($C$8,OFFSET([1]NKC!$D$10,H2617,0):'[1]NKC'!$D$5007,0)+H2617)&lt;IF(TYPE(MATCH($C$8,OFFSET([1]NKC!$E$10,H2617,0):'[1]NKC'!$E$5007,0)+H2617)=16,"",MATCH($C$8,OFFSET([1]NKC!$E$10,H2617,0):'[1]NKC'!$E$5007,0)+H2617),IF(TYPE(MATCH($C$8,OFFSET([1]NKC!$D$10,H2617,0):'[1]NKC'!$D$5007,0)+H2617)=16,"",MATCH($C$8,OFFSET([1]NKC!$D$10,H2617,0):'[1]NKC'!$D$5007,0)+H2617),IF(TYPE(MATCH($C$8,OFFSET([1]NKC!$E$10,H2617,0):'[1]NKC'!$E$5007,0)+H2617)=16,"",MATCH($C$8,OFFSET([1]NKC!$E$10,H2617,0):'[1]NKC'!$E$5007,0)+H2617))</f>
        <v/>
      </c>
    </row>
    <row r="2619" spans="1:8" s="52" customFormat="1" ht="14.25" hidden="1">
      <c r="A2619" s="45" t="str">
        <f ca="1">IF($H2619="","",INDEX([1]NKC!$A$10:$A$5007,$H2619))</f>
        <v/>
      </c>
      <c r="B2619" s="46" t="str">
        <f ca="1">IF($H2619="","",INDEX([1]NKC!$B$10:$B$5007,$H2619))</f>
        <v/>
      </c>
      <c r="C2619" s="47" t="str">
        <f ca="1">IF($H2619="","",INDEX([1]NKC!$C$10:$C$5007,$H2619))</f>
        <v/>
      </c>
      <c r="D2619" s="48" t="str">
        <f ca="1">IF(IF($H2619="","",INDEX([1]NKC!$D$10:$D$5007,$H2619))=$C$8,IF($H2619="","",INDEX([1]NKC!$E$10:$E$5007,$H2619)),IF($H2619="","",INDEX([1]NKC!$D$10:$D$5007,$H2619)))</f>
        <v/>
      </c>
      <c r="E2619" s="49" t="str">
        <f ca="1">IF(IF($H2619="","",INDEX([1]NKC!$E$10:$E$5007,$H2619))=$C$8,"",IF($H2619="","",INDEX([1]NKC!$F$10:$F$5007,$H2619)))</f>
        <v/>
      </c>
      <c r="F2619" s="55" t="str">
        <f ca="1">IF(IF($H2619="","",INDEX([1]NKC!$D$10:$D$5007,$H2619))=$C$8,"",IF($H2619="","",INDEX([1]NKC!$F$10:$F$5007,$H2619)))</f>
        <v/>
      </c>
      <c r="G2619" s="50">
        <f ca="1">IF(SUM(E2619:F2619)=0,0,$G$11+SUM(E$12:$E2619)-SUM(F$12:$F2619))</f>
        <v>0</v>
      </c>
      <c r="H2619" s="51" t="str">
        <f ca="1">IF(IF(TYPE(MATCH($C$8,OFFSET([1]NKC!$D$10,H2618,0):'[1]NKC'!$D$5007,0)+H2618)=16,"",MATCH($C$8,OFFSET([1]NKC!$D$10,H2618,0):'[1]NKC'!$D$5007,0)+H2618)&lt;IF(TYPE(MATCH($C$8,OFFSET([1]NKC!$E$10,H2618,0):'[1]NKC'!$E$5007,0)+H2618)=16,"",MATCH($C$8,OFFSET([1]NKC!$E$10,H2618,0):'[1]NKC'!$E$5007,0)+H2618),IF(TYPE(MATCH($C$8,OFFSET([1]NKC!$D$10,H2618,0):'[1]NKC'!$D$5007,0)+H2618)=16,"",MATCH($C$8,OFFSET([1]NKC!$D$10,H2618,0):'[1]NKC'!$D$5007,0)+H2618),IF(TYPE(MATCH($C$8,OFFSET([1]NKC!$E$10,H2618,0):'[1]NKC'!$E$5007,0)+H2618)=16,"",MATCH($C$8,OFFSET([1]NKC!$E$10,H2618,0):'[1]NKC'!$E$5007,0)+H2618))</f>
        <v/>
      </c>
    </row>
    <row r="2620" spans="1:8" s="52" customFormat="1" ht="14.25" hidden="1">
      <c r="A2620" s="45" t="str">
        <f ca="1">IF($H2620="","",INDEX([1]NKC!$A$10:$A$5007,$H2620))</f>
        <v/>
      </c>
      <c r="B2620" s="46" t="str">
        <f ca="1">IF($H2620="","",INDEX([1]NKC!$B$10:$B$5007,$H2620))</f>
        <v/>
      </c>
      <c r="C2620" s="47" t="str">
        <f ca="1">IF($H2620="","",INDEX([1]NKC!$C$10:$C$5007,$H2620))</f>
        <v/>
      </c>
      <c r="D2620" s="48" t="str">
        <f ca="1">IF(IF($H2620="","",INDEX([1]NKC!$D$10:$D$5007,$H2620))=$C$8,IF($H2620="","",INDEX([1]NKC!$E$10:$E$5007,$H2620)),IF($H2620="","",INDEX([1]NKC!$D$10:$D$5007,$H2620)))</f>
        <v/>
      </c>
      <c r="E2620" s="49" t="str">
        <f ca="1">IF(IF($H2620="","",INDEX([1]NKC!$E$10:$E$5007,$H2620))=$C$8,"",IF($H2620="","",INDEX([1]NKC!$F$10:$F$5007,$H2620)))</f>
        <v/>
      </c>
      <c r="F2620" s="55" t="str">
        <f ca="1">IF(IF($H2620="","",INDEX([1]NKC!$D$10:$D$5007,$H2620))=$C$8,"",IF($H2620="","",INDEX([1]NKC!$F$10:$F$5007,$H2620)))</f>
        <v/>
      </c>
      <c r="G2620" s="50">
        <f ca="1">IF(SUM(E2620:F2620)=0,0,$G$11+SUM(E$12:$E2620)-SUM(F$12:$F2620))</f>
        <v>0</v>
      </c>
      <c r="H2620" s="51" t="str">
        <f ca="1">IF(IF(TYPE(MATCH($C$8,OFFSET([1]NKC!$D$10,H2619,0):'[1]NKC'!$D$5007,0)+H2619)=16,"",MATCH($C$8,OFFSET([1]NKC!$D$10,H2619,0):'[1]NKC'!$D$5007,0)+H2619)&lt;IF(TYPE(MATCH($C$8,OFFSET([1]NKC!$E$10,H2619,0):'[1]NKC'!$E$5007,0)+H2619)=16,"",MATCH($C$8,OFFSET([1]NKC!$E$10,H2619,0):'[1]NKC'!$E$5007,0)+H2619),IF(TYPE(MATCH($C$8,OFFSET([1]NKC!$D$10,H2619,0):'[1]NKC'!$D$5007,0)+H2619)=16,"",MATCH($C$8,OFFSET([1]NKC!$D$10,H2619,0):'[1]NKC'!$D$5007,0)+H2619),IF(TYPE(MATCH($C$8,OFFSET([1]NKC!$E$10,H2619,0):'[1]NKC'!$E$5007,0)+H2619)=16,"",MATCH($C$8,OFFSET([1]NKC!$E$10,H2619,0):'[1]NKC'!$E$5007,0)+H2619))</f>
        <v/>
      </c>
    </row>
    <row r="2621" spans="1:8" s="52" customFormat="1" ht="14.25" hidden="1">
      <c r="A2621" s="45" t="str">
        <f ca="1">IF($H2621="","",INDEX([1]NKC!$A$10:$A$5007,$H2621))</f>
        <v/>
      </c>
      <c r="B2621" s="46" t="str">
        <f ca="1">IF($H2621="","",INDEX([1]NKC!$B$10:$B$5007,$H2621))</f>
        <v/>
      </c>
      <c r="C2621" s="47" t="str">
        <f ca="1">IF($H2621="","",INDEX([1]NKC!$C$10:$C$5007,$H2621))</f>
        <v/>
      </c>
      <c r="D2621" s="48" t="str">
        <f ca="1">IF(IF($H2621="","",INDEX([1]NKC!$D$10:$D$5007,$H2621))=$C$8,IF($H2621="","",INDEX([1]NKC!$E$10:$E$5007,$H2621)),IF($H2621="","",INDEX([1]NKC!$D$10:$D$5007,$H2621)))</f>
        <v/>
      </c>
      <c r="E2621" s="49" t="str">
        <f ca="1">IF(IF($H2621="","",INDEX([1]NKC!$E$10:$E$5007,$H2621))=$C$8,"",IF($H2621="","",INDEX([1]NKC!$F$10:$F$5007,$H2621)))</f>
        <v/>
      </c>
      <c r="F2621" s="55" t="str">
        <f ca="1">IF(IF($H2621="","",INDEX([1]NKC!$D$10:$D$5007,$H2621))=$C$8,"",IF($H2621="","",INDEX([1]NKC!$F$10:$F$5007,$H2621)))</f>
        <v/>
      </c>
      <c r="G2621" s="50">
        <f ca="1">IF(SUM(E2621:F2621)=0,0,$G$11+SUM(E$12:$E2621)-SUM(F$12:$F2621))</f>
        <v>0</v>
      </c>
      <c r="H2621" s="51" t="str">
        <f ca="1">IF(IF(TYPE(MATCH($C$8,OFFSET([1]NKC!$D$10,H2620,0):'[1]NKC'!$D$5007,0)+H2620)=16,"",MATCH($C$8,OFFSET([1]NKC!$D$10,H2620,0):'[1]NKC'!$D$5007,0)+H2620)&lt;IF(TYPE(MATCH($C$8,OFFSET([1]NKC!$E$10,H2620,0):'[1]NKC'!$E$5007,0)+H2620)=16,"",MATCH($C$8,OFFSET([1]NKC!$E$10,H2620,0):'[1]NKC'!$E$5007,0)+H2620),IF(TYPE(MATCH($C$8,OFFSET([1]NKC!$D$10,H2620,0):'[1]NKC'!$D$5007,0)+H2620)=16,"",MATCH($C$8,OFFSET([1]NKC!$D$10,H2620,0):'[1]NKC'!$D$5007,0)+H2620),IF(TYPE(MATCH($C$8,OFFSET([1]NKC!$E$10,H2620,0):'[1]NKC'!$E$5007,0)+H2620)=16,"",MATCH($C$8,OFFSET([1]NKC!$E$10,H2620,0):'[1]NKC'!$E$5007,0)+H2620))</f>
        <v/>
      </c>
    </row>
    <row r="2622" spans="1:8" s="52" customFormat="1" ht="14.25" hidden="1">
      <c r="A2622" s="45" t="str">
        <f ca="1">IF($H2622="","",INDEX([1]NKC!$A$10:$A$5007,$H2622))</f>
        <v/>
      </c>
      <c r="B2622" s="46" t="str">
        <f ca="1">IF($H2622="","",INDEX([1]NKC!$B$10:$B$5007,$H2622))</f>
        <v/>
      </c>
      <c r="C2622" s="47" t="str">
        <f ca="1">IF($H2622="","",INDEX([1]NKC!$C$10:$C$5007,$H2622))</f>
        <v/>
      </c>
      <c r="D2622" s="48" t="str">
        <f ca="1">IF(IF($H2622="","",INDEX([1]NKC!$D$10:$D$5007,$H2622))=$C$8,IF($H2622="","",INDEX([1]NKC!$E$10:$E$5007,$H2622)),IF($H2622="","",INDEX([1]NKC!$D$10:$D$5007,$H2622)))</f>
        <v/>
      </c>
      <c r="E2622" s="49" t="str">
        <f ca="1">IF(IF($H2622="","",INDEX([1]NKC!$E$10:$E$5007,$H2622))=$C$8,"",IF($H2622="","",INDEX([1]NKC!$F$10:$F$5007,$H2622)))</f>
        <v/>
      </c>
      <c r="F2622" s="55" t="str">
        <f ca="1">IF(IF($H2622="","",INDEX([1]NKC!$D$10:$D$5007,$H2622))=$C$8,"",IF($H2622="","",INDEX([1]NKC!$F$10:$F$5007,$H2622)))</f>
        <v/>
      </c>
      <c r="G2622" s="50">
        <f ca="1">IF(SUM(E2622:F2622)=0,0,$G$11+SUM(E$12:$E2622)-SUM(F$12:$F2622))</f>
        <v>0</v>
      </c>
      <c r="H2622" s="51" t="str">
        <f ca="1">IF(IF(TYPE(MATCH($C$8,OFFSET([1]NKC!$D$10,H2621,0):'[1]NKC'!$D$5007,0)+H2621)=16,"",MATCH($C$8,OFFSET([1]NKC!$D$10,H2621,0):'[1]NKC'!$D$5007,0)+H2621)&lt;IF(TYPE(MATCH($C$8,OFFSET([1]NKC!$E$10,H2621,0):'[1]NKC'!$E$5007,0)+H2621)=16,"",MATCH($C$8,OFFSET([1]NKC!$E$10,H2621,0):'[1]NKC'!$E$5007,0)+H2621),IF(TYPE(MATCH($C$8,OFFSET([1]NKC!$D$10,H2621,0):'[1]NKC'!$D$5007,0)+H2621)=16,"",MATCH($C$8,OFFSET([1]NKC!$D$10,H2621,0):'[1]NKC'!$D$5007,0)+H2621),IF(TYPE(MATCH($C$8,OFFSET([1]NKC!$E$10,H2621,0):'[1]NKC'!$E$5007,0)+H2621)=16,"",MATCH($C$8,OFFSET([1]NKC!$E$10,H2621,0):'[1]NKC'!$E$5007,0)+H2621))</f>
        <v/>
      </c>
    </row>
    <row r="2623" spans="1:8" s="52" customFormat="1" ht="14.25" hidden="1">
      <c r="A2623" s="45" t="str">
        <f ca="1">IF($H2623="","",INDEX([1]NKC!$A$10:$A$5007,$H2623))</f>
        <v/>
      </c>
      <c r="B2623" s="46" t="str">
        <f ca="1">IF($H2623="","",INDEX([1]NKC!$B$10:$B$5007,$H2623))</f>
        <v/>
      </c>
      <c r="C2623" s="47" t="str">
        <f ca="1">IF($H2623="","",INDEX([1]NKC!$C$10:$C$5007,$H2623))</f>
        <v/>
      </c>
      <c r="D2623" s="48" t="str">
        <f ca="1">IF(IF($H2623="","",INDEX([1]NKC!$D$10:$D$5007,$H2623))=$C$8,IF($H2623="","",INDEX([1]NKC!$E$10:$E$5007,$H2623)),IF($H2623="","",INDEX([1]NKC!$D$10:$D$5007,$H2623)))</f>
        <v/>
      </c>
      <c r="E2623" s="49" t="str">
        <f ca="1">IF(IF($H2623="","",INDEX([1]NKC!$E$10:$E$5007,$H2623))=$C$8,"",IF($H2623="","",INDEX([1]NKC!$F$10:$F$5007,$H2623)))</f>
        <v/>
      </c>
      <c r="F2623" s="55" t="str">
        <f ca="1">IF(IF($H2623="","",INDEX([1]NKC!$D$10:$D$5007,$H2623))=$C$8,"",IF($H2623="","",INDEX([1]NKC!$F$10:$F$5007,$H2623)))</f>
        <v/>
      </c>
      <c r="G2623" s="50">
        <f ca="1">IF(SUM(E2623:F2623)=0,0,$G$11+SUM(E$12:$E2623)-SUM(F$12:$F2623))</f>
        <v>0</v>
      </c>
      <c r="H2623" s="51" t="str">
        <f ca="1">IF(IF(TYPE(MATCH($C$8,OFFSET([1]NKC!$D$10,H2622,0):'[1]NKC'!$D$5007,0)+H2622)=16,"",MATCH($C$8,OFFSET([1]NKC!$D$10,H2622,0):'[1]NKC'!$D$5007,0)+H2622)&lt;IF(TYPE(MATCH($C$8,OFFSET([1]NKC!$E$10,H2622,0):'[1]NKC'!$E$5007,0)+H2622)=16,"",MATCH($C$8,OFFSET([1]NKC!$E$10,H2622,0):'[1]NKC'!$E$5007,0)+H2622),IF(TYPE(MATCH($C$8,OFFSET([1]NKC!$D$10,H2622,0):'[1]NKC'!$D$5007,0)+H2622)=16,"",MATCH($C$8,OFFSET([1]NKC!$D$10,H2622,0):'[1]NKC'!$D$5007,0)+H2622),IF(TYPE(MATCH($C$8,OFFSET([1]NKC!$E$10,H2622,0):'[1]NKC'!$E$5007,0)+H2622)=16,"",MATCH($C$8,OFFSET([1]NKC!$E$10,H2622,0):'[1]NKC'!$E$5007,0)+H2622))</f>
        <v/>
      </c>
    </row>
    <row r="2624" spans="1:8" s="52" customFormat="1" ht="14.25" hidden="1">
      <c r="A2624" s="45" t="str">
        <f ca="1">IF($H2624="","",INDEX([1]NKC!$A$10:$A$5007,$H2624))</f>
        <v/>
      </c>
      <c r="B2624" s="46" t="str">
        <f ca="1">IF($H2624="","",INDEX([1]NKC!$B$10:$B$5007,$H2624))</f>
        <v/>
      </c>
      <c r="C2624" s="47" t="str">
        <f ca="1">IF($H2624="","",INDEX([1]NKC!$C$10:$C$5007,$H2624))</f>
        <v/>
      </c>
      <c r="D2624" s="48" t="str">
        <f ca="1">IF(IF($H2624="","",INDEX([1]NKC!$D$10:$D$5007,$H2624))=$C$8,IF($H2624="","",INDEX([1]NKC!$E$10:$E$5007,$H2624)),IF($H2624="","",INDEX([1]NKC!$D$10:$D$5007,$H2624)))</f>
        <v/>
      </c>
      <c r="E2624" s="49" t="str">
        <f ca="1">IF(IF($H2624="","",INDEX([1]NKC!$E$10:$E$5007,$H2624))=$C$8,"",IF($H2624="","",INDEX([1]NKC!$F$10:$F$5007,$H2624)))</f>
        <v/>
      </c>
      <c r="F2624" s="55" t="str">
        <f ca="1">IF(IF($H2624="","",INDEX([1]NKC!$D$10:$D$5007,$H2624))=$C$8,"",IF($H2624="","",INDEX([1]NKC!$F$10:$F$5007,$H2624)))</f>
        <v/>
      </c>
      <c r="G2624" s="50">
        <f ca="1">IF(SUM(E2624:F2624)=0,0,$G$11+SUM(E$12:$E2624)-SUM(F$12:$F2624))</f>
        <v>0</v>
      </c>
      <c r="H2624" s="51" t="str">
        <f ca="1">IF(IF(TYPE(MATCH($C$8,OFFSET([1]NKC!$D$10,H2623,0):'[1]NKC'!$D$5007,0)+H2623)=16,"",MATCH($C$8,OFFSET([1]NKC!$D$10,H2623,0):'[1]NKC'!$D$5007,0)+H2623)&lt;IF(TYPE(MATCH($C$8,OFFSET([1]NKC!$E$10,H2623,0):'[1]NKC'!$E$5007,0)+H2623)=16,"",MATCH($C$8,OFFSET([1]NKC!$E$10,H2623,0):'[1]NKC'!$E$5007,0)+H2623),IF(TYPE(MATCH($C$8,OFFSET([1]NKC!$D$10,H2623,0):'[1]NKC'!$D$5007,0)+H2623)=16,"",MATCH($C$8,OFFSET([1]NKC!$D$10,H2623,0):'[1]NKC'!$D$5007,0)+H2623),IF(TYPE(MATCH($C$8,OFFSET([1]NKC!$E$10,H2623,0):'[1]NKC'!$E$5007,0)+H2623)=16,"",MATCH($C$8,OFFSET([1]NKC!$E$10,H2623,0):'[1]NKC'!$E$5007,0)+H2623))</f>
        <v/>
      </c>
    </row>
    <row r="2625" spans="1:8" s="52" customFormat="1" ht="14.25" hidden="1">
      <c r="A2625" s="45" t="str">
        <f ca="1">IF($H2625="","",INDEX([1]NKC!$A$10:$A$5007,$H2625))</f>
        <v/>
      </c>
      <c r="B2625" s="46" t="str">
        <f ca="1">IF($H2625="","",INDEX([1]NKC!$B$10:$B$5007,$H2625))</f>
        <v/>
      </c>
      <c r="C2625" s="47" t="str">
        <f ca="1">IF($H2625="","",INDEX([1]NKC!$C$10:$C$5007,$H2625))</f>
        <v/>
      </c>
      <c r="D2625" s="48" t="str">
        <f ca="1">IF(IF($H2625="","",INDEX([1]NKC!$D$10:$D$5007,$H2625))=$C$8,IF($H2625="","",INDEX([1]NKC!$E$10:$E$5007,$H2625)),IF($H2625="","",INDEX([1]NKC!$D$10:$D$5007,$H2625)))</f>
        <v/>
      </c>
      <c r="E2625" s="49" t="str">
        <f ca="1">IF(IF($H2625="","",INDEX([1]NKC!$E$10:$E$5007,$H2625))=$C$8,"",IF($H2625="","",INDEX([1]NKC!$F$10:$F$5007,$H2625)))</f>
        <v/>
      </c>
      <c r="F2625" s="55" t="str">
        <f ca="1">IF(IF($H2625="","",INDEX([1]NKC!$D$10:$D$5007,$H2625))=$C$8,"",IF($H2625="","",INDEX([1]NKC!$F$10:$F$5007,$H2625)))</f>
        <v/>
      </c>
      <c r="G2625" s="50">
        <f ca="1">IF(SUM(E2625:F2625)=0,0,$G$11+SUM(E$12:$E2625)-SUM(F$12:$F2625))</f>
        <v>0</v>
      </c>
      <c r="H2625" s="51" t="str">
        <f ca="1">IF(IF(TYPE(MATCH($C$8,OFFSET([1]NKC!$D$10,H2624,0):'[1]NKC'!$D$5007,0)+H2624)=16,"",MATCH($C$8,OFFSET([1]NKC!$D$10,H2624,0):'[1]NKC'!$D$5007,0)+H2624)&lt;IF(TYPE(MATCH($C$8,OFFSET([1]NKC!$E$10,H2624,0):'[1]NKC'!$E$5007,0)+H2624)=16,"",MATCH($C$8,OFFSET([1]NKC!$E$10,H2624,0):'[1]NKC'!$E$5007,0)+H2624),IF(TYPE(MATCH($C$8,OFFSET([1]NKC!$D$10,H2624,0):'[1]NKC'!$D$5007,0)+H2624)=16,"",MATCH($C$8,OFFSET([1]NKC!$D$10,H2624,0):'[1]NKC'!$D$5007,0)+H2624),IF(TYPE(MATCH($C$8,OFFSET([1]NKC!$E$10,H2624,0):'[1]NKC'!$E$5007,0)+H2624)=16,"",MATCH($C$8,OFFSET([1]NKC!$E$10,H2624,0):'[1]NKC'!$E$5007,0)+H2624))</f>
        <v/>
      </c>
    </row>
    <row r="2626" spans="1:8" s="52" customFormat="1" ht="14.25" hidden="1">
      <c r="A2626" s="45" t="str">
        <f ca="1">IF($H2626="","",INDEX([1]NKC!$A$10:$A$5007,$H2626))</f>
        <v/>
      </c>
      <c r="B2626" s="46" t="str">
        <f ca="1">IF($H2626="","",INDEX([1]NKC!$B$10:$B$5007,$H2626))</f>
        <v/>
      </c>
      <c r="C2626" s="47" t="str">
        <f ca="1">IF($H2626="","",INDEX([1]NKC!$C$10:$C$5007,$H2626))</f>
        <v/>
      </c>
      <c r="D2626" s="48" t="str">
        <f ca="1">IF(IF($H2626="","",INDEX([1]NKC!$D$10:$D$5007,$H2626))=$C$8,IF($H2626="","",INDEX([1]NKC!$E$10:$E$5007,$H2626)),IF($H2626="","",INDEX([1]NKC!$D$10:$D$5007,$H2626)))</f>
        <v/>
      </c>
      <c r="E2626" s="49" t="str">
        <f ca="1">IF(IF($H2626="","",INDEX([1]NKC!$E$10:$E$5007,$H2626))=$C$8,"",IF($H2626="","",INDEX([1]NKC!$F$10:$F$5007,$H2626)))</f>
        <v/>
      </c>
      <c r="F2626" s="55" t="str">
        <f ca="1">IF(IF($H2626="","",INDEX([1]NKC!$D$10:$D$5007,$H2626))=$C$8,"",IF($H2626="","",INDEX([1]NKC!$F$10:$F$5007,$H2626)))</f>
        <v/>
      </c>
      <c r="G2626" s="50">
        <f ca="1">IF(SUM(E2626:F2626)=0,0,$G$11+SUM(E$12:$E2626)-SUM(F$12:$F2626))</f>
        <v>0</v>
      </c>
      <c r="H2626" s="51" t="str">
        <f ca="1">IF(IF(TYPE(MATCH($C$8,OFFSET([1]NKC!$D$10,H2625,0):'[1]NKC'!$D$5007,0)+H2625)=16,"",MATCH($C$8,OFFSET([1]NKC!$D$10,H2625,0):'[1]NKC'!$D$5007,0)+H2625)&lt;IF(TYPE(MATCH($C$8,OFFSET([1]NKC!$E$10,H2625,0):'[1]NKC'!$E$5007,0)+H2625)=16,"",MATCH($C$8,OFFSET([1]NKC!$E$10,H2625,0):'[1]NKC'!$E$5007,0)+H2625),IF(TYPE(MATCH($C$8,OFFSET([1]NKC!$D$10,H2625,0):'[1]NKC'!$D$5007,0)+H2625)=16,"",MATCH($C$8,OFFSET([1]NKC!$D$10,H2625,0):'[1]NKC'!$D$5007,0)+H2625),IF(TYPE(MATCH($C$8,OFFSET([1]NKC!$E$10,H2625,0):'[1]NKC'!$E$5007,0)+H2625)=16,"",MATCH($C$8,OFFSET([1]NKC!$E$10,H2625,0):'[1]NKC'!$E$5007,0)+H2625))</f>
        <v/>
      </c>
    </row>
    <row r="2627" spans="1:8" s="52" customFormat="1" ht="14.25" hidden="1">
      <c r="A2627" s="45" t="str">
        <f ca="1">IF($H2627="","",INDEX([1]NKC!$A$10:$A$5007,$H2627))</f>
        <v/>
      </c>
      <c r="B2627" s="46" t="str">
        <f ca="1">IF($H2627="","",INDEX([1]NKC!$B$10:$B$5007,$H2627))</f>
        <v/>
      </c>
      <c r="C2627" s="47" t="str">
        <f ca="1">IF($H2627="","",INDEX([1]NKC!$C$10:$C$5007,$H2627))</f>
        <v/>
      </c>
      <c r="D2627" s="48" t="str">
        <f ca="1">IF(IF($H2627="","",INDEX([1]NKC!$D$10:$D$5007,$H2627))=$C$8,IF($H2627="","",INDEX([1]NKC!$E$10:$E$5007,$H2627)),IF($H2627="","",INDEX([1]NKC!$D$10:$D$5007,$H2627)))</f>
        <v/>
      </c>
      <c r="E2627" s="49" t="str">
        <f ca="1">IF(IF($H2627="","",INDEX([1]NKC!$E$10:$E$5007,$H2627))=$C$8,"",IF($H2627="","",INDEX([1]NKC!$F$10:$F$5007,$H2627)))</f>
        <v/>
      </c>
      <c r="F2627" s="55" t="str">
        <f ca="1">IF(IF($H2627="","",INDEX([1]NKC!$D$10:$D$5007,$H2627))=$C$8,"",IF($H2627="","",INDEX([1]NKC!$F$10:$F$5007,$H2627)))</f>
        <v/>
      </c>
      <c r="G2627" s="50">
        <f ca="1">IF(SUM(E2627:F2627)=0,0,$G$11+SUM(E$12:$E2627)-SUM(F$12:$F2627))</f>
        <v>0</v>
      </c>
      <c r="H2627" s="51" t="str">
        <f ca="1">IF(IF(TYPE(MATCH($C$8,OFFSET([1]NKC!$D$10,H2626,0):'[1]NKC'!$D$5007,0)+H2626)=16,"",MATCH($C$8,OFFSET([1]NKC!$D$10,H2626,0):'[1]NKC'!$D$5007,0)+H2626)&lt;IF(TYPE(MATCH($C$8,OFFSET([1]NKC!$E$10,H2626,0):'[1]NKC'!$E$5007,0)+H2626)=16,"",MATCH($C$8,OFFSET([1]NKC!$E$10,H2626,0):'[1]NKC'!$E$5007,0)+H2626),IF(TYPE(MATCH($C$8,OFFSET([1]NKC!$D$10,H2626,0):'[1]NKC'!$D$5007,0)+H2626)=16,"",MATCH($C$8,OFFSET([1]NKC!$D$10,H2626,0):'[1]NKC'!$D$5007,0)+H2626),IF(TYPE(MATCH($C$8,OFFSET([1]NKC!$E$10,H2626,0):'[1]NKC'!$E$5007,0)+H2626)=16,"",MATCH($C$8,OFFSET([1]NKC!$E$10,H2626,0):'[1]NKC'!$E$5007,0)+H2626))</f>
        <v/>
      </c>
    </row>
    <row r="2628" spans="1:8" s="52" customFormat="1" ht="14.25" hidden="1">
      <c r="A2628" s="45" t="str">
        <f ca="1">IF($H2628="","",INDEX([1]NKC!$A$10:$A$5007,$H2628))</f>
        <v/>
      </c>
      <c r="B2628" s="46" t="str">
        <f ca="1">IF($H2628="","",INDEX([1]NKC!$B$10:$B$5007,$H2628))</f>
        <v/>
      </c>
      <c r="C2628" s="47" t="str">
        <f ca="1">IF($H2628="","",INDEX([1]NKC!$C$10:$C$5007,$H2628))</f>
        <v/>
      </c>
      <c r="D2628" s="48" t="str">
        <f ca="1">IF(IF($H2628="","",INDEX([1]NKC!$D$10:$D$5007,$H2628))=$C$8,IF($H2628="","",INDEX([1]NKC!$E$10:$E$5007,$H2628)),IF($H2628="","",INDEX([1]NKC!$D$10:$D$5007,$H2628)))</f>
        <v/>
      </c>
      <c r="E2628" s="49" t="str">
        <f ca="1">IF(IF($H2628="","",INDEX([1]NKC!$E$10:$E$5007,$H2628))=$C$8,"",IF($H2628="","",INDEX([1]NKC!$F$10:$F$5007,$H2628)))</f>
        <v/>
      </c>
      <c r="F2628" s="55" t="str">
        <f ca="1">IF(IF($H2628="","",INDEX([1]NKC!$D$10:$D$5007,$H2628))=$C$8,"",IF($H2628="","",INDEX([1]NKC!$F$10:$F$5007,$H2628)))</f>
        <v/>
      </c>
      <c r="G2628" s="50">
        <f ca="1">IF(SUM(E2628:F2628)=0,0,$G$11+SUM(E$12:$E2628)-SUM(F$12:$F2628))</f>
        <v>0</v>
      </c>
      <c r="H2628" s="51" t="str">
        <f ca="1">IF(IF(TYPE(MATCH($C$8,OFFSET([1]NKC!$D$10,H2627,0):'[1]NKC'!$D$5007,0)+H2627)=16,"",MATCH($C$8,OFFSET([1]NKC!$D$10,H2627,0):'[1]NKC'!$D$5007,0)+H2627)&lt;IF(TYPE(MATCH($C$8,OFFSET([1]NKC!$E$10,H2627,0):'[1]NKC'!$E$5007,0)+H2627)=16,"",MATCH($C$8,OFFSET([1]NKC!$E$10,H2627,0):'[1]NKC'!$E$5007,0)+H2627),IF(TYPE(MATCH($C$8,OFFSET([1]NKC!$D$10,H2627,0):'[1]NKC'!$D$5007,0)+H2627)=16,"",MATCH($C$8,OFFSET([1]NKC!$D$10,H2627,0):'[1]NKC'!$D$5007,0)+H2627),IF(TYPE(MATCH($C$8,OFFSET([1]NKC!$E$10,H2627,0):'[1]NKC'!$E$5007,0)+H2627)=16,"",MATCH($C$8,OFFSET([1]NKC!$E$10,H2627,0):'[1]NKC'!$E$5007,0)+H2627))</f>
        <v/>
      </c>
    </row>
    <row r="2629" spans="1:8" s="52" customFormat="1" ht="14.25" hidden="1">
      <c r="A2629" s="45" t="str">
        <f ca="1">IF($H2629="","",INDEX([1]NKC!$A$10:$A$5007,$H2629))</f>
        <v/>
      </c>
      <c r="B2629" s="46" t="str">
        <f ca="1">IF($H2629="","",INDEX([1]NKC!$B$10:$B$5007,$H2629))</f>
        <v/>
      </c>
      <c r="C2629" s="47" t="str">
        <f ca="1">IF($H2629="","",INDEX([1]NKC!$C$10:$C$5007,$H2629))</f>
        <v/>
      </c>
      <c r="D2629" s="48" t="str">
        <f ca="1">IF(IF($H2629="","",INDEX([1]NKC!$D$10:$D$5007,$H2629))=$C$8,IF($H2629="","",INDEX([1]NKC!$E$10:$E$5007,$H2629)),IF($H2629="","",INDEX([1]NKC!$D$10:$D$5007,$H2629)))</f>
        <v/>
      </c>
      <c r="E2629" s="49" t="str">
        <f ca="1">IF(IF($H2629="","",INDEX([1]NKC!$E$10:$E$5007,$H2629))=$C$8,"",IF($H2629="","",INDEX([1]NKC!$F$10:$F$5007,$H2629)))</f>
        <v/>
      </c>
      <c r="F2629" s="55" t="str">
        <f ca="1">IF(IF($H2629="","",INDEX([1]NKC!$D$10:$D$5007,$H2629))=$C$8,"",IF($H2629="","",INDEX([1]NKC!$F$10:$F$5007,$H2629)))</f>
        <v/>
      </c>
      <c r="G2629" s="50">
        <f ca="1">IF(SUM(E2629:F2629)=0,0,$G$11+SUM(E$12:$E2629)-SUM(F$12:$F2629))</f>
        <v>0</v>
      </c>
      <c r="H2629" s="51" t="str">
        <f ca="1">IF(IF(TYPE(MATCH($C$8,OFFSET([1]NKC!$D$10,H2628,0):'[1]NKC'!$D$5007,0)+H2628)=16,"",MATCH($C$8,OFFSET([1]NKC!$D$10,H2628,0):'[1]NKC'!$D$5007,0)+H2628)&lt;IF(TYPE(MATCH($C$8,OFFSET([1]NKC!$E$10,H2628,0):'[1]NKC'!$E$5007,0)+H2628)=16,"",MATCH($C$8,OFFSET([1]NKC!$E$10,H2628,0):'[1]NKC'!$E$5007,0)+H2628),IF(TYPE(MATCH($C$8,OFFSET([1]NKC!$D$10,H2628,0):'[1]NKC'!$D$5007,0)+H2628)=16,"",MATCH($C$8,OFFSET([1]NKC!$D$10,H2628,0):'[1]NKC'!$D$5007,0)+H2628),IF(TYPE(MATCH($C$8,OFFSET([1]NKC!$E$10,H2628,0):'[1]NKC'!$E$5007,0)+H2628)=16,"",MATCH($C$8,OFFSET([1]NKC!$E$10,H2628,0):'[1]NKC'!$E$5007,0)+H2628))</f>
        <v/>
      </c>
    </row>
    <row r="2630" spans="1:8" s="52" customFormat="1" ht="14.25" hidden="1">
      <c r="A2630" s="45" t="str">
        <f ca="1">IF($H2630="","",INDEX([1]NKC!$A$10:$A$5007,$H2630))</f>
        <v/>
      </c>
      <c r="B2630" s="46" t="str">
        <f ca="1">IF($H2630="","",INDEX([1]NKC!$B$10:$B$5007,$H2630))</f>
        <v/>
      </c>
      <c r="C2630" s="47" t="str">
        <f ca="1">IF($H2630="","",INDEX([1]NKC!$C$10:$C$5007,$H2630))</f>
        <v/>
      </c>
      <c r="D2630" s="48" t="str">
        <f ca="1">IF(IF($H2630="","",INDEX([1]NKC!$D$10:$D$5007,$H2630))=$C$8,IF($H2630="","",INDEX([1]NKC!$E$10:$E$5007,$H2630)),IF($H2630="","",INDEX([1]NKC!$D$10:$D$5007,$H2630)))</f>
        <v/>
      </c>
      <c r="E2630" s="49" t="str">
        <f ca="1">IF(IF($H2630="","",INDEX([1]NKC!$E$10:$E$5007,$H2630))=$C$8,"",IF($H2630="","",INDEX([1]NKC!$F$10:$F$5007,$H2630)))</f>
        <v/>
      </c>
      <c r="F2630" s="55" t="str">
        <f ca="1">IF(IF($H2630="","",INDEX([1]NKC!$D$10:$D$5007,$H2630))=$C$8,"",IF($H2630="","",INDEX([1]NKC!$F$10:$F$5007,$H2630)))</f>
        <v/>
      </c>
      <c r="G2630" s="50">
        <f ca="1">IF(SUM(E2630:F2630)=0,0,$G$11+SUM(E$12:$E2630)-SUM(F$12:$F2630))</f>
        <v>0</v>
      </c>
      <c r="H2630" s="51" t="str">
        <f ca="1">IF(IF(TYPE(MATCH($C$8,OFFSET([1]NKC!$D$10,H2629,0):'[1]NKC'!$D$5007,0)+H2629)=16,"",MATCH($C$8,OFFSET([1]NKC!$D$10,H2629,0):'[1]NKC'!$D$5007,0)+H2629)&lt;IF(TYPE(MATCH($C$8,OFFSET([1]NKC!$E$10,H2629,0):'[1]NKC'!$E$5007,0)+H2629)=16,"",MATCH($C$8,OFFSET([1]NKC!$E$10,H2629,0):'[1]NKC'!$E$5007,0)+H2629),IF(TYPE(MATCH($C$8,OFFSET([1]NKC!$D$10,H2629,0):'[1]NKC'!$D$5007,0)+H2629)=16,"",MATCH($C$8,OFFSET([1]NKC!$D$10,H2629,0):'[1]NKC'!$D$5007,0)+H2629),IF(TYPE(MATCH($C$8,OFFSET([1]NKC!$E$10,H2629,0):'[1]NKC'!$E$5007,0)+H2629)=16,"",MATCH($C$8,OFFSET([1]NKC!$E$10,H2629,0):'[1]NKC'!$E$5007,0)+H2629))</f>
        <v/>
      </c>
    </row>
    <row r="2631" spans="1:8" s="52" customFormat="1" ht="14.25" hidden="1">
      <c r="A2631" s="45" t="str">
        <f ca="1">IF($H2631="","",INDEX([1]NKC!$A$10:$A$5007,$H2631))</f>
        <v/>
      </c>
      <c r="B2631" s="46" t="str">
        <f ca="1">IF($H2631="","",INDEX([1]NKC!$B$10:$B$5007,$H2631))</f>
        <v/>
      </c>
      <c r="C2631" s="47" t="str">
        <f ca="1">IF($H2631="","",INDEX([1]NKC!$C$10:$C$5007,$H2631))</f>
        <v/>
      </c>
      <c r="D2631" s="48" t="str">
        <f ca="1">IF(IF($H2631="","",INDEX([1]NKC!$D$10:$D$5007,$H2631))=$C$8,IF($H2631="","",INDEX([1]NKC!$E$10:$E$5007,$H2631)),IF($H2631="","",INDEX([1]NKC!$D$10:$D$5007,$H2631)))</f>
        <v/>
      </c>
      <c r="E2631" s="49" t="str">
        <f ca="1">IF(IF($H2631="","",INDEX([1]NKC!$E$10:$E$5007,$H2631))=$C$8,"",IF($H2631="","",INDEX([1]NKC!$F$10:$F$5007,$H2631)))</f>
        <v/>
      </c>
      <c r="F2631" s="55" t="str">
        <f ca="1">IF(IF($H2631="","",INDEX([1]NKC!$D$10:$D$5007,$H2631))=$C$8,"",IF($H2631="","",INDEX([1]NKC!$F$10:$F$5007,$H2631)))</f>
        <v/>
      </c>
      <c r="G2631" s="50">
        <f ca="1">IF(SUM(E2631:F2631)=0,0,$G$11+SUM(E$12:$E2631)-SUM(F$12:$F2631))</f>
        <v>0</v>
      </c>
      <c r="H2631" s="51" t="str">
        <f ca="1">IF(IF(TYPE(MATCH($C$8,OFFSET([1]NKC!$D$10,H2630,0):'[1]NKC'!$D$5007,0)+H2630)=16,"",MATCH($C$8,OFFSET([1]NKC!$D$10,H2630,0):'[1]NKC'!$D$5007,0)+H2630)&lt;IF(TYPE(MATCH($C$8,OFFSET([1]NKC!$E$10,H2630,0):'[1]NKC'!$E$5007,0)+H2630)=16,"",MATCH($C$8,OFFSET([1]NKC!$E$10,H2630,0):'[1]NKC'!$E$5007,0)+H2630),IF(TYPE(MATCH($C$8,OFFSET([1]NKC!$D$10,H2630,0):'[1]NKC'!$D$5007,0)+H2630)=16,"",MATCH($C$8,OFFSET([1]NKC!$D$10,H2630,0):'[1]NKC'!$D$5007,0)+H2630),IF(TYPE(MATCH($C$8,OFFSET([1]NKC!$E$10,H2630,0):'[1]NKC'!$E$5007,0)+H2630)=16,"",MATCH($C$8,OFFSET([1]NKC!$E$10,H2630,0):'[1]NKC'!$E$5007,0)+H2630))</f>
        <v/>
      </c>
    </row>
    <row r="2632" spans="1:8" s="52" customFormat="1" ht="14.25" hidden="1">
      <c r="A2632" s="45" t="str">
        <f ca="1">IF($H2632="","",INDEX([1]NKC!$A$10:$A$5007,$H2632))</f>
        <v/>
      </c>
      <c r="B2632" s="46" t="str">
        <f ca="1">IF($H2632="","",INDEX([1]NKC!$B$10:$B$5007,$H2632))</f>
        <v/>
      </c>
      <c r="C2632" s="47" t="str">
        <f ca="1">IF($H2632="","",INDEX([1]NKC!$C$10:$C$5007,$H2632))</f>
        <v/>
      </c>
      <c r="D2632" s="48" t="str">
        <f ca="1">IF(IF($H2632="","",INDEX([1]NKC!$D$10:$D$5007,$H2632))=$C$8,IF($H2632="","",INDEX([1]NKC!$E$10:$E$5007,$H2632)),IF($H2632="","",INDEX([1]NKC!$D$10:$D$5007,$H2632)))</f>
        <v/>
      </c>
      <c r="E2632" s="49" t="str">
        <f ca="1">IF(IF($H2632="","",INDEX([1]NKC!$E$10:$E$5007,$H2632))=$C$8,"",IF($H2632="","",INDEX([1]NKC!$F$10:$F$5007,$H2632)))</f>
        <v/>
      </c>
      <c r="F2632" s="55" t="str">
        <f ca="1">IF(IF($H2632="","",INDEX([1]NKC!$D$10:$D$5007,$H2632))=$C$8,"",IF($H2632="","",INDEX([1]NKC!$F$10:$F$5007,$H2632)))</f>
        <v/>
      </c>
      <c r="G2632" s="50">
        <f ca="1">IF(SUM(E2632:F2632)=0,0,$G$11+SUM(E$12:$E2632)-SUM(F$12:$F2632))</f>
        <v>0</v>
      </c>
      <c r="H2632" s="51" t="str">
        <f ca="1">IF(IF(TYPE(MATCH($C$8,OFFSET([1]NKC!$D$10,H2631,0):'[1]NKC'!$D$5007,0)+H2631)=16,"",MATCH($C$8,OFFSET([1]NKC!$D$10,H2631,0):'[1]NKC'!$D$5007,0)+H2631)&lt;IF(TYPE(MATCH($C$8,OFFSET([1]NKC!$E$10,H2631,0):'[1]NKC'!$E$5007,0)+H2631)=16,"",MATCH($C$8,OFFSET([1]NKC!$E$10,H2631,0):'[1]NKC'!$E$5007,0)+H2631),IF(TYPE(MATCH($C$8,OFFSET([1]NKC!$D$10,H2631,0):'[1]NKC'!$D$5007,0)+H2631)=16,"",MATCH($C$8,OFFSET([1]NKC!$D$10,H2631,0):'[1]NKC'!$D$5007,0)+H2631),IF(TYPE(MATCH($C$8,OFFSET([1]NKC!$E$10,H2631,0):'[1]NKC'!$E$5007,0)+H2631)=16,"",MATCH($C$8,OFFSET([1]NKC!$E$10,H2631,0):'[1]NKC'!$E$5007,0)+H2631))</f>
        <v/>
      </c>
    </row>
    <row r="2633" spans="1:8" s="52" customFormat="1" ht="14.25" hidden="1">
      <c r="A2633" s="45" t="str">
        <f ca="1">IF($H2633="","",INDEX([1]NKC!$A$10:$A$5007,$H2633))</f>
        <v/>
      </c>
      <c r="B2633" s="46" t="str">
        <f ca="1">IF($H2633="","",INDEX([1]NKC!$B$10:$B$5007,$H2633))</f>
        <v/>
      </c>
      <c r="C2633" s="47" t="str">
        <f ca="1">IF($H2633="","",INDEX([1]NKC!$C$10:$C$5007,$H2633))</f>
        <v/>
      </c>
      <c r="D2633" s="48" t="str">
        <f ca="1">IF(IF($H2633="","",INDEX([1]NKC!$D$10:$D$5007,$H2633))=$C$8,IF($H2633="","",INDEX([1]NKC!$E$10:$E$5007,$H2633)),IF($H2633="","",INDEX([1]NKC!$D$10:$D$5007,$H2633)))</f>
        <v/>
      </c>
      <c r="E2633" s="49" t="str">
        <f ca="1">IF(IF($H2633="","",INDEX([1]NKC!$E$10:$E$5007,$H2633))=$C$8,"",IF($H2633="","",INDEX([1]NKC!$F$10:$F$5007,$H2633)))</f>
        <v/>
      </c>
      <c r="F2633" s="55" t="str">
        <f ca="1">IF(IF($H2633="","",INDEX([1]NKC!$D$10:$D$5007,$H2633))=$C$8,"",IF($H2633="","",INDEX([1]NKC!$F$10:$F$5007,$H2633)))</f>
        <v/>
      </c>
      <c r="G2633" s="50">
        <f ca="1">IF(SUM(E2633:F2633)=0,0,$G$11+SUM(E$12:$E2633)-SUM(F$12:$F2633))</f>
        <v>0</v>
      </c>
      <c r="H2633" s="51" t="str">
        <f ca="1">IF(IF(TYPE(MATCH($C$8,OFFSET([1]NKC!$D$10,H2632,0):'[1]NKC'!$D$5007,0)+H2632)=16,"",MATCH($C$8,OFFSET([1]NKC!$D$10,H2632,0):'[1]NKC'!$D$5007,0)+H2632)&lt;IF(TYPE(MATCH($C$8,OFFSET([1]NKC!$E$10,H2632,0):'[1]NKC'!$E$5007,0)+H2632)=16,"",MATCH($C$8,OFFSET([1]NKC!$E$10,H2632,0):'[1]NKC'!$E$5007,0)+H2632),IF(TYPE(MATCH($C$8,OFFSET([1]NKC!$D$10,H2632,0):'[1]NKC'!$D$5007,0)+H2632)=16,"",MATCH($C$8,OFFSET([1]NKC!$D$10,H2632,0):'[1]NKC'!$D$5007,0)+H2632),IF(TYPE(MATCH($C$8,OFFSET([1]NKC!$E$10,H2632,0):'[1]NKC'!$E$5007,0)+H2632)=16,"",MATCH($C$8,OFFSET([1]NKC!$E$10,H2632,0):'[1]NKC'!$E$5007,0)+H2632))</f>
        <v/>
      </c>
    </row>
    <row r="2634" spans="1:8" s="52" customFormat="1" ht="14.25" hidden="1">
      <c r="A2634" s="45" t="str">
        <f ca="1">IF($H2634="","",INDEX([1]NKC!$A$10:$A$5007,$H2634))</f>
        <v/>
      </c>
      <c r="B2634" s="46" t="str">
        <f ca="1">IF($H2634="","",INDEX([1]NKC!$B$10:$B$5007,$H2634))</f>
        <v/>
      </c>
      <c r="C2634" s="47" t="str">
        <f ca="1">IF($H2634="","",INDEX([1]NKC!$C$10:$C$5007,$H2634))</f>
        <v/>
      </c>
      <c r="D2634" s="48" t="str">
        <f ca="1">IF(IF($H2634="","",INDEX([1]NKC!$D$10:$D$5007,$H2634))=$C$8,IF($H2634="","",INDEX([1]NKC!$E$10:$E$5007,$H2634)),IF($H2634="","",INDEX([1]NKC!$D$10:$D$5007,$H2634)))</f>
        <v/>
      </c>
      <c r="E2634" s="49" t="str">
        <f ca="1">IF(IF($H2634="","",INDEX([1]NKC!$E$10:$E$5007,$H2634))=$C$8,"",IF($H2634="","",INDEX([1]NKC!$F$10:$F$5007,$H2634)))</f>
        <v/>
      </c>
      <c r="F2634" s="55" t="str">
        <f ca="1">IF(IF($H2634="","",INDEX([1]NKC!$D$10:$D$5007,$H2634))=$C$8,"",IF($H2634="","",INDEX([1]NKC!$F$10:$F$5007,$H2634)))</f>
        <v/>
      </c>
      <c r="G2634" s="50">
        <f ca="1">IF(SUM(E2634:F2634)=0,0,$G$11+SUM(E$12:$E2634)-SUM(F$12:$F2634))</f>
        <v>0</v>
      </c>
      <c r="H2634" s="51" t="str">
        <f ca="1">IF(IF(TYPE(MATCH($C$8,OFFSET([1]NKC!$D$10,H2633,0):'[1]NKC'!$D$5007,0)+H2633)=16,"",MATCH($C$8,OFFSET([1]NKC!$D$10,H2633,0):'[1]NKC'!$D$5007,0)+H2633)&lt;IF(TYPE(MATCH($C$8,OFFSET([1]NKC!$E$10,H2633,0):'[1]NKC'!$E$5007,0)+H2633)=16,"",MATCH($C$8,OFFSET([1]NKC!$E$10,H2633,0):'[1]NKC'!$E$5007,0)+H2633),IF(TYPE(MATCH($C$8,OFFSET([1]NKC!$D$10,H2633,0):'[1]NKC'!$D$5007,0)+H2633)=16,"",MATCH($C$8,OFFSET([1]NKC!$D$10,H2633,0):'[1]NKC'!$D$5007,0)+H2633),IF(TYPE(MATCH($C$8,OFFSET([1]NKC!$E$10,H2633,0):'[1]NKC'!$E$5007,0)+H2633)=16,"",MATCH($C$8,OFFSET([1]NKC!$E$10,H2633,0):'[1]NKC'!$E$5007,0)+H2633))</f>
        <v/>
      </c>
    </row>
    <row r="2635" spans="1:8" s="52" customFormat="1" ht="14.25" hidden="1">
      <c r="A2635" s="45" t="str">
        <f ca="1">IF($H2635="","",INDEX([1]NKC!$A$10:$A$5007,$H2635))</f>
        <v/>
      </c>
      <c r="B2635" s="46" t="str">
        <f ca="1">IF($H2635="","",INDEX([1]NKC!$B$10:$B$5007,$H2635))</f>
        <v/>
      </c>
      <c r="C2635" s="47" t="str">
        <f ca="1">IF($H2635="","",INDEX([1]NKC!$C$10:$C$5007,$H2635))</f>
        <v/>
      </c>
      <c r="D2635" s="48" t="str">
        <f ca="1">IF(IF($H2635="","",INDEX([1]NKC!$D$10:$D$5007,$H2635))=$C$8,IF($H2635="","",INDEX([1]NKC!$E$10:$E$5007,$H2635)),IF($H2635="","",INDEX([1]NKC!$D$10:$D$5007,$H2635)))</f>
        <v/>
      </c>
      <c r="E2635" s="49" t="str">
        <f ca="1">IF(IF($H2635="","",INDEX([1]NKC!$E$10:$E$5007,$H2635))=$C$8,"",IF($H2635="","",INDEX([1]NKC!$F$10:$F$5007,$H2635)))</f>
        <v/>
      </c>
      <c r="F2635" s="55" t="str">
        <f ca="1">IF(IF($H2635="","",INDEX([1]NKC!$D$10:$D$5007,$H2635))=$C$8,"",IF($H2635="","",INDEX([1]NKC!$F$10:$F$5007,$H2635)))</f>
        <v/>
      </c>
      <c r="G2635" s="50">
        <f ca="1">IF(SUM(E2635:F2635)=0,0,$G$11+SUM(E$12:$E2635)-SUM(F$12:$F2635))</f>
        <v>0</v>
      </c>
      <c r="H2635" s="51" t="str">
        <f ca="1">IF(IF(TYPE(MATCH($C$8,OFFSET([1]NKC!$D$10,H2634,0):'[1]NKC'!$D$5007,0)+H2634)=16,"",MATCH($C$8,OFFSET([1]NKC!$D$10,H2634,0):'[1]NKC'!$D$5007,0)+H2634)&lt;IF(TYPE(MATCH($C$8,OFFSET([1]NKC!$E$10,H2634,0):'[1]NKC'!$E$5007,0)+H2634)=16,"",MATCH($C$8,OFFSET([1]NKC!$E$10,H2634,0):'[1]NKC'!$E$5007,0)+H2634),IF(TYPE(MATCH($C$8,OFFSET([1]NKC!$D$10,H2634,0):'[1]NKC'!$D$5007,0)+H2634)=16,"",MATCH($C$8,OFFSET([1]NKC!$D$10,H2634,0):'[1]NKC'!$D$5007,0)+H2634),IF(TYPE(MATCH($C$8,OFFSET([1]NKC!$E$10,H2634,0):'[1]NKC'!$E$5007,0)+H2634)=16,"",MATCH($C$8,OFFSET([1]NKC!$E$10,H2634,0):'[1]NKC'!$E$5007,0)+H2634))</f>
        <v/>
      </c>
    </row>
    <row r="2636" spans="1:8" s="52" customFormat="1" ht="14.25" hidden="1">
      <c r="A2636" s="45" t="str">
        <f ca="1">IF($H2636="","",INDEX([1]NKC!$A$10:$A$5007,$H2636))</f>
        <v/>
      </c>
      <c r="B2636" s="46" t="str">
        <f ca="1">IF($H2636="","",INDEX([1]NKC!$B$10:$B$5007,$H2636))</f>
        <v/>
      </c>
      <c r="C2636" s="47" t="str">
        <f ca="1">IF($H2636="","",INDEX([1]NKC!$C$10:$C$5007,$H2636))</f>
        <v/>
      </c>
      <c r="D2636" s="48" t="str">
        <f ca="1">IF(IF($H2636="","",INDEX([1]NKC!$D$10:$D$5007,$H2636))=$C$8,IF($H2636="","",INDEX([1]NKC!$E$10:$E$5007,$H2636)),IF($H2636="","",INDEX([1]NKC!$D$10:$D$5007,$H2636)))</f>
        <v/>
      </c>
      <c r="E2636" s="49" t="str">
        <f ca="1">IF(IF($H2636="","",INDEX([1]NKC!$E$10:$E$5007,$H2636))=$C$8,"",IF($H2636="","",INDEX([1]NKC!$F$10:$F$5007,$H2636)))</f>
        <v/>
      </c>
      <c r="F2636" s="55" t="str">
        <f ca="1">IF(IF($H2636="","",INDEX([1]NKC!$D$10:$D$5007,$H2636))=$C$8,"",IF($H2636="","",INDEX([1]NKC!$F$10:$F$5007,$H2636)))</f>
        <v/>
      </c>
      <c r="G2636" s="50">
        <f ca="1">IF(SUM(E2636:F2636)=0,0,$G$11+SUM(E$12:$E2636)-SUM(F$12:$F2636))</f>
        <v>0</v>
      </c>
      <c r="H2636" s="51" t="str">
        <f ca="1">IF(IF(TYPE(MATCH($C$8,OFFSET([1]NKC!$D$10,H2635,0):'[1]NKC'!$D$5007,0)+H2635)=16,"",MATCH($C$8,OFFSET([1]NKC!$D$10,H2635,0):'[1]NKC'!$D$5007,0)+H2635)&lt;IF(TYPE(MATCH($C$8,OFFSET([1]NKC!$E$10,H2635,0):'[1]NKC'!$E$5007,0)+H2635)=16,"",MATCH($C$8,OFFSET([1]NKC!$E$10,H2635,0):'[1]NKC'!$E$5007,0)+H2635),IF(TYPE(MATCH($C$8,OFFSET([1]NKC!$D$10,H2635,0):'[1]NKC'!$D$5007,0)+H2635)=16,"",MATCH($C$8,OFFSET([1]NKC!$D$10,H2635,0):'[1]NKC'!$D$5007,0)+H2635),IF(TYPE(MATCH($C$8,OFFSET([1]NKC!$E$10,H2635,0):'[1]NKC'!$E$5007,0)+H2635)=16,"",MATCH($C$8,OFFSET([1]NKC!$E$10,H2635,0):'[1]NKC'!$E$5007,0)+H2635))</f>
        <v/>
      </c>
    </row>
    <row r="2637" spans="1:8" s="52" customFormat="1" ht="14.25" hidden="1">
      <c r="A2637" s="45" t="str">
        <f ca="1">IF($H2637="","",INDEX([1]NKC!$A$10:$A$5007,$H2637))</f>
        <v/>
      </c>
      <c r="B2637" s="46" t="str">
        <f ca="1">IF($H2637="","",INDEX([1]NKC!$B$10:$B$5007,$H2637))</f>
        <v/>
      </c>
      <c r="C2637" s="47" t="str">
        <f ca="1">IF($H2637="","",INDEX([1]NKC!$C$10:$C$5007,$H2637))</f>
        <v/>
      </c>
      <c r="D2637" s="48" t="str">
        <f ca="1">IF(IF($H2637="","",INDEX([1]NKC!$D$10:$D$5007,$H2637))=$C$8,IF($H2637="","",INDEX([1]NKC!$E$10:$E$5007,$H2637)),IF($H2637="","",INDEX([1]NKC!$D$10:$D$5007,$H2637)))</f>
        <v/>
      </c>
      <c r="E2637" s="49" t="str">
        <f ca="1">IF(IF($H2637="","",INDEX([1]NKC!$E$10:$E$5007,$H2637))=$C$8,"",IF($H2637="","",INDEX([1]NKC!$F$10:$F$5007,$H2637)))</f>
        <v/>
      </c>
      <c r="F2637" s="55" t="str">
        <f ca="1">IF(IF($H2637="","",INDEX([1]NKC!$D$10:$D$5007,$H2637))=$C$8,"",IF($H2637="","",INDEX([1]NKC!$F$10:$F$5007,$H2637)))</f>
        <v/>
      </c>
      <c r="G2637" s="50">
        <f ca="1">IF(SUM(E2637:F2637)=0,0,$G$11+SUM(E$12:$E2637)-SUM(F$12:$F2637))</f>
        <v>0</v>
      </c>
      <c r="H2637" s="51" t="str">
        <f ca="1">IF(IF(TYPE(MATCH($C$8,OFFSET([1]NKC!$D$10,H2636,0):'[1]NKC'!$D$5007,0)+H2636)=16,"",MATCH($C$8,OFFSET([1]NKC!$D$10,H2636,0):'[1]NKC'!$D$5007,0)+H2636)&lt;IF(TYPE(MATCH($C$8,OFFSET([1]NKC!$E$10,H2636,0):'[1]NKC'!$E$5007,0)+H2636)=16,"",MATCH($C$8,OFFSET([1]NKC!$E$10,H2636,0):'[1]NKC'!$E$5007,0)+H2636),IF(TYPE(MATCH($C$8,OFFSET([1]NKC!$D$10,H2636,0):'[1]NKC'!$D$5007,0)+H2636)=16,"",MATCH($C$8,OFFSET([1]NKC!$D$10,H2636,0):'[1]NKC'!$D$5007,0)+H2636),IF(TYPE(MATCH($C$8,OFFSET([1]NKC!$E$10,H2636,0):'[1]NKC'!$E$5007,0)+H2636)=16,"",MATCH($C$8,OFFSET([1]NKC!$E$10,H2636,0):'[1]NKC'!$E$5007,0)+H2636))</f>
        <v/>
      </c>
    </row>
    <row r="2638" spans="1:8" s="52" customFormat="1" ht="14.25" hidden="1">
      <c r="A2638" s="45" t="str">
        <f ca="1">IF($H2638="","",INDEX([1]NKC!$A$10:$A$5007,$H2638))</f>
        <v/>
      </c>
      <c r="B2638" s="46" t="str">
        <f ca="1">IF($H2638="","",INDEX([1]NKC!$B$10:$B$5007,$H2638))</f>
        <v/>
      </c>
      <c r="C2638" s="47" t="str">
        <f ca="1">IF($H2638="","",INDEX([1]NKC!$C$10:$C$5007,$H2638))</f>
        <v/>
      </c>
      <c r="D2638" s="48" t="str">
        <f ca="1">IF(IF($H2638="","",INDEX([1]NKC!$D$10:$D$5007,$H2638))=$C$8,IF($H2638="","",INDEX([1]NKC!$E$10:$E$5007,$H2638)),IF($H2638="","",INDEX([1]NKC!$D$10:$D$5007,$H2638)))</f>
        <v/>
      </c>
      <c r="E2638" s="49" t="str">
        <f ca="1">IF(IF($H2638="","",INDEX([1]NKC!$E$10:$E$5007,$H2638))=$C$8,"",IF($H2638="","",INDEX([1]NKC!$F$10:$F$5007,$H2638)))</f>
        <v/>
      </c>
      <c r="F2638" s="55" t="str">
        <f ca="1">IF(IF($H2638="","",INDEX([1]NKC!$D$10:$D$5007,$H2638))=$C$8,"",IF($H2638="","",INDEX([1]NKC!$F$10:$F$5007,$H2638)))</f>
        <v/>
      </c>
      <c r="G2638" s="50">
        <f ca="1">IF(SUM(E2638:F2638)=0,0,$G$11+SUM(E$12:$E2638)-SUM(F$12:$F2638))</f>
        <v>0</v>
      </c>
      <c r="H2638" s="51" t="str">
        <f ca="1">IF(IF(TYPE(MATCH($C$8,OFFSET([1]NKC!$D$10,H2637,0):'[1]NKC'!$D$5007,0)+H2637)=16,"",MATCH($C$8,OFFSET([1]NKC!$D$10,H2637,0):'[1]NKC'!$D$5007,0)+H2637)&lt;IF(TYPE(MATCH($C$8,OFFSET([1]NKC!$E$10,H2637,0):'[1]NKC'!$E$5007,0)+H2637)=16,"",MATCH($C$8,OFFSET([1]NKC!$E$10,H2637,0):'[1]NKC'!$E$5007,0)+H2637),IF(TYPE(MATCH($C$8,OFFSET([1]NKC!$D$10,H2637,0):'[1]NKC'!$D$5007,0)+H2637)=16,"",MATCH($C$8,OFFSET([1]NKC!$D$10,H2637,0):'[1]NKC'!$D$5007,0)+H2637),IF(TYPE(MATCH($C$8,OFFSET([1]NKC!$E$10,H2637,0):'[1]NKC'!$E$5007,0)+H2637)=16,"",MATCH($C$8,OFFSET([1]NKC!$E$10,H2637,0):'[1]NKC'!$E$5007,0)+H2637))</f>
        <v/>
      </c>
    </row>
    <row r="2639" spans="1:8" s="52" customFormat="1" ht="14.25" hidden="1">
      <c r="A2639" s="45" t="str">
        <f ca="1">IF($H2639="","",INDEX([1]NKC!$A$10:$A$5007,$H2639))</f>
        <v/>
      </c>
      <c r="B2639" s="46" t="str">
        <f ca="1">IF($H2639="","",INDEX([1]NKC!$B$10:$B$5007,$H2639))</f>
        <v/>
      </c>
      <c r="C2639" s="47" t="str">
        <f ca="1">IF($H2639="","",INDEX([1]NKC!$C$10:$C$5007,$H2639))</f>
        <v/>
      </c>
      <c r="D2639" s="48" t="str">
        <f ca="1">IF(IF($H2639="","",INDEX([1]NKC!$D$10:$D$5007,$H2639))=$C$8,IF($H2639="","",INDEX([1]NKC!$E$10:$E$5007,$H2639)),IF($H2639="","",INDEX([1]NKC!$D$10:$D$5007,$H2639)))</f>
        <v/>
      </c>
      <c r="E2639" s="49" t="str">
        <f ca="1">IF(IF($H2639="","",INDEX([1]NKC!$E$10:$E$5007,$H2639))=$C$8,"",IF($H2639="","",INDEX([1]NKC!$F$10:$F$5007,$H2639)))</f>
        <v/>
      </c>
      <c r="F2639" s="55" t="str">
        <f ca="1">IF(IF($H2639="","",INDEX([1]NKC!$D$10:$D$5007,$H2639))=$C$8,"",IF($H2639="","",INDEX([1]NKC!$F$10:$F$5007,$H2639)))</f>
        <v/>
      </c>
      <c r="G2639" s="50">
        <f ca="1">IF(SUM(E2639:F2639)=0,0,$G$11+SUM(E$12:$E2639)-SUM(F$12:$F2639))</f>
        <v>0</v>
      </c>
      <c r="H2639" s="51" t="str">
        <f ca="1">IF(IF(TYPE(MATCH($C$8,OFFSET([1]NKC!$D$10,H2638,0):'[1]NKC'!$D$5007,0)+H2638)=16,"",MATCH($C$8,OFFSET([1]NKC!$D$10,H2638,0):'[1]NKC'!$D$5007,0)+H2638)&lt;IF(TYPE(MATCH($C$8,OFFSET([1]NKC!$E$10,H2638,0):'[1]NKC'!$E$5007,0)+H2638)=16,"",MATCH($C$8,OFFSET([1]NKC!$E$10,H2638,0):'[1]NKC'!$E$5007,0)+H2638),IF(TYPE(MATCH($C$8,OFFSET([1]NKC!$D$10,H2638,0):'[1]NKC'!$D$5007,0)+H2638)=16,"",MATCH($C$8,OFFSET([1]NKC!$D$10,H2638,0):'[1]NKC'!$D$5007,0)+H2638),IF(TYPE(MATCH($C$8,OFFSET([1]NKC!$E$10,H2638,0):'[1]NKC'!$E$5007,0)+H2638)=16,"",MATCH($C$8,OFFSET([1]NKC!$E$10,H2638,0):'[1]NKC'!$E$5007,0)+H2638))</f>
        <v/>
      </c>
    </row>
    <row r="2640" spans="1:8" s="52" customFormat="1" ht="14.25" hidden="1">
      <c r="A2640" s="45" t="str">
        <f ca="1">IF($H2640="","",INDEX([1]NKC!$A$10:$A$5007,$H2640))</f>
        <v/>
      </c>
      <c r="B2640" s="46" t="str">
        <f ca="1">IF($H2640="","",INDEX([1]NKC!$B$10:$B$5007,$H2640))</f>
        <v/>
      </c>
      <c r="C2640" s="47" t="str">
        <f ca="1">IF($H2640="","",INDEX([1]NKC!$C$10:$C$5007,$H2640))</f>
        <v/>
      </c>
      <c r="D2640" s="48" t="str">
        <f ca="1">IF(IF($H2640="","",INDEX([1]NKC!$D$10:$D$5007,$H2640))=$C$8,IF($H2640="","",INDEX([1]NKC!$E$10:$E$5007,$H2640)),IF($H2640="","",INDEX([1]NKC!$D$10:$D$5007,$H2640)))</f>
        <v/>
      </c>
      <c r="E2640" s="49" t="str">
        <f ca="1">IF(IF($H2640="","",INDEX([1]NKC!$E$10:$E$5007,$H2640))=$C$8,"",IF($H2640="","",INDEX([1]NKC!$F$10:$F$5007,$H2640)))</f>
        <v/>
      </c>
      <c r="F2640" s="55" t="str">
        <f ca="1">IF(IF($H2640="","",INDEX([1]NKC!$D$10:$D$5007,$H2640))=$C$8,"",IF($H2640="","",INDEX([1]NKC!$F$10:$F$5007,$H2640)))</f>
        <v/>
      </c>
      <c r="G2640" s="50">
        <f ca="1">IF(SUM(E2640:F2640)=0,0,$G$11+SUM(E$12:$E2640)-SUM(F$12:$F2640))</f>
        <v>0</v>
      </c>
      <c r="H2640" s="51" t="str">
        <f ca="1">IF(IF(TYPE(MATCH($C$8,OFFSET([1]NKC!$D$10,H2639,0):'[1]NKC'!$D$5007,0)+H2639)=16,"",MATCH($C$8,OFFSET([1]NKC!$D$10,H2639,0):'[1]NKC'!$D$5007,0)+H2639)&lt;IF(TYPE(MATCH($C$8,OFFSET([1]NKC!$E$10,H2639,0):'[1]NKC'!$E$5007,0)+H2639)=16,"",MATCH($C$8,OFFSET([1]NKC!$E$10,H2639,0):'[1]NKC'!$E$5007,0)+H2639),IF(TYPE(MATCH($C$8,OFFSET([1]NKC!$D$10,H2639,0):'[1]NKC'!$D$5007,0)+H2639)=16,"",MATCH($C$8,OFFSET([1]NKC!$D$10,H2639,0):'[1]NKC'!$D$5007,0)+H2639),IF(TYPE(MATCH($C$8,OFFSET([1]NKC!$E$10,H2639,0):'[1]NKC'!$E$5007,0)+H2639)=16,"",MATCH($C$8,OFFSET([1]NKC!$E$10,H2639,0):'[1]NKC'!$E$5007,0)+H2639))</f>
        <v/>
      </c>
    </row>
    <row r="2641" spans="1:8" s="52" customFormat="1" ht="14.25" hidden="1">
      <c r="A2641" s="45" t="str">
        <f ca="1">IF($H2641="","",INDEX([1]NKC!$A$10:$A$5007,$H2641))</f>
        <v/>
      </c>
      <c r="B2641" s="46" t="str">
        <f ca="1">IF($H2641="","",INDEX([1]NKC!$B$10:$B$5007,$H2641))</f>
        <v/>
      </c>
      <c r="C2641" s="47" t="str">
        <f ca="1">IF($H2641="","",INDEX([1]NKC!$C$10:$C$5007,$H2641))</f>
        <v/>
      </c>
      <c r="D2641" s="48" t="str">
        <f ca="1">IF(IF($H2641="","",INDEX([1]NKC!$D$10:$D$5007,$H2641))=$C$8,IF($H2641="","",INDEX([1]NKC!$E$10:$E$5007,$H2641)),IF($H2641="","",INDEX([1]NKC!$D$10:$D$5007,$H2641)))</f>
        <v/>
      </c>
      <c r="E2641" s="49" t="str">
        <f ca="1">IF(IF($H2641="","",INDEX([1]NKC!$E$10:$E$5007,$H2641))=$C$8,"",IF($H2641="","",INDEX([1]NKC!$F$10:$F$5007,$H2641)))</f>
        <v/>
      </c>
      <c r="F2641" s="55" t="str">
        <f ca="1">IF(IF($H2641="","",INDEX([1]NKC!$D$10:$D$5007,$H2641))=$C$8,"",IF($H2641="","",INDEX([1]NKC!$F$10:$F$5007,$H2641)))</f>
        <v/>
      </c>
      <c r="G2641" s="50">
        <f ca="1">IF(SUM(E2641:F2641)=0,0,$G$11+SUM(E$12:$E2641)-SUM(F$12:$F2641))</f>
        <v>0</v>
      </c>
      <c r="H2641" s="51" t="str">
        <f ca="1">IF(IF(TYPE(MATCH($C$8,OFFSET([1]NKC!$D$10,H2640,0):'[1]NKC'!$D$5007,0)+H2640)=16,"",MATCH($C$8,OFFSET([1]NKC!$D$10,H2640,0):'[1]NKC'!$D$5007,0)+H2640)&lt;IF(TYPE(MATCH($C$8,OFFSET([1]NKC!$E$10,H2640,0):'[1]NKC'!$E$5007,0)+H2640)=16,"",MATCH($C$8,OFFSET([1]NKC!$E$10,H2640,0):'[1]NKC'!$E$5007,0)+H2640),IF(TYPE(MATCH($C$8,OFFSET([1]NKC!$D$10,H2640,0):'[1]NKC'!$D$5007,0)+H2640)=16,"",MATCH($C$8,OFFSET([1]NKC!$D$10,H2640,0):'[1]NKC'!$D$5007,0)+H2640),IF(TYPE(MATCH($C$8,OFFSET([1]NKC!$E$10,H2640,0):'[1]NKC'!$E$5007,0)+H2640)=16,"",MATCH($C$8,OFFSET([1]NKC!$E$10,H2640,0):'[1]NKC'!$E$5007,0)+H2640))</f>
        <v/>
      </c>
    </row>
    <row r="2642" spans="1:8" s="52" customFormat="1" ht="14.25" hidden="1">
      <c r="A2642" s="45" t="str">
        <f ca="1">IF($H2642="","",INDEX([1]NKC!$A$10:$A$5007,$H2642))</f>
        <v/>
      </c>
      <c r="B2642" s="46" t="str">
        <f ca="1">IF($H2642="","",INDEX([1]NKC!$B$10:$B$5007,$H2642))</f>
        <v/>
      </c>
      <c r="C2642" s="47" t="str">
        <f ca="1">IF($H2642="","",INDEX([1]NKC!$C$10:$C$5007,$H2642))</f>
        <v/>
      </c>
      <c r="D2642" s="48" t="str">
        <f ca="1">IF(IF($H2642="","",INDEX([1]NKC!$D$10:$D$5007,$H2642))=$C$8,IF($H2642="","",INDEX([1]NKC!$E$10:$E$5007,$H2642)),IF($H2642="","",INDEX([1]NKC!$D$10:$D$5007,$H2642)))</f>
        <v/>
      </c>
      <c r="E2642" s="49" t="str">
        <f ca="1">IF(IF($H2642="","",INDEX([1]NKC!$E$10:$E$5007,$H2642))=$C$8,"",IF($H2642="","",INDEX([1]NKC!$F$10:$F$5007,$H2642)))</f>
        <v/>
      </c>
      <c r="F2642" s="55" t="str">
        <f ca="1">IF(IF($H2642="","",INDEX([1]NKC!$D$10:$D$5007,$H2642))=$C$8,"",IF($H2642="","",INDEX([1]NKC!$F$10:$F$5007,$H2642)))</f>
        <v/>
      </c>
      <c r="G2642" s="50">
        <f ca="1">IF(SUM(E2642:F2642)=0,0,$G$11+SUM(E$12:$E2642)-SUM(F$12:$F2642))</f>
        <v>0</v>
      </c>
      <c r="H2642" s="51" t="str">
        <f ca="1">IF(IF(TYPE(MATCH($C$8,OFFSET([1]NKC!$D$10,H2641,0):'[1]NKC'!$D$5007,0)+H2641)=16,"",MATCH($C$8,OFFSET([1]NKC!$D$10,H2641,0):'[1]NKC'!$D$5007,0)+H2641)&lt;IF(TYPE(MATCH($C$8,OFFSET([1]NKC!$E$10,H2641,0):'[1]NKC'!$E$5007,0)+H2641)=16,"",MATCH($C$8,OFFSET([1]NKC!$E$10,H2641,0):'[1]NKC'!$E$5007,0)+H2641),IF(TYPE(MATCH($C$8,OFFSET([1]NKC!$D$10,H2641,0):'[1]NKC'!$D$5007,0)+H2641)=16,"",MATCH($C$8,OFFSET([1]NKC!$D$10,H2641,0):'[1]NKC'!$D$5007,0)+H2641),IF(TYPE(MATCH($C$8,OFFSET([1]NKC!$E$10,H2641,0):'[1]NKC'!$E$5007,0)+H2641)=16,"",MATCH($C$8,OFFSET([1]NKC!$E$10,H2641,0):'[1]NKC'!$E$5007,0)+H2641))</f>
        <v/>
      </c>
    </row>
    <row r="2643" spans="1:8" s="52" customFormat="1" ht="14.25" hidden="1">
      <c r="A2643" s="45" t="str">
        <f ca="1">IF($H2643="","",INDEX([1]NKC!$A$10:$A$5007,$H2643))</f>
        <v/>
      </c>
      <c r="B2643" s="46" t="str">
        <f ca="1">IF($H2643="","",INDEX([1]NKC!$B$10:$B$5007,$H2643))</f>
        <v/>
      </c>
      <c r="C2643" s="47" t="str">
        <f ca="1">IF($H2643="","",INDEX([1]NKC!$C$10:$C$5007,$H2643))</f>
        <v/>
      </c>
      <c r="D2643" s="48" t="str">
        <f ca="1">IF(IF($H2643="","",INDEX([1]NKC!$D$10:$D$5007,$H2643))=$C$8,IF($H2643="","",INDEX([1]NKC!$E$10:$E$5007,$H2643)),IF($H2643="","",INDEX([1]NKC!$D$10:$D$5007,$H2643)))</f>
        <v/>
      </c>
      <c r="E2643" s="49" t="str">
        <f ca="1">IF(IF($H2643="","",INDEX([1]NKC!$E$10:$E$5007,$H2643))=$C$8,"",IF($H2643="","",INDEX([1]NKC!$F$10:$F$5007,$H2643)))</f>
        <v/>
      </c>
      <c r="F2643" s="55" t="str">
        <f ca="1">IF(IF($H2643="","",INDEX([1]NKC!$D$10:$D$5007,$H2643))=$C$8,"",IF($H2643="","",INDEX([1]NKC!$F$10:$F$5007,$H2643)))</f>
        <v/>
      </c>
      <c r="G2643" s="50">
        <f ca="1">IF(SUM(E2643:F2643)=0,0,$G$11+SUM(E$12:$E2643)-SUM(F$12:$F2643))</f>
        <v>0</v>
      </c>
      <c r="H2643" s="51" t="str">
        <f ca="1">IF(IF(TYPE(MATCH($C$8,OFFSET([1]NKC!$D$10,H2642,0):'[1]NKC'!$D$5007,0)+H2642)=16,"",MATCH($C$8,OFFSET([1]NKC!$D$10,H2642,0):'[1]NKC'!$D$5007,0)+H2642)&lt;IF(TYPE(MATCH($C$8,OFFSET([1]NKC!$E$10,H2642,0):'[1]NKC'!$E$5007,0)+H2642)=16,"",MATCH($C$8,OFFSET([1]NKC!$E$10,H2642,0):'[1]NKC'!$E$5007,0)+H2642),IF(TYPE(MATCH($C$8,OFFSET([1]NKC!$D$10,H2642,0):'[1]NKC'!$D$5007,0)+H2642)=16,"",MATCH($C$8,OFFSET([1]NKC!$D$10,H2642,0):'[1]NKC'!$D$5007,0)+H2642),IF(TYPE(MATCH($C$8,OFFSET([1]NKC!$E$10,H2642,0):'[1]NKC'!$E$5007,0)+H2642)=16,"",MATCH($C$8,OFFSET([1]NKC!$E$10,H2642,0):'[1]NKC'!$E$5007,0)+H2642))</f>
        <v/>
      </c>
    </row>
    <row r="2644" spans="1:8" s="52" customFormat="1" ht="14.25" hidden="1">
      <c r="A2644" s="45" t="str">
        <f ca="1">IF($H2644="","",INDEX([1]NKC!$A$10:$A$5007,$H2644))</f>
        <v/>
      </c>
      <c r="B2644" s="46" t="str">
        <f ca="1">IF($H2644="","",INDEX([1]NKC!$B$10:$B$5007,$H2644))</f>
        <v/>
      </c>
      <c r="C2644" s="47" t="str">
        <f ca="1">IF($H2644="","",INDEX([1]NKC!$C$10:$C$5007,$H2644))</f>
        <v/>
      </c>
      <c r="D2644" s="48" t="str">
        <f ca="1">IF(IF($H2644="","",INDEX([1]NKC!$D$10:$D$5007,$H2644))=$C$8,IF($H2644="","",INDEX([1]NKC!$E$10:$E$5007,$H2644)),IF($H2644="","",INDEX([1]NKC!$D$10:$D$5007,$H2644)))</f>
        <v/>
      </c>
      <c r="E2644" s="49" t="str">
        <f ca="1">IF(IF($H2644="","",INDEX([1]NKC!$E$10:$E$5007,$H2644))=$C$8,"",IF($H2644="","",INDEX([1]NKC!$F$10:$F$5007,$H2644)))</f>
        <v/>
      </c>
      <c r="F2644" s="55" t="str">
        <f ca="1">IF(IF($H2644="","",INDEX([1]NKC!$D$10:$D$5007,$H2644))=$C$8,"",IF($H2644="","",INDEX([1]NKC!$F$10:$F$5007,$H2644)))</f>
        <v/>
      </c>
      <c r="G2644" s="50">
        <f ca="1">IF(SUM(E2644:F2644)=0,0,$G$11+SUM(E$12:$E2644)-SUM(F$12:$F2644))</f>
        <v>0</v>
      </c>
      <c r="H2644" s="51" t="str">
        <f ca="1">IF(IF(TYPE(MATCH($C$8,OFFSET([1]NKC!$D$10,H2643,0):'[1]NKC'!$D$5007,0)+H2643)=16,"",MATCH($C$8,OFFSET([1]NKC!$D$10,H2643,0):'[1]NKC'!$D$5007,0)+H2643)&lt;IF(TYPE(MATCH($C$8,OFFSET([1]NKC!$E$10,H2643,0):'[1]NKC'!$E$5007,0)+H2643)=16,"",MATCH($C$8,OFFSET([1]NKC!$E$10,H2643,0):'[1]NKC'!$E$5007,0)+H2643),IF(TYPE(MATCH($C$8,OFFSET([1]NKC!$D$10,H2643,0):'[1]NKC'!$D$5007,0)+H2643)=16,"",MATCH($C$8,OFFSET([1]NKC!$D$10,H2643,0):'[1]NKC'!$D$5007,0)+H2643),IF(TYPE(MATCH($C$8,OFFSET([1]NKC!$E$10,H2643,0):'[1]NKC'!$E$5007,0)+H2643)=16,"",MATCH($C$8,OFFSET([1]NKC!$E$10,H2643,0):'[1]NKC'!$E$5007,0)+H2643))</f>
        <v/>
      </c>
    </row>
    <row r="2645" spans="1:8" s="52" customFormat="1" ht="14.25" hidden="1">
      <c r="A2645" s="45" t="str">
        <f ca="1">IF($H2645="","",INDEX([1]NKC!$A$10:$A$5007,$H2645))</f>
        <v/>
      </c>
      <c r="B2645" s="46" t="str">
        <f ca="1">IF($H2645="","",INDEX([1]NKC!$B$10:$B$5007,$H2645))</f>
        <v/>
      </c>
      <c r="C2645" s="47" t="str">
        <f ca="1">IF($H2645="","",INDEX([1]NKC!$C$10:$C$5007,$H2645))</f>
        <v/>
      </c>
      <c r="D2645" s="48" t="str">
        <f ca="1">IF(IF($H2645="","",INDEX([1]NKC!$D$10:$D$5007,$H2645))=$C$8,IF($H2645="","",INDEX([1]NKC!$E$10:$E$5007,$H2645)),IF($H2645="","",INDEX([1]NKC!$D$10:$D$5007,$H2645)))</f>
        <v/>
      </c>
      <c r="E2645" s="49" t="str">
        <f ca="1">IF(IF($H2645="","",INDEX([1]NKC!$E$10:$E$5007,$H2645))=$C$8,"",IF($H2645="","",INDEX([1]NKC!$F$10:$F$5007,$H2645)))</f>
        <v/>
      </c>
      <c r="F2645" s="55" t="str">
        <f ca="1">IF(IF($H2645="","",INDEX([1]NKC!$D$10:$D$5007,$H2645))=$C$8,"",IF($H2645="","",INDEX([1]NKC!$F$10:$F$5007,$H2645)))</f>
        <v/>
      </c>
      <c r="G2645" s="50">
        <f ca="1">IF(SUM(E2645:F2645)=0,0,$G$11+SUM(E$12:$E2645)-SUM(F$12:$F2645))</f>
        <v>0</v>
      </c>
      <c r="H2645" s="51" t="str">
        <f ca="1">IF(IF(TYPE(MATCH($C$8,OFFSET([1]NKC!$D$10,H2644,0):'[1]NKC'!$D$5007,0)+H2644)=16,"",MATCH($C$8,OFFSET([1]NKC!$D$10,H2644,0):'[1]NKC'!$D$5007,0)+H2644)&lt;IF(TYPE(MATCH($C$8,OFFSET([1]NKC!$E$10,H2644,0):'[1]NKC'!$E$5007,0)+H2644)=16,"",MATCH($C$8,OFFSET([1]NKC!$E$10,H2644,0):'[1]NKC'!$E$5007,0)+H2644),IF(TYPE(MATCH($C$8,OFFSET([1]NKC!$D$10,H2644,0):'[1]NKC'!$D$5007,0)+H2644)=16,"",MATCH($C$8,OFFSET([1]NKC!$D$10,H2644,0):'[1]NKC'!$D$5007,0)+H2644),IF(TYPE(MATCH($C$8,OFFSET([1]NKC!$E$10,H2644,0):'[1]NKC'!$E$5007,0)+H2644)=16,"",MATCH($C$8,OFFSET([1]NKC!$E$10,H2644,0):'[1]NKC'!$E$5007,0)+H2644))</f>
        <v/>
      </c>
    </row>
    <row r="2646" spans="1:8" s="52" customFormat="1" ht="14.25" hidden="1">
      <c r="A2646" s="45" t="str">
        <f ca="1">IF($H2646="","",INDEX([1]NKC!$A$10:$A$5007,$H2646))</f>
        <v/>
      </c>
      <c r="B2646" s="46" t="str">
        <f ca="1">IF($H2646="","",INDEX([1]NKC!$B$10:$B$5007,$H2646))</f>
        <v/>
      </c>
      <c r="C2646" s="47" t="str">
        <f ca="1">IF($H2646="","",INDEX([1]NKC!$C$10:$C$5007,$H2646))</f>
        <v/>
      </c>
      <c r="D2646" s="48" t="str">
        <f ca="1">IF(IF($H2646="","",INDEX([1]NKC!$D$10:$D$5007,$H2646))=$C$8,IF($H2646="","",INDEX([1]NKC!$E$10:$E$5007,$H2646)),IF($H2646="","",INDEX([1]NKC!$D$10:$D$5007,$H2646)))</f>
        <v/>
      </c>
      <c r="E2646" s="49" t="str">
        <f ca="1">IF(IF($H2646="","",INDEX([1]NKC!$E$10:$E$5007,$H2646))=$C$8,"",IF($H2646="","",INDEX([1]NKC!$F$10:$F$5007,$H2646)))</f>
        <v/>
      </c>
      <c r="F2646" s="55" t="str">
        <f ca="1">IF(IF($H2646="","",INDEX([1]NKC!$D$10:$D$5007,$H2646))=$C$8,"",IF($H2646="","",INDEX([1]NKC!$F$10:$F$5007,$H2646)))</f>
        <v/>
      </c>
      <c r="G2646" s="50">
        <f ca="1">IF(SUM(E2646:F2646)=0,0,$G$11+SUM(E$12:$E2646)-SUM(F$12:$F2646))</f>
        <v>0</v>
      </c>
      <c r="H2646" s="51" t="str">
        <f ca="1">IF(IF(TYPE(MATCH($C$8,OFFSET([1]NKC!$D$10,H2645,0):'[1]NKC'!$D$5007,0)+H2645)=16,"",MATCH($C$8,OFFSET([1]NKC!$D$10,H2645,0):'[1]NKC'!$D$5007,0)+H2645)&lt;IF(TYPE(MATCH($C$8,OFFSET([1]NKC!$E$10,H2645,0):'[1]NKC'!$E$5007,0)+H2645)=16,"",MATCH($C$8,OFFSET([1]NKC!$E$10,H2645,0):'[1]NKC'!$E$5007,0)+H2645),IF(TYPE(MATCH($C$8,OFFSET([1]NKC!$D$10,H2645,0):'[1]NKC'!$D$5007,0)+H2645)=16,"",MATCH($C$8,OFFSET([1]NKC!$D$10,H2645,0):'[1]NKC'!$D$5007,0)+H2645),IF(TYPE(MATCH($C$8,OFFSET([1]NKC!$E$10,H2645,0):'[1]NKC'!$E$5007,0)+H2645)=16,"",MATCH($C$8,OFFSET([1]NKC!$E$10,H2645,0):'[1]NKC'!$E$5007,0)+H2645))</f>
        <v/>
      </c>
    </row>
    <row r="2647" spans="1:8" s="52" customFormat="1" ht="14.25" hidden="1">
      <c r="A2647" s="45" t="str">
        <f ca="1">IF($H2647="","",INDEX([1]NKC!$A$10:$A$5007,$H2647))</f>
        <v/>
      </c>
      <c r="B2647" s="46" t="str">
        <f ca="1">IF($H2647="","",INDEX([1]NKC!$B$10:$B$5007,$H2647))</f>
        <v/>
      </c>
      <c r="C2647" s="47" t="str">
        <f ca="1">IF($H2647="","",INDEX([1]NKC!$C$10:$C$5007,$H2647))</f>
        <v/>
      </c>
      <c r="D2647" s="48" t="str">
        <f ca="1">IF(IF($H2647="","",INDEX([1]NKC!$D$10:$D$5007,$H2647))=$C$8,IF($H2647="","",INDEX([1]NKC!$E$10:$E$5007,$H2647)),IF($H2647="","",INDEX([1]NKC!$D$10:$D$5007,$H2647)))</f>
        <v/>
      </c>
      <c r="E2647" s="49" t="str">
        <f ca="1">IF(IF($H2647="","",INDEX([1]NKC!$E$10:$E$5007,$H2647))=$C$8,"",IF($H2647="","",INDEX([1]NKC!$F$10:$F$5007,$H2647)))</f>
        <v/>
      </c>
      <c r="F2647" s="55" t="str">
        <f ca="1">IF(IF($H2647="","",INDEX([1]NKC!$D$10:$D$5007,$H2647))=$C$8,"",IF($H2647="","",INDEX([1]NKC!$F$10:$F$5007,$H2647)))</f>
        <v/>
      </c>
      <c r="G2647" s="50">
        <f ca="1">IF(SUM(E2647:F2647)=0,0,$G$11+SUM(E$12:$E2647)-SUM(F$12:$F2647))</f>
        <v>0</v>
      </c>
      <c r="H2647" s="51" t="str">
        <f ca="1">IF(IF(TYPE(MATCH($C$8,OFFSET([1]NKC!$D$10,H2646,0):'[1]NKC'!$D$5007,0)+H2646)=16,"",MATCH($C$8,OFFSET([1]NKC!$D$10,H2646,0):'[1]NKC'!$D$5007,0)+H2646)&lt;IF(TYPE(MATCH($C$8,OFFSET([1]NKC!$E$10,H2646,0):'[1]NKC'!$E$5007,0)+H2646)=16,"",MATCH($C$8,OFFSET([1]NKC!$E$10,H2646,0):'[1]NKC'!$E$5007,0)+H2646),IF(TYPE(MATCH($C$8,OFFSET([1]NKC!$D$10,H2646,0):'[1]NKC'!$D$5007,0)+H2646)=16,"",MATCH($C$8,OFFSET([1]NKC!$D$10,H2646,0):'[1]NKC'!$D$5007,0)+H2646),IF(TYPE(MATCH($C$8,OFFSET([1]NKC!$E$10,H2646,0):'[1]NKC'!$E$5007,0)+H2646)=16,"",MATCH($C$8,OFFSET([1]NKC!$E$10,H2646,0):'[1]NKC'!$E$5007,0)+H2646))</f>
        <v/>
      </c>
    </row>
    <row r="2648" spans="1:8" s="52" customFormat="1" ht="14.25" hidden="1">
      <c r="A2648" s="45" t="str">
        <f ca="1">IF($H2648="","",INDEX([1]NKC!$A$10:$A$5007,$H2648))</f>
        <v/>
      </c>
      <c r="B2648" s="46" t="str">
        <f ca="1">IF($H2648="","",INDEX([1]NKC!$B$10:$B$5007,$H2648))</f>
        <v/>
      </c>
      <c r="C2648" s="47" t="str">
        <f ca="1">IF($H2648="","",INDEX([1]NKC!$C$10:$C$5007,$H2648))</f>
        <v/>
      </c>
      <c r="D2648" s="48" t="str">
        <f ca="1">IF(IF($H2648="","",INDEX([1]NKC!$D$10:$D$5007,$H2648))=$C$8,IF($H2648="","",INDEX([1]NKC!$E$10:$E$5007,$H2648)),IF($H2648="","",INDEX([1]NKC!$D$10:$D$5007,$H2648)))</f>
        <v/>
      </c>
      <c r="E2648" s="49" t="str">
        <f ca="1">IF(IF($H2648="","",INDEX([1]NKC!$E$10:$E$5007,$H2648))=$C$8,"",IF($H2648="","",INDEX([1]NKC!$F$10:$F$5007,$H2648)))</f>
        <v/>
      </c>
      <c r="F2648" s="55" t="str">
        <f ca="1">IF(IF($H2648="","",INDEX([1]NKC!$D$10:$D$5007,$H2648))=$C$8,"",IF($H2648="","",INDEX([1]NKC!$F$10:$F$5007,$H2648)))</f>
        <v/>
      </c>
      <c r="G2648" s="50">
        <f ca="1">IF(SUM(E2648:F2648)=0,0,$G$11+SUM(E$12:$E2648)-SUM(F$12:$F2648))</f>
        <v>0</v>
      </c>
      <c r="H2648" s="51" t="str">
        <f ca="1">IF(IF(TYPE(MATCH($C$8,OFFSET([1]NKC!$D$10,H2647,0):'[1]NKC'!$D$5007,0)+H2647)=16,"",MATCH($C$8,OFFSET([1]NKC!$D$10,H2647,0):'[1]NKC'!$D$5007,0)+H2647)&lt;IF(TYPE(MATCH($C$8,OFFSET([1]NKC!$E$10,H2647,0):'[1]NKC'!$E$5007,0)+H2647)=16,"",MATCH($C$8,OFFSET([1]NKC!$E$10,H2647,0):'[1]NKC'!$E$5007,0)+H2647),IF(TYPE(MATCH($C$8,OFFSET([1]NKC!$D$10,H2647,0):'[1]NKC'!$D$5007,0)+H2647)=16,"",MATCH($C$8,OFFSET([1]NKC!$D$10,H2647,0):'[1]NKC'!$D$5007,0)+H2647),IF(TYPE(MATCH($C$8,OFFSET([1]NKC!$E$10,H2647,0):'[1]NKC'!$E$5007,0)+H2647)=16,"",MATCH($C$8,OFFSET([1]NKC!$E$10,H2647,0):'[1]NKC'!$E$5007,0)+H2647))</f>
        <v/>
      </c>
    </row>
    <row r="2649" spans="1:8" s="52" customFormat="1" ht="14.25" hidden="1">
      <c r="A2649" s="45" t="str">
        <f ca="1">IF($H2649="","",INDEX([1]NKC!$A$10:$A$5007,$H2649))</f>
        <v/>
      </c>
      <c r="B2649" s="46" t="str">
        <f ca="1">IF($H2649="","",INDEX([1]NKC!$B$10:$B$5007,$H2649))</f>
        <v/>
      </c>
      <c r="C2649" s="47" t="str">
        <f ca="1">IF($H2649="","",INDEX([1]NKC!$C$10:$C$5007,$H2649))</f>
        <v/>
      </c>
      <c r="D2649" s="48" t="str">
        <f ca="1">IF(IF($H2649="","",INDEX([1]NKC!$D$10:$D$5007,$H2649))=$C$8,IF($H2649="","",INDEX([1]NKC!$E$10:$E$5007,$H2649)),IF($H2649="","",INDEX([1]NKC!$D$10:$D$5007,$H2649)))</f>
        <v/>
      </c>
      <c r="E2649" s="49" t="str">
        <f ca="1">IF(IF($H2649="","",INDEX([1]NKC!$E$10:$E$5007,$H2649))=$C$8,"",IF($H2649="","",INDEX([1]NKC!$F$10:$F$5007,$H2649)))</f>
        <v/>
      </c>
      <c r="F2649" s="55" t="str">
        <f ca="1">IF(IF($H2649="","",INDEX([1]NKC!$D$10:$D$5007,$H2649))=$C$8,"",IF($H2649="","",INDEX([1]NKC!$F$10:$F$5007,$H2649)))</f>
        <v/>
      </c>
      <c r="G2649" s="50">
        <f ca="1">IF(SUM(E2649:F2649)=0,0,$G$11+SUM(E$12:$E2649)-SUM(F$12:$F2649))</f>
        <v>0</v>
      </c>
      <c r="H2649" s="51" t="str">
        <f ca="1">IF(IF(TYPE(MATCH($C$8,OFFSET([1]NKC!$D$10,H2648,0):'[1]NKC'!$D$5007,0)+H2648)=16,"",MATCH($C$8,OFFSET([1]NKC!$D$10,H2648,0):'[1]NKC'!$D$5007,0)+H2648)&lt;IF(TYPE(MATCH($C$8,OFFSET([1]NKC!$E$10,H2648,0):'[1]NKC'!$E$5007,0)+H2648)=16,"",MATCH($C$8,OFFSET([1]NKC!$E$10,H2648,0):'[1]NKC'!$E$5007,0)+H2648),IF(TYPE(MATCH($C$8,OFFSET([1]NKC!$D$10,H2648,0):'[1]NKC'!$D$5007,0)+H2648)=16,"",MATCH($C$8,OFFSET([1]NKC!$D$10,H2648,0):'[1]NKC'!$D$5007,0)+H2648),IF(TYPE(MATCH($C$8,OFFSET([1]NKC!$E$10,H2648,0):'[1]NKC'!$E$5007,0)+H2648)=16,"",MATCH($C$8,OFFSET([1]NKC!$E$10,H2648,0):'[1]NKC'!$E$5007,0)+H2648))</f>
        <v/>
      </c>
    </row>
    <row r="2650" spans="1:8" s="52" customFormat="1" ht="14.25" hidden="1">
      <c r="A2650" s="45" t="str">
        <f ca="1">IF($H2650="","",INDEX([1]NKC!$A$10:$A$5007,$H2650))</f>
        <v/>
      </c>
      <c r="B2650" s="46" t="str">
        <f ca="1">IF($H2650="","",INDEX([1]NKC!$B$10:$B$5007,$H2650))</f>
        <v/>
      </c>
      <c r="C2650" s="47" t="str">
        <f ca="1">IF($H2650="","",INDEX([1]NKC!$C$10:$C$5007,$H2650))</f>
        <v/>
      </c>
      <c r="D2650" s="48" t="str">
        <f ca="1">IF(IF($H2650="","",INDEX([1]NKC!$D$10:$D$5007,$H2650))=$C$8,IF($H2650="","",INDEX([1]NKC!$E$10:$E$5007,$H2650)),IF($H2650="","",INDEX([1]NKC!$D$10:$D$5007,$H2650)))</f>
        <v/>
      </c>
      <c r="E2650" s="49" t="str">
        <f ca="1">IF(IF($H2650="","",INDEX([1]NKC!$E$10:$E$5007,$H2650))=$C$8,"",IF($H2650="","",INDEX([1]NKC!$F$10:$F$5007,$H2650)))</f>
        <v/>
      </c>
      <c r="F2650" s="55" t="str">
        <f ca="1">IF(IF($H2650="","",INDEX([1]NKC!$D$10:$D$5007,$H2650))=$C$8,"",IF($H2650="","",INDEX([1]NKC!$F$10:$F$5007,$H2650)))</f>
        <v/>
      </c>
      <c r="G2650" s="50">
        <f ca="1">IF(SUM(E2650:F2650)=0,0,$G$11+SUM(E$12:$E2650)-SUM(F$12:$F2650))</f>
        <v>0</v>
      </c>
      <c r="H2650" s="51" t="str">
        <f ca="1">IF(IF(TYPE(MATCH($C$8,OFFSET([1]NKC!$D$10,H2649,0):'[1]NKC'!$D$5007,0)+H2649)=16,"",MATCH($C$8,OFFSET([1]NKC!$D$10,H2649,0):'[1]NKC'!$D$5007,0)+H2649)&lt;IF(TYPE(MATCH($C$8,OFFSET([1]NKC!$E$10,H2649,0):'[1]NKC'!$E$5007,0)+H2649)=16,"",MATCH($C$8,OFFSET([1]NKC!$E$10,H2649,0):'[1]NKC'!$E$5007,0)+H2649),IF(TYPE(MATCH($C$8,OFFSET([1]NKC!$D$10,H2649,0):'[1]NKC'!$D$5007,0)+H2649)=16,"",MATCH($C$8,OFFSET([1]NKC!$D$10,H2649,0):'[1]NKC'!$D$5007,0)+H2649),IF(TYPE(MATCH($C$8,OFFSET([1]NKC!$E$10,H2649,0):'[1]NKC'!$E$5007,0)+H2649)=16,"",MATCH($C$8,OFFSET([1]NKC!$E$10,H2649,0):'[1]NKC'!$E$5007,0)+H2649))</f>
        <v/>
      </c>
    </row>
    <row r="2651" spans="1:8" s="52" customFormat="1" ht="14.25" hidden="1">
      <c r="A2651" s="45" t="str">
        <f ca="1">IF($H2651="","",INDEX([1]NKC!$A$10:$A$5007,$H2651))</f>
        <v/>
      </c>
      <c r="B2651" s="46" t="str">
        <f ca="1">IF($H2651="","",INDEX([1]NKC!$B$10:$B$5007,$H2651))</f>
        <v/>
      </c>
      <c r="C2651" s="47" t="str">
        <f ca="1">IF($H2651="","",INDEX([1]NKC!$C$10:$C$5007,$H2651))</f>
        <v/>
      </c>
      <c r="D2651" s="48" t="str">
        <f ca="1">IF(IF($H2651="","",INDEX([1]NKC!$D$10:$D$5007,$H2651))=$C$8,IF($H2651="","",INDEX([1]NKC!$E$10:$E$5007,$H2651)),IF($H2651="","",INDEX([1]NKC!$D$10:$D$5007,$H2651)))</f>
        <v/>
      </c>
      <c r="E2651" s="49" t="str">
        <f ca="1">IF(IF($H2651="","",INDEX([1]NKC!$E$10:$E$5007,$H2651))=$C$8,"",IF($H2651="","",INDEX([1]NKC!$F$10:$F$5007,$H2651)))</f>
        <v/>
      </c>
      <c r="F2651" s="55" t="str">
        <f ca="1">IF(IF($H2651="","",INDEX([1]NKC!$D$10:$D$5007,$H2651))=$C$8,"",IF($H2651="","",INDEX([1]NKC!$F$10:$F$5007,$H2651)))</f>
        <v/>
      </c>
      <c r="G2651" s="50">
        <f ca="1">IF(SUM(E2651:F2651)=0,0,$G$11+SUM(E$12:$E2651)-SUM(F$12:$F2651))</f>
        <v>0</v>
      </c>
      <c r="H2651" s="51" t="str">
        <f ca="1">IF(IF(TYPE(MATCH($C$8,OFFSET([1]NKC!$D$10,H2650,0):'[1]NKC'!$D$5007,0)+H2650)=16,"",MATCH($C$8,OFFSET([1]NKC!$D$10,H2650,0):'[1]NKC'!$D$5007,0)+H2650)&lt;IF(TYPE(MATCH($C$8,OFFSET([1]NKC!$E$10,H2650,0):'[1]NKC'!$E$5007,0)+H2650)=16,"",MATCH($C$8,OFFSET([1]NKC!$E$10,H2650,0):'[1]NKC'!$E$5007,0)+H2650),IF(TYPE(MATCH($C$8,OFFSET([1]NKC!$D$10,H2650,0):'[1]NKC'!$D$5007,0)+H2650)=16,"",MATCH($C$8,OFFSET([1]NKC!$D$10,H2650,0):'[1]NKC'!$D$5007,0)+H2650),IF(TYPE(MATCH($C$8,OFFSET([1]NKC!$E$10,H2650,0):'[1]NKC'!$E$5007,0)+H2650)=16,"",MATCH($C$8,OFFSET([1]NKC!$E$10,H2650,0):'[1]NKC'!$E$5007,0)+H2650))</f>
        <v/>
      </c>
    </row>
    <row r="2652" spans="1:8" s="52" customFormat="1" ht="14.25" hidden="1">
      <c r="A2652" s="45" t="str">
        <f ca="1">IF($H2652="","",INDEX([1]NKC!$A$10:$A$5007,$H2652))</f>
        <v/>
      </c>
      <c r="B2652" s="46" t="str">
        <f ca="1">IF($H2652="","",INDEX([1]NKC!$B$10:$B$5007,$H2652))</f>
        <v/>
      </c>
      <c r="C2652" s="47" t="str">
        <f ca="1">IF($H2652="","",INDEX([1]NKC!$C$10:$C$5007,$H2652))</f>
        <v/>
      </c>
      <c r="D2652" s="48" t="str">
        <f ca="1">IF(IF($H2652="","",INDEX([1]NKC!$D$10:$D$5007,$H2652))=$C$8,IF($H2652="","",INDEX([1]NKC!$E$10:$E$5007,$H2652)),IF($H2652="","",INDEX([1]NKC!$D$10:$D$5007,$H2652)))</f>
        <v/>
      </c>
      <c r="E2652" s="49" t="str">
        <f ca="1">IF(IF($H2652="","",INDEX([1]NKC!$E$10:$E$5007,$H2652))=$C$8,"",IF($H2652="","",INDEX([1]NKC!$F$10:$F$5007,$H2652)))</f>
        <v/>
      </c>
      <c r="F2652" s="55" t="str">
        <f ca="1">IF(IF($H2652="","",INDEX([1]NKC!$D$10:$D$5007,$H2652))=$C$8,"",IF($H2652="","",INDEX([1]NKC!$F$10:$F$5007,$H2652)))</f>
        <v/>
      </c>
      <c r="G2652" s="50">
        <f ca="1">IF(SUM(E2652:F2652)=0,0,$G$11+SUM(E$12:$E2652)-SUM(F$12:$F2652))</f>
        <v>0</v>
      </c>
      <c r="H2652" s="51" t="str">
        <f ca="1">IF(IF(TYPE(MATCH($C$8,OFFSET([1]NKC!$D$10,H2651,0):'[1]NKC'!$D$5007,0)+H2651)=16,"",MATCH($C$8,OFFSET([1]NKC!$D$10,H2651,0):'[1]NKC'!$D$5007,0)+H2651)&lt;IF(TYPE(MATCH($C$8,OFFSET([1]NKC!$E$10,H2651,0):'[1]NKC'!$E$5007,0)+H2651)=16,"",MATCH($C$8,OFFSET([1]NKC!$E$10,H2651,0):'[1]NKC'!$E$5007,0)+H2651),IF(TYPE(MATCH($C$8,OFFSET([1]NKC!$D$10,H2651,0):'[1]NKC'!$D$5007,0)+H2651)=16,"",MATCH($C$8,OFFSET([1]NKC!$D$10,H2651,0):'[1]NKC'!$D$5007,0)+H2651),IF(TYPE(MATCH($C$8,OFFSET([1]NKC!$E$10,H2651,0):'[1]NKC'!$E$5007,0)+H2651)=16,"",MATCH($C$8,OFFSET([1]NKC!$E$10,H2651,0):'[1]NKC'!$E$5007,0)+H2651))</f>
        <v/>
      </c>
    </row>
    <row r="2653" spans="1:8" s="52" customFormat="1" ht="14.25" hidden="1">
      <c r="A2653" s="45" t="str">
        <f ca="1">IF($H2653="","",INDEX([1]NKC!$A$10:$A$5007,$H2653))</f>
        <v/>
      </c>
      <c r="B2653" s="46" t="str">
        <f ca="1">IF($H2653="","",INDEX([1]NKC!$B$10:$B$5007,$H2653))</f>
        <v/>
      </c>
      <c r="C2653" s="47" t="str">
        <f ca="1">IF($H2653="","",INDEX([1]NKC!$C$10:$C$5007,$H2653))</f>
        <v/>
      </c>
      <c r="D2653" s="48" t="str">
        <f ca="1">IF(IF($H2653="","",INDEX([1]NKC!$D$10:$D$5007,$H2653))=$C$8,IF($H2653="","",INDEX([1]NKC!$E$10:$E$5007,$H2653)),IF($H2653="","",INDEX([1]NKC!$D$10:$D$5007,$H2653)))</f>
        <v/>
      </c>
      <c r="E2653" s="49" t="str">
        <f ca="1">IF(IF($H2653="","",INDEX([1]NKC!$E$10:$E$5007,$H2653))=$C$8,"",IF($H2653="","",INDEX([1]NKC!$F$10:$F$5007,$H2653)))</f>
        <v/>
      </c>
      <c r="F2653" s="55" t="str">
        <f ca="1">IF(IF($H2653="","",INDEX([1]NKC!$D$10:$D$5007,$H2653))=$C$8,"",IF($H2653="","",INDEX([1]NKC!$F$10:$F$5007,$H2653)))</f>
        <v/>
      </c>
      <c r="G2653" s="50">
        <f ca="1">IF(SUM(E2653:F2653)=0,0,$G$11+SUM(E$12:$E2653)-SUM(F$12:$F2653))</f>
        <v>0</v>
      </c>
      <c r="H2653" s="51" t="str">
        <f ca="1">IF(IF(TYPE(MATCH($C$8,OFFSET([1]NKC!$D$10,H2652,0):'[1]NKC'!$D$5007,0)+H2652)=16,"",MATCH($C$8,OFFSET([1]NKC!$D$10,H2652,0):'[1]NKC'!$D$5007,0)+H2652)&lt;IF(TYPE(MATCH($C$8,OFFSET([1]NKC!$E$10,H2652,0):'[1]NKC'!$E$5007,0)+H2652)=16,"",MATCH($C$8,OFFSET([1]NKC!$E$10,H2652,0):'[1]NKC'!$E$5007,0)+H2652),IF(TYPE(MATCH($C$8,OFFSET([1]NKC!$D$10,H2652,0):'[1]NKC'!$D$5007,0)+H2652)=16,"",MATCH($C$8,OFFSET([1]NKC!$D$10,H2652,0):'[1]NKC'!$D$5007,0)+H2652),IF(TYPE(MATCH($C$8,OFFSET([1]NKC!$E$10,H2652,0):'[1]NKC'!$E$5007,0)+H2652)=16,"",MATCH($C$8,OFFSET([1]NKC!$E$10,H2652,0):'[1]NKC'!$E$5007,0)+H2652))</f>
        <v/>
      </c>
    </row>
    <row r="2654" spans="1:8" s="52" customFormat="1" ht="14.25" hidden="1">
      <c r="A2654" s="45" t="str">
        <f ca="1">IF($H2654="","",INDEX([1]NKC!$A$10:$A$5007,$H2654))</f>
        <v/>
      </c>
      <c r="B2654" s="46" t="str">
        <f ca="1">IF($H2654="","",INDEX([1]NKC!$B$10:$B$5007,$H2654))</f>
        <v/>
      </c>
      <c r="C2654" s="47" t="str">
        <f ca="1">IF($H2654="","",INDEX([1]NKC!$C$10:$C$5007,$H2654))</f>
        <v/>
      </c>
      <c r="D2654" s="48" t="str">
        <f ca="1">IF(IF($H2654="","",INDEX([1]NKC!$D$10:$D$5007,$H2654))=$C$8,IF($H2654="","",INDEX([1]NKC!$E$10:$E$5007,$H2654)),IF($H2654="","",INDEX([1]NKC!$D$10:$D$5007,$H2654)))</f>
        <v/>
      </c>
      <c r="E2654" s="49" t="str">
        <f ca="1">IF(IF($H2654="","",INDEX([1]NKC!$E$10:$E$5007,$H2654))=$C$8,"",IF($H2654="","",INDEX([1]NKC!$F$10:$F$5007,$H2654)))</f>
        <v/>
      </c>
      <c r="F2654" s="55" t="str">
        <f ca="1">IF(IF($H2654="","",INDEX([1]NKC!$D$10:$D$5007,$H2654))=$C$8,"",IF($H2654="","",INDEX([1]NKC!$F$10:$F$5007,$H2654)))</f>
        <v/>
      </c>
      <c r="G2654" s="50">
        <f ca="1">IF(SUM(E2654:F2654)=0,0,$G$11+SUM(E$12:$E2654)-SUM(F$12:$F2654))</f>
        <v>0</v>
      </c>
      <c r="H2654" s="51" t="str">
        <f ca="1">IF(IF(TYPE(MATCH($C$8,OFFSET([1]NKC!$D$10,H2653,0):'[1]NKC'!$D$5007,0)+H2653)=16,"",MATCH($C$8,OFFSET([1]NKC!$D$10,H2653,0):'[1]NKC'!$D$5007,0)+H2653)&lt;IF(TYPE(MATCH($C$8,OFFSET([1]NKC!$E$10,H2653,0):'[1]NKC'!$E$5007,0)+H2653)=16,"",MATCH($C$8,OFFSET([1]NKC!$E$10,H2653,0):'[1]NKC'!$E$5007,0)+H2653),IF(TYPE(MATCH($C$8,OFFSET([1]NKC!$D$10,H2653,0):'[1]NKC'!$D$5007,0)+H2653)=16,"",MATCH($C$8,OFFSET([1]NKC!$D$10,H2653,0):'[1]NKC'!$D$5007,0)+H2653),IF(TYPE(MATCH($C$8,OFFSET([1]NKC!$E$10,H2653,0):'[1]NKC'!$E$5007,0)+H2653)=16,"",MATCH($C$8,OFFSET([1]NKC!$E$10,H2653,0):'[1]NKC'!$E$5007,0)+H2653))</f>
        <v/>
      </c>
    </row>
    <row r="2655" spans="1:8" s="52" customFormat="1" ht="14.25" hidden="1">
      <c r="A2655" s="45" t="str">
        <f ca="1">IF($H2655="","",INDEX([1]NKC!$A$10:$A$5007,$H2655))</f>
        <v/>
      </c>
      <c r="B2655" s="46" t="str">
        <f ca="1">IF($H2655="","",INDEX([1]NKC!$B$10:$B$5007,$H2655))</f>
        <v/>
      </c>
      <c r="C2655" s="47" t="str">
        <f ca="1">IF($H2655="","",INDEX([1]NKC!$C$10:$C$5007,$H2655))</f>
        <v/>
      </c>
      <c r="D2655" s="48" t="str">
        <f ca="1">IF(IF($H2655="","",INDEX([1]NKC!$D$10:$D$5007,$H2655))=$C$8,IF($H2655="","",INDEX([1]NKC!$E$10:$E$5007,$H2655)),IF($H2655="","",INDEX([1]NKC!$D$10:$D$5007,$H2655)))</f>
        <v/>
      </c>
      <c r="E2655" s="49" t="str">
        <f ca="1">IF(IF($H2655="","",INDEX([1]NKC!$E$10:$E$5007,$H2655))=$C$8,"",IF($H2655="","",INDEX([1]NKC!$F$10:$F$5007,$H2655)))</f>
        <v/>
      </c>
      <c r="F2655" s="55" t="str">
        <f ca="1">IF(IF($H2655="","",INDEX([1]NKC!$D$10:$D$5007,$H2655))=$C$8,"",IF($H2655="","",INDEX([1]NKC!$F$10:$F$5007,$H2655)))</f>
        <v/>
      </c>
      <c r="G2655" s="50">
        <f ca="1">IF(SUM(E2655:F2655)=0,0,$G$11+SUM(E$12:$E2655)-SUM(F$12:$F2655))</f>
        <v>0</v>
      </c>
      <c r="H2655" s="51" t="str">
        <f ca="1">IF(IF(TYPE(MATCH($C$8,OFFSET([1]NKC!$D$10,H2654,0):'[1]NKC'!$D$5007,0)+H2654)=16,"",MATCH($C$8,OFFSET([1]NKC!$D$10,H2654,0):'[1]NKC'!$D$5007,0)+H2654)&lt;IF(TYPE(MATCH($C$8,OFFSET([1]NKC!$E$10,H2654,0):'[1]NKC'!$E$5007,0)+H2654)=16,"",MATCH($C$8,OFFSET([1]NKC!$E$10,H2654,0):'[1]NKC'!$E$5007,0)+H2654),IF(TYPE(MATCH($C$8,OFFSET([1]NKC!$D$10,H2654,0):'[1]NKC'!$D$5007,0)+H2654)=16,"",MATCH($C$8,OFFSET([1]NKC!$D$10,H2654,0):'[1]NKC'!$D$5007,0)+H2654),IF(TYPE(MATCH($C$8,OFFSET([1]NKC!$E$10,H2654,0):'[1]NKC'!$E$5007,0)+H2654)=16,"",MATCH($C$8,OFFSET([1]NKC!$E$10,H2654,0):'[1]NKC'!$E$5007,0)+H2654))</f>
        <v/>
      </c>
    </row>
    <row r="2656" spans="1:8" s="52" customFormat="1" ht="14.25" hidden="1">
      <c r="A2656" s="45" t="str">
        <f ca="1">IF($H2656="","",INDEX([1]NKC!$A$10:$A$5007,$H2656))</f>
        <v/>
      </c>
      <c r="B2656" s="46" t="str">
        <f ca="1">IF($H2656="","",INDEX([1]NKC!$B$10:$B$5007,$H2656))</f>
        <v/>
      </c>
      <c r="C2656" s="47" t="str">
        <f ca="1">IF($H2656="","",INDEX([1]NKC!$C$10:$C$5007,$H2656))</f>
        <v/>
      </c>
      <c r="D2656" s="48" t="str">
        <f ca="1">IF(IF($H2656="","",INDEX([1]NKC!$D$10:$D$5007,$H2656))=$C$8,IF($H2656="","",INDEX([1]NKC!$E$10:$E$5007,$H2656)),IF($H2656="","",INDEX([1]NKC!$D$10:$D$5007,$H2656)))</f>
        <v/>
      </c>
      <c r="E2656" s="49" t="str">
        <f ca="1">IF(IF($H2656="","",INDEX([1]NKC!$E$10:$E$5007,$H2656))=$C$8,"",IF($H2656="","",INDEX([1]NKC!$F$10:$F$5007,$H2656)))</f>
        <v/>
      </c>
      <c r="F2656" s="55" t="str">
        <f ca="1">IF(IF($H2656="","",INDEX([1]NKC!$D$10:$D$5007,$H2656))=$C$8,"",IF($H2656="","",INDEX([1]NKC!$F$10:$F$5007,$H2656)))</f>
        <v/>
      </c>
      <c r="G2656" s="50">
        <f ca="1">IF(SUM(E2656:F2656)=0,0,$G$11+SUM(E$12:$E2656)-SUM(F$12:$F2656))</f>
        <v>0</v>
      </c>
      <c r="H2656" s="51" t="str">
        <f ca="1">IF(IF(TYPE(MATCH($C$8,OFFSET([1]NKC!$D$10,H2655,0):'[1]NKC'!$D$5007,0)+H2655)=16,"",MATCH($C$8,OFFSET([1]NKC!$D$10,H2655,0):'[1]NKC'!$D$5007,0)+H2655)&lt;IF(TYPE(MATCH($C$8,OFFSET([1]NKC!$E$10,H2655,0):'[1]NKC'!$E$5007,0)+H2655)=16,"",MATCH($C$8,OFFSET([1]NKC!$E$10,H2655,0):'[1]NKC'!$E$5007,0)+H2655),IF(TYPE(MATCH($C$8,OFFSET([1]NKC!$D$10,H2655,0):'[1]NKC'!$D$5007,0)+H2655)=16,"",MATCH($C$8,OFFSET([1]NKC!$D$10,H2655,0):'[1]NKC'!$D$5007,0)+H2655),IF(TYPE(MATCH($C$8,OFFSET([1]NKC!$E$10,H2655,0):'[1]NKC'!$E$5007,0)+H2655)=16,"",MATCH($C$8,OFFSET([1]NKC!$E$10,H2655,0):'[1]NKC'!$E$5007,0)+H2655))</f>
        <v/>
      </c>
    </row>
    <row r="2657" spans="1:8" s="52" customFormat="1" ht="14.25" hidden="1">
      <c r="A2657" s="45" t="str">
        <f ca="1">IF($H2657="","",INDEX([1]NKC!$A$10:$A$5007,$H2657))</f>
        <v/>
      </c>
      <c r="B2657" s="46" t="str">
        <f ca="1">IF($H2657="","",INDEX([1]NKC!$B$10:$B$5007,$H2657))</f>
        <v/>
      </c>
      <c r="C2657" s="47" t="str">
        <f ca="1">IF($H2657="","",INDEX([1]NKC!$C$10:$C$5007,$H2657))</f>
        <v/>
      </c>
      <c r="D2657" s="48" t="str">
        <f ca="1">IF(IF($H2657="","",INDEX([1]NKC!$D$10:$D$5007,$H2657))=$C$8,IF($H2657="","",INDEX([1]NKC!$E$10:$E$5007,$H2657)),IF($H2657="","",INDEX([1]NKC!$D$10:$D$5007,$H2657)))</f>
        <v/>
      </c>
      <c r="E2657" s="49" t="str">
        <f ca="1">IF(IF($H2657="","",INDEX([1]NKC!$E$10:$E$5007,$H2657))=$C$8,"",IF($H2657="","",INDEX([1]NKC!$F$10:$F$5007,$H2657)))</f>
        <v/>
      </c>
      <c r="F2657" s="55" t="str">
        <f ca="1">IF(IF($H2657="","",INDEX([1]NKC!$D$10:$D$5007,$H2657))=$C$8,"",IF($H2657="","",INDEX([1]NKC!$F$10:$F$5007,$H2657)))</f>
        <v/>
      </c>
      <c r="G2657" s="50">
        <f ca="1">IF(SUM(E2657:F2657)=0,0,$G$11+SUM(E$12:$E2657)-SUM(F$12:$F2657))</f>
        <v>0</v>
      </c>
      <c r="H2657" s="51" t="str">
        <f ca="1">IF(IF(TYPE(MATCH($C$8,OFFSET([1]NKC!$D$10,H2656,0):'[1]NKC'!$D$5007,0)+H2656)=16,"",MATCH($C$8,OFFSET([1]NKC!$D$10,H2656,0):'[1]NKC'!$D$5007,0)+H2656)&lt;IF(TYPE(MATCH($C$8,OFFSET([1]NKC!$E$10,H2656,0):'[1]NKC'!$E$5007,0)+H2656)=16,"",MATCH($C$8,OFFSET([1]NKC!$E$10,H2656,0):'[1]NKC'!$E$5007,0)+H2656),IF(TYPE(MATCH($C$8,OFFSET([1]NKC!$D$10,H2656,0):'[1]NKC'!$D$5007,0)+H2656)=16,"",MATCH($C$8,OFFSET([1]NKC!$D$10,H2656,0):'[1]NKC'!$D$5007,0)+H2656),IF(TYPE(MATCH($C$8,OFFSET([1]NKC!$E$10,H2656,0):'[1]NKC'!$E$5007,0)+H2656)=16,"",MATCH($C$8,OFFSET([1]NKC!$E$10,H2656,0):'[1]NKC'!$E$5007,0)+H2656))</f>
        <v/>
      </c>
    </row>
    <row r="2658" spans="1:8" s="52" customFormat="1" ht="14.25" hidden="1">
      <c r="A2658" s="45" t="str">
        <f ca="1">IF($H2658="","",INDEX([1]NKC!$A$10:$A$5007,$H2658))</f>
        <v/>
      </c>
      <c r="B2658" s="46" t="str">
        <f ca="1">IF($H2658="","",INDEX([1]NKC!$B$10:$B$5007,$H2658))</f>
        <v/>
      </c>
      <c r="C2658" s="47" t="str">
        <f ca="1">IF($H2658="","",INDEX([1]NKC!$C$10:$C$5007,$H2658))</f>
        <v/>
      </c>
      <c r="D2658" s="48" t="str">
        <f ca="1">IF(IF($H2658="","",INDEX([1]NKC!$D$10:$D$5007,$H2658))=$C$8,IF($H2658="","",INDEX([1]NKC!$E$10:$E$5007,$H2658)),IF($H2658="","",INDEX([1]NKC!$D$10:$D$5007,$H2658)))</f>
        <v/>
      </c>
      <c r="E2658" s="49" t="str">
        <f ca="1">IF(IF($H2658="","",INDEX([1]NKC!$E$10:$E$5007,$H2658))=$C$8,"",IF($H2658="","",INDEX([1]NKC!$F$10:$F$5007,$H2658)))</f>
        <v/>
      </c>
      <c r="F2658" s="55" t="str">
        <f ca="1">IF(IF($H2658="","",INDEX([1]NKC!$D$10:$D$5007,$H2658))=$C$8,"",IF($H2658="","",INDEX([1]NKC!$F$10:$F$5007,$H2658)))</f>
        <v/>
      </c>
      <c r="G2658" s="50">
        <f ca="1">IF(SUM(E2658:F2658)=0,0,$G$11+SUM(E$12:$E2658)-SUM(F$12:$F2658))</f>
        <v>0</v>
      </c>
      <c r="H2658" s="51" t="str">
        <f ca="1">IF(IF(TYPE(MATCH($C$8,OFFSET([1]NKC!$D$10,H2657,0):'[1]NKC'!$D$5007,0)+H2657)=16,"",MATCH($C$8,OFFSET([1]NKC!$D$10,H2657,0):'[1]NKC'!$D$5007,0)+H2657)&lt;IF(TYPE(MATCH($C$8,OFFSET([1]NKC!$E$10,H2657,0):'[1]NKC'!$E$5007,0)+H2657)=16,"",MATCH($C$8,OFFSET([1]NKC!$E$10,H2657,0):'[1]NKC'!$E$5007,0)+H2657),IF(TYPE(MATCH($C$8,OFFSET([1]NKC!$D$10,H2657,0):'[1]NKC'!$D$5007,0)+H2657)=16,"",MATCH($C$8,OFFSET([1]NKC!$D$10,H2657,0):'[1]NKC'!$D$5007,0)+H2657),IF(TYPE(MATCH($C$8,OFFSET([1]NKC!$E$10,H2657,0):'[1]NKC'!$E$5007,0)+H2657)=16,"",MATCH($C$8,OFFSET([1]NKC!$E$10,H2657,0):'[1]NKC'!$E$5007,0)+H2657))</f>
        <v/>
      </c>
    </row>
    <row r="2659" spans="1:8" s="52" customFormat="1" ht="14.25" hidden="1">
      <c r="A2659" s="45" t="str">
        <f ca="1">IF($H2659="","",INDEX([1]NKC!$A$10:$A$5007,$H2659))</f>
        <v/>
      </c>
      <c r="B2659" s="46" t="str">
        <f ca="1">IF($H2659="","",INDEX([1]NKC!$B$10:$B$5007,$H2659))</f>
        <v/>
      </c>
      <c r="C2659" s="47" t="str">
        <f ca="1">IF($H2659="","",INDEX([1]NKC!$C$10:$C$5007,$H2659))</f>
        <v/>
      </c>
      <c r="D2659" s="48" t="str">
        <f ca="1">IF(IF($H2659="","",INDEX([1]NKC!$D$10:$D$5007,$H2659))=$C$8,IF($H2659="","",INDEX([1]NKC!$E$10:$E$5007,$H2659)),IF($H2659="","",INDEX([1]NKC!$D$10:$D$5007,$H2659)))</f>
        <v/>
      </c>
      <c r="E2659" s="49" t="str">
        <f ca="1">IF(IF($H2659="","",INDEX([1]NKC!$E$10:$E$5007,$H2659))=$C$8,"",IF($H2659="","",INDEX([1]NKC!$F$10:$F$5007,$H2659)))</f>
        <v/>
      </c>
      <c r="F2659" s="55" t="str">
        <f ca="1">IF(IF($H2659="","",INDEX([1]NKC!$D$10:$D$5007,$H2659))=$C$8,"",IF($H2659="","",INDEX([1]NKC!$F$10:$F$5007,$H2659)))</f>
        <v/>
      </c>
      <c r="G2659" s="50">
        <f ca="1">IF(SUM(E2659:F2659)=0,0,$G$11+SUM(E$12:$E2659)-SUM(F$12:$F2659))</f>
        <v>0</v>
      </c>
      <c r="H2659" s="51" t="str">
        <f ca="1">IF(IF(TYPE(MATCH($C$8,OFFSET([1]NKC!$D$10,H2658,0):'[1]NKC'!$D$5007,0)+H2658)=16,"",MATCH($C$8,OFFSET([1]NKC!$D$10,H2658,0):'[1]NKC'!$D$5007,0)+H2658)&lt;IF(TYPE(MATCH($C$8,OFFSET([1]NKC!$E$10,H2658,0):'[1]NKC'!$E$5007,0)+H2658)=16,"",MATCH($C$8,OFFSET([1]NKC!$E$10,H2658,0):'[1]NKC'!$E$5007,0)+H2658),IF(TYPE(MATCH($C$8,OFFSET([1]NKC!$D$10,H2658,0):'[1]NKC'!$D$5007,0)+H2658)=16,"",MATCH($C$8,OFFSET([1]NKC!$D$10,H2658,0):'[1]NKC'!$D$5007,0)+H2658),IF(TYPE(MATCH($C$8,OFFSET([1]NKC!$E$10,H2658,0):'[1]NKC'!$E$5007,0)+H2658)=16,"",MATCH($C$8,OFFSET([1]NKC!$E$10,H2658,0):'[1]NKC'!$E$5007,0)+H2658))</f>
        <v/>
      </c>
    </row>
    <row r="2660" spans="1:8" s="52" customFormat="1" ht="14.25" hidden="1">
      <c r="A2660" s="45" t="str">
        <f ca="1">IF($H2660="","",INDEX([1]NKC!$A$10:$A$5007,$H2660))</f>
        <v/>
      </c>
      <c r="B2660" s="46" t="str">
        <f ca="1">IF($H2660="","",INDEX([1]NKC!$B$10:$B$5007,$H2660))</f>
        <v/>
      </c>
      <c r="C2660" s="47" t="str">
        <f ca="1">IF($H2660="","",INDEX([1]NKC!$C$10:$C$5007,$H2660))</f>
        <v/>
      </c>
      <c r="D2660" s="48" t="str">
        <f ca="1">IF(IF($H2660="","",INDEX([1]NKC!$D$10:$D$5007,$H2660))=$C$8,IF($H2660="","",INDEX([1]NKC!$E$10:$E$5007,$H2660)),IF($H2660="","",INDEX([1]NKC!$D$10:$D$5007,$H2660)))</f>
        <v/>
      </c>
      <c r="E2660" s="49" t="str">
        <f ca="1">IF(IF($H2660="","",INDEX([1]NKC!$E$10:$E$5007,$H2660))=$C$8,"",IF($H2660="","",INDEX([1]NKC!$F$10:$F$5007,$H2660)))</f>
        <v/>
      </c>
      <c r="F2660" s="55" t="str">
        <f ca="1">IF(IF($H2660="","",INDEX([1]NKC!$D$10:$D$5007,$H2660))=$C$8,"",IF($H2660="","",INDEX([1]NKC!$F$10:$F$5007,$H2660)))</f>
        <v/>
      </c>
      <c r="G2660" s="50">
        <f ca="1">IF(SUM(E2660:F2660)=0,0,$G$11+SUM(E$12:$E2660)-SUM(F$12:$F2660))</f>
        <v>0</v>
      </c>
      <c r="H2660" s="51" t="str">
        <f ca="1">IF(IF(TYPE(MATCH($C$8,OFFSET([1]NKC!$D$10,H2659,0):'[1]NKC'!$D$5007,0)+H2659)=16,"",MATCH($C$8,OFFSET([1]NKC!$D$10,H2659,0):'[1]NKC'!$D$5007,0)+H2659)&lt;IF(TYPE(MATCH($C$8,OFFSET([1]NKC!$E$10,H2659,0):'[1]NKC'!$E$5007,0)+H2659)=16,"",MATCH($C$8,OFFSET([1]NKC!$E$10,H2659,0):'[1]NKC'!$E$5007,0)+H2659),IF(TYPE(MATCH($C$8,OFFSET([1]NKC!$D$10,H2659,0):'[1]NKC'!$D$5007,0)+H2659)=16,"",MATCH($C$8,OFFSET([1]NKC!$D$10,H2659,0):'[1]NKC'!$D$5007,0)+H2659),IF(TYPE(MATCH($C$8,OFFSET([1]NKC!$E$10,H2659,0):'[1]NKC'!$E$5007,0)+H2659)=16,"",MATCH($C$8,OFFSET([1]NKC!$E$10,H2659,0):'[1]NKC'!$E$5007,0)+H2659))</f>
        <v/>
      </c>
    </row>
    <row r="2661" spans="1:8" s="52" customFormat="1" ht="14.25" hidden="1">
      <c r="A2661" s="45" t="str">
        <f ca="1">IF($H2661="","",INDEX([1]NKC!$A$10:$A$5007,$H2661))</f>
        <v/>
      </c>
      <c r="B2661" s="46" t="str">
        <f ca="1">IF($H2661="","",INDEX([1]NKC!$B$10:$B$5007,$H2661))</f>
        <v/>
      </c>
      <c r="C2661" s="47" t="str">
        <f ca="1">IF($H2661="","",INDEX([1]NKC!$C$10:$C$5007,$H2661))</f>
        <v/>
      </c>
      <c r="D2661" s="48" t="str">
        <f ca="1">IF(IF($H2661="","",INDEX([1]NKC!$D$10:$D$5007,$H2661))=$C$8,IF($H2661="","",INDEX([1]NKC!$E$10:$E$5007,$H2661)),IF($H2661="","",INDEX([1]NKC!$D$10:$D$5007,$H2661)))</f>
        <v/>
      </c>
      <c r="E2661" s="49" t="str">
        <f ca="1">IF(IF($H2661="","",INDEX([1]NKC!$E$10:$E$5007,$H2661))=$C$8,"",IF($H2661="","",INDEX([1]NKC!$F$10:$F$5007,$H2661)))</f>
        <v/>
      </c>
      <c r="F2661" s="55" t="str">
        <f ca="1">IF(IF($H2661="","",INDEX([1]NKC!$D$10:$D$5007,$H2661))=$C$8,"",IF($H2661="","",INDEX([1]NKC!$F$10:$F$5007,$H2661)))</f>
        <v/>
      </c>
      <c r="G2661" s="50">
        <f ca="1">IF(SUM(E2661:F2661)=0,0,$G$11+SUM(E$12:$E2661)-SUM(F$12:$F2661))</f>
        <v>0</v>
      </c>
      <c r="H2661" s="51" t="str">
        <f ca="1">IF(IF(TYPE(MATCH($C$8,OFFSET([1]NKC!$D$10,H2660,0):'[1]NKC'!$D$5007,0)+H2660)=16,"",MATCH($C$8,OFFSET([1]NKC!$D$10,H2660,0):'[1]NKC'!$D$5007,0)+H2660)&lt;IF(TYPE(MATCH($C$8,OFFSET([1]NKC!$E$10,H2660,0):'[1]NKC'!$E$5007,0)+H2660)=16,"",MATCH($C$8,OFFSET([1]NKC!$E$10,H2660,0):'[1]NKC'!$E$5007,0)+H2660),IF(TYPE(MATCH($C$8,OFFSET([1]NKC!$D$10,H2660,0):'[1]NKC'!$D$5007,0)+H2660)=16,"",MATCH($C$8,OFFSET([1]NKC!$D$10,H2660,0):'[1]NKC'!$D$5007,0)+H2660),IF(TYPE(MATCH($C$8,OFFSET([1]NKC!$E$10,H2660,0):'[1]NKC'!$E$5007,0)+H2660)=16,"",MATCH($C$8,OFFSET([1]NKC!$E$10,H2660,0):'[1]NKC'!$E$5007,0)+H2660))</f>
        <v/>
      </c>
    </row>
    <row r="2662" spans="1:8" s="52" customFormat="1" ht="14.25" hidden="1">
      <c r="A2662" s="45" t="str">
        <f ca="1">IF($H2662="","",INDEX([1]NKC!$A$10:$A$5007,$H2662))</f>
        <v/>
      </c>
      <c r="B2662" s="46" t="str">
        <f ca="1">IF($H2662="","",INDEX([1]NKC!$B$10:$B$5007,$H2662))</f>
        <v/>
      </c>
      <c r="C2662" s="47" t="str">
        <f ca="1">IF($H2662="","",INDEX([1]NKC!$C$10:$C$5007,$H2662))</f>
        <v/>
      </c>
      <c r="D2662" s="48" t="str">
        <f ca="1">IF(IF($H2662="","",INDEX([1]NKC!$D$10:$D$5007,$H2662))=$C$8,IF($H2662="","",INDEX([1]NKC!$E$10:$E$5007,$H2662)),IF($H2662="","",INDEX([1]NKC!$D$10:$D$5007,$H2662)))</f>
        <v/>
      </c>
      <c r="E2662" s="49" t="str">
        <f ca="1">IF(IF($H2662="","",INDEX([1]NKC!$E$10:$E$5007,$H2662))=$C$8,"",IF($H2662="","",INDEX([1]NKC!$F$10:$F$5007,$H2662)))</f>
        <v/>
      </c>
      <c r="F2662" s="55" t="str">
        <f ca="1">IF(IF($H2662="","",INDEX([1]NKC!$D$10:$D$5007,$H2662))=$C$8,"",IF($H2662="","",INDEX([1]NKC!$F$10:$F$5007,$H2662)))</f>
        <v/>
      </c>
      <c r="G2662" s="50">
        <f ca="1">IF(SUM(E2662:F2662)=0,0,$G$11+SUM(E$12:$E2662)-SUM(F$12:$F2662))</f>
        <v>0</v>
      </c>
      <c r="H2662" s="51" t="str">
        <f ca="1">IF(IF(TYPE(MATCH($C$8,OFFSET([1]NKC!$D$10,H2661,0):'[1]NKC'!$D$5007,0)+H2661)=16,"",MATCH($C$8,OFFSET([1]NKC!$D$10,H2661,0):'[1]NKC'!$D$5007,0)+H2661)&lt;IF(TYPE(MATCH($C$8,OFFSET([1]NKC!$E$10,H2661,0):'[1]NKC'!$E$5007,0)+H2661)=16,"",MATCH($C$8,OFFSET([1]NKC!$E$10,H2661,0):'[1]NKC'!$E$5007,0)+H2661),IF(TYPE(MATCH($C$8,OFFSET([1]NKC!$D$10,H2661,0):'[1]NKC'!$D$5007,0)+H2661)=16,"",MATCH($C$8,OFFSET([1]NKC!$D$10,H2661,0):'[1]NKC'!$D$5007,0)+H2661),IF(TYPE(MATCH($C$8,OFFSET([1]NKC!$E$10,H2661,0):'[1]NKC'!$E$5007,0)+H2661)=16,"",MATCH($C$8,OFFSET([1]NKC!$E$10,H2661,0):'[1]NKC'!$E$5007,0)+H2661))</f>
        <v/>
      </c>
    </row>
    <row r="2663" spans="1:8" s="52" customFormat="1" ht="14.25" hidden="1">
      <c r="A2663" s="45" t="str">
        <f ca="1">IF($H2663="","",INDEX([1]NKC!$A$10:$A$5007,$H2663))</f>
        <v/>
      </c>
      <c r="B2663" s="46" t="str">
        <f ca="1">IF($H2663="","",INDEX([1]NKC!$B$10:$B$5007,$H2663))</f>
        <v/>
      </c>
      <c r="C2663" s="47" t="str">
        <f ca="1">IF($H2663="","",INDEX([1]NKC!$C$10:$C$5007,$H2663))</f>
        <v/>
      </c>
      <c r="D2663" s="48" t="str">
        <f ca="1">IF(IF($H2663="","",INDEX([1]NKC!$D$10:$D$5007,$H2663))=$C$8,IF($H2663="","",INDEX([1]NKC!$E$10:$E$5007,$H2663)),IF($H2663="","",INDEX([1]NKC!$D$10:$D$5007,$H2663)))</f>
        <v/>
      </c>
      <c r="E2663" s="49" t="str">
        <f ca="1">IF(IF($H2663="","",INDEX([1]NKC!$E$10:$E$5007,$H2663))=$C$8,"",IF($H2663="","",INDEX([1]NKC!$F$10:$F$5007,$H2663)))</f>
        <v/>
      </c>
      <c r="F2663" s="55" t="str">
        <f ca="1">IF(IF($H2663="","",INDEX([1]NKC!$D$10:$D$5007,$H2663))=$C$8,"",IF($H2663="","",INDEX([1]NKC!$F$10:$F$5007,$H2663)))</f>
        <v/>
      </c>
      <c r="G2663" s="50">
        <f ca="1">IF(SUM(E2663:F2663)=0,0,$G$11+SUM(E$12:$E2663)-SUM(F$12:$F2663))</f>
        <v>0</v>
      </c>
      <c r="H2663" s="51" t="str">
        <f ca="1">IF(IF(TYPE(MATCH($C$8,OFFSET([1]NKC!$D$10,H2662,0):'[1]NKC'!$D$5007,0)+H2662)=16,"",MATCH($C$8,OFFSET([1]NKC!$D$10,H2662,0):'[1]NKC'!$D$5007,0)+H2662)&lt;IF(TYPE(MATCH($C$8,OFFSET([1]NKC!$E$10,H2662,0):'[1]NKC'!$E$5007,0)+H2662)=16,"",MATCH($C$8,OFFSET([1]NKC!$E$10,H2662,0):'[1]NKC'!$E$5007,0)+H2662),IF(TYPE(MATCH($C$8,OFFSET([1]NKC!$D$10,H2662,0):'[1]NKC'!$D$5007,0)+H2662)=16,"",MATCH($C$8,OFFSET([1]NKC!$D$10,H2662,0):'[1]NKC'!$D$5007,0)+H2662),IF(TYPE(MATCH($C$8,OFFSET([1]NKC!$E$10,H2662,0):'[1]NKC'!$E$5007,0)+H2662)=16,"",MATCH($C$8,OFFSET([1]NKC!$E$10,H2662,0):'[1]NKC'!$E$5007,0)+H2662))</f>
        <v/>
      </c>
    </row>
    <row r="2664" spans="1:8" s="52" customFormat="1" ht="14.25" hidden="1">
      <c r="A2664" s="45" t="str">
        <f ca="1">IF($H2664="","",INDEX([1]NKC!$A$10:$A$5007,$H2664))</f>
        <v/>
      </c>
      <c r="B2664" s="46" t="str">
        <f ca="1">IF($H2664="","",INDEX([1]NKC!$B$10:$B$5007,$H2664))</f>
        <v/>
      </c>
      <c r="C2664" s="47" t="str">
        <f ca="1">IF($H2664="","",INDEX([1]NKC!$C$10:$C$5007,$H2664))</f>
        <v/>
      </c>
      <c r="D2664" s="48" t="str">
        <f ca="1">IF(IF($H2664="","",INDEX([1]NKC!$D$10:$D$5007,$H2664))=$C$8,IF($H2664="","",INDEX([1]NKC!$E$10:$E$5007,$H2664)),IF($H2664="","",INDEX([1]NKC!$D$10:$D$5007,$H2664)))</f>
        <v/>
      </c>
      <c r="E2664" s="49" t="str">
        <f ca="1">IF(IF($H2664="","",INDEX([1]NKC!$E$10:$E$5007,$H2664))=$C$8,"",IF($H2664="","",INDEX([1]NKC!$F$10:$F$5007,$H2664)))</f>
        <v/>
      </c>
      <c r="F2664" s="55" t="str">
        <f ca="1">IF(IF($H2664="","",INDEX([1]NKC!$D$10:$D$5007,$H2664))=$C$8,"",IF($H2664="","",INDEX([1]NKC!$F$10:$F$5007,$H2664)))</f>
        <v/>
      </c>
      <c r="G2664" s="50">
        <f ca="1">IF(SUM(E2664:F2664)=0,0,$G$11+SUM(E$12:$E2664)-SUM(F$12:$F2664))</f>
        <v>0</v>
      </c>
      <c r="H2664" s="51" t="str">
        <f ca="1">IF(IF(TYPE(MATCH($C$8,OFFSET([1]NKC!$D$10,H2663,0):'[1]NKC'!$D$5007,0)+H2663)=16,"",MATCH($C$8,OFFSET([1]NKC!$D$10,H2663,0):'[1]NKC'!$D$5007,0)+H2663)&lt;IF(TYPE(MATCH($C$8,OFFSET([1]NKC!$E$10,H2663,0):'[1]NKC'!$E$5007,0)+H2663)=16,"",MATCH($C$8,OFFSET([1]NKC!$E$10,H2663,0):'[1]NKC'!$E$5007,0)+H2663),IF(TYPE(MATCH($C$8,OFFSET([1]NKC!$D$10,H2663,0):'[1]NKC'!$D$5007,0)+H2663)=16,"",MATCH($C$8,OFFSET([1]NKC!$D$10,H2663,0):'[1]NKC'!$D$5007,0)+H2663),IF(TYPE(MATCH($C$8,OFFSET([1]NKC!$E$10,H2663,0):'[1]NKC'!$E$5007,0)+H2663)=16,"",MATCH($C$8,OFFSET([1]NKC!$E$10,H2663,0):'[1]NKC'!$E$5007,0)+H2663))</f>
        <v/>
      </c>
    </row>
    <row r="2665" spans="1:8" s="52" customFormat="1" ht="14.25" hidden="1">
      <c r="A2665" s="45" t="str">
        <f ca="1">IF($H2665="","",INDEX([1]NKC!$A$10:$A$5007,$H2665))</f>
        <v/>
      </c>
      <c r="B2665" s="46" t="str">
        <f ca="1">IF($H2665="","",INDEX([1]NKC!$B$10:$B$5007,$H2665))</f>
        <v/>
      </c>
      <c r="C2665" s="47" t="str">
        <f ca="1">IF($H2665="","",INDEX([1]NKC!$C$10:$C$5007,$H2665))</f>
        <v/>
      </c>
      <c r="D2665" s="48" t="str">
        <f ca="1">IF(IF($H2665="","",INDEX([1]NKC!$D$10:$D$5007,$H2665))=$C$8,IF($H2665="","",INDEX([1]NKC!$E$10:$E$5007,$H2665)),IF($H2665="","",INDEX([1]NKC!$D$10:$D$5007,$H2665)))</f>
        <v/>
      </c>
      <c r="E2665" s="49" t="str">
        <f ca="1">IF(IF($H2665="","",INDEX([1]NKC!$E$10:$E$5007,$H2665))=$C$8,"",IF($H2665="","",INDEX([1]NKC!$F$10:$F$5007,$H2665)))</f>
        <v/>
      </c>
      <c r="F2665" s="55" t="str">
        <f ca="1">IF(IF($H2665="","",INDEX([1]NKC!$D$10:$D$5007,$H2665))=$C$8,"",IF($H2665="","",INDEX([1]NKC!$F$10:$F$5007,$H2665)))</f>
        <v/>
      </c>
      <c r="G2665" s="50">
        <f ca="1">IF(SUM(E2665:F2665)=0,0,$G$11+SUM(E$12:$E2665)-SUM(F$12:$F2665))</f>
        <v>0</v>
      </c>
      <c r="H2665" s="51" t="str">
        <f ca="1">IF(IF(TYPE(MATCH($C$8,OFFSET([1]NKC!$D$10,H2664,0):'[1]NKC'!$D$5007,0)+H2664)=16,"",MATCH($C$8,OFFSET([1]NKC!$D$10,H2664,0):'[1]NKC'!$D$5007,0)+H2664)&lt;IF(TYPE(MATCH($C$8,OFFSET([1]NKC!$E$10,H2664,0):'[1]NKC'!$E$5007,0)+H2664)=16,"",MATCH($C$8,OFFSET([1]NKC!$E$10,H2664,0):'[1]NKC'!$E$5007,0)+H2664),IF(TYPE(MATCH($C$8,OFFSET([1]NKC!$D$10,H2664,0):'[1]NKC'!$D$5007,0)+H2664)=16,"",MATCH($C$8,OFFSET([1]NKC!$D$10,H2664,0):'[1]NKC'!$D$5007,0)+H2664),IF(TYPE(MATCH($C$8,OFFSET([1]NKC!$E$10,H2664,0):'[1]NKC'!$E$5007,0)+H2664)=16,"",MATCH($C$8,OFFSET([1]NKC!$E$10,H2664,0):'[1]NKC'!$E$5007,0)+H2664))</f>
        <v/>
      </c>
    </row>
    <row r="2666" spans="1:8" s="52" customFormat="1" ht="14.25" hidden="1">
      <c r="A2666" s="45" t="str">
        <f ca="1">IF($H2666="","",INDEX([1]NKC!$A$10:$A$5007,$H2666))</f>
        <v/>
      </c>
      <c r="B2666" s="46" t="str">
        <f ca="1">IF($H2666="","",INDEX([1]NKC!$B$10:$B$5007,$H2666))</f>
        <v/>
      </c>
      <c r="C2666" s="47" t="str">
        <f ca="1">IF($H2666="","",INDEX([1]NKC!$C$10:$C$5007,$H2666))</f>
        <v/>
      </c>
      <c r="D2666" s="48" t="str">
        <f ca="1">IF(IF($H2666="","",INDEX([1]NKC!$D$10:$D$5007,$H2666))=$C$8,IF($H2666="","",INDEX([1]NKC!$E$10:$E$5007,$H2666)),IF($H2666="","",INDEX([1]NKC!$D$10:$D$5007,$H2666)))</f>
        <v/>
      </c>
      <c r="E2666" s="49" t="str">
        <f ca="1">IF(IF($H2666="","",INDEX([1]NKC!$E$10:$E$5007,$H2666))=$C$8,"",IF($H2666="","",INDEX([1]NKC!$F$10:$F$5007,$H2666)))</f>
        <v/>
      </c>
      <c r="F2666" s="55" t="str">
        <f ca="1">IF(IF($H2666="","",INDEX([1]NKC!$D$10:$D$5007,$H2666))=$C$8,"",IF($H2666="","",INDEX([1]NKC!$F$10:$F$5007,$H2666)))</f>
        <v/>
      </c>
      <c r="G2666" s="50">
        <f ca="1">IF(SUM(E2666:F2666)=0,0,$G$11+SUM(E$12:$E2666)-SUM(F$12:$F2666))</f>
        <v>0</v>
      </c>
      <c r="H2666" s="51" t="str">
        <f ca="1">IF(IF(TYPE(MATCH($C$8,OFFSET([1]NKC!$D$10,H2665,0):'[1]NKC'!$D$5007,0)+H2665)=16,"",MATCH($C$8,OFFSET([1]NKC!$D$10,H2665,0):'[1]NKC'!$D$5007,0)+H2665)&lt;IF(TYPE(MATCH($C$8,OFFSET([1]NKC!$E$10,H2665,0):'[1]NKC'!$E$5007,0)+H2665)=16,"",MATCH($C$8,OFFSET([1]NKC!$E$10,H2665,0):'[1]NKC'!$E$5007,0)+H2665),IF(TYPE(MATCH($C$8,OFFSET([1]NKC!$D$10,H2665,0):'[1]NKC'!$D$5007,0)+H2665)=16,"",MATCH($C$8,OFFSET([1]NKC!$D$10,H2665,0):'[1]NKC'!$D$5007,0)+H2665),IF(TYPE(MATCH($C$8,OFFSET([1]NKC!$E$10,H2665,0):'[1]NKC'!$E$5007,0)+H2665)=16,"",MATCH($C$8,OFFSET([1]NKC!$E$10,H2665,0):'[1]NKC'!$E$5007,0)+H2665))</f>
        <v/>
      </c>
    </row>
    <row r="2667" spans="1:8" s="52" customFormat="1" ht="14.25" hidden="1">
      <c r="A2667" s="45" t="str">
        <f ca="1">IF($H2667="","",INDEX([1]NKC!$A$10:$A$5007,$H2667))</f>
        <v/>
      </c>
      <c r="B2667" s="46" t="str">
        <f ca="1">IF($H2667="","",INDEX([1]NKC!$B$10:$B$5007,$H2667))</f>
        <v/>
      </c>
      <c r="C2667" s="47" t="str">
        <f ca="1">IF($H2667="","",INDEX([1]NKC!$C$10:$C$5007,$H2667))</f>
        <v/>
      </c>
      <c r="D2667" s="48" t="str">
        <f ca="1">IF(IF($H2667="","",INDEX([1]NKC!$D$10:$D$5007,$H2667))=$C$8,IF($H2667="","",INDEX([1]NKC!$E$10:$E$5007,$H2667)),IF($H2667="","",INDEX([1]NKC!$D$10:$D$5007,$H2667)))</f>
        <v/>
      </c>
      <c r="E2667" s="49" t="str">
        <f ca="1">IF(IF($H2667="","",INDEX([1]NKC!$E$10:$E$5007,$H2667))=$C$8,"",IF($H2667="","",INDEX([1]NKC!$F$10:$F$5007,$H2667)))</f>
        <v/>
      </c>
      <c r="F2667" s="55" t="str">
        <f ca="1">IF(IF($H2667="","",INDEX([1]NKC!$D$10:$D$5007,$H2667))=$C$8,"",IF($H2667="","",INDEX([1]NKC!$F$10:$F$5007,$H2667)))</f>
        <v/>
      </c>
      <c r="G2667" s="50">
        <f ca="1">IF(SUM(E2667:F2667)=0,0,$G$11+SUM(E$12:$E2667)-SUM(F$12:$F2667))</f>
        <v>0</v>
      </c>
      <c r="H2667" s="51" t="str">
        <f ca="1">IF(IF(TYPE(MATCH($C$8,OFFSET([1]NKC!$D$10,H2666,0):'[1]NKC'!$D$5007,0)+H2666)=16,"",MATCH($C$8,OFFSET([1]NKC!$D$10,H2666,0):'[1]NKC'!$D$5007,0)+H2666)&lt;IF(TYPE(MATCH($C$8,OFFSET([1]NKC!$E$10,H2666,0):'[1]NKC'!$E$5007,0)+H2666)=16,"",MATCH($C$8,OFFSET([1]NKC!$E$10,H2666,0):'[1]NKC'!$E$5007,0)+H2666),IF(TYPE(MATCH($C$8,OFFSET([1]NKC!$D$10,H2666,0):'[1]NKC'!$D$5007,0)+H2666)=16,"",MATCH($C$8,OFFSET([1]NKC!$D$10,H2666,0):'[1]NKC'!$D$5007,0)+H2666),IF(TYPE(MATCH($C$8,OFFSET([1]NKC!$E$10,H2666,0):'[1]NKC'!$E$5007,0)+H2666)=16,"",MATCH($C$8,OFFSET([1]NKC!$E$10,H2666,0):'[1]NKC'!$E$5007,0)+H2666))</f>
        <v/>
      </c>
    </row>
    <row r="2668" spans="1:8" s="52" customFormat="1" ht="14.25" hidden="1">
      <c r="A2668" s="45" t="str">
        <f ca="1">IF($H2668="","",INDEX([1]NKC!$A$10:$A$5007,$H2668))</f>
        <v/>
      </c>
      <c r="B2668" s="46" t="str">
        <f ca="1">IF($H2668="","",INDEX([1]NKC!$B$10:$B$5007,$H2668))</f>
        <v/>
      </c>
      <c r="C2668" s="47" t="str">
        <f ca="1">IF($H2668="","",INDEX([1]NKC!$C$10:$C$5007,$H2668))</f>
        <v/>
      </c>
      <c r="D2668" s="48" t="str">
        <f ca="1">IF(IF($H2668="","",INDEX([1]NKC!$D$10:$D$5007,$H2668))=$C$8,IF($H2668="","",INDEX([1]NKC!$E$10:$E$5007,$H2668)),IF($H2668="","",INDEX([1]NKC!$D$10:$D$5007,$H2668)))</f>
        <v/>
      </c>
      <c r="E2668" s="49" t="str">
        <f ca="1">IF(IF($H2668="","",INDEX([1]NKC!$E$10:$E$5007,$H2668))=$C$8,"",IF($H2668="","",INDEX([1]NKC!$F$10:$F$5007,$H2668)))</f>
        <v/>
      </c>
      <c r="F2668" s="55" t="str">
        <f ca="1">IF(IF($H2668="","",INDEX([1]NKC!$D$10:$D$5007,$H2668))=$C$8,"",IF($H2668="","",INDEX([1]NKC!$F$10:$F$5007,$H2668)))</f>
        <v/>
      </c>
      <c r="G2668" s="50">
        <f ca="1">IF(SUM(E2668:F2668)=0,0,$G$11+SUM(E$12:$E2668)-SUM(F$12:$F2668))</f>
        <v>0</v>
      </c>
      <c r="H2668" s="51" t="str">
        <f ca="1">IF(IF(TYPE(MATCH($C$8,OFFSET([1]NKC!$D$10,H2667,0):'[1]NKC'!$D$5007,0)+H2667)=16,"",MATCH($C$8,OFFSET([1]NKC!$D$10,H2667,0):'[1]NKC'!$D$5007,0)+H2667)&lt;IF(TYPE(MATCH($C$8,OFFSET([1]NKC!$E$10,H2667,0):'[1]NKC'!$E$5007,0)+H2667)=16,"",MATCH($C$8,OFFSET([1]NKC!$E$10,H2667,0):'[1]NKC'!$E$5007,0)+H2667),IF(TYPE(MATCH($C$8,OFFSET([1]NKC!$D$10,H2667,0):'[1]NKC'!$D$5007,0)+H2667)=16,"",MATCH($C$8,OFFSET([1]NKC!$D$10,H2667,0):'[1]NKC'!$D$5007,0)+H2667),IF(TYPE(MATCH($C$8,OFFSET([1]NKC!$E$10,H2667,0):'[1]NKC'!$E$5007,0)+H2667)=16,"",MATCH($C$8,OFFSET([1]NKC!$E$10,H2667,0):'[1]NKC'!$E$5007,0)+H2667))</f>
        <v/>
      </c>
    </row>
    <row r="2669" spans="1:8" s="52" customFormat="1" ht="14.25" hidden="1">
      <c r="A2669" s="45" t="str">
        <f ca="1">IF($H2669="","",INDEX([1]NKC!$A$10:$A$5007,$H2669))</f>
        <v/>
      </c>
      <c r="B2669" s="46" t="str">
        <f ca="1">IF($H2669="","",INDEX([1]NKC!$B$10:$B$5007,$H2669))</f>
        <v/>
      </c>
      <c r="C2669" s="47" t="str">
        <f ca="1">IF($H2669="","",INDEX([1]NKC!$C$10:$C$5007,$H2669))</f>
        <v/>
      </c>
      <c r="D2669" s="48" t="str">
        <f ca="1">IF(IF($H2669="","",INDEX([1]NKC!$D$10:$D$5007,$H2669))=$C$8,IF($H2669="","",INDEX([1]NKC!$E$10:$E$5007,$H2669)),IF($H2669="","",INDEX([1]NKC!$D$10:$D$5007,$H2669)))</f>
        <v/>
      </c>
      <c r="E2669" s="49" t="str">
        <f ca="1">IF(IF($H2669="","",INDEX([1]NKC!$E$10:$E$5007,$H2669))=$C$8,"",IF($H2669="","",INDEX([1]NKC!$F$10:$F$5007,$H2669)))</f>
        <v/>
      </c>
      <c r="F2669" s="55" t="str">
        <f ca="1">IF(IF($H2669="","",INDEX([1]NKC!$D$10:$D$5007,$H2669))=$C$8,"",IF($H2669="","",INDEX([1]NKC!$F$10:$F$5007,$H2669)))</f>
        <v/>
      </c>
      <c r="G2669" s="50">
        <f ca="1">IF(SUM(E2669:F2669)=0,0,$G$11+SUM(E$12:$E2669)-SUM(F$12:$F2669))</f>
        <v>0</v>
      </c>
      <c r="H2669" s="51" t="str">
        <f ca="1">IF(IF(TYPE(MATCH($C$8,OFFSET([1]NKC!$D$10,H2668,0):'[1]NKC'!$D$5007,0)+H2668)=16,"",MATCH($C$8,OFFSET([1]NKC!$D$10,H2668,0):'[1]NKC'!$D$5007,0)+H2668)&lt;IF(TYPE(MATCH($C$8,OFFSET([1]NKC!$E$10,H2668,0):'[1]NKC'!$E$5007,0)+H2668)=16,"",MATCH($C$8,OFFSET([1]NKC!$E$10,H2668,0):'[1]NKC'!$E$5007,0)+H2668),IF(TYPE(MATCH($C$8,OFFSET([1]NKC!$D$10,H2668,0):'[1]NKC'!$D$5007,0)+H2668)=16,"",MATCH($C$8,OFFSET([1]NKC!$D$10,H2668,0):'[1]NKC'!$D$5007,0)+H2668),IF(TYPE(MATCH($C$8,OFFSET([1]NKC!$E$10,H2668,0):'[1]NKC'!$E$5007,0)+H2668)=16,"",MATCH($C$8,OFFSET([1]NKC!$E$10,H2668,0):'[1]NKC'!$E$5007,0)+H2668))</f>
        <v/>
      </c>
    </row>
    <row r="2670" spans="1:8" s="52" customFormat="1" ht="14.25" hidden="1">
      <c r="A2670" s="45" t="str">
        <f ca="1">IF($H2670="","",INDEX([1]NKC!$A$10:$A$5007,$H2670))</f>
        <v/>
      </c>
      <c r="B2670" s="46" t="str">
        <f ca="1">IF($H2670="","",INDEX([1]NKC!$B$10:$B$5007,$H2670))</f>
        <v/>
      </c>
      <c r="C2670" s="47" t="str">
        <f ca="1">IF($H2670="","",INDEX([1]NKC!$C$10:$C$5007,$H2670))</f>
        <v/>
      </c>
      <c r="D2670" s="48" t="str">
        <f ca="1">IF(IF($H2670="","",INDEX([1]NKC!$D$10:$D$5007,$H2670))=$C$8,IF($H2670="","",INDEX([1]NKC!$E$10:$E$5007,$H2670)),IF($H2670="","",INDEX([1]NKC!$D$10:$D$5007,$H2670)))</f>
        <v/>
      </c>
      <c r="E2670" s="49" t="str">
        <f ca="1">IF(IF($H2670="","",INDEX([1]NKC!$E$10:$E$5007,$H2670))=$C$8,"",IF($H2670="","",INDEX([1]NKC!$F$10:$F$5007,$H2670)))</f>
        <v/>
      </c>
      <c r="F2670" s="55" t="str">
        <f ca="1">IF(IF($H2670="","",INDEX([1]NKC!$D$10:$D$5007,$H2670))=$C$8,"",IF($H2670="","",INDEX([1]NKC!$F$10:$F$5007,$H2670)))</f>
        <v/>
      </c>
      <c r="G2670" s="50">
        <f ca="1">IF(SUM(E2670:F2670)=0,0,$G$11+SUM(E$12:$E2670)-SUM(F$12:$F2670))</f>
        <v>0</v>
      </c>
      <c r="H2670" s="51" t="str">
        <f ca="1">IF(IF(TYPE(MATCH($C$8,OFFSET([1]NKC!$D$10,H2669,0):'[1]NKC'!$D$5007,0)+H2669)=16,"",MATCH($C$8,OFFSET([1]NKC!$D$10,H2669,0):'[1]NKC'!$D$5007,0)+H2669)&lt;IF(TYPE(MATCH($C$8,OFFSET([1]NKC!$E$10,H2669,0):'[1]NKC'!$E$5007,0)+H2669)=16,"",MATCH($C$8,OFFSET([1]NKC!$E$10,H2669,0):'[1]NKC'!$E$5007,0)+H2669),IF(TYPE(MATCH($C$8,OFFSET([1]NKC!$D$10,H2669,0):'[1]NKC'!$D$5007,0)+H2669)=16,"",MATCH($C$8,OFFSET([1]NKC!$D$10,H2669,0):'[1]NKC'!$D$5007,0)+H2669),IF(TYPE(MATCH($C$8,OFFSET([1]NKC!$E$10,H2669,0):'[1]NKC'!$E$5007,0)+H2669)=16,"",MATCH($C$8,OFFSET([1]NKC!$E$10,H2669,0):'[1]NKC'!$E$5007,0)+H2669))</f>
        <v/>
      </c>
    </row>
    <row r="2671" spans="1:8" s="52" customFormat="1" ht="14.25" hidden="1">
      <c r="A2671" s="45" t="str">
        <f ca="1">IF($H2671="","",INDEX([1]NKC!$A$10:$A$5007,$H2671))</f>
        <v/>
      </c>
      <c r="B2671" s="46" t="str">
        <f ca="1">IF($H2671="","",INDEX([1]NKC!$B$10:$B$5007,$H2671))</f>
        <v/>
      </c>
      <c r="C2671" s="47" t="str">
        <f ca="1">IF($H2671="","",INDEX([1]NKC!$C$10:$C$5007,$H2671))</f>
        <v/>
      </c>
      <c r="D2671" s="48" t="str">
        <f ca="1">IF(IF($H2671="","",INDEX([1]NKC!$D$10:$D$5007,$H2671))=$C$8,IF($H2671="","",INDEX([1]NKC!$E$10:$E$5007,$H2671)),IF($H2671="","",INDEX([1]NKC!$D$10:$D$5007,$H2671)))</f>
        <v/>
      </c>
      <c r="E2671" s="49" t="str">
        <f ca="1">IF(IF($H2671="","",INDEX([1]NKC!$E$10:$E$5007,$H2671))=$C$8,"",IF($H2671="","",INDEX([1]NKC!$F$10:$F$5007,$H2671)))</f>
        <v/>
      </c>
      <c r="F2671" s="55" t="str">
        <f ca="1">IF(IF($H2671="","",INDEX([1]NKC!$D$10:$D$5007,$H2671))=$C$8,"",IF($H2671="","",INDEX([1]NKC!$F$10:$F$5007,$H2671)))</f>
        <v/>
      </c>
      <c r="G2671" s="50">
        <f ca="1">IF(SUM(E2671:F2671)=0,0,$G$11+SUM(E$12:$E2671)-SUM(F$12:$F2671))</f>
        <v>0</v>
      </c>
      <c r="H2671" s="51" t="str">
        <f ca="1">IF(IF(TYPE(MATCH($C$8,OFFSET([1]NKC!$D$10,H2670,0):'[1]NKC'!$D$5007,0)+H2670)=16,"",MATCH($C$8,OFFSET([1]NKC!$D$10,H2670,0):'[1]NKC'!$D$5007,0)+H2670)&lt;IF(TYPE(MATCH($C$8,OFFSET([1]NKC!$E$10,H2670,0):'[1]NKC'!$E$5007,0)+H2670)=16,"",MATCH($C$8,OFFSET([1]NKC!$E$10,H2670,0):'[1]NKC'!$E$5007,0)+H2670),IF(TYPE(MATCH($C$8,OFFSET([1]NKC!$D$10,H2670,0):'[1]NKC'!$D$5007,0)+H2670)=16,"",MATCH($C$8,OFFSET([1]NKC!$D$10,H2670,0):'[1]NKC'!$D$5007,0)+H2670),IF(TYPE(MATCH($C$8,OFFSET([1]NKC!$E$10,H2670,0):'[1]NKC'!$E$5007,0)+H2670)=16,"",MATCH($C$8,OFFSET([1]NKC!$E$10,H2670,0):'[1]NKC'!$E$5007,0)+H2670))</f>
        <v/>
      </c>
    </row>
    <row r="2672" spans="1:8" s="52" customFormat="1" ht="14.25" hidden="1">
      <c r="A2672" s="45" t="str">
        <f ca="1">IF($H2672="","",INDEX([1]NKC!$A$10:$A$5007,$H2672))</f>
        <v/>
      </c>
      <c r="B2672" s="46" t="str">
        <f ca="1">IF($H2672="","",INDEX([1]NKC!$B$10:$B$5007,$H2672))</f>
        <v/>
      </c>
      <c r="C2672" s="47" t="str">
        <f ca="1">IF($H2672="","",INDEX([1]NKC!$C$10:$C$5007,$H2672))</f>
        <v/>
      </c>
      <c r="D2672" s="48" t="str">
        <f ca="1">IF(IF($H2672="","",INDEX([1]NKC!$D$10:$D$5007,$H2672))=$C$8,IF($H2672="","",INDEX([1]NKC!$E$10:$E$5007,$H2672)),IF($H2672="","",INDEX([1]NKC!$D$10:$D$5007,$H2672)))</f>
        <v/>
      </c>
      <c r="E2672" s="49" t="str">
        <f ca="1">IF(IF($H2672="","",INDEX([1]NKC!$E$10:$E$5007,$H2672))=$C$8,"",IF($H2672="","",INDEX([1]NKC!$F$10:$F$5007,$H2672)))</f>
        <v/>
      </c>
      <c r="F2672" s="55" t="str">
        <f ca="1">IF(IF($H2672="","",INDEX([1]NKC!$D$10:$D$5007,$H2672))=$C$8,"",IF($H2672="","",INDEX([1]NKC!$F$10:$F$5007,$H2672)))</f>
        <v/>
      </c>
      <c r="G2672" s="50">
        <f ca="1">IF(SUM(E2672:F2672)=0,0,$G$11+SUM(E$12:$E2672)-SUM(F$12:$F2672))</f>
        <v>0</v>
      </c>
      <c r="H2672" s="51" t="str">
        <f ca="1">IF(IF(TYPE(MATCH($C$8,OFFSET([1]NKC!$D$10,H2671,0):'[1]NKC'!$D$5007,0)+H2671)=16,"",MATCH($C$8,OFFSET([1]NKC!$D$10,H2671,0):'[1]NKC'!$D$5007,0)+H2671)&lt;IF(TYPE(MATCH($C$8,OFFSET([1]NKC!$E$10,H2671,0):'[1]NKC'!$E$5007,0)+H2671)=16,"",MATCH($C$8,OFFSET([1]NKC!$E$10,H2671,0):'[1]NKC'!$E$5007,0)+H2671),IF(TYPE(MATCH($C$8,OFFSET([1]NKC!$D$10,H2671,0):'[1]NKC'!$D$5007,0)+H2671)=16,"",MATCH($C$8,OFFSET([1]NKC!$D$10,H2671,0):'[1]NKC'!$D$5007,0)+H2671),IF(TYPE(MATCH($C$8,OFFSET([1]NKC!$E$10,H2671,0):'[1]NKC'!$E$5007,0)+H2671)=16,"",MATCH($C$8,OFFSET([1]NKC!$E$10,H2671,0):'[1]NKC'!$E$5007,0)+H2671))</f>
        <v/>
      </c>
    </row>
    <row r="2673" spans="1:8" s="52" customFormat="1" ht="14.25" hidden="1">
      <c r="A2673" s="45" t="str">
        <f ca="1">IF($H2673="","",INDEX([1]NKC!$A$10:$A$5007,$H2673))</f>
        <v/>
      </c>
      <c r="B2673" s="46" t="str">
        <f ca="1">IF($H2673="","",INDEX([1]NKC!$B$10:$B$5007,$H2673))</f>
        <v/>
      </c>
      <c r="C2673" s="47" t="str">
        <f ca="1">IF($H2673="","",INDEX([1]NKC!$C$10:$C$5007,$H2673))</f>
        <v/>
      </c>
      <c r="D2673" s="48" t="str">
        <f ca="1">IF(IF($H2673="","",INDEX([1]NKC!$D$10:$D$5007,$H2673))=$C$8,IF($H2673="","",INDEX([1]NKC!$E$10:$E$5007,$H2673)),IF($H2673="","",INDEX([1]NKC!$D$10:$D$5007,$H2673)))</f>
        <v/>
      </c>
      <c r="E2673" s="49" t="str">
        <f ca="1">IF(IF($H2673="","",INDEX([1]NKC!$E$10:$E$5007,$H2673))=$C$8,"",IF($H2673="","",INDEX([1]NKC!$F$10:$F$5007,$H2673)))</f>
        <v/>
      </c>
      <c r="F2673" s="55" t="str">
        <f ca="1">IF(IF($H2673="","",INDEX([1]NKC!$D$10:$D$5007,$H2673))=$C$8,"",IF($H2673="","",INDEX([1]NKC!$F$10:$F$5007,$H2673)))</f>
        <v/>
      </c>
      <c r="G2673" s="50">
        <f ca="1">IF(SUM(E2673:F2673)=0,0,$G$11+SUM(E$12:$E2673)-SUM(F$12:$F2673))</f>
        <v>0</v>
      </c>
      <c r="H2673" s="51" t="str">
        <f ca="1">IF(IF(TYPE(MATCH($C$8,OFFSET([1]NKC!$D$10,H2672,0):'[1]NKC'!$D$5007,0)+H2672)=16,"",MATCH($C$8,OFFSET([1]NKC!$D$10,H2672,0):'[1]NKC'!$D$5007,0)+H2672)&lt;IF(TYPE(MATCH($C$8,OFFSET([1]NKC!$E$10,H2672,0):'[1]NKC'!$E$5007,0)+H2672)=16,"",MATCH($C$8,OFFSET([1]NKC!$E$10,H2672,0):'[1]NKC'!$E$5007,0)+H2672),IF(TYPE(MATCH($C$8,OFFSET([1]NKC!$D$10,H2672,0):'[1]NKC'!$D$5007,0)+H2672)=16,"",MATCH($C$8,OFFSET([1]NKC!$D$10,H2672,0):'[1]NKC'!$D$5007,0)+H2672),IF(TYPE(MATCH($C$8,OFFSET([1]NKC!$E$10,H2672,0):'[1]NKC'!$E$5007,0)+H2672)=16,"",MATCH($C$8,OFFSET([1]NKC!$E$10,H2672,0):'[1]NKC'!$E$5007,0)+H2672))</f>
        <v/>
      </c>
    </row>
    <row r="2674" spans="1:8" s="52" customFormat="1" ht="14.25" hidden="1">
      <c r="A2674" s="45" t="str">
        <f ca="1">IF($H2674="","",INDEX([1]NKC!$A$10:$A$5007,$H2674))</f>
        <v/>
      </c>
      <c r="B2674" s="46" t="str">
        <f ca="1">IF($H2674="","",INDEX([1]NKC!$B$10:$B$5007,$H2674))</f>
        <v/>
      </c>
      <c r="C2674" s="47" t="str">
        <f ca="1">IF($H2674="","",INDEX([1]NKC!$C$10:$C$5007,$H2674))</f>
        <v/>
      </c>
      <c r="D2674" s="48" t="str">
        <f ca="1">IF(IF($H2674="","",INDEX([1]NKC!$D$10:$D$5007,$H2674))=$C$8,IF($H2674="","",INDEX([1]NKC!$E$10:$E$5007,$H2674)),IF($H2674="","",INDEX([1]NKC!$D$10:$D$5007,$H2674)))</f>
        <v/>
      </c>
      <c r="E2674" s="49" t="str">
        <f ca="1">IF(IF($H2674="","",INDEX([1]NKC!$E$10:$E$5007,$H2674))=$C$8,"",IF($H2674="","",INDEX([1]NKC!$F$10:$F$5007,$H2674)))</f>
        <v/>
      </c>
      <c r="F2674" s="55" t="str">
        <f ca="1">IF(IF($H2674="","",INDEX([1]NKC!$D$10:$D$5007,$H2674))=$C$8,"",IF($H2674="","",INDEX([1]NKC!$F$10:$F$5007,$H2674)))</f>
        <v/>
      </c>
      <c r="G2674" s="50">
        <f ca="1">IF(SUM(E2674:F2674)=0,0,$G$11+SUM(E$12:$E2674)-SUM(F$12:$F2674))</f>
        <v>0</v>
      </c>
      <c r="H2674" s="51" t="str">
        <f ca="1">IF(IF(TYPE(MATCH($C$8,OFFSET([1]NKC!$D$10,H2673,0):'[1]NKC'!$D$5007,0)+H2673)=16,"",MATCH($C$8,OFFSET([1]NKC!$D$10,H2673,0):'[1]NKC'!$D$5007,0)+H2673)&lt;IF(TYPE(MATCH($C$8,OFFSET([1]NKC!$E$10,H2673,0):'[1]NKC'!$E$5007,0)+H2673)=16,"",MATCH($C$8,OFFSET([1]NKC!$E$10,H2673,0):'[1]NKC'!$E$5007,0)+H2673),IF(TYPE(MATCH($C$8,OFFSET([1]NKC!$D$10,H2673,0):'[1]NKC'!$D$5007,0)+H2673)=16,"",MATCH($C$8,OFFSET([1]NKC!$D$10,H2673,0):'[1]NKC'!$D$5007,0)+H2673),IF(TYPE(MATCH($C$8,OFFSET([1]NKC!$E$10,H2673,0):'[1]NKC'!$E$5007,0)+H2673)=16,"",MATCH($C$8,OFFSET([1]NKC!$E$10,H2673,0):'[1]NKC'!$E$5007,0)+H2673))</f>
        <v/>
      </c>
    </row>
    <row r="2675" spans="1:8" s="52" customFormat="1" ht="14.25" hidden="1">
      <c r="A2675" s="45" t="str">
        <f ca="1">IF($H2675="","",INDEX([1]NKC!$A$10:$A$5007,$H2675))</f>
        <v/>
      </c>
      <c r="B2675" s="46" t="str">
        <f ca="1">IF($H2675="","",INDEX([1]NKC!$B$10:$B$5007,$H2675))</f>
        <v/>
      </c>
      <c r="C2675" s="47" t="str">
        <f ca="1">IF($H2675="","",INDEX([1]NKC!$C$10:$C$5007,$H2675))</f>
        <v/>
      </c>
      <c r="D2675" s="48" t="str">
        <f ca="1">IF(IF($H2675="","",INDEX([1]NKC!$D$10:$D$5007,$H2675))=$C$8,IF($H2675="","",INDEX([1]NKC!$E$10:$E$5007,$H2675)),IF($H2675="","",INDEX([1]NKC!$D$10:$D$5007,$H2675)))</f>
        <v/>
      </c>
      <c r="E2675" s="49" t="str">
        <f ca="1">IF(IF($H2675="","",INDEX([1]NKC!$E$10:$E$5007,$H2675))=$C$8,"",IF($H2675="","",INDEX([1]NKC!$F$10:$F$5007,$H2675)))</f>
        <v/>
      </c>
      <c r="F2675" s="55" t="str">
        <f ca="1">IF(IF($H2675="","",INDEX([1]NKC!$D$10:$D$5007,$H2675))=$C$8,"",IF($H2675="","",INDEX([1]NKC!$F$10:$F$5007,$H2675)))</f>
        <v/>
      </c>
      <c r="G2675" s="50">
        <f ca="1">IF(SUM(E2675:F2675)=0,0,$G$11+SUM(E$12:$E2675)-SUM(F$12:$F2675))</f>
        <v>0</v>
      </c>
      <c r="H2675" s="51" t="str">
        <f ca="1">IF(IF(TYPE(MATCH($C$8,OFFSET([1]NKC!$D$10,H2674,0):'[1]NKC'!$D$5007,0)+H2674)=16,"",MATCH($C$8,OFFSET([1]NKC!$D$10,H2674,0):'[1]NKC'!$D$5007,0)+H2674)&lt;IF(TYPE(MATCH($C$8,OFFSET([1]NKC!$E$10,H2674,0):'[1]NKC'!$E$5007,0)+H2674)=16,"",MATCH($C$8,OFFSET([1]NKC!$E$10,H2674,0):'[1]NKC'!$E$5007,0)+H2674),IF(TYPE(MATCH($C$8,OFFSET([1]NKC!$D$10,H2674,0):'[1]NKC'!$D$5007,0)+H2674)=16,"",MATCH($C$8,OFFSET([1]NKC!$D$10,H2674,0):'[1]NKC'!$D$5007,0)+H2674),IF(TYPE(MATCH($C$8,OFFSET([1]NKC!$E$10,H2674,0):'[1]NKC'!$E$5007,0)+H2674)=16,"",MATCH($C$8,OFFSET([1]NKC!$E$10,H2674,0):'[1]NKC'!$E$5007,0)+H2674))</f>
        <v/>
      </c>
    </row>
    <row r="2676" spans="1:8" s="52" customFormat="1" ht="14.25" hidden="1">
      <c r="A2676" s="45" t="str">
        <f ca="1">IF($H2676="","",INDEX([1]NKC!$A$10:$A$5007,$H2676))</f>
        <v/>
      </c>
      <c r="B2676" s="46" t="str">
        <f ca="1">IF($H2676="","",INDEX([1]NKC!$B$10:$B$5007,$H2676))</f>
        <v/>
      </c>
      <c r="C2676" s="47" t="str">
        <f ca="1">IF($H2676="","",INDEX([1]NKC!$C$10:$C$5007,$H2676))</f>
        <v/>
      </c>
      <c r="D2676" s="48" t="str">
        <f ca="1">IF(IF($H2676="","",INDEX([1]NKC!$D$10:$D$5007,$H2676))=$C$8,IF($H2676="","",INDEX([1]NKC!$E$10:$E$5007,$H2676)),IF($H2676="","",INDEX([1]NKC!$D$10:$D$5007,$H2676)))</f>
        <v/>
      </c>
      <c r="E2676" s="49" t="str">
        <f ca="1">IF(IF($H2676="","",INDEX([1]NKC!$E$10:$E$5007,$H2676))=$C$8,"",IF($H2676="","",INDEX([1]NKC!$F$10:$F$5007,$H2676)))</f>
        <v/>
      </c>
      <c r="F2676" s="55" t="str">
        <f ca="1">IF(IF($H2676="","",INDEX([1]NKC!$D$10:$D$5007,$H2676))=$C$8,"",IF($H2676="","",INDEX([1]NKC!$F$10:$F$5007,$H2676)))</f>
        <v/>
      </c>
      <c r="G2676" s="50">
        <f ca="1">IF(SUM(E2676:F2676)=0,0,$G$11+SUM(E$12:$E2676)-SUM(F$12:$F2676))</f>
        <v>0</v>
      </c>
      <c r="H2676" s="51" t="str">
        <f ca="1">IF(IF(TYPE(MATCH($C$8,OFFSET([1]NKC!$D$10,H2675,0):'[1]NKC'!$D$5007,0)+H2675)=16,"",MATCH($C$8,OFFSET([1]NKC!$D$10,H2675,0):'[1]NKC'!$D$5007,0)+H2675)&lt;IF(TYPE(MATCH($C$8,OFFSET([1]NKC!$E$10,H2675,0):'[1]NKC'!$E$5007,0)+H2675)=16,"",MATCH($C$8,OFFSET([1]NKC!$E$10,H2675,0):'[1]NKC'!$E$5007,0)+H2675),IF(TYPE(MATCH($C$8,OFFSET([1]NKC!$D$10,H2675,0):'[1]NKC'!$D$5007,0)+H2675)=16,"",MATCH($C$8,OFFSET([1]NKC!$D$10,H2675,0):'[1]NKC'!$D$5007,0)+H2675),IF(TYPE(MATCH($C$8,OFFSET([1]NKC!$E$10,H2675,0):'[1]NKC'!$E$5007,0)+H2675)=16,"",MATCH($C$8,OFFSET([1]NKC!$E$10,H2675,0):'[1]NKC'!$E$5007,0)+H2675))</f>
        <v/>
      </c>
    </row>
    <row r="2677" spans="1:8" s="52" customFormat="1" ht="14.25" hidden="1">
      <c r="A2677" s="45" t="str">
        <f ca="1">IF($H2677="","",INDEX([1]NKC!$A$10:$A$5007,$H2677))</f>
        <v/>
      </c>
      <c r="B2677" s="46" t="str">
        <f ca="1">IF($H2677="","",INDEX([1]NKC!$B$10:$B$5007,$H2677))</f>
        <v/>
      </c>
      <c r="C2677" s="47" t="str">
        <f ca="1">IF($H2677="","",INDEX([1]NKC!$C$10:$C$5007,$H2677))</f>
        <v/>
      </c>
      <c r="D2677" s="48" t="str">
        <f ca="1">IF(IF($H2677="","",INDEX([1]NKC!$D$10:$D$5007,$H2677))=$C$8,IF($H2677="","",INDEX([1]NKC!$E$10:$E$5007,$H2677)),IF($H2677="","",INDEX([1]NKC!$D$10:$D$5007,$H2677)))</f>
        <v/>
      </c>
      <c r="E2677" s="49" t="str">
        <f ca="1">IF(IF($H2677="","",INDEX([1]NKC!$E$10:$E$5007,$H2677))=$C$8,"",IF($H2677="","",INDEX([1]NKC!$F$10:$F$5007,$H2677)))</f>
        <v/>
      </c>
      <c r="F2677" s="55" t="str">
        <f ca="1">IF(IF($H2677="","",INDEX([1]NKC!$D$10:$D$5007,$H2677))=$C$8,"",IF($H2677="","",INDEX([1]NKC!$F$10:$F$5007,$H2677)))</f>
        <v/>
      </c>
      <c r="G2677" s="50">
        <f ca="1">IF(SUM(E2677:F2677)=0,0,$G$11+SUM(E$12:$E2677)-SUM(F$12:$F2677))</f>
        <v>0</v>
      </c>
      <c r="H2677" s="51" t="str">
        <f ca="1">IF(IF(TYPE(MATCH($C$8,OFFSET([1]NKC!$D$10,H2676,0):'[1]NKC'!$D$5007,0)+H2676)=16,"",MATCH($C$8,OFFSET([1]NKC!$D$10,H2676,0):'[1]NKC'!$D$5007,0)+H2676)&lt;IF(TYPE(MATCH($C$8,OFFSET([1]NKC!$E$10,H2676,0):'[1]NKC'!$E$5007,0)+H2676)=16,"",MATCH($C$8,OFFSET([1]NKC!$E$10,H2676,0):'[1]NKC'!$E$5007,0)+H2676),IF(TYPE(MATCH($C$8,OFFSET([1]NKC!$D$10,H2676,0):'[1]NKC'!$D$5007,0)+H2676)=16,"",MATCH($C$8,OFFSET([1]NKC!$D$10,H2676,0):'[1]NKC'!$D$5007,0)+H2676),IF(TYPE(MATCH($C$8,OFFSET([1]NKC!$E$10,H2676,0):'[1]NKC'!$E$5007,0)+H2676)=16,"",MATCH($C$8,OFFSET([1]NKC!$E$10,H2676,0):'[1]NKC'!$E$5007,0)+H2676))</f>
        <v/>
      </c>
    </row>
    <row r="2678" spans="1:8" s="52" customFormat="1" ht="14.25" hidden="1">
      <c r="A2678" s="45" t="str">
        <f ca="1">IF($H2678="","",INDEX([1]NKC!$A$10:$A$5007,$H2678))</f>
        <v/>
      </c>
      <c r="B2678" s="46" t="str">
        <f ca="1">IF($H2678="","",INDEX([1]NKC!$B$10:$B$5007,$H2678))</f>
        <v/>
      </c>
      <c r="C2678" s="47" t="str">
        <f ca="1">IF($H2678="","",INDEX([1]NKC!$C$10:$C$5007,$H2678))</f>
        <v/>
      </c>
      <c r="D2678" s="48" t="str">
        <f ca="1">IF(IF($H2678="","",INDEX([1]NKC!$D$10:$D$5007,$H2678))=$C$8,IF($H2678="","",INDEX([1]NKC!$E$10:$E$5007,$H2678)),IF($H2678="","",INDEX([1]NKC!$D$10:$D$5007,$H2678)))</f>
        <v/>
      </c>
      <c r="E2678" s="49" t="str">
        <f ca="1">IF(IF($H2678="","",INDEX([1]NKC!$E$10:$E$5007,$H2678))=$C$8,"",IF($H2678="","",INDEX([1]NKC!$F$10:$F$5007,$H2678)))</f>
        <v/>
      </c>
      <c r="F2678" s="55" t="str">
        <f ca="1">IF(IF($H2678="","",INDEX([1]NKC!$D$10:$D$5007,$H2678))=$C$8,"",IF($H2678="","",INDEX([1]NKC!$F$10:$F$5007,$H2678)))</f>
        <v/>
      </c>
      <c r="G2678" s="50">
        <f ca="1">IF(SUM(E2678:F2678)=0,0,$G$11+SUM(E$12:$E2678)-SUM(F$12:$F2678))</f>
        <v>0</v>
      </c>
      <c r="H2678" s="51" t="str">
        <f ca="1">IF(IF(TYPE(MATCH($C$8,OFFSET([1]NKC!$D$10,H2677,0):'[1]NKC'!$D$5007,0)+H2677)=16,"",MATCH($C$8,OFFSET([1]NKC!$D$10,H2677,0):'[1]NKC'!$D$5007,0)+H2677)&lt;IF(TYPE(MATCH($C$8,OFFSET([1]NKC!$E$10,H2677,0):'[1]NKC'!$E$5007,0)+H2677)=16,"",MATCH($C$8,OFFSET([1]NKC!$E$10,H2677,0):'[1]NKC'!$E$5007,0)+H2677),IF(TYPE(MATCH($C$8,OFFSET([1]NKC!$D$10,H2677,0):'[1]NKC'!$D$5007,0)+H2677)=16,"",MATCH($C$8,OFFSET([1]NKC!$D$10,H2677,0):'[1]NKC'!$D$5007,0)+H2677),IF(TYPE(MATCH($C$8,OFFSET([1]NKC!$E$10,H2677,0):'[1]NKC'!$E$5007,0)+H2677)=16,"",MATCH($C$8,OFFSET([1]NKC!$E$10,H2677,0):'[1]NKC'!$E$5007,0)+H2677))</f>
        <v/>
      </c>
    </row>
    <row r="2679" spans="1:8" s="52" customFormat="1" ht="14.25" hidden="1">
      <c r="A2679" s="45" t="str">
        <f ca="1">IF($H2679="","",INDEX([1]NKC!$A$10:$A$5007,$H2679))</f>
        <v/>
      </c>
      <c r="B2679" s="46" t="str">
        <f ca="1">IF($H2679="","",INDEX([1]NKC!$B$10:$B$5007,$H2679))</f>
        <v/>
      </c>
      <c r="C2679" s="47" t="str">
        <f ca="1">IF($H2679="","",INDEX([1]NKC!$C$10:$C$5007,$H2679))</f>
        <v/>
      </c>
      <c r="D2679" s="48" t="str">
        <f ca="1">IF(IF($H2679="","",INDEX([1]NKC!$D$10:$D$5007,$H2679))=$C$8,IF($H2679="","",INDEX([1]NKC!$E$10:$E$5007,$H2679)),IF($H2679="","",INDEX([1]NKC!$D$10:$D$5007,$H2679)))</f>
        <v/>
      </c>
      <c r="E2679" s="49" t="str">
        <f ca="1">IF(IF($H2679="","",INDEX([1]NKC!$E$10:$E$5007,$H2679))=$C$8,"",IF($H2679="","",INDEX([1]NKC!$F$10:$F$5007,$H2679)))</f>
        <v/>
      </c>
      <c r="F2679" s="55" t="str">
        <f ca="1">IF(IF($H2679="","",INDEX([1]NKC!$D$10:$D$5007,$H2679))=$C$8,"",IF($H2679="","",INDEX([1]NKC!$F$10:$F$5007,$H2679)))</f>
        <v/>
      </c>
      <c r="G2679" s="50">
        <f ca="1">IF(SUM(E2679:F2679)=0,0,$G$11+SUM(E$12:$E2679)-SUM(F$12:$F2679))</f>
        <v>0</v>
      </c>
      <c r="H2679" s="51" t="str">
        <f ca="1">IF(IF(TYPE(MATCH($C$8,OFFSET([1]NKC!$D$10,H2678,0):'[1]NKC'!$D$5007,0)+H2678)=16,"",MATCH($C$8,OFFSET([1]NKC!$D$10,H2678,0):'[1]NKC'!$D$5007,0)+H2678)&lt;IF(TYPE(MATCH($C$8,OFFSET([1]NKC!$E$10,H2678,0):'[1]NKC'!$E$5007,0)+H2678)=16,"",MATCH($C$8,OFFSET([1]NKC!$E$10,H2678,0):'[1]NKC'!$E$5007,0)+H2678),IF(TYPE(MATCH($C$8,OFFSET([1]NKC!$D$10,H2678,0):'[1]NKC'!$D$5007,0)+H2678)=16,"",MATCH($C$8,OFFSET([1]NKC!$D$10,H2678,0):'[1]NKC'!$D$5007,0)+H2678),IF(TYPE(MATCH($C$8,OFFSET([1]NKC!$E$10,H2678,0):'[1]NKC'!$E$5007,0)+H2678)=16,"",MATCH($C$8,OFFSET([1]NKC!$E$10,H2678,0):'[1]NKC'!$E$5007,0)+H2678))</f>
        <v/>
      </c>
    </row>
    <row r="2680" spans="1:8" s="52" customFormat="1" ht="14.25" hidden="1">
      <c r="A2680" s="45" t="str">
        <f ca="1">IF($H2680="","",INDEX([1]NKC!$A$10:$A$5007,$H2680))</f>
        <v/>
      </c>
      <c r="B2680" s="46" t="str">
        <f ca="1">IF($H2680="","",INDEX([1]NKC!$B$10:$B$5007,$H2680))</f>
        <v/>
      </c>
      <c r="C2680" s="47" t="str">
        <f ca="1">IF($H2680="","",INDEX([1]NKC!$C$10:$C$5007,$H2680))</f>
        <v/>
      </c>
      <c r="D2680" s="48" t="str">
        <f ca="1">IF(IF($H2680="","",INDEX([1]NKC!$D$10:$D$5007,$H2680))=$C$8,IF($H2680="","",INDEX([1]NKC!$E$10:$E$5007,$H2680)),IF($H2680="","",INDEX([1]NKC!$D$10:$D$5007,$H2680)))</f>
        <v/>
      </c>
      <c r="E2680" s="49" t="str">
        <f ca="1">IF(IF($H2680="","",INDEX([1]NKC!$E$10:$E$5007,$H2680))=$C$8,"",IF($H2680="","",INDEX([1]NKC!$F$10:$F$5007,$H2680)))</f>
        <v/>
      </c>
      <c r="F2680" s="55" t="str">
        <f ca="1">IF(IF($H2680="","",INDEX([1]NKC!$D$10:$D$5007,$H2680))=$C$8,"",IF($H2680="","",INDEX([1]NKC!$F$10:$F$5007,$H2680)))</f>
        <v/>
      </c>
      <c r="G2680" s="50">
        <f ca="1">IF(SUM(E2680:F2680)=0,0,$G$11+SUM(E$12:$E2680)-SUM(F$12:$F2680))</f>
        <v>0</v>
      </c>
      <c r="H2680" s="51" t="str">
        <f ca="1">IF(IF(TYPE(MATCH($C$8,OFFSET([1]NKC!$D$10,H2679,0):'[1]NKC'!$D$5007,0)+H2679)=16,"",MATCH($C$8,OFFSET([1]NKC!$D$10,H2679,0):'[1]NKC'!$D$5007,0)+H2679)&lt;IF(TYPE(MATCH($C$8,OFFSET([1]NKC!$E$10,H2679,0):'[1]NKC'!$E$5007,0)+H2679)=16,"",MATCH($C$8,OFFSET([1]NKC!$E$10,H2679,0):'[1]NKC'!$E$5007,0)+H2679),IF(TYPE(MATCH($C$8,OFFSET([1]NKC!$D$10,H2679,0):'[1]NKC'!$D$5007,0)+H2679)=16,"",MATCH($C$8,OFFSET([1]NKC!$D$10,H2679,0):'[1]NKC'!$D$5007,0)+H2679),IF(TYPE(MATCH($C$8,OFFSET([1]NKC!$E$10,H2679,0):'[1]NKC'!$E$5007,0)+H2679)=16,"",MATCH($C$8,OFFSET([1]NKC!$E$10,H2679,0):'[1]NKC'!$E$5007,0)+H2679))</f>
        <v/>
      </c>
    </row>
    <row r="2681" spans="1:8" s="52" customFormat="1" ht="14.25" hidden="1">
      <c r="A2681" s="45" t="str">
        <f ca="1">IF($H2681="","",INDEX([1]NKC!$A$10:$A$5007,$H2681))</f>
        <v/>
      </c>
      <c r="B2681" s="46" t="str">
        <f ca="1">IF($H2681="","",INDEX([1]NKC!$B$10:$B$5007,$H2681))</f>
        <v/>
      </c>
      <c r="C2681" s="47" t="str">
        <f ca="1">IF($H2681="","",INDEX([1]NKC!$C$10:$C$5007,$H2681))</f>
        <v/>
      </c>
      <c r="D2681" s="48" t="str">
        <f ca="1">IF(IF($H2681="","",INDEX([1]NKC!$D$10:$D$5007,$H2681))=$C$8,IF($H2681="","",INDEX([1]NKC!$E$10:$E$5007,$H2681)),IF($H2681="","",INDEX([1]NKC!$D$10:$D$5007,$H2681)))</f>
        <v/>
      </c>
      <c r="E2681" s="49" t="str">
        <f ca="1">IF(IF($H2681="","",INDEX([1]NKC!$E$10:$E$5007,$H2681))=$C$8,"",IF($H2681="","",INDEX([1]NKC!$F$10:$F$5007,$H2681)))</f>
        <v/>
      </c>
      <c r="F2681" s="55" t="str">
        <f ca="1">IF(IF($H2681="","",INDEX([1]NKC!$D$10:$D$5007,$H2681))=$C$8,"",IF($H2681="","",INDEX([1]NKC!$F$10:$F$5007,$H2681)))</f>
        <v/>
      </c>
      <c r="G2681" s="50">
        <f ca="1">IF(SUM(E2681:F2681)=0,0,$G$11+SUM(E$12:$E2681)-SUM(F$12:$F2681))</f>
        <v>0</v>
      </c>
      <c r="H2681" s="51" t="str">
        <f ca="1">IF(IF(TYPE(MATCH($C$8,OFFSET([1]NKC!$D$10,H2680,0):'[1]NKC'!$D$5007,0)+H2680)=16,"",MATCH($C$8,OFFSET([1]NKC!$D$10,H2680,0):'[1]NKC'!$D$5007,0)+H2680)&lt;IF(TYPE(MATCH($C$8,OFFSET([1]NKC!$E$10,H2680,0):'[1]NKC'!$E$5007,0)+H2680)=16,"",MATCH($C$8,OFFSET([1]NKC!$E$10,H2680,0):'[1]NKC'!$E$5007,0)+H2680),IF(TYPE(MATCH($C$8,OFFSET([1]NKC!$D$10,H2680,0):'[1]NKC'!$D$5007,0)+H2680)=16,"",MATCH($C$8,OFFSET([1]NKC!$D$10,H2680,0):'[1]NKC'!$D$5007,0)+H2680),IF(TYPE(MATCH($C$8,OFFSET([1]NKC!$E$10,H2680,0):'[1]NKC'!$E$5007,0)+H2680)=16,"",MATCH($C$8,OFFSET([1]NKC!$E$10,H2680,0):'[1]NKC'!$E$5007,0)+H2680))</f>
        <v/>
      </c>
    </row>
    <row r="2682" spans="1:8" s="52" customFormat="1" ht="14.25" hidden="1">
      <c r="A2682" s="45" t="str">
        <f ca="1">IF($H2682="","",INDEX([1]NKC!$A$10:$A$5007,$H2682))</f>
        <v/>
      </c>
      <c r="B2682" s="46" t="str">
        <f ca="1">IF($H2682="","",INDEX([1]NKC!$B$10:$B$5007,$H2682))</f>
        <v/>
      </c>
      <c r="C2682" s="47" t="str">
        <f ca="1">IF($H2682="","",INDEX([1]NKC!$C$10:$C$5007,$H2682))</f>
        <v/>
      </c>
      <c r="D2682" s="48" t="str">
        <f ca="1">IF(IF($H2682="","",INDEX([1]NKC!$D$10:$D$5007,$H2682))=$C$8,IF($H2682="","",INDEX([1]NKC!$E$10:$E$5007,$H2682)),IF($H2682="","",INDEX([1]NKC!$D$10:$D$5007,$H2682)))</f>
        <v/>
      </c>
      <c r="E2682" s="49" t="str">
        <f ca="1">IF(IF($H2682="","",INDEX([1]NKC!$E$10:$E$5007,$H2682))=$C$8,"",IF($H2682="","",INDEX([1]NKC!$F$10:$F$5007,$H2682)))</f>
        <v/>
      </c>
      <c r="F2682" s="55" t="str">
        <f ca="1">IF(IF($H2682="","",INDEX([1]NKC!$D$10:$D$5007,$H2682))=$C$8,"",IF($H2682="","",INDEX([1]NKC!$F$10:$F$5007,$H2682)))</f>
        <v/>
      </c>
      <c r="G2682" s="50">
        <f ca="1">IF(SUM(E2682:F2682)=0,0,$G$11+SUM(E$12:$E2682)-SUM(F$12:$F2682))</f>
        <v>0</v>
      </c>
      <c r="H2682" s="51" t="str">
        <f ca="1">IF(IF(TYPE(MATCH($C$8,OFFSET([1]NKC!$D$10,H2681,0):'[1]NKC'!$D$5007,0)+H2681)=16,"",MATCH($C$8,OFFSET([1]NKC!$D$10,H2681,0):'[1]NKC'!$D$5007,0)+H2681)&lt;IF(TYPE(MATCH($C$8,OFFSET([1]NKC!$E$10,H2681,0):'[1]NKC'!$E$5007,0)+H2681)=16,"",MATCH($C$8,OFFSET([1]NKC!$E$10,H2681,0):'[1]NKC'!$E$5007,0)+H2681),IF(TYPE(MATCH($C$8,OFFSET([1]NKC!$D$10,H2681,0):'[1]NKC'!$D$5007,0)+H2681)=16,"",MATCH($C$8,OFFSET([1]NKC!$D$10,H2681,0):'[1]NKC'!$D$5007,0)+H2681),IF(TYPE(MATCH($C$8,OFFSET([1]NKC!$E$10,H2681,0):'[1]NKC'!$E$5007,0)+H2681)=16,"",MATCH($C$8,OFFSET([1]NKC!$E$10,H2681,0):'[1]NKC'!$E$5007,0)+H2681))</f>
        <v/>
      </c>
    </row>
    <row r="2683" spans="1:8" s="52" customFormat="1" ht="14.25" hidden="1">
      <c r="A2683" s="45" t="str">
        <f ca="1">IF($H2683="","",INDEX([1]NKC!$A$10:$A$5007,$H2683))</f>
        <v/>
      </c>
      <c r="B2683" s="46" t="str">
        <f ca="1">IF($H2683="","",INDEX([1]NKC!$B$10:$B$5007,$H2683))</f>
        <v/>
      </c>
      <c r="C2683" s="47" t="str">
        <f ca="1">IF($H2683="","",INDEX([1]NKC!$C$10:$C$5007,$H2683))</f>
        <v/>
      </c>
      <c r="D2683" s="48" t="str">
        <f ca="1">IF(IF($H2683="","",INDEX([1]NKC!$D$10:$D$5007,$H2683))=$C$8,IF($H2683="","",INDEX([1]NKC!$E$10:$E$5007,$H2683)),IF($H2683="","",INDEX([1]NKC!$D$10:$D$5007,$H2683)))</f>
        <v/>
      </c>
      <c r="E2683" s="49" t="str">
        <f ca="1">IF(IF($H2683="","",INDEX([1]NKC!$E$10:$E$5007,$H2683))=$C$8,"",IF($H2683="","",INDEX([1]NKC!$F$10:$F$5007,$H2683)))</f>
        <v/>
      </c>
      <c r="F2683" s="55" t="str">
        <f ca="1">IF(IF($H2683="","",INDEX([1]NKC!$D$10:$D$5007,$H2683))=$C$8,"",IF($H2683="","",INDEX([1]NKC!$F$10:$F$5007,$H2683)))</f>
        <v/>
      </c>
      <c r="G2683" s="50">
        <f ca="1">IF(SUM(E2683:F2683)=0,0,$G$11+SUM(E$12:$E2683)-SUM(F$12:$F2683))</f>
        <v>0</v>
      </c>
      <c r="H2683" s="51" t="str">
        <f ca="1">IF(IF(TYPE(MATCH($C$8,OFFSET([1]NKC!$D$10,H2682,0):'[1]NKC'!$D$5007,0)+H2682)=16,"",MATCH($C$8,OFFSET([1]NKC!$D$10,H2682,0):'[1]NKC'!$D$5007,0)+H2682)&lt;IF(TYPE(MATCH($C$8,OFFSET([1]NKC!$E$10,H2682,0):'[1]NKC'!$E$5007,0)+H2682)=16,"",MATCH($C$8,OFFSET([1]NKC!$E$10,H2682,0):'[1]NKC'!$E$5007,0)+H2682),IF(TYPE(MATCH($C$8,OFFSET([1]NKC!$D$10,H2682,0):'[1]NKC'!$D$5007,0)+H2682)=16,"",MATCH($C$8,OFFSET([1]NKC!$D$10,H2682,0):'[1]NKC'!$D$5007,0)+H2682),IF(TYPE(MATCH($C$8,OFFSET([1]NKC!$E$10,H2682,0):'[1]NKC'!$E$5007,0)+H2682)=16,"",MATCH($C$8,OFFSET([1]NKC!$E$10,H2682,0):'[1]NKC'!$E$5007,0)+H2682))</f>
        <v/>
      </c>
    </row>
    <row r="2684" spans="1:8" s="52" customFormat="1" ht="14.25" hidden="1">
      <c r="A2684" s="45" t="str">
        <f ca="1">IF($H2684="","",INDEX([1]NKC!$A$10:$A$5007,$H2684))</f>
        <v/>
      </c>
      <c r="B2684" s="46" t="str">
        <f ca="1">IF($H2684="","",INDEX([1]NKC!$B$10:$B$5007,$H2684))</f>
        <v/>
      </c>
      <c r="C2684" s="47" t="str">
        <f ca="1">IF($H2684="","",INDEX([1]NKC!$C$10:$C$5007,$H2684))</f>
        <v/>
      </c>
      <c r="D2684" s="48" t="str">
        <f ca="1">IF(IF($H2684="","",INDEX([1]NKC!$D$10:$D$5007,$H2684))=$C$8,IF($H2684="","",INDEX([1]NKC!$E$10:$E$5007,$H2684)),IF($H2684="","",INDEX([1]NKC!$D$10:$D$5007,$H2684)))</f>
        <v/>
      </c>
      <c r="E2684" s="49" t="str">
        <f ca="1">IF(IF($H2684="","",INDEX([1]NKC!$E$10:$E$5007,$H2684))=$C$8,"",IF($H2684="","",INDEX([1]NKC!$F$10:$F$5007,$H2684)))</f>
        <v/>
      </c>
      <c r="F2684" s="55" t="str">
        <f ca="1">IF(IF($H2684="","",INDEX([1]NKC!$D$10:$D$5007,$H2684))=$C$8,"",IF($H2684="","",INDEX([1]NKC!$F$10:$F$5007,$H2684)))</f>
        <v/>
      </c>
      <c r="G2684" s="50">
        <f ca="1">IF(SUM(E2684:F2684)=0,0,$G$11+SUM(E$12:$E2684)-SUM(F$12:$F2684))</f>
        <v>0</v>
      </c>
      <c r="H2684" s="51" t="str">
        <f ca="1">IF(IF(TYPE(MATCH($C$8,OFFSET([1]NKC!$D$10,H2683,0):'[1]NKC'!$D$5007,0)+H2683)=16,"",MATCH($C$8,OFFSET([1]NKC!$D$10,H2683,0):'[1]NKC'!$D$5007,0)+H2683)&lt;IF(TYPE(MATCH($C$8,OFFSET([1]NKC!$E$10,H2683,0):'[1]NKC'!$E$5007,0)+H2683)=16,"",MATCH($C$8,OFFSET([1]NKC!$E$10,H2683,0):'[1]NKC'!$E$5007,0)+H2683),IF(TYPE(MATCH($C$8,OFFSET([1]NKC!$D$10,H2683,0):'[1]NKC'!$D$5007,0)+H2683)=16,"",MATCH($C$8,OFFSET([1]NKC!$D$10,H2683,0):'[1]NKC'!$D$5007,0)+H2683),IF(TYPE(MATCH($C$8,OFFSET([1]NKC!$E$10,H2683,0):'[1]NKC'!$E$5007,0)+H2683)=16,"",MATCH($C$8,OFFSET([1]NKC!$E$10,H2683,0):'[1]NKC'!$E$5007,0)+H2683))</f>
        <v/>
      </c>
    </row>
    <row r="2685" spans="1:8" s="52" customFormat="1" ht="14.25" hidden="1">
      <c r="A2685" s="45" t="str">
        <f ca="1">IF($H2685="","",INDEX([1]NKC!$A$10:$A$5007,$H2685))</f>
        <v/>
      </c>
      <c r="B2685" s="46" t="str">
        <f ca="1">IF($H2685="","",INDEX([1]NKC!$B$10:$B$5007,$H2685))</f>
        <v/>
      </c>
      <c r="C2685" s="47" t="str">
        <f ca="1">IF($H2685="","",INDEX([1]NKC!$C$10:$C$5007,$H2685))</f>
        <v/>
      </c>
      <c r="D2685" s="48" t="str">
        <f ca="1">IF(IF($H2685="","",INDEX([1]NKC!$D$10:$D$5007,$H2685))=$C$8,IF($H2685="","",INDEX([1]NKC!$E$10:$E$5007,$H2685)),IF($H2685="","",INDEX([1]NKC!$D$10:$D$5007,$H2685)))</f>
        <v/>
      </c>
      <c r="E2685" s="49" t="str">
        <f ca="1">IF(IF($H2685="","",INDEX([1]NKC!$E$10:$E$5007,$H2685))=$C$8,"",IF($H2685="","",INDEX([1]NKC!$F$10:$F$5007,$H2685)))</f>
        <v/>
      </c>
      <c r="F2685" s="55" t="str">
        <f ca="1">IF(IF($H2685="","",INDEX([1]NKC!$D$10:$D$5007,$H2685))=$C$8,"",IF($H2685="","",INDEX([1]NKC!$F$10:$F$5007,$H2685)))</f>
        <v/>
      </c>
      <c r="G2685" s="50">
        <f ca="1">IF(SUM(E2685:F2685)=0,0,$G$11+SUM(E$12:$E2685)-SUM(F$12:$F2685))</f>
        <v>0</v>
      </c>
      <c r="H2685" s="51" t="str">
        <f ca="1">IF(IF(TYPE(MATCH($C$8,OFFSET([1]NKC!$D$10,H2684,0):'[1]NKC'!$D$5007,0)+H2684)=16,"",MATCH($C$8,OFFSET([1]NKC!$D$10,H2684,0):'[1]NKC'!$D$5007,0)+H2684)&lt;IF(TYPE(MATCH($C$8,OFFSET([1]NKC!$E$10,H2684,0):'[1]NKC'!$E$5007,0)+H2684)=16,"",MATCH($C$8,OFFSET([1]NKC!$E$10,H2684,0):'[1]NKC'!$E$5007,0)+H2684),IF(TYPE(MATCH($C$8,OFFSET([1]NKC!$D$10,H2684,0):'[1]NKC'!$D$5007,0)+H2684)=16,"",MATCH($C$8,OFFSET([1]NKC!$D$10,H2684,0):'[1]NKC'!$D$5007,0)+H2684),IF(TYPE(MATCH($C$8,OFFSET([1]NKC!$E$10,H2684,0):'[1]NKC'!$E$5007,0)+H2684)=16,"",MATCH($C$8,OFFSET([1]NKC!$E$10,H2684,0):'[1]NKC'!$E$5007,0)+H2684))</f>
        <v/>
      </c>
    </row>
    <row r="2686" spans="1:8" s="52" customFormat="1" ht="14.25" hidden="1">
      <c r="A2686" s="45" t="str">
        <f ca="1">IF($H2686="","",INDEX([1]NKC!$A$10:$A$5007,$H2686))</f>
        <v/>
      </c>
      <c r="B2686" s="46" t="str">
        <f ca="1">IF($H2686="","",INDEX([1]NKC!$B$10:$B$5007,$H2686))</f>
        <v/>
      </c>
      <c r="C2686" s="47" t="str">
        <f ca="1">IF($H2686="","",INDEX([1]NKC!$C$10:$C$5007,$H2686))</f>
        <v/>
      </c>
      <c r="D2686" s="48" t="str">
        <f ca="1">IF(IF($H2686="","",INDEX([1]NKC!$D$10:$D$5007,$H2686))=$C$8,IF($H2686="","",INDEX([1]NKC!$E$10:$E$5007,$H2686)),IF($H2686="","",INDEX([1]NKC!$D$10:$D$5007,$H2686)))</f>
        <v/>
      </c>
      <c r="E2686" s="49" t="str">
        <f ca="1">IF(IF($H2686="","",INDEX([1]NKC!$E$10:$E$5007,$H2686))=$C$8,"",IF($H2686="","",INDEX([1]NKC!$F$10:$F$5007,$H2686)))</f>
        <v/>
      </c>
      <c r="F2686" s="55" t="str">
        <f ca="1">IF(IF($H2686="","",INDEX([1]NKC!$D$10:$D$5007,$H2686))=$C$8,"",IF($H2686="","",INDEX([1]NKC!$F$10:$F$5007,$H2686)))</f>
        <v/>
      </c>
      <c r="G2686" s="50">
        <f ca="1">IF(SUM(E2686:F2686)=0,0,$G$11+SUM(E$12:$E2686)-SUM(F$12:$F2686))</f>
        <v>0</v>
      </c>
      <c r="H2686" s="51" t="str">
        <f ca="1">IF(IF(TYPE(MATCH($C$8,OFFSET([1]NKC!$D$10,H2685,0):'[1]NKC'!$D$5007,0)+H2685)=16,"",MATCH($C$8,OFFSET([1]NKC!$D$10,H2685,0):'[1]NKC'!$D$5007,0)+H2685)&lt;IF(TYPE(MATCH($C$8,OFFSET([1]NKC!$E$10,H2685,0):'[1]NKC'!$E$5007,0)+H2685)=16,"",MATCH($C$8,OFFSET([1]NKC!$E$10,H2685,0):'[1]NKC'!$E$5007,0)+H2685),IF(TYPE(MATCH($C$8,OFFSET([1]NKC!$D$10,H2685,0):'[1]NKC'!$D$5007,0)+H2685)=16,"",MATCH($C$8,OFFSET([1]NKC!$D$10,H2685,0):'[1]NKC'!$D$5007,0)+H2685),IF(TYPE(MATCH($C$8,OFFSET([1]NKC!$E$10,H2685,0):'[1]NKC'!$E$5007,0)+H2685)=16,"",MATCH($C$8,OFFSET([1]NKC!$E$10,H2685,0):'[1]NKC'!$E$5007,0)+H2685))</f>
        <v/>
      </c>
    </row>
    <row r="2687" spans="1:8" s="52" customFormat="1" ht="14.25" hidden="1">
      <c r="A2687" s="45" t="str">
        <f ca="1">IF($H2687="","",INDEX([1]NKC!$A$10:$A$5007,$H2687))</f>
        <v/>
      </c>
      <c r="B2687" s="46" t="str">
        <f ca="1">IF($H2687="","",INDEX([1]NKC!$B$10:$B$5007,$H2687))</f>
        <v/>
      </c>
      <c r="C2687" s="47" t="str">
        <f ca="1">IF($H2687="","",INDEX([1]NKC!$C$10:$C$5007,$H2687))</f>
        <v/>
      </c>
      <c r="D2687" s="48" t="str">
        <f ca="1">IF(IF($H2687="","",INDEX([1]NKC!$D$10:$D$5007,$H2687))=$C$8,IF($H2687="","",INDEX([1]NKC!$E$10:$E$5007,$H2687)),IF($H2687="","",INDEX([1]NKC!$D$10:$D$5007,$H2687)))</f>
        <v/>
      </c>
      <c r="E2687" s="49" t="str">
        <f ca="1">IF(IF($H2687="","",INDEX([1]NKC!$E$10:$E$5007,$H2687))=$C$8,"",IF($H2687="","",INDEX([1]NKC!$F$10:$F$5007,$H2687)))</f>
        <v/>
      </c>
      <c r="F2687" s="55" t="str">
        <f ca="1">IF(IF($H2687="","",INDEX([1]NKC!$D$10:$D$5007,$H2687))=$C$8,"",IF($H2687="","",INDEX([1]NKC!$F$10:$F$5007,$H2687)))</f>
        <v/>
      </c>
      <c r="G2687" s="50">
        <f ca="1">IF(SUM(E2687:F2687)=0,0,$G$11+SUM(E$12:$E2687)-SUM(F$12:$F2687))</f>
        <v>0</v>
      </c>
      <c r="H2687" s="51" t="str">
        <f ca="1">IF(IF(TYPE(MATCH($C$8,OFFSET([1]NKC!$D$10,H2686,0):'[1]NKC'!$D$5007,0)+H2686)=16,"",MATCH($C$8,OFFSET([1]NKC!$D$10,H2686,0):'[1]NKC'!$D$5007,0)+H2686)&lt;IF(TYPE(MATCH($C$8,OFFSET([1]NKC!$E$10,H2686,0):'[1]NKC'!$E$5007,0)+H2686)=16,"",MATCH($C$8,OFFSET([1]NKC!$E$10,H2686,0):'[1]NKC'!$E$5007,0)+H2686),IF(TYPE(MATCH($C$8,OFFSET([1]NKC!$D$10,H2686,0):'[1]NKC'!$D$5007,0)+H2686)=16,"",MATCH($C$8,OFFSET([1]NKC!$D$10,H2686,0):'[1]NKC'!$D$5007,0)+H2686),IF(TYPE(MATCH($C$8,OFFSET([1]NKC!$E$10,H2686,0):'[1]NKC'!$E$5007,0)+H2686)=16,"",MATCH($C$8,OFFSET([1]NKC!$E$10,H2686,0):'[1]NKC'!$E$5007,0)+H2686))</f>
        <v/>
      </c>
    </row>
    <row r="2688" spans="1:8" s="52" customFormat="1" ht="14.25" hidden="1">
      <c r="A2688" s="45" t="str">
        <f ca="1">IF($H2688="","",INDEX([1]NKC!$A$10:$A$5007,$H2688))</f>
        <v/>
      </c>
      <c r="B2688" s="46" t="str">
        <f ca="1">IF($H2688="","",INDEX([1]NKC!$B$10:$B$5007,$H2688))</f>
        <v/>
      </c>
      <c r="C2688" s="47" t="str">
        <f ca="1">IF($H2688="","",INDEX([1]NKC!$C$10:$C$5007,$H2688))</f>
        <v/>
      </c>
      <c r="D2688" s="48" t="str">
        <f ca="1">IF(IF($H2688="","",INDEX([1]NKC!$D$10:$D$5007,$H2688))=$C$8,IF($H2688="","",INDEX([1]NKC!$E$10:$E$5007,$H2688)),IF($H2688="","",INDEX([1]NKC!$D$10:$D$5007,$H2688)))</f>
        <v/>
      </c>
      <c r="E2688" s="49" t="str">
        <f ca="1">IF(IF($H2688="","",INDEX([1]NKC!$E$10:$E$5007,$H2688))=$C$8,"",IF($H2688="","",INDEX([1]NKC!$F$10:$F$5007,$H2688)))</f>
        <v/>
      </c>
      <c r="F2688" s="55" t="str">
        <f ca="1">IF(IF($H2688="","",INDEX([1]NKC!$D$10:$D$5007,$H2688))=$C$8,"",IF($H2688="","",INDEX([1]NKC!$F$10:$F$5007,$H2688)))</f>
        <v/>
      </c>
      <c r="G2688" s="50">
        <f ca="1">IF(SUM(E2688:F2688)=0,0,$G$11+SUM(E$12:$E2688)-SUM(F$12:$F2688))</f>
        <v>0</v>
      </c>
      <c r="H2688" s="51" t="str">
        <f ca="1">IF(IF(TYPE(MATCH($C$8,OFFSET([1]NKC!$D$10,H2687,0):'[1]NKC'!$D$5007,0)+H2687)=16,"",MATCH($C$8,OFFSET([1]NKC!$D$10,H2687,0):'[1]NKC'!$D$5007,0)+H2687)&lt;IF(TYPE(MATCH($C$8,OFFSET([1]NKC!$E$10,H2687,0):'[1]NKC'!$E$5007,0)+H2687)=16,"",MATCH($C$8,OFFSET([1]NKC!$E$10,H2687,0):'[1]NKC'!$E$5007,0)+H2687),IF(TYPE(MATCH($C$8,OFFSET([1]NKC!$D$10,H2687,0):'[1]NKC'!$D$5007,0)+H2687)=16,"",MATCH($C$8,OFFSET([1]NKC!$D$10,H2687,0):'[1]NKC'!$D$5007,0)+H2687),IF(TYPE(MATCH($C$8,OFFSET([1]NKC!$E$10,H2687,0):'[1]NKC'!$E$5007,0)+H2687)=16,"",MATCH($C$8,OFFSET([1]NKC!$E$10,H2687,0):'[1]NKC'!$E$5007,0)+H2687))</f>
        <v/>
      </c>
    </row>
    <row r="2689" spans="1:8" s="52" customFormat="1" ht="14.25" hidden="1">
      <c r="A2689" s="45" t="str">
        <f ca="1">IF($H2689="","",INDEX([1]NKC!$A$10:$A$5007,$H2689))</f>
        <v/>
      </c>
      <c r="B2689" s="46" t="str">
        <f ca="1">IF($H2689="","",INDEX([1]NKC!$B$10:$B$5007,$H2689))</f>
        <v/>
      </c>
      <c r="C2689" s="47" t="str">
        <f ca="1">IF($H2689="","",INDEX([1]NKC!$C$10:$C$5007,$H2689))</f>
        <v/>
      </c>
      <c r="D2689" s="48" t="str">
        <f ca="1">IF(IF($H2689="","",INDEX([1]NKC!$D$10:$D$5007,$H2689))=$C$8,IF($H2689="","",INDEX([1]NKC!$E$10:$E$5007,$H2689)),IF($H2689="","",INDEX([1]NKC!$D$10:$D$5007,$H2689)))</f>
        <v/>
      </c>
      <c r="E2689" s="49" t="str">
        <f ca="1">IF(IF($H2689="","",INDEX([1]NKC!$E$10:$E$5007,$H2689))=$C$8,"",IF($H2689="","",INDEX([1]NKC!$F$10:$F$5007,$H2689)))</f>
        <v/>
      </c>
      <c r="F2689" s="55" t="str">
        <f ca="1">IF(IF($H2689="","",INDEX([1]NKC!$D$10:$D$5007,$H2689))=$C$8,"",IF($H2689="","",INDEX([1]NKC!$F$10:$F$5007,$H2689)))</f>
        <v/>
      </c>
      <c r="G2689" s="50">
        <f ca="1">IF(SUM(E2689:F2689)=0,0,$G$11+SUM(E$12:$E2689)-SUM(F$12:$F2689))</f>
        <v>0</v>
      </c>
      <c r="H2689" s="51" t="str">
        <f ca="1">IF(IF(TYPE(MATCH($C$8,OFFSET([1]NKC!$D$10,H2688,0):'[1]NKC'!$D$5007,0)+H2688)=16,"",MATCH($C$8,OFFSET([1]NKC!$D$10,H2688,0):'[1]NKC'!$D$5007,0)+H2688)&lt;IF(TYPE(MATCH($C$8,OFFSET([1]NKC!$E$10,H2688,0):'[1]NKC'!$E$5007,0)+H2688)=16,"",MATCH($C$8,OFFSET([1]NKC!$E$10,H2688,0):'[1]NKC'!$E$5007,0)+H2688),IF(TYPE(MATCH($C$8,OFFSET([1]NKC!$D$10,H2688,0):'[1]NKC'!$D$5007,0)+H2688)=16,"",MATCH($C$8,OFFSET([1]NKC!$D$10,H2688,0):'[1]NKC'!$D$5007,0)+H2688),IF(TYPE(MATCH($C$8,OFFSET([1]NKC!$E$10,H2688,0):'[1]NKC'!$E$5007,0)+H2688)=16,"",MATCH($C$8,OFFSET([1]NKC!$E$10,H2688,0):'[1]NKC'!$E$5007,0)+H2688))</f>
        <v/>
      </c>
    </row>
    <row r="2690" spans="1:8" s="52" customFormat="1" ht="14.25" hidden="1">
      <c r="A2690" s="45" t="str">
        <f ca="1">IF($H2690="","",INDEX([1]NKC!$A$10:$A$5007,$H2690))</f>
        <v/>
      </c>
      <c r="B2690" s="46" t="str">
        <f ca="1">IF($H2690="","",INDEX([1]NKC!$B$10:$B$5007,$H2690))</f>
        <v/>
      </c>
      <c r="C2690" s="47" t="str">
        <f ca="1">IF($H2690="","",INDEX([1]NKC!$C$10:$C$5007,$H2690))</f>
        <v/>
      </c>
      <c r="D2690" s="48" t="str">
        <f ca="1">IF(IF($H2690="","",INDEX([1]NKC!$D$10:$D$5007,$H2690))=$C$8,IF($H2690="","",INDEX([1]NKC!$E$10:$E$5007,$H2690)),IF($H2690="","",INDEX([1]NKC!$D$10:$D$5007,$H2690)))</f>
        <v/>
      </c>
      <c r="E2690" s="49" t="str">
        <f ca="1">IF(IF($H2690="","",INDEX([1]NKC!$E$10:$E$5007,$H2690))=$C$8,"",IF($H2690="","",INDEX([1]NKC!$F$10:$F$5007,$H2690)))</f>
        <v/>
      </c>
      <c r="F2690" s="55" t="str">
        <f ca="1">IF(IF($H2690="","",INDEX([1]NKC!$D$10:$D$5007,$H2690))=$C$8,"",IF($H2690="","",INDEX([1]NKC!$F$10:$F$5007,$H2690)))</f>
        <v/>
      </c>
      <c r="G2690" s="50">
        <f ca="1">IF(SUM(E2690:F2690)=0,0,$G$11+SUM(E$12:$E2690)-SUM(F$12:$F2690))</f>
        <v>0</v>
      </c>
      <c r="H2690" s="51" t="str">
        <f ca="1">IF(IF(TYPE(MATCH($C$8,OFFSET([1]NKC!$D$10,H2689,0):'[1]NKC'!$D$5007,0)+H2689)=16,"",MATCH($C$8,OFFSET([1]NKC!$D$10,H2689,0):'[1]NKC'!$D$5007,0)+H2689)&lt;IF(TYPE(MATCH($C$8,OFFSET([1]NKC!$E$10,H2689,0):'[1]NKC'!$E$5007,0)+H2689)=16,"",MATCH($C$8,OFFSET([1]NKC!$E$10,H2689,0):'[1]NKC'!$E$5007,0)+H2689),IF(TYPE(MATCH($C$8,OFFSET([1]NKC!$D$10,H2689,0):'[1]NKC'!$D$5007,0)+H2689)=16,"",MATCH($C$8,OFFSET([1]NKC!$D$10,H2689,0):'[1]NKC'!$D$5007,0)+H2689),IF(TYPE(MATCH($C$8,OFFSET([1]NKC!$E$10,H2689,0):'[1]NKC'!$E$5007,0)+H2689)=16,"",MATCH($C$8,OFFSET([1]NKC!$E$10,H2689,0):'[1]NKC'!$E$5007,0)+H2689))</f>
        <v/>
      </c>
    </row>
    <row r="2691" spans="1:8" s="52" customFormat="1" ht="14.25" hidden="1">
      <c r="A2691" s="45" t="str">
        <f ca="1">IF($H2691="","",INDEX([1]NKC!$A$10:$A$5007,$H2691))</f>
        <v/>
      </c>
      <c r="B2691" s="46" t="str">
        <f ca="1">IF($H2691="","",INDEX([1]NKC!$B$10:$B$5007,$H2691))</f>
        <v/>
      </c>
      <c r="C2691" s="47" t="str">
        <f ca="1">IF($H2691="","",INDEX([1]NKC!$C$10:$C$5007,$H2691))</f>
        <v/>
      </c>
      <c r="D2691" s="48" t="str">
        <f ca="1">IF(IF($H2691="","",INDEX([1]NKC!$D$10:$D$5007,$H2691))=$C$8,IF($H2691="","",INDEX([1]NKC!$E$10:$E$5007,$H2691)),IF($H2691="","",INDEX([1]NKC!$D$10:$D$5007,$H2691)))</f>
        <v/>
      </c>
      <c r="E2691" s="49" t="str">
        <f ca="1">IF(IF($H2691="","",INDEX([1]NKC!$E$10:$E$5007,$H2691))=$C$8,"",IF($H2691="","",INDEX([1]NKC!$F$10:$F$5007,$H2691)))</f>
        <v/>
      </c>
      <c r="F2691" s="55" t="str">
        <f ca="1">IF(IF($H2691="","",INDEX([1]NKC!$D$10:$D$5007,$H2691))=$C$8,"",IF($H2691="","",INDEX([1]NKC!$F$10:$F$5007,$H2691)))</f>
        <v/>
      </c>
      <c r="G2691" s="50">
        <f ca="1">IF(SUM(E2691:F2691)=0,0,$G$11+SUM(E$12:$E2691)-SUM(F$12:$F2691))</f>
        <v>0</v>
      </c>
      <c r="H2691" s="51" t="str">
        <f ca="1">IF(IF(TYPE(MATCH($C$8,OFFSET([1]NKC!$D$10,H2690,0):'[1]NKC'!$D$5007,0)+H2690)=16,"",MATCH($C$8,OFFSET([1]NKC!$D$10,H2690,0):'[1]NKC'!$D$5007,0)+H2690)&lt;IF(TYPE(MATCH($C$8,OFFSET([1]NKC!$E$10,H2690,0):'[1]NKC'!$E$5007,0)+H2690)=16,"",MATCH($C$8,OFFSET([1]NKC!$E$10,H2690,0):'[1]NKC'!$E$5007,0)+H2690),IF(TYPE(MATCH($C$8,OFFSET([1]NKC!$D$10,H2690,0):'[1]NKC'!$D$5007,0)+H2690)=16,"",MATCH($C$8,OFFSET([1]NKC!$D$10,H2690,0):'[1]NKC'!$D$5007,0)+H2690),IF(TYPE(MATCH($C$8,OFFSET([1]NKC!$E$10,H2690,0):'[1]NKC'!$E$5007,0)+H2690)=16,"",MATCH($C$8,OFFSET([1]NKC!$E$10,H2690,0):'[1]NKC'!$E$5007,0)+H2690))</f>
        <v/>
      </c>
    </row>
    <row r="2692" spans="1:8" s="52" customFormat="1" ht="14.25" hidden="1">
      <c r="A2692" s="45" t="str">
        <f ca="1">IF($H2692="","",INDEX([1]NKC!$A$10:$A$5007,$H2692))</f>
        <v/>
      </c>
      <c r="B2692" s="46" t="str">
        <f ca="1">IF($H2692="","",INDEX([1]NKC!$B$10:$B$5007,$H2692))</f>
        <v/>
      </c>
      <c r="C2692" s="47" t="str">
        <f ca="1">IF($H2692="","",INDEX([1]NKC!$C$10:$C$5007,$H2692))</f>
        <v/>
      </c>
      <c r="D2692" s="48" t="str">
        <f ca="1">IF(IF($H2692="","",INDEX([1]NKC!$D$10:$D$5007,$H2692))=$C$8,IF($H2692="","",INDEX([1]NKC!$E$10:$E$5007,$H2692)),IF($H2692="","",INDEX([1]NKC!$D$10:$D$5007,$H2692)))</f>
        <v/>
      </c>
      <c r="E2692" s="49" t="str">
        <f ca="1">IF(IF($H2692="","",INDEX([1]NKC!$E$10:$E$5007,$H2692))=$C$8,"",IF($H2692="","",INDEX([1]NKC!$F$10:$F$5007,$H2692)))</f>
        <v/>
      </c>
      <c r="F2692" s="55" t="str">
        <f ca="1">IF(IF($H2692="","",INDEX([1]NKC!$D$10:$D$5007,$H2692))=$C$8,"",IF($H2692="","",INDEX([1]NKC!$F$10:$F$5007,$H2692)))</f>
        <v/>
      </c>
      <c r="G2692" s="50">
        <f ca="1">IF(SUM(E2692:F2692)=0,0,$G$11+SUM(E$12:$E2692)-SUM(F$12:$F2692))</f>
        <v>0</v>
      </c>
      <c r="H2692" s="51" t="str">
        <f ca="1">IF(IF(TYPE(MATCH($C$8,OFFSET([1]NKC!$D$10,H2691,0):'[1]NKC'!$D$5007,0)+H2691)=16,"",MATCH($C$8,OFFSET([1]NKC!$D$10,H2691,0):'[1]NKC'!$D$5007,0)+H2691)&lt;IF(TYPE(MATCH($C$8,OFFSET([1]NKC!$E$10,H2691,0):'[1]NKC'!$E$5007,0)+H2691)=16,"",MATCH($C$8,OFFSET([1]NKC!$E$10,H2691,0):'[1]NKC'!$E$5007,0)+H2691),IF(TYPE(MATCH($C$8,OFFSET([1]NKC!$D$10,H2691,0):'[1]NKC'!$D$5007,0)+H2691)=16,"",MATCH($C$8,OFFSET([1]NKC!$D$10,H2691,0):'[1]NKC'!$D$5007,0)+H2691),IF(TYPE(MATCH($C$8,OFFSET([1]NKC!$E$10,H2691,0):'[1]NKC'!$E$5007,0)+H2691)=16,"",MATCH($C$8,OFFSET([1]NKC!$E$10,H2691,0):'[1]NKC'!$E$5007,0)+H2691))</f>
        <v/>
      </c>
    </row>
    <row r="2693" spans="1:8" s="52" customFormat="1" ht="14.25" hidden="1">
      <c r="A2693" s="45" t="str">
        <f ca="1">IF($H2693="","",INDEX([1]NKC!$A$10:$A$5007,$H2693))</f>
        <v/>
      </c>
      <c r="B2693" s="46" t="str">
        <f ca="1">IF($H2693="","",INDEX([1]NKC!$B$10:$B$5007,$H2693))</f>
        <v/>
      </c>
      <c r="C2693" s="47" t="str">
        <f ca="1">IF($H2693="","",INDEX([1]NKC!$C$10:$C$5007,$H2693))</f>
        <v/>
      </c>
      <c r="D2693" s="48" t="str">
        <f ca="1">IF(IF($H2693="","",INDEX([1]NKC!$D$10:$D$5007,$H2693))=$C$8,IF($H2693="","",INDEX([1]NKC!$E$10:$E$5007,$H2693)),IF($H2693="","",INDEX([1]NKC!$D$10:$D$5007,$H2693)))</f>
        <v/>
      </c>
      <c r="E2693" s="49" t="str">
        <f ca="1">IF(IF($H2693="","",INDEX([1]NKC!$E$10:$E$5007,$H2693))=$C$8,"",IF($H2693="","",INDEX([1]NKC!$F$10:$F$5007,$H2693)))</f>
        <v/>
      </c>
      <c r="F2693" s="55" t="str">
        <f ca="1">IF(IF($H2693="","",INDEX([1]NKC!$D$10:$D$5007,$H2693))=$C$8,"",IF($H2693="","",INDEX([1]NKC!$F$10:$F$5007,$H2693)))</f>
        <v/>
      </c>
      <c r="G2693" s="50">
        <f ca="1">IF(SUM(E2693:F2693)=0,0,$G$11+SUM(E$12:$E2693)-SUM(F$12:$F2693))</f>
        <v>0</v>
      </c>
      <c r="H2693" s="51" t="str">
        <f ca="1">IF(IF(TYPE(MATCH($C$8,OFFSET([1]NKC!$D$10,H2692,0):'[1]NKC'!$D$5007,0)+H2692)=16,"",MATCH($C$8,OFFSET([1]NKC!$D$10,H2692,0):'[1]NKC'!$D$5007,0)+H2692)&lt;IF(TYPE(MATCH($C$8,OFFSET([1]NKC!$E$10,H2692,0):'[1]NKC'!$E$5007,0)+H2692)=16,"",MATCH($C$8,OFFSET([1]NKC!$E$10,H2692,0):'[1]NKC'!$E$5007,0)+H2692),IF(TYPE(MATCH($C$8,OFFSET([1]NKC!$D$10,H2692,0):'[1]NKC'!$D$5007,0)+H2692)=16,"",MATCH($C$8,OFFSET([1]NKC!$D$10,H2692,0):'[1]NKC'!$D$5007,0)+H2692),IF(TYPE(MATCH($C$8,OFFSET([1]NKC!$E$10,H2692,0):'[1]NKC'!$E$5007,0)+H2692)=16,"",MATCH($C$8,OFFSET([1]NKC!$E$10,H2692,0):'[1]NKC'!$E$5007,0)+H2692))</f>
        <v/>
      </c>
    </row>
    <row r="2694" spans="1:8" s="52" customFormat="1" ht="14.25" hidden="1">
      <c r="A2694" s="45" t="str">
        <f ca="1">IF($H2694="","",INDEX([1]NKC!$A$10:$A$5007,$H2694))</f>
        <v/>
      </c>
      <c r="B2694" s="46" t="str">
        <f ca="1">IF($H2694="","",INDEX([1]NKC!$B$10:$B$5007,$H2694))</f>
        <v/>
      </c>
      <c r="C2694" s="47" t="str">
        <f ca="1">IF($H2694="","",INDEX([1]NKC!$C$10:$C$5007,$H2694))</f>
        <v/>
      </c>
      <c r="D2694" s="48" t="str">
        <f ca="1">IF(IF($H2694="","",INDEX([1]NKC!$D$10:$D$5007,$H2694))=$C$8,IF($H2694="","",INDEX([1]NKC!$E$10:$E$5007,$H2694)),IF($H2694="","",INDEX([1]NKC!$D$10:$D$5007,$H2694)))</f>
        <v/>
      </c>
      <c r="E2694" s="49" t="str">
        <f ca="1">IF(IF($H2694="","",INDEX([1]NKC!$E$10:$E$5007,$H2694))=$C$8,"",IF($H2694="","",INDEX([1]NKC!$F$10:$F$5007,$H2694)))</f>
        <v/>
      </c>
      <c r="F2694" s="55" t="str">
        <f ca="1">IF(IF($H2694="","",INDEX([1]NKC!$D$10:$D$5007,$H2694))=$C$8,"",IF($H2694="","",INDEX([1]NKC!$F$10:$F$5007,$H2694)))</f>
        <v/>
      </c>
      <c r="G2694" s="50">
        <f ca="1">IF(SUM(E2694:F2694)=0,0,$G$11+SUM(E$12:$E2694)-SUM(F$12:$F2694))</f>
        <v>0</v>
      </c>
      <c r="H2694" s="51" t="str">
        <f ca="1">IF(IF(TYPE(MATCH($C$8,OFFSET([1]NKC!$D$10,H2693,0):'[1]NKC'!$D$5007,0)+H2693)=16,"",MATCH($C$8,OFFSET([1]NKC!$D$10,H2693,0):'[1]NKC'!$D$5007,0)+H2693)&lt;IF(TYPE(MATCH($C$8,OFFSET([1]NKC!$E$10,H2693,0):'[1]NKC'!$E$5007,0)+H2693)=16,"",MATCH($C$8,OFFSET([1]NKC!$E$10,H2693,0):'[1]NKC'!$E$5007,0)+H2693),IF(TYPE(MATCH($C$8,OFFSET([1]NKC!$D$10,H2693,0):'[1]NKC'!$D$5007,0)+H2693)=16,"",MATCH($C$8,OFFSET([1]NKC!$D$10,H2693,0):'[1]NKC'!$D$5007,0)+H2693),IF(TYPE(MATCH($C$8,OFFSET([1]NKC!$E$10,H2693,0):'[1]NKC'!$E$5007,0)+H2693)=16,"",MATCH($C$8,OFFSET([1]NKC!$E$10,H2693,0):'[1]NKC'!$E$5007,0)+H2693))</f>
        <v/>
      </c>
    </row>
    <row r="2695" spans="1:8" s="52" customFormat="1" ht="14.25" hidden="1">
      <c r="A2695" s="45" t="str">
        <f ca="1">IF($H2695="","",INDEX([1]NKC!$A$10:$A$5007,$H2695))</f>
        <v/>
      </c>
      <c r="B2695" s="46" t="str">
        <f ca="1">IF($H2695="","",INDEX([1]NKC!$B$10:$B$5007,$H2695))</f>
        <v/>
      </c>
      <c r="C2695" s="47" t="str">
        <f ca="1">IF($H2695="","",INDEX([1]NKC!$C$10:$C$5007,$H2695))</f>
        <v/>
      </c>
      <c r="D2695" s="48" t="str">
        <f ca="1">IF(IF($H2695="","",INDEX([1]NKC!$D$10:$D$5007,$H2695))=$C$8,IF($H2695="","",INDEX([1]NKC!$E$10:$E$5007,$H2695)),IF($H2695="","",INDEX([1]NKC!$D$10:$D$5007,$H2695)))</f>
        <v/>
      </c>
      <c r="E2695" s="49" t="str">
        <f ca="1">IF(IF($H2695="","",INDEX([1]NKC!$E$10:$E$5007,$H2695))=$C$8,"",IF($H2695="","",INDEX([1]NKC!$F$10:$F$5007,$H2695)))</f>
        <v/>
      </c>
      <c r="F2695" s="55" t="str">
        <f ca="1">IF(IF($H2695="","",INDEX([1]NKC!$D$10:$D$5007,$H2695))=$C$8,"",IF($H2695="","",INDEX([1]NKC!$F$10:$F$5007,$H2695)))</f>
        <v/>
      </c>
      <c r="G2695" s="50">
        <f ca="1">IF(SUM(E2695:F2695)=0,0,$G$11+SUM(E$12:$E2695)-SUM(F$12:$F2695))</f>
        <v>0</v>
      </c>
      <c r="H2695" s="51" t="str">
        <f ca="1">IF(IF(TYPE(MATCH($C$8,OFFSET([1]NKC!$D$10,H2694,0):'[1]NKC'!$D$5007,0)+H2694)=16,"",MATCH($C$8,OFFSET([1]NKC!$D$10,H2694,0):'[1]NKC'!$D$5007,0)+H2694)&lt;IF(TYPE(MATCH($C$8,OFFSET([1]NKC!$E$10,H2694,0):'[1]NKC'!$E$5007,0)+H2694)=16,"",MATCH($C$8,OFFSET([1]NKC!$E$10,H2694,0):'[1]NKC'!$E$5007,0)+H2694),IF(TYPE(MATCH($C$8,OFFSET([1]NKC!$D$10,H2694,0):'[1]NKC'!$D$5007,0)+H2694)=16,"",MATCH($C$8,OFFSET([1]NKC!$D$10,H2694,0):'[1]NKC'!$D$5007,0)+H2694),IF(TYPE(MATCH($C$8,OFFSET([1]NKC!$E$10,H2694,0):'[1]NKC'!$E$5007,0)+H2694)=16,"",MATCH($C$8,OFFSET([1]NKC!$E$10,H2694,0):'[1]NKC'!$E$5007,0)+H2694))</f>
        <v/>
      </c>
    </row>
    <row r="2696" spans="1:8" s="52" customFormat="1" ht="14.25" hidden="1">
      <c r="A2696" s="45" t="str">
        <f ca="1">IF($H2696="","",INDEX([1]NKC!$A$10:$A$5007,$H2696))</f>
        <v/>
      </c>
      <c r="B2696" s="46" t="str">
        <f ca="1">IF($H2696="","",INDEX([1]NKC!$B$10:$B$5007,$H2696))</f>
        <v/>
      </c>
      <c r="C2696" s="47" t="str">
        <f ca="1">IF($H2696="","",INDEX([1]NKC!$C$10:$C$5007,$H2696))</f>
        <v/>
      </c>
      <c r="D2696" s="48" t="str">
        <f ca="1">IF(IF($H2696="","",INDEX([1]NKC!$D$10:$D$5007,$H2696))=$C$8,IF($H2696="","",INDEX([1]NKC!$E$10:$E$5007,$H2696)),IF($H2696="","",INDEX([1]NKC!$D$10:$D$5007,$H2696)))</f>
        <v/>
      </c>
      <c r="E2696" s="49" t="str">
        <f ca="1">IF(IF($H2696="","",INDEX([1]NKC!$E$10:$E$5007,$H2696))=$C$8,"",IF($H2696="","",INDEX([1]NKC!$F$10:$F$5007,$H2696)))</f>
        <v/>
      </c>
      <c r="F2696" s="55" t="str">
        <f ca="1">IF(IF($H2696="","",INDEX([1]NKC!$D$10:$D$5007,$H2696))=$C$8,"",IF($H2696="","",INDEX([1]NKC!$F$10:$F$5007,$H2696)))</f>
        <v/>
      </c>
      <c r="G2696" s="50">
        <f ca="1">IF(SUM(E2696:F2696)=0,0,$G$11+SUM(E$12:$E2696)-SUM(F$12:$F2696))</f>
        <v>0</v>
      </c>
      <c r="H2696" s="51" t="str">
        <f ca="1">IF(IF(TYPE(MATCH($C$8,OFFSET([1]NKC!$D$10,H2695,0):'[1]NKC'!$D$5007,0)+H2695)=16,"",MATCH($C$8,OFFSET([1]NKC!$D$10,H2695,0):'[1]NKC'!$D$5007,0)+H2695)&lt;IF(TYPE(MATCH($C$8,OFFSET([1]NKC!$E$10,H2695,0):'[1]NKC'!$E$5007,0)+H2695)=16,"",MATCH($C$8,OFFSET([1]NKC!$E$10,H2695,0):'[1]NKC'!$E$5007,0)+H2695),IF(TYPE(MATCH($C$8,OFFSET([1]NKC!$D$10,H2695,0):'[1]NKC'!$D$5007,0)+H2695)=16,"",MATCH($C$8,OFFSET([1]NKC!$D$10,H2695,0):'[1]NKC'!$D$5007,0)+H2695),IF(TYPE(MATCH($C$8,OFFSET([1]NKC!$E$10,H2695,0):'[1]NKC'!$E$5007,0)+H2695)=16,"",MATCH($C$8,OFFSET([1]NKC!$E$10,H2695,0):'[1]NKC'!$E$5007,0)+H2695))</f>
        <v/>
      </c>
    </row>
    <row r="2697" spans="1:8" s="52" customFormat="1" ht="14.25" hidden="1">
      <c r="A2697" s="45" t="str">
        <f ca="1">IF($H2697="","",INDEX([1]NKC!$A$10:$A$5007,$H2697))</f>
        <v/>
      </c>
      <c r="B2697" s="46" t="str">
        <f ca="1">IF($H2697="","",INDEX([1]NKC!$B$10:$B$5007,$H2697))</f>
        <v/>
      </c>
      <c r="C2697" s="47" t="str">
        <f ca="1">IF($H2697="","",INDEX([1]NKC!$C$10:$C$5007,$H2697))</f>
        <v/>
      </c>
      <c r="D2697" s="48" t="str">
        <f ca="1">IF(IF($H2697="","",INDEX([1]NKC!$D$10:$D$5007,$H2697))=$C$8,IF($H2697="","",INDEX([1]NKC!$E$10:$E$5007,$H2697)),IF($H2697="","",INDEX([1]NKC!$D$10:$D$5007,$H2697)))</f>
        <v/>
      </c>
      <c r="E2697" s="49" t="str">
        <f ca="1">IF(IF($H2697="","",INDEX([1]NKC!$E$10:$E$5007,$H2697))=$C$8,"",IF($H2697="","",INDEX([1]NKC!$F$10:$F$5007,$H2697)))</f>
        <v/>
      </c>
      <c r="F2697" s="55" t="str">
        <f ca="1">IF(IF($H2697="","",INDEX([1]NKC!$D$10:$D$5007,$H2697))=$C$8,"",IF($H2697="","",INDEX([1]NKC!$F$10:$F$5007,$H2697)))</f>
        <v/>
      </c>
      <c r="G2697" s="50">
        <f ca="1">IF(SUM(E2697:F2697)=0,0,$G$11+SUM(E$12:$E2697)-SUM(F$12:$F2697))</f>
        <v>0</v>
      </c>
      <c r="H2697" s="51" t="str">
        <f ca="1">IF(IF(TYPE(MATCH($C$8,OFFSET([1]NKC!$D$10,H2696,0):'[1]NKC'!$D$5007,0)+H2696)=16,"",MATCH($C$8,OFFSET([1]NKC!$D$10,H2696,0):'[1]NKC'!$D$5007,0)+H2696)&lt;IF(TYPE(MATCH($C$8,OFFSET([1]NKC!$E$10,H2696,0):'[1]NKC'!$E$5007,0)+H2696)=16,"",MATCH($C$8,OFFSET([1]NKC!$E$10,H2696,0):'[1]NKC'!$E$5007,0)+H2696),IF(TYPE(MATCH($C$8,OFFSET([1]NKC!$D$10,H2696,0):'[1]NKC'!$D$5007,0)+H2696)=16,"",MATCH($C$8,OFFSET([1]NKC!$D$10,H2696,0):'[1]NKC'!$D$5007,0)+H2696),IF(TYPE(MATCH($C$8,OFFSET([1]NKC!$E$10,H2696,0):'[1]NKC'!$E$5007,0)+H2696)=16,"",MATCH($C$8,OFFSET([1]NKC!$E$10,H2696,0):'[1]NKC'!$E$5007,0)+H2696))</f>
        <v/>
      </c>
    </row>
    <row r="2698" spans="1:8" s="52" customFormat="1" ht="14.25" hidden="1">
      <c r="A2698" s="45" t="str">
        <f ca="1">IF($H2698="","",INDEX([1]NKC!$A$10:$A$5007,$H2698))</f>
        <v/>
      </c>
      <c r="B2698" s="46" t="str">
        <f ca="1">IF($H2698="","",INDEX([1]NKC!$B$10:$B$5007,$H2698))</f>
        <v/>
      </c>
      <c r="C2698" s="47" t="str">
        <f ca="1">IF($H2698="","",INDEX([1]NKC!$C$10:$C$5007,$H2698))</f>
        <v/>
      </c>
      <c r="D2698" s="48" t="str">
        <f ca="1">IF(IF($H2698="","",INDEX([1]NKC!$D$10:$D$5007,$H2698))=$C$8,IF($H2698="","",INDEX([1]NKC!$E$10:$E$5007,$H2698)),IF($H2698="","",INDEX([1]NKC!$D$10:$D$5007,$H2698)))</f>
        <v/>
      </c>
      <c r="E2698" s="49" t="str">
        <f ca="1">IF(IF($H2698="","",INDEX([1]NKC!$E$10:$E$5007,$H2698))=$C$8,"",IF($H2698="","",INDEX([1]NKC!$F$10:$F$5007,$H2698)))</f>
        <v/>
      </c>
      <c r="F2698" s="55" t="str">
        <f ca="1">IF(IF($H2698="","",INDEX([1]NKC!$D$10:$D$5007,$H2698))=$C$8,"",IF($H2698="","",INDEX([1]NKC!$F$10:$F$5007,$H2698)))</f>
        <v/>
      </c>
      <c r="G2698" s="50">
        <f ca="1">IF(SUM(E2698:F2698)=0,0,$G$11+SUM(E$12:$E2698)-SUM(F$12:$F2698))</f>
        <v>0</v>
      </c>
      <c r="H2698" s="51" t="str">
        <f ca="1">IF(IF(TYPE(MATCH($C$8,OFFSET([1]NKC!$D$10,H2697,0):'[1]NKC'!$D$5007,0)+H2697)=16,"",MATCH($C$8,OFFSET([1]NKC!$D$10,H2697,0):'[1]NKC'!$D$5007,0)+H2697)&lt;IF(TYPE(MATCH($C$8,OFFSET([1]NKC!$E$10,H2697,0):'[1]NKC'!$E$5007,0)+H2697)=16,"",MATCH($C$8,OFFSET([1]NKC!$E$10,H2697,0):'[1]NKC'!$E$5007,0)+H2697),IF(TYPE(MATCH($C$8,OFFSET([1]NKC!$D$10,H2697,0):'[1]NKC'!$D$5007,0)+H2697)=16,"",MATCH($C$8,OFFSET([1]NKC!$D$10,H2697,0):'[1]NKC'!$D$5007,0)+H2697),IF(TYPE(MATCH($C$8,OFFSET([1]NKC!$E$10,H2697,0):'[1]NKC'!$E$5007,0)+H2697)=16,"",MATCH($C$8,OFFSET([1]NKC!$E$10,H2697,0):'[1]NKC'!$E$5007,0)+H2697))</f>
        <v/>
      </c>
    </row>
    <row r="2699" spans="1:8" s="52" customFormat="1" ht="14.25" hidden="1">
      <c r="A2699" s="45" t="str">
        <f ca="1">IF($H2699="","",INDEX([1]NKC!$A$10:$A$5007,$H2699))</f>
        <v/>
      </c>
      <c r="B2699" s="46" t="str">
        <f ca="1">IF($H2699="","",INDEX([1]NKC!$B$10:$B$5007,$H2699))</f>
        <v/>
      </c>
      <c r="C2699" s="47" t="str">
        <f ca="1">IF($H2699="","",INDEX([1]NKC!$C$10:$C$5007,$H2699))</f>
        <v/>
      </c>
      <c r="D2699" s="48" t="str">
        <f ca="1">IF(IF($H2699="","",INDEX([1]NKC!$D$10:$D$5007,$H2699))=$C$8,IF($H2699="","",INDEX([1]NKC!$E$10:$E$5007,$H2699)),IF($H2699="","",INDEX([1]NKC!$D$10:$D$5007,$H2699)))</f>
        <v/>
      </c>
      <c r="E2699" s="49" t="str">
        <f ca="1">IF(IF($H2699="","",INDEX([1]NKC!$E$10:$E$5007,$H2699))=$C$8,"",IF($H2699="","",INDEX([1]NKC!$F$10:$F$5007,$H2699)))</f>
        <v/>
      </c>
      <c r="F2699" s="55" t="str">
        <f ca="1">IF(IF($H2699="","",INDEX([1]NKC!$D$10:$D$5007,$H2699))=$C$8,"",IF($H2699="","",INDEX([1]NKC!$F$10:$F$5007,$H2699)))</f>
        <v/>
      </c>
      <c r="G2699" s="50">
        <f ca="1">IF(SUM(E2699:F2699)=0,0,$G$11+SUM(E$12:$E2699)-SUM(F$12:$F2699))</f>
        <v>0</v>
      </c>
      <c r="H2699" s="51" t="str">
        <f ca="1">IF(IF(TYPE(MATCH($C$8,OFFSET([1]NKC!$D$10,H2698,0):'[1]NKC'!$D$5007,0)+H2698)=16,"",MATCH($C$8,OFFSET([1]NKC!$D$10,H2698,0):'[1]NKC'!$D$5007,0)+H2698)&lt;IF(TYPE(MATCH($C$8,OFFSET([1]NKC!$E$10,H2698,0):'[1]NKC'!$E$5007,0)+H2698)=16,"",MATCH($C$8,OFFSET([1]NKC!$E$10,H2698,0):'[1]NKC'!$E$5007,0)+H2698),IF(TYPE(MATCH($C$8,OFFSET([1]NKC!$D$10,H2698,0):'[1]NKC'!$D$5007,0)+H2698)=16,"",MATCH($C$8,OFFSET([1]NKC!$D$10,H2698,0):'[1]NKC'!$D$5007,0)+H2698),IF(TYPE(MATCH($C$8,OFFSET([1]NKC!$E$10,H2698,0):'[1]NKC'!$E$5007,0)+H2698)=16,"",MATCH($C$8,OFFSET([1]NKC!$E$10,H2698,0):'[1]NKC'!$E$5007,0)+H2698))</f>
        <v/>
      </c>
    </row>
    <row r="2700" spans="1:8" s="52" customFormat="1" ht="14.25" hidden="1">
      <c r="A2700" s="45" t="str">
        <f ca="1">IF($H2700="","",INDEX([1]NKC!$A$10:$A$5007,$H2700))</f>
        <v/>
      </c>
      <c r="B2700" s="46" t="str">
        <f ca="1">IF($H2700="","",INDEX([1]NKC!$B$10:$B$5007,$H2700))</f>
        <v/>
      </c>
      <c r="C2700" s="47" t="str">
        <f ca="1">IF($H2700="","",INDEX([1]NKC!$C$10:$C$5007,$H2700))</f>
        <v/>
      </c>
      <c r="D2700" s="48" t="str">
        <f ca="1">IF(IF($H2700="","",INDEX([1]NKC!$D$10:$D$5007,$H2700))=$C$8,IF($H2700="","",INDEX([1]NKC!$E$10:$E$5007,$H2700)),IF($H2700="","",INDEX([1]NKC!$D$10:$D$5007,$H2700)))</f>
        <v/>
      </c>
      <c r="E2700" s="49" t="str">
        <f ca="1">IF(IF($H2700="","",INDEX([1]NKC!$E$10:$E$5007,$H2700))=$C$8,"",IF($H2700="","",INDEX([1]NKC!$F$10:$F$5007,$H2700)))</f>
        <v/>
      </c>
      <c r="F2700" s="55" t="str">
        <f ca="1">IF(IF($H2700="","",INDEX([1]NKC!$D$10:$D$5007,$H2700))=$C$8,"",IF($H2700="","",INDEX([1]NKC!$F$10:$F$5007,$H2700)))</f>
        <v/>
      </c>
      <c r="G2700" s="50">
        <f ca="1">IF(SUM(E2700:F2700)=0,0,$G$11+SUM(E$12:$E2700)-SUM(F$12:$F2700))</f>
        <v>0</v>
      </c>
      <c r="H2700" s="51" t="str">
        <f ca="1">IF(IF(TYPE(MATCH($C$8,OFFSET([1]NKC!$D$10,H2699,0):'[1]NKC'!$D$5007,0)+H2699)=16,"",MATCH($C$8,OFFSET([1]NKC!$D$10,H2699,0):'[1]NKC'!$D$5007,0)+H2699)&lt;IF(TYPE(MATCH($C$8,OFFSET([1]NKC!$E$10,H2699,0):'[1]NKC'!$E$5007,0)+H2699)=16,"",MATCH($C$8,OFFSET([1]NKC!$E$10,H2699,0):'[1]NKC'!$E$5007,0)+H2699),IF(TYPE(MATCH($C$8,OFFSET([1]NKC!$D$10,H2699,0):'[1]NKC'!$D$5007,0)+H2699)=16,"",MATCH($C$8,OFFSET([1]NKC!$D$10,H2699,0):'[1]NKC'!$D$5007,0)+H2699),IF(TYPE(MATCH($C$8,OFFSET([1]NKC!$E$10,H2699,0):'[1]NKC'!$E$5007,0)+H2699)=16,"",MATCH($C$8,OFFSET([1]NKC!$E$10,H2699,0):'[1]NKC'!$E$5007,0)+H2699))</f>
        <v/>
      </c>
    </row>
    <row r="2701" spans="1:8" s="52" customFormat="1" ht="14.25" hidden="1">
      <c r="A2701" s="45" t="str">
        <f ca="1">IF($H2701="","",INDEX([1]NKC!$A$10:$A$5007,$H2701))</f>
        <v/>
      </c>
      <c r="B2701" s="46" t="str">
        <f ca="1">IF($H2701="","",INDEX([1]NKC!$B$10:$B$5007,$H2701))</f>
        <v/>
      </c>
      <c r="C2701" s="47" t="str">
        <f ca="1">IF($H2701="","",INDEX([1]NKC!$C$10:$C$5007,$H2701))</f>
        <v/>
      </c>
      <c r="D2701" s="48" t="str">
        <f ca="1">IF(IF($H2701="","",INDEX([1]NKC!$D$10:$D$5007,$H2701))=$C$8,IF($H2701="","",INDEX([1]NKC!$E$10:$E$5007,$H2701)),IF($H2701="","",INDEX([1]NKC!$D$10:$D$5007,$H2701)))</f>
        <v/>
      </c>
      <c r="E2701" s="49" t="str">
        <f ca="1">IF(IF($H2701="","",INDEX([1]NKC!$E$10:$E$5007,$H2701))=$C$8,"",IF($H2701="","",INDEX([1]NKC!$F$10:$F$5007,$H2701)))</f>
        <v/>
      </c>
      <c r="F2701" s="55" t="str">
        <f ca="1">IF(IF($H2701="","",INDEX([1]NKC!$D$10:$D$5007,$H2701))=$C$8,"",IF($H2701="","",INDEX([1]NKC!$F$10:$F$5007,$H2701)))</f>
        <v/>
      </c>
      <c r="G2701" s="50">
        <f ca="1">IF(SUM(E2701:F2701)=0,0,$G$11+SUM(E$12:$E2701)-SUM(F$12:$F2701))</f>
        <v>0</v>
      </c>
      <c r="H2701" s="51" t="str">
        <f ca="1">IF(IF(TYPE(MATCH($C$8,OFFSET([1]NKC!$D$10,H2700,0):'[1]NKC'!$D$5007,0)+H2700)=16,"",MATCH($C$8,OFFSET([1]NKC!$D$10,H2700,0):'[1]NKC'!$D$5007,0)+H2700)&lt;IF(TYPE(MATCH($C$8,OFFSET([1]NKC!$E$10,H2700,0):'[1]NKC'!$E$5007,0)+H2700)=16,"",MATCH($C$8,OFFSET([1]NKC!$E$10,H2700,0):'[1]NKC'!$E$5007,0)+H2700),IF(TYPE(MATCH($C$8,OFFSET([1]NKC!$D$10,H2700,0):'[1]NKC'!$D$5007,0)+H2700)=16,"",MATCH($C$8,OFFSET([1]NKC!$D$10,H2700,0):'[1]NKC'!$D$5007,0)+H2700),IF(TYPE(MATCH($C$8,OFFSET([1]NKC!$E$10,H2700,0):'[1]NKC'!$E$5007,0)+H2700)=16,"",MATCH($C$8,OFFSET([1]NKC!$E$10,H2700,0):'[1]NKC'!$E$5007,0)+H2700))</f>
        <v/>
      </c>
    </row>
    <row r="2702" spans="1:8" s="52" customFormat="1" ht="14.25" hidden="1">
      <c r="A2702" s="45" t="str">
        <f ca="1">IF($H2702="","",INDEX([1]NKC!$A$10:$A$5007,$H2702))</f>
        <v/>
      </c>
      <c r="B2702" s="46" t="str">
        <f ca="1">IF($H2702="","",INDEX([1]NKC!$B$10:$B$5007,$H2702))</f>
        <v/>
      </c>
      <c r="C2702" s="47" t="str">
        <f ca="1">IF($H2702="","",INDEX([1]NKC!$C$10:$C$5007,$H2702))</f>
        <v/>
      </c>
      <c r="D2702" s="48" t="str">
        <f ca="1">IF(IF($H2702="","",INDEX([1]NKC!$D$10:$D$5007,$H2702))=$C$8,IF($H2702="","",INDEX([1]NKC!$E$10:$E$5007,$H2702)),IF($H2702="","",INDEX([1]NKC!$D$10:$D$5007,$H2702)))</f>
        <v/>
      </c>
      <c r="E2702" s="49" t="str">
        <f ca="1">IF(IF($H2702="","",INDEX([1]NKC!$E$10:$E$5007,$H2702))=$C$8,"",IF($H2702="","",INDEX([1]NKC!$F$10:$F$5007,$H2702)))</f>
        <v/>
      </c>
      <c r="F2702" s="55" t="str">
        <f ca="1">IF(IF($H2702="","",INDEX([1]NKC!$D$10:$D$5007,$H2702))=$C$8,"",IF($H2702="","",INDEX([1]NKC!$F$10:$F$5007,$H2702)))</f>
        <v/>
      </c>
      <c r="G2702" s="50">
        <f ca="1">IF(SUM(E2702:F2702)=0,0,$G$11+SUM(E$12:$E2702)-SUM(F$12:$F2702))</f>
        <v>0</v>
      </c>
      <c r="H2702" s="51" t="str">
        <f ca="1">IF(IF(TYPE(MATCH($C$8,OFFSET([1]NKC!$D$10,H2701,0):'[1]NKC'!$D$5007,0)+H2701)=16,"",MATCH($C$8,OFFSET([1]NKC!$D$10,H2701,0):'[1]NKC'!$D$5007,0)+H2701)&lt;IF(TYPE(MATCH($C$8,OFFSET([1]NKC!$E$10,H2701,0):'[1]NKC'!$E$5007,0)+H2701)=16,"",MATCH($C$8,OFFSET([1]NKC!$E$10,H2701,0):'[1]NKC'!$E$5007,0)+H2701),IF(TYPE(MATCH($C$8,OFFSET([1]NKC!$D$10,H2701,0):'[1]NKC'!$D$5007,0)+H2701)=16,"",MATCH($C$8,OFFSET([1]NKC!$D$10,H2701,0):'[1]NKC'!$D$5007,0)+H2701),IF(TYPE(MATCH($C$8,OFFSET([1]NKC!$E$10,H2701,0):'[1]NKC'!$E$5007,0)+H2701)=16,"",MATCH($C$8,OFFSET([1]NKC!$E$10,H2701,0):'[1]NKC'!$E$5007,0)+H2701))</f>
        <v/>
      </c>
    </row>
    <row r="2703" spans="1:8" s="52" customFormat="1" ht="14.25" hidden="1">
      <c r="A2703" s="45" t="str">
        <f ca="1">IF($H2703="","",INDEX([1]NKC!$A$10:$A$5007,$H2703))</f>
        <v/>
      </c>
      <c r="B2703" s="46" t="str">
        <f ca="1">IF($H2703="","",INDEX([1]NKC!$B$10:$B$5007,$H2703))</f>
        <v/>
      </c>
      <c r="C2703" s="47" t="str">
        <f ca="1">IF($H2703="","",INDEX([1]NKC!$C$10:$C$5007,$H2703))</f>
        <v/>
      </c>
      <c r="D2703" s="48" t="str">
        <f ca="1">IF(IF($H2703="","",INDEX([1]NKC!$D$10:$D$5007,$H2703))=$C$8,IF($H2703="","",INDEX([1]NKC!$E$10:$E$5007,$H2703)),IF($H2703="","",INDEX([1]NKC!$D$10:$D$5007,$H2703)))</f>
        <v/>
      </c>
      <c r="E2703" s="49" t="str">
        <f ca="1">IF(IF($H2703="","",INDEX([1]NKC!$E$10:$E$5007,$H2703))=$C$8,"",IF($H2703="","",INDEX([1]NKC!$F$10:$F$5007,$H2703)))</f>
        <v/>
      </c>
      <c r="F2703" s="55" t="str">
        <f ca="1">IF(IF($H2703="","",INDEX([1]NKC!$D$10:$D$5007,$H2703))=$C$8,"",IF($H2703="","",INDEX([1]NKC!$F$10:$F$5007,$H2703)))</f>
        <v/>
      </c>
      <c r="G2703" s="50">
        <f ca="1">IF(SUM(E2703:F2703)=0,0,$G$11+SUM(E$12:$E2703)-SUM(F$12:$F2703))</f>
        <v>0</v>
      </c>
      <c r="H2703" s="51" t="str">
        <f ca="1">IF(IF(TYPE(MATCH($C$8,OFFSET([1]NKC!$D$10,H2702,0):'[1]NKC'!$D$5007,0)+H2702)=16,"",MATCH($C$8,OFFSET([1]NKC!$D$10,H2702,0):'[1]NKC'!$D$5007,0)+H2702)&lt;IF(TYPE(MATCH($C$8,OFFSET([1]NKC!$E$10,H2702,0):'[1]NKC'!$E$5007,0)+H2702)=16,"",MATCH($C$8,OFFSET([1]NKC!$E$10,H2702,0):'[1]NKC'!$E$5007,0)+H2702),IF(TYPE(MATCH($C$8,OFFSET([1]NKC!$D$10,H2702,0):'[1]NKC'!$D$5007,0)+H2702)=16,"",MATCH($C$8,OFFSET([1]NKC!$D$10,H2702,0):'[1]NKC'!$D$5007,0)+H2702),IF(TYPE(MATCH($C$8,OFFSET([1]NKC!$E$10,H2702,0):'[1]NKC'!$E$5007,0)+H2702)=16,"",MATCH($C$8,OFFSET([1]NKC!$E$10,H2702,0):'[1]NKC'!$E$5007,0)+H2702))</f>
        <v/>
      </c>
    </row>
    <row r="2704" spans="1:8" s="52" customFormat="1" ht="14.25" hidden="1">
      <c r="A2704" s="45" t="str">
        <f ca="1">IF($H2704="","",INDEX([1]NKC!$A$10:$A$5007,$H2704))</f>
        <v/>
      </c>
      <c r="B2704" s="46" t="str">
        <f ca="1">IF($H2704="","",INDEX([1]NKC!$B$10:$B$5007,$H2704))</f>
        <v/>
      </c>
      <c r="C2704" s="47" t="str">
        <f ca="1">IF($H2704="","",INDEX([1]NKC!$C$10:$C$5007,$H2704))</f>
        <v/>
      </c>
      <c r="D2704" s="48" t="str">
        <f ca="1">IF(IF($H2704="","",INDEX([1]NKC!$D$10:$D$5007,$H2704))=$C$8,IF($H2704="","",INDEX([1]NKC!$E$10:$E$5007,$H2704)),IF($H2704="","",INDEX([1]NKC!$D$10:$D$5007,$H2704)))</f>
        <v/>
      </c>
      <c r="E2704" s="49" t="str">
        <f ca="1">IF(IF($H2704="","",INDEX([1]NKC!$E$10:$E$5007,$H2704))=$C$8,"",IF($H2704="","",INDEX([1]NKC!$F$10:$F$5007,$H2704)))</f>
        <v/>
      </c>
      <c r="F2704" s="55" t="str">
        <f ca="1">IF(IF($H2704="","",INDEX([1]NKC!$D$10:$D$5007,$H2704))=$C$8,"",IF($H2704="","",INDEX([1]NKC!$F$10:$F$5007,$H2704)))</f>
        <v/>
      </c>
      <c r="G2704" s="50">
        <f ca="1">IF(SUM(E2704:F2704)=0,0,$G$11+SUM(E$12:$E2704)-SUM(F$12:$F2704))</f>
        <v>0</v>
      </c>
      <c r="H2704" s="51" t="str">
        <f ca="1">IF(IF(TYPE(MATCH($C$8,OFFSET([1]NKC!$D$10,H2703,0):'[1]NKC'!$D$5007,0)+H2703)=16,"",MATCH($C$8,OFFSET([1]NKC!$D$10,H2703,0):'[1]NKC'!$D$5007,0)+H2703)&lt;IF(TYPE(MATCH($C$8,OFFSET([1]NKC!$E$10,H2703,0):'[1]NKC'!$E$5007,0)+H2703)=16,"",MATCH($C$8,OFFSET([1]NKC!$E$10,H2703,0):'[1]NKC'!$E$5007,0)+H2703),IF(TYPE(MATCH($C$8,OFFSET([1]NKC!$D$10,H2703,0):'[1]NKC'!$D$5007,0)+H2703)=16,"",MATCH($C$8,OFFSET([1]NKC!$D$10,H2703,0):'[1]NKC'!$D$5007,0)+H2703),IF(TYPE(MATCH($C$8,OFFSET([1]NKC!$E$10,H2703,0):'[1]NKC'!$E$5007,0)+H2703)=16,"",MATCH($C$8,OFFSET([1]NKC!$E$10,H2703,0):'[1]NKC'!$E$5007,0)+H2703))</f>
        <v/>
      </c>
    </row>
    <row r="2705" spans="1:8" s="52" customFormat="1" ht="14.25" hidden="1">
      <c r="A2705" s="45" t="str">
        <f ca="1">IF($H2705="","",INDEX([1]NKC!$A$10:$A$5007,$H2705))</f>
        <v/>
      </c>
      <c r="B2705" s="46" t="str">
        <f ca="1">IF($H2705="","",INDEX([1]NKC!$B$10:$B$5007,$H2705))</f>
        <v/>
      </c>
      <c r="C2705" s="47" t="str">
        <f ca="1">IF($H2705="","",INDEX([1]NKC!$C$10:$C$5007,$H2705))</f>
        <v/>
      </c>
      <c r="D2705" s="48" t="str">
        <f ca="1">IF(IF($H2705="","",INDEX([1]NKC!$D$10:$D$5007,$H2705))=$C$8,IF($H2705="","",INDEX([1]NKC!$E$10:$E$5007,$H2705)),IF($H2705="","",INDEX([1]NKC!$D$10:$D$5007,$H2705)))</f>
        <v/>
      </c>
      <c r="E2705" s="49" t="str">
        <f ca="1">IF(IF($H2705="","",INDEX([1]NKC!$E$10:$E$5007,$H2705))=$C$8,"",IF($H2705="","",INDEX([1]NKC!$F$10:$F$5007,$H2705)))</f>
        <v/>
      </c>
      <c r="F2705" s="55" t="str">
        <f ca="1">IF(IF($H2705="","",INDEX([1]NKC!$D$10:$D$5007,$H2705))=$C$8,"",IF($H2705="","",INDEX([1]NKC!$F$10:$F$5007,$H2705)))</f>
        <v/>
      </c>
      <c r="G2705" s="50">
        <f ca="1">IF(SUM(E2705:F2705)=0,0,$G$11+SUM(E$12:$E2705)-SUM(F$12:$F2705))</f>
        <v>0</v>
      </c>
      <c r="H2705" s="51" t="str">
        <f ca="1">IF(IF(TYPE(MATCH($C$8,OFFSET([1]NKC!$D$10,H2704,0):'[1]NKC'!$D$5007,0)+H2704)=16,"",MATCH($C$8,OFFSET([1]NKC!$D$10,H2704,0):'[1]NKC'!$D$5007,0)+H2704)&lt;IF(TYPE(MATCH($C$8,OFFSET([1]NKC!$E$10,H2704,0):'[1]NKC'!$E$5007,0)+H2704)=16,"",MATCH($C$8,OFFSET([1]NKC!$E$10,H2704,0):'[1]NKC'!$E$5007,0)+H2704),IF(TYPE(MATCH($C$8,OFFSET([1]NKC!$D$10,H2704,0):'[1]NKC'!$D$5007,0)+H2704)=16,"",MATCH($C$8,OFFSET([1]NKC!$D$10,H2704,0):'[1]NKC'!$D$5007,0)+H2704),IF(TYPE(MATCH($C$8,OFFSET([1]NKC!$E$10,H2704,0):'[1]NKC'!$E$5007,0)+H2704)=16,"",MATCH($C$8,OFFSET([1]NKC!$E$10,H2704,0):'[1]NKC'!$E$5007,0)+H2704))</f>
        <v/>
      </c>
    </row>
    <row r="2706" spans="1:8" s="52" customFormat="1" ht="14.25" hidden="1">
      <c r="A2706" s="45" t="str">
        <f ca="1">IF($H2706="","",INDEX([1]NKC!$A$10:$A$5007,$H2706))</f>
        <v/>
      </c>
      <c r="B2706" s="46" t="str">
        <f ca="1">IF($H2706="","",INDEX([1]NKC!$B$10:$B$5007,$H2706))</f>
        <v/>
      </c>
      <c r="C2706" s="47" t="str">
        <f ca="1">IF($H2706="","",INDEX([1]NKC!$C$10:$C$5007,$H2706))</f>
        <v/>
      </c>
      <c r="D2706" s="48" t="str">
        <f ca="1">IF(IF($H2706="","",INDEX([1]NKC!$D$10:$D$5007,$H2706))=$C$8,IF($H2706="","",INDEX([1]NKC!$E$10:$E$5007,$H2706)),IF($H2706="","",INDEX([1]NKC!$D$10:$D$5007,$H2706)))</f>
        <v/>
      </c>
      <c r="E2706" s="49" t="str">
        <f ca="1">IF(IF($H2706="","",INDEX([1]NKC!$E$10:$E$5007,$H2706))=$C$8,"",IF($H2706="","",INDEX([1]NKC!$F$10:$F$5007,$H2706)))</f>
        <v/>
      </c>
      <c r="F2706" s="55" t="str">
        <f ca="1">IF(IF($H2706="","",INDEX([1]NKC!$D$10:$D$5007,$H2706))=$C$8,"",IF($H2706="","",INDEX([1]NKC!$F$10:$F$5007,$H2706)))</f>
        <v/>
      </c>
      <c r="G2706" s="50">
        <f ca="1">IF(SUM(E2706:F2706)=0,0,$G$11+SUM(E$12:$E2706)-SUM(F$12:$F2706))</f>
        <v>0</v>
      </c>
      <c r="H2706" s="51" t="str">
        <f ca="1">IF(IF(TYPE(MATCH($C$8,OFFSET([1]NKC!$D$10,H2705,0):'[1]NKC'!$D$5007,0)+H2705)=16,"",MATCH($C$8,OFFSET([1]NKC!$D$10,H2705,0):'[1]NKC'!$D$5007,0)+H2705)&lt;IF(TYPE(MATCH($C$8,OFFSET([1]NKC!$E$10,H2705,0):'[1]NKC'!$E$5007,0)+H2705)=16,"",MATCH($C$8,OFFSET([1]NKC!$E$10,H2705,0):'[1]NKC'!$E$5007,0)+H2705),IF(TYPE(MATCH($C$8,OFFSET([1]NKC!$D$10,H2705,0):'[1]NKC'!$D$5007,0)+H2705)=16,"",MATCH($C$8,OFFSET([1]NKC!$D$10,H2705,0):'[1]NKC'!$D$5007,0)+H2705),IF(TYPE(MATCH($C$8,OFFSET([1]NKC!$E$10,H2705,0):'[1]NKC'!$E$5007,0)+H2705)=16,"",MATCH($C$8,OFFSET([1]NKC!$E$10,H2705,0):'[1]NKC'!$E$5007,0)+H2705))</f>
        <v/>
      </c>
    </row>
    <row r="2707" spans="1:8" s="52" customFormat="1" ht="14.25" hidden="1">
      <c r="A2707" s="45" t="str">
        <f ca="1">IF($H2707="","",INDEX([1]NKC!$A$10:$A$5007,$H2707))</f>
        <v/>
      </c>
      <c r="B2707" s="46" t="str">
        <f ca="1">IF($H2707="","",INDEX([1]NKC!$B$10:$B$5007,$H2707))</f>
        <v/>
      </c>
      <c r="C2707" s="47" t="str">
        <f ca="1">IF($H2707="","",INDEX([1]NKC!$C$10:$C$5007,$H2707))</f>
        <v/>
      </c>
      <c r="D2707" s="48" t="str">
        <f ca="1">IF(IF($H2707="","",INDEX([1]NKC!$D$10:$D$5007,$H2707))=$C$8,IF($H2707="","",INDEX([1]NKC!$E$10:$E$5007,$H2707)),IF($H2707="","",INDEX([1]NKC!$D$10:$D$5007,$H2707)))</f>
        <v/>
      </c>
      <c r="E2707" s="49" t="str">
        <f ca="1">IF(IF($H2707="","",INDEX([1]NKC!$E$10:$E$5007,$H2707))=$C$8,"",IF($H2707="","",INDEX([1]NKC!$F$10:$F$5007,$H2707)))</f>
        <v/>
      </c>
      <c r="F2707" s="55" t="str">
        <f ca="1">IF(IF($H2707="","",INDEX([1]NKC!$D$10:$D$5007,$H2707))=$C$8,"",IF($H2707="","",INDEX([1]NKC!$F$10:$F$5007,$H2707)))</f>
        <v/>
      </c>
      <c r="G2707" s="50">
        <f ca="1">IF(SUM(E2707:F2707)=0,0,$G$11+SUM(E$12:$E2707)-SUM(F$12:$F2707))</f>
        <v>0</v>
      </c>
      <c r="H2707" s="51" t="str">
        <f ca="1">IF(IF(TYPE(MATCH($C$8,OFFSET([1]NKC!$D$10,H2706,0):'[1]NKC'!$D$5007,0)+H2706)=16,"",MATCH($C$8,OFFSET([1]NKC!$D$10,H2706,0):'[1]NKC'!$D$5007,0)+H2706)&lt;IF(TYPE(MATCH($C$8,OFFSET([1]NKC!$E$10,H2706,0):'[1]NKC'!$E$5007,0)+H2706)=16,"",MATCH($C$8,OFFSET([1]NKC!$E$10,H2706,0):'[1]NKC'!$E$5007,0)+H2706),IF(TYPE(MATCH($C$8,OFFSET([1]NKC!$D$10,H2706,0):'[1]NKC'!$D$5007,0)+H2706)=16,"",MATCH($C$8,OFFSET([1]NKC!$D$10,H2706,0):'[1]NKC'!$D$5007,0)+H2706),IF(TYPE(MATCH($C$8,OFFSET([1]NKC!$E$10,H2706,0):'[1]NKC'!$E$5007,0)+H2706)=16,"",MATCH($C$8,OFFSET([1]NKC!$E$10,H2706,0):'[1]NKC'!$E$5007,0)+H2706))</f>
        <v/>
      </c>
    </row>
    <row r="2708" spans="1:8" s="52" customFormat="1" ht="14.25" hidden="1">
      <c r="A2708" s="45" t="str">
        <f ca="1">IF($H2708="","",INDEX([1]NKC!$A$10:$A$5007,$H2708))</f>
        <v/>
      </c>
      <c r="B2708" s="46" t="str">
        <f ca="1">IF($H2708="","",INDEX([1]NKC!$B$10:$B$5007,$H2708))</f>
        <v/>
      </c>
      <c r="C2708" s="47" t="str">
        <f ca="1">IF($H2708="","",INDEX([1]NKC!$C$10:$C$5007,$H2708))</f>
        <v/>
      </c>
      <c r="D2708" s="48" t="str">
        <f ca="1">IF(IF($H2708="","",INDEX([1]NKC!$D$10:$D$5007,$H2708))=$C$8,IF($H2708="","",INDEX([1]NKC!$E$10:$E$5007,$H2708)),IF($H2708="","",INDEX([1]NKC!$D$10:$D$5007,$H2708)))</f>
        <v/>
      </c>
      <c r="E2708" s="49" t="str">
        <f ca="1">IF(IF($H2708="","",INDEX([1]NKC!$E$10:$E$5007,$H2708))=$C$8,"",IF($H2708="","",INDEX([1]NKC!$F$10:$F$5007,$H2708)))</f>
        <v/>
      </c>
      <c r="F2708" s="55" t="str">
        <f ca="1">IF(IF($H2708="","",INDEX([1]NKC!$D$10:$D$5007,$H2708))=$C$8,"",IF($H2708="","",INDEX([1]NKC!$F$10:$F$5007,$H2708)))</f>
        <v/>
      </c>
      <c r="G2708" s="50">
        <f ca="1">IF(SUM(E2708:F2708)=0,0,$G$11+SUM(E$12:$E2708)-SUM(F$12:$F2708))</f>
        <v>0</v>
      </c>
      <c r="H2708" s="51" t="str">
        <f ca="1">IF(IF(TYPE(MATCH($C$8,OFFSET([1]NKC!$D$10,H2707,0):'[1]NKC'!$D$5007,0)+H2707)=16,"",MATCH($C$8,OFFSET([1]NKC!$D$10,H2707,0):'[1]NKC'!$D$5007,0)+H2707)&lt;IF(TYPE(MATCH($C$8,OFFSET([1]NKC!$E$10,H2707,0):'[1]NKC'!$E$5007,0)+H2707)=16,"",MATCH($C$8,OFFSET([1]NKC!$E$10,H2707,0):'[1]NKC'!$E$5007,0)+H2707),IF(TYPE(MATCH($C$8,OFFSET([1]NKC!$D$10,H2707,0):'[1]NKC'!$D$5007,0)+H2707)=16,"",MATCH($C$8,OFFSET([1]NKC!$D$10,H2707,0):'[1]NKC'!$D$5007,0)+H2707),IF(TYPE(MATCH($C$8,OFFSET([1]NKC!$E$10,H2707,0):'[1]NKC'!$E$5007,0)+H2707)=16,"",MATCH($C$8,OFFSET([1]NKC!$E$10,H2707,0):'[1]NKC'!$E$5007,0)+H2707))</f>
        <v/>
      </c>
    </row>
    <row r="2709" spans="1:8" s="52" customFormat="1" ht="14.25" hidden="1">
      <c r="A2709" s="45" t="str">
        <f ca="1">IF($H2709="","",INDEX([1]NKC!$A$10:$A$5007,$H2709))</f>
        <v/>
      </c>
      <c r="B2709" s="46" t="str">
        <f ca="1">IF($H2709="","",INDEX([1]NKC!$B$10:$B$5007,$H2709))</f>
        <v/>
      </c>
      <c r="C2709" s="47" t="str">
        <f ca="1">IF($H2709="","",INDEX([1]NKC!$C$10:$C$5007,$H2709))</f>
        <v/>
      </c>
      <c r="D2709" s="48" t="str">
        <f ca="1">IF(IF($H2709="","",INDEX([1]NKC!$D$10:$D$5007,$H2709))=$C$8,IF($H2709="","",INDEX([1]NKC!$E$10:$E$5007,$H2709)),IF($H2709="","",INDEX([1]NKC!$D$10:$D$5007,$H2709)))</f>
        <v/>
      </c>
      <c r="E2709" s="49" t="str">
        <f ca="1">IF(IF($H2709="","",INDEX([1]NKC!$E$10:$E$5007,$H2709))=$C$8,"",IF($H2709="","",INDEX([1]NKC!$F$10:$F$5007,$H2709)))</f>
        <v/>
      </c>
      <c r="F2709" s="55" t="str">
        <f ca="1">IF(IF($H2709="","",INDEX([1]NKC!$D$10:$D$5007,$H2709))=$C$8,"",IF($H2709="","",INDEX([1]NKC!$F$10:$F$5007,$H2709)))</f>
        <v/>
      </c>
      <c r="G2709" s="50">
        <f ca="1">IF(SUM(E2709:F2709)=0,0,$G$11+SUM(E$12:$E2709)-SUM(F$12:$F2709))</f>
        <v>0</v>
      </c>
      <c r="H2709" s="51" t="str">
        <f ca="1">IF(IF(TYPE(MATCH($C$8,OFFSET([1]NKC!$D$10,H2708,0):'[1]NKC'!$D$5007,0)+H2708)=16,"",MATCH($C$8,OFFSET([1]NKC!$D$10,H2708,0):'[1]NKC'!$D$5007,0)+H2708)&lt;IF(TYPE(MATCH($C$8,OFFSET([1]NKC!$E$10,H2708,0):'[1]NKC'!$E$5007,0)+H2708)=16,"",MATCH($C$8,OFFSET([1]NKC!$E$10,H2708,0):'[1]NKC'!$E$5007,0)+H2708),IF(TYPE(MATCH($C$8,OFFSET([1]NKC!$D$10,H2708,0):'[1]NKC'!$D$5007,0)+H2708)=16,"",MATCH($C$8,OFFSET([1]NKC!$D$10,H2708,0):'[1]NKC'!$D$5007,0)+H2708),IF(TYPE(MATCH($C$8,OFFSET([1]NKC!$E$10,H2708,0):'[1]NKC'!$E$5007,0)+H2708)=16,"",MATCH($C$8,OFFSET([1]NKC!$E$10,H2708,0):'[1]NKC'!$E$5007,0)+H2708))</f>
        <v/>
      </c>
    </row>
    <row r="2710" spans="1:8" s="52" customFormat="1" ht="14.25" hidden="1">
      <c r="A2710" s="45" t="str">
        <f ca="1">IF($H2710="","",INDEX([1]NKC!$A$10:$A$5007,$H2710))</f>
        <v/>
      </c>
      <c r="B2710" s="46" t="str">
        <f ca="1">IF($H2710="","",INDEX([1]NKC!$B$10:$B$5007,$H2710))</f>
        <v/>
      </c>
      <c r="C2710" s="47" t="str">
        <f ca="1">IF($H2710="","",INDEX([1]NKC!$C$10:$C$5007,$H2710))</f>
        <v/>
      </c>
      <c r="D2710" s="48" t="str">
        <f ca="1">IF(IF($H2710="","",INDEX([1]NKC!$D$10:$D$5007,$H2710))=$C$8,IF($H2710="","",INDEX([1]NKC!$E$10:$E$5007,$H2710)),IF($H2710="","",INDEX([1]NKC!$D$10:$D$5007,$H2710)))</f>
        <v/>
      </c>
      <c r="E2710" s="49" t="str">
        <f ca="1">IF(IF($H2710="","",INDEX([1]NKC!$E$10:$E$5007,$H2710))=$C$8,"",IF($H2710="","",INDEX([1]NKC!$F$10:$F$5007,$H2710)))</f>
        <v/>
      </c>
      <c r="F2710" s="55" t="str">
        <f ca="1">IF(IF($H2710="","",INDEX([1]NKC!$D$10:$D$5007,$H2710))=$C$8,"",IF($H2710="","",INDEX([1]NKC!$F$10:$F$5007,$H2710)))</f>
        <v/>
      </c>
      <c r="G2710" s="50">
        <f ca="1">IF(SUM(E2710:F2710)=0,0,$G$11+SUM(E$12:$E2710)-SUM(F$12:$F2710))</f>
        <v>0</v>
      </c>
      <c r="H2710" s="51" t="str">
        <f ca="1">IF(IF(TYPE(MATCH($C$8,OFFSET([1]NKC!$D$10,H2709,0):'[1]NKC'!$D$5007,0)+H2709)=16,"",MATCH($C$8,OFFSET([1]NKC!$D$10,H2709,0):'[1]NKC'!$D$5007,0)+H2709)&lt;IF(TYPE(MATCH($C$8,OFFSET([1]NKC!$E$10,H2709,0):'[1]NKC'!$E$5007,0)+H2709)=16,"",MATCH($C$8,OFFSET([1]NKC!$E$10,H2709,0):'[1]NKC'!$E$5007,0)+H2709),IF(TYPE(MATCH($C$8,OFFSET([1]NKC!$D$10,H2709,0):'[1]NKC'!$D$5007,0)+H2709)=16,"",MATCH($C$8,OFFSET([1]NKC!$D$10,H2709,0):'[1]NKC'!$D$5007,0)+H2709),IF(TYPE(MATCH($C$8,OFFSET([1]NKC!$E$10,H2709,0):'[1]NKC'!$E$5007,0)+H2709)=16,"",MATCH($C$8,OFFSET([1]NKC!$E$10,H2709,0):'[1]NKC'!$E$5007,0)+H2709))</f>
        <v/>
      </c>
    </row>
    <row r="2711" spans="1:8" s="52" customFormat="1" ht="14.25" hidden="1">
      <c r="A2711" s="45" t="str">
        <f ca="1">IF($H2711="","",INDEX([1]NKC!$A$10:$A$5007,$H2711))</f>
        <v/>
      </c>
      <c r="B2711" s="46" t="str">
        <f ca="1">IF($H2711="","",INDEX([1]NKC!$B$10:$B$5007,$H2711))</f>
        <v/>
      </c>
      <c r="C2711" s="47" t="str">
        <f ca="1">IF($H2711="","",INDEX([1]NKC!$C$10:$C$5007,$H2711))</f>
        <v/>
      </c>
      <c r="D2711" s="48" t="str">
        <f ca="1">IF(IF($H2711="","",INDEX([1]NKC!$D$10:$D$5007,$H2711))=$C$8,IF($H2711="","",INDEX([1]NKC!$E$10:$E$5007,$H2711)),IF($H2711="","",INDEX([1]NKC!$D$10:$D$5007,$H2711)))</f>
        <v/>
      </c>
      <c r="E2711" s="49" t="str">
        <f ca="1">IF(IF($H2711="","",INDEX([1]NKC!$E$10:$E$5007,$H2711))=$C$8,"",IF($H2711="","",INDEX([1]NKC!$F$10:$F$5007,$H2711)))</f>
        <v/>
      </c>
      <c r="F2711" s="55" t="str">
        <f ca="1">IF(IF($H2711="","",INDEX([1]NKC!$D$10:$D$5007,$H2711))=$C$8,"",IF($H2711="","",INDEX([1]NKC!$F$10:$F$5007,$H2711)))</f>
        <v/>
      </c>
      <c r="G2711" s="50">
        <f ca="1">IF(SUM(E2711:F2711)=0,0,$G$11+SUM(E$12:$E2711)-SUM(F$12:$F2711))</f>
        <v>0</v>
      </c>
      <c r="H2711" s="51" t="str">
        <f ca="1">IF(IF(TYPE(MATCH($C$8,OFFSET([1]NKC!$D$10,H2710,0):'[1]NKC'!$D$5007,0)+H2710)=16,"",MATCH($C$8,OFFSET([1]NKC!$D$10,H2710,0):'[1]NKC'!$D$5007,0)+H2710)&lt;IF(TYPE(MATCH($C$8,OFFSET([1]NKC!$E$10,H2710,0):'[1]NKC'!$E$5007,0)+H2710)=16,"",MATCH($C$8,OFFSET([1]NKC!$E$10,H2710,0):'[1]NKC'!$E$5007,0)+H2710),IF(TYPE(MATCH($C$8,OFFSET([1]NKC!$D$10,H2710,0):'[1]NKC'!$D$5007,0)+H2710)=16,"",MATCH($C$8,OFFSET([1]NKC!$D$10,H2710,0):'[1]NKC'!$D$5007,0)+H2710),IF(TYPE(MATCH($C$8,OFFSET([1]NKC!$E$10,H2710,0):'[1]NKC'!$E$5007,0)+H2710)=16,"",MATCH($C$8,OFFSET([1]NKC!$E$10,H2710,0):'[1]NKC'!$E$5007,0)+H2710))</f>
        <v/>
      </c>
    </row>
    <row r="2712" spans="1:8" s="52" customFormat="1" ht="14.25" hidden="1">
      <c r="A2712" s="45" t="str">
        <f ca="1">IF($H2712="","",INDEX([1]NKC!$A$10:$A$5007,$H2712))</f>
        <v/>
      </c>
      <c r="B2712" s="46" t="str">
        <f ca="1">IF($H2712="","",INDEX([1]NKC!$B$10:$B$5007,$H2712))</f>
        <v/>
      </c>
      <c r="C2712" s="47" t="str">
        <f ca="1">IF($H2712="","",INDEX([1]NKC!$C$10:$C$5007,$H2712))</f>
        <v/>
      </c>
      <c r="D2712" s="48" t="str">
        <f ca="1">IF(IF($H2712="","",INDEX([1]NKC!$D$10:$D$5007,$H2712))=$C$8,IF($H2712="","",INDEX([1]NKC!$E$10:$E$5007,$H2712)),IF($H2712="","",INDEX([1]NKC!$D$10:$D$5007,$H2712)))</f>
        <v/>
      </c>
      <c r="E2712" s="49" t="str">
        <f ca="1">IF(IF($H2712="","",INDEX([1]NKC!$E$10:$E$5007,$H2712))=$C$8,"",IF($H2712="","",INDEX([1]NKC!$F$10:$F$5007,$H2712)))</f>
        <v/>
      </c>
      <c r="F2712" s="55" t="str">
        <f ca="1">IF(IF($H2712="","",INDEX([1]NKC!$D$10:$D$5007,$H2712))=$C$8,"",IF($H2712="","",INDEX([1]NKC!$F$10:$F$5007,$H2712)))</f>
        <v/>
      </c>
      <c r="G2712" s="50">
        <f ca="1">IF(SUM(E2712:F2712)=0,0,$G$11+SUM(E$12:$E2712)-SUM(F$12:$F2712))</f>
        <v>0</v>
      </c>
      <c r="H2712" s="51" t="str">
        <f ca="1">IF(IF(TYPE(MATCH($C$8,OFFSET([1]NKC!$D$10,H2711,0):'[1]NKC'!$D$5007,0)+H2711)=16,"",MATCH($C$8,OFFSET([1]NKC!$D$10,H2711,0):'[1]NKC'!$D$5007,0)+H2711)&lt;IF(TYPE(MATCH($C$8,OFFSET([1]NKC!$E$10,H2711,0):'[1]NKC'!$E$5007,0)+H2711)=16,"",MATCH($C$8,OFFSET([1]NKC!$E$10,H2711,0):'[1]NKC'!$E$5007,0)+H2711),IF(TYPE(MATCH($C$8,OFFSET([1]NKC!$D$10,H2711,0):'[1]NKC'!$D$5007,0)+H2711)=16,"",MATCH($C$8,OFFSET([1]NKC!$D$10,H2711,0):'[1]NKC'!$D$5007,0)+H2711),IF(TYPE(MATCH($C$8,OFFSET([1]NKC!$E$10,H2711,0):'[1]NKC'!$E$5007,0)+H2711)=16,"",MATCH($C$8,OFFSET([1]NKC!$E$10,H2711,0):'[1]NKC'!$E$5007,0)+H2711))</f>
        <v/>
      </c>
    </row>
    <row r="2713" spans="1:8" s="52" customFormat="1" ht="14.25" hidden="1">
      <c r="A2713" s="45" t="str">
        <f ca="1">IF($H2713="","",INDEX([1]NKC!$A$10:$A$5007,$H2713))</f>
        <v/>
      </c>
      <c r="B2713" s="46" t="str">
        <f ca="1">IF($H2713="","",INDEX([1]NKC!$B$10:$B$5007,$H2713))</f>
        <v/>
      </c>
      <c r="C2713" s="47" t="str">
        <f ca="1">IF($H2713="","",INDEX([1]NKC!$C$10:$C$5007,$H2713))</f>
        <v/>
      </c>
      <c r="D2713" s="48" t="str">
        <f ca="1">IF(IF($H2713="","",INDEX([1]NKC!$D$10:$D$5007,$H2713))=$C$8,IF($H2713="","",INDEX([1]NKC!$E$10:$E$5007,$H2713)),IF($H2713="","",INDEX([1]NKC!$D$10:$D$5007,$H2713)))</f>
        <v/>
      </c>
      <c r="E2713" s="49" t="str">
        <f ca="1">IF(IF($H2713="","",INDEX([1]NKC!$E$10:$E$5007,$H2713))=$C$8,"",IF($H2713="","",INDEX([1]NKC!$F$10:$F$5007,$H2713)))</f>
        <v/>
      </c>
      <c r="F2713" s="55" t="str">
        <f ca="1">IF(IF($H2713="","",INDEX([1]NKC!$D$10:$D$5007,$H2713))=$C$8,"",IF($H2713="","",INDEX([1]NKC!$F$10:$F$5007,$H2713)))</f>
        <v/>
      </c>
      <c r="G2713" s="50">
        <f ca="1">IF(SUM(E2713:F2713)=0,0,$G$11+SUM(E$12:$E2713)-SUM(F$12:$F2713))</f>
        <v>0</v>
      </c>
      <c r="H2713" s="51" t="str">
        <f ca="1">IF(IF(TYPE(MATCH($C$8,OFFSET([1]NKC!$D$10,H2712,0):'[1]NKC'!$D$5007,0)+H2712)=16,"",MATCH($C$8,OFFSET([1]NKC!$D$10,H2712,0):'[1]NKC'!$D$5007,0)+H2712)&lt;IF(TYPE(MATCH($C$8,OFFSET([1]NKC!$E$10,H2712,0):'[1]NKC'!$E$5007,0)+H2712)=16,"",MATCH($C$8,OFFSET([1]NKC!$E$10,H2712,0):'[1]NKC'!$E$5007,0)+H2712),IF(TYPE(MATCH($C$8,OFFSET([1]NKC!$D$10,H2712,0):'[1]NKC'!$D$5007,0)+H2712)=16,"",MATCH($C$8,OFFSET([1]NKC!$D$10,H2712,0):'[1]NKC'!$D$5007,0)+H2712),IF(TYPE(MATCH($C$8,OFFSET([1]NKC!$E$10,H2712,0):'[1]NKC'!$E$5007,0)+H2712)=16,"",MATCH($C$8,OFFSET([1]NKC!$E$10,H2712,0):'[1]NKC'!$E$5007,0)+H2712))</f>
        <v/>
      </c>
    </row>
    <row r="2714" spans="1:8" s="52" customFormat="1" ht="14.25" hidden="1">
      <c r="A2714" s="45" t="str">
        <f ca="1">IF($H2714="","",INDEX([1]NKC!$A$10:$A$5007,$H2714))</f>
        <v/>
      </c>
      <c r="B2714" s="46" t="str">
        <f ca="1">IF($H2714="","",INDEX([1]NKC!$B$10:$B$5007,$H2714))</f>
        <v/>
      </c>
      <c r="C2714" s="47" t="str">
        <f ca="1">IF($H2714="","",INDEX([1]NKC!$C$10:$C$5007,$H2714))</f>
        <v/>
      </c>
      <c r="D2714" s="48" t="str">
        <f ca="1">IF(IF($H2714="","",INDEX([1]NKC!$D$10:$D$5007,$H2714))=$C$8,IF($H2714="","",INDEX([1]NKC!$E$10:$E$5007,$H2714)),IF($H2714="","",INDEX([1]NKC!$D$10:$D$5007,$H2714)))</f>
        <v/>
      </c>
      <c r="E2714" s="49" t="str">
        <f ca="1">IF(IF($H2714="","",INDEX([1]NKC!$E$10:$E$5007,$H2714))=$C$8,"",IF($H2714="","",INDEX([1]NKC!$F$10:$F$5007,$H2714)))</f>
        <v/>
      </c>
      <c r="F2714" s="55" t="str">
        <f ca="1">IF(IF($H2714="","",INDEX([1]NKC!$D$10:$D$5007,$H2714))=$C$8,"",IF($H2714="","",INDEX([1]NKC!$F$10:$F$5007,$H2714)))</f>
        <v/>
      </c>
      <c r="G2714" s="50">
        <f ca="1">IF(SUM(E2714:F2714)=0,0,$G$11+SUM(E$12:$E2714)-SUM(F$12:$F2714))</f>
        <v>0</v>
      </c>
      <c r="H2714" s="51" t="str">
        <f ca="1">IF(IF(TYPE(MATCH($C$8,OFFSET([1]NKC!$D$10,H2713,0):'[1]NKC'!$D$5007,0)+H2713)=16,"",MATCH($C$8,OFFSET([1]NKC!$D$10,H2713,0):'[1]NKC'!$D$5007,0)+H2713)&lt;IF(TYPE(MATCH($C$8,OFFSET([1]NKC!$E$10,H2713,0):'[1]NKC'!$E$5007,0)+H2713)=16,"",MATCH($C$8,OFFSET([1]NKC!$E$10,H2713,0):'[1]NKC'!$E$5007,0)+H2713),IF(TYPE(MATCH($C$8,OFFSET([1]NKC!$D$10,H2713,0):'[1]NKC'!$D$5007,0)+H2713)=16,"",MATCH($C$8,OFFSET([1]NKC!$D$10,H2713,0):'[1]NKC'!$D$5007,0)+H2713),IF(TYPE(MATCH($C$8,OFFSET([1]NKC!$E$10,H2713,0):'[1]NKC'!$E$5007,0)+H2713)=16,"",MATCH($C$8,OFFSET([1]NKC!$E$10,H2713,0):'[1]NKC'!$E$5007,0)+H2713))</f>
        <v/>
      </c>
    </row>
    <row r="2715" spans="1:8" s="52" customFormat="1" ht="14.25" hidden="1">
      <c r="A2715" s="45" t="str">
        <f ca="1">IF($H2715="","",INDEX([1]NKC!$A$10:$A$5007,$H2715))</f>
        <v/>
      </c>
      <c r="B2715" s="46" t="str">
        <f ca="1">IF($H2715="","",INDEX([1]NKC!$B$10:$B$5007,$H2715))</f>
        <v/>
      </c>
      <c r="C2715" s="47" t="str">
        <f ca="1">IF($H2715="","",INDEX([1]NKC!$C$10:$C$5007,$H2715))</f>
        <v/>
      </c>
      <c r="D2715" s="48" t="str">
        <f ca="1">IF(IF($H2715="","",INDEX([1]NKC!$D$10:$D$5007,$H2715))=$C$8,IF($H2715="","",INDEX([1]NKC!$E$10:$E$5007,$H2715)),IF($H2715="","",INDEX([1]NKC!$D$10:$D$5007,$H2715)))</f>
        <v/>
      </c>
      <c r="E2715" s="49" t="str">
        <f ca="1">IF(IF($H2715="","",INDEX([1]NKC!$E$10:$E$5007,$H2715))=$C$8,"",IF($H2715="","",INDEX([1]NKC!$F$10:$F$5007,$H2715)))</f>
        <v/>
      </c>
      <c r="F2715" s="55" t="str">
        <f ca="1">IF(IF($H2715="","",INDEX([1]NKC!$D$10:$D$5007,$H2715))=$C$8,"",IF($H2715="","",INDEX([1]NKC!$F$10:$F$5007,$H2715)))</f>
        <v/>
      </c>
      <c r="G2715" s="50">
        <f ca="1">IF(SUM(E2715:F2715)=0,0,$G$11+SUM(E$12:$E2715)-SUM(F$12:$F2715))</f>
        <v>0</v>
      </c>
      <c r="H2715" s="51" t="str">
        <f ca="1">IF(IF(TYPE(MATCH($C$8,OFFSET([1]NKC!$D$10,H2714,0):'[1]NKC'!$D$5007,0)+H2714)=16,"",MATCH($C$8,OFFSET([1]NKC!$D$10,H2714,0):'[1]NKC'!$D$5007,0)+H2714)&lt;IF(TYPE(MATCH($C$8,OFFSET([1]NKC!$E$10,H2714,0):'[1]NKC'!$E$5007,0)+H2714)=16,"",MATCH($C$8,OFFSET([1]NKC!$E$10,H2714,0):'[1]NKC'!$E$5007,0)+H2714),IF(TYPE(MATCH($C$8,OFFSET([1]NKC!$D$10,H2714,0):'[1]NKC'!$D$5007,0)+H2714)=16,"",MATCH($C$8,OFFSET([1]NKC!$D$10,H2714,0):'[1]NKC'!$D$5007,0)+H2714),IF(TYPE(MATCH($C$8,OFFSET([1]NKC!$E$10,H2714,0):'[1]NKC'!$E$5007,0)+H2714)=16,"",MATCH($C$8,OFFSET([1]NKC!$E$10,H2714,0):'[1]NKC'!$E$5007,0)+H2714))</f>
        <v/>
      </c>
    </row>
    <row r="2716" spans="1:8" s="52" customFormat="1" ht="14.25" hidden="1">
      <c r="A2716" s="45" t="str">
        <f ca="1">IF($H2716="","",INDEX([1]NKC!$A$10:$A$5007,$H2716))</f>
        <v/>
      </c>
      <c r="B2716" s="46" t="str">
        <f ca="1">IF($H2716="","",INDEX([1]NKC!$B$10:$B$5007,$H2716))</f>
        <v/>
      </c>
      <c r="C2716" s="47" t="str">
        <f ca="1">IF($H2716="","",INDEX([1]NKC!$C$10:$C$5007,$H2716))</f>
        <v/>
      </c>
      <c r="D2716" s="48" t="str">
        <f ca="1">IF(IF($H2716="","",INDEX([1]NKC!$D$10:$D$5007,$H2716))=$C$8,IF($H2716="","",INDEX([1]NKC!$E$10:$E$5007,$H2716)),IF($H2716="","",INDEX([1]NKC!$D$10:$D$5007,$H2716)))</f>
        <v/>
      </c>
      <c r="E2716" s="49" t="str">
        <f ca="1">IF(IF($H2716="","",INDEX([1]NKC!$E$10:$E$5007,$H2716))=$C$8,"",IF($H2716="","",INDEX([1]NKC!$F$10:$F$5007,$H2716)))</f>
        <v/>
      </c>
      <c r="F2716" s="55" t="str">
        <f ca="1">IF(IF($H2716="","",INDEX([1]NKC!$D$10:$D$5007,$H2716))=$C$8,"",IF($H2716="","",INDEX([1]NKC!$F$10:$F$5007,$H2716)))</f>
        <v/>
      </c>
      <c r="G2716" s="50">
        <f ca="1">IF(SUM(E2716:F2716)=0,0,$G$11+SUM(E$12:$E2716)-SUM(F$12:$F2716))</f>
        <v>0</v>
      </c>
      <c r="H2716" s="51" t="str">
        <f ca="1">IF(IF(TYPE(MATCH($C$8,OFFSET([1]NKC!$D$10,H2715,0):'[1]NKC'!$D$5007,0)+H2715)=16,"",MATCH($C$8,OFFSET([1]NKC!$D$10,H2715,0):'[1]NKC'!$D$5007,0)+H2715)&lt;IF(TYPE(MATCH($C$8,OFFSET([1]NKC!$E$10,H2715,0):'[1]NKC'!$E$5007,0)+H2715)=16,"",MATCH($C$8,OFFSET([1]NKC!$E$10,H2715,0):'[1]NKC'!$E$5007,0)+H2715),IF(TYPE(MATCH($C$8,OFFSET([1]NKC!$D$10,H2715,0):'[1]NKC'!$D$5007,0)+H2715)=16,"",MATCH($C$8,OFFSET([1]NKC!$D$10,H2715,0):'[1]NKC'!$D$5007,0)+H2715),IF(TYPE(MATCH($C$8,OFFSET([1]NKC!$E$10,H2715,0):'[1]NKC'!$E$5007,0)+H2715)=16,"",MATCH($C$8,OFFSET([1]NKC!$E$10,H2715,0):'[1]NKC'!$E$5007,0)+H2715))</f>
        <v/>
      </c>
    </row>
    <row r="2717" spans="1:8" s="52" customFormat="1" ht="14.25" hidden="1">
      <c r="A2717" s="45" t="str">
        <f ca="1">IF($H2717="","",INDEX([1]NKC!$A$10:$A$5007,$H2717))</f>
        <v/>
      </c>
      <c r="B2717" s="46" t="str">
        <f ca="1">IF($H2717="","",INDEX([1]NKC!$B$10:$B$5007,$H2717))</f>
        <v/>
      </c>
      <c r="C2717" s="47" t="str">
        <f ca="1">IF($H2717="","",INDEX([1]NKC!$C$10:$C$5007,$H2717))</f>
        <v/>
      </c>
      <c r="D2717" s="48" t="str">
        <f ca="1">IF(IF($H2717="","",INDEX([1]NKC!$D$10:$D$5007,$H2717))=$C$8,IF($H2717="","",INDEX([1]NKC!$E$10:$E$5007,$H2717)),IF($H2717="","",INDEX([1]NKC!$D$10:$D$5007,$H2717)))</f>
        <v/>
      </c>
      <c r="E2717" s="49" t="str">
        <f ca="1">IF(IF($H2717="","",INDEX([1]NKC!$E$10:$E$5007,$H2717))=$C$8,"",IF($H2717="","",INDEX([1]NKC!$F$10:$F$5007,$H2717)))</f>
        <v/>
      </c>
      <c r="F2717" s="55" t="str">
        <f ca="1">IF(IF($H2717="","",INDEX([1]NKC!$D$10:$D$5007,$H2717))=$C$8,"",IF($H2717="","",INDEX([1]NKC!$F$10:$F$5007,$H2717)))</f>
        <v/>
      </c>
      <c r="G2717" s="50">
        <f ca="1">IF(SUM(E2717:F2717)=0,0,$G$11+SUM(E$12:$E2717)-SUM(F$12:$F2717))</f>
        <v>0</v>
      </c>
      <c r="H2717" s="51" t="str">
        <f ca="1">IF(IF(TYPE(MATCH($C$8,OFFSET([1]NKC!$D$10,H2716,0):'[1]NKC'!$D$5007,0)+H2716)=16,"",MATCH($C$8,OFFSET([1]NKC!$D$10,H2716,0):'[1]NKC'!$D$5007,0)+H2716)&lt;IF(TYPE(MATCH($C$8,OFFSET([1]NKC!$E$10,H2716,0):'[1]NKC'!$E$5007,0)+H2716)=16,"",MATCH($C$8,OFFSET([1]NKC!$E$10,H2716,0):'[1]NKC'!$E$5007,0)+H2716),IF(TYPE(MATCH($C$8,OFFSET([1]NKC!$D$10,H2716,0):'[1]NKC'!$D$5007,0)+H2716)=16,"",MATCH($C$8,OFFSET([1]NKC!$D$10,H2716,0):'[1]NKC'!$D$5007,0)+H2716),IF(TYPE(MATCH($C$8,OFFSET([1]NKC!$E$10,H2716,0):'[1]NKC'!$E$5007,0)+H2716)=16,"",MATCH($C$8,OFFSET([1]NKC!$E$10,H2716,0):'[1]NKC'!$E$5007,0)+H2716))</f>
        <v/>
      </c>
    </row>
    <row r="2718" spans="1:8" s="52" customFormat="1" ht="14.25" hidden="1">
      <c r="A2718" s="45" t="str">
        <f ca="1">IF($H2718="","",INDEX([1]NKC!$A$10:$A$5007,$H2718))</f>
        <v/>
      </c>
      <c r="B2718" s="46" t="str">
        <f ca="1">IF($H2718="","",INDEX([1]NKC!$B$10:$B$5007,$H2718))</f>
        <v/>
      </c>
      <c r="C2718" s="47" t="str">
        <f ca="1">IF($H2718="","",INDEX([1]NKC!$C$10:$C$5007,$H2718))</f>
        <v/>
      </c>
      <c r="D2718" s="48" t="str">
        <f ca="1">IF(IF($H2718="","",INDEX([1]NKC!$D$10:$D$5007,$H2718))=$C$8,IF($H2718="","",INDEX([1]NKC!$E$10:$E$5007,$H2718)),IF($H2718="","",INDEX([1]NKC!$D$10:$D$5007,$H2718)))</f>
        <v/>
      </c>
      <c r="E2718" s="49" t="str">
        <f ca="1">IF(IF($H2718="","",INDEX([1]NKC!$E$10:$E$5007,$H2718))=$C$8,"",IF($H2718="","",INDEX([1]NKC!$F$10:$F$5007,$H2718)))</f>
        <v/>
      </c>
      <c r="F2718" s="55" t="str">
        <f ca="1">IF(IF($H2718="","",INDEX([1]NKC!$D$10:$D$5007,$H2718))=$C$8,"",IF($H2718="","",INDEX([1]NKC!$F$10:$F$5007,$H2718)))</f>
        <v/>
      </c>
      <c r="G2718" s="50">
        <f ca="1">IF(SUM(E2718:F2718)=0,0,$G$11+SUM(E$12:$E2718)-SUM(F$12:$F2718))</f>
        <v>0</v>
      </c>
      <c r="H2718" s="51" t="str">
        <f ca="1">IF(IF(TYPE(MATCH($C$8,OFFSET([1]NKC!$D$10,H2717,0):'[1]NKC'!$D$5007,0)+H2717)=16,"",MATCH($C$8,OFFSET([1]NKC!$D$10,H2717,0):'[1]NKC'!$D$5007,0)+H2717)&lt;IF(TYPE(MATCH($C$8,OFFSET([1]NKC!$E$10,H2717,0):'[1]NKC'!$E$5007,0)+H2717)=16,"",MATCH($C$8,OFFSET([1]NKC!$E$10,H2717,0):'[1]NKC'!$E$5007,0)+H2717),IF(TYPE(MATCH($C$8,OFFSET([1]NKC!$D$10,H2717,0):'[1]NKC'!$D$5007,0)+H2717)=16,"",MATCH($C$8,OFFSET([1]NKC!$D$10,H2717,0):'[1]NKC'!$D$5007,0)+H2717),IF(TYPE(MATCH($C$8,OFFSET([1]NKC!$E$10,H2717,0):'[1]NKC'!$E$5007,0)+H2717)=16,"",MATCH($C$8,OFFSET([1]NKC!$E$10,H2717,0):'[1]NKC'!$E$5007,0)+H2717))</f>
        <v/>
      </c>
    </row>
    <row r="2719" spans="1:8" s="52" customFormat="1" ht="14.25" hidden="1">
      <c r="A2719" s="45" t="str">
        <f ca="1">IF($H2719="","",INDEX([1]NKC!$A$10:$A$5007,$H2719))</f>
        <v/>
      </c>
      <c r="B2719" s="46" t="str">
        <f ca="1">IF($H2719="","",INDEX([1]NKC!$B$10:$B$5007,$H2719))</f>
        <v/>
      </c>
      <c r="C2719" s="47" t="str">
        <f ca="1">IF($H2719="","",INDEX([1]NKC!$C$10:$C$5007,$H2719))</f>
        <v/>
      </c>
      <c r="D2719" s="48" t="str">
        <f ca="1">IF(IF($H2719="","",INDEX([1]NKC!$D$10:$D$5007,$H2719))=$C$8,IF($H2719="","",INDEX([1]NKC!$E$10:$E$5007,$H2719)),IF($H2719="","",INDEX([1]NKC!$D$10:$D$5007,$H2719)))</f>
        <v/>
      </c>
      <c r="E2719" s="49" t="str">
        <f ca="1">IF(IF($H2719="","",INDEX([1]NKC!$E$10:$E$5007,$H2719))=$C$8,"",IF($H2719="","",INDEX([1]NKC!$F$10:$F$5007,$H2719)))</f>
        <v/>
      </c>
      <c r="F2719" s="55" t="str">
        <f ca="1">IF(IF($H2719="","",INDEX([1]NKC!$D$10:$D$5007,$H2719))=$C$8,"",IF($H2719="","",INDEX([1]NKC!$F$10:$F$5007,$H2719)))</f>
        <v/>
      </c>
      <c r="G2719" s="50">
        <f ca="1">IF(SUM(E2719:F2719)=0,0,$G$11+SUM(E$12:$E2719)-SUM(F$12:$F2719))</f>
        <v>0</v>
      </c>
      <c r="H2719" s="51" t="str">
        <f ca="1">IF(IF(TYPE(MATCH($C$8,OFFSET([1]NKC!$D$10,H2718,0):'[1]NKC'!$D$5007,0)+H2718)=16,"",MATCH($C$8,OFFSET([1]NKC!$D$10,H2718,0):'[1]NKC'!$D$5007,0)+H2718)&lt;IF(TYPE(MATCH($C$8,OFFSET([1]NKC!$E$10,H2718,0):'[1]NKC'!$E$5007,0)+H2718)=16,"",MATCH($C$8,OFFSET([1]NKC!$E$10,H2718,0):'[1]NKC'!$E$5007,0)+H2718),IF(TYPE(MATCH($C$8,OFFSET([1]NKC!$D$10,H2718,0):'[1]NKC'!$D$5007,0)+H2718)=16,"",MATCH($C$8,OFFSET([1]NKC!$D$10,H2718,0):'[1]NKC'!$D$5007,0)+H2718),IF(TYPE(MATCH($C$8,OFFSET([1]NKC!$E$10,H2718,0):'[1]NKC'!$E$5007,0)+H2718)=16,"",MATCH($C$8,OFFSET([1]NKC!$E$10,H2718,0):'[1]NKC'!$E$5007,0)+H2718))</f>
        <v/>
      </c>
    </row>
    <row r="2720" spans="1:8" s="52" customFormat="1" ht="14.25" hidden="1">
      <c r="A2720" s="45" t="str">
        <f ca="1">IF($H2720="","",INDEX([1]NKC!$A$10:$A$5007,$H2720))</f>
        <v/>
      </c>
      <c r="B2720" s="46" t="str">
        <f ca="1">IF($H2720="","",INDEX([1]NKC!$B$10:$B$5007,$H2720))</f>
        <v/>
      </c>
      <c r="C2720" s="47" t="str">
        <f ca="1">IF($H2720="","",INDEX([1]NKC!$C$10:$C$5007,$H2720))</f>
        <v/>
      </c>
      <c r="D2720" s="48" t="str">
        <f ca="1">IF(IF($H2720="","",INDEX([1]NKC!$D$10:$D$5007,$H2720))=$C$8,IF($H2720="","",INDEX([1]NKC!$E$10:$E$5007,$H2720)),IF($H2720="","",INDEX([1]NKC!$D$10:$D$5007,$H2720)))</f>
        <v/>
      </c>
      <c r="E2720" s="49" t="str">
        <f ca="1">IF(IF($H2720="","",INDEX([1]NKC!$E$10:$E$5007,$H2720))=$C$8,"",IF($H2720="","",INDEX([1]NKC!$F$10:$F$5007,$H2720)))</f>
        <v/>
      </c>
      <c r="F2720" s="55" t="str">
        <f ca="1">IF(IF($H2720="","",INDEX([1]NKC!$D$10:$D$5007,$H2720))=$C$8,"",IF($H2720="","",INDEX([1]NKC!$F$10:$F$5007,$H2720)))</f>
        <v/>
      </c>
      <c r="G2720" s="50">
        <f ca="1">IF(SUM(E2720:F2720)=0,0,$G$11+SUM(E$12:$E2720)-SUM(F$12:$F2720))</f>
        <v>0</v>
      </c>
      <c r="H2720" s="51" t="str">
        <f ca="1">IF(IF(TYPE(MATCH($C$8,OFFSET([1]NKC!$D$10,H2719,0):'[1]NKC'!$D$5007,0)+H2719)=16,"",MATCH($C$8,OFFSET([1]NKC!$D$10,H2719,0):'[1]NKC'!$D$5007,0)+H2719)&lt;IF(TYPE(MATCH($C$8,OFFSET([1]NKC!$E$10,H2719,0):'[1]NKC'!$E$5007,0)+H2719)=16,"",MATCH($C$8,OFFSET([1]NKC!$E$10,H2719,0):'[1]NKC'!$E$5007,0)+H2719),IF(TYPE(MATCH($C$8,OFFSET([1]NKC!$D$10,H2719,0):'[1]NKC'!$D$5007,0)+H2719)=16,"",MATCH($C$8,OFFSET([1]NKC!$D$10,H2719,0):'[1]NKC'!$D$5007,0)+H2719),IF(TYPE(MATCH($C$8,OFFSET([1]NKC!$E$10,H2719,0):'[1]NKC'!$E$5007,0)+H2719)=16,"",MATCH($C$8,OFFSET([1]NKC!$E$10,H2719,0):'[1]NKC'!$E$5007,0)+H2719))</f>
        <v/>
      </c>
    </row>
    <row r="2721" spans="1:8" s="52" customFormat="1" ht="14.25" hidden="1">
      <c r="A2721" s="45" t="str">
        <f ca="1">IF($H2721="","",INDEX([1]NKC!$A$10:$A$5007,$H2721))</f>
        <v/>
      </c>
      <c r="B2721" s="46" t="str">
        <f ca="1">IF($H2721="","",INDEX([1]NKC!$B$10:$B$5007,$H2721))</f>
        <v/>
      </c>
      <c r="C2721" s="47" t="str">
        <f ca="1">IF($H2721="","",INDEX([1]NKC!$C$10:$C$5007,$H2721))</f>
        <v/>
      </c>
      <c r="D2721" s="48" t="str">
        <f ca="1">IF(IF($H2721="","",INDEX([1]NKC!$D$10:$D$5007,$H2721))=$C$8,IF($H2721="","",INDEX([1]NKC!$E$10:$E$5007,$H2721)),IF($H2721="","",INDEX([1]NKC!$D$10:$D$5007,$H2721)))</f>
        <v/>
      </c>
      <c r="E2721" s="49" t="str">
        <f ca="1">IF(IF($H2721="","",INDEX([1]NKC!$E$10:$E$5007,$H2721))=$C$8,"",IF($H2721="","",INDEX([1]NKC!$F$10:$F$5007,$H2721)))</f>
        <v/>
      </c>
      <c r="F2721" s="55" t="str">
        <f ca="1">IF(IF($H2721="","",INDEX([1]NKC!$D$10:$D$5007,$H2721))=$C$8,"",IF($H2721="","",INDEX([1]NKC!$F$10:$F$5007,$H2721)))</f>
        <v/>
      </c>
      <c r="G2721" s="50">
        <f ca="1">IF(SUM(E2721:F2721)=0,0,$G$11+SUM(E$12:$E2721)-SUM(F$12:$F2721))</f>
        <v>0</v>
      </c>
      <c r="H2721" s="51" t="str">
        <f ca="1">IF(IF(TYPE(MATCH($C$8,OFFSET([1]NKC!$D$10,H2720,0):'[1]NKC'!$D$5007,0)+H2720)=16,"",MATCH($C$8,OFFSET([1]NKC!$D$10,H2720,0):'[1]NKC'!$D$5007,0)+H2720)&lt;IF(TYPE(MATCH($C$8,OFFSET([1]NKC!$E$10,H2720,0):'[1]NKC'!$E$5007,0)+H2720)=16,"",MATCH($C$8,OFFSET([1]NKC!$E$10,H2720,0):'[1]NKC'!$E$5007,0)+H2720),IF(TYPE(MATCH($C$8,OFFSET([1]NKC!$D$10,H2720,0):'[1]NKC'!$D$5007,0)+H2720)=16,"",MATCH($C$8,OFFSET([1]NKC!$D$10,H2720,0):'[1]NKC'!$D$5007,0)+H2720),IF(TYPE(MATCH($C$8,OFFSET([1]NKC!$E$10,H2720,0):'[1]NKC'!$E$5007,0)+H2720)=16,"",MATCH($C$8,OFFSET([1]NKC!$E$10,H2720,0):'[1]NKC'!$E$5007,0)+H2720))</f>
        <v/>
      </c>
    </row>
    <row r="2722" spans="1:8" s="52" customFormat="1" ht="14.25" hidden="1">
      <c r="A2722" s="45" t="str">
        <f ca="1">IF($H2722="","",INDEX([1]NKC!$A$10:$A$5007,$H2722))</f>
        <v/>
      </c>
      <c r="B2722" s="46" t="str">
        <f ca="1">IF($H2722="","",INDEX([1]NKC!$B$10:$B$5007,$H2722))</f>
        <v/>
      </c>
      <c r="C2722" s="47" t="str">
        <f ca="1">IF($H2722="","",INDEX([1]NKC!$C$10:$C$5007,$H2722))</f>
        <v/>
      </c>
      <c r="D2722" s="48" t="str">
        <f ca="1">IF(IF($H2722="","",INDEX([1]NKC!$D$10:$D$5007,$H2722))=$C$8,IF($H2722="","",INDEX([1]NKC!$E$10:$E$5007,$H2722)),IF($H2722="","",INDEX([1]NKC!$D$10:$D$5007,$H2722)))</f>
        <v/>
      </c>
      <c r="E2722" s="49" t="str">
        <f ca="1">IF(IF($H2722="","",INDEX([1]NKC!$E$10:$E$5007,$H2722))=$C$8,"",IF($H2722="","",INDEX([1]NKC!$F$10:$F$5007,$H2722)))</f>
        <v/>
      </c>
      <c r="F2722" s="55" t="str">
        <f ca="1">IF(IF($H2722="","",INDEX([1]NKC!$D$10:$D$5007,$H2722))=$C$8,"",IF($H2722="","",INDEX([1]NKC!$F$10:$F$5007,$H2722)))</f>
        <v/>
      </c>
      <c r="G2722" s="50">
        <f ca="1">IF(SUM(E2722:F2722)=0,0,$G$11+SUM(E$12:$E2722)-SUM(F$12:$F2722))</f>
        <v>0</v>
      </c>
      <c r="H2722" s="51" t="str">
        <f ca="1">IF(IF(TYPE(MATCH($C$8,OFFSET([1]NKC!$D$10,H2721,0):'[1]NKC'!$D$5007,0)+H2721)=16,"",MATCH($C$8,OFFSET([1]NKC!$D$10,H2721,0):'[1]NKC'!$D$5007,0)+H2721)&lt;IF(TYPE(MATCH($C$8,OFFSET([1]NKC!$E$10,H2721,0):'[1]NKC'!$E$5007,0)+H2721)=16,"",MATCH($C$8,OFFSET([1]NKC!$E$10,H2721,0):'[1]NKC'!$E$5007,0)+H2721),IF(TYPE(MATCH($C$8,OFFSET([1]NKC!$D$10,H2721,0):'[1]NKC'!$D$5007,0)+H2721)=16,"",MATCH($C$8,OFFSET([1]NKC!$D$10,H2721,0):'[1]NKC'!$D$5007,0)+H2721),IF(TYPE(MATCH($C$8,OFFSET([1]NKC!$E$10,H2721,0):'[1]NKC'!$E$5007,0)+H2721)=16,"",MATCH($C$8,OFFSET([1]NKC!$E$10,H2721,0):'[1]NKC'!$E$5007,0)+H2721))</f>
        <v/>
      </c>
    </row>
    <row r="2723" spans="1:8" s="52" customFormat="1" ht="14.25" hidden="1">
      <c r="A2723" s="45" t="str">
        <f ca="1">IF($H2723="","",INDEX([1]NKC!$A$10:$A$5007,$H2723))</f>
        <v/>
      </c>
      <c r="B2723" s="46" t="str">
        <f ca="1">IF($H2723="","",INDEX([1]NKC!$B$10:$B$5007,$H2723))</f>
        <v/>
      </c>
      <c r="C2723" s="47" t="str">
        <f ca="1">IF($H2723="","",INDEX([1]NKC!$C$10:$C$5007,$H2723))</f>
        <v/>
      </c>
      <c r="D2723" s="48" t="str">
        <f ca="1">IF(IF($H2723="","",INDEX([1]NKC!$D$10:$D$5007,$H2723))=$C$8,IF($H2723="","",INDEX([1]NKC!$E$10:$E$5007,$H2723)),IF($H2723="","",INDEX([1]NKC!$D$10:$D$5007,$H2723)))</f>
        <v/>
      </c>
      <c r="E2723" s="49" t="str">
        <f ca="1">IF(IF($H2723="","",INDEX([1]NKC!$E$10:$E$5007,$H2723))=$C$8,"",IF($H2723="","",INDEX([1]NKC!$F$10:$F$5007,$H2723)))</f>
        <v/>
      </c>
      <c r="F2723" s="55" t="str">
        <f ca="1">IF(IF($H2723="","",INDEX([1]NKC!$D$10:$D$5007,$H2723))=$C$8,"",IF($H2723="","",INDEX([1]NKC!$F$10:$F$5007,$H2723)))</f>
        <v/>
      </c>
      <c r="G2723" s="50">
        <f ca="1">IF(SUM(E2723:F2723)=0,0,$G$11+SUM(E$12:$E2723)-SUM(F$12:$F2723))</f>
        <v>0</v>
      </c>
      <c r="H2723" s="51" t="str">
        <f ca="1">IF(IF(TYPE(MATCH($C$8,OFFSET([1]NKC!$D$10,H2722,0):'[1]NKC'!$D$5007,0)+H2722)=16,"",MATCH($C$8,OFFSET([1]NKC!$D$10,H2722,0):'[1]NKC'!$D$5007,0)+H2722)&lt;IF(TYPE(MATCH($C$8,OFFSET([1]NKC!$E$10,H2722,0):'[1]NKC'!$E$5007,0)+H2722)=16,"",MATCH($C$8,OFFSET([1]NKC!$E$10,H2722,0):'[1]NKC'!$E$5007,0)+H2722),IF(TYPE(MATCH($C$8,OFFSET([1]NKC!$D$10,H2722,0):'[1]NKC'!$D$5007,0)+H2722)=16,"",MATCH($C$8,OFFSET([1]NKC!$D$10,H2722,0):'[1]NKC'!$D$5007,0)+H2722),IF(TYPE(MATCH($C$8,OFFSET([1]NKC!$E$10,H2722,0):'[1]NKC'!$E$5007,0)+H2722)=16,"",MATCH($C$8,OFFSET([1]NKC!$E$10,H2722,0):'[1]NKC'!$E$5007,0)+H2722))</f>
        <v/>
      </c>
    </row>
    <row r="2724" spans="1:8" s="52" customFormat="1" ht="14.25" hidden="1">
      <c r="A2724" s="45" t="str">
        <f ca="1">IF($H2724="","",INDEX([1]NKC!$A$10:$A$5007,$H2724))</f>
        <v/>
      </c>
      <c r="B2724" s="46" t="str">
        <f ca="1">IF($H2724="","",INDEX([1]NKC!$B$10:$B$5007,$H2724))</f>
        <v/>
      </c>
      <c r="C2724" s="47" t="str">
        <f ca="1">IF($H2724="","",INDEX([1]NKC!$C$10:$C$5007,$H2724))</f>
        <v/>
      </c>
      <c r="D2724" s="48" t="str">
        <f ca="1">IF(IF($H2724="","",INDEX([1]NKC!$D$10:$D$5007,$H2724))=$C$8,IF($H2724="","",INDEX([1]NKC!$E$10:$E$5007,$H2724)),IF($H2724="","",INDEX([1]NKC!$D$10:$D$5007,$H2724)))</f>
        <v/>
      </c>
      <c r="E2724" s="49" t="str">
        <f ca="1">IF(IF($H2724="","",INDEX([1]NKC!$E$10:$E$5007,$H2724))=$C$8,"",IF($H2724="","",INDEX([1]NKC!$F$10:$F$5007,$H2724)))</f>
        <v/>
      </c>
      <c r="F2724" s="55" t="str">
        <f ca="1">IF(IF($H2724="","",INDEX([1]NKC!$D$10:$D$5007,$H2724))=$C$8,"",IF($H2724="","",INDEX([1]NKC!$F$10:$F$5007,$H2724)))</f>
        <v/>
      </c>
      <c r="G2724" s="50">
        <f ca="1">IF(SUM(E2724:F2724)=0,0,$G$11+SUM(E$12:$E2724)-SUM(F$12:$F2724))</f>
        <v>0</v>
      </c>
      <c r="H2724" s="51" t="str">
        <f ca="1">IF(IF(TYPE(MATCH($C$8,OFFSET([1]NKC!$D$10,H2723,0):'[1]NKC'!$D$5007,0)+H2723)=16,"",MATCH($C$8,OFFSET([1]NKC!$D$10,H2723,0):'[1]NKC'!$D$5007,0)+H2723)&lt;IF(TYPE(MATCH($C$8,OFFSET([1]NKC!$E$10,H2723,0):'[1]NKC'!$E$5007,0)+H2723)=16,"",MATCH($C$8,OFFSET([1]NKC!$E$10,H2723,0):'[1]NKC'!$E$5007,0)+H2723),IF(TYPE(MATCH($C$8,OFFSET([1]NKC!$D$10,H2723,0):'[1]NKC'!$D$5007,0)+H2723)=16,"",MATCH($C$8,OFFSET([1]NKC!$D$10,H2723,0):'[1]NKC'!$D$5007,0)+H2723),IF(TYPE(MATCH($C$8,OFFSET([1]NKC!$E$10,H2723,0):'[1]NKC'!$E$5007,0)+H2723)=16,"",MATCH($C$8,OFFSET([1]NKC!$E$10,H2723,0):'[1]NKC'!$E$5007,0)+H2723))</f>
        <v/>
      </c>
    </row>
    <row r="2725" spans="1:8" s="52" customFormat="1" ht="14.25" hidden="1">
      <c r="A2725" s="45" t="str">
        <f ca="1">IF($H2725="","",INDEX([1]NKC!$A$10:$A$5007,$H2725))</f>
        <v/>
      </c>
      <c r="B2725" s="46" t="str">
        <f ca="1">IF($H2725="","",INDEX([1]NKC!$B$10:$B$5007,$H2725))</f>
        <v/>
      </c>
      <c r="C2725" s="47" t="str">
        <f ca="1">IF($H2725="","",INDEX([1]NKC!$C$10:$C$5007,$H2725))</f>
        <v/>
      </c>
      <c r="D2725" s="48" t="str">
        <f ca="1">IF(IF($H2725="","",INDEX([1]NKC!$D$10:$D$5007,$H2725))=$C$8,IF($H2725="","",INDEX([1]NKC!$E$10:$E$5007,$H2725)),IF($H2725="","",INDEX([1]NKC!$D$10:$D$5007,$H2725)))</f>
        <v/>
      </c>
      <c r="E2725" s="49" t="str">
        <f ca="1">IF(IF($H2725="","",INDEX([1]NKC!$E$10:$E$5007,$H2725))=$C$8,"",IF($H2725="","",INDEX([1]NKC!$F$10:$F$5007,$H2725)))</f>
        <v/>
      </c>
      <c r="F2725" s="55" t="str">
        <f ca="1">IF(IF($H2725="","",INDEX([1]NKC!$D$10:$D$5007,$H2725))=$C$8,"",IF($H2725="","",INDEX([1]NKC!$F$10:$F$5007,$H2725)))</f>
        <v/>
      </c>
      <c r="G2725" s="50">
        <f ca="1">IF(SUM(E2725:F2725)=0,0,$G$11+SUM(E$12:$E2725)-SUM(F$12:$F2725))</f>
        <v>0</v>
      </c>
      <c r="H2725" s="51" t="str">
        <f ca="1">IF(IF(TYPE(MATCH($C$8,OFFSET([1]NKC!$D$10,H2724,0):'[1]NKC'!$D$5007,0)+H2724)=16,"",MATCH($C$8,OFFSET([1]NKC!$D$10,H2724,0):'[1]NKC'!$D$5007,0)+H2724)&lt;IF(TYPE(MATCH($C$8,OFFSET([1]NKC!$E$10,H2724,0):'[1]NKC'!$E$5007,0)+H2724)=16,"",MATCH($C$8,OFFSET([1]NKC!$E$10,H2724,0):'[1]NKC'!$E$5007,0)+H2724),IF(TYPE(MATCH($C$8,OFFSET([1]NKC!$D$10,H2724,0):'[1]NKC'!$D$5007,0)+H2724)=16,"",MATCH($C$8,OFFSET([1]NKC!$D$10,H2724,0):'[1]NKC'!$D$5007,0)+H2724),IF(TYPE(MATCH($C$8,OFFSET([1]NKC!$E$10,H2724,0):'[1]NKC'!$E$5007,0)+H2724)=16,"",MATCH($C$8,OFFSET([1]NKC!$E$10,H2724,0):'[1]NKC'!$E$5007,0)+H2724))</f>
        <v/>
      </c>
    </row>
    <row r="2726" spans="1:8" s="52" customFormat="1" ht="14.25" hidden="1">
      <c r="A2726" s="45" t="str">
        <f ca="1">IF($H2726="","",INDEX([1]NKC!$A$10:$A$5007,$H2726))</f>
        <v/>
      </c>
      <c r="B2726" s="46" t="str">
        <f ca="1">IF($H2726="","",INDEX([1]NKC!$B$10:$B$5007,$H2726))</f>
        <v/>
      </c>
      <c r="C2726" s="47" t="str">
        <f ca="1">IF($H2726="","",INDEX([1]NKC!$C$10:$C$5007,$H2726))</f>
        <v/>
      </c>
      <c r="D2726" s="48" t="str">
        <f ca="1">IF(IF($H2726="","",INDEX([1]NKC!$D$10:$D$5007,$H2726))=$C$8,IF($H2726="","",INDEX([1]NKC!$E$10:$E$5007,$H2726)),IF($H2726="","",INDEX([1]NKC!$D$10:$D$5007,$H2726)))</f>
        <v/>
      </c>
      <c r="E2726" s="49" t="str">
        <f ca="1">IF(IF($H2726="","",INDEX([1]NKC!$E$10:$E$5007,$H2726))=$C$8,"",IF($H2726="","",INDEX([1]NKC!$F$10:$F$5007,$H2726)))</f>
        <v/>
      </c>
      <c r="F2726" s="55" t="str">
        <f ca="1">IF(IF($H2726="","",INDEX([1]NKC!$D$10:$D$5007,$H2726))=$C$8,"",IF($H2726="","",INDEX([1]NKC!$F$10:$F$5007,$H2726)))</f>
        <v/>
      </c>
      <c r="G2726" s="50">
        <f ca="1">IF(SUM(E2726:F2726)=0,0,$G$11+SUM(E$12:$E2726)-SUM(F$12:$F2726))</f>
        <v>0</v>
      </c>
      <c r="H2726" s="51" t="str">
        <f ca="1">IF(IF(TYPE(MATCH($C$8,OFFSET([1]NKC!$D$10,H2725,0):'[1]NKC'!$D$5007,0)+H2725)=16,"",MATCH($C$8,OFFSET([1]NKC!$D$10,H2725,0):'[1]NKC'!$D$5007,0)+H2725)&lt;IF(TYPE(MATCH($C$8,OFFSET([1]NKC!$E$10,H2725,0):'[1]NKC'!$E$5007,0)+H2725)=16,"",MATCH($C$8,OFFSET([1]NKC!$E$10,H2725,0):'[1]NKC'!$E$5007,0)+H2725),IF(TYPE(MATCH($C$8,OFFSET([1]NKC!$D$10,H2725,0):'[1]NKC'!$D$5007,0)+H2725)=16,"",MATCH($C$8,OFFSET([1]NKC!$D$10,H2725,0):'[1]NKC'!$D$5007,0)+H2725),IF(TYPE(MATCH($C$8,OFFSET([1]NKC!$E$10,H2725,0):'[1]NKC'!$E$5007,0)+H2725)=16,"",MATCH($C$8,OFFSET([1]NKC!$E$10,H2725,0):'[1]NKC'!$E$5007,0)+H2725))</f>
        <v/>
      </c>
    </row>
    <row r="2727" spans="1:8" s="52" customFormat="1" ht="14.25" hidden="1">
      <c r="A2727" s="45" t="str">
        <f ca="1">IF($H2727="","",INDEX([1]NKC!$A$10:$A$5007,$H2727))</f>
        <v/>
      </c>
      <c r="B2727" s="46" t="str">
        <f ca="1">IF($H2727="","",INDEX([1]NKC!$B$10:$B$5007,$H2727))</f>
        <v/>
      </c>
      <c r="C2727" s="47" t="str">
        <f ca="1">IF($H2727="","",INDEX([1]NKC!$C$10:$C$5007,$H2727))</f>
        <v/>
      </c>
      <c r="D2727" s="48" t="str">
        <f ca="1">IF(IF($H2727="","",INDEX([1]NKC!$D$10:$D$5007,$H2727))=$C$8,IF($H2727="","",INDEX([1]NKC!$E$10:$E$5007,$H2727)),IF($H2727="","",INDEX([1]NKC!$D$10:$D$5007,$H2727)))</f>
        <v/>
      </c>
      <c r="E2727" s="49" t="str">
        <f ca="1">IF(IF($H2727="","",INDEX([1]NKC!$E$10:$E$5007,$H2727))=$C$8,"",IF($H2727="","",INDEX([1]NKC!$F$10:$F$5007,$H2727)))</f>
        <v/>
      </c>
      <c r="F2727" s="55" t="str">
        <f ca="1">IF(IF($H2727="","",INDEX([1]NKC!$D$10:$D$5007,$H2727))=$C$8,"",IF($H2727="","",INDEX([1]NKC!$F$10:$F$5007,$H2727)))</f>
        <v/>
      </c>
      <c r="G2727" s="50">
        <f ca="1">IF(SUM(E2727:F2727)=0,0,$G$11+SUM(E$12:$E2727)-SUM(F$12:$F2727))</f>
        <v>0</v>
      </c>
      <c r="H2727" s="51" t="str">
        <f ca="1">IF(IF(TYPE(MATCH($C$8,OFFSET([1]NKC!$D$10,H2726,0):'[1]NKC'!$D$5007,0)+H2726)=16,"",MATCH($C$8,OFFSET([1]NKC!$D$10,H2726,0):'[1]NKC'!$D$5007,0)+H2726)&lt;IF(TYPE(MATCH($C$8,OFFSET([1]NKC!$E$10,H2726,0):'[1]NKC'!$E$5007,0)+H2726)=16,"",MATCH($C$8,OFFSET([1]NKC!$E$10,H2726,0):'[1]NKC'!$E$5007,0)+H2726),IF(TYPE(MATCH($C$8,OFFSET([1]NKC!$D$10,H2726,0):'[1]NKC'!$D$5007,0)+H2726)=16,"",MATCH($C$8,OFFSET([1]NKC!$D$10,H2726,0):'[1]NKC'!$D$5007,0)+H2726),IF(TYPE(MATCH($C$8,OFFSET([1]NKC!$E$10,H2726,0):'[1]NKC'!$E$5007,0)+H2726)=16,"",MATCH($C$8,OFFSET([1]NKC!$E$10,H2726,0):'[1]NKC'!$E$5007,0)+H2726))</f>
        <v/>
      </c>
    </row>
    <row r="2728" spans="1:8" s="52" customFormat="1" ht="14.25" hidden="1">
      <c r="A2728" s="45" t="str">
        <f ca="1">IF($H2728="","",INDEX([1]NKC!$A$10:$A$5007,$H2728))</f>
        <v/>
      </c>
      <c r="B2728" s="46" t="str">
        <f ca="1">IF($H2728="","",INDEX([1]NKC!$B$10:$B$5007,$H2728))</f>
        <v/>
      </c>
      <c r="C2728" s="47" t="str">
        <f ca="1">IF($H2728="","",INDEX([1]NKC!$C$10:$C$5007,$H2728))</f>
        <v/>
      </c>
      <c r="D2728" s="48" t="str">
        <f ca="1">IF(IF($H2728="","",INDEX([1]NKC!$D$10:$D$5007,$H2728))=$C$8,IF($H2728="","",INDEX([1]NKC!$E$10:$E$5007,$H2728)),IF($H2728="","",INDEX([1]NKC!$D$10:$D$5007,$H2728)))</f>
        <v/>
      </c>
      <c r="E2728" s="49" t="str">
        <f ca="1">IF(IF($H2728="","",INDEX([1]NKC!$E$10:$E$5007,$H2728))=$C$8,"",IF($H2728="","",INDEX([1]NKC!$F$10:$F$5007,$H2728)))</f>
        <v/>
      </c>
      <c r="F2728" s="55" t="str">
        <f ca="1">IF(IF($H2728="","",INDEX([1]NKC!$D$10:$D$5007,$H2728))=$C$8,"",IF($H2728="","",INDEX([1]NKC!$F$10:$F$5007,$H2728)))</f>
        <v/>
      </c>
      <c r="G2728" s="50">
        <f ca="1">IF(SUM(E2728:F2728)=0,0,$G$11+SUM(E$12:$E2728)-SUM(F$12:$F2728))</f>
        <v>0</v>
      </c>
      <c r="H2728" s="51" t="str">
        <f ca="1">IF(IF(TYPE(MATCH($C$8,OFFSET([1]NKC!$D$10,H2727,0):'[1]NKC'!$D$5007,0)+H2727)=16,"",MATCH($C$8,OFFSET([1]NKC!$D$10,H2727,0):'[1]NKC'!$D$5007,0)+H2727)&lt;IF(TYPE(MATCH($C$8,OFFSET([1]NKC!$E$10,H2727,0):'[1]NKC'!$E$5007,0)+H2727)=16,"",MATCH($C$8,OFFSET([1]NKC!$E$10,H2727,0):'[1]NKC'!$E$5007,0)+H2727),IF(TYPE(MATCH($C$8,OFFSET([1]NKC!$D$10,H2727,0):'[1]NKC'!$D$5007,0)+H2727)=16,"",MATCH($C$8,OFFSET([1]NKC!$D$10,H2727,0):'[1]NKC'!$D$5007,0)+H2727),IF(TYPE(MATCH($C$8,OFFSET([1]NKC!$E$10,H2727,0):'[1]NKC'!$E$5007,0)+H2727)=16,"",MATCH($C$8,OFFSET([1]NKC!$E$10,H2727,0):'[1]NKC'!$E$5007,0)+H2727))</f>
        <v/>
      </c>
    </row>
    <row r="2729" spans="1:8" s="52" customFormat="1" ht="14.25" hidden="1">
      <c r="A2729" s="45" t="str">
        <f ca="1">IF($H2729="","",INDEX([1]NKC!$A$10:$A$5007,$H2729))</f>
        <v/>
      </c>
      <c r="B2729" s="46" t="str">
        <f ca="1">IF($H2729="","",INDEX([1]NKC!$B$10:$B$5007,$H2729))</f>
        <v/>
      </c>
      <c r="C2729" s="47" t="str">
        <f ca="1">IF($H2729="","",INDEX([1]NKC!$C$10:$C$5007,$H2729))</f>
        <v/>
      </c>
      <c r="D2729" s="48" t="str">
        <f ca="1">IF(IF($H2729="","",INDEX([1]NKC!$D$10:$D$5007,$H2729))=$C$8,IF($H2729="","",INDEX([1]NKC!$E$10:$E$5007,$H2729)),IF($H2729="","",INDEX([1]NKC!$D$10:$D$5007,$H2729)))</f>
        <v/>
      </c>
      <c r="E2729" s="49" t="str">
        <f ca="1">IF(IF($H2729="","",INDEX([1]NKC!$E$10:$E$5007,$H2729))=$C$8,"",IF($H2729="","",INDEX([1]NKC!$F$10:$F$5007,$H2729)))</f>
        <v/>
      </c>
      <c r="F2729" s="55" t="str">
        <f ca="1">IF(IF($H2729="","",INDEX([1]NKC!$D$10:$D$5007,$H2729))=$C$8,"",IF($H2729="","",INDEX([1]NKC!$F$10:$F$5007,$H2729)))</f>
        <v/>
      </c>
      <c r="G2729" s="50">
        <f ca="1">IF(SUM(E2729:F2729)=0,0,$G$11+SUM(E$12:$E2729)-SUM(F$12:$F2729))</f>
        <v>0</v>
      </c>
      <c r="H2729" s="51" t="str">
        <f ca="1">IF(IF(TYPE(MATCH($C$8,OFFSET([1]NKC!$D$10,H2728,0):'[1]NKC'!$D$5007,0)+H2728)=16,"",MATCH($C$8,OFFSET([1]NKC!$D$10,H2728,0):'[1]NKC'!$D$5007,0)+H2728)&lt;IF(TYPE(MATCH($C$8,OFFSET([1]NKC!$E$10,H2728,0):'[1]NKC'!$E$5007,0)+H2728)=16,"",MATCH($C$8,OFFSET([1]NKC!$E$10,H2728,0):'[1]NKC'!$E$5007,0)+H2728),IF(TYPE(MATCH($C$8,OFFSET([1]NKC!$D$10,H2728,0):'[1]NKC'!$D$5007,0)+H2728)=16,"",MATCH($C$8,OFFSET([1]NKC!$D$10,H2728,0):'[1]NKC'!$D$5007,0)+H2728),IF(TYPE(MATCH($C$8,OFFSET([1]NKC!$E$10,H2728,0):'[1]NKC'!$E$5007,0)+H2728)=16,"",MATCH($C$8,OFFSET([1]NKC!$E$10,H2728,0):'[1]NKC'!$E$5007,0)+H2728))</f>
        <v/>
      </c>
    </row>
    <row r="2730" spans="1:8" s="52" customFormat="1" ht="14.25" hidden="1">
      <c r="A2730" s="45" t="str">
        <f ca="1">IF($H2730="","",INDEX([1]NKC!$A$10:$A$5007,$H2730))</f>
        <v/>
      </c>
      <c r="B2730" s="46" t="str">
        <f ca="1">IF($H2730="","",INDEX([1]NKC!$B$10:$B$5007,$H2730))</f>
        <v/>
      </c>
      <c r="C2730" s="47" t="str">
        <f ca="1">IF($H2730="","",INDEX([1]NKC!$C$10:$C$5007,$H2730))</f>
        <v/>
      </c>
      <c r="D2730" s="48" t="str">
        <f ca="1">IF(IF($H2730="","",INDEX([1]NKC!$D$10:$D$5007,$H2730))=$C$8,IF($H2730="","",INDEX([1]NKC!$E$10:$E$5007,$H2730)),IF($H2730="","",INDEX([1]NKC!$D$10:$D$5007,$H2730)))</f>
        <v/>
      </c>
      <c r="E2730" s="49" t="str">
        <f ca="1">IF(IF($H2730="","",INDEX([1]NKC!$E$10:$E$5007,$H2730))=$C$8,"",IF($H2730="","",INDEX([1]NKC!$F$10:$F$5007,$H2730)))</f>
        <v/>
      </c>
      <c r="F2730" s="55" t="str">
        <f ca="1">IF(IF($H2730="","",INDEX([1]NKC!$D$10:$D$5007,$H2730))=$C$8,"",IF($H2730="","",INDEX([1]NKC!$F$10:$F$5007,$H2730)))</f>
        <v/>
      </c>
      <c r="G2730" s="50">
        <f ca="1">IF(SUM(E2730:F2730)=0,0,$G$11+SUM(E$12:$E2730)-SUM(F$12:$F2730))</f>
        <v>0</v>
      </c>
      <c r="H2730" s="51" t="str">
        <f ca="1">IF(IF(TYPE(MATCH($C$8,OFFSET([1]NKC!$D$10,H2729,0):'[1]NKC'!$D$5007,0)+H2729)=16,"",MATCH($C$8,OFFSET([1]NKC!$D$10,H2729,0):'[1]NKC'!$D$5007,0)+H2729)&lt;IF(TYPE(MATCH($C$8,OFFSET([1]NKC!$E$10,H2729,0):'[1]NKC'!$E$5007,0)+H2729)=16,"",MATCH($C$8,OFFSET([1]NKC!$E$10,H2729,0):'[1]NKC'!$E$5007,0)+H2729),IF(TYPE(MATCH($C$8,OFFSET([1]NKC!$D$10,H2729,0):'[1]NKC'!$D$5007,0)+H2729)=16,"",MATCH($C$8,OFFSET([1]NKC!$D$10,H2729,0):'[1]NKC'!$D$5007,0)+H2729),IF(TYPE(MATCH($C$8,OFFSET([1]NKC!$E$10,H2729,0):'[1]NKC'!$E$5007,0)+H2729)=16,"",MATCH($C$8,OFFSET([1]NKC!$E$10,H2729,0):'[1]NKC'!$E$5007,0)+H2729))</f>
        <v/>
      </c>
    </row>
    <row r="2731" spans="1:8" s="52" customFormat="1" ht="14.25" hidden="1">
      <c r="A2731" s="45" t="str">
        <f ca="1">IF($H2731="","",INDEX([1]NKC!$A$10:$A$5007,$H2731))</f>
        <v/>
      </c>
      <c r="B2731" s="46" t="str">
        <f ca="1">IF($H2731="","",INDEX([1]NKC!$B$10:$B$5007,$H2731))</f>
        <v/>
      </c>
      <c r="C2731" s="47" t="str">
        <f ca="1">IF($H2731="","",INDEX([1]NKC!$C$10:$C$5007,$H2731))</f>
        <v/>
      </c>
      <c r="D2731" s="48" t="str">
        <f ca="1">IF(IF($H2731="","",INDEX([1]NKC!$D$10:$D$5007,$H2731))=$C$8,IF($H2731="","",INDEX([1]NKC!$E$10:$E$5007,$H2731)),IF($H2731="","",INDEX([1]NKC!$D$10:$D$5007,$H2731)))</f>
        <v/>
      </c>
      <c r="E2731" s="49" t="str">
        <f ca="1">IF(IF($H2731="","",INDEX([1]NKC!$E$10:$E$5007,$H2731))=$C$8,"",IF($H2731="","",INDEX([1]NKC!$F$10:$F$5007,$H2731)))</f>
        <v/>
      </c>
      <c r="F2731" s="55" t="str">
        <f ca="1">IF(IF($H2731="","",INDEX([1]NKC!$D$10:$D$5007,$H2731))=$C$8,"",IF($H2731="","",INDEX([1]NKC!$F$10:$F$5007,$H2731)))</f>
        <v/>
      </c>
      <c r="G2731" s="50">
        <f ca="1">IF(SUM(E2731:F2731)=0,0,$G$11+SUM(E$12:$E2731)-SUM(F$12:$F2731))</f>
        <v>0</v>
      </c>
      <c r="H2731" s="51" t="str">
        <f ca="1">IF(IF(TYPE(MATCH($C$8,OFFSET([1]NKC!$D$10,H2730,0):'[1]NKC'!$D$5007,0)+H2730)=16,"",MATCH($C$8,OFFSET([1]NKC!$D$10,H2730,0):'[1]NKC'!$D$5007,0)+H2730)&lt;IF(TYPE(MATCH($C$8,OFFSET([1]NKC!$E$10,H2730,0):'[1]NKC'!$E$5007,0)+H2730)=16,"",MATCH($C$8,OFFSET([1]NKC!$E$10,H2730,0):'[1]NKC'!$E$5007,0)+H2730),IF(TYPE(MATCH($C$8,OFFSET([1]NKC!$D$10,H2730,0):'[1]NKC'!$D$5007,0)+H2730)=16,"",MATCH($C$8,OFFSET([1]NKC!$D$10,H2730,0):'[1]NKC'!$D$5007,0)+H2730),IF(TYPE(MATCH($C$8,OFFSET([1]NKC!$E$10,H2730,0):'[1]NKC'!$E$5007,0)+H2730)=16,"",MATCH($C$8,OFFSET([1]NKC!$E$10,H2730,0):'[1]NKC'!$E$5007,0)+H2730))</f>
        <v/>
      </c>
    </row>
    <row r="2732" spans="1:8" s="52" customFormat="1" ht="14.25" hidden="1">
      <c r="A2732" s="45" t="str">
        <f ca="1">IF($H2732="","",INDEX([1]NKC!$A$10:$A$5007,$H2732))</f>
        <v/>
      </c>
      <c r="B2732" s="46" t="str">
        <f ca="1">IF($H2732="","",INDEX([1]NKC!$B$10:$B$5007,$H2732))</f>
        <v/>
      </c>
      <c r="C2732" s="47" t="str">
        <f ca="1">IF($H2732="","",INDEX([1]NKC!$C$10:$C$5007,$H2732))</f>
        <v/>
      </c>
      <c r="D2732" s="48" t="str">
        <f ca="1">IF(IF($H2732="","",INDEX([1]NKC!$D$10:$D$5007,$H2732))=$C$8,IF($H2732="","",INDEX([1]NKC!$E$10:$E$5007,$H2732)),IF($H2732="","",INDEX([1]NKC!$D$10:$D$5007,$H2732)))</f>
        <v/>
      </c>
      <c r="E2732" s="49" t="str">
        <f ca="1">IF(IF($H2732="","",INDEX([1]NKC!$E$10:$E$5007,$H2732))=$C$8,"",IF($H2732="","",INDEX([1]NKC!$F$10:$F$5007,$H2732)))</f>
        <v/>
      </c>
      <c r="F2732" s="55" t="str">
        <f ca="1">IF(IF($H2732="","",INDEX([1]NKC!$D$10:$D$5007,$H2732))=$C$8,"",IF($H2732="","",INDEX([1]NKC!$F$10:$F$5007,$H2732)))</f>
        <v/>
      </c>
      <c r="G2732" s="50">
        <f ca="1">IF(SUM(E2732:F2732)=0,0,$G$11+SUM(E$12:$E2732)-SUM(F$12:$F2732))</f>
        <v>0</v>
      </c>
      <c r="H2732" s="51" t="str">
        <f ca="1">IF(IF(TYPE(MATCH($C$8,OFFSET([1]NKC!$D$10,H2731,0):'[1]NKC'!$D$5007,0)+H2731)=16,"",MATCH($C$8,OFFSET([1]NKC!$D$10,H2731,0):'[1]NKC'!$D$5007,0)+H2731)&lt;IF(TYPE(MATCH($C$8,OFFSET([1]NKC!$E$10,H2731,0):'[1]NKC'!$E$5007,0)+H2731)=16,"",MATCH($C$8,OFFSET([1]NKC!$E$10,H2731,0):'[1]NKC'!$E$5007,0)+H2731),IF(TYPE(MATCH($C$8,OFFSET([1]NKC!$D$10,H2731,0):'[1]NKC'!$D$5007,0)+H2731)=16,"",MATCH($C$8,OFFSET([1]NKC!$D$10,H2731,0):'[1]NKC'!$D$5007,0)+H2731),IF(TYPE(MATCH($C$8,OFFSET([1]NKC!$E$10,H2731,0):'[1]NKC'!$E$5007,0)+H2731)=16,"",MATCH($C$8,OFFSET([1]NKC!$E$10,H2731,0):'[1]NKC'!$E$5007,0)+H2731))</f>
        <v/>
      </c>
    </row>
    <row r="2733" spans="1:8" s="52" customFormat="1" ht="14.25" hidden="1">
      <c r="A2733" s="45" t="str">
        <f ca="1">IF($H2733="","",INDEX([1]NKC!$A$10:$A$5007,$H2733))</f>
        <v/>
      </c>
      <c r="B2733" s="46" t="str">
        <f ca="1">IF($H2733="","",INDEX([1]NKC!$B$10:$B$5007,$H2733))</f>
        <v/>
      </c>
      <c r="C2733" s="47" t="str">
        <f ca="1">IF($H2733="","",INDEX([1]NKC!$C$10:$C$5007,$H2733))</f>
        <v/>
      </c>
      <c r="D2733" s="48" t="str">
        <f ca="1">IF(IF($H2733="","",INDEX([1]NKC!$D$10:$D$5007,$H2733))=$C$8,IF($H2733="","",INDEX([1]NKC!$E$10:$E$5007,$H2733)),IF($H2733="","",INDEX([1]NKC!$D$10:$D$5007,$H2733)))</f>
        <v/>
      </c>
      <c r="E2733" s="49" t="str">
        <f ca="1">IF(IF($H2733="","",INDEX([1]NKC!$E$10:$E$5007,$H2733))=$C$8,"",IF($H2733="","",INDEX([1]NKC!$F$10:$F$5007,$H2733)))</f>
        <v/>
      </c>
      <c r="F2733" s="55" t="str">
        <f ca="1">IF(IF($H2733="","",INDEX([1]NKC!$D$10:$D$5007,$H2733))=$C$8,"",IF($H2733="","",INDEX([1]NKC!$F$10:$F$5007,$H2733)))</f>
        <v/>
      </c>
      <c r="G2733" s="50">
        <f ca="1">IF(SUM(E2733:F2733)=0,0,$G$11+SUM(E$12:$E2733)-SUM(F$12:$F2733))</f>
        <v>0</v>
      </c>
      <c r="H2733" s="51" t="str">
        <f ca="1">IF(IF(TYPE(MATCH($C$8,OFFSET([1]NKC!$D$10,H2732,0):'[1]NKC'!$D$5007,0)+H2732)=16,"",MATCH($C$8,OFFSET([1]NKC!$D$10,H2732,0):'[1]NKC'!$D$5007,0)+H2732)&lt;IF(TYPE(MATCH($C$8,OFFSET([1]NKC!$E$10,H2732,0):'[1]NKC'!$E$5007,0)+H2732)=16,"",MATCH($C$8,OFFSET([1]NKC!$E$10,H2732,0):'[1]NKC'!$E$5007,0)+H2732),IF(TYPE(MATCH($C$8,OFFSET([1]NKC!$D$10,H2732,0):'[1]NKC'!$D$5007,0)+H2732)=16,"",MATCH($C$8,OFFSET([1]NKC!$D$10,H2732,0):'[1]NKC'!$D$5007,0)+H2732),IF(TYPE(MATCH($C$8,OFFSET([1]NKC!$E$10,H2732,0):'[1]NKC'!$E$5007,0)+H2732)=16,"",MATCH($C$8,OFFSET([1]NKC!$E$10,H2732,0):'[1]NKC'!$E$5007,0)+H2732))</f>
        <v/>
      </c>
    </row>
    <row r="2734" spans="1:8" s="52" customFormat="1" ht="14.25" hidden="1">
      <c r="A2734" s="45" t="str">
        <f ca="1">IF($H2734="","",INDEX([1]NKC!$A$10:$A$5007,$H2734))</f>
        <v/>
      </c>
      <c r="B2734" s="46" t="str">
        <f ca="1">IF($H2734="","",INDEX([1]NKC!$B$10:$B$5007,$H2734))</f>
        <v/>
      </c>
      <c r="C2734" s="47" t="str">
        <f ca="1">IF($H2734="","",INDEX([1]NKC!$C$10:$C$5007,$H2734))</f>
        <v/>
      </c>
      <c r="D2734" s="48" t="str">
        <f ca="1">IF(IF($H2734="","",INDEX([1]NKC!$D$10:$D$5007,$H2734))=$C$8,IF($H2734="","",INDEX([1]NKC!$E$10:$E$5007,$H2734)),IF($H2734="","",INDEX([1]NKC!$D$10:$D$5007,$H2734)))</f>
        <v/>
      </c>
      <c r="E2734" s="49" t="str">
        <f ca="1">IF(IF($H2734="","",INDEX([1]NKC!$E$10:$E$5007,$H2734))=$C$8,"",IF($H2734="","",INDEX([1]NKC!$F$10:$F$5007,$H2734)))</f>
        <v/>
      </c>
      <c r="F2734" s="55" t="str">
        <f ca="1">IF(IF($H2734="","",INDEX([1]NKC!$D$10:$D$5007,$H2734))=$C$8,"",IF($H2734="","",INDEX([1]NKC!$F$10:$F$5007,$H2734)))</f>
        <v/>
      </c>
      <c r="G2734" s="50">
        <f ca="1">IF(SUM(E2734:F2734)=0,0,$G$11+SUM(E$12:$E2734)-SUM(F$12:$F2734))</f>
        <v>0</v>
      </c>
      <c r="H2734" s="51" t="str">
        <f ca="1">IF(IF(TYPE(MATCH($C$8,OFFSET([1]NKC!$D$10,H2733,0):'[1]NKC'!$D$5007,0)+H2733)=16,"",MATCH($C$8,OFFSET([1]NKC!$D$10,H2733,0):'[1]NKC'!$D$5007,0)+H2733)&lt;IF(TYPE(MATCH($C$8,OFFSET([1]NKC!$E$10,H2733,0):'[1]NKC'!$E$5007,0)+H2733)=16,"",MATCH($C$8,OFFSET([1]NKC!$E$10,H2733,0):'[1]NKC'!$E$5007,0)+H2733),IF(TYPE(MATCH($C$8,OFFSET([1]NKC!$D$10,H2733,0):'[1]NKC'!$D$5007,0)+H2733)=16,"",MATCH($C$8,OFFSET([1]NKC!$D$10,H2733,0):'[1]NKC'!$D$5007,0)+H2733),IF(TYPE(MATCH($C$8,OFFSET([1]NKC!$E$10,H2733,0):'[1]NKC'!$E$5007,0)+H2733)=16,"",MATCH($C$8,OFFSET([1]NKC!$E$10,H2733,0):'[1]NKC'!$E$5007,0)+H2733))</f>
        <v/>
      </c>
    </row>
    <row r="2735" spans="1:8" s="52" customFormat="1" ht="14.25" hidden="1">
      <c r="A2735" s="45" t="str">
        <f ca="1">IF($H2735="","",INDEX([1]NKC!$A$10:$A$5007,$H2735))</f>
        <v/>
      </c>
      <c r="B2735" s="46" t="str">
        <f ca="1">IF($H2735="","",INDEX([1]NKC!$B$10:$B$5007,$H2735))</f>
        <v/>
      </c>
      <c r="C2735" s="47" t="str">
        <f ca="1">IF($H2735="","",INDEX([1]NKC!$C$10:$C$5007,$H2735))</f>
        <v/>
      </c>
      <c r="D2735" s="48" t="str">
        <f ca="1">IF(IF($H2735="","",INDEX([1]NKC!$D$10:$D$5007,$H2735))=$C$8,IF($H2735="","",INDEX([1]NKC!$E$10:$E$5007,$H2735)),IF($H2735="","",INDEX([1]NKC!$D$10:$D$5007,$H2735)))</f>
        <v/>
      </c>
      <c r="E2735" s="49" t="str">
        <f ca="1">IF(IF($H2735="","",INDEX([1]NKC!$E$10:$E$5007,$H2735))=$C$8,"",IF($H2735="","",INDEX([1]NKC!$F$10:$F$5007,$H2735)))</f>
        <v/>
      </c>
      <c r="F2735" s="55" t="str">
        <f ca="1">IF(IF($H2735="","",INDEX([1]NKC!$D$10:$D$5007,$H2735))=$C$8,"",IF($H2735="","",INDEX([1]NKC!$F$10:$F$5007,$H2735)))</f>
        <v/>
      </c>
      <c r="G2735" s="50">
        <f ca="1">IF(SUM(E2735:F2735)=0,0,$G$11+SUM(E$12:$E2735)-SUM(F$12:$F2735))</f>
        <v>0</v>
      </c>
      <c r="H2735" s="51" t="str">
        <f ca="1">IF(IF(TYPE(MATCH($C$8,OFFSET([1]NKC!$D$10,H2734,0):'[1]NKC'!$D$5007,0)+H2734)=16,"",MATCH($C$8,OFFSET([1]NKC!$D$10,H2734,0):'[1]NKC'!$D$5007,0)+H2734)&lt;IF(TYPE(MATCH($C$8,OFFSET([1]NKC!$E$10,H2734,0):'[1]NKC'!$E$5007,0)+H2734)=16,"",MATCH($C$8,OFFSET([1]NKC!$E$10,H2734,0):'[1]NKC'!$E$5007,0)+H2734),IF(TYPE(MATCH($C$8,OFFSET([1]NKC!$D$10,H2734,0):'[1]NKC'!$D$5007,0)+H2734)=16,"",MATCH($C$8,OFFSET([1]NKC!$D$10,H2734,0):'[1]NKC'!$D$5007,0)+H2734),IF(TYPE(MATCH($C$8,OFFSET([1]NKC!$E$10,H2734,0):'[1]NKC'!$E$5007,0)+H2734)=16,"",MATCH($C$8,OFFSET([1]NKC!$E$10,H2734,0):'[1]NKC'!$E$5007,0)+H2734))</f>
        <v/>
      </c>
    </row>
    <row r="2736" spans="1:8" s="52" customFormat="1" ht="14.25" hidden="1">
      <c r="A2736" s="45" t="str">
        <f ca="1">IF($H2736="","",INDEX([1]NKC!$A$10:$A$5007,$H2736))</f>
        <v/>
      </c>
      <c r="B2736" s="46" t="str">
        <f ca="1">IF($H2736="","",INDEX([1]NKC!$B$10:$B$5007,$H2736))</f>
        <v/>
      </c>
      <c r="C2736" s="47" t="str">
        <f ca="1">IF($H2736="","",INDEX([1]NKC!$C$10:$C$5007,$H2736))</f>
        <v/>
      </c>
      <c r="D2736" s="48" t="str">
        <f ca="1">IF(IF($H2736="","",INDEX([1]NKC!$D$10:$D$5007,$H2736))=$C$8,IF($H2736="","",INDEX([1]NKC!$E$10:$E$5007,$H2736)),IF($H2736="","",INDEX([1]NKC!$D$10:$D$5007,$H2736)))</f>
        <v/>
      </c>
      <c r="E2736" s="49" t="str">
        <f ca="1">IF(IF($H2736="","",INDEX([1]NKC!$E$10:$E$5007,$H2736))=$C$8,"",IF($H2736="","",INDEX([1]NKC!$F$10:$F$5007,$H2736)))</f>
        <v/>
      </c>
      <c r="F2736" s="55" t="str">
        <f ca="1">IF(IF($H2736="","",INDEX([1]NKC!$D$10:$D$5007,$H2736))=$C$8,"",IF($H2736="","",INDEX([1]NKC!$F$10:$F$5007,$H2736)))</f>
        <v/>
      </c>
      <c r="G2736" s="50">
        <f ca="1">IF(SUM(E2736:F2736)=0,0,$G$11+SUM(E$12:$E2736)-SUM(F$12:$F2736))</f>
        <v>0</v>
      </c>
      <c r="H2736" s="51" t="str">
        <f ca="1">IF(IF(TYPE(MATCH($C$8,OFFSET([1]NKC!$D$10,H2735,0):'[1]NKC'!$D$5007,0)+H2735)=16,"",MATCH($C$8,OFFSET([1]NKC!$D$10,H2735,0):'[1]NKC'!$D$5007,0)+H2735)&lt;IF(TYPE(MATCH($C$8,OFFSET([1]NKC!$E$10,H2735,0):'[1]NKC'!$E$5007,0)+H2735)=16,"",MATCH($C$8,OFFSET([1]NKC!$E$10,H2735,0):'[1]NKC'!$E$5007,0)+H2735),IF(TYPE(MATCH($C$8,OFFSET([1]NKC!$D$10,H2735,0):'[1]NKC'!$D$5007,0)+H2735)=16,"",MATCH($C$8,OFFSET([1]NKC!$D$10,H2735,0):'[1]NKC'!$D$5007,0)+H2735),IF(TYPE(MATCH($C$8,OFFSET([1]NKC!$E$10,H2735,0):'[1]NKC'!$E$5007,0)+H2735)=16,"",MATCH($C$8,OFFSET([1]NKC!$E$10,H2735,0):'[1]NKC'!$E$5007,0)+H2735))</f>
        <v/>
      </c>
    </row>
    <row r="2737" spans="1:8" s="52" customFormat="1" ht="14.25" hidden="1">
      <c r="A2737" s="45" t="str">
        <f ca="1">IF($H2737="","",INDEX([1]NKC!$A$10:$A$5007,$H2737))</f>
        <v/>
      </c>
      <c r="B2737" s="46" t="str">
        <f ca="1">IF($H2737="","",INDEX([1]NKC!$B$10:$B$5007,$H2737))</f>
        <v/>
      </c>
      <c r="C2737" s="47" t="str">
        <f ca="1">IF($H2737="","",INDEX([1]NKC!$C$10:$C$5007,$H2737))</f>
        <v/>
      </c>
      <c r="D2737" s="48" t="str">
        <f ca="1">IF(IF($H2737="","",INDEX([1]NKC!$D$10:$D$5007,$H2737))=$C$8,IF($H2737="","",INDEX([1]NKC!$E$10:$E$5007,$H2737)),IF($H2737="","",INDEX([1]NKC!$D$10:$D$5007,$H2737)))</f>
        <v/>
      </c>
      <c r="E2737" s="49" t="str">
        <f ca="1">IF(IF($H2737="","",INDEX([1]NKC!$E$10:$E$5007,$H2737))=$C$8,"",IF($H2737="","",INDEX([1]NKC!$F$10:$F$5007,$H2737)))</f>
        <v/>
      </c>
      <c r="F2737" s="55" t="str">
        <f ca="1">IF(IF($H2737="","",INDEX([1]NKC!$D$10:$D$5007,$H2737))=$C$8,"",IF($H2737="","",INDEX([1]NKC!$F$10:$F$5007,$H2737)))</f>
        <v/>
      </c>
      <c r="G2737" s="50">
        <f ca="1">IF(SUM(E2737:F2737)=0,0,$G$11+SUM(E$12:$E2737)-SUM(F$12:$F2737))</f>
        <v>0</v>
      </c>
      <c r="H2737" s="51" t="str">
        <f ca="1">IF(IF(TYPE(MATCH($C$8,OFFSET([1]NKC!$D$10,H2736,0):'[1]NKC'!$D$5007,0)+H2736)=16,"",MATCH($C$8,OFFSET([1]NKC!$D$10,H2736,0):'[1]NKC'!$D$5007,0)+H2736)&lt;IF(TYPE(MATCH($C$8,OFFSET([1]NKC!$E$10,H2736,0):'[1]NKC'!$E$5007,0)+H2736)=16,"",MATCH($C$8,OFFSET([1]NKC!$E$10,H2736,0):'[1]NKC'!$E$5007,0)+H2736),IF(TYPE(MATCH($C$8,OFFSET([1]NKC!$D$10,H2736,0):'[1]NKC'!$D$5007,0)+H2736)=16,"",MATCH($C$8,OFFSET([1]NKC!$D$10,H2736,0):'[1]NKC'!$D$5007,0)+H2736),IF(TYPE(MATCH($C$8,OFFSET([1]NKC!$E$10,H2736,0):'[1]NKC'!$E$5007,0)+H2736)=16,"",MATCH($C$8,OFFSET([1]NKC!$E$10,H2736,0):'[1]NKC'!$E$5007,0)+H2736))</f>
        <v/>
      </c>
    </row>
    <row r="2738" spans="1:8" s="52" customFormat="1" ht="14.25" hidden="1">
      <c r="A2738" s="45" t="str">
        <f ca="1">IF($H2738="","",INDEX([1]NKC!$A$10:$A$5007,$H2738))</f>
        <v/>
      </c>
      <c r="B2738" s="46" t="str">
        <f ca="1">IF($H2738="","",INDEX([1]NKC!$B$10:$B$5007,$H2738))</f>
        <v/>
      </c>
      <c r="C2738" s="47" t="str">
        <f ca="1">IF($H2738="","",INDEX([1]NKC!$C$10:$C$5007,$H2738))</f>
        <v/>
      </c>
      <c r="D2738" s="48" t="str">
        <f ca="1">IF(IF($H2738="","",INDEX([1]NKC!$D$10:$D$5007,$H2738))=$C$8,IF($H2738="","",INDEX([1]NKC!$E$10:$E$5007,$H2738)),IF($H2738="","",INDEX([1]NKC!$D$10:$D$5007,$H2738)))</f>
        <v/>
      </c>
      <c r="E2738" s="49" t="str">
        <f ca="1">IF(IF($H2738="","",INDEX([1]NKC!$E$10:$E$5007,$H2738))=$C$8,"",IF($H2738="","",INDEX([1]NKC!$F$10:$F$5007,$H2738)))</f>
        <v/>
      </c>
      <c r="F2738" s="55" t="str">
        <f ca="1">IF(IF($H2738="","",INDEX([1]NKC!$D$10:$D$5007,$H2738))=$C$8,"",IF($H2738="","",INDEX([1]NKC!$F$10:$F$5007,$H2738)))</f>
        <v/>
      </c>
      <c r="G2738" s="50">
        <f ca="1">IF(SUM(E2738:F2738)=0,0,$G$11+SUM(E$12:$E2738)-SUM(F$12:$F2738))</f>
        <v>0</v>
      </c>
      <c r="H2738" s="51" t="str">
        <f ca="1">IF(IF(TYPE(MATCH($C$8,OFFSET([1]NKC!$D$10,H2737,0):'[1]NKC'!$D$5007,0)+H2737)=16,"",MATCH($C$8,OFFSET([1]NKC!$D$10,H2737,0):'[1]NKC'!$D$5007,0)+H2737)&lt;IF(TYPE(MATCH($C$8,OFFSET([1]NKC!$E$10,H2737,0):'[1]NKC'!$E$5007,0)+H2737)=16,"",MATCH($C$8,OFFSET([1]NKC!$E$10,H2737,0):'[1]NKC'!$E$5007,0)+H2737),IF(TYPE(MATCH($C$8,OFFSET([1]NKC!$D$10,H2737,0):'[1]NKC'!$D$5007,0)+H2737)=16,"",MATCH($C$8,OFFSET([1]NKC!$D$10,H2737,0):'[1]NKC'!$D$5007,0)+H2737),IF(TYPE(MATCH($C$8,OFFSET([1]NKC!$E$10,H2737,0):'[1]NKC'!$E$5007,0)+H2737)=16,"",MATCH($C$8,OFFSET([1]NKC!$E$10,H2737,0):'[1]NKC'!$E$5007,0)+H2737))</f>
        <v/>
      </c>
    </row>
    <row r="2739" spans="1:8" s="52" customFormat="1" ht="14.25" hidden="1">
      <c r="A2739" s="45" t="str">
        <f ca="1">IF($H2739="","",INDEX([1]NKC!$A$10:$A$5007,$H2739))</f>
        <v/>
      </c>
      <c r="B2739" s="46" t="str">
        <f ca="1">IF($H2739="","",INDEX([1]NKC!$B$10:$B$5007,$H2739))</f>
        <v/>
      </c>
      <c r="C2739" s="47" t="str">
        <f ca="1">IF($H2739="","",INDEX([1]NKC!$C$10:$C$5007,$H2739))</f>
        <v/>
      </c>
      <c r="D2739" s="48" t="str">
        <f ca="1">IF(IF($H2739="","",INDEX([1]NKC!$D$10:$D$5007,$H2739))=$C$8,IF($H2739="","",INDEX([1]NKC!$E$10:$E$5007,$H2739)),IF($H2739="","",INDEX([1]NKC!$D$10:$D$5007,$H2739)))</f>
        <v/>
      </c>
      <c r="E2739" s="49" t="str">
        <f ca="1">IF(IF($H2739="","",INDEX([1]NKC!$E$10:$E$5007,$H2739))=$C$8,"",IF($H2739="","",INDEX([1]NKC!$F$10:$F$5007,$H2739)))</f>
        <v/>
      </c>
      <c r="F2739" s="55" t="str">
        <f ca="1">IF(IF($H2739="","",INDEX([1]NKC!$D$10:$D$5007,$H2739))=$C$8,"",IF($H2739="","",INDEX([1]NKC!$F$10:$F$5007,$H2739)))</f>
        <v/>
      </c>
      <c r="G2739" s="50">
        <f ca="1">IF(SUM(E2739:F2739)=0,0,$G$11+SUM(E$12:$E2739)-SUM(F$12:$F2739))</f>
        <v>0</v>
      </c>
      <c r="H2739" s="51" t="str">
        <f ca="1">IF(IF(TYPE(MATCH($C$8,OFFSET([1]NKC!$D$10,H2738,0):'[1]NKC'!$D$5007,0)+H2738)=16,"",MATCH($C$8,OFFSET([1]NKC!$D$10,H2738,0):'[1]NKC'!$D$5007,0)+H2738)&lt;IF(TYPE(MATCH($C$8,OFFSET([1]NKC!$E$10,H2738,0):'[1]NKC'!$E$5007,0)+H2738)=16,"",MATCH($C$8,OFFSET([1]NKC!$E$10,H2738,0):'[1]NKC'!$E$5007,0)+H2738),IF(TYPE(MATCH($C$8,OFFSET([1]NKC!$D$10,H2738,0):'[1]NKC'!$D$5007,0)+H2738)=16,"",MATCH($C$8,OFFSET([1]NKC!$D$10,H2738,0):'[1]NKC'!$D$5007,0)+H2738),IF(TYPE(MATCH($C$8,OFFSET([1]NKC!$E$10,H2738,0):'[1]NKC'!$E$5007,0)+H2738)=16,"",MATCH($C$8,OFFSET([1]NKC!$E$10,H2738,0):'[1]NKC'!$E$5007,0)+H2738))</f>
        <v/>
      </c>
    </row>
    <row r="2740" spans="1:8" s="52" customFormat="1" ht="14.25" hidden="1">
      <c r="A2740" s="45" t="str">
        <f ca="1">IF($H2740="","",INDEX([1]NKC!$A$10:$A$5007,$H2740))</f>
        <v/>
      </c>
      <c r="B2740" s="46" t="str">
        <f ca="1">IF($H2740="","",INDEX([1]NKC!$B$10:$B$5007,$H2740))</f>
        <v/>
      </c>
      <c r="C2740" s="47" t="str">
        <f ca="1">IF($H2740="","",INDEX([1]NKC!$C$10:$C$5007,$H2740))</f>
        <v/>
      </c>
      <c r="D2740" s="48" t="str">
        <f ca="1">IF(IF($H2740="","",INDEX([1]NKC!$D$10:$D$5007,$H2740))=$C$8,IF($H2740="","",INDEX([1]NKC!$E$10:$E$5007,$H2740)),IF($H2740="","",INDEX([1]NKC!$D$10:$D$5007,$H2740)))</f>
        <v/>
      </c>
      <c r="E2740" s="49" t="str">
        <f ca="1">IF(IF($H2740="","",INDEX([1]NKC!$E$10:$E$5007,$H2740))=$C$8,"",IF($H2740="","",INDEX([1]NKC!$F$10:$F$5007,$H2740)))</f>
        <v/>
      </c>
      <c r="F2740" s="55" t="str">
        <f ca="1">IF(IF($H2740="","",INDEX([1]NKC!$D$10:$D$5007,$H2740))=$C$8,"",IF($H2740="","",INDEX([1]NKC!$F$10:$F$5007,$H2740)))</f>
        <v/>
      </c>
      <c r="G2740" s="50">
        <f ca="1">IF(SUM(E2740:F2740)=0,0,$G$11+SUM(E$12:$E2740)-SUM(F$12:$F2740))</f>
        <v>0</v>
      </c>
      <c r="H2740" s="51" t="str">
        <f ca="1">IF(IF(TYPE(MATCH($C$8,OFFSET([1]NKC!$D$10,H2739,0):'[1]NKC'!$D$5007,0)+H2739)=16,"",MATCH($C$8,OFFSET([1]NKC!$D$10,H2739,0):'[1]NKC'!$D$5007,0)+H2739)&lt;IF(TYPE(MATCH($C$8,OFFSET([1]NKC!$E$10,H2739,0):'[1]NKC'!$E$5007,0)+H2739)=16,"",MATCH($C$8,OFFSET([1]NKC!$E$10,H2739,0):'[1]NKC'!$E$5007,0)+H2739),IF(TYPE(MATCH($C$8,OFFSET([1]NKC!$D$10,H2739,0):'[1]NKC'!$D$5007,0)+H2739)=16,"",MATCH($C$8,OFFSET([1]NKC!$D$10,H2739,0):'[1]NKC'!$D$5007,0)+H2739),IF(TYPE(MATCH($C$8,OFFSET([1]NKC!$E$10,H2739,0):'[1]NKC'!$E$5007,0)+H2739)=16,"",MATCH($C$8,OFFSET([1]NKC!$E$10,H2739,0):'[1]NKC'!$E$5007,0)+H2739))</f>
        <v/>
      </c>
    </row>
    <row r="2741" spans="1:8" s="52" customFormat="1" ht="14.25" hidden="1">
      <c r="A2741" s="45" t="str">
        <f ca="1">IF($H2741="","",INDEX([1]NKC!$A$10:$A$5007,$H2741))</f>
        <v/>
      </c>
      <c r="B2741" s="46" t="str">
        <f ca="1">IF($H2741="","",INDEX([1]NKC!$B$10:$B$5007,$H2741))</f>
        <v/>
      </c>
      <c r="C2741" s="47" t="str">
        <f ca="1">IF($H2741="","",INDEX([1]NKC!$C$10:$C$5007,$H2741))</f>
        <v/>
      </c>
      <c r="D2741" s="48" t="str">
        <f ca="1">IF(IF($H2741="","",INDEX([1]NKC!$D$10:$D$5007,$H2741))=$C$8,IF($H2741="","",INDEX([1]NKC!$E$10:$E$5007,$H2741)),IF($H2741="","",INDEX([1]NKC!$D$10:$D$5007,$H2741)))</f>
        <v/>
      </c>
      <c r="E2741" s="49" t="str">
        <f ca="1">IF(IF($H2741="","",INDEX([1]NKC!$E$10:$E$5007,$H2741))=$C$8,"",IF($H2741="","",INDEX([1]NKC!$F$10:$F$5007,$H2741)))</f>
        <v/>
      </c>
      <c r="F2741" s="55" t="str">
        <f ca="1">IF(IF($H2741="","",INDEX([1]NKC!$D$10:$D$5007,$H2741))=$C$8,"",IF($H2741="","",INDEX([1]NKC!$F$10:$F$5007,$H2741)))</f>
        <v/>
      </c>
      <c r="G2741" s="50">
        <f ca="1">IF(SUM(E2741:F2741)=0,0,$G$11+SUM(E$12:$E2741)-SUM(F$12:$F2741))</f>
        <v>0</v>
      </c>
      <c r="H2741" s="51" t="str">
        <f ca="1">IF(IF(TYPE(MATCH($C$8,OFFSET([1]NKC!$D$10,H2740,0):'[1]NKC'!$D$5007,0)+H2740)=16,"",MATCH($C$8,OFFSET([1]NKC!$D$10,H2740,0):'[1]NKC'!$D$5007,0)+H2740)&lt;IF(TYPE(MATCH($C$8,OFFSET([1]NKC!$E$10,H2740,0):'[1]NKC'!$E$5007,0)+H2740)=16,"",MATCH($C$8,OFFSET([1]NKC!$E$10,H2740,0):'[1]NKC'!$E$5007,0)+H2740),IF(TYPE(MATCH($C$8,OFFSET([1]NKC!$D$10,H2740,0):'[1]NKC'!$D$5007,0)+H2740)=16,"",MATCH($C$8,OFFSET([1]NKC!$D$10,H2740,0):'[1]NKC'!$D$5007,0)+H2740),IF(TYPE(MATCH($C$8,OFFSET([1]NKC!$E$10,H2740,0):'[1]NKC'!$E$5007,0)+H2740)=16,"",MATCH($C$8,OFFSET([1]NKC!$E$10,H2740,0):'[1]NKC'!$E$5007,0)+H2740))</f>
        <v/>
      </c>
    </row>
    <row r="2742" spans="1:8" s="52" customFormat="1" ht="14.25" hidden="1">
      <c r="A2742" s="45" t="str">
        <f ca="1">IF($H2742="","",INDEX([1]NKC!$A$10:$A$5007,$H2742))</f>
        <v/>
      </c>
      <c r="B2742" s="46" t="str">
        <f ca="1">IF($H2742="","",INDEX([1]NKC!$B$10:$B$5007,$H2742))</f>
        <v/>
      </c>
      <c r="C2742" s="47" t="str">
        <f ca="1">IF($H2742="","",INDEX([1]NKC!$C$10:$C$5007,$H2742))</f>
        <v/>
      </c>
      <c r="D2742" s="48" t="str">
        <f ca="1">IF(IF($H2742="","",INDEX([1]NKC!$D$10:$D$5007,$H2742))=$C$8,IF($H2742="","",INDEX([1]NKC!$E$10:$E$5007,$H2742)),IF($H2742="","",INDEX([1]NKC!$D$10:$D$5007,$H2742)))</f>
        <v/>
      </c>
      <c r="E2742" s="49" t="str">
        <f ca="1">IF(IF($H2742="","",INDEX([1]NKC!$E$10:$E$5007,$H2742))=$C$8,"",IF($H2742="","",INDEX([1]NKC!$F$10:$F$5007,$H2742)))</f>
        <v/>
      </c>
      <c r="F2742" s="55" t="str">
        <f ca="1">IF(IF($H2742="","",INDEX([1]NKC!$D$10:$D$5007,$H2742))=$C$8,"",IF($H2742="","",INDEX([1]NKC!$F$10:$F$5007,$H2742)))</f>
        <v/>
      </c>
      <c r="G2742" s="50">
        <f ca="1">IF(SUM(E2742:F2742)=0,0,$G$11+SUM(E$12:$E2742)-SUM(F$12:$F2742))</f>
        <v>0</v>
      </c>
      <c r="H2742" s="51" t="str">
        <f ca="1">IF(IF(TYPE(MATCH($C$8,OFFSET([1]NKC!$D$10,H2741,0):'[1]NKC'!$D$5007,0)+H2741)=16,"",MATCH($C$8,OFFSET([1]NKC!$D$10,H2741,0):'[1]NKC'!$D$5007,0)+H2741)&lt;IF(TYPE(MATCH($C$8,OFFSET([1]NKC!$E$10,H2741,0):'[1]NKC'!$E$5007,0)+H2741)=16,"",MATCH($C$8,OFFSET([1]NKC!$E$10,H2741,0):'[1]NKC'!$E$5007,0)+H2741),IF(TYPE(MATCH($C$8,OFFSET([1]NKC!$D$10,H2741,0):'[1]NKC'!$D$5007,0)+H2741)=16,"",MATCH($C$8,OFFSET([1]NKC!$D$10,H2741,0):'[1]NKC'!$D$5007,0)+H2741),IF(TYPE(MATCH($C$8,OFFSET([1]NKC!$E$10,H2741,0):'[1]NKC'!$E$5007,0)+H2741)=16,"",MATCH($C$8,OFFSET([1]NKC!$E$10,H2741,0):'[1]NKC'!$E$5007,0)+H2741))</f>
        <v/>
      </c>
    </row>
    <row r="2743" spans="1:8" s="52" customFormat="1" ht="14.25" hidden="1">
      <c r="A2743" s="45" t="str">
        <f ca="1">IF($H2743="","",INDEX([1]NKC!$A$10:$A$5007,$H2743))</f>
        <v/>
      </c>
      <c r="B2743" s="46" t="str">
        <f ca="1">IF($H2743="","",INDEX([1]NKC!$B$10:$B$5007,$H2743))</f>
        <v/>
      </c>
      <c r="C2743" s="47" t="str">
        <f ca="1">IF($H2743="","",INDEX([1]NKC!$C$10:$C$5007,$H2743))</f>
        <v/>
      </c>
      <c r="D2743" s="48" t="str">
        <f ca="1">IF(IF($H2743="","",INDEX([1]NKC!$D$10:$D$5007,$H2743))=$C$8,IF($H2743="","",INDEX([1]NKC!$E$10:$E$5007,$H2743)),IF($H2743="","",INDEX([1]NKC!$D$10:$D$5007,$H2743)))</f>
        <v/>
      </c>
      <c r="E2743" s="49" t="str">
        <f ca="1">IF(IF($H2743="","",INDEX([1]NKC!$E$10:$E$5007,$H2743))=$C$8,"",IF($H2743="","",INDEX([1]NKC!$F$10:$F$5007,$H2743)))</f>
        <v/>
      </c>
      <c r="F2743" s="55" t="str">
        <f ca="1">IF(IF($H2743="","",INDEX([1]NKC!$D$10:$D$5007,$H2743))=$C$8,"",IF($H2743="","",INDEX([1]NKC!$F$10:$F$5007,$H2743)))</f>
        <v/>
      </c>
      <c r="G2743" s="50">
        <f ca="1">IF(SUM(E2743:F2743)=0,0,$G$11+SUM(E$12:$E2743)-SUM(F$12:$F2743))</f>
        <v>0</v>
      </c>
      <c r="H2743" s="51" t="str">
        <f ca="1">IF(IF(TYPE(MATCH($C$8,OFFSET([1]NKC!$D$10,H2742,0):'[1]NKC'!$D$5007,0)+H2742)=16,"",MATCH($C$8,OFFSET([1]NKC!$D$10,H2742,0):'[1]NKC'!$D$5007,0)+H2742)&lt;IF(TYPE(MATCH($C$8,OFFSET([1]NKC!$E$10,H2742,0):'[1]NKC'!$E$5007,0)+H2742)=16,"",MATCH($C$8,OFFSET([1]NKC!$E$10,H2742,0):'[1]NKC'!$E$5007,0)+H2742),IF(TYPE(MATCH($C$8,OFFSET([1]NKC!$D$10,H2742,0):'[1]NKC'!$D$5007,0)+H2742)=16,"",MATCH($C$8,OFFSET([1]NKC!$D$10,H2742,0):'[1]NKC'!$D$5007,0)+H2742),IF(TYPE(MATCH($C$8,OFFSET([1]NKC!$E$10,H2742,0):'[1]NKC'!$E$5007,0)+H2742)=16,"",MATCH($C$8,OFFSET([1]NKC!$E$10,H2742,0):'[1]NKC'!$E$5007,0)+H2742))</f>
        <v/>
      </c>
    </row>
    <row r="2744" spans="1:8" s="52" customFormat="1" ht="14.25" hidden="1">
      <c r="A2744" s="45" t="str">
        <f ca="1">IF($H2744="","",INDEX([1]NKC!$A$10:$A$5007,$H2744))</f>
        <v/>
      </c>
      <c r="B2744" s="46" t="str">
        <f ca="1">IF($H2744="","",INDEX([1]NKC!$B$10:$B$5007,$H2744))</f>
        <v/>
      </c>
      <c r="C2744" s="47" t="str">
        <f ca="1">IF($H2744="","",INDEX([1]NKC!$C$10:$C$5007,$H2744))</f>
        <v/>
      </c>
      <c r="D2744" s="48" t="str">
        <f ca="1">IF(IF($H2744="","",INDEX([1]NKC!$D$10:$D$5007,$H2744))=$C$8,IF($H2744="","",INDEX([1]NKC!$E$10:$E$5007,$H2744)),IF($H2744="","",INDEX([1]NKC!$D$10:$D$5007,$H2744)))</f>
        <v/>
      </c>
      <c r="E2744" s="49" t="str">
        <f ca="1">IF(IF($H2744="","",INDEX([1]NKC!$E$10:$E$5007,$H2744))=$C$8,"",IF($H2744="","",INDEX([1]NKC!$F$10:$F$5007,$H2744)))</f>
        <v/>
      </c>
      <c r="F2744" s="55" t="str">
        <f ca="1">IF(IF($H2744="","",INDEX([1]NKC!$D$10:$D$5007,$H2744))=$C$8,"",IF($H2744="","",INDEX([1]NKC!$F$10:$F$5007,$H2744)))</f>
        <v/>
      </c>
      <c r="G2744" s="50">
        <f ca="1">IF(SUM(E2744:F2744)=0,0,$G$11+SUM(E$12:$E2744)-SUM(F$12:$F2744))</f>
        <v>0</v>
      </c>
      <c r="H2744" s="51" t="str">
        <f ca="1">IF(IF(TYPE(MATCH($C$8,OFFSET([1]NKC!$D$10,H2743,0):'[1]NKC'!$D$5007,0)+H2743)=16,"",MATCH($C$8,OFFSET([1]NKC!$D$10,H2743,0):'[1]NKC'!$D$5007,0)+H2743)&lt;IF(TYPE(MATCH($C$8,OFFSET([1]NKC!$E$10,H2743,0):'[1]NKC'!$E$5007,0)+H2743)=16,"",MATCH($C$8,OFFSET([1]NKC!$E$10,H2743,0):'[1]NKC'!$E$5007,0)+H2743),IF(TYPE(MATCH($C$8,OFFSET([1]NKC!$D$10,H2743,0):'[1]NKC'!$D$5007,0)+H2743)=16,"",MATCH($C$8,OFFSET([1]NKC!$D$10,H2743,0):'[1]NKC'!$D$5007,0)+H2743),IF(TYPE(MATCH($C$8,OFFSET([1]NKC!$E$10,H2743,0):'[1]NKC'!$E$5007,0)+H2743)=16,"",MATCH($C$8,OFFSET([1]NKC!$E$10,H2743,0):'[1]NKC'!$E$5007,0)+H2743))</f>
        <v/>
      </c>
    </row>
    <row r="2745" spans="1:8" s="52" customFormat="1" ht="14.25" hidden="1">
      <c r="A2745" s="45" t="str">
        <f ca="1">IF($H2745="","",INDEX([1]NKC!$A$10:$A$5007,$H2745))</f>
        <v/>
      </c>
      <c r="B2745" s="46" t="str">
        <f ca="1">IF($H2745="","",INDEX([1]NKC!$B$10:$B$5007,$H2745))</f>
        <v/>
      </c>
      <c r="C2745" s="47" t="str">
        <f ca="1">IF($H2745="","",INDEX([1]NKC!$C$10:$C$5007,$H2745))</f>
        <v/>
      </c>
      <c r="D2745" s="48" t="str">
        <f ca="1">IF(IF($H2745="","",INDEX([1]NKC!$D$10:$D$5007,$H2745))=$C$8,IF($H2745="","",INDEX([1]NKC!$E$10:$E$5007,$H2745)),IF($H2745="","",INDEX([1]NKC!$D$10:$D$5007,$H2745)))</f>
        <v/>
      </c>
      <c r="E2745" s="49" t="str">
        <f ca="1">IF(IF($H2745="","",INDEX([1]NKC!$E$10:$E$5007,$H2745))=$C$8,"",IF($H2745="","",INDEX([1]NKC!$F$10:$F$5007,$H2745)))</f>
        <v/>
      </c>
      <c r="F2745" s="55" t="str">
        <f ca="1">IF(IF($H2745="","",INDEX([1]NKC!$D$10:$D$5007,$H2745))=$C$8,"",IF($H2745="","",INDEX([1]NKC!$F$10:$F$5007,$H2745)))</f>
        <v/>
      </c>
      <c r="G2745" s="50">
        <f ca="1">IF(SUM(E2745:F2745)=0,0,$G$11+SUM(E$12:$E2745)-SUM(F$12:$F2745))</f>
        <v>0</v>
      </c>
      <c r="H2745" s="51" t="str">
        <f ca="1">IF(IF(TYPE(MATCH($C$8,OFFSET([1]NKC!$D$10,H2744,0):'[1]NKC'!$D$5007,0)+H2744)=16,"",MATCH($C$8,OFFSET([1]NKC!$D$10,H2744,0):'[1]NKC'!$D$5007,0)+H2744)&lt;IF(TYPE(MATCH($C$8,OFFSET([1]NKC!$E$10,H2744,0):'[1]NKC'!$E$5007,0)+H2744)=16,"",MATCH($C$8,OFFSET([1]NKC!$E$10,H2744,0):'[1]NKC'!$E$5007,0)+H2744),IF(TYPE(MATCH($C$8,OFFSET([1]NKC!$D$10,H2744,0):'[1]NKC'!$D$5007,0)+H2744)=16,"",MATCH($C$8,OFFSET([1]NKC!$D$10,H2744,0):'[1]NKC'!$D$5007,0)+H2744),IF(TYPE(MATCH($C$8,OFFSET([1]NKC!$E$10,H2744,0):'[1]NKC'!$E$5007,0)+H2744)=16,"",MATCH($C$8,OFFSET([1]NKC!$E$10,H2744,0):'[1]NKC'!$E$5007,0)+H2744))</f>
        <v/>
      </c>
    </row>
    <row r="2746" spans="1:8" s="52" customFormat="1" ht="14.25" hidden="1">
      <c r="A2746" s="45" t="str">
        <f ca="1">IF($H2746="","",INDEX([1]NKC!$A$10:$A$5007,$H2746))</f>
        <v/>
      </c>
      <c r="B2746" s="46" t="str">
        <f ca="1">IF($H2746="","",INDEX([1]NKC!$B$10:$B$5007,$H2746))</f>
        <v/>
      </c>
      <c r="C2746" s="47" t="str">
        <f ca="1">IF($H2746="","",INDEX([1]NKC!$C$10:$C$5007,$H2746))</f>
        <v/>
      </c>
      <c r="D2746" s="48" t="str">
        <f ca="1">IF(IF($H2746="","",INDEX([1]NKC!$D$10:$D$5007,$H2746))=$C$8,IF($H2746="","",INDEX([1]NKC!$E$10:$E$5007,$H2746)),IF($H2746="","",INDEX([1]NKC!$D$10:$D$5007,$H2746)))</f>
        <v/>
      </c>
      <c r="E2746" s="49" t="str">
        <f ca="1">IF(IF($H2746="","",INDEX([1]NKC!$E$10:$E$5007,$H2746))=$C$8,"",IF($H2746="","",INDEX([1]NKC!$F$10:$F$5007,$H2746)))</f>
        <v/>
      </c>
      <c r="F2746" s="55" t="str">
        <f ca="1">IF(IF($H2746="","",INDEX([1]NKC!$D$10:$D$5007,$H2746))=$C$8,"",IF($H2746="","",INDEX([1]NKC!$F$10:$F$5007,$H2746)))</f>
        <v/>
      </c>
      <c r="G2746" s="50">
        <f ca="1">IF(SUM(E2746:F2746)=0,0,$G$11+SUM(E$12:$E2746)-SUM(F$12:$F2746))</f>
        <v>0</v>
      </c>
      <c r="H2746" s="51" t="str">
        <f ca="1">IF(IF(TYPE(MATCH($C$8,OFFSET([1]NKC!$D$10,H2745,0):'[1]NKC'!$D$5007,0)+H2745)=16,"",MATCH($C$8,OFFSET([1]NKC!$D$10,H2745,0):'[1]NKC'!$D$5007,0)+H2745)&lt;IF(TYPE(MATCH($C$8,OFFSET([1]NKC!$E$10,H2745,0):'[1]NKC'!$E$5007,0)+H2745)=16,"",MATCH($C$8,OFFSET([1]NKC!$E$10,H2745,0):'[1]NKC'!$E$5007,0)+H2745),IF(TYPE(MATCH($C$8,OFFSET([1]NKC!$D$10,H2745,0):'[1]NKC'!$D$5007,0)+H2745)=16,"",MATCH($C$8,OFFSET([1]NKC!$D$10,H2745,0):'[1]NKC'!$D$5007,0)+H2745),IF(TYPE(MATCH($C$8,OFFSET([1]NKC!$E$10,H2745,0):'[1]NKC'!$E$5007,0)+H2745)=16,"",MATCH($C$8,OFFSET([1]NKC!$E$10,H2745,0):'[1]NKC'!$E$5007,0)+H2745))</f>
        <v/>
      </c>
    </row>
    <row r="2747" spans="1:8" s="52" customFormat="1" ht="14.25" hidden="1">
      <c r="A2747" s="45" t="str">
        <f ca="1">IF($H2747="","",INDEX([1]NKC!$A$10:$A$5007,$H2747))</f>
        <v/>
      </c>
      <c r="B2747" s="46" t="str">
        <f ca="1">IF($H2747="","",INDEX([1]NKC!$B$10:$B$5007,$H2747))</f>
        <v/>
      </c>
      <c r="C2747" s="47" t="str">
        <f ca="1">IF($H2747="","",INDEX([1]NKC!$C$10:$C$5007,$H2747))</f>
        <v/>
      </c>
      <c r="D2747" s="48" t="str">
        <f ca="1">IF(IF($H2747="","",INDEX([1]NKC!$D$10:$D$5007,$H2747))=$C$8,IF($H2747="","",INDEX([1]NKC!$E$10:$E$5007,$H2747)),IF($H2747="","",INDEX([1]NKC!$D$10:$D$5007,$H2747)))</f>
        <v/>
      </c>
      <c r="E2747" s="49" t="str">
        <f ca="1">IF(IF($H2747="","",INDEX([1]NKC!$E$10:$E$5007,$H2747))=$C$8,"",IF($H2747="","",INDEX([1]NKC!$F$10:$F$5007,$H2747)))</f>
        <v/>
      </c>
      <c r="F2747" s="55" t="str">
        <f ca="1">IF(IF($H2747="","",INDEX([1]NKC!$D$10:$D$5007,$H2747))=$C$8,"",IF($H2747="","",INDEX([1]NKC!$F$10:$F$5007,$H2747)))</f>
        <v/>
      </c>
      <c r="G2747" s="50">
        <f ca="1">IF(SUM(E2747:F2747)=0,0,$G$11+SUM(E$12:$E2747)-SUM(F$12:$F2747))</f>
        <v>0</v>
      </c>
      <c r="H2747" s="51" t="str">
        <f ca="1">IF(IF(TYPE(MATCH($C$8,OFFSET([1]NKC!$D$10,H2746,0):'[1]NKC'!$D$5007,0)+H2746)=16,"",MATCH($C$8,OFFSET([1]NKC!$D$10,H2746,0):'[1]NKC'!$D$5007,0)+H2746)&lt;IF(TYPE(MATCH($C$8,OFFSET([1]NKC!$E$10,H2746,0):'[1]NKC'!$E$5007,0)+H2746)=16,"",MATCH($C$8,OFFSET([1]NKC!$E$10,H2746,0):'[1]NKC'!$E$5007,0)+H2746),IF(TYPE(MATCH($C$8,OFFSET([1]NKC!$D$10,H2746,0):'[1]NKC'!$D$5007,0)+H2746)=16,"",MATCH($C$8,OFFSET([1]NKC!$D$10,H2746,0):'[1]NKC'!$D$5007,0)+H2746),IF(TYPE(MATCH($C$8,OFFSET([1]NKC!$E$10,H2746,0):'[1]NKC'!$E$5007,0)+H2746)=16,"",MATCH($C$8,OFFSET([1]NKC!$E$10,H2746,0):'[1]NKC'!$E$5007,0)+H2746))</f>
        <v/>
      </c>
    </row>
    <row r="2748" spans="1:8" s="52" customFormat="1" ht="14.25" hidden="1">
      <c r="A2748" s="45" t="str">
        <f ca="1">IF($H2748="","",INDEX([1]NKC!$A$10:$A$5007,$H2748))</f>
        <v/>
      </c>
      <c r="B2748" s="46" t="str">
        <f ca="1">IF($H2748="","",INDEX([1]NKC!$B$10:$B$5007,$H2748))</f>
        <v/>
      </c>
      <c r="C2748" s="47" t="str">
        <f ca="1">IF($H2748="","",INDEX([1]NKC!$C$10:$C$5007,$H2748))</f>
        <v/>
      </c>
      <c r="D2748" s="48" t="str">
        <f ca="1">IF(IF($H2748="","",INDEX([1]NKC!$D$10:$D$5007,$H2748))=$C$8,IF($H2748="","",INDEX([1]NKC!$E$10:$E$5007,$H2748)),IF($H2748="","",INDEX([1]NKC!$D$10:$D$5007,$H2748)))</f>
        <v/>
      </c>
      <c r="E2748" s="49" t="str">
        <f ca="1">IF(IF($H2748="","",INDEX([1]NKC!$E$10:$E$5007,$H2748))=$C$8,"",IF($H2748="","",INDEX([1]NKC!$F$10:$F$5007,$H2748)))</f>
        <v/>
      </c>
      <c r="F2748" s="55" t="str">
        <f ca="1">IF(IF($H2748="","",INDEX([1]NKC!$D$10:$D$5007,$H2748))=$C$8,"",IF($H2748="","",INDEX([1]NKC!$F$10:$F$5007,$H2748)))</f>
        <v/>
      </c>
      <c r="G2748" s="50">
        <f ca="1">IF(SUM(E2748:F2748)=0,0,$G$11+SUM(E$12:$E2748)-SUM(F$12:$F2748))</f>
        <v>0</v>
      </c>
      <c r="H2748" s="51" t="str">
        <f ca="1">IF(IF(TYPE(MATCH($C$8,OFFSET([1]NKC!$D$10,H2747,0):'[1]NKC'!$D$5007,0)+H2747)=16,"",MATCH($C$8,OFFSET([1]NKC!$D$10,H2747,0):'[1]NKC'!$D$5007,0)+H2747)&lt;IF(TYPE(MATCH($C$8,OFFSET([1]NKC!$E$10,H2747,0):'[1]NKC'!$E$5007,0)+H2747)=16,"",MATCH($C$8,OFFSET([1]NKC!$E$10,H2747,0):'[1]NKC'!$E$5007,0)+H2747),IF(TYPE(MATCH($C$8,OFFSET([1]NKC!$D$10,H2747,0):'[1]NKC'!$D$5007,0)+H2747)=16,"",MATCH($C$8,OFFSET([1]NKC!$D$10,H2747,0):'[1]NKC'!$D$5007,0)+H2747),IF(TYPE(MATCH($C$8,OFFSET([1]NKC!$E$10,H2747,0):'[1]NKC'!$E$5007,0)+H2747)=16,"",MATCH($C$8,OFFSET([1]NKC!$E$10,H2747,0):'[1]NKC'!$E$5007,0)+H2747))</f>
        <v/>
      </c>
    </row>
    <row r="2749" spans="1:8" s="52" customFormat="1" ht="14.25" hidden="1">
      <c r="A2749" s="45" t="str">
        <f ca="1">IF($H2749="","",INDEX([1]NKC!$A$10:$A$5007,$H2749))</f>
        <v/>
      </c>
      <c r="B2749" s="46" t="str">
        <f ca="1">IF($H2749="","",INDEX([1]NKC!$B$10:$B$5007,$H2749))</f>
        <v/>
      </c>
      <c r="C2749" s="47" t="str">
        <f ca="1">IF($H2749="","",INDEX([1]NKC!$C$10:$C$5007,$H2749))</f>
        <v/>
      </c>
      <c r="D2749" s="48" t="str">
        <f ca="1">IF(IF($H2749="","",INDEX([1]NKC!$D$10:$D$5007,$H2749))=$C$8,IF($H2749="","",INDEX([1]NKC!$E$10:$E$5007,$H2749)),IF($H2749="","",INDEX([1]NKC!$D$10:$D$5007,$H2749)))</f>
        <v/>
      </c>
      <c r="E2749" s="49" t="str">
        <f ca="1">IF(IF($H2749="","",INDEX([1]NKC!$E$10:$E$5007,$H2749))=$C$8,"",IF($H2749="","",INDEX([1]NKC!$F$10:$F$5007,$H2749)))</f>
        <v/>
      </c>
      <c r="F2749" s="55" t="str">
        <f ca="1">IF(IF($H2749="","",INDEX([1]NKC!$D$10:$D$5007,$H2749))=$C$8,"",IF($H2749="","",INDEX([1]NKC!$F$10:$F$5007,$H2749)))</f>
        <v/>
      </c>
      <c r="G2749" s="50">
        <f ca="1">IF(SUM(E2749:F2749)=0,0,$G$11+SUM(E$12:$E2749)-SUM(F$12:$F2749))</f>
        <v>0</v>
      </c>
      <c r="H2749" s="51" t="str">
        <f ca="1">IF(IF(TYPE(MATCH($C$8,OFFSET([1]NKC!$D$10,H2748,0):'[1]NKC'!$D$5007,0)+H2748)=16,"",MATCH($C$8,OFFSET([1]NKC!$D$10,H2748,0):'[1]NKC'!$D$5007,0)+H2748)&lt;IF(TYPE(MATCH($C$8,OFFSET([1]NKC!$E$10,H2748,0):'[1]NKC'!$E$5007,0)+H2748)=16,"",MATCH($C$8,OFFSET([1]NKC!$E$10,H2748,0):'[1]NKC'!$E$5007,0)+H2748),IF(TYPE(MATCH($C$8,OFFSET([1]NKC!$D$10,H2748,0):'[1]NKC'!$D$5007,0)+H2748)=16,"",MATCH($C$8,OFFSET([1]NKC!$D$10,H2748,0):'[1]NKC'!$D$5007,0)+H2748),IF(TYPE(MATCH($C$8,OFFSET([1]NKC!$E$10,H2748,0):'[1]NKC'!$E$5007,0)+H2748)=16,"",MATCH($C$8,OFFSET([1]NKC!$E$10,H2748,0):'[1]NKC'!$E$5007,0)+H2748))</f>
        <v/>
      </c>
    </row>
    <row r="2750" spans="1:8" s="52" customFormat="1" ht="14.25" hidden="1">
      <c r="A2750" s="45" t="str">
        <f ca="1">IF($H2750="","",INDEX([1]NKC!$A$10:$A$5007,$H2750))</f>
        <v/>
      </c>
      <c r="B2750" s="46" t="str">
        <f ca="1">IF($H2750="","",INDEX([1]NKC!$B$10:$B$5007,$H2750))</f>
        <v/>
      </c>
      <c r="C2750" s="47" t="str">
        <f ca="1">IF($H2750="","",INDEX([1]NKC!$C$10:$C$5007,$H2750))</f>
        <v/>
      </c>
      <c r="D2750" s="48" t="str">
        <f ca="1">IF(IF($H2750="","",INDEX([1]NKC!$D$10:$D$5007,$H2750))=$C$8,IF($H2750="","",INDEX([1]NKC!$E$10:$E$5007,$H2750)),IF($H2750="","",INDEX([1]NKC!$D$10:$D$5007,$H2750)))</f>
        <v/>
      </c>
      <c r="E2750" s="49" t="str">
        <f ca="1">IF(IF($H2750="","",INDEX([1]NKC!$E$10:$E$5007,$H2750))=$C$8,"",IF($H2750="","",INDEX([1]NKC!$F$10:$F$5007,$H2750)))</f>
        <v/>
      </c>
      <c r="F2750" s="55" t="str">
        <f ca="1">IF(IF($H2750="","",INDEX([1]NKC!$D$10:$D$5007,$H2750))=$C$8,"",IF($H2750="","",INDEX([1]NKC!$F$10:$F$5007,$H2750)))</f>
        <v/>
      </c>
      <c r="G2750" s="50">
        <f ca="1">IF(SUM(E2750:F2750)=0,0,$G$11+SUM(E$12:$E2750)-SUM(F$12:$F2750))</f>
        <v>0</v>
      </c>
      <c r="H2750" s="51" t="str">
        <f ca="1">IF(IF(TYPE(MATCH($C$8,OFFSET([1]NKC!$D$10,H2749,0):'[1]NKC'!$D$5007,0)+H2749)=16,"",MATCH($C$8,OFFSET([1]NKC!$D$10,H2749,0):'[1]NKC'!$D$5007,0)+H2749)&lt;IF(TYPE(MATCH($C$8,OFFSET([1]NKC!$E$10,H2749,0):'[1]NKC'!$E$5007,0)+H2749)=16,"",MATCH($C$8,OFFSET([1]NKC!$E$10,H2749,0):'[1]NKC'!$E$5007,0)+H2749),IF(TYPE(MATCH($C$8,OFFSET([1]NKC!$D$10,H2749,0):'[1]NKC'!$D$5007,0)+H2749)=16,"",MATCH($C$8,OFFSET([1]NKC!$D$10,H2749,0):'[1]NKC'!$D$5007,0)+H2749),IF(TYPE(MATCH($C$8,OFFSET([1]NKC!$E$10,H2749,0):'[1]NKC'!$E$5007,0)+H2749)=16,"",MATCH($C$8,OFFSET([1]NKC!$E$10,H2749,0):'[1]NKC'!$E$5007,0)+H2749))</f>
        <v/>
      </c>
    </row>
    <row r="2751" spans="1:8" s="52" customFormat="1" ht="14.25" hidden="1">
      <c r="A2751" s="45" t="str">
        <f ca="1">IF($H2751="","",INDEX([1]NKC!$A$10:$A$5007,$H2751))</f>
        <v/>
      </c>
      <c r="B2751" s="46" t="str">
        <f ca="1">IF($H2751="","",INDEX([1]NKC!$B$10:$B$5007,$H2751))</f>
        <v/>
      </c>
      <c r="C2751" s="47" t="str">
        <f ca="1">IF($H2751="","",INDEX([1]NKC!$C$10:$C$5007,$H2751))</f>
        <v/>
      </c>
      <c r="D2751" s="48" t="str">
        <f ca="1">IF(IF($H2751="","",INDEX([1]NKC!$D$10:$D$5007,$H2751))=$C$8,IF($H2751="","",INDEX([1]NKC!$E$10:$E$5007,$H2751)),IF($H2751="","",INDEX([1]NKC!$D$10:$D$5007,$H2751)))</f>
        <v/>
      </c>
      <c r="E2751" s="49" t="str">
        <f ca="1">IF(IF($H2751="","",INDEX([1]NKC!$E$10:$E$5007,$H2751))=$C$8,"",IF($H2751="","",INDEX([1]NKC!$F$10:$F$5007,$H2751)))</f>
        <v/>
      </c>
      <c r="F2751" s="55" t="str">
        <f ca="1">IF(IF($H2751="","",INDEX([1]NKC!$D$10:$D$5007,$H2751))=$C$8,"",IF($H2751="","",INDEX([1]NKC!$F$10:$F$5007,$H2751)))</f>
        <v/>
      </c>
      <c r="G2751" s="50">
        <f ca="1">IF(SUM(E2751:F2751)=0,0,$G$11+SUM(E$12:$E2751)-SUM(F$12:$F2751))</f>
        <v>0</v>
      </c>
      <c r="H2751" s="51" t="str">
        <f ca="1">IF(IF(TYPE(MATCH($C$8,OFFSET([1]NKC!$D$10,H2750,0):'[1]NKC'!$D$5007,0)+H2750)=16,"",MATCH($C$8,OFFSET([1]NKC!$D$10,H2750,0):'[1]NKC'!$D$5007,0)+H2750)&lt;IF(TYPE(MATCH($C$8,OFFSET([1]NKC!$E$10,H2750,0):'[1]NKC'!$E$5007,0)+H2750)=16,"",MATCH($C$8,OFFSET([1]NKC!$E$10,H2750,0):'[1]NKC'!$E$5007,0)+H2750),IF(TYPE(MATCH($C$8,OFFSET([1]NKC!$D$10,H2750,0):'[1]NKC'!$D$5007,0)+H2750)=16,"",MATCH($C$8,OFFSET([1]NKC!$D$10,H2750,0):'[1]NKC'!$D$5007,0)+H2750),IF(TYPE(MATCH($C$8,OFFSET([1]NKC!$E$10,H2750,0):'[1]NKC'!$E$5007,0)+H2750)=16,"",MATCH($C$8,OFFSET([1]NKC!$E$10,H2750,0):'[1]NKC'!$E$5007,0)+H2750))</f>
        <v/>
      </c>
    </row>
    <row r="2752" spans="1:8" s="52" customFormat="1" ht="14.25" hidden="1">
      <c r="A2752" s="45" t="str">
        <f ca="1">IF($H2752="","",INDEX([1]NKC!$A$10:$A$5007,$H2752))</f>
        <v/>
      </c>
      <c r="B2752" s="46" t="str">
        <f ca="1">IF($H2752="","",INDEX([1]NKC!$B$10:$B$5007,$H2752))</f>
        <v/>
      </c>
      <c r="C2752" s="47" t="str">
        <f ca="1">IF($H2752="","",INDEX([1]NKC!$C$10:$C$5007,$H2752))</f>
        <v/>
      </c>
      <c r="D2752" s="48" t="str">
        <f ca="1">IF(IF($H2752="","",INDEX([1]NKC!$D$10:$D$5007,$H2752))=$C$8,IF($H2752="","",INDEX([1]NKC!$E$10:$E$5007,$H2752)),IF($H2752="","",INDEX([1]NKC!$D$10:$D$5007,$H2752)))</f>
        <v/>
      </c>
      <c r="E2752" s="49" t="str">
        <f ca="1">IF(IF($H2752="","",INDEX([1]NKC!$E$10:$E$5007,$H2752))=$C$8,"",IF($H2752="","",INDEX([1]NKC!$F$10:$F$5007,$H2752)))</f>
        <v/>
      </c>
      <c r="F2752" s="55" t="str">
        <f ca="1">IF(IF($H2752="","",INDEX([1]NKC!$D$10:$D$5007,$H2752))=$C$8,"",IF($H2752="","",INDEX([1]NKC!$F$10:$F$5007,$H2752)))</f>
        <v/>
      </c>
      <c r="G2752" s="50">
        <f ca="1">IF(SUM(E2752:F2752)=0,0,$G$11+SUM(E$12:$E2752)-SUM(F$12:$F2752))</f>
        <v>0</v>
      </c>
      <c r="H2752" s="51" t="str">
        <f ca="1">IF(IF(TYPE(MATCH($C$8,OFFSET([1]NKC!$D$10,H2751,0):'[1]NKC'!$D$5007,0)+H2751)=16,"",MATCH($C$8,OFFSET([1]NKC!$D$10,H2751,0):'[1]NKC'!$D$5007,0)+H2751)&lt;IF(TYPE(MATCH($C$8,OFFSET([1]NKC!$E$10,H2751,0):'[1]NKC'!$E$5007,0)+H2751)=16,"",MATCH($C$8,OFFSET([1]NKC!$E$10,H2751,0):'[1]NKC'!$E$5007,0)+H2751),IF(TYPE(MATCH($C$8,OFFSET([1]NKC!$D$10,H2751,0):'[1]NKC'!$D$5007,0)+H2751)=16,"",MATCH($C$8,OFFSET([1]NKC!$D$10,H2751,0):'[1]NKC'!$D$5007,0)+H2751),IF(TYPE(MATCH($C$8,OFFSET([1]NKC!$E$10,H2751,0):'[1]NKC'!$E$5007,0)+H2751)=16,"",MATCH($C$8,OFFSET([1]NKC!$E$10,H2751,0):'[1]NKC'!$E$5007,0)+H2751))</f>
        <v/>
      </c>
    </row>
    <row r="2753" spans="1:8" s="52" customFormat="1" ht="14.25" hidden="1">
      <c r="A2753" s="45" t="str">
        <f ca="1">IF($H2753="","",INDEX([1]NKC!$A$10:$A$5007,$H2753))</f>
        <v/>
      </c>
      <c r="B2753" s="46" t="str">
        <f ca="1">IF($H2753="","",INDEX([1]NKC!$B$10:$B$5007,$H2753))</f>
        <v/>
      </c>
      <c r="C2753" s="47" t="str">
        <f ca="1">IF($H2753="","",INDEX([1]NKC!$C$10:$C$5007,$H2753))</f>
        <v/>
      </c>
      <c r="D2753" s="48" t="str">
        <f ca="1">IF(IF($H2753="","",INDEX([1]NKC!$D$10:$D$5007,$H2753))=$C$8,IF($H2753="","",INDEX([1]NKC!$E$10:$E$5007,$H2753)),IF($H2753="","",INDEX([1]NKC!$D$10:$D$5007,$H2753)))</f>
        <v/>
      </c>
      <c r="E2753" s="49" t="str">
        <f ca="1">IF(IF($H2753="","",INDEX([1]NKC!$E$10:$E$5007,$H2753))=$C$8,"",IF($H2753="","",INDEX([1]NKC!$F$10:$F$5007,$H2753)))</f>
        <v/>
      </c>
      <c r="F2753" s="55" t="str">
        <f ca="1">IF(IF($H2753="","",INDEX([1]NKC!$D$10:$D$5007,$H2753))=$C$8,"",IF($H2753="","",INDEX([1]NKC!$F$10:$F$5007,$H2753)))</f>
        <v/>
      </c>
      <c r="G2753" s="50">
        <f ca="1">IF(SUM(E2753:F2753)=0,0,$G$11+SUM(E$12:$E2753)-SUM(F$12:$F2753))</f>
        <v>0</v>
      </c>
      <c r="H2753" s="51" t="str">
        <f ca="1">IF(IF(TYPE(MATCH($C$8,OFFSET([1]NKC!$D$10,H2752,0):'[1]NKC'!$D$5007,0)+H2752)=16,"",MATCH($C$8,OFFSET([1]NKC!$D$10,H2752,0):'[1]NKC'!$D$5007,0)+H2752)&lt;IF(TYPE(MATCH($C$8,OFFSET([1]NKC!$E$10,H2752,0):'[1]NKC'!$E$5007,0)+H2752)=16,"",MATCH($C$8,OFFSET([1]NKC!$E$10,H2752,0):'[1]NKC'!$E$5007,0)+H2752),IF(TYPE(MATCH($C$8,OFFSET([1]NKC!$D$10,H2752,0):'[1]NKC'!$D$5007,0)+H2752)=16,"",MATCH($C$8,OFFSET([1]NKC!$D$10,H2752,0):'[1]NKC'!$D$5007,0)+H2752),IF(TYPE(MATCH($C$8,OFFSET([1]NKC!$E$10,H2752,0):'[1]NKC'!$E$5007,0)+H2752)=16,"",MATCH($C$8,OFFSET([1]NKC!$E$10,H2752,0):'[1]NKC'!$E$5007,0)+H2752))</f>
        <v/>
      </c>
    </row>
    <row r="2754" spans="1:8" s="52" customFormat="1" ht="14.25" hidden="1">
      <c r="A2754" s="45" t="str">
        <f ca="1">IF($H2754="","",INDEX([1]NKC!$A$10:$A$5007,$H2754))</f>
        <v/>
      </c>
      <c r="B2754" s="46" t="str">
        <f ca="1">IF($H2754="","",INDEX([1]NKC!$B$10:$B$5007,$H2754))</f>
        <v/>
      </c>
      <c r="C2754" s="47" t="str">
        <f ca="1">IF($H2754="","",INDEX([1]NKC!$C$10:$C$5007,$H2754))</f>
        <v/>
      </c>
      <c r="D2754" s="48" t="str">
        <f ca="1">IF(IF($H2754="","",INDEX([1]NKC!$D$10:$D$5007,$H2754))=$C$8,IF($H2754="","",INDEX([1]NKC!$E$10:$E$5007,$H2754)),IF($H2754="","",INDEX([1]NKC!$D$10:$D$5007,$H2754)))</f>
        <v/>
      </c>
      <c r="E2754" s="49" t="str">
        <f ca="1">IF(IF($H2754="","",INDEX([1]NKC!$E$10:$E$5007,$H2754))=$C$8,"",IF($H2754="","",INDEX([1]NKC!$F$10:$F$5007,$H2754)))</f>
        <v/>
      </c>
      <c r="F2754" s="55" t="str">
        <f ca="1">IF(IF($H2754="","",INDEX([1]NKC!$D$10:$D$5007,$H2754))=$C$8,"",IF($H2754="","",INDEX([1]NKC!$F$10:$F$5007,$H2754)))</f>
        <v/>
      </c>
      <c r="G2754" s="50">
        <f ca="1">IF(SUM(E2754:F2754)=0,0,$G$11+SUM(E$12:$E2754)-SUM(F$12:$F2754))</f>
        <v>0</v>
      </c>
      <c r="H2754" s="51" t="str">
        <f ca="1">IF(IF(TYPE(MATCH($C$8,OFFSET([1]NKC!$D$10,H2753,0):'[1]NKC'!$D$5007,0)+H2753)=16,"",MATCH($C$8,OFFSET([1]NKC!$D$10,H2753,0):'[1]NKC'!$D$5007,0)+H2753)&lt;IF(TYPE(MATCH($C$8,OFFSET([1]NKC!$E$10,H2753,0):'[1]NKC'!$E$5007,0)+H2753)=16,"",MATCH($C$8,OFFSET([1]NKC!$E$10,H2753,0):'[1]NKC'!$E$5007,0)+H2753),IF(TYPE(MATCH($C$8,OFFSET([1]NKC!$D$10,H2753,0):'[1]NKC'!$D$5007,0)+H2753)=16,"",MATCH($C$8,OFFSET([1]NKC!$D$10,H2753,0):'[1]NKC'!$D$5007,0)+H2753),IF(TYPE(MATCH($C$8,OFFSET([1]NKC!$E$10,H2753,0):'[1]NKC'!$E$5007,0)+H2753)=16,"",MATCH($C$8,OFFSET([1]NKC!$E$10,H2753,0):'[1]NKC'!$E$5007,0)+H2753))</f>
        <v/>
      </c>
    </row>
    <row r="2755" spans="1:8" s="52" customFormat="1" ht="14.25" hidden="1">
      <c r="A2755" s="45" t="str">
        <f ca="1">IF($H2755="","",INDEX([1]NKC!$A$10:$A$5007,$H2755))</f>
        <v/>
      </c>
      <c r="B2755" s="46" t="str">
        <f ca="1">IF($H2755="","",INDEX([1]NKC!$B$10:$B$5007,$H2755))</f>
        <v/>
      </c>
      <c r="C2755" s="47" t="str">
        <f ca="1">IF($H2755="","",INDEX([1]NKC!$C$10:$C$5007,$H2755))</f>
        <v/>
      </c>
      <c r="D2755" s="48" t="str">
        <f ca="1">IF(IF($H2755="","",INDEX([1]NKC!$D$10:$D$5007,$H2755))=$C$8,IF($H2755="","",INDEX([1]NKC!$E$10:$E$5007,$H2755)),IF($H2755="","",INDEX([1]NKC!$D$10:$D$5007,$H2755)))</f>
        <v/>
      </c>
      <c r="E2755" s="49" t="str">
        <f ca="1">IF(IF($H2755="","",INDEX([1]NKC!$E$10:$E$5007,$H2755))=$C$8,"",IF($H2755="","",INDEX([1]NKC!$F$10:$F$5007,$H2755)))</f>
        <v/>
      </c>
      <c r="F2755" s="55" t="str">
        <f ca="1">IF(IF($H2755="","",INDEX([1]NKC!$D$10:$D$5007,$H2755))=$C$8,"",IF($H2755="","",INDEX([1]NKC!$F$10:$F$5007,$H2755)))</f>
        <v/>
      </c>
      <c r="G2755" s="50">
        <f ca="1">IF(SUM(E2755:F2755)=0,0,$G$11+SUM(E$12:$E2755)-SUM(F$12:$F2755))</f>
        <v>0</v>
      </c>
      <c r="H2755" s="51" t="str">
        <f ca="1">IF(IF(TYPE(MATCH($C$8,OFFSET([1]NKC!$D$10,H2754,0):'[1]NKC'!$D$5007,0)+H2754)=16,"",MATCH($C$8,OFFSET([1]NKC!$D$10,H2754,0):'[1]NKC'!$D$5007,0)+H2754)&lt;IF(TYPE(MATCH($C$8,OFFSET([1]NKC!$E$10,H2754,0):'[1]NKC'!$E$5007,0)+H2754)=16,"",MATCH($C$8,OFFSET([1]NKC!$E$10,H2754,0):'[1]NKC'!$E$5007,0)+H2754),IF(TYPE(MATCH($C$8,OFFSET([1]NKC!$D$10,H2754,0):'[1]NKC'!$D$5007,0)+H2754)=16,"",MATCH($C$8,OFFSET([1]NKC!$D$10,H2754,0):'[1]NKC'!$D$5007,0)+H2754),IF(TYPE(MATCH($C$8,OFFSET([1]NKC!$E$10,H2754,0):'[1]NKC'!$E$5007,0)+H2754)=16,"",MATCH($C$8,OFFSET([1]NKC!$E$10,H2754,0):'[1]NKC'!$E$5007,0)+H2754))</f>
        <v/>
      </c>
    </row>
    <row r="2756" spans="1:8" s="52" customFormat="1" ht="14.25" hidden="1">
      <c r="A2756" s="45" t="str">
        <f ca="1">IF($H2756="","",INDEX([1]NKC!$A$10:$A$5007,$H2756))</f>
        <v/>
      </c>
      <c r="B2756" s="46" t="str">
        <f ca="1">IF($H2756="","",INDEX([1]NKC!$B$10:$B$5007,$H2756))</f>
        <v/>
      </c>
      <c r="C2756" s="47" t="str">
        <f ca="1">IF($H2756="","",INDEX([1]NKC!$C$10:$C$5007,$H2756))</f>
        <v/>
      </c>
      <c r="D2756" s="48" t="str">
        <f ca="1">IF(IF($H2756="","",INDEX([1]NKC!$D$10:$D$5007,$H2756))=$C$8,IF($H2756="","",INDEX([1]NKC!$E$10:$E$5007,$H2756)),IF($H2756="","",INDEX([1]NKC!$D$10:$D$5007,$H2756)))</f>
        <v/>
      </c>
      <c r="E2756" s="49" t="str">
        <f ca="1">IF(IF($H2756="","",INDEX([1]NKC!$E$10:$E$5007,$H2756))=$C$8,"",IF($H2756="","",INDEX([1]NKC!$F$10:$F$5007,$H2756)))</f>
        <v/>
      </c>
      <c r="F2756" s="55" t="str">
        <f ca="1">IF(IF($H2756="","",INDEX([1]NKC!$D$10:$D$5007,$H2756))=$C$8,"",IF($H2756="","",INDEX([1]NKC!$F$10:$F$5007,$H2756)))</f>
        <v/>
      </c>
      <c r="G2756" s="50">
        <f ca="1">IF(SUM(E2756:F2756)=0,0,$G$11+SUM(E$12:$E2756)-SUM(F$12:$F2756))</f>
        <v>0</v>
      </c>
      <c r="H2756" s="51" t="str">
        <f ca="1">IF(IF(TYPE(MATCH($C$8,OFFSET([1]NKC!$D$10,H2755,0):'[1]NKC'!$D$5007,0)+H2755)=16,"",MATCH($C$8,OFFSET([1]NKC!$D$10,H2755,0):'[1]NKC'!$D$5007,0)+H2755)&lt;IF(TYPE(MATCH($C$8,OFFSET([1]NKC!$E$10,H2755,0):'[1]NKC'!$E$5007,0)+H2755)=16,"",MATCH($C$8,OFFSET([1]NKC!$E$10,H2755,0):'[1]NKC'!$E$5007,0)+H2755),IF(TYPE(MATCH($C$8,OFFSET([1]NKC!$D$10,H2755,0):'[1]NKC'!$D$5007,0)+H2755)=16,"",MATCH($C$8,OFFSET([1]NKC!$D$10,H2755,0):'[1]NKC'!$D$5007,0)+H2755),IF(TYPE(MATCH($C$8,OFFSET([1]NKC!$E$10,H2755,0):'[1]NKC'!$E$5007,0)+H2755)=16,"",MATCH($C$8,OFFSET([1]NKC!$E$10,H2755,0):'[1]NKC'!$E$5007,0)+H2755))</f>
        <v/>
      </c>
    </row>
    <row r="2757" spans="1:8" s="52" customFormat="1" ht="14.25" hidden="1">
      <c r="A2757" s="45" t="str">
        <f ca="1">IF($H2757="","",INDEX([1]NKC!$A$10:$A$5007,$H2757))</f>
        <v/>
      </c>
      <c r="B2757" s="46" t="str">
        <f ca="1">IF($H2757="","",INDEX([1]NKC!$B$10:$B$5007,$H2757))</f>
        <v/>
      </c>
      <c r="C2757" s="47" t="str">
        <f ca="1">IF($H2757="","",INDEX([1]NKC!$C$10:$C$5007,$H2757))</f>
        <v/>
      </c>
      <c r="D2757" s="48" t="str">
        <f ca="1">IF(IF($H2757="","",INDEX([1]NKC!$D$10:$D$5007,$H2757))=$C$8,IF($H2757="","",INDEX([1]NKC!$E$10:$E$5007,$H2757)),IF($H2757="","",INDEX([1]NKC!$D$10:$D$5007,$H2757)))</f>
        <v/>
      </c>
      <c r="E2757" s="49" t="str">
        <f ca="1">IF(IF($H2757="","",INDEX([1]NKC!$E$10:$E$5007,$H2757))=$C$8,"",IF($H2757="","",INDEX([1]NKC!$F$10:$F$5007,$H2757)))</f>
        <v/>
      </c>
      <c r="F2757" s="55" t="str">
        <f ca="1">IF(IF($H2757="","",INDEX([1]NKC!$D$10:$D$5007,$H2757))=$C$8,"",IF($H2757="","",INDEX([1]NKC!$F$10:$F$5007,$H2757)))</f>
        <v/>
      </c>
      <c r="G2757" s="50">
        <f ca="1">IF(SUM(E2757:F2757)=0,0,$G$11+SUM(E$12:$E2757)-SUM(F$12:$F2757))</f>
        <v>0</v>
      </c>
      <c r="H2757" s="51" t="str">
        <f ca="1">IF(IF(TYPE(MATCH($C$8,OFFSET([1]NKC!$D$10,H2756,0):'[1]NKC'!$D$5007,0)+H2756)=16,"",MATCH($C$8,OFFSET([1]NKC!$D$10,H2756,0):'[1]NKC'!$D$5007,0)+H2756)&lt;IF(TYPE(MATCH($C$8,OFFSET([1]NKC!$E$10,H2756,0):'[1]NKC'!$E$5007,0)+H2756)=16,"",MATCH($C$8,OFFSET([1]NKC!$E$10,H2756,0):'[1]NKC'!$E$5007,0)+H2756),IF(TYPE(MATCH($C$8,OFFSET([1]NKC!$D$10,H2756,0):'[1]NKC'!$D$5007,0)+H2756)=16,"",MATCH($C$8,OFFSET([1]NKC!$D$10,H2756,0):'[1]NKC'!$D$5007,0)+H2756),IF(TYPE(MATCH($C$8,OFFSET([1]NKC!$E$10,H2756,0):'[1]NKC'!$E$5007,0)+H2756)=16,"",MATCH($C$8,OFFSET([1]NKC!$E$10,H2756,0):'[1]NKC'!$E$5007,0)+H2756))</f>
        <v/>
      </c>
    </row>
    <row r="2758" spans="1:8" s="52" customFormat="1" ht="14.25" hidden="1">
      <c r="A2758" s="45" t="str">
        <f ca="1">IF($H2758="","",INDEX([1]NKC!$A$10:$A$5007,$H2758))</f>
        <v/>
      </c>
      <c r="B2758" s="46" t="str">
        <f ca="1">IF($H2758="","",INDEX([1]NKC!$B$10:$B$5007,$H2758))</f>
        <v/>
      </c>
      <c r="C2758" s="47" t="str">
        <f ca="1">IF($H2758="","",INDEX([1]NKC!$C$10:$C$5007,$H2758))</f>
        <v/>
      </c>
      <c r="D2758" s="48" t="str">
        <f ca="1">IF(IF($H2758="","",INDEX([1]NKC!$D$10:$D$5007,$H2758))=$C$8,IF($H2758="","",INDEX([1]NKC!$E$10:$E$5007,$H2758)),IF($H2758="","",INDEX([1]NKC!$D$10:$D$5007,$H2758)))</f>
        <v/>
      </c>
      <c r="E2758" s="49" t="str">
        <f ca="1">IF(IF($H2758="","",INDEX([1]NKC!$E$10:$E$5007,$H2758))=$C$8,"",IF($H2758="","",INDEX([1]NKC!$F$10:$F$5007,$H2758)))</f>
        <v/>
      </c>
      <c r="F2758" s="55" t="str">
        <f ca="1">IF(IF($H2758="","",INDEX([1]NKC!$D$10:$D$5007,$H2758))=$C$8,"",IF($H2758="","",INDEX([1]NKC!$F$10:$F$5007,$H2758)))</f>
        <v/>
      </c>
      <c r="G2758" s="50">
        <f ca="1">IF(SUM(E2758:F2758)=0,0,$G$11+SUM(E$12:$E2758)-SUM(F$12:$F2758))</f>
        <v>0</v>
      </c>
      <c r="H2758" s="51" t="str">
        <f ca="1">IF(IF(TYPE(MATCH($C$8,OFFSET([1]NKC!$D$10,H2757,0):'[1]NKC'!$D$5007,0)+H2757)=16,"",MATCH($C$8,OFFSET([1]NKC!$D$10,H2757,0):'[1]NKC'!$D$5007,0)+H2757)&lt;IF(TYPE(MATCH($C$8,OFFSET([1]NKC!$E$10,H2757,0):'[1]NKC'!$E$5007,0)+H2757)=16,"",MATCH($C$8,OFFSET([1]NKC!$E$10,H2757,0):'[1]NKC'!$E$5007,0)+H2757),IF(TYPE(MATCH($C$8,OFFSET([1]NKC!$D$10,H2757,0):'[1]NKC'!$D$5007,0)+H2757)=16,"",MATCH($C$8,OFFSET([1]NKC!$D$10,H2757,0):'[1]NKC'!$D$5007,0)+H2757),IF(TYPE(MATCH($C$8,OFFSET([1]NKC!$E$10,H2757,0):'[1]NKC'!$E$5007,0)+H2757)=16,"",MATCH($C$8,OFFSET([1]NKC!$E$10,H2757,0):'[1]NKC'!$E$5007,0)+H2757))</f>
        <v/>
      </c>
    </row>
    <row r="2759" spans="1:8" s="52" customFormat="1" ht="14.25" hidden="1">
      <c r="A2759" s="45" t="str">
        <f ca="1">IF($H2759="","",INDEX([1]NKC!$A$10:$A$5007,$H2759))</f>
        <v/>
      </c>
      <c r="B2759" s="46" t="str">
        <f ca="1">IF($H2759="","",INDEX([1]NKC!$B$10:$B$5007,$H2759))</f>
        <v/>
      </c>
      <c r="C2759" s="47" t="str">
        <f ca="1">IF($H2759="","",INDEX([1]NKC!$C$10:$C$5007,$H2759))</f>
        <v/>
      </c>
      <c r="D2759" s="48" t="str">
        <f ca="1">IF(IF($H2759="","",INDEX([1]NKC!$D$10:$D$5007,$H2759))=$C$8,IF($H2759="","",INDEX([1]NKC!$E$10:$E$5007,$H2759)),IF($H2759="","",INDEX([1]NKC!$D$10:$D$5007,$H2759)))</f>
        <v/>
      </c>
      <c r="E2759" s="49" t="str">
        <f ca="1">IF(IF($H2759="","",INDEX([1]NKC!$E$10:$E$5007,$H2759))=$C$8,"",IF($H2759="","",INDEX([1]NKC!$F$10:$F$5007,$H2759)))</f>
        <v/>
      </c>
      <c r="F2759" s="55" t="str">
        <f ca="1">IF(IF($H2759="","",INDEX([1]NKC!$D$10:$D$5007,$H2759))=$C$8,"",IF($H2759="","",INDEX([1]NKC!$F$10:$F$5007,$H2759)))</f>
        <v/>
      </c>
      <c r="G2759" s="50">
        <f ca="1">IF(SUM(E2759:F2759)=0,0,$G$11+SUM(E$12:$E2759)-SUM(F$12:$F2759))</f>
        <v>0</v>
      </c>
      <c r="H2759" s="51" t="str">
        <f ca="1">IF(IF(TYPE(MATCH($C$8,OFFSET([1]NKC!$D$10,H2758,0):'[1]NKC'!$D$5007,0)+H2758)=16,"",MATCH($C$8,OFFSET([1]NKC!$D$10,H2758,0):'[1]NKC'!$D$5007,0)+H2758)&lt;IF(TYPE(MATCH($C$8,OFFSET([1]NKC!$E$10,H2758,0):'[1]NKC'!$E$5007,0)+H2758)=16,"",MATCH($C$8,OFFSET([1]NKC!$E$10,H2758,0):'[1]NKC'!$E$5007,0)+H2758),IF(TYPE(MATCH($C$8,OFFSET([1]NKC!$D$10,H2758,0):'[1]NKC'!$D$5007,0)+H2758)=16,"",MATCH($C$8,OFFSET([1]NKC!$D$10,H2758,0):'[1]NKC'!$D$5007,0)+H2758),IF(TYPE(MATCH($C$8,OFFSET([1]NKC!$E$10,H2758,0):'[1]NKC'!$E$5007,0)+H2758)=16,"",MATCH($C$8,OFFSET([1]NKC!$E$10,H2758,0):'[1]NKC'!$E$5007,0)+H2758))</f>
        <v/>
      </c>
    </row>
    <row r="2760" spans="1:8" s="52" customFormat="1" ht="14.25" hidden="1">
      <c r="A2760" s="45" t="str">
        <f ca="1">IF($H2760="","",INDEX([1]NKC!$A$10:$A$5007,$H2760))</f>
        <v/>
      </c>
      <c r="B2760" s="46" t="str">
        <f ca="1">IF($H2760="","",INDEX([1]NKC!$B$10:$B$5007,$H2760))</f>
        <v/>
      </c>
      <c r="C2760" s="47" t="str">
        <f ca="1">IF($H2760="","",INDEX([1]NKC!$C$10:$C$5007,$H2760))</f>
        <v/>
      </c>
      <c r="D2760" s="48" t="str">
        <f ca="1">IF(IF($H2760="","",INDEX([1]NKC!$D$10:$D$5007,$H2760))=$C$8,IF($H2760="","",INDEX([1]NKC!$E$10:$E$5007,$H2760)),IF($H2760="","",INDEX([1]NKC!$D$10:$D$5007,$H2760)))</f>
        <v/>
      </c>
      <c r="E2760" s="49" t="str">
        <f ca="1">IF(IF($H2760="","",INDEX([1]NKC!$E$10:$E$5007,$H2760))=$C$8,"",IF($H2760="","",INDEX([1]NKC!$F$10:$F$5007,$H2760)))</f>
        <v/>
      </c>
      <c r="F2760" s="55" t="str">
        <f ca="1">IF(IF($H2760="","",INDEX([1]NKC!$D$10:$D$5007,$H2760))=$C$8,"",IF($H2760="","",INDEX([1]NKC!$F$10:$F$5007,$H2760)))</f>
        <v/>
      </c>
      <c r="G2760" s="50">
        <f ca="1">IF(SUM(E2760:F2760)=0,0,$G$11+SUM(E$12:$E2760)-SUM(F$12:$F2760))</f>
        <v>0</v>
      </c>
      <c r="H2760" s="51" t="str">
        <f ca="1">IF(IF(TYPE(MATCH($C$8,OFFSET([1]NKC!$D$10,H2759,0):'[1]NKC'!$D$5007,0)+H2759)=16,"",MATCH($C$8,OFFSET([1]NKC!$D$10,H2759,0):'[1]NKC'!$D$5007,0)+H2759)&lt;IF(TYPE(MATCH($C$8,OFFSET([1]NKC!$E$10,H2759,0):'[1]NKC'!$E$5007,0)+H2759)=16,"",MATCH($C$8,OFFSET([1]NKC!$E$10,H2759,0):'[1]NKC'!$E$5007,0)+H2759),IF(TYPE(MATCH($C$8,OFFSET([1]NKC!$D$10,H2759,0):'[1]NKC'!$D$5007,0)+H2759)=16,"",MATCH($C$8,OFFSET([1]NKC!$D$10,H2759,0):'[1]NKC'!$D$5007,0)+H2759),IF(TYPE(MATCH($C$8,OFFSET([1]NKC!$E$10,H2759,0):'[1]NKC'!$E$5007,0)+H2759)=16,"",MATCH($C$8,OFFSET([1]NKC!$E$10,H2759,0):'[1]NKC'!$E$5007,0)+H2759))</f>
        <v/>
      </c>
    </row>
    <row r="2761" spans="1:8" s="52" customFormat="1" ht="14.25" hidden="1">
      <c r="A2761" s="45" t="str">
        <f ca="1">IF($H2761="","",INDEX([1]NKC!$A$10:$A$5007,$H2761))</f>
        <v/>
      </c>
      <c r="B2761" s="46" t="str">
        <f ca="1">IF($H2761="","",INDEX([1]NKC!$B$10:$B$5007,$H2761))</f>
        <v/>
      </c>
      <c r="C2761" s="47" t="str">
        <f ca="1">IF($H2761="","",INDEX([1]NKC!$C$10:$C$5007,$H2761))</f>
        <v/>
      </c>
      <c r="D2761" s="48" t="str">
        <f ca="1">IF(IF($H2761="","",INDEX([1]NKC!$D$10:$D$5007,$H2761))=$C$8,IF($H2761="","",INDEX([1]NKC!$E$10:$E$5007,$H2761)),IF($H2761="","",INDEX([1]NKC!$D$10:$D$5007,$H2761)))</f>
        <v/>
      </c>
      <c r="E2761" s="49" t="str">
        <f ca="1">IF(IF($H2761="","",INDEX([1]NKC!$E$10:$E$5007,$H2761))=$C$8,"",IF($H2761="","",INDEX([1]NKC!$F$10:$F$5007,$H2761)))</f>
        <v/>
      </c>
      <c r="F2761" s="55" t="str">
        <f ca="1">IF(IF($H2761="","",INDEX([1]NKC!$D$10:$D$5007,$H2761))=$C$8,"",IF($H2761="","",INDEX([1]NKC!$F$10:$F$5007,$H2761)))</f>
        <v/>
      </c>
      <c r="G2761" s="50">
        <f ca="1">IF(SUM(E2761:F2761)=0,0,$G$11+SUM(E$12:$E2761)-SUM(F$12:$F2761))</f>
        <v>0</v>
      </c>
      <c r="H2761" s="51" t="str">
        <f ca="1">IF(IF(TYPE(MATCH($C$8,OFFSET([1]NKC!$D$10,H2760,0):'[1]NKC'!$D$5007,0)+H2760)=16,"",MATCH($C$8,OFFSET([1]NKC!$D$10,H2760,0):'[1]NKC'!$D$5007,0)+H2760)&lt;IF(TYPE(MATCH($C$8,OFFSET([1]NKC!$E$10,H2760,0):'[1]NKC'!$E$5007,0)+H2760)=16,"",MATCH($C$8,OFFSET([1]NKC!$E$10,H2760,0):'[1]NKC'!$E$5007,0)+H2760),IF(TYPE(MATCH($C$8,OFFSET([1]NKC!$D$10,H2760,0):'[1]NKC'!$D$5007,0)+H2760)=16,"",MATCH($C$8,OFFSET([1]NKC!$D$10,H2760,0):'[1]NKC'!$D$5007,0)+H2760),IF(TYPE(MATCH($C$8,OFFSET([1]NKC!$E$10,H2760,0):'[1]NKC'!$E$5007,0)+H2760)=16,"",MATCH($C$8,OFFSET([1]NKC!$E$10,H2760,0):'[1]NKC'!$E$5007,0)+H2760))</f>
        <v/>
      </c>
    </row>
    <row r="2762" spans="1:8" s="52" customFormat="1" ht="14.25" hidden="1">
      <c r="A2762" s="45" t="str">
        <f ca="1">IF($H2762="","",INDEX([1]NKC!$A$10:$A$5007,$H2762))</f>
        <v/>
      </c>
      <c r="B2762" s="46" t="str">
        <f ca="1">IF($H2762="","",INDEX([1]NKC!$B$10:$B$5007,$H2762))</f>
        <v/>
      </c>
      <c r="C2762" s="47" t="str">
        <f ca="1">IF($H2762="","",INDEX([1]NKC!$C$10:$C$5007,$H2762))</f>
        <v/>
      </c>
      <c r="D2762" s="48" t="str">
        <f ca="1">IF(IF($H2762="","",INDEX([1]NKC!$D$10:$D$5007,$H2762))=$C$8,IF($H2762="","",INDEX([1]NKC!$E$10:$E$5007,$H2762)),IF($H2762="","",INDEX([1]NKC!$D$10:$D$5007,$H2762)))</f>
        <v/>
      </c>
      <c r="E2762" s="49" t="str">
        <f ca="1">IF(IF($H2762="","",INDEX([1]NKC!$E$10:$E$5007,$H2762))=$C$8,"",IF($H2762="","",INDEX([1]NKC!$F$10:$F$5007,$H2762)))</f>
        <v/>
      </c>
      <c r="F2762" s="55" t="str">
        <f ca="1">IF(IF($H2762="","",INDEX([1]NKC!$D$10:$D$5007,$H2762))=$C$8,"",IF($H2762="","",INDEX([1]NKC!$F$10:$F$5007,$H2762)))</f>
        <v/>
      </c>
      <c r="G2762" s="50">
        <f ca="1">IF(SUM(E2762:F2762)=0,0,$G$11+SUM(E$12:$E2762)-SUM(F$12:$F2762))</f>
        <v>0</v>
      </c>
      <c r="H2762" s="51" t="str">
        <f ca="1">IF(IF(TYPE(MATCH($C$8,OFFSET([1]NKC!$D$10,H2761,0):'[1]NKC'!$D$5007,0)+H2761)=16,"",MATCH($C$8,OFFSET([1]NKC!$D$10,H2761,0):'[1]NKC'!$D$5007,0)+H2761)&lt;IF(TYPE(MATCH($C$8,OFFSET([1]NKC!$E$10,H2761,0):'[1]NKC'!$E$5007,0)+H2761)=16,"",MATCH($C$8,OFFSET([1]NKC!$E$10,H2761,0):'[1]NKC'!$E$5007,0)+H2761),IF(TYPE(MATCH($C$8,OFFSET([1]NKC!$D$10,H2761,0):'[1]NKC'!$D$5007,0)+H2761)=16,"",MATCH($C$8,OFFSET([1]NKC!$D$10,H2761,0):'[1]NKC'!$D$5007,0)+H2761),IF(TYPE(MATCH($C$8,OFFSET([1]NKC!$E$10,H2761,0):'[1]NKC'!$E$5007,0)+H2761)=16,"",MATCH($C$8,OFFSET([1]NKC!$E$10,H2761,0):'[1]NKC'!$E$5007,0)+H2761))</f>
        <v/>
      </c>
    </row>
    <row r="2763" spans="1:8" s="52" customFormat="1" ht="14.25" hidden="1">
      <c r="A2763" s="45" t="str">
        <f ca="1">IF($H2763="","",INDEX([1]NKC!$A$10:$A$5007,$H2763))</f>
        <v/>
      </c>
      <c r="B2763" s="46" t="str">
        <f ca="1">IF($H2763="","",INDEX([1]NKC!$B$10:$B$5007,$H2763))</f>
        <v/>
      </c>
      <c r="C2763" s="47" t="str">
        <f ca="1">IF($H2763="","",INDEX([1]NKC!$C$10:$C$5007,$H2763))</f>
        <v/>
      </c>
      <c r="D2763" s="48" t="str">
        <f ca="1">IF(IF($H2763="","",INDEX([1]NKC!$D$10:$D$5007,$H2763))=$C$8,IF($H2763="","",INDEX([1]NKC!$E$10:$E$5007,$H2763)),IF($H2763="","",INDEX([1]NKC!$D$10:$D$5007,$H2763)))</f>
        <v/>
      </c>
      <c r="E2763" s="49" t="str">
        <f ca="1">IF(IF($H2763="","",INDEX([1]NKC!$E$10:$E$5007,$H2763))=$C$8,"",IF($H2763="","",INDEX([1]NKC!$F$10:$F$5007,$H2763)))</f>
        <v/>
      </c>
      <c r="F2763" s="55" t="str">
        <f ca="1">IF(IF($H2763="","",INDEX([1]NKC!$D$10:$D$5007,$H2763))=$C$8,"",IF($H2763="","",INDEX([1]NKC!$F$10:$F$5007,$H2763)))</f>
        <v/>
      </c>
      <c r="G2763" s="50">
        <f ca="1">IF(SUM(E2763:F2763)=0,0,$G$11+SUM(E$12:$E2763)-SUM(F$12:$F2763))</f>
        <v>0</v>
      </c>
      <c r="H2763" s="51" t="str">
        <f ca="1">IF(IF(TYPE(MATCH($C$8,OFFSET([1]NKC!$D$10,H2762,0):'[1]NKC'!$D$5007,0)+H2762)=16,"",MATCH($C$8,OFFSET([1]NKC!$D$10,H2762,0):'[1]NKC'!$D$5007,0)+H2762)&lt;IF(TYPE(MATCH($C$8,OFFSET([1]NKC!$E$10,H2762,0):'[1]NKC'!$E$5007,0)+H2762)=16,"",MATCH($C$8,OFFSET([1]NKC!$E$10,H2762,0):'[1]NKC'!$E$5007,0)+H2762),IF(TYPE(MATCH($C$8,OFFSET([1]NKC!$D$10,H2762,0):'[1]NKC'!$D$5007,0)+H2762)=16,"",MATCH($C$8,OFFSET([1]NKC!$D$10,H2762,0):'[1]NKC'!$D$5007,0)+H2762),IF(TYPE(MATCH($C$8,OFFSET([1]NKC!$E$10,H2762,0):'[1]NKC'!$E$5007,0)+H2762)=16,"",MATCH($C$8,OFFSET([1]NKC!$E$10,H2762,0):'[1]NKC'!$E$5007,0)+H2762))</f>
        <v/>
      </c>
    </row>
    <row r="2764" spans="1:8" s="52" customFormat="1" ht="14.25" hidden="1">
      <c r="A2764" s="45" t="str">
        <f ca="1">IF($H2764="","",INDEX([1]NKC!$A$10:$A$5007,$H2764))</f>
        <v/>
      </c>
      <c r="B2764" s="46" t="str">
        <f ca="1">IF($H2764="","",INDEX([1]NKC!$B$10:$B$5007,$H2764))</f>
        <v/>
      </c>
      <c r="C2764" s="47" t="str">
        <f ca="1">IF($H2764="","",INDEX([1]NKC!$C$10:$C$5007,$H2764))</f>
        <v/>
      </c>
      <c r="D2764" s="48" t="str">
        <f ca="1">IF(IF($H2764="","",INDEX([1]NKC!$D$10:$D$5007,$H2764))=$C$8,IF($H2764="","",INDEX([1]NKC!$E$10:$E$5007,$H2764)),IF($H2764="","",INDEX([1]NKC!$D$10:$D$5007,$H2764)))</f>
        <v/>
      </c>
      <c r="E2764" s="49" t="str">
        <f ca="1">IF(IF($H2764="","",INDEX([1]NKC!$E$10:$E$5007,$H2764))=$C$8,"",IF($H2764="","",INDEX([1]NKC!$F$10:$F$5007,$H2764)))</f>
        <v/>
      </c>
      <c r="F2764" s="55" t="str">
        <f ca="1">IF(IF($H2764="","",INDEX([1]NKC!$D$10:$D$5007,$H2764))=$C$8,"",IF($H2764="","",INDEX([1]NKC!$F$10:$F$5007,$H2764)))</f>
        <v/>
      </c>
      <c r="G2764" s="50">
        <f ca="1">IF(SUM(E2764:F2764)=0,0,$G$11+SUM(E$12:$E2764)-SUM(F$12:$F2764))</f>
        <v>0</v>
      </c>
      <c r="H2764" s="51" t="str">
        <f ca="1">IF(IF(TYPE(MATCH($C$8,OFFSET([1]NKC!$D$10,H2763,0):'[1]NKC'!$D$5007,0)+H2763)=16,"",MATCH($C$8,OFFSET([1]NKC!$D$10,H2763,0):'[1]NKC'!$D$5007,0)+H2763)&lt;IF(TYPE(MATCH($C$8,OFFSET([1]NKC!$E$10,H2763,0):'[1]NKC'!$E$5007,0)+H2763)=16,"",MATCH($C$8,OFFSET([1]NKC!$E$10,H2763,0):'[1]NKC'!$E$5007,0)+H2763),IF(TYPE(MATCH($C$8,OFFSET([1]NKC!$D$10,H2763,0):'[1]NKC'!$D$5007,0)+H2763)=16,"",MATCH($C$8,OFFSET([1]NKC!$D$10,H2763,0):'[1]NKC'!$D$5007,0)+H2763),IF(TYPE(MATCH($C$8,OFFSET([1]NKC!$E$10,H2763,0):'[1]NKC'!$E$5007,0)+H2763)=16,"",MATCH($C$8,OFFSET([1]NKC!$E$10,H2763,0):'[1]NKC'!$E$5007,0)+H2763))</f>
        <v/>
      </c>
    </row>
    <row r="2765" spans="1:8" s="52" customFormat="1" ht="14.25" hidden="1">
      <c r="A2765" s="45" t="str">
        <f ca="1">IF($H2765="","",INDEX([1]NKC!$A$10:$A$5007,$H2765))</f>
        <v/>
      </c>
      <c r="B2765" s="46" t="str">
        <f ca="1">IF($H2765="","",INDEX([1]NKC!$B$10:$B$5007,$H2765))</f>
        <v/>
      </c>
      <c r="C2765" s="47" t="str">
        <f ca="1">IF($H2765="","",INDEX([1]NKC!$C$10:$C$5007,$H2765))</f>
        <v/>
      </c>
      <c r="D2765" s="48" t="str">
        <f ca="1">IF(IF($H2765="","",INDEX([1]NKC!$D$10:$D$5007,$H2765))=$C$8,IF($H2765="","",INDEX([1]NKC!$E$10:$E$5007,$H2765)),IF($H2765="","",INDEX([1]NKC!$D$10:$D$5007,$H2765)))</f>
        <v/>
      </c>
      <c r="E2765" s="49" t="str">
        <f ca="1">IF(IF($H2765="","",INDEX([1]NKC!$E$10:$E$5007,$H2765))=$C$8,"",IF($H2765="","",INDEX([1]NKC!$F$10:$F$5007,$H2765)))</f>
        <v/>
      </c>
      <c r="F2765" s="55" t="str">
        <f ca="1">IF(IF($H2765="","",INDEX([1]NKC!$D$10:$D$5007,$H2765))=$C$8,"",IF($H2765="","",INDEX([1]NKC!$F$10:$F$5007,$H2765)))</f>
        <v/>
      </c>
      <c r="G2765" s="50">
        <f ca="1">IF(SUM(E2765:F2765)=0,0,$G$11+SUM(E$12:$E2765)-SUM(F$12:$F2765))</f>
        <v>0</v>
      </c>
      <c r="H2765" s="51" t="str">
        <f ca="1">IF(IF(TYPE(MATCH($C$8,OFFSET([1]NKC!$D$10,H2764,0):'[1]NKC'!$D$5007,0)+H2764)=16,"",MATCH($C$8,OFFSET([1]NKC!$D$10,H2764,0):'[1]NKC'!$D$5007,0)+H2764)&lt;IF(TYPE(MATCH($C$8,OFFSET([1]NKC!$E$10,H2764,0):'[1]NKC'!$E$5007,0)+H2764)=16,"",MATCH($C$8,OFFSET([1]NKC!$E$10,H2764,0):'[1]NKC'!$E$5007,0)+H2764),IF(TYPE(MATCH($C$8,OFFSET([1]NKC!$D$10,H2764,0):'[1]NKC'!$D$5007,0)+H2764)=16,"",MATCH($C$8,OFFSET([1]NKC!$D$10,H2764,0):'[1]NKC'!$D$5007,0)+H2764),IF(TYPE(MATCH($C$8,OFFSET([1]NKC!$E$10,H2764,0):'[1]NKC'!$E$5007,0)+H2764)=16,"",MATCH($C$8,OFFSET([1]NKC!$E$10,H2764,0):'[1]NKC'!$E$5007,0)+H2764))</f>
        <v/>
      </c>
    </row>
    <row r="2766" spans="1:8" s="52" customFormat="1" ht="14.25" hidden="1">
      <c r="A2766" s="45" t="str">
        <f ca="1">IF($H2766="","",INDEX([1]NKC!$A$10:$A$5007,$H2766))</f>
        <v/>
      </c>
      <c r="B2766" s="46" t="str">
        <f ca="1">IF($H2766="","",INDEX([1]NKC!$B$10:$B$5007,$H2766))</f>
        <v/>
      </c>
      <c r="C2766" s="47" t="str">
        <f ca="1">IF($H2766="","",INDEX([1]NKC!$C$10:$C$5007,$H2766))</f>
        <v/>
      </c>
      <c r="D2766" s="48" t="str">
        <f ca="1">IF(IF($H2766="","",INDEX([1]NKC!$D$10:$D$5007,$H2766))=$C$8,IF($H2766="","",INDEX([1]NKC!$E$10:$E$5007,$H2766)),IF($H2766="","",INDEX([1]NKC!$D$10:$D$5007,$H2766)))</f>
        <v/>
      </c>
      <c r="E2766" s="49" t="str">
        <f ca="1">IF(IF($H2766="","",INDEX([1]NKC!$E$10:$E$5007,$H2766))=$C$8,"",IF($H2766="","",INDEX([1]NKC!$F$10:$F$5007,$H2766)))</f>
        <v/>
      </c>
      <c r="F2766" s="55" t="str">
        <f ca="1">IF(IF($H2766="","",INDEX([1]NKC!$D$10:$D$5007,$H2766))=$C$8,"",IF($H2766="","",INDEX([1]NKC!$F$10:$F$5007,$H2766)))</f>
        <v/>
      </c>
      <c r="G2766" s="50">
        <f ca="1">IF(SUM(E2766:F2766)=0,0,$G$11+SUM(E$12:$E2766)-SUM(F$12:$F2766))</f>
        <v>0</v>
      </c>
      <c r="H2766" s="51" t="str">
        <f ca="1">IF(IF(TYPE(MATCH($C$8,OFFSET([1]NKC!$D$10,H2765,0):'[1]NKC'!$D$5007,0)+H2765)=16,"",MATCH($C$8,OFFSET([1]NKC!$D$10,H2765,0):'[1]NKC'!$D$5007,0)+H2765)&lt;IF(TYPE(MATCH($C$8,OFFSET([1]NKC!$E$10,H2765,0):'[1]NKC'!$E$5007,0)+H2765)=16,"",MATCH($C$8,OFFSET([1]NKC!$E$10,H2765,0):'[1]NKC'!$E$5007,0)+H2765),IF(TYPE(MATCH($C$8,OFFSET([1]NKC!$D$10,H2765,0):'[1]NKC'!$D$5007,0)+H2765)=16,"",MATCH($C$8,OFFSET([1]NKC!$D$10,H2765,0):'[1]NKC'!$D$5007,0)+H2765),IF(TYPE(MATCH($C$8,OFFSET([1]NKC!$E$10,H2765,0):'[1]NKC'!$E$5007,0)+H2765)=16,"",MATCH($C$8,OFFSET([1]NKC!$E$10,H2765,0):'[1]NKC'!$E$5007,0)+H2765))</f>
        <v/>
      </c>
    </row>
    <row r="2767" spans="1:8" s="52" customFormat="1" ht="14.25" hidden="1">
      <c r="A2767" s="45" t="str">
        <f ca="1">IF($H2767="","",INDEX([1]NKC!$A$10:$A$5007,$H2767))</f>
        <v/>
      </c>
      <c r="B2767" s="46" t="str">
        <f ca="1">IF($H2767="","",INDEX([1]NKC!$B$10:$B$5007,$H2767))</f>
        <v/>
      </c>
      <c r="C2767" s="47" t="str">
        <f ca="1">IF($H2767="","",INDEX([1]NKC!$C$10:$C$5007,$H2767))</f>
        <v/>
      </c>
      <c r="D2767" s="48" t="str">
        <f ca="1">IF(IF($H2767="","",INDEX([1]NKC!$D$10:$D$5007,$H2767))=$C$8,IF($H2767="","",INDEX([1]NKC!$E$10:$E$5007,$H2767)),IF($H2767="","",INDEX([1]NKC!$D$10:$D$5007,$H2767)))</f>
        <v/>
      </c>
      <c r="E2767" s="49" t="str">
        <f ca="1">IF(IF($H2767="","",INDEX([1]NKC!$E$10:$E$5007,$H2767))=$C$8,"",IF($H2767="","",INDEX([1]NKC!$F$10:$F$5007,$H2767)))</f>
        <v/>
      </c>
      <c r="F2767" s="55" t="str">
        <f ca="1">IF(IF($H2767="","",INDEX([1]NKC!$D$10:$D$5007,$H2767))=$C$8,"",IF($H2767="","",INDEX([1]NKC!$F$10:$F$5007,$H2767)))</f>
        <v/>
      </c>
      <c r="G2767" s="50">
        <f ca="1">IF(SUM(E2767:F2767)=0,0,$G$11+SUM(E$12:$E2767)-SUM(F$12:$F2767))</f>
        <v>0</v>
      </c>
      <c r="H2767" s="51" t="str">
        <f ca="1">IF(IF(TYPE(MATCH($C$8,OFFSET([1]NKC!$D$10,H2766,0):'[1]NKC'!$D$5007,0)+H2766)=16,"",MATCH($C$8,OFFSET([1]NKC!$D$10,H2766,0):'[1]NKC'!$D$5007,0)+H2766)&lt;IF(TYPE(MATCH($C$8,OFFSET([1]NKC!$E$10,H2766,0):'[1]NKC'!$E$5007,0)+H2766)=16,"",MATCH($C$8,OFFSET([1]NKC!$E$10,H2766,0):'[1]NKC'!$E$5007,0)+H2766),IF(TYPE(MATCH($C$8,OFFSET([1]NKC!$D$10,H2766,0):'[1]NKC'!$D$5007,0)+H2766)=16,"",MATCH($C$8,OFFSET([1]NKC!$D$10,H2766,0):'[1]NKC'!$D$5007,0)+H2766),IF(TYPE(MATCH($C$8,OFFSET([1]NKC!$E$10,H2766,0):'[1]NKC'!$E$5007,0)+H2766)=16,"",MATCH($C$8,OFFSET([1]NKC!$E$10,H2766,0):'[1]NKC'!$E$5007,0)+H2766))</f>
        <v/>
      </c>
    </row>
    <row r="2768" spans="1:8" s="52" customFormat="1" ht="14.25" hidden="1">
      <c r="A2768" s="45" t="str">
        <f ca="1">IF($H2768="","",INDEX([1]NKC!$A$10:$A$5007,$H2768))</f>
        <v/>
      </c>
      <c r="B2768" s="46" t="str">
        <f ca="1">IF($H2768="","",INDEX([1]NKC!$B$10:$B$5007,$H2768))</f>
        <v/>
      </c>
      <c r="C2768" s="47" t="str">
        <f ca="1">IF($H2768="","",INDEX([1]NKC!$C$10:$C$5007,$H2768))</f>
        <v/>
      </c>
      <c r="D2768" s="48" t="str">
        <f ca="1">IF(IF($H2768="","",INDEX([1]NKC!$D$10:$D$5007,$H2768))=$C$8,IF($H2768="","",INDEX([1]NKC!$E$10:$E$5007,$H2768)),IF($H2768="","",INDEX([1]NKC!$D$10:$D$5007,$H2768)))</f>
        <v/>
      </c>
      <c r="E2768" s="49" t="str">
        <f ca="1">IF(IF($H2768="","",INDEX([1]NKC!$E$10:$E$5007,$H2768))=$C$8,"",IF($H2768="","",INDEX([1]NKC!$F$10:$F$5007,$H2768)))</f>
        <v/>
      </c>
      <c r="F2768" s="55" t="str">
        <f ca="1">IF(IF($H2768="","",INDEX([1]NKC!$D$10:$D$5007,$H2768))=$C$8,"",IF($H2768="","",INDEX([1]NKC!$F$10:$F$5007,$H2768)))</f>
        <v/>
      </c>
      <c r="G2768" s="50">
        <f ca="1">IF(SUM(E2768:F2768)=0,0,$G$11+SUM(E$12:$E2768)-SUM(F$12:$F2768))</f>
        <v>0</v>
      </c>
      <c r="H2768" s="51" t="str">
        <f ca="1">IF(IF(TYPE(MATCH($C$8,OFFSET([1]NKC!$D$10,H2767,0):'[1]NKC'!$D$5007,0)+H2767)=16,"",MATCH($C$8,OFFSET([1]NKC!$D$10,H2767,0):'[1]NKC'!$D$5007,0)+H2767)&lt;IF(TYPE(MATCH($C$8,OFFSET([1]NKC!$E$10,H2767,0):'[1]NKC'!$E$5007,0)+H2767)=16,"",MATCH($C$8,OFFSET([1]NKC!$E$10,H2767,0):'[1]NKC'!$E$5007,0)+H2767),IF(TYPE(MATCH($C$8,OFFSET([1]NKC!$D$10,H2767,0):'[1]NKC'!$D$5007,0)+H2767)=16,"",MATCH($C$8,OFFSET([1]NKC!$D$10,H2767,0):'[1]NKC'!$D$5007,0)+H2767),IF(TYPE(MATCH($C$8,OFFSET([1]NKC!$E$10,H2767,0):'[1]NKC'!$E$5007,0)+H2767)=16,"",MATCH($C$8,OFFSET([1]NKC!$E$10,H2767,0):'[1]NKC'!$E$5007,0)+H2767))</f>
        <v/>
      </c>
    </row>
    <row r="2769" spans="1:8" s="52" customFormat="1" ht="14.25" hidden="1">
      <c r="A2769" s="45" t="str">
        <f ca="1">IF($H2769="","",INDEX([1]NKC!$A$10:$A$5007,$H2769))</f>
        <v/>
      </c>
      <c r="B2769" s="46" t="str">
        <f ca="1">IF($H2769="","",INDEX([1]NKC!$B$10:$B$5007,$H2769))</f>
        <v/>
      </c>
      <c r="C2769" s="47" t="str">
        <f ca="1">IF($H2769="","",INDEX([1]NKC!$C$10:$C$5007,$H2769))</f>
        <v/>
      </c>
      <c r="D2769" s="48" t="str">
        <f ca="1">IF(IF($H2769="","",INDEX([1]NKC!$D$10:$D$5007,$H2769))=$C$8,IF($H2769="","",INDEX([1]NKC!$E$10:$E$5007,$H2769)),IF($H2769="","",INDEX([1]NKC!$D$10:$D$5007,$H2769)))</f>
        <v/>
      </c>
      <c r="E2769" s="49" t="str">
        <f ca="1">IF(IF($H2769="","",INDEX([1]NKC!$E$10:$E$5007,$H2769))=$C$8,"",IF($H2769="","",INDEX([1]NKC!$F$10:$F$5007,$H2769)))</f>
        <v/>
      </c>
      <c r="F2769" s="55" t="str">
        <f ca="1">IF(IF($H2769="","",INDEX([1]NKC!$D$10:$D$5007,$H2769))=$C$8,"",IF($H2769="","",INDEX([1]NKC!$F$10:$F$5007,$H2769)))</f>
        <v/>
      </c>
      <c r="G2769" s="50">
        <f ca="1">IF(SUM(E2769:F2769)=0,0,$G$11+SUM(E$12:$E2769)-SUM(F$12:$F2769))</f>
        <v>0</v>
      </c>
      <c r="H2769" s="51" t="str">
        <f ca="1">IF(IF(TYPE(MATCH($C$8,OFFSET([1]NKC!$D$10,H2768,0):'[1]NKC'!$D$5007,0)+H2768)=16,"",MATCH($C$8,OFFSET([1]NKC!$D$10,H2768,0):'[1]NKC'!$D$5007,0)+H2768)&lt;IF(TYPE(MATCH($C$8,OFFSET([1]NKC!$E$10,H2768,0):'[1]NKC'!$E$5007,0)+H2768)=16,"",MATCH($C$8,OFFSET([1]NKC!$E$10,H2768,0):'[1]NKC'!$E$5007,0)+H2768),IF(TYPE(MATCH($C$8,OFFSET([1]NKC!$D$10,H2768,0):'[1]NKC'!$D$5007,0)+H2768)=16,"",MATCH($C$8,OFFSET([1]NKC!$D$10,H2768,0):'[1]NKC'!$D$5007,0)+H2768),IF(TYPE(MATCH($C$8,OFFSET([1]NKC!$E$10,H2768,0):'[1]NKC'!$E$5007,0)+H2768)=16,"",MATCH($C$8,OFFSET([1]NKC!$E$10,H2768,0):'[1]NKC'!$E$5007,0)+H2768))</f>
        <v/>
      </c>
    </row>
    <row r="2770" spans="1:8" s="52" customFormat="1" ht="14.25" hidden="1">
      <c r="A2770" s="45" t="str">
        <f ca="1">IF($H2770="","",INDEX([1]NKC!$A$10:$A$5007,$H2770))</f>
        <v/>
      </c>
      <c r="B2770" s="46" t="str">
        <f ca="1">IF($H2770="","",INDEX([1]NKC!$B$10:$B$5007,$H2770))</f>
        <v/>
      </c>
      <c r="C2770" s="47" t="str">
        <f ca="1">IF($H2770="","",INDEX([1]NKC!$C$10:$C$5007,$H2770))</f>
        <v/>
      </c>
      <c r="D2770" s="48" t="str">
        <f ca="1">IF(IF($H2770="","",INDEX([1]NKC!$D$10:$D$5007,$H2770))=$C$8,IF($H2770="","",INDEX([1]NKC!$E$10:$E$5007,$H2770)),IF($H2770="","",INDEX([1]NKC!$D$10:$D$5007,$H2770)))</f>
        <v/>
      </c>
      <c r="E2770" s="49" t="str">
        <f ca="1">IF(IF($H2770="","",INDEX([1]NKC!$E$10:$E$5007,$H2770))=$C$8,"",IF($H2770="","",INDEX([1]NKC!$F$10:$F$5007,$H2770)))</f>
        <v/>
      </c>
      <c r="F2770" s="55" t="str">
        <f ca="1">IF(IF($H2770="","",INDEX([1]NKC!$D$10:$D$5007,$H2770))=$C$8,"",IF($H2770="","",INDEX([1]NKC!$F$10:$F$5007,$H2770)))</f>
        <v/>
      </c>
      <c r="G2770" s="50">
        <f ca="1">IF(SUM(E2770:F2770)=0,0,$G$11+SUM(E$12:$E2770)-SUM(F$12:$F2770))</f>
        <v>0</v>
      </c>
      <c r="H2770" s="51" t="str">
        <f ca="1">IF(IF(TYPE(MATCH($C$8,OFFSET([1]NKC!$D$10,H2769,0):'[1]NKC'!$D$5007,0)+H2769)=16,"",MATCH($C$8,OFFSET([1]NKC!$D$10,H2769,0):'[1]NKC'!$D$5007,0)+H2769)&lt;IF(TYPE(MATCH($C$8,OFFSET([1]NKC!$E$10,H2769,0):'[1]NKC'!$E$5007,0)+H2769)=16,"",MATCH($C$8,OFFSET([1]NKC!$E$10,H2769,0):'[1]NKC'!$E$5007,0)+H2769),IF(TYPE(MATCH($C$8,OFFSET([1]NKC!$D$10,H2769,0):'[1]NKC'!$D$5007,0)+H2769)=16,"",MATCH($C$8,OFFSET([1]NKC!$D$10,H2769,0):'[1]NKC'!$D$5007,0)+H2769),IF(TYPE(MATCH($C$8,OFFSET([1]NKC!$E$10,H2769,0):'[1]NKC'!$E$5007,0)+H2769)=16,"",MATCH($C$8,OFFSET([1]NKC!$E$10,H2769,0):'[1]NKC'!$E$5007,0)+H2769))</f>
        <v/>
      </c>
    </row>
    <row r="2771" spans="1:8" s="52" customFormat="1" ht="14.25" hidden="1">
      <c r="A2771" s="45" t="str">
        <f ca="1">IF($H2771="","",INDEX([1]NKC!$A$10:$A$5007,$H2771))</f>
        <v/>
      </c>
      <c r="B2771" s="46" t="str">
        <f ca="1">IF($H2771="","",INDEX([1]NKC!$B$10:$B$5007,$H2771))</f>
        <v/>
      </c>
      <c r="C2771" s="47" t="str">
        <f ca="1">IF($H2771="","",INDEX([1]NKC!$C$10:$C$5007,$H2771))</f>
        <v/>
      </c>
      <c r="D2771" s="48" t="str">
        <f ca="1">IF(IF($H2771="","",INDEX([1]NKC!$D$10:$D$5007,$H2771))=$C$8,IF($H2771="","",INDEX([1]NKC!$E$10:$E$5007,$H2771)),IF($H2771="","",INDEX([1]NKC!$D$10:$D$5007,$H2771)))</f>
        <v/>
      </c>
      <c r="E2771" s="49" t="str">
        <f ca="1">IF(IF($H2771="","",INDEX([1]NKC!$E$10:$E$5007,$H2771))=$C$8,"",IF($H2771="","",INDEX([1]NKC!$F$10:$F$5007,$H2771)))</f>
        <v/>
      </c>
      <c r="F2771" s="55" t="str">
        <f ca="1">IF(IF($H2771="","",INDEX([1]NKC!$D$10:$D$5007,$H2771))=$C$8,"",IF($H2771="","",INDEX([1]NKC!$F$10:$F$5007,$H2771)))</f>
        <v/>
      </c>
      <c r="G2771" s="50">
        <f ca="1">IF(SUM(E2771:F2771)=0,0,$G$11+SUM(E$12:$E2771)-SUM(F$12:$F2771))</f>
        <v>0</v>
      </c>
      <c r="H2771" s="51" t="str">
        <f ca="1">IF(IF(TYPE(MATCH($C$8,OFFSET([1]NKC!$D$10,H2770,0):'[1]NKC'!$D$5007,0)+H2770)=16,"",MATCH($C$8,OFFSET([1]NKC!$D$10,H2770,0):'[1]NKC'!$D$5007,0)+H2770)&lt;IF(TYPE(MATCH($C$8,OFFSET([1]NKC!$E$10,H2770,0):'[1]NKC'!$E$5007,0)+H2770)=16,"",MATCH($C$8,OFFSET([1]NKC!$E$10,H2770,0):'[1]NKC'!$E$5007,0)+H2770),IF(TYPE(MATCH($C$8,OFFSET([1]NKC!$D$10,H2770,0):'[1]NKC'!$D$5007,0)+H2770)=16,"",MATCH($C$8,OFFSET([1]NKC!$D$10,H2770,0):'[1]NKC'!$D$5007,0)+H2770),IF(TYPE(MATCH($C$8,OFFSET([1]NKC!$E$10,H2770,0):'[1]NKC'!$E$5007,0)+H2770)=16,"",MATCH($C$8,OFFSET([1]NKC!$E$10,H2770,0):'[1]NKC'!$E$5007,0)+H2770))</f>
        <v/>
      </c>
    </row>
    <row r="2772" spans="1:8" s="52" customFormat="1" ht="14.25" hidden="1">
      <c r="A2772" s="45" t="str">
        <f ca="1">IF($H2772="","",INDEX([1]NKC!$A$10:$A$5007,$H2772))</f>
        <v/>
      </c>
      <c r="B2772" s="46" t="str">
        <f ca="1">IF($H2772="","",INDEX([1]NKC!$B$10:$B$5007,$H2772))</f>
        <v/>
      </c>
      <c r="C2772" s="47" t="str">
        <f ca="1">IF($H2772="","",INDEX([1]NKC!$C$10:$C$5007,$H2772))</f>
        <v/>
      </c>
      <c r="D2772" s="48" t="str">
        <f ca="1">IF(IF($H2772="","",INDEX([1]NKC!$D$10:$D$5007,$H2772))=$C$8,IF($H2772="","",INDEX([1]NKC!$E$10:$E$5007,$H2772)),IF($H2772="","",INDEX([1]NKC!$D$10:$D$5007,$H2772)))</f>
        <v/>
      </c>
      <c r="E2772" s="49" t="str">
        <f ca="1">IF(IF($H2772="","",INDEX([1]NKC!$E$10:$E$5007,$H2772))=$C$8,"",IF($H2772="","",INDEX([1]NKC!$F$10:$F$5007,$H2772)))</f>
        <v/>
      </c>
      <c r="F2772" s="55" t="str">
        <f ca="1">IF(IF($H2772="","",INDEX([1]NKC!$D$10:$D$5007,$H2772))=$C$8,"",IF($H2772="","",INDEX([1]NKC!$F$10:$F$5007,$H2772)))</f>
        <v/>
      </c>
      <c r="G2772" s="50">
        <f ca="1">IF(SUM(E2772:F2772)=0,0,$G$11+SUM(E$12:$E2772)-SUM(F$12:$F2772))</f>
        <v>0</v>
      </c>
      <c r="H2772" s="51" t="str">
        <f ca="1">IF(IF(TYPE(MATCH($C$8,OFFSET([1]NKC!$D$10,H2771,0):'[1]NKC'!$D$5007,0)+H2771)=16,"",MATCH($C$8,OFFSET([1]NKC!$D$10,H2771,0):'[1]NKC'!$D$5007,0)+H2771)&lt;IF(TYPE(MATCH($C$8,OFFSET([1]NKC!$E$10,H2771,0):'[1]NKC'!$E$5007,0)+H2771)=16,"",MATCH($C$8,OFFSET([1]NKC!$E$10,H2771,0):'[1]NKC'!$E$5007,0)+H2771),IF(TYPE(MATCH($C$8,OFFSET([1]NKC!$D$10,H2771,0):'[1]NKC'!$D$5007,0)+H2771)=16,"",MATCH($C$8,OFFSET([1]NKC!$D$10,H2771,0):'[1]NKC'!$D$5007,0)+H2771),IF(TYPE(MATCH($C$8,OFFSET([1]NKC!$E$10,H2771,0):'[1]NKC'!$E$5007,0)+H2771)=16,"",MATCH($C$8,OFFSET([1]NKC!$E$10,H2771,0):'[1]NKC'!$E$5007,0)+H2771))</f>
        <v/>
      </c>
    </row>
    <row r="2773" spans="1:8" s="52" customFormat="1" ht="14.25" hidden="1">
      <c r="A2773" s="45" t="str">
        <f ca="1">IF($H2773="","",INDEX([1]NKC!$A$10:$A$5007,$H2773))</f>
        <v/>
      </c>
      <c r="B2773" s="46" t="str">
        <f ca="1">IF($H2773="","",INDEX([1]NKC!$B$10:$B$5007,$H2773))</f>
        <v/>
      </c>
      <c r="C2773" s="47" t="str">
        <f ca="1">IF($H2773="","",INDEX([1]NKC!$C$10:$C$5007,$H2773))</f>
        <v/>
      </c>
      <c r="D2773" s="48" t="str">
        <f ca="1">IF(IF($H2773="","",INDEX([1]NKC!$D$10:$D$5007,$H2773))=$C$8,IF($H2773="","",INDEX([1]NKC!$E$10:$E$5007,$H2773)),IF($H2773="","",INDEX([1]NKC!$D$10:$D$5007,$H2773)))</f>
        <v/>
      </c>
      <c r="E2773" s="49" t="str">
        <f ca="1">IF(IF($H2773="","",INDEX([1]NKC!$E$10:$E$5007,$H2773))=$C$8,"",IF($H2773="","",INDEX([1]NKC!$F$10:$F$5007,$H2773)))</f>
        <v/>
      </c>
      <c r="F2773" s="55" t="str">
        <f ca="1">IF(IF($H2773="","",INDEX([1]NKC!$D$10:$D$5007,$H2773))=$C$8,"",IF($H2773="","",INDEX([1]NKC!$F$10:$F$5007,$H2773)))</f>
        <v/>
      </c>
      <c r="G2773" s="50">
        <f ca="1">IF(SUM(E2773:F2773)=0,0,$G$11+SUM(E$12:$E2773)-SUM(F$12:$F2773))</f>
        <v>0</v>
      </c>
      <c r="H2773" s="51" t="str">
        <f ca="1">IF(IF(TYPE(MATCH($C$8,OFFSET([1]NKC!$D$10,H2772,0):'[1]NKC'!$D$5007,0)+H2772)=16,"",MATCH($C$8,OFFSET([1]NKC!$D$10,H2772,0):'[1]NKC'!$D$5007,0)+H2772)&lt;IF(TYPE(MATCH($C$8,OFFSET([1]NKC!$E$10,H2772,0):'[1]NKC'!$E$5007,0)+H2772)=16,"",MATCH($C$8,OFFSET([1]NKC!$E$10,H2772,0):'[1]NKC'!$E$5007,0)+H2772),IF(TYPE(MATCH($C$8,OFFSET([1]NKC!$D$10,H2772,0):'[1]NKC'!$D$5007,0)+H2772)=16,"",MATCH($C$8,OFFSET([1]NKC!$D$10,H2772,0):'[1]NKC'!$D$5007,0)+H2772),IF(TYPE(MATCH($C$8,OFFSET([1]NKC!$E$10,H2772,0):'[1]NKC'!$E$5007,0)+H2772)=16,"",MATCH($C$8,OFFSET([1]NKC!$E$10,H2772,0):'[1]NKC'!$E$5007,0)+H2772))</f>
        <v/>
      </c>
    </row>
    <row r="2774" spans="1:8" s="52" customFormat="1" ht="14.25" hidden="1">
      <c r="A2774" s="45" t="str">
        <f ca="1">IF($H2774="","",INDEX([1]NKC!$A$10:$A$5007,$H2774))</f>
        <v/>
      </c>
      <c r="B2774" s="46" t="str">
        <f ca="1">IF($H2774="","",INDEX([1]NKC!$B$10:$B$5007,$H2774))</f>
        <v/>
      </c>
      <c r="C2774" s="47" t="str">
        <f ca="1">IF($H2774="","",INDEX([1]NKC!$C$10:$C$5007,$H2774))</f>
        <v/>
      </c>
      <c r="D2774" s="48" t="str">
        <f ca="1">IF(IF($H2774="","",INDEX([1]NKC!$D$10:$D$5007,$H2774))=$C$8,IF($H2774="","",INDEX([1]NKC!$E$10:$E$5007,$H2774)),IF($H2774="","",INDEX([1]NKC!$D$10:$D$5007,$H2774)))</f>
        <v/>
      </c>
      <c r="E2774" s="49" t="str">
        <f ca="1">IF(IF($H2774="","",INDEX([1]NKC!$E$10:$E$5007,$H2774))=$C$8,"",IF($H2774="","",INDEX([1]NKC!$F$10:$F$5007,$H2774)))</f>
        <v/>
      </c>
      <c r="F2774" s="55" t="str">
        <f ca="1">IF(IF($H2774="","",INDEX([1]NKC!$D$10:$D$5007,$H2774))=$C$8,"",IF($H2774="","",INDEX([1]NKC!$F$10:$F$5007,$H2774)))</f>
        <v/>
      </c>
      <c r="G2774" s="50">
        <f ca="1">IF(SUM(E2774:F2774)=0,0,$G$11+SUM(E$12:$E2774)-SUM(F$12:$F2774))</f>
        <v>0</v>
      </c>
      <c r="H2774" s="51" t="str">
        <f ca="1">IF(IF(TYPE(MATCH($C$8,OFFSET([1]NKC!$D$10,H2773,0):'[1]NKC'!$D$5007,0)+H2773)=16,"",MATCH($C$8,OFFSET([1]NKC!$D$10,H2773,0):'[1]NKC'!$D$5007,0)+H2773)&lt;IF(TYPE(MATCH($C$8,OFFSET([1]NKC!$E$10,H2773,0):'[1]NKC'!$E$5007,0)+H2773)=16,"",MATCH($C$8,OFFSET([1]NKC!$E$10,H2773,0):'[1]NKC'!$E$5007,0)+H2773),IF(TYPE(MATCH($C$8,OFFSET([1]NKC!$D$10,H2773,0):'[1]NKC'!$D$5007,0)+H2773)=16,"",MATCH($C$8,OFFSET([1]NKC!$D$10,H2773,0):'[1]NKC'!$D$5007,0)+H2773),IF(TYPE(MATCH($C$8,OFFSET([1]NKC!$E$10,H2773,0):'[1]NKC'!$E$5007,0)+H2773)=16,"",MATCH($C$8,OFFSET([1]NKC!$E$10,H2773,0):'[1]NKC'!$E$5007,0)+H2773))</f>
        <v/>
      </c>
    </row>
    <row r="2775" spans="1:8" s="52" customFormat="1" ht="14.25" hidden="1">
      <c r="A2775" s="45" t="str">
        <f ca="1">IF($H2775="","",INDEX([1]NKC!$A$10:$A$5007,$H2775))</f>
        <v/>
      </c>
      <c r="B2775" s="46" t="str">
        <f ca="1">IF($H2775="","",INDEX([1]NKC!$B$10:$B$5007,$H2775))</f>
        <v/>
      </c>
      <c r="C2775" s="47" t="str">
        <f ca="1">IF($H2775="","",INDEX([1]NKC!$C$10:$C$5007,$H2775))</f>
        <v/>
      </c>
      <c r="D2775" s="48" t="str">
        <f ca="1">IF(IF($H2775="","",INDEX([1]NKC!$D$10:$D$5007,$H2775))=$C$8,IF($H2775="","",INDEX([1]NKC!$E$10:$E$5007,$H2775)),IF($H2775="","",INDEX([1]NKC!$D$10:$D$5007,$H2775)))</f>
        <v/>
      </c>
      <c r="E2775" s="49" t="str">
        <f ca="1">IF(IF($H2775="","",INDEX([1]NKC!$E$10:$E$5007,$H2775))=$C$8,"",IF($H2775="","",INDEX([1]NKC!$F$10:$F$5007,$H2775)))</f>
        <v/>
      </c>
      <c r="F2775" s="55" t="str">
        <f ca="1">IF(IF($H2775="","",INDEX([1]NKC!$D$10:$D$5007,$H2775))=$C$8,"",IF($H2775="","",INDEX([1]NKC!$F$10:$F$5007,$H2775)))</f>
        <v/>
      </c>
      <c r="G2775" s="50">
        <f ca="1">IF(SUM(E2775:F2775)=0,0,$G$11+SUM(E$12:$E2775)-SUM(F$12:$F2775))</f>
        <v>0</v>
      </c>
      <c r="H2775" s="51" t="str">
        <f ca="1">IF(IF(TYPE(MATCH($C$8,OFFSET([1]NKC!$D$10,H2774,0):'[1]NKC'!$D$5007,0)+H2774)=16,"",MATCH($C$8,OFFSET([1]NKC!$D$10,H2774,0):'[1]NKC'!$D$5007,0)+H2774)&lt;IF(TYPE(MATCH($C$8,OFFSET([1]NKC!$E$10,H2774,0):'[1]NKC'!$E$5007,0)+H2774)=16,"",MATCH($C$8,OFFSET([1]NKC!$E$10,H2774,0):'[1]NKC'!$E$5007,0)+H2774),IF(TYPE(MATCH($C$8,OFFSET([1]NKC!$D$10,H2774,0):'[1]NKC'!$D$5007,0)+H2774)=16,"",MATCH($C$8,OFFSET([1]NKC!$D$10,H2774,0):'[1]NKC'!$D$5007,0)+H2774),IF(TYPE(MATCH($C$8,OFFSET([1]NKC!$E$10,H2774,0):'[1]NKC'!$E$5007,0)+H2774)=16,"",MATCH($C$8,OFFSET([1]NKC!$E$10,H2774,0):'[1]NKC'!$E$5007,0)+H2774))</f>
        <v/>
      </c>
    </row>
    <row r="2776" spans="1:8" s="52" customFormat="1" ht="14.25" hidden="1">
      <c r="A2776" s="45" t="str">
        <f ca="1">IF($H2776="","",INDEX([1]NKC!$A$10:$A$5007,$H2776))</f>
        <v/>
      </c>
      <c r="B2776" s="46" t="str">
        <f ca="1">IF($H2776="","",INDEX([1]NKC!$B$10:$B$5007,$H2776))</f>
        <v/>
      </c>
      <c r="C2776" s="47" t="str">
        <f ca="1">IF($H2776="","",INDEX([1]NKC!$C$10:$C$5007,$H2776))</f>
        <v/>
      </c>
      <c r="D2776" s="48" t="str">
        <f ca="1">IF(IF($H2776="","",INDEX([1]NKC!$D$10:$D$5007,$H2776))=$C$8,IF($H2776="","",INDEX([1]NKC!$E$10:$E$5007,$H2776)),IF($H2776="","",INDEX([1]NKC!$D$10:$D$5007,$H2776)))</f>
        <v/>
      </c>
      <c r="E2776" s="49" t="str">
        <f ca="1">IF(IF($H2776="","",INDEX([1]NKC!$E$10:$E$5007,$H2776))=$C$8,"",IF($H2776="","",INDEX([1]NKC!$F$10:$F$5007,$H2776)))</f>
        <v/>
      </c>
      <c r="F2776" s="55" t="str">
        <f ca="1">IF(IF($H2776="","",INDEX([1]NKC!$D$10:$D$5007,$H2776))=$C$8,"",IF($H2776="","",INDEX([1]NKC!$F$10:$F$5007,$H2776)))</f>
        <v/>
      </c>
      <c r="G2776" s="50">
        <f ca="1">IF(SUM(E2776:F2776)=0,0,$G$11+SUM(E$12:$E2776)-SUM(F$12:$F2776))</f>
        <v>0</v>
      </c>
      <c r="H2776" s="51" t="str">
        <f ca="1">IF(IF(TYPE(MATCH($C$8,OFFSET([1]NKC!$D$10,H2775,0):'[1]NKC'!$D$5007,0)+H2775)=16,"",MATCH($C$8,OFFSET([1]NKC!$D$10,H2775,0):'[1]NKC'!$D$5007,0)+H2775)&lt;IF(TYPE(MATCH($C$8,OFFSET([1]NKC!$E$10,H2775,0):'[1]NKC'!$E$5007,0)+H2775)=16,"",MATCH($C$8,OFFSET([1]NKC!$E$10,H2775,0):'[1]NKC'!$E$5007,0)+H2775),IF(TYPE(MATCH($C$8,OFFSET([1]NKC!$D$10,H2775,0):'[1]NKC'!$D$5007,0)+H2775)=16,"",MATCH($C$8,OFFSET([1]NKC!$D$10,H2775,0):'[1]NKC'!$D$5007,0)+H2775),IF(TYPE(MATCH($C$8,OFFSET([1]NKC!$E$10,H2775,0):'[1]NKC'!$E$5007,0)+H2775)=16,"",MATCH($C$8,OFFSET([1]NKC!$E$10,H2775,0):'[1]NKC'!$E$5007,0)+H2775))</f>
        <v/>
      </c>
    </row>
    <row r="2777" spans="1:8" s="52" customFormat="1" ht="14.25" hidden="1">
      <c r="A2777" s="45" t="str">
        <f ca="1">IF($H2777="","",INDEX([1]NKC!$A$10:$A$5007,$H2777))</f>
        <v/>
      </c>
      <c r="B2777" s="46" t="str">
        <f ca="1">IF($H2777="","",INDEX([1]NKC!$B$10:$B$5007,$H2777))</f>
        <v/>
      </c>
      <c r="C2777" s="47" t="str">
        <f ca="1">IF($H2777="","",INDEX([1]NKC!$C$10:$C$5007,$H2777))</f>
        <v/>
      </c>
      <c r="D2777" s="48" t="str">
        <f ca="1">IF(IF($H2777="","",INDEX([1]NKC!$D$10:$D$5007,$H2777))=$C$8,IF($H2777="","",INDEX([1]NKC!$E$10:$E$5007,$H2777)),IF($H2777="","",INDEX([1]NKC!$D$10:$D$5007,$H2777)))</f>
        <v/>
      </c>
      <c r="E2777" s="49" t="str">
        <f ca="1">IF(IF($H2777="","",INDEX([1]NKC!$E$10:$E$5007,$H2777))=$C$8,"",IF($H2777="","",INDEX([1]NKC!$F$10:$F$5007,$H2777)))</f>
        <v/>
      </c>
      <c r="F2777" s="55" t="str">
        <f ca="1">IF(IF($H2777="","",INDEX([1]NKC!$D$10:$D$5007,$H2777))=$C$8,"",IF($H2777="","",INDEX([1]NKC!$F$10:$F$5007,$H2777)))</f>
        <v/>
      </c>
      <c r="G2777" s="50">
        <f ca="1">IF(SUM(E2777:F2777)=0,0,$G$11+SUM(E$12:$E2777)-SUM(F$12:$F2777))</f>
        <v>0</v>
      </c>
      <c r="H2777" s="51" t="str">
        <f ca="1">IF(IF(TYPE(MATCH($C$8,OFFSET([1]NKC!$D$10,H2776,0):'[1]NKC'!$D$5007,0)+H2776)=16,"",MATCH($C$8,OFFSET([1]NKC!$D$10,H2776,0):'[1]NKC'!$D$5007,0)+H2776)&lt;IF(TYPE(MATCH($C$8,OFFSET([1]NKC!$E$10,H2776,0):'[1]NKC'!$E$5007,0)+H2776)=16,"",MATCH($C$8,OFFSET([1]NKC!$E$10,H2776,0):'[1]NKC'!$E$5007,0)+H2776),IF(TYPE(MATCH($C$8,OFFSET([1]NKC!$D$10,H2776,0):'[1]NKC'!$D$5007,0)+H2776)=16,"",MATCH($C$8,OFFSET([1]NKC!$D$10,H2776,0):'[1]NKC'!$D$5007,0)+H2776),IF(TYPE(MATCH($C$8,OFFSET([1]NKC!$E$10,H2776,0):'[1]NKC'!$E$5007,0)+H2776)=16,"",MATCH($C$8,OFFSET([1]NKC!$E$10,H2776,0):'[1]NKC'!$E$5007,0)+H2776))</f>
        <v/>
      </c>
    </row>
    <row r="2778" spans="1:8" s="52" customFormat="1" ht="14.25" hidden="1">
      <c r="A2778" s="45" t="str">
        <f ca="1">IF($H2778="","",INDEX([1]NKC!$A$10:$A$5007,$H2778))</f>
        <v/>
      </c>
      <c r="B2778" s="46" t="str">
        <f ca="1">IF($H2778="","",INDEX([1]NKC!$B$10:$B$5007,$H2778))</f>
        <v/>
      </c>
      <c r="C2778" s="47" t="str">
        <f ca="1">IF($H2778="","",INDEX([1]NKC!$C$10:$C$5007,$H2778))</f>
        <v/>
      </c>
      <c r="D2778" s="48" t="str">
        <f ca="1">IF(IF($H2778="","",INDEX([1]NKC!$D$10:$D$5007,$H2778))=$C$8,IF($H2778="","",INDEX([1]NKC!$E$10:$E$5007,$H2778)),IF($H2778="","",INDEX([1]NKC!$D$10:$D$5007,$H2778)))</f>
        <v/>
      </c>
      <c r="E2778" s="49" t="str">
        <f ca="1">IF(IF($H2778="","",INDEX([1]NKC!$E$10:$E$5007,$H2778))=$C$8,"",IF($H2778="","",INDEX([1]NKC!$F$10:$F$5007,$H2778)))</f>
        <v/>
      </c>
      <c r="F2778" s="55" t="str">
        <f ca="1">IF(IF($H2778="","",INDEX([1]NKC!$D$10:$D$5007,$H2778))=$C$8,"",IF($H2778="","",INDEX([1]NKC!$F$10:$F$5007,$H2778)))</f>
        <v/>
      </c>
      <c r="G2778" s="50">
        <f ca="1">IF(SUM(E2778:F2778)=0,0,$G$11+SUM(E$12:$E2778)-SUM(F$12:$F2778))</f>
        <v>0</v>
      </c>
      <c r="H2778" s="51" t="str">
        <f ca="1">IF(IF(TYPE(MATCH($C$8,OFFSET([1]NKC!$D$10,H2777,0):'[1]NKC'!$D$5007,0)+H2777)=16,"",MATCH($C$8,OFFSET([1]NKC!$D$10,H2777,0):'[1]NKC'!$D$5007,0)+H2777)&lt;IF(TYPE(MATCH($C$8,OFFSET([1]NKC!$E$10,H2777,0):'[1]NKC'!$E$5007,0)+H2777)=16,"",MATCH($C$8,OFFSET([1]NKC!$E$10,H2777,0):'[1]NKC'!$E$5007,0)+H2777),IF(TYPE(MATCH($C$8,OFFSET([1]NKC!$D$10,H2777,0):'[1]NKC'!$D$5007,0)+H2777)=16,"",MATCH($C$8,OFFSET([1]NKC!$D$10,H2777,0):'[1]NKC'!$D$5007,0)+H2777),IF(TYPE(MATCH($C$8,OFFSET([1]NKC!$E$10,H2777,0):'[1]NKC'!$E$5007,0)+H2777)=16,"",MATCH($C$8,OFFSET([1]NKC!$E$10,H2777,0):'[1]NKC'!$E$5007,0)+H2777))</f>
        <v/>
      </c>
    </row>
    <row r="2779" spans="1:8" s="52" customFormat="1" ht="14.25" hidden="1">
      <c r="A2779" s="45" t="str">
        <f ca="1">IF($H2779="","",INDEX([1]NKC!$A$10:$A$5007,$H2779))</f>
        <v/>
      </c>
      <c r="B2779" s="46" t="str">
        <f ca="1">IF($H2779="","",INDEX([1]NKC!$B$10:$B$5007,$H2779))</f>
        <v/>
      </c>
      <c r="C2779" s="47" t="str">
        <f ca="1">IF($H2779="","",INDEX([1]NKC!$C$10:$C$5007,$H2779))</f>
        <v/>
      </c>
      <c r="D2779" s="48" t="str">
        <f ca="1">IF(IF($H2779="","",INDEX([1]NKC!$D$10:$D$5007,$H2779))=$C$8,IF($H2779="","",INDEX([1]NKC!$E$10:$E$5007,$H2779)),IF($H2779="","",INDEX([1]NKC!$D$10:$D$5007,$H2779)))</f>
        <v/>
      </c>
      <c r="E2779" s="49" t="str">
        <f ca="1">IF(IF($H2779="","",INDEX([1]NKC!$E$10:$E$5007,$H2779))=$C$8,"",IF($H2779="","",INDEX([1]NKC!$F$10:$F$5007,$H2779)))</f>
        <v/>
      </c>
      <c r="F2779" s="55" t="str">
        <f ca="1">IF(IF($H2779="","",INDEX([1]NKC!$D$10:$D$5007,$H2779))=$C$8,"",IF($H2779="","",INDEX([1]NKC!$F$10:$F$5007,$H2779)))</f>
        <v/>
      </c>
      <c r="G2779" s="50">
        <f ca="1">IF(SUM(E2779:F2779)=0,0,$G$11+SUM(E$12:$E2779)-SUM(F$12:$F2779))</f>
        <v>0</v>
      </c>
      <c r="H2779" s="51" t="str">
        <f ca="1">IF(IF(TYPE(MATCH($C$8,OFFSET([1]NKC!$D$10,H2778,0):'[1]NKC'!$D$5007,0)+H2778)=16,"",MATCH($C$8,OFFSET([1]NKC!$D$10,H2778,0):'[1]NKC'!$D$5007,0)+H2778)&lt;IF(TYPE(MATCH($C$8,OFFSET([1]NKC!$E$10,H2778,0):'[1]NKC'!$E$5007,0)+H2778)=16,"",MATCH($C$8,OFFSET([1]NKC!$E$10,H2778,0):'[1]NKC'!$E$5007,0)+H2778),IF(TYPE(MATCH($C$8,OFFSET([1]NKC!$D$10,H2778,0):'[1]NKC'!$D$5007,0)+H2778)=16,"",MATCH($C$8,OFFSET([1]NKC!$D$10,H2778,0):'[1]NKC'!$D$5007,0)+H2778),IF(TYPE(MATCH($C$8,OFFSET([1]NKC!$E$10,H2778,0):'[1]NKC'!$E$5007,0)+H2778)=16,"",MATCH($C$8,OFFSET([1]NKC!$E$10,H2778,0):'[1]NKC'!$E$5007,0)+H2778))</f>
        <v/>
      </c>
    </row>
    <row r="2780" spans="1:8" s="52" customFormat="1" ht="14.25" hidden="1">
      <c r="A2780" s="45" t="str">
        <f ca="1">IF($H2780="","",INDEX([1]NKC!$A$10:$A$5007,$H2780))</f>
        <v/>
      </c>
      <c r="B2780" s="46" t="str">
        <f ca="1">IF($H2780="","",INDEX([1]NKC!$B$10:$B$5007,$H2780))</f>
        <v/>
      </c>
      <c r="C2780" s="47" t="str">
        <f ca="1">IF($H2780="","",INDEX([1]NKC!$C$10:$C$5007,$H2780))</f>
        <v/>
      </c>
      <c r="D2780" s="48" t="str">
        <f ca="1">IF(IF($H2780="","",INDEX([1]NKC!$D$10:$D$5007,$H2780))=$C$8,IF($H2780="","",INDEX([1]NKC!$E$10:$E$5007,$H2780)),IF($H2780="","",INDEX([1]NKC!$D$10:$D$5007,$H2780)))</f>
        <v/>
      </c>
      <c r="E2780" s="49" t="str">
        <f ca="1">IF(IF($H2780="","",INDEX([1]NKC!$E$10:$E$5007,$H2780))=$C$8,"",IF($H2780="","",INDEX([1]NKC!$F$10:$F$5007,$H2780)))</f>
        <v/>
      </c>
      <c r="F2780" s="55" t="str">
        <f ca="1">IF(IF($H2780="","",INDEX([1]NKC!$D$10:$D$5007,$H2780))=$C$8,"",IF($H2780="","",INDEX([1]NKC!$F$10:$F$5007,$H2780)))</f>
        <v/>
      </c>
      <c r="G2780" s="50">
        <f ca="1">IF(SUM(E2780:F2780)=0,0,$G$11+SUM(E$12:$E2780)-SUM(F$12:$F2780))</f>
        <v>0</v>
      </c>
      <c r="H2780" s="51" t="str">
        <f ca="1">IF(IF(TYPE(MATCH($C$8,OFFSET([1]NKC!$D$10,H2779,0):'[1]NKC'!$D$5007,0)+H2779)=16,"",MATCH($C$8,OFFSET([1]NKC!$D$10,H2779,0):'[1]NKC'!$D$5007,0)+H2779)&lt;IF(TYPE(MATCH($C$8,OFFSET([1]NKC!$E$10,H2779,0):'[1]NKC'!$E$5007,0)+H2779)=16,"",MATCH($C$8,OFFSET([1]NKC!$E$10,H2779,0):'[1]NKC'!$E$5007,0)+H2779),IF(TYPE(MATCH($C$8,OFFSET([1]NKC!$D$10,H2779,0):'[1]NKC'!$D$5007,0)+H2779)=16,"",MATCH($C$8,OFFSET([1]NKC!$D$10,H2779,0):'[1]NKC'!$D$5007,0)+H2779),IF(TYPE(MATCH($C$8,OFFSET([1]NKC!$E$10,H2779,0):'[1]NKC'!$E$5007,0)+H2779)=16,"",MATCH($C$8,OFFSET([1]NKC!$E$10,H2779,0):'[1]NKC'!$E$5007,0)+H2779))</f>
        <v/>
      </c>
    </row>
    <row r="2781" spans="1:8" s="52" customFormat="1" ht="14.25" hidden="1">
      <c r="A2781" s="45" t="str">
        <f ca="1">IF($H2781="","",INDEX([1]NKC!$A$10:$A$5007,$H2781))</f>
        <v/>
      </c>
      <c r="B2781" s="46" t="str">
        <f ca="1">IF($H2781="","",INDEX([1]NKC!$B$10:$B$5007,$H2781))</f>
        <v/>
      </c>
      <c r="C2781" s="47" t="str">
        <f ca="1">IF($H2781="","",INDEX([1]NKC!$C$10:$C$5007,$H2781))</f>
        <v/>
      </c>
      <c r="D2781" s="48" t="str">
        <f ca="1">IF(IF($H2781="","",INDEX([1]NKC!$D$10:$D$5007,$H2781))=$C$8,IF($H2781="","",INDEX([1]NKC!$E$10:$E$5007,$H2781)),IF($H2781="","",INDEX([1]NKC!$D$10:$D$5007,$H2781)))</f>
        <v/>
      </c>
      <c r="E2781" s="49" t="str">
        <f ca="1">IF(IF($H2781="","",INDEX([1]NKC!$E$10:$E$5007,$H2781))=$C$8,"",IF($H2781="","",INDEX([1]NKC!$F$10:$F$5007,$H2781)))</f>
        <v/>
      </c>
      <c r="F2781" s="55" t="str">
        <f ca="1">IF(IF($H2781="","",INDEX([1]NKC!$D$10:$D$5007,$H2781))=$C$8,"",IF($H2781="","",INDEX([1]NKC!$F$10:$F$5007,$H2781)))</f>
        <v/>
      </c>
      <c r="G2781" s="50">
        <f ca="1">IF(SUM(E2781:F2781)=0,0,$G$11+SUM(E$12:$E2781)-SUM(F$12:$F2781))</f>
        <v>0</v>
      </c>
      <c r="H2781" s="51" t="str">
        <f ca="1">IF(IF(TYPE(MATCH($C$8,OFFSET([1]NKC!$D$10,H2780,0):'[1]NKC'!$D$5007,0)+H2780)=16,"",MATCH($C$8,OFFSET([1]NKC!$D$10,H2780,0):'[1]NKC'!$D$5007,0)+H2780)&lt;IF(TYPE(MATCH($C$8,OFFSET([1]NKC!$E$10,H2780,0):'[1]NKC'!$E$5007,0)+H2780)=16,"",MATCH($C$8,OFFSET([1]NKC!$E$10,H2780,0):'[1]NKC'!$E$5007,0)+H2780),IF(TYPE(MATCH($C$8,OFFSET([1]NKC!$D$10,H2780,0):'[1]NKC'!$D$5007,0)+H2780)=16,"",MATCH($C$8,OFFSET([1]NKC!$D$10,H2780,0):'[1]NKC'!$D$5007,0)+H2780),IF(TYPE(MATCH($C$8,OFFSET([1]NKC!$E$10,H2780,0):'[1]NKC'!$E$5007,0)+H2780)=16,"",MATCH($C$8,OFFSET([1]NKC!$E$10,H2780,0):'[1]NKC'!$E$5007,0)+H2780))</f>
        <v/>
      </c>
    </row>
    <row r="2782" spans="1:8" s="52" customFormat="1" ht="14.25" hidden="1">
      <c r="A2782" s="45" t="str">
        <f ca="1">IF($H2782="","",INDEX([1]NKC!$A$10:$A$5007,$H2782))</f>
        <v/>
      </c>
      <c r="B2782" s="46" t="str">
        <f ca="1">IF($H2782="","",INDEX([1]NKC!$B$10:$B$5007,$H2782))</f>
        <v/>
      </c>
      <c r="C2782" s="47" t="str">
        <f ca="1">IF($H2782="","",INDEX([1]NKC!$C$10:$C$5007,$H2782))</f>
        <v/>
      </c>
      <c r="D2782" s="48" t="str">
        <f ca="1">IF(IF($H2782="","",INDEX([1]NKC!$D$10:$D$5007,$H2782))=$C$8,IF($H2782="","",INDEX([1]NKC!$E$10:$E$5007,$H2782)),IF($H2782="","",INDEX([1]NKC!$D$10:$D$5007,$H2782)))</f>
        <v/>
      </c>
      <c r="E2782" s="49" t="str">
        <f ca="1">IF(IF($H2782="","",INDEX([1]NKC!$E$10:$E$5007,$H2782))=$C$8,"",IF($H2782="","",INDEX([1]NKC!$F$10:$F$5007,$H2782)))</f>
        <v/>
      </c>
      <c r="F2782" s="55" t="str">
        <f ca="1">IF(IF($H2782="","",INDEX([1]NKC!$D$10:$D$5007,$H2782))=$C$8,"",IF($H2782="","",INDEX([1]NKC!$F$10:$F$5007,$H2782)))</f>
        <v/>
      </c>
      <c r="G2782" s="50">
        <f ca="1">IF(SUM(E2782:F2782)=0,0,$G$11+SUM(E$12:$E2782)-SUM(F$12:$F2782))</f>
        <v>0</v>
      </c>
      <c r="H2782" s="51" t="str">
        <f ca="1">IF(IF(TYPE(MATCH($C$8,OFFSET([1]NKC!$D$10,H2781,0):'[1]NKC'!$D$5007,0)+H2781)=16,"",MATCH($C$8,OFFSET([1]NKC!$D$10,H2781,0):'[1]NKC'!$D$5007,0)+H2781)&lt;IF(TYPE(MATCH($C$8,OFFSET([1]NKC!$E$10,H2781,0):'[1]NKC'!$E$5007,0)+H2781)=16,"",MATCH($C$8,OFFSET([1]NKC!$E$10,H2781,0):'[1]NKC'!$E$5007,0)+H2781),IF(TYPE(MATCH($C$8,OFFSET([1]NKC!$D$10,H2781,0):'[1]NKC'!$D$5007,0)+H2781)=16,"",MATCH($C$8,OFFSET([1]NKC!$D$10,H2781,0):'[1]NKC'!$D$5007,0)+H2781),IF(TYPE(MATCH($C$8,OFFSET([1]NKC!$E$10,H2781,0):'[1]NKC'!$E$5007,0)+H2781)=16,"",MATCH($C$8,OFFSET([1]NKC!$E$10,H2781,0):'[1]NKC'!$E$5007,0)+H2781))</f>
        <v/>
      </c>
    </row>
    <row r="2783" spans="1:8" s="52" customFormat="1" ht="14.25" hidden="1">
      <c r="A2783" s="45" t="str">
        <f ca="1">IF($H2783="","",INDEX([1]NKC!$A$10:$A$5007,$H2783))</f>
        <v/>
      </c>
      <c r="B2783" s="46" t="str">
        <f ca="1">IF($H2783="","",INDEX([1]NKC!$B$10:$B$5007,$H2783))</f>
        <v/>
      </c>
      <c r="C2783" s="47" t="str">
        <f ca="1">IF($H2783="","",INDEX([1]NKC!$C$10:$C$5007,$H2783))</f>
        <v/>
      </c>
      <c r="D2783" s="48" t="str">
        <f ca="1">IF(IF($H2783="","",INDEX([1]NKC!$D$10:$D$5007,$H2783))=$C$8,IF($H2783="","",INDEX([1]NKC!$E$10:$E$5007,$H2783)),IF($H2783="","",INDEX([1]NKC!$D$10:$D$5007,$H2783)))</f>
        <v/>
      </c>
      <c r="E2783" s="49" t="str">
        <f ca="1">IF(IF($H2783="","",INDEX([1]NKC!$E$10:$E$5007,$H2783))=$C$8,"",IF($H2783="","",INDEX([1]NKC!$F$10:$F$5007,$H2783)))</f>
        <v/>
      </c>
      <c r="F2783" s="55" t="str">
        <f ca="1">IF(IF($H2783="","",INDEX([1]NKC!$D$10:$D$5007,$H2783))=$C$8,"",IF($H2783="","",INDEX([1]NKC!$F$10:$F$5007,$H2783)))</f>
        <v/>
      </c>
      <c r="G2783" s="50">
        <f ca="1">IF(SUM(E2783:F2783)=0,0,$G$11+SUM(E$12:$E2783)-SUM(F$12:$F2783))</f>
        <v>0</v>
      </c>
      <c r="H2783" s="51" t="str">
        <f ca="1">IF(IF(TYPE(MATCH($C$8,OFFSET([1]NKC!$D$10,H2782,0):'[1]NKC'!$D$5007,0)+H2782)=16,"",MATCH($C$8,OFFSET([1]NKC!$D$10,H2782,0):'[1]NKC'!$D$5007,0)+H2782)&lt;IF(TYPE(MATCH($C$8,OFFSET([1]NKC!$E$10,H2782,0):'[1]NKC'!$E$5007,0)+H2782)=16,"",MATCH($C$8,OFFSET([1]NKC!$E$10,H2782,0):'[1]NKC'!$E$5007,0)+H2782),IF(TYPE(MATCH($C$8,OFFSET([1]NKC!$D$10,H2782,0):'[1]NKC'!$D$5007,0)+H2782)=16,"",MATCH($C$8,OFFSET([1]NKC!$D$10,H2782,0):'[1]NKC'!$D$5007,0)+H2782),IF(TYPE(MATCH($C$8,OFFSET([1]NKC!$E$10,H2782,0):'[1]NKC'!$E$5007,0)+H2782)=16,"",MATCH($C$8,OFFSET([1]NKC!$E$10,H2782,0):'[1]NKC'!$E$5007,0)+H2782))</f>
        <v/>
      </c>
    </row>
    <row r="2784" spans="1:8" s="52" customFormat="1" ht="14.25" hidden="1">
      <c r="A2784" s="45" t="str">
        <f ca="1">IF($H2784="","",INDEX([1]NKC!$A$10:$A$5007,$H2784))</f>
        <v/>
      </c>
      <c r="B2784" s="46" t="str">
        <f ca="1">IF($H2784="","",INDEX([1]NKC!$B$10:$B$5007,$H2784))</f>
        <v/>
      </c>
      <c r="C2784" s="47" t="str">
        <f ca="1">IF($H2784="","",INDEX([1]NKC!$C$10:$C$5007,$H2784))</f>
        <v/>
      </c>
      <c r="D2784" s="48" t="str">
        <f ca="1">IF(IF($H2784="","",INDEX([1]NKC!$D$10:$D$5007,$H2784))=$C$8,IF($H2784="","",INDEX([1]NKC!$E$10:$E$5007,$H2784)),IF($H2784="","",INDEX([1]NKC!$D$10:$D$5007,$H2784)))</f>
        <v/>
      </c>
      <c r="E2784" s="49" t="str">
        <f ca="1">IF(IF($H2784="","",INDEX([1]NKC!$E$10:$E$5007,$H2784))=$C$8,"",IF($H2784="","",INDEX([1]NKC!$F$10:$F$5007,$H2784)))</f>
        <v/>
      </c>
      <c r="F2784" s="55" t="str">
        <f ca="1">IF(IF($H2784="","",INDEX([1]NKC!$D$10:$D$5007,$H2784))=$C$8,"",IF($H2784="","",INDEX([1]NKC!$F$10:$F$5007,$H2784)))</f>
        <v/>
      </c>
      <c r="G2784" s="50">
        <f ca="1">IF(SUM(E2784:F2784)=0,0,$G$11+SUM(E$12:$E2784)-SUM(F$12:$F2784))</f>
        <v>0</v>
      </c>
      <c r="H2784" s="51" t="str">
        <f ca="1">IF(IF(TYPE(MATCH($C$8,OFFSET([1]NKC!$D$10,H2783,0):'[1]NKC'!$D$5007,0)+H2783)=16,"",MATCH($C$8,OFFSET([1]NKC!$D$10,H2783,0):'[1]NKC'!$D$5007,0)+H2783)&lt;IF(TYPE(MATCH($C$8,OFFSET([1]NKC!$E$10,H2783,0):'[1]NKC'!$E$5007,0)+H2783)=16,"",MATCH($C$8,OFFSET([1]NKC!$E$10,H2783,0):'[1]NKC'!$E$5007,0)+H2783),IF(TYPE(MATCH($C$8,OFFSET([1]NKC!$D$10,H2783,0):'[1]NKC'!$D$5007,0)+H2783)=16,"",MATCH($C$8,OFFSET([1]NKC!$D$10,H2783,0):'[1]NKC'!$D$5007,0)+H2783),IF(TYPE(MATCH($C$8,OFFSET([1]NKC!$E$10,H2783,0):'[1]NKC'!$E$5007,0)+H2783)=16,"",MATCH($C$8,OFFSET([1]NKC!$E$10,H2783,0):'[1]NKC'!$E$5007,0)+H2783))</f>
        <v/>
      </c>
    </row>
    <row r="2785" spans="1:8" s="52" customFormat="1" ht="14.25" hidden="1">
      <c r="A2785" s="45" t="str">
        <f ca="1">IF($H2785="","",INDEX([1]NKC!$A$10:$A$5007,$H2785))</f>
        <v/>
      </c>
      <c r="B2785" s="46" t="str">
        <f ca="1">IF($H2785="","",INDEX([1]NKC!$B$10:$B$5007,$H2785))</f>
        <v/>
      </c>
      <c r="C2785" s="47" t="str">
        <f ca="1">IF($H2785="","",INDEX([1]NKC!$C$10:$C$5007,$H2785))</f>
        <v/>
      </c>
      <c r="D2785" s="48" t="str">
        <f ca="1">IF(IF($H2785="","",INDEX([1]NKC!$D$10:$D$5007,$H2785))=$C$8,IF($H2785="","",INDEX([1]NKC!$E$10:$E$5007,$H2785)),IF($H2785="","",INDEX([1]NKC!$D$10:$D$5007,$H2785)))</f>
        <v/>
      </c>
      <c r="E2785" s="49" t="str">
        <f ca="1">IF(IF($H2785="","",INDEX([1]NKC!$E$10:$E$5007,$H2785))=$C$8,"",IF($H2785="","",INDEX([1]NKC!$F$10:$F$5007,$H2785)))</f>
        <v/>
      </c>
      <c r="F2785" s="55" t="str">
        <f ca="1">IF(IF($H2785="","",INDEX([1]NKC!$D$10:$D$5007,$H2785))=$C$8,"",IF($H2785="","",INDEX([1]NKC!$F$10:$F$5007,$H2785)))</f>
        <v/>
      </c>
      <c r="G2785" s="50">
        <f ca="1">IF(SUM(E2785:F2785)=0,0,$G$11+SUM(E$12:$E2785)-SUM(F$12:$F2785))</f>
        <v>0</v>
      </c>
      <c r="H2785" s="51" t="str">
        <f ca="1">IF(IF(TYPE(MATCH($C$8,OFFSET([1]NKC!$D$10,H2784,0):'[1]NKC'!$D$5007,0)+H2784)=16,"",MATCH($C$8,OFFSET([1]NKC!$D$10,H2784,0):'[1]NKC'!$D$5007,0)+H2784)&lt;IF(TYPE(MATCH($C$8,OFFSET([1]NKC!$E$10,H2784,0):'[1]NKC'!$E$5007,0)+H2784)=16,"",MATCH($C$8,OFFSET([1]NKC!$E$10,H2784,0):'[1]NKC'!$E$5007,0)+H2784),IF(TYPE(MATCH($C$8,OFFSET([1]NKC!$D$10,H2784,0):'[1]NKC'!$D$5007,0)+H2784)=16,"",MATCH($C$8,OFFSET([1]NKC!$D$10,H2784,0):'[1]NKC'!$D$5007,0)+H2784),IF(TYPE(MATCH($C$8,OFFSET([1]NKC!$E$10,H2784,0):'[1]NKC'!$E$5007,0)+H2784)=16,"",MATCH($C$8,OFFSET([1]NKC!$E$10,H2784,0):'[1]NKC'!$E$5007,0)+H2784))</f>
        <v/>
      </c>
    </row>
    <row r="2786" spans="1:8" s="52" customFormat="1" ht="14.25" hidden="1">
      <c r="A2786" s="45" t="str">
        <f ca="1">IF($H2786="","",INDEX([1]NKC!$A$10:$A$5007,$H2786))</f>
        <v/>
      </c>
      <c r="B2786" s="46" t="str">
        <f ca="1">IF($H2786="","",INDEX([1]NKC!$B$10:$B$5007,$H2786))</f>
        <v/>
      </c>
      <c r="C2786" s="47" t="str">
        <f ca="1">IF($H2786="","",INDEX([1]NKC!$C$10:$C$5007,$H2786))</f>
        <v/>
      </c>
      <c r="D2786" s="48" t="str">
        <f ca="1">IF(IF($H2786="","",INDEX([1]NKC!$D$10:$D$5007,$H2786))=$C$8,IF($H2786="","",INDEX([1]NKC!$E$10:$E$5007,$H2786)),IF($H2786="","",INDEX([1]NKC!$D$10:$D$5007,$H2786)))</f>
        <v/>
      </c>
      <c r="E2786" s="49" t="str">
        <f ca="1">IF(IF($H2786="","",INDEX([1]NKC!$E$10:$E$5007,$H2786))=$C$8,"",IF($H2786="","",INDEX([1]NKC!$F$10:$F$5007,$H2786)))</f>
        <v/>
      </c>
      <c r="F2786" s="55" t="str">
        <f ca="1">IF(IF($H2786="","",INDEX([1]NKC!$D$10:$D$5007,$H2786))=$C$8,"",IF($H2786="","",INDEX([1]NKC!$F$10:$F$5007,$H2786)))</f>
        <v/>
      </c>
      <c r="G2786" s="50">
        <f ca="1">IF(SUM(E2786:F2786)=0,0,$G$11+SUM(E$12:$E2786)-SUM(F$12:$F2786))</f>
        <v>0</v>
      </c>
      <c r="H2786" s="51" t="str">
        <f ca="1">IF(IF(TYPE(MATCH($C$8,OFFSET([1]NKC!$D$10,H2785,0):'[1]NKC'!$D$5007,0)+H2785)=16,"",MATCH($C$8,OFFSET([1]NKC!$D$10,H2785,0):'[1]NKC'!$D$5007,0)+H2785)&lt;IF(TYPE(MATCH($C$8,OFFSET([1]NKC!$E$10,H2785,0):'[1]NKC'!$E$5007,0)+H2785)=16,"",MATCH($C$8,OFFSET([1]NKC!$E$10,H2785,0):'[1]NKC'!$E$5007,0)+H2785),IF(TYPE(MATCH($C$8,OFFSET([1]NKC!$D$10,H2785,0):'[1]NKC'!$D$5007,0)+H2785)=16,"",MATCH($C$8,OFFSET([1]NKC!$D$10,H2785,0):'[1]NKC'!$D$5007,0)+H2785),IF(TYPE(MATCH($C$8,OFFSET([1]NKC!$E$10,H2785,0):'[1]NKC'!$E$5007,0)+H2785)=16,"",MATCH($C$8,OFFSET([1]NKC!$E$10,H2785,0):'[1]NKC'!$E$5007,0)+H2785))</f>
        <v/>
      </c>
    </row>
    <row r="2787" spans="1:8" s="52" customFormat="1" ht="14.25" hidden="1">
      <c r="A2787" s="45" t="str">
        <f ca="1">IF($H2787="","",INDEX([1]NKC!$A$10:$A$5007,$H2787))</f>
        <v/>
      </c>
      <c r="B2787" s="46" t="str">
        <f ca="1">IF($H2787="","",INDEX([1]NKC!$B$10:$B$5007,$H2787))</f>
        <v/>
      </c>
      <c r="C2787" s="47" t="str">
        <f ca="1">IF($H2787="","",INDEX([1]NKC!$C$10:$C$5007,$H2787))</f>
        <v/>
      </c>
      <c r="D2787" s="48" t="str">
        <f ca="1">IF(IF($H2787="","",INDEX([1]NKC!$D$10:$D$5007,$H2787))=$C$8,IF($H2787="","",INDEX([1]NKC!$E$10:$E$5007,$H2787)),IF($H2787="","",INDEX([1]NKC!$D$10:$D$5007,$H2787)))</f>
        <v/>
      </c>
      <c r="E2787" s="49" t="str">
        <f ca="1">IF(IF($H2787="","",INDEX([1]NKC!$E$10:$E$5007,$H2787))=$C$8,"",IF($H2787="","",INDEX([1]NKC!$F$10:$F$5007,$H2787)))</f>
        <v/>
      </c>
      <c r="F2787" s="55" t="str">
        <f ca="1">IF(IF($H2787="","",INDEX([1]NKC!$D$10:$D$5007,$H2787))=$C$8,"",IF($H2787="","",INDEX([1]NKC!$F$10:$F$5007,$H2787)))</f>
        <v/>
      </c>
      <c r="G2787" s="50">
        <f ca="1">IF(SUM(E2787:F2787)=0,0,$G$11+SUM(E$12:$E2787)-SUM(F$12:$F2787))</f>
        <v>0</v>
      </c>
      <c r="H2787" s="51" t="str">
        <f ca="1">IF(IF(TYPE(MATCH($C$8,OFFSET([1]NKC!$D$10,H2786,0):'[1]NKC'!$D$5007,0)+H2786)=16,"",MATCH($C$8,OFFSET([1]NKC!$D$10,H2786,0):'[1]NKC'!$D$5007,0)+H2786)&lt;IF(TYPE(MATCH($C$8,OFFSET([1]NKC!$E$10,H2786,0):'[1]NKC'!$E$5007,0)+H2786)=16,"",MATCH($C$8,OFFSET([1]NKC!$E$10,H2786,0):'[1]NKC'!$E$5007,0)+H2786),IF(TYPE(MATCH($C$8,OFFSET([1]NKC!$D$10,H2786,0):'[1]NKC'!$D$5007,0)+H2786)=16,"",MATCH($C$8,OFFSET([1]NKC!$D$10,H2786,0):'[1]NKC'!$D$5007,0)+H2786),IF(TYPE(MATCH($C$8,OFFSET([1]NKC!$E$10,H2786,0):'[1]NKC'!$E$5007,0)+H2786)=16,"",MATCH($C$8,OFFSET([1]NKC!$E$10,H2786,0):'[1]NKC'!$E$5007,0)+H2786))</f>
        <v/>
      </c>
    </row>
    <row r="2788" spans="1:8" s="52" customFormat="1" ht="14.25" hidden="1">
      <c r="A2788" s="45" t="str">
        <f ca="1">IF($H2788="","",INDEX([1]NKC!$A$10:$A$5007,$H2788))</f>
        <v/>
      </c>
      <c r="B2788" s="46" t="str">
        <f ca="1">IF($H2788="","",INDEX([1]NKC!$B$10:$B$5007,$H2788))</f>
        <v/>
      </c>
      <c r="C2788" s="47" t="str">
        <f ca="1">IF($H2788="","",INDEX([1]NKC!$C$10:$C$5007,$H2788))</f>
        <v/>
      </c>
      <c r="D2788" s="48" t="str">
        <f ca="1">IF(IF($H2788="","",INDEX([1]NKC!$D$10:$D$5007,$H2788))=$C$8,IF($H2788="","",INDEX([1]NKC!$E$10:$E$5007,$H2788)),IF($H2788="","",INDEX([1]NKC!$D$10:$D$5007,$H2788)))</f>
        <v/>
      </c>
      <c r="E2788" s="49" t="str">
        <f ca="1">IF(IF($H2788="","",INDEX([1]NKC!$E$10:$E$5007,$H2788))=$C$8,"",IF($H2788="","",INDEX([1]NKC!$F$10:$F$5007,$H2788)))</f>
        <v/>
      </c>
      <c r="F2788" s="55" t="str">
        <f ca="1">IF(IF($H2788="","",INDEX([1]NKC!$D$10:$D$5007,$H2788))=$C$8,"",IF($H2788="","",INDEX([1]NKC!$F$10:$F$5007,$H2788)))</f>
        <v/>
      </c>
      <c r="G2788" s="50">
        <f ca="1">IF(SUM(E2788:F2788)=0,0,$G$11+SUM(E$12:$E2788)-SUM(F$12:$F2788))</f>
        <v>0</v>
      </c>
      <c r="H2788" s="51" t="str">
        <f ca="1">IF(IF(TYPE(MATCH($C$8,OFFSET([1]NKC!$D$10,H2787,0):'[1]NKC'!$D$5007,0)+H2787)=16,"",MATCH($C$8,OFFSET([1]NKC!$D$10,H2787,0):'[1]NKC'!$D$5007,0)+H2787)&lt;IF(TYPE(MATCH($C$8,OFFSET([1]NKC!$E$10,H2787,0):'[1]NKC'!$E$5007,0)+H2787)=16,"",MATCH($C$8,OFFSET([1]NKC!$E$10,H2787,0):'[1]NKC'!$E$5007,0)+H2787),IF(TYPE(MATCH($C$8,OFFSET([1]NKC!$D$10,H2787,0):'[1]NKC'!$D$5007,0)+H2787)=16,"",MATCH($C$8,OFFSET([1]NKC!$D$10,H2787,0):'[1]NKC'!$D$5007,0)+H2787),IF(TYPE(MATCH($C$8,OFFSET([1]NKC!$E$10,H2787,0):'[1]NKC'!$E$5007,0)+H2787)=16,"",MATCH($C$8,OFFSET([1]NKC!$E$10,H2787,0):'[1]NKC'!$E$5007,0)+H2787))</f>
        <v/>
      </c>
    </row>
    <row r="2789" spans="1:8" s="52" customFormat="1" ht="14.25" hidden="1">
      <c r="A2789" s="45" t="str">
        <f ca="1">IF($H2789="","",INDEX([1]NKC!$A$10:$A$5007,$H2789))</f>
        <v/>
      </c>
      <c r="B2789" s="46" t="str">
        <f ca="1">IF($H2789="","",INDEX([1]NKC!$B$10:$B$5007,$H2789))</f>
        <v/>
      </c>
      <c r="C2789" s="47" t="str">
        <f ca="1">IF($H2789="","",INDEX([1]NKC!$C$10:$C$5007,$H2789))</f>
        <v/>
      </c>
      <c r="D2789" s="48" t="str">
        <f ca="1">IF(IF($H2789="","",INDEX([1]NKC!$D$10:$D$5007,$H2789))=$C$8,IF($H2789="","",INDEX([1]NKC!$E$10:$E$5007,$H2789)),IF($H2789="","",INDEX([1]NKC!$D$10:$D$5007,$H2789)))</f>
        <v/>
      </c>
      <c r="E2789" s="49" t="str">
        <f ca="1">IF(IF($H2789="","",INDEX([1]NKC!$E$10:$E$5007,$H2789))=$C$8,"",IF($H2789="","",INDEX([1]NKC!$F$10:$F$5007,$H2789)))</f>
        <v/>
      </c>
      <c r="F2789" s="55" t="str">
        <f ca="1">IF(IF($H2789="","",INDEX([1]NKC!$D$10:$D$5007,$H2789))=$C$8,"",IF($H2789="","",INDEX([1]NKC!$F$10:$F$5007,$H2789)))</f>
        <v/>
      </c>
      <c r="G2789" s="50">
        <f ca="1">IF(SUM(E2789:F2789)=0,0,$G$11+SUM(E$12:$E2789)-SUM(F$12:$F2789))</f>
        <v>0</v>
      </c>
      <c r="H2789" s="51" t="str">
        <f ca="1">IF(IF(TYPE(MATCH($C$8,OFFSET([1]NKC!$D$10,H2788,0):'[1]NKC'!$D$5007,0)+H2788)=16,"",MATCH($C$8,OFFSET([1]NKC!$D$10,H2788,0):'[1]NKC'!$D$5007,0)+H2788)&lt;IF(TYPE(MATCH($C$8,OFFSET([1]NKC!$E$10,H2788,0):'[1]NKC'!$E$5007,0)+H2788)=16,"",MATCH($C$8,OFFSET([1]NKC!$E$10,H2788,0):'[1]NKC'!$E$5007,0)+H2788),IF(TYPE(MATCH($C$8,OFFSET([1]NKC!$D$10,H2788,0):'[1]NKC'!$D$5007,0)+H2788)=16,"",MATCH($C$8,OFFSET([1]NKC!$D$10,H2788,0):'[1]NKC'!$D$5007,0)+H2788),IF(TYPE(MATCH($C$8,OFFSET([1]NKC!$E$10,H2788,0):'[1]NKC'!$E$5007,0)+H2788)=16,"",MATCH($C$8,OFFSET([1]NKC!$E$10,H2788,0):'[1]NKC'!$E$5007,0)+H2788))</f>
        <v/>
      </c>
    </row>
    <row r="2790" spans="1:8" s="52" customFormat="1" ht="14.25" hidden="1">
      <c r="A2790" s="45" t="str">
        <f ca="1">IF($H2790="","",INDEX([1]NKC!$A$10:$A$5007,$H2790))</f>
        <v/>
      </c>
      <c r="B2790" s="46" t="str">
        <f ca="1">IF($H2790="","",INDEX([1]NKC!$B$10:$B$5007,$H2790))</f>
        <v/>
      </c>
      <c r="C2790" s="47" t="str">
        <f ca="1">IF($H2790="","",INDEX([1]NKC!$C$10:$C$5007,$H2790))</f>
        <v/>
      </c>
      <c r="D2790" s="48" t="str">
        <f ca="1">IF(IF($H2790="","",INDEX([1]NKC!$D$10:$D$5007,$H2790))=$C$8,IF($H2790="","",INDEX([1]NKC!$E$10:$E$5007,$H2790)),IF($H2790="","",INDEX([1]NKC!$D$10:$D$5007,$H2790)))</f>
        <v/>
      </c>
      <c r="E2790" s="49" t="str">
        <f ca="1">IF(IF($H2790="","",INDEX([1]NKC!$E$10:$E$5007,$H2790))=$C$8,"",IF($H2790="","",INDEX([1]NKC!$F$10:$F$5007,$H2790)))</f>
        <v/>
      </c>
      <c r="F2790" s="55" t="str">
        <f ca="1">IF(IF($H2790="","",INDEX([1]NKC!$D$10:$D$5007,$H2790))=$C$8,"",IF($H2790="","",INDEX([1]NKC!$F$10:$F$5007,$H2790)))</f>
        <v/>
      </c>
      <c r="G2790" s="50">
        <f ca="1">IF(SUM(E2790:F2790)=0,0,$G$11+SUM(E$12:$E2790)-SUM(F$12:$F2790))</f>
        <v>0</v>
      </c>
      <c r="H2790" s="51" t="str">
        <f ca="1">IF(IF(TYPE(MATCH($C$8,OFFSET([1]NKC!$D$10,H2789,0):'[1]NKC'!$D$5007,0)+H2789)=16,"",MATCH($C$8,OFFSET([1]NKC!$D$10,H2789,0):'[1]NKC'!$D$5007,0)+H2789)&lt;IF(TYPE(MATCH($C$8,OFFSET([1]NKC!$E$10,H2789,0):'[1]NKC'!$E$5007,0)+H2789)=16,"",MATCH($C$8,OFFSET([1]NKC!$E$10,H2789,0):'[1]NKC'!$E$5007,0)+H2789),IF(TYPE(MATCH($C$8,OFFSET([1]NKC!$D$10,H2789,0):'[1]NKC'!$D$5007,0)+H2789)=16,"",MATCH($C$8,OFFSET([1]NKC!$D$10,H2789,0):'[1]NKC'!$D$5007,0)+H2789),IF(TYPE(MATCH($C$8,OFFSET([1]NKC!$E$10,H2789,0):'[1]NKC'!$E$5007,0)+H2789)=16,"",MATCH($C$8,OFFSET([1]NKC!$E$10,H2789,0):'[1]NKC'!$E$5007,0)+H2789))</f>
        <v/>
      </c>
    </row>
    <row r="2791" spans="1:8" s="52" customFormat="1" ht="14.25" hidden="1">
      <c r="A2791" s="45" t="str">
        <f ca="1">IF($H2791="","",INDEX([1]NKC!$A$10:$A$5007,$H2791))</f>
        <v/>
      </c>
      <c r="B2791" s="46" t="str">
        <f ca="1">IF($H2791="","",INDEX([1]NKC!$B$10:$B$5007,$H2791))</f>
        <v/>
      </c>
      <c r="C2791" s="47" t="str">
        <f ca="1">IF($H2791="","",INDEX([1]NKC!$C$10:$C$5007,$H2791))</f>
        <v/>
      </c>
      <c r="D2791" s="48" t="str">
        <f ca="1">IF(IF($H2791="","",INDEX([1]NKC!$D$10:$D$5007,$H2791))=$C$8,IF($H2791="","",INDEX([1]NKC!$E$10:$E$5007,$H2791)),IF($H2791="","",INDEX([1]NKC!$D$10:$D$5007,$H2791)))</f>
        <v/>
      </c>
      <c r="E2791" s="49" t="str">
        <f ca="1">IF(IF($H2791="","",INDEX([1]NKC!$E$10:$E$5007,$H2791))=$C$8,"",IF($H2791="","",INDEX([1]NKC!$F$10:$F$5007,$H2791)))</f>
        <v/>
      </c>
      <c r="F2791" s="55" t="str">
        <f ca="1">IF(IF($H2791="","",INDEX([1]NKC!$D$10:$D$5007,$H2791))=$C$8,"",IF($H2791="","",INDEX([1]NKC!$F$10:$F$5007,$H2791)))</f>
        <v/>
      </c>
      <c r="G2791" s="50">
        <f ca="1">IF(SUM(E2791:F2791)=0,0,$G$11+SUM(E$12:$E2791)-SUM(F$12:$F2791))</f>
        <v>0</v>
      </c>
      <c r="H2791" s="51" t="str">
        <f ca="1">IF(IF(TYPE(MATCH($C$8,OFFSET([1]NKC!$D$10,H2790,0):'[1]NKC'!$D$5007,0)+H2790)=16,"",MATCH($C$8,OFFSET([1]NKC!$D$10,H2790,0):'[1]NKC'!$D$5007,0)+H2790)&lt;IF(TYPE(MATCH($C$8,OFFSET([1]NKC!$E$10,H2790,0):'[1]NKC'!$E$5007,0)+H2790)=16,"",MATCH($C$8,OFFSET([1]NKC!$E$10,H2790,0):'[1]NKC'!$E$5007,0)+H2790),IF(TYPE(MATCH($C$8,OFFSET([1]NKC!$D$10,H2790,0):'[1]NKC'!$D$5007,0)+H2790)=16,"",MATCH($C$8,OFFSET([1]NKC!$D$10,H2790,0):'[1]NKC'!$D$5007,0)+H2790),IF(TYPE(MATCH($C$8,OFFSET([1]NKC!$E$10,H2790,0):'[1]NKC'!$E$5007,0)+H2790)=16,"",MATCH($C$8,OFFSET([1]NKC!$E$10,H2790,0):'[1]NKC'!$E$5007,0)+H2790))</f>
        <v/>
      </c>
    </row>
    <row r="2792" spans="1:8" s="52" customFormat="1" ht="14.25" hidden="1">
      <c r="A2792" s="45" t="str">
        <f ca="1">IF($H2792="","",INDEX([1]NKC!$A$10:$A$5007,$H2792))</f>
        <v/>
      </c>
      <c r="B2792" s="46" t="str">
        <f ca="1">IF($H2792="","",INDEX([1]NKC!$B$10:$B$5007,$H2792))</f>
        <v/>
      </c>
      <c r="C2792" s="47" t="str">
        <f ca="1">IF($H2792="","",INDEX([1]NKC!$C$10:$C$5007,$H2792))</f>
        <v/>
      </c>
      <c r="D2792" s="48" t="str">
        <f ca="1">IF(IF($H2792="","",INDEX([1]NKC!$D$10:$D$5007,$H2792))=$C$8,IF($H2792="","",INDEX([1]NKC!$E$10:$E$5007,$H2792)),IF($H2792="","",INDEX([1]NKC!$D$10:$D$5007,$H2792)))</f>
        <v/>
      </c>
      <c r="E2792" s="49" t="str">
        <f ca="1">IF(IF($H2792="","",INDEX([1]NKC!$E$10:$E$5007,$H2792))=$C$8,"",IF($H2792="","",INDEX([1]NKC!$F$10:$F$5007,$H2792)))</f>
        <v/>
      </c>
      <c r="F2792" s="55" t="str">
        <f ca="1">IF(IF($H2792="","",INDEX([1]NKC!$D$10:$D$5007,$H2792))=$C$8,"",IF($H2792="","",INDEX([1]NKC!$F$10:$F$5007,$H2792)))</f>
        <v/>
      </c>
      <c r="G2792" s="50">
        <f ca="1">IF(SUM(E2792:F2792)=0,0,$G$11+SUM(E$12:$E2792)-SUM(F$12:$F2792))</f>
        <v>0</v>
      </c>
      <c r="H2792" s="51" t="str">
        <f ca="1">IF(IF(TYPE(MATCH($C$8,OFFSET([1]NKC!$D$10,H2791,0):'[1]NKC'!$D$5007,0)+H2791)=16,"",MATCH($C$8,OFFSET([1]NKC!$D$10,H2791,0):'[1]NKC'!$D$5007,0)+H2791)&lt;IF(TYPE(MATCH($C$8,OFFSET([1]NKC!$E$10,H2791,0):'[1]NKC'!$E$5007,0)+H2791)=16,"",MATCH($C$8,OFFSET([1]NKC!$E$10,H2791,0):'[1]NKC'!$E$5007,0)+H2791),IF(TYPE(MATCH($C$8,OFFSET([1]NKC!$D$10,H2791,0):'[1]NKC'!$D$5007,0)+H2791)=16,"",MATCH($C$8,OFFSET([1]NKC!$D$10,H2791,0):'[1]NKC'!$D$5007,0)+H2791),IF(TYPE(MATCH($C$8,OFFSET([1]NKC!$E$10,H2791,0):'[1]NKC'!$E$5007,0)+H2791)=16,"",MATCH($C$8,OFFSET([1]NKC!$E$10,H2791,0):'[1]NKC'!$E$5007,0)+H2791))</f>
        <v/>
      </c>
    </row>
    <row r="2793" spans="1:8" s="52" customFormat="1" ht="14.25" hidden="1">
      <c r="A2793" s="45" t="str">
        <f ca="1">IF($H2793="","",INDEX([1]NKC!$A$10:$A$5007,$H2793))</f>
        <v/>
      </c>
      <c r="B2793" s="46" t="str">
        <f ca="1">IF($H2793="","",INDEX([1]NKC!$B$10:$B$5007,$H2793))</f>
        <v/>
      </c>
      <c r="C2793" s="47" t="str">
        <f ca="1">IF($H2793="","",INDEX([1]NKC!$C$10:$C$5007,$H2793))</f>
        <v/>
      </c>
      <c r="D2793" s="48" t="str">
        <f ca="1">IF(IF($H2793="","",INDEX([1]NKC!$D$10:$D$5007,$H2793))=$C$8,IF($H2793="","",INDEX([1]NKC!$E$10:$E$5007,$H2793)),IF($H2793="","",INDEX([1]NKC!$D$10:$D$5007,$H2793)))</f>
        <v/>
      </c>
      <c r="E2793" s="49" t="str">
        <f ca="1">IF(IF($H2793="","",INDEX([1]NKC!$E$10:$E$5007,$H2793))=$C$8,"",IF($H2793="","",INDEX([1]NKC!$F$10:$F$5007,$H2793)))</f>
        <v/>
      </c>
      <c r="F2793" s="55" t="str">
        <f ca="1">IF(IF($H2793="","",INDEX([1]NKC!$D$10:$D$5007,$H2793))=$C$8,"",IF($H2793="","",INDEX([1]NKC!$F$10:$F$5007,$H2793)))</f>
        <v/>
      </c>
      <c r="G2793" s="50">
        <f ca="1">IF(SUM(E2793:F2793)=0,0,$G$11+SUM(E$12:$E2793)-SUM(F$12:$F2793))</f>
        <v>0</v>
      </c>
      <c r="H2793" s="51" t="str">
        <f ca="1">IF(IF(TYPE(MATCH($C$8,OFFSET([1]NKC!$D$10,H2792,0):'[1]NKC'!$D$5007,0)+H2792)=16,"",MATCH($C$8,OFFSET([1]NKC!$D$10,H2792,0):'[1]NKC'!$D$5007,0)+H2792)&lt;IF(TYPE(MATCH($C$8,OFFSET([1]NKC!$E$10,H2792,0):'[1]NKC'!$E$5007,0)+H2792)=16,"",MATCH($C$8,OFFSET([1]NKC!$E$10,H2792,0):'[1]NKC'!$E$5007,0)+H2792),IF(TYPE(MATCH($C$8,OFFSET([1]NKC!$D$10,H2792,0):'[1]NKC'!$D$5007,0)+H2792)=16,"",MATCH($C$8,OFFSET([1]NKC!$D$10,H2792,0):'[1]NKC'!$D$5007,0)+H2792),IF(TYPE(MATCH($C$8,OFFSET([1]NKC!$E$10,H2792,0):'[1]NKC'!$E$5007,0)+H2792)=16,"",MATCH($C$8,OFFSET([1]NKC!$E$10,H2792,0):'[1]NKC'!$E$5007,0)+H2792))</f>
        <v/>
      </c>
    </row>
    <row r="2794" spans="1:8" s="52" customFormat="1" ht="14.25" hidden="1">
      <c r="A2794" s="45" t="str">
        <f ca="1">IF($H2794="","",INDEX([1]NKC!$A$10:$A$5007,$H2794))</f>
        <v/>
      </c>
      <c r="B2794" s="46" t="str">
        <f ca="1">IF($H2794="","",INDEX([1]NKC!$B$10:$B$5007,$H2794))</f>
        <v/>
      </c>
      <c r="C2794" s="47" t="str">
        <f ca="1">IF($H2794="","",INDEX([1]NKC!$C$10:$C$5007,$H2794))</f>
        <v/>
      </c>
      <c r="D2794" s="48" t="str">
        <f ca="1">IF(IF($H2794="","",INDEX([1]NKC!$D$10:$D$5007,$H2794))=$C$8,IF($H2794="","",INDEX([1]NKC!$E$10:$E$5007,$H2794)),IF($H2794="","",INDEX([1]NKC!$D$10:$D$5007,$H2794)))</f>
        <v/>
      </c>
      <c r="E2794" s="49" t="str">
        <f ca="1">IF(IF($H2794="","",INDEX([1]NKC!$E$10:$E$5007,$H2794))=$C$8,"",IF($H2794="","",INDEX([1]NKC!$F$10:$F$5007,$H2794)))</f>
        <v/>
      </c>
      <c r="F2794" s="55" t="str">
        <f ca="1">IF(IF($H2794="","",INDEX([1]NKC!$D$10:$D$5007,$H2794))=$C$8,"",IF($H2794="","",INDEX([1]NKC!$F$10:$F$5007,$H2794)))</f>
        <v/>
      </c>
      <c r="G2794" s="50">
        <f ca="1">IF(SUM(E2794:F2794)=0,0,$G$11+SUM(E$12:$E2794)-SUM(F$12:$F2794))</f>
        <v>0</v>
      </c>
      <c r="H2794" s="51" t="str">
        <f ca="1">IF(IF(TYPE(MATCH($C$8,OFFSET([1]NKC!$D$10,H2793,0):'[1]NKC'!$D$5007,0)+H2793)=16,"",MATCH($C$8,OFFSET([1]NKC!$D$10,H2793,0):'[1]NKC'!$D$5007,0)+H2793)&lt;IF(TYPE(MATCH($C$8,OFFSET([1]NKC!$E$10,H2793,0):'[1]NKC'!$E$5007,0)+H2793)=16,"",MATCH($C$8,OFFSET([1]NKC!$E$10,H2793,0):'[1]NKC'!$E$5007,0)+H2793),IF(TYPE(MATCH($C$8,OFFSET([1]NKC!$D$10,H2793,0):'[1]NKC'!$D$5007,0)+H2793)=16,"",MATCH($C$8,OFFSET([1]NKC!$D$10,H2793,0):'[1]NKC'!$D$5007,0)+H2793),IF(TYPE(MATCH($C$8,OFFSET([1]NKC!$E$10,H2793,0):'[1]NKC'!$E$5007,0)+H2793)=16,"",MATCH($C$8,OFFSET([1]NKC!$E$10,H2793,0):'[1]NKC'!$E$5007,0)+H2793))</f>
        <v/>
      </c>
    </row>
    <row r="2795" spans="1:8" s="52" customFormat="1" ht="14.25" hidden="1">
      <c r="A2795" s="45" t="str">
        <f ca="1">IF($H2795="","",INDEX([1]NKC!$A$10:$A$5007,$H2795))</f>
        <v/>
      </c>
      <c r="B2795" s="46" t="str">
        <f ca="1">IF($H2795="","",INDEX([1]NKC!$B$10:$B$5007,$H2795))</f>
        <v/>
      </c>
      <c r="C2795" s="47" t="str">
        <f ca="1">IF($H2795="","",INDEX([1]NKC!$C$10:$C$5007,$H2795))</f>
        <v/>
      </c>
      <c r="D2795" s="48" t="str">
        <f ca="1">IF(IF($H2795="","",INDEX([1]NKC!$D$10:$D$5007,$H2795))=$C$8,IF($H2795="","",INDEX([1]NKC!$E$10:$E$5007,$H2795)),IF($H2795="","",INDEX([1]NKC!$D$10:$D$5007,$H2795)))</f>
        <v/>
      </c>
      <c r="E2795" s="49" t="str">
        <f ca="1">IF(IF($H2795="","",INDEX([1]NKC!$E$10:$E$5007,$H2795))=$C$8,"",IF($H2795="","",INDEX([1]NKC!$F$10:$F$5007,$H2795)))</f>
        <v/>
      </c>
      <c r="F2795" s="55" t="str">
        <f ca="1">IF(IF($H2795="","",INDEX([1]NKC!$D$10:$D$5007,$H2795))=$C$8,"",IF($H2795="","",INDEX([1]NKC!$F$10:$F$5007,$H2795)))</f>
        <v/>
      </c>
      <c r="G2795" s="50">
        <f ca="1">IF(SUM(E2795:F2795)=0,0,$G$11+SUM(E$12:$E2795)-SUM(F$12:$F2795))</f>
        <v>0</v>
      </c>
      <c r="H2795" s="51" t="str">
        <f ca="1">IF(IF(TYPE(MATCH($C$8,OFFSET([1]NKC!$D$10,H2794,0):'[1]NKC'!$D$5007,0)+H2794)=16,"",MATCH($C$8,OFFSET([1]NKC!$D$10,H2794,0):'[1]NKC'!$D$5007,0)+H2794)&lt;IF(TYPE(MATCH($C$8,OFFSET([1]NKC!$E$10,H2794,0):'[1]NKC'!$E$5007,0)+H2794)=16,"",MATCH($C$8,OFFSET([1]NKC!$E$10,H2794,0):'[1]NKC'!$E$5007,0)+H2794),IF(TYPE(MATCH($C$8,OFFSET([1]NKC!$D$10,H2794,0):'[1]NKC'!$D$5007,0)+H2794)=16,"",MATCH($C$8,OFFSET([1]NKC!$D$10,H2794,0):'[1]NKC'!$D$5007,0)+H2794),IF(TYPE(MATCH($C$8,OFFSET([1]NKC!$E$10,H2794,0):'[1]NKC'!$E$5007,0)+H2794)=16,"",MATCH($C$8,OFFSET([1]NKC!$E$10,H2794,0):'[1]NKC'!$E$5007,0)+H2794))</f>
        <v/>
      </c>
    </row>
    <row r="2796" spans="1:8" s="52" customFormat="1" ht="14.25" hidden="1">
      <c r="A2796" s="45" t="str">
        <f ca="1">IF($H2796="","",INDEX([1]NKC!$A$10:$A$5007,$H2796))</f>
        <v/>
      </c>
      <c r="B2796" s="46" t="str">
        <f ca="1">IF($H2796="","",INDEX([1]NKC!$B$10:$B$5007,$H2796))</f>
        <v/>
      </c>
      <c r="C2796" s="47" t="str">
        <f ca="1">IF($H2796="","",INDEX([1]NKC!$C$10:$C$5007,$H2796))</f>
        <v/>
      </c>
      <c r="D2796" s="48" t="str">
        <f ca="1">IF(IF($H2796="","",INDEX([1]NKC!$D$10:$D$5007,$H2796))=$C$8,IF($H2796="","",INDEX([1]NKC!$E$10:$E$5007,$H2796)),IF($H2796="","",INDEX([1]NKC!$D$10:$D$5007,$H2796)))</f>
        <v/>
      </c>
      <c r="E2796" s="49" t="str">
        <f ca="1">IF(IF($H2796="","",INDEX([1]NKC!$E$10:$E$5007,$H2796))=$C$8,"",IF($H2796="","",INDEX([1]NKC!$F$10:$F$5007,$H2796)))</f>
        <v/>
      </c>
      <c r="F2796" s="55" t="str">
        <f ca="1">IF(IF($H2796="","",INDEX([1]NKC!$D$10:$D$5007,$H2796))=$C$8,"",IF($H2796="","",INDEX([1]NKC!$F$10:$F$5007,$H2796)))</f>
        <v/>
      </c>
      <c r="G2796" s="50">
        <f ca="1">IF(SUM(E2796:F2796)=0,0,$G$11+SUM(E$12:$E2796)-SUM(F$12:$F2796))</f>
        <v>0</v>
      </c>
      <c r="H2796" s="51" t="str">
        <f ca="1">IF(IF(TYPE(MATCH($C$8,OFFSET([1]NKC!$D$10,H2795,0):'[1]NKC'!$D$5007,0)+H2795)=16,"",MATCH($C$8,OFFSET([1]NKC!$D$10,H2795,0):'[1]NKC'!$D$5007,0)+H2795)&lt;IF(TYPE(MATCH($C$8,OFFSET([1]NKC!$E$10,H2795,0):'[1]NKC'!$E$5007,0)+H2795)=16,"",MATCH($C$8,OFFSET([1]NKC!$E$10,H2795,0):'[1]NKC'!$E$5007,0)+H2795),IF(TYPE(MATCH($C$8,OFFSET([1]NKC!$D$10,H2795,0):'[1]NKC'!$D$5007,0)+H2795)=16,"",MATCH($C$8,OFFSET([1]NKC!$D$10,H2795,0):'[1]NKC'!$D$5007,0)+H2795),IF(TYPE(MATCH($C$8,OFFSET([1]NKC!$E$10,H2795,0):'[1]NKC'!$E$5007,0)+H2795)=16,"",MATCH($C$8,OFFSET([1]NKC!$E$10,H2795,0):'[1]NKC'!$E$5007,0)+H2795))</f>
        <v/>
      </c>
    </row>
    <row r="2797" spans="1:8" s="52" customFormat="1" ht="14.25" hidden="1">
      <c r="A2797" s="45" t="str">
        <f ca="1">IF($H2797="","",INDEX([1]NKC!$A$10:$A$5007,$H2797))</f>
        <v/>
      </c>
      <c r="B2797" s="46" t="str">
        <f ca="1">IF($H2797="","",INDEX([1]NKC!$B$10:$B$5007,$H2797))</f>
        <v/>
      </c>
      <c r="C2797" s="47" t="str">
        <f ca="1">IF($H2797="","",INDEX([1]NKC!$C$10:$C$5007,$H2797))</f>
        <v/>
      </c>
      <c r="D2797" s="48" t="str">
        <f ca="1">IF(IF($H2797="","",INDEX([1]NKC!$D$10:$D$5007,$H2797))=$C$8,IF($H2797="","",INDEX([1]NKC!$E$10:$E$5007,$H2797)),IF($H2797="","",INDEX([1]NKC!$D$10:$D$5007,$H2797)))</f>
        <v/>
      </c>
      <c r="E2797" s="49" t="str">
        <f ca="1">IF(IF($H2797="","",INDEX([1]NKC!$E$10:$E$5007,$H2797))=$C$8,"",IF($H2797="","",INDEX([1]NKC!$F$10:$F$5007,$H2797)))</f>
        <v/>
      </c>
      <c r="F2797" s="55" t="str">
        <f ca="1">IF(IF($H2797="","",INDEX([1]NKC!$D$10:$D$5007,$H2797))=$C$8,"",IF($H2797="","",INDEX([1]NKC!$F$10:$F$5007,$H2797)))</f>
        <v/>
      </c>
      <c r="G2797" s="50">
        <f ca="1">IF(SUM(E2797:F2797)=0,0,$G$11+SUM(E$12:$E2797)-SUM(F$12:$F2797))</f>
        <v>0</v>
      </c>
      <c r="H2797" s="51" t="str">
        <f ca="1">IF(IF(TYPE(MATCH($C$8,OFFSET([1]NKC!$D$10,H2796,0):'[1]NKC'!$D$5007,0)+H2796)=16,"",MATCH($C$8,OFFSET([1]NKC!$D$10,H2796,0):'[1]NKC'!$D$5007,0)+H2796)&lt;IF(TYPE(MATCH($C$8,OFFSET([1]NKC!$E$10,H2796,0):'[1]NKC'!$E$5007,0)+H2796)=16,"",MATCH($C$8,OFFSET([1]NKC!$E$10,H2796,0):'[1]NKC'!$E$5007,0)+H2796),IF(TYPE(MATCH($C$8,OFFSET([1]NKC!$D$10,H2796,0):'[1]NKC'!$D$5007,0)+H2796)=16,"",MATCH($C$8,OFFSET([1]NKC!$D$10,H2796,0):'[1]NKC'!$D$5007,0)+H2796),IF(TYPE(MATCH($C$8,OFFSET([1]NKC!$E$10,H2796,0):'[1]NKC'!$E$5007,0)+H2796)=16,"",MATCH($C$8,OFFSET([1]NKC!$E$10,H2796,0):'[1]NKC'!$E$5007,0)+H2796))</f>
        <v/>
      </c>
    </row>
    <row r="2798" spans="1:8" s="52" customFormat="1" ht="14.25" hidden="1">
      <c r="A2798" s="45" t="str">
        <f ca="1">IF($H2798="","",INDEX([1]NKC!$A$10:$A$5007,$H2798))</f>
        <v/>
      </c>
      <c r="B2798" s="46" t="str">
        <f ca="1">IF($H2798="","",INDEX([1]NKC!$B$10:$B$5007,$H2798))</f>
        <v/>
      </c>
      <c r="C2798" s="47" t="str">
        <f ca="1">IF($H2798="","",INDEX([1]NKC!$C$10:$C$5007,$H2798))</f>
        <v/>
      </c>
      <c r="D2798" s="48" t="str">
        <f ca="1">IF(IF($H2798="","",INDEX([1]NKC!$D$10:$D$5007,$H2798))=$C$8,IF($H2798="","",INDEX([1]NKC!$E$10:$E$5007,$H2798)),IF($H2798="","",INDEX([1]NKC!$D$10:$D$5007,$H2798)))</f>
        <v/>
      </c>
      <c r="E2798" s="49" t="str">
        <f ca="1">IF(IF($H2798="","",INDEX([1]NKC!$E$10:$E$5007,$H2798))=$C$8,"",IF($H2798="","",INDEX([1]NKC!$F$10:$F$5007,$H2798)))</f>
        <v/>
      </c>
      <c r="F2798" s="55" t="str">
        <f ca="1">IF(IF($H2798="","",INDEX([1]NKC!$D$10:$D$5007,$H2798))=$C$8,"",IF($H2798="","",INDEX([1]NKC!$F$10:$F$5007,$H2798)))</f>
        <v/>
      </c>
      <c r="G2798" s="50">
        <f ca="1">IF(SUM(E2798:F2798)=0,0,$G$11+SUM(E$12:$E2798)-SUM(F$12:$F2798))</f>
        <v>0</v>
      </c>
      <c r="H2798" s="51" t="str">
        <f ca="1">IF(IF(TYPE(MATCH($C$8,OFFSET([1]NKC!$D$10,H2797,0):'[1]NKC'!$D$5007,0)+H2797)=16,"",MATCH($C$8,OFFSET([1]NKC!$D$10,H2797,0):'[1]NKC'!$D$5007,0)+H2797)&lt;IF(TYPE(MATCH($C$8,OFFSET([1]NKC!$E$10,H2797,0):'[1]NKC'!$E$5007,0)+H2797)=16,"",MATCH($C$8,OFFSET([1]NKC!$E$10,H2797,0):'[1]NKC'!$E$5007,0)+H2797),IF(TYPE(MATCH($C$8,OFFSET([1]NKC!$D$10,H2797,0):'[1]NKC'!$D$5007,0)+H2797)=16,"",MATCH($C$8,OFFSET([1]NKC!$D$10,H2797,0):'[1]NKC'!$D$5007,0)+H2797),IF(TYPE(MATCH($C$8,OFFSET([1]NKC!$E$10,H2797,0):'[1]NKC'!$E$5007,0)+H2797)=16,"",MATCH($C$8,OFFSET([1]NKC!$E$10,H2797,0):'[1]NKC'!$E$5007,0)+H2797))</f>
        <v/>
      </c>
    </row>
    <row r="2799" spans="1:8" s="52" customFormat="1" ht="14.25" hidden="1">
      <c r="A2799" s="45" t="str">
        <f ca="1">IF($H2799="","",INDEX([1]NKC!$A$10:$A$5007,$H2799))</f>
        <v/>
      </c>
      <c r="B2799" s="46" t="str">
        <f ca="1">IF($H2799="","",INDEX([1]NKC!$B$10:$B$5007,$H2799))</f>
        <v/>
      </c>
      <c r="C2799" s="47" t="str">
        <f ca="1">IF($H2799="","",INDEX([1]NKC!$C$10:$C$5007,$H2799))</f>
        <v/>
      </c>
      <c r="D2799" s="48" t="str">
        <f ca="1">IF(IF($H2799="","",INDEX([1]NKC!$D$10:$D$5007,$H2799))=$C$8,IF($H2799="","",INDEX([1]NKC!$E$10:$E$5007,$H2799)),IF($H2799="","",INDEX([1]NKC!$D$10:$D$5007,$H2799)))</f>
        <v/>
      </c>
      <c r="E2799" s="49" t="str">
        <f ca="1">IF(IF($H2799="","",INDEX([1]NKC!$E$10:$E$5007,$H2799))=$C$8,"",IF($H2799="","",INDEX([1]NKC!$F$10:$F$5007,$H2799)))</f>
        <v/>
      </c>
      <c r="F2799" s="55" t="str">
        <f ca="1">IF(IF($H2799="","",INDEX([1]NKC!$D$10:$D$5007,$H2799))=$C$8,"",IF($H2799="","",INDEX([1]NKC!$F$10:$F$5007,$H2799)))</f>
        <v/>
      </c>
      <c r="G2799" s="50">
        <f ca="1">IF(SUM(E2799:F2799)=0,0,$G$11+SUM(E$12:$E2799)-SUM(F$12:$F2799))</f>
        <v>0</v>
      </c>
      <c r="H2799" s="51" t="str">
        <f ca="1">IF(IF(TYPE(MATCH($C$8,OFFSET([1]NKC!$D$10,H2798,0):'[1]NKC'!$D$5007,0)+H2798)=16,"",MATCH($C$8,OFFSET([1]NKC!$D$10,H2798,0):'[1]NKC'!$D$5007,0)+H2798)&lt;IF(TYPE(MATCH($C$8,OFFSET([1]NKC!$E$10,H2798,0):'[1]NKC'!$E$5007,0)+H2798)=16,"",MATCH($C$8,OFFSET([1]NKC!$E$10,H2798,0):'[1]NKC'!$E$5007,0)+H2798),IF(TYPE(MATCH($C$8,OFFSET([1]NKC!$D$10,H2798,0):'[1]NKC'!$D$5007,0)+H2798)=16,"",MATCH($C$8,OFFSET([1]NKC!$D$10,H2798,0):'[1]NKC'!$D$5007,0)+H2798),IF(TYPE(MATCH($C$8,OFFSET([1]NKC!$E$10,H2798,0):'[1]NKC'!$E$5007,0)+H2798)=16,"",MATCH($C$8,OFFSET([1]NKC!$E$10,H2798,0):'[1]NKC'!$E$5007,0)+H2798))</f>
        <v/>
      </c>
    </row>
    <row r="2800" spans="1:8" s="52" customFormat="1" ht="14.25" hidden="1">
      <c r="A2800" s="45" t="str">
        <f ca="1">IF($H2800="","",INDEX([1]NKC!$A$10:$A$5007,$H2800))</f>
        <v/>
      </c>
      <c r="B2800" s="46" t="str">
        <f ca="1">IF($H2800="","",INDEX([1]NKC!$B$10:$B$5007,$H2800))</f>
        <v/>
      </c>
      <c r="C2800" s="47" t="str">
        <f ca="1">IF($H2800="","",INDEX([1]NKC!$C$10:$C$5007,$H2800))</f>
        <v/>
      </c>
      <c r="D2800" s="48" t="str">
        <f ca="1">IF(IF($H2800="","",INDEX([1]NKC!$D$10:$D$5007,$H2800))=$C$8,IF($H2800="","",INDEX([1]NKC!$E$10:$E$5007,$H2800)),IF($H2800="","",INDEX([1]NKC!$D$10:$D$5007,$H2800)))</f>
        <v/>
      </c>
      <c r="E2800" s="49" t="str">
        <f ca="1">IF(IF($H2800="","",INDEX([1]NKC!$E$10:$E$5007,$H2800))=$C$8,"",IF($H2800="","",INDEX([1]NKC!$F$10:$F$5007,$H2800)))</f>
        <v/>
      </c>
      <c r="F2800" s="55" t="str">
        <f ca="1">IF(IF($H2800="","",INDEX([1]NKC!$D$10:$D$5007,$H2800))=$C$8,"",IF($H2800="","",INDEX([1]NKC!$F$10:$F$5007,$H2800)))</f>
        <v/>
      </c>
      <c r="G2800" s="50">
        <f ca="1">IF(SUM(E2800:F2800)=0,0,$G$11+SUM(E$12:$E2800)-SUM(F$12:$F2800))</f>
        <v>0</v>
      </c>
      <c r="H2800" s="51" t="str">
        <f ca="1">IF(IF(TYPE(MATCH($C$8,OFFSET([1]NKC!$D$10,H2799,0):'[1]NKC'!$D$5007,0)+H2799)=16,"",MATCH($C$8,OFFSET([1]NKC!$D$10,H2799,0):'[1]NKC'!$D$5007,0)+H2799)&lt;IF(TYPE(MATCH($C$8,OFFSET([1]NKC!$E$10,H2799,0):'[1]NKC'!$E$5007,0)+H2799)=16,"",MATCH($C$8,OFFSET([1]NKC!$E$10,H2799,0):'[1]NKC'!$E$5007,0)+H2799),IF(TYPE(MATCH($C$8,OFFSET([1]NKC!$D$10,H2799,0):'[1]NKC'!$D$5007,0)+H2799)=16,"",MATCH($C$8,OFFSET([1]NKC!$D$10,H2799,0):'[1]NKC'!$D$5007,0)+H2799),IF(TYPE(MATCH($C$8,OFFSET([1]NKC!$E$10,H2799,0):'[1]NKC'!$E$5007,0)+H2799)=16,"",MATCH($C$8,OFFSET([1]NKC!$E$10,H2799,0):'[1]NKC'!$E$5007,0)+H2799))</f>
        <v/>
      </c>
    </row>
    <row r="2801" spans="1:8" s="52" customFormat="1" ht="14.25" hidden="1">
      <c r="A2801" s="45" t="str">
        <f ca="1">IF($H2801="","",INDEX([1]NKC!$A$10:$A$5007,$H2801))</f>
        <v/>
      </c>
      <c r="B2801" s="46" t="str">
        <f ca="1">IF($H2801="","",INDEX([1]NKC!$B$10:$B$5007,$H2801))</f>
        <v/>
      </c>
      <c r="C2801" s="47" t="str">
        <f ca="1">IF($H2801="","",INDEX([1]NKC!$C$10:$C$5007,$H2801))</f>
        <v/>
      </c>
      <c r="D2801" s="48" t="str">
        <f ca="1">IF(IF($H2801="","",INDEX([1]NKC!$D$10:$D$5007,$H2801))=$C$8,IF($H2801="","",INDEX([1]NKC!$E$10:$E$5007,$H2801)),IF($H2801="","",INDEX([1]NKC!$D$10:$D$5007,$H2801)))</f>
        <v/>
      </c>
      <c r="E2801" s="49" t="str">
        <f ca="1">IF(IF($H2801="","",INDEX([1]NKC!$E$10:$E$5007,$H2801))=$C$8,"",IF($H2801="","",INDEX([1]NKC!$F$10:$F$5007,$H2801)))</f>
        <v/>
      </c>
      <c r="F2801" s="55" t="str">
        <f ca="1">IF(IF($H2801="","",INDEX([1]NKC!$D$10:$D$5007,$H2801))=$C$8,"",IF($H2801="","",INDEX([1]NKC!$F$10:$F$5007,$H2801)))</f>
        <v/>
      </c>
      <c r="G2801" s="50">
        <f ca="1">IF(SUM(E2801:F2801)=0,0,$G$11+SUM(E$12:$E2801)-SUM(F$12:$F2801))</f>
        <v>0</v>
      </c>
      <c r="H2801" s="51" t="str">
        <f ca="1">IF(IF(TYPE(MATCH($C$8,OFFSET([1]NKC!$D$10,H2800,0):'[1]NKC'!$D$5007,0)+H2800)=16,"",MATCH($C$8,OFFSET([1]NKC!$D$10,H2800,0):'[1]NKC'!$D$5007,0)+H2800)&lt;IF(TYPE(MATCH($C$8,OFFSET([1]NKC!$E$10,H2800,0):'[1]NKC'!$E$5007,0)+H2800)=16,"",MATCH($C$8,OFFSET([1]NKC!$E$10,H2800,0):'[1]NKC'!$E$5007,0)+H2800),IF(TYPE(MATCH($C$8,OFFSET([1]NKC!$D$10,H2800,0):'[1]NKC'!$D$5007,0)+H2800)=16,"",MATCH($C$8,OFFSET([1]NKC!$D$10,H2800,0):'[1]NKC'!$D$5007,0)+H2800),IF(TYPE(MATCH($C$8,OFFSET([1]NKC!$E$10,H2800,0):'[1]NKC'!$E$5007,0)+H2800)=16,"",MATCH($C$8,OFFSET([1]NKC!$E$10,H2800,0):'[1]NKC'!$E$5007,0)+H2800))</f>
        <v/>
      </c>
    </row>
    <row r="2802" spans="1:8" s="52" customFormat="1" ht="14.25" hidden="1">
      <c r="A2802" s="45" t="str">
        <f ca="1">IF($H2802="","",INDEX([1]NKC!$A$10:$A$5007,$H2802))</f>
        <v/>
      </c>
      <c r="B2802" s="46" t="str">
        <f ca="1">IF($H2802="","",INDEX([1]NKC!$B$10:$B$5007,$H2802))</f>
        <v/>
      </c>
      <c r="C2802" s="47" t="str">
        <f ca="1">IF($H2802="","",INDEX([1]NKC!$C$10:$C$5007,$H2802))</f>
        <v/>
      </c>
      <c r="D2802" s="48" t="str">
        <f ca="1">IF(IF($H2802="","",INDEX([1]NKC!$D$10:$D$5007,$H2802))=$C$8,IF($H2802="","",INDEX([1]NKC!$E$10:$E$5007,$H2802)),IF($H2802="","",INDEX([1]NKC!$D$10:$D$5007,$H2802)))</f>
        <v/>
      </c>
      <c r="E2802" s="49" t="str">
        <f ca="1">IF(IF($H2802="","",INDEX([1]NKC!$E$10:$E$5007,$H2802))=$C$8,"",IF($H2802="","",INDEX([1]NKC!$F$10:$F$5007,$H2802)))</f>
        <v/>
      </c>
      <c r="F2802" s="55" t="str">
        <f ca="1">IF(IF($H2802="","",INDEX([1]NKC!$D$10:$D$5007,$H2802))=$C$8,"",IF($H2802="","",INDEX([1]NKC!$F$10:$F$5007,$H2802)))</f>
        <v/>
      </c>
      <c r="G2802" s="50">
        <f ca="1">IF(SUM(E2802:F2802)=0,0,$G$11+SUM(E$12:$E2802)-SUM(F$12:$F2802))</f>
        <v>0</v>
      </c>
      <c r="H2802" s="51" t="str">
        <f ca="1">IF(IF(TYPE(MATCH($C$8,OFFSET([1]NKC!$D$10,H2801,0):'[1]NKC'!$D$5007,0)+H2801)=16,"",MATCH($C$8,OFFSET([1]NKC!$D$10,H2801,0):'[1]NKC'!$D$5007,0)+H2801)&lt;IF(TYPE(MATCH($C$8,OFFSET([1]NKC!$E$10,H2801,0):'[1]NKC'!$E$5007,0)+H2801)=16,"",MATCH($C$8,OFFSET([1]NKC!$E$10,H2801,0):'[1]NKC'!$E$5007,0)+H2801),IF(TYPE(MATCH($C$8,OFFSET([1]NKC!$D$10,H2801,0):'[1]NKC'!$D$5007,0)+H2801)=16,"",MATCH($C$8,OFFSET([1]NKC!$D$10,H2801,0):'[1]NKC'!$D$5007,0)+H2801),IF(TYPE(MATCH($C$8,OFFSET([1]NKC!$E$10,H2801,0):'[1]NKC'!$E$5007,0)+H2801)=16,"",MATCH($C$8,OFFSET([1]NKC!$E$10,H2801,0):'[1]NKC'!$E$5007,0)+H2801))</f>
        <v/>
      </c>
    </row>
    <row r="2803" spans="1:8" s="52" customFormat="1" ht="14.25" hidden="1">
      <c r="A2803" s="45" t="str">
        <f ca="1">IF($H2803="","",INDEX([1]NKC!$A$10:$A$5007,$H2803))</f>
        <v/>
      </c>
      <c r="B2803" s="46" t="str">
        <f ca="1">IF($H2803="","",INDEX([1]NKC!$B$10:$B$5007,$H2803))</f>
        <v/>
      </c>
      <c r="C2803" s="47" t="str">
        <f ca="1">IF($H2803="","",INDEX([1]NKC!$C$10:$C$5007,$H2803))</f>
        <v/>
      </c>
      <c r="D2803" s="48" t="str">
        <f ca="1">IF(IF($H2803="","",INDEX([1]NKC!$D$10:$D$5007,$H2803))=$C$8,IF($H2803="","",INDEX([1]NKC!$E$10:$E$5007,$H2803)),IF($H2803="","",INDEX([1]NKC!$D$10:$D$5007,$H2803)))</f>
        <v/>
      </c>
      <c r="E2803" s="49" t="str">
        <f ca="1">IF(IF($H2803="","",INDEX([1]NKC!$E$10:$E$5007,$H2803))=$C$8,"",IF($H2803="","",INDEX([1]NKC!$F$10:$F$5007,$H2803)))</f>
        <v/>
      </c>
      <c r="F2803" s="55" t="str">
        <f ca="1">IF(IF($H2803="","",INDEX([1]NKC!$D$10:$D$5007,$H2803))=$C$8,"",IF($H2803="","",INDEX([1]NKC!$F$10:$F$5007,$H2803)))</f>
        <v/>
      </c>
      <c r="G2803" s="50">
        <f ca="1">IF(SUM(E2803:F2803)=0,0,$G$11+SUM(E$12:$E2803)-SUM(F$12:$F2803))</f>
        <v>0</v>
      </c>
      <c r="H2803" s="51" t="str">
        <f ca="1">IF(IF(TYPE(MATCH($C$8,OFFSET([1]NKC!$D$10,H2802,0):'[1]NKC'!$D$5007,0)+H2802)=16,"",MATCH($C$8,OFFSET([1]NKC!$D$10,H2802,0):'[1]NKC'!$D$5007,0)+H2802)&lt;IF(TYPE(MATCH($C$8,OFFSET([1]NKC!$E$10,H2802,0):'[1]NKC'!$E$5007,0)+H2802)=16,"",MATCH($C$8,OFFSET([1]NKC!$E$10,H2802,0):'[1]NKC'!$E$5007,0)+H2802),IF(TYPE(MATCH($C$8,OFFSET([1]NKC!$D$10,H2802,0):'[1]NKC'!$D$5007,0)+H2802)=16,"",MATCH($C$8,OFFSET([1]NKC!$D$10,H2802,0):'[1]NKC'!$D$5007,0)+H2802),IF(TYPE(MATCH($C$8,OFFSET([1]NKC!$E$10,H2802,0):'[1]NKC'!$E$5007,0)+H2802)=16,"",MATCH($C$8,OFFSET([1]NKC!$E$10,H2802,0):'[1]NKC'!$E$5007,0)+H2802))</f>
        <v/>
      </c>
    </row>
    <row r="2804" spans="1:8" s="52" customFormat="1" ht="14.25" hidden="1">
      <c r="A2804" s="45" t="str">
        <f ca="1">IF($H2804="","",INDEX([1]NKC!$A$10:$A$5007,$H2804))</f>
        <v/>
      </c>
      <c r="B2804" s="46" t="str">
        <f ca="1">IF($H2804="","",INDEX([1]NKC!$B$10:$B$5007,$H2804))</f>
        <v/>
      </c>
      <c r="C2804" s="47" t="str">
        <f ca="1">IF($H2804="","",INDEX([1]NKC!$C$10:$C$5007,$H2804))</f>
        <v/>
      </c>
      <c r="D2804" s="48" t="str">
        <f ca="1">IF(IF($H2804="","",INDEX([1]NKC!$D$10:$D$5007,$H2804))=$C$8,IF($H2804="","",INDEX([1]NKC!$E$10:$E$5007,$H2804)),IF($H2804="","",INDEX([1]NKC!$D$10:$D$5007,$H2804)))</f>
        <v/>
      </c>
      <c r="E2804" s="49" t="str">
        <f ca="1">IF(IF($H2804="","",INDEX([1]NKC!$E$10:$E$5007,$H2804))=$C$8,"",IF($H2804="","",INDEX([1]NKC!$F$10:$F$5007,$H2804)))</f>
        <v/>
      </c>
      <c r="F2804" s="55" t="str">
        <f ca="1">IF(IF($H2804="","",INDEX([1]NKC!$D$10:$D$5007,$H2804))=$C$8,"",IF($H2804="","",INDEX([1]NKC!$F$10:$F$5007,$H2804)))</f>
        <v/>
      </c>
      <c r="G2804" s="50">
        <f ca="1">IF(SUM(E2804:F2804)=0,0,$G$11+SUM(E$12:$E2804)-SUM(F$12:$F2804))</f>
        <v>0</v>
      </c>
      <c r="H2804" s="51" t="str">
        <f ca="1">IF(IF(TYPE(MATCH($C$8,OFFSET([1]NKC!$D$10,H2803,0):'[1]NKC'!$D$5007,0)+H2803)=16,"",MATCH($C$8,OFFSET([1]NKC!$D$10,H2803,0):'[1]NKC'!$D$5007,0)+H2803)&lt;IF(TYPE(MATCH($C$8,OFFSET([1]NKC!$E$10,H2803,0):'[1]NKC'!$E$5007,0)+H2803)=16,"",MATCH($C$8,OFFSET([1]NKC!$E$10,H2803,0):'[1]NKC'!$E$5007,0)+H2803),IF(TYPE(MATCH($C$8,OFFSET([1]NKC!$D$10,H2803,0):'[1]NKC'!$D$5007,0)+H2803)=16,"",MATCH($C$8,OFFSET([1]NKC!$D$10,H2803,0):'[1]NKC'!$D$5007,0)+H2803),IF(TYPE(MATCH($C$8,OFFSET([1]NKC!$E$10,H2803,0):'[1]NKC'!$E$5007,0)+H2803)=16,"",MATCH($C$8,OFFSET([1]NKC!$E$10,H2803,0):'[1]NKC'!$E$5007,0)+H2803))</f>
        <v/>
      </c>
    </row>
    <row r="2805" spans="1:8" s="52" customFormat="1" ht="14.25" hidden="1">
      <c r="A2805" s="45" t="str">
        <f ca="1">IF($H2805="","",INDEX([1]NKC!$A$10:$A$5007,$H2805))</f>
        <v/>
      </c>
      <c r="B2805" s="46" t="str">
        <f ca="1">IF($H2805="","",INDEX([1]NKC!$B$10:$B$5007,$H2805))</f>
        <v/>
      </c>
      <c r="C2805" s="47" t="str">
        <f ca="1">IF($H2805="","",INDEX([1]NKC!$C$10:$C$5007,$H2805))</f>
        <v/>
      </c>
      <c r="D2805" s="48" t="str">
        <f ca="1">IF(IF($H2805="","",INDEX([1]NKC!$D$10:$D$5007,$H2805))=$C$8,IF($H2805="","",INDEX([1]NKC!$E$10:$E$5007,$H2805)),IF($H2805="","",INDEX([1]NKC!$D$10:$D$5007,$H2805)))</f>
        <v/>
      </c>
      <c r="E2805" s="49" t="str">
        <f ca="1">IF(IF($H2805="","",INDEX([1]NKC!$E$10:$E$5007,$H2805))=$C$8,"",IF($H2805="","",INDEX([1]NKC!$F$10:$F$5007,$H2805)))</f>
        <v/>
      </c>
      <c r="F2805" s="55" t="str">
        <f ca="1">IF(IF($H2805="","",INDEX([1]NKC!$D$10:$D$5007,$H2805))=$C$8,"",IF($H2805="","",INDEX([1]NKC!$F$10:$F$5007,$H2805)))</f>
        <v/>
      </c>
      <c r="G2805" s="50">
        <f ca="1">IF(SUM(E2805:F2805)=0,0,$G$11+SUM(E$12:$E2805)-SUM(F$12:$F2805))</f>
        <v>0</v>
      </c>
      <c r="H2805" s="51" t="str">
        <f ca="1">IF(IF(TYPE(MATCH($C$8,OFFSET([1]NKC!$D$10,H2804,0):'[1]NKC'!$D$5007,0)+H2804)=16,"",MATCH($C$8,OFFSET([1]NKC!$D$10,H2804,0):'[1]NKC'!$D$5007,0)+H2804)&lt;IF(TYPE(MATCH($C$8,OFFSET([1]NKC!$E$10,H2804,0):'[1]NKC'!$E$5007,0)+H2804)=16,"",MATCH($C$8,OFFSET([1]NKC!$E$10,H2804,0):'[1]NKC'!$E$5007,0)+H2804),IF(TYPE(MATCH($C$8,OFFSET([1]NKC!$D$10,H2804,0):'[1]NKC'!$D$5007,0)+H2804)=16,"",MATCH($C$8,OFFSET([1]NKC!$D$10,H2804,0):'[1]NKC'!$D$5007,0)+H2804),IF(TYPE(MATCH($C$8,OFFSET([1]NKC!$E$10,H2804,0):'[1]NKC'!$E$5007,0)+H2804)=16,"",MATCH($C$8,OFFSET([1]NKC!$E$10,H2804,0):'[1]NKC'!$E$5007,0)+H2804))</f>
        <v/>
      </c>
    </row>
    <row r="2806" spans="1:8" s="52" customFormat="1" ht="14.25" hidden="1">
      <c r="A2806" s="45" t="str">
        <f ca="1">IF($H2806="","",INDEX([1]NKC!$A$10:$A$5007,$H2806))</f>
        <v/>
      </c>
      <c r="B2806" s="46" t="str">
        <f ca="1">IF($H2806="","",INDEX([1]NKC!$B$10:$B$5007,$H2806))</f>
        <v/>
      </c>
      <c r="C2806" s="47" t="str">
        <f ca="1">IF($H2806="","",INDEX([1]NKC!$C$10:$C$5007,$H2806))</f>
        <v/>
      </c>
      <c r="D2806" s="48" t="str">
        <f ca="1">IF(IF($H2806="","",INDEX([1]NKC!$D$10:$D$5007,$H2806))=$C$8,IF($H2806="","",INDEX([1]NKC!$E$10:$E$5007,$H2806)),IF($H2806="","",INDEX([1]NKC!$D$10:$D$5007,$H2806)))</f>
        <v/>
      </c>
      <c r="E2806" s="49" t="str">
        <f ca="1">IF(IF($H2806="","",INDEX([1]NKC!$E$10:$E$5007,$H2806))=$C$8,"",IF($H2806="","",INDEX([1]NKC!$F$10:$F$5007,$H2806)))</f>
        <v/>
      </c>
      <c r="F2806" s="55" t="str">
        <f ca="1">IF(IF($H2806="","",INDEX([1]NKC!$D$10:$D$5007,$H2806))=$C$8,"",IF($H2806="","",INDEX([1]NKC!$F$10:$F$5007,$H2806)))</f>
        <v/>
      </c>
      <c r="G2806" s="50">
        <f ca="1">IF(SUM(E2806:F2806)=0,0,$G$11+SUM(E$12:$E2806)-SUM(F$12:$F2806))</f>
        <v>0</v>
      </c>
      <c r="H2806" s="51" t="str">
        <f ca="1">IF(IF(TYPE(MATCH($C$8,OFFSET([1]NKC!$D$10,H2805,0):'[1]NKC'!$D$5007,0)+H2805)=16,"",MATCH($C$8,OFFSET([1]NKC!$D$10,H2805,0):'[1]NKC'!$D$5007,0)+H2805)&lt;IF(TYPE(MATCH($C$8,OFFSET([1]NKC!$E$10,H2805,0):'[1]NKC'!$E$5007,0)+H2805)=16,"",MATCH($C$8,OFFSET([1]NKC!$E$10,H2805,0):'[1]NKC'!$E$5007,0)+H2805),IF(TYPE(MATCH($C$8,OFFSET([1]NKC!$D$10,H2805,0):'[1]NKC'!$D$5007,0)+H2805)=16,"",MATCH($C$8,OFFSET([1]NKC!$D$10,H2805,0):'[1]NKC'!$D$5007,0)+H2805),IF(TYPE(MATCH($C$8,OFFSET([1]NKC!$E$10,H2805,0):'[1]NKC'!$E$5007,0)+H2805)=16,"",MATCH($C$8,OFFSET([1]NKC!$E$10,H2805,0):'[1]NKC'!$E$5007,0)+H2805))</f>
        <v/>
      </c>
    </row>
    <row r="2807" spans="1:8" s="52" customFormat="1" ht="14.25" hidden="1">
      <c r="A2807" s="45" t="str">
        <f ca="1">IF($H2807="","",INDEX([1]NKC!$A$10:$A$5007,$H2807))</f>
        <v/>
      </c>
      <c r="B2807" s="46" t="str">
        <f ca="1">IF($H2807="","",INDEX([1]NKC!$B$10:$B$5007,$H2807))</f>
        <v/>
      </c>
      <c r="C2807" s="47" t="str">
        <f ca="1">IF($H2807="","",INDEX([1]NKC!$C$10:$C$5007,$H2807))</f>
        <v/>
      </c>
      <c r="D2807" s="48" t="str">
        <f ca="1">IF(IF($H2807="","",INDEX([1]NKC!$D$10:$D$5007,$H2807))=$C$8,IF($H2807="","",INDEX([1]NKC!$E$10:$E$5007,$H2807)),IF($H2807="","",INDEX([1]NKC!$D$10:$D$5007,$H2807)))</f>
        <v/>
      </c>
      <c r="E2807" s="49" t="str">
        <f ca="1">IF(IF($H2807="","",INDEX([1]NKC!$E$10:$E$5007,$H2807))=$C$8,"",IF($H2807="","",INDEX([1]NKC!$F$10:$F$5007,$H2807)))</f>
        <v/>
      </c>
      <c r="F2807" s="55" t="str">
        <f ca="1">IF(IF($H2807="","",INDEX([1]NKC!$D$10:$D$5007,$H2807))=$C$8,"",IF($H2807="","",INDEX([1]NKC!$F$10:$F$5007,$H2807)))</f>
        <v/>
      </c>
      <c r="G2807" s="50">
        <f ca="1">IF(SUM(E2807:F2807)=0,0,$G$11+SUM(E$12:$E2807)-SUM(F$12:$F2807))</f>
        <v>0</v>
      </c>
      <c r="H2807" s="51" t="str">
        <f ca="1">IF(IF(TYPE(MATCH($C$8,OFFSET([1]NKC!$D$10,H2806,0):'[1]NKC'!$D$5007,0)+H2806)=16,"",MATCH($C$8,OFFSET([1]NKC!$D$10,H2806,0):'[1]NKC'!$D$5007,0)+H2806)&lt;IF(TYPE(MATCH($C$8,OFFSET([1]NKC!$E$10,H2806,0):'[1]NKC'!$E$5007,0)+H2806)=16,"",MATCH($C$8,OFFSET([1]NKC!$E$10,H2806,0):'[1]NKC'!$E$5007,0)+H2806),IF(TYPE(MATCH($C$8,OFFSET([1]NKC!$D$10,H2806,0):'[1]NKC'!$D$5007,0)+H2806)=16,"",MATCH($C$8,OFFSET([1]NKC!$D$10,H2806,0):'[1]NKC'!$D$5007,0)+H2806),IF(TYPE(MATCH($C$8,OFFSET([1]NKC!$E$10,H2806,0):'[1]NKC'!$E$5007,0)+H2806)=16,"",MATCH($C$8,OFFSET([1]NKC!$E$10,H2806,0):'[1]NKC'!$E$5007,0)+H2806))</f>
        <v/>
      </c>
    </row>
    <row r="2808" spans="1:8" s="52" customFormat="1" ht="14.25" hidden="1">
      <c r="A2808" s="45" t="str">
        <f ca="1">IF($H2808="","",INDEX([1]NKC!$A$10:$A$5007,$H2808))</f>
        <v/>
      </c>
      <c r="B2808" s="46" t="str">
        <f ca="1">IF($H2808="","",INDEX([1]NKC!$B$10:$B$5007,$H2808))</f>
        <v/>
      </c>
      <c r="C2808" s="47" t="str">
        <f ca="1">IF($H2808="","",INDEX([1]NKC!$C$10:$C$5007,$H2808))</f>
        <v/>
      </c>
      <c r="D2808" s="48" t="str">
        <f ca="1">IF(IF($H2808="","",INDEX([1]NKC!$D$10:$D$5007,$H2808))=$C$8,IF($H2808="","",INDEX([1]NKC!$E$10:$E$5007,$H2808)),IF($H2808="","",INDEX([1]NKC!$D$10:$D$5007,$H2808)))</f>
        <v/>
      </c>
      <c r="E2808" s="49" t="str">
        <f ca="1">IF(IF($H2808="","",INDEX([1]NKC!$E$10:$E$5007,$H2808))=$C$8,"",IF($H2808="","",INDEX([1]NKC!$F$10:$F$5007,$H2808)))</f>
        <v/>
      </c>
      <c r="F2808" s="55" t="str">
        <f ca="1">IF(IF($H2808="","",INDEX([1]NKC!$D$10:$D$5007,$H2808))=$C$8,"",IF($H2808="","",INDEX([1]NKC!$F$10:$F$5007,$H2808)))</f>
        <v/>
      </c>
      <c r="G2808" s="50">
        <f ca="1">IF(SUM(E2808:F2808)=0,0,$G$11+SUM(E$12:$E2808)-SUM(F$12:$F2808))</f>
        <v>0</v>
      </c>
      <c r="H2808" s="51" t="str">
        <f ca="1">IF(IF(TYPE(MATCH($C$8,OFFSET([1]NKC!$D$10,H2807,0):'[1]NKC'!$D$5007,0)+H2807)=16,"",MATCH($C$8,OFFSET([1]NKC!$D$10,H2807,0):'[1]NKC'!$D$5007,0)+H2807)&lt;IF(TYPE(MATCH($C$8,OFFSET([1]NKC!$E$10,H2807,0):'[1]NKC'!$E$5007,0)+H2807)=16,"",MATCH($C$8,OFFSET([1]NKC!$E$10,H2807,0):'[1]NKC'!$E$5007,0)+H2807),IF(TYPE(MATCH($C$8,OFFSET([1]NKC!$D$10,H2807,0):'[1]NKC'!$D$5007,0)+H2807)=16,"",MATCH($C$8,OFFSET([1]NKC!$D$10,H2807,0):'[1]NKC'!$D$5007,0)+H2807),IF(TYPE(MATCH($C$8,OFFSET([1]NKC!$E$10,H2807,0):'[1]NKC'!$E$5007,0)+H2807)=16,"",MATCH($C$8,OFFSET([1]NKC!$E$10,H2807,0):'[1]NKC'!$E$5007,0)+H2807))</f>
        <v/>
      </c>
    </row>
    <row r="2809" spans="1:8" s="52" customFormat="1" ht="14.25" hidden="1">
      <c r="A2809" s="45" t="str">
        <f ca="1">IF($H2809="","",INDEX([1]NKC!$A$10:$A$5007,$H2809))</f>
        <v/>
      </c>
      <c r="B2809" s="46" t="str">
        <f ca="1">IF($H2809="","",INDEX([1]NKC!$B$10:$B$5007,$H2809))</f>
        <v/>
      </c>
      <c r="C2809" s="47" t="str">
        <f ca="1">IF($H2809="","",INDEX([1]NKC!$C$10:$C$5007,$H2809))</f>
        <v/>
      </c>
      <c r="D2809" s="48" t="str">
        <f ca="1">IF(IF($H2809="","",INDEX([1]NKC!$D$10:$D$5007,$H2809))=$C$8,IF($H2809="","",INDEX([1]NKC!$E$10:$E$5007,$H2809)),IF($H2809="","",INDEX([1]NKC!$D$10:$D$5007,$H2809)))</f>
        <v/>
      </c>
      <c r="E2809" s="49" t="str">
        <f ca="1">IF(IF($H2809="","",INDEX([1]NKC!$E$10:$E$5007,$H2809))=$C$8,"",IF($H2809="","",INDEX([1]NKC!$F$10:$F$5007,$H2809)))</f>
        <v/>
      </c>
      <c r="F2809" s="55" t="str">
        <f ca="1">IF(IF($H2809="","",INDEX([1]NKC!$D$10:$D$5007,$H2809))=$C$8,"",IF($H2809="","",INDEX([1]NKC!$F$10:$F$5007,$H2809)))</f>
        <v/>
      </c>
      <c r="G2809" s="50">
        <f ca="1">IF(SUM(E2809:F2809)=0,0,$G$11+SUM(E$12:$E2809)-SUM(F$12:$F2809))</f>
        <v>0</v>
      </c>
      <c r="H2809" s="51" t="str">
        <f ca="1">IF(IF(TYPE(MATCH($C$8,OFFSET([1]NKC!$D$10,H2808,0):'[1]NKC'!$D$5007,0)+H2808)=16,"",MATCH($C$8,OFFSET([1]NKC!$D$10,H2808,0):'[1]NKC'!$D$5007,0)+H2808)&lt;IF(TYPE(MATCH($C$8,OFFSET([1]NKC!$E$10,H2808,0):'[1]NKC'!$E$5007,0)+H2808)=16,"",MATCH($C$8,OFFSET([1]NKC!$E$10,H2808,0):'[1]NKC'!$E$5007,0)+H2808),IF(TYPE(MATCH($C$8,OFFSET([1]NKC!$D$10,H2808,0):'[1]NKC'!$D$5007,0)+H2808)=16,"",MATCH($C$8,OFFSET([1]NKC!$D$10,H2808,0):'[1]NKC'!$D$5007,0)+H2808),IF(TYPE(MATCH($C$8,OFFSET([1]NKC!$E$10,H2808,0):'[1]NKC'!$E$5007,0)+H2808)=16,"",MATCH($C$8,OFFSET([1]NKC!$E$10,H2808,0):'[1]NKC'!$E$5007,0)+H2808))</f>
        <v/>
      </c>
    </row>
    <row r="2810" spans="1:8" s="52" customFormat="1" ht="14.25" hidden="1">
      <c r="A2810" s="45" t="str">
        <f ca="1">IF($H2810="","",INDEX([1]NKC!$A$10:$A$5007,$H2810))</f>
        <v/>
      </c>
      <c r="B2810" s="46" t="str">
        <f ca="1">IF($H2810="","",INDEX([1]NKC!$B$10:$B$5007,$H2810))</f>
        <v/>
      </c>
      <c r="C2810" s="47" t="str">
        <f ca="1">IF($H2810="","",INDEX([1]NKC!$C$10:$C$5007,$H2810))</f>
        <v/>
      </c>
      <c r="D2810" s="48" t="str">
        <f ca="1">IF(IF($H2810="","",INDEX([1]NKC!$D$10:$D$5007,$H2810))=$C$8,IF($H2810="","",INDEX([1]NKC!$E$10:$E$5007,$H2810)),IF($H2810="","",INDEX([1]NKC!$D$10:$D$5007,$H2810)))</f>
        <v/>
      </c>
      <c r="E2810" s="49" t="str">
        <f ca="1">IF(IF($H2810="","",INDEX([1]NKC!$E$10:$E$5007,$H2810))=$C$8,"",IF($H2810="","",INDEX([1]NKC!$F$10:$F$5007,$H2810)))</f>
        <v/>
      </c>
      <c r="F2810" s="55" t="str">
        <f ca="1">IF(IF($H2810="","",INDEX([1]NKC!$D$10:$D$5007,$H2810))=$C$8,"",IF($H2810="","",INDEX([1]NKC!$F$10:$F$5007,$H2810)))</f>
        <v/>
      </c>
      <c r="G2810" s="50">
        <f ca="1">IF(SUM(E2810:F2810)=0,0,$G$11+SUM(E$12:$E2810)-SUM(F$12:$F2810))</f>
        <v>0</v>
      </c>
      <c r="H2810" s="51" t="str">
        <f ca="1">IF(IF(TYPE(MATCH($C$8,OFFSET([1]NKC!$D$10,H2809,0):'[1]NKC'!$D$5007,0)+H2809)=16,"",MATCH($C$8,OFFSET([1]NKC!$D$10,H2809,0):'[1]NKC'!$D$5007,0)+H2809)&lt;IF(TYPE(MATCH($C$8,OFFSET([1]NKC!$E$10,H2809,0):'[1]NKC'!$E$5007,0)+H2809)=16,"",MATCH($C$8,OFFSET([1]NKC!$E$10,H2809,0):'[1]NKC'!$E$5007,0)+H2809),IF(TYPE(MATCH($C$8,OFFSET([1]NKC!$D$10,H2809,0):'[1]NKC'!$D$5007,0)+H2809)=16,"",MATCH($C$8,OFFSET([1]NKC!$D$10,H2809,0):'[1]NKC'!$D$5007,0)+H2809),IF(TYPE(MATCH($C$8,OFFSET([1]NKC!$E$10,H2809,0):'[1]NKC'!$E$5007,0)+H2809)=16,"",MATCH($C$8,OFFSET([1]NKC!$E$10,H2809,0):'[1]NKC'!$E$5007,0)+H2809))</f>
        <v/>
      </c>
    </row>
    <row r="2811" spans="1:8" s="52" customFormat="1" ht="14.25" hidden="1">
      <c r="A2811" s="45" t="str">
        <f ca="1">IF($H2811="","",INDEX([1]NKC!$A$10:$A$5007,$H2811))</f>
        <v/>
      </c>
      <c r="B2811" s="46" t="str">
        <f ca="1">IF($H2811="","",INDEX([1]NKC!$B$10:$B$5007,$H2811))</f>
        <v/>
      </c>
      <c r="C2811" s="47" t="str">
        <f ca="1">IF($H2811="","",INDEX([1]NKC!$C$10:$C$5007,$H2811))</f>
        <v/>
      </c>
      <c r="D2811" s="48" t="str">
        <f ca="1">IF(IF($H2811="","",INDEX([1]NKC!$D$10:$D$5007,$H2811))=$C$8,IF($H2811="","",INDEX([1]NKC!$E$10:$E$5007,$H2811)),IF($H2811="","",INDEX([1]NKC!$D$10:$D$5007,$H2811)))</f>
        <v/>
      </c>
      <c r="E2811" s="49" t="str">
        <f ca="1">IF(IF($H2811="","",INDEX([1]NKC!$E$10:$E$5007,$H2811))=$C$8,"",IF($H2811="","",INDEX([1]NKC!$F$10:$F$5007,$H2811)))</f>
        <v/>
      </c>
      <c r="F2811" s="55" t="str">
        <f ca="1">IF(IF($H2811="","",INDEX([1]NKC!$D$10:$D$5007,$H2811))=$C$8,"",IF($H2811="","",INDEX([1]NKC!$F$10:$F$5007,$H2811)))</f>
        <v/>
      </c>
      <c r="G2811" s="50">
        <f ca="1">IF(SUM(E2811:F2811)=0,0,$G$11+SUM(E$12:$E2811)-SUM(F$12:$F2811))</f>
        <v>0</v>
      </c>
      <c r="H2811" s="51" t="str">
        <f ca="1">IF(IF(TYPE(MATCH($C$8,OFFSET([1]NKC!$D$10,H2810,0):'[1]NKC'!$D$5007,0)+H2810)=16,"",MATCH($C$8,OFFSET([1]NKC!$D$10,H2810,0):'[1]NKC'!$D$5007,0)+H2810)&lt;IF(TYPE(MATCH($C$8,OFFSET([1]NKC!$E$10,H2810,0):'[1]NKC'!$E$5007,0)+H2810)=16,"",MATCH($C$8,OFFSET([1]NKC!$E$10,H2810,0):'[1]NKC'!$E$5007,0)+H2810),IF(TYPE(MATCH($C$8,OFFSET([1]NKC!$D$10,H2810,0):'[1]NKC'!$D$5007,0)+H2810)=16,"",MATCH($C$8,OFFSET([1]NKC!$D$10,H2810,0):'[1]NKC'!$D$5007,0)+H2810),IF(TYPE(MATCH($C$8,OFFSET([1]NKC!$E$10,H2810,0):'[1]NKC'!$E$5007,0)+H2810)=16,"",MATCH($C$8,OFFSET([1]NKC!$E$10,H2810,0):'[1]NKC'!$E$5007,0)+H2810))</f>
        <v/>
      </c>
    </row>
    <row r="2812" spans="1:8" s="52" customFormat="1" ht="14.25" hidden="1">
      <c r="A2812" s="45" t="str">
        <f ca="1">IF($H2812="","",INDEX([1]NKC!$A$10:$A$5007,$H2812))</f>
        <v/>
      </c>
      <c r="B2812" s="46" t="str">
        <f ca="1">IF($H2812="","",INDEX([1]NKC!$B$10:$B$5007,$H2812))</f>
        <v/>
      </c>
      <c r="C2812" s="47" t="str">
        <f ca="1">IF($H2812="","",INDEX([1]NKC!$C$10:$C$5007,$H2812))</f>
        <v/>
      </c>
      <c r="D2812" s="48" t="str">
        <f ca="1">IF(IF($H2812="","",INDEX([1]NKC!$D$10:$D$5007,$H2812))=$C$8,IF($H2812="","",INDEX([1]NKC!$E$10:$E$5007,$H2812)),IF($H2812="","",INDEX([1]NKC!$D$10:$D$5007,$H2812)))</f>
        <v/>
      </c>
      <c r="E2812" s="49" t="str">
        <f ca="1">IF(IF($H2812="","",INDEX([1]NKC!$E$10:$E$5007,$H2812))=$C$8,"",IF($H2812="","",INDEX([1]NKC!$F$10:$F$5007,$H2812)))</f>
        <v/>
      </c>
      <c r="F2812" s="55" t="str">
        <f ca="1">IF(IF($H2812="","",INDEX([1]NKC!$D$10:$D$5007,$H2812))=$C$8,"",IF($H2812="","",INDEX([1]NKC!$F$10:$F$5007,$H2812)))</f>
        <v/>
      </c>
      <c r="G2812" s="50">
        <f ca="1">IF(SUM(E2812:F2812)=0,0,$G$11+SUM(E$12:$E2812)-SUM(F$12:$F2812))</f>
        <v>0</v>
      </c>
      <c r="H2812" s="51" t="str">
        <f ca="1">IF(IF(TYPE(MATCH($C$8,OFFSET([1]NKC!$D$10,H2811,0):'[1]NKC'!$D$5007,0)+H2811)=16,"",MATCH($C$8,OFFSET([1]NKC!$D$10,H2811,0):'[1]NKC'!$D$5007,0)+H2811)&lt;IF(TYPE(MATCH($C$8,OFFSET([1]NKC!$E$10,H2811,0):'[1]NKC'!$E$5007,0)+H2811)=16,"",MATCH($C$8,OFFSET([1]NKC!$E$10,H2811,0):'[1]NKC'!$E$5007,0)+H2811),IF(TYPE(MATCH($C$8,OFFSET([1]NKC!$D$10,H2811,0):'[1]NKC'!$D$5007,0)+H2811)=16,"",MATCH($C$8,OFFSET([1]NKC!$D$10,H2811,0):'[1]NKC'!$D$5007,0)+H2811),IF(TYPE(MATCH($C$8,OFFSET([1]NKC!$E$10,H2811,0):'[1]NKC'!$E$5007,0)+H2811)=16,"",MATCH($C$8,OFFSET([1]NKC!$E$10,H2811,0):'[1]NKC'!$E$5007,0)+H2811))</f>
        <v/>
      </c>
    </row>
    <row r="2813" spans="1:8" s="52" customFormat="1" ht="14.25" hidden="1">
      <c r="A2813" s="45" t="str">
        <f ca="1">IF($H2813="","",INDEX([1]NKC!$A$10:$A$5007,$H2813))</f>
        <v/>
      </c>
      <c r="B2813" s="46" t="str">
        <f ca="1">IF($H2813="","",INDEX([1]NKC!$B$10:$B$5007,$H2813))</f>
        <v/>
      </c>
      <c r="C2813" s="47" t="str">
        <f ca="1">IF($H2813="","",INDEX([1]NKC!$C$10:$C$5007,$H2813))</f>
        <v/>
      </c>
      <c r="D2813" s="48" t="str">
        <f ca="1">IF(IF($H2813="","",INDEX([1]NKC!$D$10:$D$5007,$H2813))=$C$8,IF($H2813="","",INDEX([1]NKC!$E$10:$E$5007,$H2813)),IF($H2813="","",INDEX([1]NKC!$D$10:$D$5007,$H2813)))</f>
        <v/>
      </c>
      <c r="E2813" s="49" t="str">
        <f ca="1">IF(IF($H2813="","",INDEX([1]NKC!$E$10:$E$5007,$H2813))=$C$8,"",IF($H2813="","",INDEX([1]NKC!$F$10:$F$5007,$H2813)))</f>
        <v/>
      </c>
      <c r="F2813" s="55" t="str">
        <f ca="1">IF(IF($H2813="","",INDEX([1]NKC!$D$10:$D$5007,$H2813))=$C$8,"",IF($H2813="","",INDEX([1]NKC!$F$10:$F$5007,$H2813)))</f>
        <v/>
      </c>
      <c r="G2813" s="50">
        <f ca="1">IF(SUM(E2813:F2813)=0,0,$G$11+SUM(E$12:$E2813)-SUM(F$12:$F2813))</f>
        <v>0</v>
      </c>
      <c r="H2813" s="51" t="str">
        <f ca="1">IF(IF(TYPE(MATCH($C$8,OFFSET([1]NKC!$D$10,H2812,0):'[1]NKC'!$D$5007,0)+H2812)=16,"",MATCH($C$8,OFFSET([1]NKC!$D$10,H2812,0):'[1]NKC'!$D$5007,0)+H2812)&lt;IF(TYPE(MATCH($C$8,OFFSET([1]NKC!$E$10,H2812,0):'[1]NKC'!$E$5007,0)+H2812)=16,"",MATCH($C$8,OFFSET([1]NKC!$E$10,H2812,0):'[1]NKC'!$E$5007,0)+H2812),IF(TYPE(MATCH($C$8,OFFSET([1]NKC!$D$10,H2812,0):'[1]NKC'!$D$5007,0)+H2812)=16,"",MATCH($C$8,OFFSET([1]NKC!$D$10,H2812,0):'[1]NKC'!$D$5007,0)+H2812),IF(TYPE(MATCH($C$8,OFFSET([1]NKC!$E$10,H2812,0):'[1]NKC'!$E$5007,0)+H2812)=16,"",MATCH($C$8,OFFSET([1]NKC!$E$10,H2812,0):'[1]NKC'!$E$5007,0)+H2812))</f>
        <v/>
      </c>
    </row>
    <row r="2814" spans="1:8" s="52" customFormat="1" ht="14.25" hidden="1">
      <c r="A2814" s="45" t="str">
        <f ca="1">IF($H2814="","",INDEX([1]NKC!$A$10:$A$5007,$H2814))</f>
        <v/>
      </c>
      <c r="B2814" s="46" t="str">
        <f ca="1">IF($H2814="","",INDEX([1]NKC!$B$10:$B$5007,$H2814))</f>
        <v/>
      </c>
      <c r="C2814" s="47" t="str">
        <f ca="1">IF($H2814="","",INDEX([1]NKC!$C$10:$C$5007,$H2814))</f>
        <v/>
      </c>
      <c r="D2814" s="48" t="str">
        <f ca="1">IF(IF($H2814="","",INDEX([1]NKC!$D$10:$D$5007,$H2814))=$C$8,IF($H2814="","",INDEX([1]NKC!$E$10:$E$5007,$H2814)),IF($H2814="","",INDEX([1]NKC!$D$10:$D$5007,$H2814)))</f>
        <v/>
      </c>
      <c r="E2814" s="49" t="str">
        <f ca="1">IF(IF($H2814="","",INDEX([1]NKC!$E$10:$E$5007,$H2814))=$C$8,"",IF($H2814="","",INDEX([1]NKC!$F$10:$F$5007,$H2814)))</f>
        <v/>
      </c>
      <c r="F2814" s="55" t="str">
        <f ca="1">IF(IF($H2814="","",INDEX([1]NKC!$D$10:$D$5007,$H2814))=$C$8,"",IF($H2814="","",INDEX([1]NKC!$F$10:$F$5007,$H2814)))</f>
        <v/>
      </c>
      <c r="G2814" s="50">
        <f ca="1">IF(SUM(E2814:F2814)=0,0,$G$11+SUM(E$12:$E2814)-SUM(F$12:$F2814))</f>
        <v>0</v>
      </c>
      <c r="H2814" s="51" t="str">
        <f ca="1">IF(IF(TYPE(MATCH($C$8,OFFSET([1]NKC!$D$10,H2813,0):'[1]NKC'!$D$5007,0)+H2813)=16,"",MATCH($C$8,OFFSET([1]NKC!$D$10,H2813,0):'[1]NKC'!$D$5007,0)+H2813)&lt;IF(TYPE(MATCH($C$8,OFFSET([1]NKC!$E$10,H2813,0):'[1]NKC'!$E$5007,0)+H2813)=16,"",MATCH($C$8,OFFSET([1]NKC!$E$10,H2813,0):'[1]NKC'!$E$5007,0)+H2813),IF(TYPE(MATCH($C$8,OFFSET([1]NKC!$D$10,H2813,0):'[1]NKC'!$D$5007,0)+H2813)=16,"",MATCH($C$8,OFFSET([1]NKC!$D$10,H2813,0):'[1]NKC'!$D$5007,0)+H2813),IF(TYPE(MATCH($C$8,OFFSET([1]NKC!$E$10,H2813,0):'[1]NKC'!$E$5007,0)+H2813)=16,"",MATCH($C$8,OFFSET([1]NKC!$E$10,H2813,0):'[1]NKC'!$E$5007,0)+H2813))</f>
        <v/>
      </c>
    </row>
    <row r="2815" spans="1:8" s="52" customFormat="1" ht="14.25" hidden="1">
      <c r="A2815" s="45" t="str">
        <f ca="1">IF($H2815="","",INDEX([1]NKC!$A$10:$A$5007,$H2815))</f>
        <v/>
      </c>
      <c r="B2815" s="46" t="str">
        <f ca="1">IF($H2815="","",INDEX([1]NKC!$B$10:$B$5007,$H2815))</f>
        <v/>
      </c>
      <c r="C2815" s="47" t="str">
        <f ca="1">IF($H2815="","",INDEX([1]NKC!$C$10:$C$5007,$H2815))</f>
        <v/>
      </c>
      <c r="D2815" s="48" t="str">
        <f ca="1">IF(IF($H2815="","",INDEX([1]NKC!$D$10:$D$5007,$H2815))=$C$8,IF($H2815="","",INDEX([1]NKC!$E$10:$E$5007,$H2815)),IF($H2815="","",INDEX([1]NKC!$D$10:$D$5007,$H2815)))</f>
        <v/>
      </c>
      <c r="E2815" s="49" t="str">
        <f ca="1">IF(IF($H2815="","",INDEX([1]NKC!$E$10:$E$5007,$H2815))=$C$8,"",IF($H2815="","",INDEX([1]NKC!$F$10:$F$5007,$H2815)))</f>
        <v/>
      </c>
      <c r="F2815" s="55" t="str">
        <f ca="1">IF(IF($H2815="","",INDEX([1]NKC!$D$10:$D$5007,$H2815))=$C$8,"",IF($H2815="","",INDEX([1]NKC!$F$10:$F$5007,$H2815)))</f>
        <v/>
      </c>
      <c r="G2815" s="50">
        <f ca="1">IF(SUM(E2815:F2815)=0,0,$G$11+SUM(E$12:$E2815)-SUM(F$12:$F2815))</f>
        <v>0</v>
      </c>
      <c r="H2815" s="51" t="str">
        <f ca="1">IF(IF(TYPE(MATCH($C$8,OFFSET([1]NKC!$D$10,H2814,0):'[1]NKC'!$D$5007,0)+H2814)=16,"",MATCH($C$8,OFFSET([1]NKC!$D$10,H2814,0):'[1]NKC'!$D$5007,0)+H2814)&lt;IF(TYPE(MATCH($C$8,OFFSET([1]NKC!$E$10,H2814,0):'[1]NKC'!$E$5007,0)+H2814)=16,"",MATCH($C$8,OFFSET([1]NKC!$E$10,H2814,0):'[1]NKC'!$E$5007,0)+H2814),IF(TYPE(MATCH($C$8,OFFSET([1]NKC!$D$10,H2814,0):'[1]NKC'!$D$5007,0)+H2814)=16,"",MATCH($C$8,OFFSET([1]NKC!$D$10,H2814,0):'[1]NKC'!$D$5007,0)+H2814),IF(TYPE(MATCH($C$8,OFFSET([1]NKC!$E$10,H2814,0):'[1]NKC'!$E$5007,0)+H2814)=16,"",MATCH($C$8,OFFSET([1]NKC!$E$10,H2814,0):'[1]NKC'!$E$5007,0)+H2814))</f>
        <v/>
      </c>
    </row>
    <row r="2816" spans="1:8" s="52" customFormat="1" ht="14.25" hidden="1">
      <c r="A2816" s="45" t="str">
        <f ca="1">IF($H2816="","",INDEX([1]NKC!$A$10:$A$5007,$H2816))</f>
        <v/>
      </c>
      <c r="B2816" s="46" t="str">
        <f ca="1">IF($H2816="","",INDEX([1]NKC!$B$10:$B$5007,$H2816))</f>
        <v/>
      </c>
      <c r="C2816" s="47" t="str">
        <f ca="1">IF($H2816="","",INDEX([1]NKC!$C$10:$C$5007,$H2816))</f>
        <v/>
      </c>
      <c r="D2816" s="48" t="str">
        <f ca="1">IF(IF($H2816="","",INDEX([1]NKC!$D$10:$D$5007,$H2816))=$C$8,IF($H2816="","",INDEX([1]NKC!$E$10:$E$5007,$H2816)),IF($H2816="","",INDEX([1]NKC!$D$10:$D$5007,$H2816)))</f>
        <v/>
      </c>
      <c r="E2816" s="49" t="str">
        <f ca="1">IF(IF($H2816="","",INDEX([1]NKC!$E$10:$E$5007,$H2816))=$C$8,"",IF($H2816="","",INDEX([1]NKC!$F$10:$F$5007,$H2816)))</f>
        <v/>
      </c>
      <c r="F2816" s="55" t="str">
        <f ca="1">IF(IF($H2816="","",INDEX([1]NKC!$D$10:$D$5007,$H2816))=$C$8,"",IF($H2816="","",INDEX([1]NKC!$F$10:$F$5007,$H2816)))</f>
        <v/>
      </c>
      <c r="G2816" s="50">
        <f ca="1">IF(SUM(E2816:F2816)=0,0,$G$11+SUM(E$12:$E2816)-SUM(F$12:$F2816))</f>
        <v>0</v>
      </c>
      <c r="H2816" s="51" t="str">
        <f ca="1">IF(IF(TYPE(MATCH($C$8,OFFSET([1]NKC!$D$10,H2815,0):'[1]NKC'!$D$5007,0)+H2815)=16,"",MATCH($C$8,OFFSET([1]NKC!$D$10,H2815,0):'[1]NKC'!$D$5007,0)+H2815)&lt;IF(TYPE(MATCH($C$8,OFFSET([1]NKC!$E$10,H2815,0):'[1]NKC'!$E$5007,0)+H2815)=16,"",MATCH($C$8,OFFSET([1]NKC!$E$10,H2815,0):'[1]NKC'!$E$5007,0)+H2815),IF(TYPE(MATCH($C$8,OFFSET([1]NKC!$D$10,H2815,0):'[1]NKC'!$D$5007,0)+H2815)=16,"",MATCH($C$8,OFFSET([1]NKC!$D$10,H2815,0):'[1]NKC'!$D$5007,0)+H2815),IF(TYPE(MATCH($C$8,OFFSET([1]NKC!$E$10,H2815,0):'[1]NKC'!$E$5007,0)+H2815)=16,"",MATCH($C$8,OFFSET([1]NKC!$E$10,H2815,0):'[1]NKC'!$E$5007,0)+H2815))</f>
        <v/>
      </c>
    </row>
    <row r="2817" spans="1:8" s="52" customFormat="1" ht="14.25" hidden="1">
      <c r="A2817" s="45" t="str">
        <f ca="1">IF($H2817="","",INDEX([1]NKC!$A$10:$A$5007,$H2817))</f>
        <v/>
      </c>
      <c r="B2817" s="46" t="str">
        <f ca="1">IF($H2817="","",INDEX([1]NKC!$B$10:$B$5007,$H2817))</f>
        <v/>
      </c>
      <c r="C2817" s="47" t="str">
        <f ca="1">IF($H2817="","",INDEX([1]NKC!$C$10:$C$5007,$H2817))</f>
        <v/>
      </c>
      <c r="D2817" s="48" t="str">
        <f ca="1">IF(IF($H2817="","",INDEX([1]NKC!$D$10:$D$5007,$H2817))=$C$8,IF($H2817="","",INDEX([1]NKC!$E$10:$E$5007,$H2817)),IF($H2817="","",INDEX([1]NKC!$D$10:$D$5007,$H2817)))</f>
        <v/>
      </c>
      <c r="E2817" s="49" t="str">
        <f ca="1">IF(IF($H2817="","",INDEX([1]NKC!$E$10:$E$5007,$H2817))=$C$8,"",IF($H2817="","",INDEX([1]NKC!$F$10:$F$5007,$H2817)))</f>
        <v/>
      </c>
      <c r="F2817" s="55" t="str">
        <f ca="1">IF(IF($H2817="","",INDEX([1]NKC!$D$10:$D$5007,$H2817))=$C$8,"",IF($H2817="","",INDEX([1]NKC!$F$10:$F$5007,$H2817)))</f>
        <v/>
      </c>
      <c r="G2817" s="50">
        <f ca="1">IF(SUM(E2817:F2817)=0,0,$G$11+SUM(E$12:$E2817)-SUM(F$12:$F2817))</f>
        <v>0</v>
      </c>
      <c r="H2817" s="51" t="str">
        <f ca="1">IF(IF(TYPE(MATCH($C$8,OFFSET([1]NKC!$D$10,H2816,0):'[1]NKC'!$D$5007,0)+H2816)=16,"",MATCH($C$8,OFFSET([1]NKC!$D$10,H2816,0):'[1]NKC'!$D$5007,0)+H2816)&lt;IF(TYPE(MATCH($C$8,OFFSET([1]NKC!$E$10,H2816,0):'[1]NKC'!$E$5007,0)+H2816)=16,"",MATCH($C$8,OFFSET([1]NKC!$E$10,H2816,0):'[1]NKC'!$E$5007,0)+H2816),IF(TYPE(MATCH($C$8,OFFSET([1]NKC!$D$10,H2816,0):'[1]NKC'!$D$5007,0)+H2816)=16,"",MATCH($C$8,OFFSET([1]NKC!$D$10,H2816,0):'[1]NKC'!$D$5007,0)+H2816),IF(TYPE(MATCH($C$8,OFFSET([1]NKC!$E$10,H2816,0):'[1]NKC'!$E$5007,0)+H2816)=16,"",MATCH($C$8,OFFSET([1]NKC!$E$10,H2816,0):'[1]NKC'!$E$5007,0)+H2816))</f>
        <v/>
      </c>
    </row>
    <row r="2818" spans="1:8" s="52" customFormat="1" ht="14.25" hidden="1">
      <c r="A2818" s="45" t="str">
        <f ca="1">IF($H2818="","",INDEX([1]NKC!$A$10:$A$5007,$H2818))</f>
        <v/>
      </c>
      <c r="B2818" s="46" t="str">
        <f ca="1">IF($H2818="","",INDEX([1]NKC!$B$10:$B$5007,$H2818))</f>
        <v/>
      </c>
      <c r="C2818" s="47" t="str">
        <f ca="1">IF($H2818="","",INDEX([1]NKC!$C$10:$C$5007,$H2818))</f>
        <v/>
      </c>
      <c r="D2818" s="48" t="str">
        <f ca="1">IF(IF($H2818="","",INDEX([1]NKC!$D$10:$D$5007,$H2818))=$C$8,IF($H2818="","",INDEX([1]NKC!$E$10:$E$5007,$H2818)),IF($H2818="","",INDEX([1]NKC!$D$10:$D$5007,$H2818)))</f>
        <v/>
      </c>
      <c r="E2818" s="49" t="str">
        <f ca="1">IF(IF($H2818="","",INDEX([1]NKC!$E$10:$E$5007,$H2818))=$C$8,"",IF($H2818="","",INDEX([1]NKC!$F$10:$F$5007,$H2818)))</f>
        <v/>
      </c>
      <c r="F2818" s="55" t="str">
        <f ca="1">IF(IF($H2818="","",INDEX([1]NKC!$D$10:$D$5007,$H2818))=$C$8,"",IF($H2818="","",INDEX([1]NKC!$F$10:$F$5007,$H2818)))</f>
        <v/>
      </c>
      <c r="G2818" s="50">
        <f ca="1">IF(SUM(E2818:F2818)=0,0,$G$11+SUM(E$12:$E2818)-SUM(F$12:$F2818))</f>
        <v>0</v>
      </c>
      <c r="H2818" s="51" t="str">
        <f ca="1">IF(IF(TYPE(MATCH($C$8,OFFSET([1]NKC!$D$10,H2817,0):'[1]NKC'!$D$5007,0)+H2817)=16,"",MATCH($C$8,OFFSET([1]NKC!$D$10,H2817,0):'[1]NKC'!$D$5007,0)+H2817)&lt;IF(TYPE(MATCH($C$8,OFFSET([1]NKC!$E$10,H2817,0):'[1]NKC'!$E$5007,0)+H2817)=16,"",MATCH($C$8,OFFSET([1]NKC!$E$10,H2817,0):'[1]NKC'!$E$5007,0)+H2817),IF(TYPE(MATCH($C$8,OFFSET([1]NKC!$D$10,H2817,0):'[1]NKC'!$D$5007,0)+H2817)=16,"",MATCH($C$8,OFFSET([1]NKC!$D$10,H2817,0):'[1]NKC'!$D$5007,0)+H2817),IF(TYPE(MATCH($C$8,OFFSET([1]NKC!$E$10,H2817,0):'[1]NKC'!$E$5007,0)+H2817)=16,"",MATCH($C$8,OFFSET([1]NKC!$E$10,H2817,0):'[1]NKC'!$E$5007,0)+H2817))</f>
        <v/>
      </c>
    </row>
    <row r="2819" spans="1:8" s="52" customFormat="1" ht="14.25" hidden="1">
      <c r="A2819" s="45" t="str">
        <f ca="1">IF($H2819="","",INDEX([1]NKC!$A$10:$A$5007,$H2819))</f>
        <v/>
      </c>
      <c r="B2819" s="46" t="str">
        <f ca="1">IF($H2819="","",INDEX([1]NKC!$B$10:$B$5007,$H2819))</f>
        <v/>
      </c>
      <c r="C2819" s="47" t="str">
        <f ca="1">IF($H2819="","",INDEX([1]NKC!$C$10:$C$5007,$H2819))</f>
        <v/>
      </c>
      <c r="D2819" s="48" t="str">
        <f ca="1">IF(IF($H2819="","",INDEX([1]NKC!$D$10:$D$5007,$H2819))=$C$8,IF($H2819="","",INDEX([1]NKC!$E$10:$E$5007,$H2819)),IF($H2819="","",INDEX([1]NKC!$D$10:$D$5007,$H2819)))</f>
        <v/>
      </c>
      <c r="E2819" s="49" t="str">
        <f ca="1">IF(IF($H2819="","",INDEX([1]NKC!$E$10:$E$5007,$H2819))=$C$8,"",IF($H2819="","",INDEX([1]NKC!$F$10:$F$5007,$H2819)))</f>
        <v/>
      </c>
      <c r="F2819" s="55" t="str">
        <f ca="1">IF(IF($H2819="","",INDEX([1]NKC!$D$10:$D$5007,$H2819))=$C$8,"",IF($H2819="","",INDEX([1]NKC!$F$10:$F$5007,$H2819)))</f>
        <v/>
      </c>
      <c r="G2819" s="50">
        <f ca="1">IF(SUM(E2819:F2819)=0,0,$G$11+SUM(E$12:$E2819)-SUM(F$12:$F2819))</f>
        <v>0</v>
      </c>
      <c r="H2819" s="51" t="str">
        <f ca="1">IF(IF(TYPE(MATCH($C$8,OFFSET([1]NKC!$D$10,H2818,0):'[1]NKC'!$D$5007,0)+H2818)=16,"",MATCH($C$8,OFFSET([1]NKC!$D$10,H2818,0):'[1]NKC'!$D$5007,0)+H2818)&lt;IF(TYPE(MATCH($C$8,OFFSET([1]NKC!$E$10,H2818,0):'[1]NKC'!$E$5007,0)+H2818)=16,"",MATCH($C$8,OFFSET([1]NKC!$E$10,H2818,0):'[1]NKC'!$E$5007,0)+H2818),IF(TYPE(MATCH($C$8,OFFSET([1]NKC!$D$10,H2818,0):'[1]NKC'!$D$5007,0)+H2818)=16,"",MATCH($C$8,OFFSET([1]NKC!$D$10,H2818,0):'[1]NKC'!$D$5007,0)+H2818),IF(TYPE(MATCH($C$8,OFFSET([1]NKC!$E$10,H2818,0):'[1]NKC'!$E$5007,0)+H2818)=16,"",MATCH($C$8,OFFSET([1]NKC!$E$10,H2818,0):'[1]NKC'!$E$5007,0)+H2818))</f>
        <v/>
      </c>
    </row>
    <row r="2820" spans="1:8" s="52" customFormat="1" ht="14.25" hidden="1">
      <c r="A2820" s="45" t="str">
        <f ca="1">IF($H2820="","",INDEX([1]NKC!$A$10:$A$5007,$H2820))</f>
        <v/>
      </c>
      <c r="B2820" s="46" t="str">
        <f ca="1">IF($H2820="","",INDEX([1]NKC!$B$10:$B$5007,$H2820))</f>
        <v/>
      </c>
      <c r="C2820" s="47" t="str">
        <f ca="1">IF($H2820="","",INDEX([1]NKC!$C$10:$C$5007,$H2820))</f>
        <v/>
      </c>
      <c r="D2820" s="48" t="str">
        <f ca="1">IF(IF($H2820="","",INDEX([1]NKC!$D$10:$D$5007,$H2820))=$C$8,IF($H2820="","",INDEX([1]NKC!$E$10:$E$5007,$H2820)),IF($H2820="","",INDEX([1]NKC!$D$10:$D$5007,$H2820)))</f>
        <v/>
      </c>
      <c r="E2820" s="49" t="str">
        <f ca="1">IF(IF($H2820="","",INDEX([1]NKC!$E$10:$E$5007,$H2820))=$C$8,"",IF($H2820="","",INDEX([1]NKC!$F$10:$F$5007,$H2820)))</f>
        <v/>
      </c>
      <c r="F2820" s="55" t="str">
        <f ca="1">IF(IF($H2820="","",INDEX([1]NKC!$D$10:$D$5007,$H2820))=$C$8,"",IF($H2820="","",INDEX([1]NKC!$F$10:$F$5007,$H2820)))</f>
        <v/>
      </c>
      <c r="G2820" s="50">
        <f ca="1">IF(SUM(E2820:F2820)=0,0,$G$11+SUM(E$12:$E2820)-SUM(F$12:$F2820))</f>
        <v>0</v>
      </c>
      <c r="H2820" s="51" t="str">
        <f ca="1">IF(IF(TYPE(MATCH($C$8,OFFSET([1]NKC!$D$10,H2819,0):'[1]NKC'!$D$5007,0)+H2819)=16,"",MATCH($C$8,OFFSET([1]NKC!$D$10,H2819,0):'[1]NKC'!$D$5007,0)+H2819)&lt;IF(TYPE(MATCH($C$8,OFFSET([1]NKC!$E$10,H2819,0):'[1]NKC'!$E$5007,0)+H2819)=16,"",MATCH($C$8,OFFSET([1]NKC!$E$10,H2819,0):'[1]NKC'!$E$5007,0)+H2819),IF(TYPE(MATCH($C$8,OFFSET([1]NKC!$D$10,H2819,0):'[1]NKC'!$D$5007,0)+H2819)=16,"",MATCH($C$8,OFFSET([1]NKC!$D$10,H2819,0):'[1]NKC'!$D$5007,0)+H2819),IF(TYPE(MATCH($C$8,OFFSET([1]NKC!$E$10,H2819,0):'[1]NKC'!$E$5007,0)+H2819)=16,"",MATCH($C$8,OFFSET([1]NKC!$E$10,H2819,0):'[1]NKC'!$E$5007,0)+H2819))</f>
        <v/>
      </c>
    </row>
    <row r="2821" spans="1:8" s="52" customFormat="1" ht="14.25" hidden="1">
      <c r="A2821" s="45" t="str">
        <f ca="1">IF($H2821="","",INDEX([1]NKC!$A$10:$A$5007,$H2821))</f>
        <v/>
      </c>
      <c r="B2821" s="46" t="str">
        <f ca="1">IF($H2821="","",INDEX([1]NKC!$B$10:$B$5007,$H2821))</f>
        <v/>
      </c>
      <c r="C2821" s="47" t="str">
        <f ca="1">IF($H2821="","",INDEX([1]NKC!$C$10:$C$5007,$H2821))</f>
        <v/>
      </c>
      <c r="D2821" s="48" t="str">
        <f ca="1">IF(IF($H2821="","",INDEX([1]NKC!$D$10:$D$5007,$H2821))=$C$8,IF($H2821="","",INDEX([1]NKC!$E$10:$E$5007,$H2821)),IF($H2821="","",INDEX([1]NKC!$D$10:$D$5007,$H2821)))</f>
        <v/>
      </c>
      <c r="E2821" s="49" t="str">
        <f ca="1">IF(IF($H2821="","",INDEX([1]NKC!$E$10:$E$5007,$H2821))=$C$8,"",IF($H2821="","",INDEX([1]NKC!$F$10:$F$5007,$H2821)))</f>
        <v/>
      </c>
      <c r="F2821" s="55" t="str">
        <f ca="1">IF(IF($H2821="","",INDEX([1]NKC!$D$10:$D$5007,$H2821))=$C$8,"",IF($H2821="","",INDEX([1]NKC!$F$10:$F$5007,$H2821)))</f>
        <v/>
      </c>
      <c r="G2821" s="50">
        <f ca="1">IF(SUM(E2821:F2821)=0,0,$G$11+SUM(E$12:$E2821)-SUM(F$12:$F2821))</f>
        <v>0</v>
      </c>
      <c r="H2821" s="51" t="str">
        <f ca="1">IF(IF(TYPE(MATCH($C$8,OFFSET([1]NKC!$D$10,H2820,0):'[1]NKC'!$D$5007,0)+H2820)=16,"",MATCH($C$8,OFFSET([1]NKC!$D$10,H2820,0):'[1]NKC'!$D$5007,0)+H2820)&lt;IF(TYPE(MATCH($C$8,OFFSET([1]NKC!$E$10,H2820,0):'[1]NKC'!$E$5007,0)+H2820)=16,"",MATCH($C$8,OFFSET([1]NKC!$E$10,H2820,0):'[1]NKC'!$E$5007,0)+H2820),IF(TYPE(MATCH($C$8,OFFSET([1]NKC!$D$10,H2820,0):'[1]NKC'!$D$5007,0)+H2820)=16,"",MATCH($C$8,OFFSET([1]NKC!$D$10,H2820,0):'[1]NKC'!$D$5007,0)+H2820),IF(TYPE(MATCH($C$8,OFFSET([1]NKC!$E$10,H2820,0):'[1]NKC'!$E$5007,0)+H2820)=16,"",MATCH($C$8,OFFSET([1]NKC!$E$10,H2820,0):'[1]NKC'!$E$5007,0)+H2820))</f>
        <v/>
      </c>
    </row>
    <row r="2822" spans="1:8" s="52" customFormat="1" ht="14.25" hidden="1">
      <c r="A2822" s="45" t="str">
        <f ca="1">IF($H2822="","",INDEX([1]NKC!$A$10:$A$5007,$H2822))</f>
        <v/>
      </c>
      <c r="B2822" s="46" t="str">
        <f ca="1">IF($H2822="","",INDEX([1]NKC!$B$10:$B$5007,$H2822))</f>
        <v/>
      </c>
      <c r="C2822" s="47" t="str">
        <f ca="1">IF($H2822="","",INDEX([1]NKC!$C$10:$C$5007,$H2822))</f>
        <v/>
      </c>
      <c r="D2822" s="48" t="str">
        <f ca="1">IF(IF($H2822="","",INDEX([1]NKC!$D$10:$D$5007,$H2822))=$C$8,IF($H2822="","",INDEX([1]NKC!$E$10:$E$5007,$H2822)),IF($H2822="","",INDEX([1]NKC!$D$10:$D$5007,$H2822)))</f>
        <v/>
      </c>
      <c r="E2822" s="49" t="str">
        <f ca="1">IF(IF($H2822="","",INDEX([1]NKC!$E$10:$E$5007,$H2822))=$C$8,"",IF($H2822="","",INDEX([1]NKC!$F$10:$F$5007,$H2822)))</f>
        <v/>
      </c>
      <c r="F2822" s="55" t="str">
        <f ca="1">IF(IF($H2822="","",INDEX([1]NKC!$D$10:$D$5007,$H2822))=$C$8,"",IF($H2822="","",INDEX([1]NKC!$F$10:$F$5007,$H2822)))</f>
        <v/>
      </c>
      <c r="G2822" s="50">
        <f ca="1">IF(SUM(E2822:F2822)=0,0,$G$11+SUM(E$12:$E2822)-SUM(F$12:$F2822))</f>
        <v>0</v>
      </c>
      <c r="H2822" s="51" t="str">
        <f ca="1">IF(IF(TYPE(MATCH($C$8,OFFSET([1]NKC!$D$10,H2821,0):'[1]NKC'!$D$5007,0)+H2821)=16,"",MATCH($C$8,OFFSET([1]NKC!$D$10,H2821,0):'[1]NKC'!$D$5007,0)+H2821)&lt;IF(TYPE(MATCH($C$8,OFFSET([1]NKC!$E$10,H2821,0):'[1]NKC'!$E$5007,0)+H2821)=16,"",MATCH($C$8,OFFSET([1]NKC!$E$10,H2821,0):'[1]NKC'!$E$5007,0)+H2821),IF(TYPE(MATCH($C$8,OFFSET([1]NKC!$D$10,H2821,0):'[1]NKC'!$D$5007,0)+H2821)=16,"",MATCH($C$8,OFFSET([1]NKC!$D$10,H2821,0):'[1]NKC'!$D$5007,0)+H2821),IF(TYPE(MATCH($C$8,OFFSET([1]NKC!$E$10,H2821,0):'[1]NKC'!$E$5007,0)+H2821)=16,"",MATCH($C$8,OFFSET([1]NKC!$E$10,H2821,0):'[1]NKC'!$E$5007,0)+H2821))</f>
        <v/>
      </c>
    </row>
    <row r="2823" spans="1:8" s="52" customFormat="1" ht="14.25" hidden="1">
      <c r="A2823" s="45" t="str">
        <f ca="1">IF($H2823="","",INDEX([1]NKC!$A$10:$A$5007,$H2823))</f>
        <v/>
      </c>
      <c r="B2823" s="46" t="str">
        <f ca="1">IF($H2823="","",INDEX([1]NKC!$B$10:$B$5007,$H2823))</f>
        <v/>
      </c>
      <c r="C2823" s="47" t="str">
        <f ca="1">IF($H2823="","",INDEX([1]NKC!$C$10:$C$5007,$H2823))</f>
        <v/>
      </c>
      <c r="D2823" s="48" t="str">
        <f ca="1">IF(IF($H2823="","",INDEX([1]NKC!$D$10:$D$5007,$H2823))=$C$8,IF($H2823="","",INDEX([1]NKC!$E$10:$E$5007,$H2823)),IF($H2823="","",INDEX([1]NKC!$D$10:$D$5007,$H2823)))</f>
        <v/>
      </c>
      <c r="E2823" s="49" t="str">
        <f ca="1">IF(IF($H2823="","",INDEX([1]NKC!$E$10:$E$5007,$H2823))=$C$8,"",IF($H2823="","",INDEX([1]NKC!$F$10:$F$5007,$H2823)))</f>
        <v/>
      </c>
      <c r="F2823" s="55" t="str">
        <f ca="1">IF(IF($H2823="","",INDEX([1]NKC!$D$10:$D$5007,$H2823))=$C$8,"",IF($H2823="","",INDEX([1]NKC!$F$10:$F$5007,$H2823)))</f>
        <v/>
      </c>
      <c r="G2823" s="50">
        <f ca="1">IF(SUM(E2823:F2823)=0,0,$G$11+SUM(E$12:$E2823)-SUM(F$12:$F2823))</f>
        <v>0</v>
      </c>
      <c r="H2823" s="51" t="str">
        <f ca="1">IF(IF(TYPE(MATCH($C$8,OFFSET([1]NKC!$D$10,H2822,0):'[1]NKC'!$D$5007,0)+H2822)=16,"",MATCH($C$8,OFFSET([1]NKC!$D$10,H2822,0):'[1]NKC'!$D$5007,0)+H2822)&lt;IF(TYPE(MATCH($C$8,OFFSET([1]NKC!$E$10,H2822,0):'[1]NKC'!$E$5007,0)+H2822)=16,"",MATCH($C$8,OFFSET([1]NKC!$E$10,H2822,0):'[1]NKC'!$E$5007,0)+H2822),IF(TYPE(MATCH($C$8,OFFSET([1]NKC!$D$10,H2822,0):'[1]NKC'!$D$5007,0)+H2822)=16,"",MATCH($C$8,OFFSET([1]NKC!$D$10,H2822,0):'[1]NKC'!$D$5007,0)+H2822),IF(TYPE(MATCH($C$8,OFFSET([1]NKC!$E$10,H2822,0):'[1]NKC'!$E$5007,0)+H2822)=16,"",MATCH($C$8,OFFSET([1]NKC!$E$10,H2822,0):'[1]NKC'!$E$5007,0)+H2822))</f>
        <v/>
      </c>
    </row>
    <row r="2824" spans="1:8" s="52" customFormat="1" ht="14.25" hidden="1">
      <c r="A2824" s="45" t="str">
        <f ca="1">IF($H2824="","",INDEX([1]NKC!$A$10:$A$5007,$H2824))</f>
        <v/>
      </c>
      <c r="B2824" s="46" t="str">
        <f ca="1">IF($H2824="","",INDEX([1]NKC!$B$10:$B$5007,$H2824))</f>
        <v/>
      </c>
      <c r="C2824" s="47" t="str">
        <f ca="1">IF($H2824="","",INDEX([1]NKC!$C$10:$C$5007,$H2824))</f>
        <v/>
      </c>
      <c r="D2824" s="48" t="str">
        <f ca="1">IF(IF($H2824="","",INDEX([1]NKC!$D$10:$D$5007,$H2824))=$C$8,IF($H2824="","",INDEX([1]NKC!$E$10:$E$5007,$H2824)),IF($H2824="","",INDEX([1]NKC!$D$10:$D$5007,$H2824)))</f>
        <v/>
      </c>
      <c r="E2824" s="49" t="str">
        <f ca="1">IF(IF($H2824="","",INDEX([1]NKC!$E$10:$E$5007,$H2824))=$C$8,"",IF($H2824="","",INDEX([1]NKC!$F$10:$F$5007,$H2824)))</f>
        <v/>
      </c>
      <c r="F2824" s="55" t="str">
        <f ca="1">IF(IF($H2824="","",INDEX([1]NKC!$D$10:$D$5007,$H2824))=$C$8,"",IF($H2824="","",INDEX([1]NKC!$F$10:$F$5007,$H2824)))</f>
        <v/>
      </c>
      <c r="G2824" s="50">
        <f ca="1">IF(SUM(E2824:F2824)=0,0,$G$11+SUM(E$12:$E2824)-SUM(F$12:$F2824))</f>
        <v>0</v>
      </c>
      <c r="H2824" s="51" t="str">
        <f ca="1">IF(IF(TYPE(MATCH($C$8,OFFSET([1]NKC!$D$10,H2823,0):'[1]NKC'!$D$5007,0)+H2823)=16,"",MATCH($C$8,OFFSET([1]NKC!$D$10,H2823,0):'[1]NKC'!$D$5007,0)+H2823)&lt;IF(TYPE(MATCH($C$8,OFFSET([1]NKC!$E$10,H2823,0):'[1]NKC'!$E$5007,0)+H2823)=16,"",MATCH($C$8,OFFSET([1]NKC!$E$10,H2823,0):'[1]NKC'!$E$5007,0)+H2823),IF(TYPE(MATCH($C$8,OFFSET([1]NKC!$D$10,H2823,0):'[1]NKC'!$D$5007,0)+H2823)=16,"",MATCH($C$8,OFFSET([1]NKC!$D$10,H2823,0):'[1]NKC'!$D$5007,0)+H2823),IF(TYPE(MATCH($C$8,OFFSET([1]NKC!$E$10,H2823,0):'[1]NKC'!$E$5007,0)+H2823)=16,"",MATCH($C$8,OFFSET([1]NKC!$E$10,H2823,0):'[1]NKC'!$E$5007,0)+H2823))</f>
        <v/>
      </c>
    </row>
    <row r="2825" spans="1:8" s="52" customFormat="1" ht="14.25" hidden="1">
      <c r="A2825" s="45" t="str">
        <f ca="1">IF($H2825="","",INDEX([1]NKC!$A$10:$A$5007,$H2825))</f>
        <v/>
      </c>
      <c r="B2825" s="46" t="str">
        <f ca="1">IF($H2825="","",INDEX([1]NKC!$B$10:$B$5007,$H2825))</f>
        <v/>
      </c>
      <c r="C2825" s="47" t="str">
        <f ca="1">IF($H2825="","",INDEX([1]NKC!$C$10:$C$5007,$H2825))</f>
        <v/>
      </c>
      <c r="D2825" s="48" t="str">
        <f ca="1">IF(IF($H2825="","",INDEX([1]NKC!$D$10:$D$5007,$H2825))=$C$8,IF($H2825="","",INDEX([1]NKC!$E$10:$E$5007,$H2825)),IF($H2825="","",INDEX([1]NKC!$D$10:$D$5007,$H2825)))</f>
        <v/>
      </c>
      <c r="E2825" s="49" t="str">
        <f ca="1">IF(IF($H2825="","",INDEX([1]NKC!$E$10:$E$5007,$H2825))=$C$8,"",IF($H2825="","",INDEX([1]NKC!$F$10:$F$5007,$H2825)))</f>
        <v/>
      </c>
      <c r="F2825" s="55" t="str">
        <f ca="1">IF(IF($H2825="","",INDEX([1]NKC!$D$10:$D$5007,$H2825))=$C$8,"",IF($H2825="","",INDEX([1]NKC!$F$10:$F$5007,$H2825)))</f>
        <v/>
      </c>
      <c r="G2825" s="50">
        <f ca="1">IF(SUM(E2825:F2825)=0,0,$G$11+SUM(E$12:$E2825)-SUM(F$12:$F2825))</f>
        <v>0</v>
      </c>
      <c r="H2825" s="51" t="str">
        <f ca="1">IF(IF(TYPE(MATCH($C$8,OFFSET([1]NKC!$D$10,H2824,0):'[1]NKC'!$D$5007,0)+H2824)=16,"",MATCH($C$8,OFFSET([1]NKC!$D$10,H2824,0):'[1]NKC'!$D$5007,0)+H2824)&lt;IF(TYPE(MATCH($C$8,OFFSET([1]NKC!$E$10,H2824,0):'[1]NKC'!$E$5007,0)+H2824)=16,"",MATCH($C$8,OFFSET([1]NKC!$E$10,H2824,0):'[1]NKC'!$E$5007,0)+H2824),IF(TYPE(MATCH($C$8,OFFSET([1]NKC!$D$10,H2824,0):'[1]NKC'!$D$5007,0)+H2824)=16,"",MATCH($C$8,OFFSET([1]NKC!$D$10,H2824,0):'[1]NKC'!$D$5007,0)+H2824),IF(TYPE(MATCH($C$8,OFFSET([1]NKC!$E$10,H2824,0):'[1]NKC'!$E$5007,0)+H2824)=16,"",MATCH($C$8,OFFSET([1]NKC!$E$10,H2824,0):'[1]NKC'!$E$5007,0)+H2824))</f>
        <v/>
      </c>
    </row>
    <row r="2826" spans="1:8" s="52" customFormat="1" ht="14.25" hidden="1">
      <c r="A2826" s="45" t="str">
        <f ca="1">IF($H2826="","",INDEX([1]NKC!$A$10:$A$5007,$H2826))</f>
        <v/>
      </c>
      <c r="B2826" s="46" t="str">
        <f ca="1">IF($H2826="","",INDEX([1]NKC!$B$10:$B$5007,$H2826))</f>
        <v/>
      </c>
      <c r="C2826" s="47" t="str">
        <f ca="1">IF($H2826="","",INDEX([1]NKC!$C$10:$C$5007,$H2826))</f>
        <v/>
      </c>
      <c r="D2826" s="48" t="str">
        <f ca="1">IF(IF($H2826="","",INDEX([1]NKC!$D$10:$D$5007,$H2826))=$C$8,IF($H2826="","",INDEX([1]NKC!$E$10:$E$5007,$H2826)),IF($H2826="","",INDEX([1]NKC!$D$10:$D$5007,$H2826)))</f>
        <v/>
      </c>
      <c r="E2826" s="49" t="str">
        <f ca="1">IF(IF($H2826="","",INDEX([1]NKC!$E$10:$E$5007,$H2826))=$C$8,"",IF($H2826="","",INDEX([1]NKC!$F$10:$F$5007,$H2826)))</f>
        <v/>
      </c>
      <c r="F2826" s="55" t="str">
        <f ca="1">IF(IF($H2826="","",INDEX([1]NKC!$D$10:$D$5007,$H2826))=$C$8,"",IF($H2826="","",INDEX([1]NKC!$F$10:$F$5007,$H2826)))</f>
        <v/>
      </c>
      <c r="G2826" s="50">
        <f ca="1">IF(SUM(E2826:F2826)=0,0,$G$11+SUM(E$12:$E2826)-SUM(F$12:$F2826))</f>
        <v>0</v>
      </c>
      <c r="H2826" s="51" t="str">
        <f ca="1">IF(IF(TYPE(MATCH($C$8,OFFSET([1]NKC!$D$10,H2825,0):'[1]NKC'!$D$5007,0)+H2825)=16,"",MATCH($C$8,OFFSET([1]NKC!$D$10,H2825,0):'[1]NKC'!$D$5007,0)+H2825)&lt;IF(TYPE(MATCH($C$8,OFFSET([1]NKC!$E$10,H2825,0):'[1]NKC'!$E$5007,0)+H2825)=16,"",MATCH($C$8,OFFSET([1]NKC!$E$10,H2825,0):'[1]NKC'!$E$5007,0)+H2825),IF(TYPE(MATCH($C$8,OFFSET([1]NKC!$D$10,H2825,0):'[1]NKC'!$D$5007,0)+H2825)=16,"",MATCH($C$8,OFFSET([1]NKC!$D$10,H2825,0):'[1]NKC'!$D$5007,0)+H2825),IF(TYPE(MATCH($C$8,OFFSET([1]NKC!$E$10,H2825,0):'[1]NKC'!$E$5007,0)+H2825)=16,"",MATCH($C$8,OFFSET([1]NKC!$E$10,H2825,0):'[1]NKC'!$E$5007,0)+H2825))</f>
        <v/>
      </c>
    </row>
    <row r="2827" spans="1:8" s="52" customFormat="1" ht="14.25" hidden="1">
      <c r="A2827" s="45" t="str">
        <f ca="1">IF($H2827="","",INDEX([1]NKC!$A$10:$A$5007,$H2827))</f>
        <v/>
      </c>
      <c r="B2827" s="46" t="str">
        <f ca="1">IF($H2827="","",INDEX([1]NKC!$B$10:$B$5007,$H2827))</f>
        <v/>
      </c>
      <c r="C2827" s="47" t="str">
        <f ca="1">IF($H2827="","",INDEX([1]NKC!$C$10:$C$5007,$H2827))</f>
        <v/>
      </c>
      <c r="D2827" s="48" t="str">
        <f ca="1">IF(IF($H2827="","",INDEX([1]NKC!$D$10:$D$5007,$H2827))=$C$8,IF($H2827="","",INDEX([1]NKC!$E$10:$E$5007,$H2827)),IF($H2827="","",INDEX([1]NKC!$D$10:$D$5007,$H2827)))</f>
        <v/>
      </c>
      <c r="E2827" s="49" t="str">
        <f ca="1">IF(IF($H2827="","",INDEX([1]NKC!$E$10:$E$5007,$H2827))=$C$8,"",IF($H2827="","",INDEX([1]NKC!$F$10:$F$5007,$H2827)))</f>
        <v/>
      </c>
      <c r="F2827" s="55" t="str">
        <f ca="1">IF(IF($H2827="","",INDEX([1]NKC!$D$10:$D$5007,$H2827))=$C$8,"",IF($H2827="","",INDEX([1]NKC!$F$10:$F$5007,$H2827)))</f>
        <v/>
      </c>
      <c r="G2827" s="50">
        <f ca="1">IF(SUM(E2827:F2827)=0,0,$G$11+SUM(E$12:$E2827)-SUM(F$12:$F2827))</f>
        <v>0</v>
      </c>
      <c r="H2827" s="51" t="str">
        <f ca="1">IF(IF(TYPE(MATCH($C$8,OFFSET([1]NKC!$D$10,H2826,0):'[1]NKC'!$D$5007,0)+H2826)=16,"",MATCH($C$8,OFFSET([1]NKC!$D$10,H2826,0):'[1]NKC'!$D$5007,0)+H2826)&lt;IF(TYPE(MATCH($C$8,OFFSET([1]NKC!$E$10,H2826,0):'[1]NKC'!$E$5007,0)+H2826)=16,"",MATCH($C$8,OFFSET([1]NKC!$E$10,H2826,0):'[1]NKC'!$E$5007,0)+H2826),IF(TYPE(MATCH($C$8,OFFSET([1]NKC!$D$10,H2826,0):'[1]NKC'!$D$5007,0)+H2826)=16,"",MATCH($C$8,OFFSET([1]NKC!$D$10,H2826,0):'[1]NKC'!$D$5007,0)+H2826),IF(TYPE(MATCH($C$8,OFFSET([1]NKC!$E$10,H2826,0):'[1]NKC'!$E$5007,0)+H2826)=16,"",MATCH($C$8,OFFSET([1]NKC!$E$10,H2826,0):'[1]NKC'!$E$5007,0)+H2826))</f>
        <v/>
      </c>
    </row>
    <row r="2828" spans="1:8" s="52" customFormat="1" ht="14.25" hidden="1">
      <c r="A2828" s="45" t="str">
        <f ca="1">IF($H2828="","",INDEX([1]NKC!$A$10:$A$5007,$H2828))</f>
        <v/>
      </c>
      <c r="B2828" s="46" t="str">
        <f ca="1">IF($H2828="","",INDEX([1]NKC!$B$10:$B$5007,$H2828))</f>
        <v/>
      </c>
      <c r="C2828" s="47" t="str">
        <f ca="1">IF($H2828="","",INDEX([1]NKC!$C$10:$C$5007,$H2828))</f>
        <v/>
      </c>
      <c r="D2828" s="48" t="str">
        <f ca="1">IF(IF($H2828="","",INDEX([1]NKC!$D$10:$D$5007,$H2828))=$C$8,IF($H2828="","",INDEX([1]NKC!$E$10:$E$5007,$H2828)),IF($H2828="","",INDEX([1]NKC!$D$10:$D$5007,$H2828)))</f>
        <v/>
      </c>
      <c r="E2828" s="49" t="str">
        <f ca="1">IF(IF($H2828="","",INDEX([1]NKC!$E$10:$E$5007,$H2828))=$C$8,"",IF($H2828="","",INDEX([1]NKC!$F$10:$F$5007,$H2828)))</f>
        <v/>
      </c>
      <c r="F2828" s="55" t="str">
        <f ca="1">IF(IF($H2828="","",INDEX([1]NKC!$D$10:$D$5007,$H2828))=$C$8,"",IF($H2828="","",INDEX([1]NKC!$F$10:$F$5007,$H2828)))</f>
        <v/>
      </c>
      <c r="G2828" s="50">
        <f ca="1">IF(SUM(E2828:F2828)=0,0,$G$11+SUM(E$12:$E2828)-SUM(F$12:$F2828))</f>
        <v>0</v>
      </c>
      <c r="H2828" s="51" t="str">
        <f ca="1">IF(IF(TYPE(MATCH($C$8,OFFSET([1]NKC!$D$10,H2827,0):'[1]NKC'!$D$5007,0)+H2827)=16,"",MATCH($C$8,OFFSET([1]NKC!$D$10,H2827,0):'[1]NKC'!$D$5007,0)+H2827)&lt;IF(TYPE(MATCH($C$8,OFFSET([1]NKC!$E$10,H2827,0):'[1]NKC'!$E$5007,0)+H2827)=16,"",MATCH($C$8,OFFSET([1]NKC!$E$10,H2827,0):'[1]NKC'!$E$5007,0)+H2827),IF(TYPE(MATCH($C$8,OFFSET([1]NKC!$D$10,H2827,0):'[1]NKC'!$D$5007,0)+H2827)=16,"",MATCH($C$8,OFFSET([1]NKC!$D$10,H2827,0):'[1]NKC'!$D$5007,0)+H2827),IF(TYPE(MATCH($C$8,OFFSET([1]NKC!$E$10,H2827,0):'[1]NKC'!$E$5007,0)+H2827)=16,"",MATCH($C$8,OFFSET([1]NKC!$E$10,H2827,0):'[1]NKC'!$E$5007,0)+H2827))</f>
        <v/>
      </c>
    </row>
    <row r="2829" spans="1:8" s="52" customFormat="1" ht="14.25" hidden="1">
      <c r="A2829" s="45" t="str">
        <f ca="1">IF($H2829="","",INDEX([1]NKC!$A$10:$A$5007,$H2829))</f>
        <v/>
      </c>
      <c r="B2829" s="46" t="str">
        <f ca="1">IF($H2829="","",INDEX([1]NKC!$B$10:$B$5007,$H2829))</f>
        <v/>
      </c>
      <c r="C2829" s="47" t="str">
        <f ca="1">IF($H2829="","",INDEX([1]NKC!$C$10:$C$5007,$H2829))</f>
        <v/>
      </c>
      <c r="D2829" s="48" t="str">
        <f ca="1">IF(IF($H2829="","",INDEX([1]NKC!$D$10:$D$5007,$H2829))=$C$8,IF($H2829="","",INDEX([1]NKC!$E$10:$E$5007,$H2829)),IF($H2829="","",INDEX([1]NKC!$D$10:$D$5007,$H2829)))</f>
        <v/>
      </c>
      <c r="E2829" s="49" t="str">
        <f ca="1">IF(IF($H2829="","",INDEX([1]NKC!$E$10:$E$5007,$H2829))=$C$8,"",IF($H2829="","",INDEX([1]NKC!$F$10:$F$5007,$H2829)))</f>
        <v/>
      </c>
      <c r="F2829" s="55" t="str">
        <f ca="1">IF(IF($H2829="","",INDEX([1]NKC!$D$10:$D$5007,$H2829))=$C$8,"",IF($H2829="","",INDEX([1]NKC!$F$10:$F$5007,$H2829)))</f>
        <v/>
      </c>
      <c r="G2829" s="50">
        <f ca="1">IF(SUM(E2829:F2829)=0,0,$G$11+SUM(E$12:$E2829)-SUM(F$12:$F2829))</f>
        <v>0</v>
      </c>
      <c r="H2829" s="51" t="str">
        <f ca="1">IF(IF(TYPE(MATCH($C$8,OFFSET([1]NKC!$D$10,H2828,0):'[1]NKC'!$D$5007,0)+H2828)=16,"",MATCH($C$8,OFFSET([1]NKC!$D$10,H2828,0):'[1]NKC'!$D$5007,0)+H2828)&lt;IF(TYPE(MATCH($C$8,OFFSET([1]NKC!$E$10,H2828,0):'[1]NKC'!$E$5007,0)+H2828)=16,"",MATCH($C$8,OFFSET([1]NKC!$E$10,H2828,0):'[1]NKC'!$E$5007,0)+H2828),IF(TYPE(MATCH($C$8,OFFSET([1]NKC!$D$10,H2828,0):'[1]NKC'!$D$5007,0)+H2828)=16,"",MATCH($C$8,OFFSET([1]NKC!$D$10,H2828,0):'[1]NKC'!$D$5007,0)+H2828),IF(TYPE(MATCH($C$8,OFFSET([1]NKC!$E$10,H2828,0):'[1]NKC'!$E$5007,0)+H2828)=16,"",MATCH($C$8,OFFSET([1]NKC!$E$10,H2828,0):'[1]NKC'!$E$5007,0)+H2828))</f>
        <v/>
      </c>
    </row>
    <row r="2830" spans="1:8" s="52" customFormat="1" ht="14.25" hidden="1">
      <c r="A2830" s="45" t="str">
        <f ca="1">IF($H2830="","",INDEX([1]NKC!$A$10:$A$5007,$H2830))</f>
        <v/>
      </c>
      <c r="B2830" s="46" t="str">
        <f ca="1">IF($H2830="","",INDEX([1]NKC!$B$10:$B$5007,$H2830))</f>
        <v/>
      </c>
      <c r="C2830" s="47" t="str">
        <f ca="1">IF($H2830="","",INDEX([1]NKC!$C$10:$C$5007,$H2830))</f>
        <v/>
      </c>
      <c r="D2830" s="48" t="str">
        <f ca="1">IF(IF($H2830="","",INDEX([1]NKC!$D$10:$D$5007,$H2830))=$C$8,IF($H2830="","",INDEX([1]NKC!$E$10:$E$5007,$H2830)),IF($H2830="","",INDEX([1]NKC!$D$10:$D$5007,$H2830)))</f>
        <v/>
      </c>
      <c r="E2830" s="49" t="str">
        <f ca="1">IF(IF($H2830="","",INDEX([1]NKC!$E$10:$E$5007,$H2830))=$C$8,"",IF($H2830="","",INDEX([1]NKC!$F$10:$F$5007,$H2830)))</f>
        <v/>
      </c>
      <c r="F2830" s="55" t="str">
        <f ca="1">IF(IF($H2830="","",INDEX([1]NKC!$D$10:$D$5007,$H2830))=$C$8,"",IF($H2830="","",INDEX([1]NKC!$F$10:$F$5007,$H2830)))</f>
        <v/>
      </c>
      <c r="G2830" s="50">
        <f ca="1">IF(SUM(E2830:F2830)=0,0,$G$11+SUM(E$12:$E2830)-SUM(F$12:$F2830))</f>
        <v>0</v>
      </c>
      <c r="H2830" s="51" t="str">
        <f ca="1">IF(IF(TYPE(MATCH($C$8,OFFSET([1]NKC!$D$10,H2829,0):'[1]NKC'!$D$5007,0)+H2829)=16,"",MATCH($C$8,OFFSET([1]NKC!$D$10,H2829,0):'[1]NKC'!$D$5007,0)+H2829)&lt;IF(TYPE(MATCH($C$8,OFFSET([1]NKC!$E$10,H2829,0):'[1]NKC'!$E$5007,0)+H2829)=16,"",MATCH($C$8,OFFSET([1]NKC!$E$10,H2829,0):'[1]NKC'!$E$5007,0)+H2829),IF(TYPE(MATCH($C$8,OFFSET([1]NKC!$D$10,H2829,0):'[1]NKC'!$D$5007,0)+H2829)=16,"",MATCH($C$8,OFFSET([1]NKC!$D$10,H2829,0):'[1]NKC'!$D$5007,0)+H2829),IF(TYPE(MATCH($C$8,OFFSET([1]NKC!$E$10,H2829,0):'[1]NKC'!$E$5007,0)+H2829)=16,"",MATCH($C$8,OFFSET([1]NKC!$E$10,H2829,0):'[1]NKC'!$E$5007,0)+H2829))</f>
        <v/>
      </c>
    </row>
    <row r="2831" spans="1:8" s="52" customFormat="1" ht="14.25" hidden="1">
      <c r="A2831" s="45" t="str">
        <f ca="1">IF($H2831="","",INDEX([1]NKC!$A$10:$A$5007,$H2831))</f>
        <v/>
      </c>
      <c r="B2831" s="46" t="str">
        <f ca="1">IF($H2831="","",INDEX([1]NKC!$B$10:$B$5007,$H2831))</f>
        <v/>
      </c>
      <c r="C2831" s="47" t="str">
        <f ca="1">IF($H2831="","",INDEX([1]NKC!$C$10:$C$5007,$H2831))</f>
        <v/>
      </c>
      <c r="D2831" s="48" t="str">
        <f ca="1">IF(IF($H2831="","",INDEX([1]NKC!$D$10:$D$5007,$H2831))=$C$8,IF($H2831="","",INDEX([1]NKC!$E$10:$E$5007,$H2831)),IF($H2831="","",INDEX([1]NKC!$D$10:$D$5007,$H2831)))</f>
        <v/>
      </c>
      <c r="E2831" s="49" t="str">
        <f ca="1">IF(IF($H2831="","",INDEX([1]NKC!$E$10:$E$5007,$H2831))=$C$8,"",IF($H2831="","",INDEX([1]NKC!$F$10:$F$5007,$H2831)))</f>
        <v/>
      </c>
      <c r="F2831" s="55" t="str">
        <f ca="1">IF(IF($H2831="","",INDEX([1]NKC!$D$10:$D$5007,$H2831))=$C$8,"",IF($H2831="","",INDEX([1]NKC!$F$10:$F$5007,$H2831)))</f>
        <v/>
      </c>
      <c r="G2831" s="50">
        <f ca="1">IF(SUM(E2831:F2831)=0,0,$G$11+SUM(E$12:$E2831)-SUM(F$12:$F2831))</f>
        <v>0</v>
      </c>
      <c r="H2831" s="51" t="str">
        <f ca="1">IF(IF(TYPE(MATCH($C$8,OFFSET([1]NKC!$D$10,H2830,0):'[1]NKC'!$D$5007,0)+H2830)=16,"",MATCH($C$8,OFFSET([1]NKC!$D$10,H2830,0):'[1]NKC'!$D$5007,0)+H2830)&lt;IF(TYPE(MATCH($C$8,OFFSET([1]NKC!$E$10,H2830,0):'[1]NKC'!$E$5007,0)+H2830)=16,"",MATCH($C$8,OFFSET([1]NKC!$E$10,H2830,0):'[1]NKC'!$E$5007,0)+H2830),IF(TYPE(MATCH($C$8,OFFSET([1]NKC!$D$10,H2830,0):'[1]NKC'!$D$5007,0)+H2830)=16,"",MATCH($C$8,OFFSET([1]NKC!$D$10,H2830,0):'[1]NKC'!$D$5007,0)+H2830),IF(TYPE(MATCH($C$8,OFFSET([1]NKC!$E$10,H2830,0):'[1]NKC'!$E$5007,0)+H2830)=16,"",MATCH($C$8,OFFSET([1]NKC!$E$10,H2830,0):'[1]NKC'!$E$5007,0)+H2830))</f>
        <v/>
      </c>
    </row>
    <row r="2832" spans="1:8" s="52" customFormat="1" ht="14.25" hidden="1">
      <c r="A2832" s="45" t="str">
        <f ca="1">IF($H2832="","",INDEX([1]NKC!$A$10:$A$5007,$H2832))</f>
        <v/>
      </c>
      <c r="B2832" s="46" t="str">
        <f ca="1">IF($H2832="","",INDEX([1]NKC!$B$10:$B$5007,$H2832))</f>
        <v/>
      </c>
      <c r="C2832" s="47" t="str">
        <f ca="1">IF($H2832="","",INDEX([1]NKC!$C$10:$C$5007,$H2832))</f>
        <v/>
      </c>
      <c r="D2832" s="48" t="str">
        <f ca="1">IF(IF($H2832="","",INDEX([1]NKC!$D$10:$D$5007,$H2832))=$C$8,IF($H2832="","",INDEX([1]NKC!$E$10:$E$5007,$H2832)),IF($H2832="","",INDEX([1]NKC!$D$10:$D$5007,$H2832)))</f>
        <v/>
      </c>
      <c r="E2832" s="49" t="str">
        <f ca="1">IF(IF($H2832="","",INDEX([1]NKC!$E$10:$E$5007,$H2832))=$C$8,"",IF($H2832="","",INDEX([1]NKC!$F$10:$F$5007,$H2832)))</f>
        <v/>
      </c>
      <c r="F2832" s="55" t="str">
        <f ca="1">IF(IF($H2832="","",INDEX([1]NKC!$D$10:$D$5007,$H2832))=$C$8,"",IF($H2832="","",INDEX([1]NKC!$F$10:$F$5007,$H2832)))</f>
        <v/>
      </c>
      <c r="G2832" s="50">
        <f ca="1">IF(SUM(E2832:F2832)=0,0,$G$11+SUM(E$12:$E2832)-SUM(F$12:$F2832))</f>
        <v>0</v>
      </c>
      <c r="H2832" s="51" t="str">
        <f ca="1">IF(IF(TYPE(MATCH($C$8,OFFSET([1]NKC!$D$10,H2831,0):'[1]NKC'!$D$5007,0)+H2831)=16,"",MATCH($C$8,OFFSET([1]NKC!$D$10,H2831,0):'[1]NKC'!$D$5007,0)+H2831)&lt;IF(TYPE(MATCH($C$8,OFFSET([1]NKC!$E$10,H2831,0):'[1]NKC'!$E$5007,0)+H2831)=16,"",MATCH($C$8,OFFSET([1]NKC!$E$10,H2831,0):'[1]NKC'!$E$5007,0)+H2831),IF(TYPE(MATCH($C$8,OFFSET([1]NKC!$D$10,H2831,0):'[1]NKC'!$D$5007,0)+H2831)=16,"",MATCH($C$8,OFFSET([1]NKC!$D$10,H2831,0):'[1]NKC'!$D$5007,0)+H2831),IF(TYPE(MATCH($C$8,OFFSET([1]NKC!$E$10,H2831,0):'[1]NKC'!$E$5007,0)+H2831)=16,"",MATCH($C$8,OFFSET([1]NKC!$E$10,H2831,0):'[1]NKC'!$E$5007,0)+H2831))</f>
        <v/>
      </c>
    </row>
    <row r="2833" spans="1:8" s="52" customFormat="1" ht="14.25" hidden="1">
      <c r="A2833" s="45" t="str">
        <f ca="1">IF($H2833="","",INDEX([1]NKC!$A$10:$A$5007,$H2833))</f>
        <v/>
      </c>
      <c r="B2833" s="46" t="str">
        <f ca="1">IF($H2833="","",INDEX([1]NKC!$B$10:$B$5007,$H2833))</f>
        <v/>
      </c>
      <c r="C2833" s="47" t="str">
        <f ca="1">IF($H2833="","",INDEX([1]NKC!$C$10:$C$5007,$H2833))</f>
        <v/>
      </c>
      <c r="D2833" s="48" t="str">
        <f ca="1">IF(IF($H2833="","",INDEX([1]NKC!$D$10:$D$5007,$H2833))=$C$8,IF($H2833="","",INDEX([1]NKC!$E$10:$E$5007,$H2833)),IF($H2833="","",INDEX([1]NKC!$D$10:$D$5007,$H2833)))</f>
        <v/>
      </c>
      <c r="E2833" s="49" t="str">
        <f ca="1">IF(IF($H2833="","",INDEX([1]NKC!$E$10:$E$5007,$H2833))=$C$8,"",IF($H2833="","",INDEX([1]NKC!$F$10:$F$5007,$H2833)))</f>
        <v/>
      </c>
      <c r="F2833" s="55" t="str">
        <f ca="1">IF(IF($H2833="","",INDEX([1]NKC!$D$10:$D$5007,$H2833))=$C$8,"",IF($H2833="","",INDEX([1]NKC!$F$10:$F$5007,$H2833)))</f>
        <v/>
      </c>
      <c r="G2833" s="50">
        <f ca="1">IF(SUM(E2833:F2833)=0,0,$G$11+SUM(E$12:$E2833)-SUM(F$12:$F2833))</f>
        <v>0</v>
      </c>
      <c r="H2833" s="51" t="str">
        <f ca="1">IF(IF(TYPE(MATCH($C$8,OFFSET([1]NKC!$D$10,H2832,0):'[1]NKC'!$D$5007,0)+H2832)=16,"",MATCH($C$8,OFFSET([1]NKC!$D$10,H2832,0):'[1]NKC'!$D$5007,0)+H2832)&lt;IF(TYPE(MATCH($C$8,OFFSET([1]NKC!$E$10,H2832,0):'[1]NKC'!$E$5007,0)+H2832)=16,"",MATCH($C$8,OFFSET([1]NKC!$E$10,H2832,0):'[1]NKC'!$E$5007,0)+H2832),IF(TYPE(MATCH($C$8,OFFSET([1]NKC!$D$10,H2832,0):'[1]NKC'!$D$5007,0)+H2832)=16,"",MATCH($C$8,OFFSET([1]NKC!$D$10,H2832,0):'[1]NKC'!$D$5007,0)+H2832),IF(TYPE(MATCH($C$8,OFFSET([1]NKC!$E$10,H2832,0):'[1]NKC'!$E$5007,0)+H2832)=16,"",MATCH($C$8,OFFSET([1]NKC!$E$10,H2832,0):'[1]NKC'!$E$5007,0)+H2832))</f>
        <v/>
      </c>
    </row>
    <row r="2834" spans="1:8" s="52" customFormat="1" ht="14.25" hidden="1">
      <c r="A2834" s="45" t="str">
        <f ca="1">IF($H2834="","",INDEX([1]NKC!$A$10:$A$5007,$H2834))</f>
        <v/>
      </c>
      <c r="B2834" s="46" t="str">
        <f ca="1">IF($H2834="","",INDEX([1]NKC!$B$10:$B$5007,$H2834))</f>
        <v/>
      </c>
      <c r="C2834" s="47" t="str">
        <f ca="1">IF($H2834="","",INDEX([1]NKC!$C$10:$C$5007,$H2834))</f>
        <v/>
      </c>
      <c r="D2834" s="48" t="str">
        <f ca="1">IF(IF($H2834="","",INDEX([1]NKC!$D$10:$D$5007,$H2834))=$C$8,IF($H2834="","",INDEX([1]NKC!$E$10:$E$5007,$H2834)),IF($H2834="","",INDEX([1]NKC!$D$10:$D$5007,$H2834)))</f>
        <v/>
      </c>
      <c r="E2834" s="49" t="str">
        <f ca="1">IF(IF($H2834="","",INDEX([1]NKC!$E$10:$E$5007,$H2834))=$C$8,"",IF($H2834="","",INDEX([1]NKC!$F$10:$F$5007,$H2834)))</f>
        <v/>
      </c>
      <c r="F2834" s="55" t="str">
        <f ca="1">IF(IF($H2834="","",INDEX([1]NKC!$D$10:$D$5007,$H2834))=$C$8,"",IF($H2834="","",INDEX([1]NKC!$F$10:$F$5007,$H2834)))</f>
        <v/>
      </c>
      <c r="G2834" s="50">
        <f ca="1">IF(SUM(E2834:F2834)=0,0,$G$11+SUM(E$12:$E2834)-SUM(F$12:$F2834))</f>
        <v>0</v>
      </c>
      <c r="H2834" s="51" t="str">
        <f ca="1">IF(IF(TYPE(MATCH($C$8,OFFSET([1]NKC!$D$10,H2833,0):'[1]NKC'!$D$5007,0)+H2833)=16,"",MATCH($C$8,OFFSET([1]NKC!$D$10,H2833,0):'[1]NKC'!$D$5007,0)+H2833)&lt;IF(TYPE(MATCH($C$8,OFFSET([1]NKC!$E$10,H2833,0):'[1]NKC'!$E$5007,0)+H2833)=16,"",MATCH($C$8,OFFSET([1]NKC!$E$10,H2833,0):'[1]NKC'!$E$5007,0)+H2833),IF(TYPE(MATCH($C$8,OFFSET([1]NKC!$D$10,H2833,0):'[1]NKC'!$D$5007,0)+H2833)=16,"",MATCH($C$8,OFFSET([1]NKC!$D$10,H2833,0):'[1]NKC'!$D$5007,0)+H2833),IF(TYPE(MATCH($C$8,OFFSET([1]NKC!$E$10,H2833,0):'[1]NKC'!$E$5007,0)+H2833)=16,"",MATCH($C$8,OFFSET([1]NKC!$E$10,H2833,0):'[1]NKC'!$E$5007,0)+H2833))</f>
        <v/>
      </c>
    </row>
    <row r="2835" spans="1:8" s="52" customFormat="1" ht="14.25" hidden="1">
      <c r="A2835" s="45" t="str">
        <f ca="1">IF($H2835="","",INDEX([1]NKC!$A$10:$A$5007,$H2835))</f>
        <v/>
      </c>
      <c r="B2835" s="46" t="str">
        <f ca="1">IF($H2835="","",INDEX([1]NKC!$B$10:$B$5007,$H2835))</f>
        <v/>
      </c>
      <c r="C2835" s="47" t="str">
        <f ca="1">IF($H2835="","",INDEX([1]NKC!$C$10:$C$5007,$H2835))</f>
        <v/>
      </c>
      <c r="D2835" s="48" t="str">
        <f ca="1">IF(IF($H2835="","",INDEX([1]NKC!$D$10:$D$5007,$H2835))=$C$8,IF($H2835="","",INDEX([1]NKC!$E$10:$E$5007,$H2835)),IF($H2835="","",INDEX([1]NKC!$D$10:$D$5007,$H2835)))</f>
        <v/>
      </c>
      <c r="E2835" s="49" t="str">
        <f ca="1">IF(IF($H2835="","",INDEX([1]NKC!$E$10:$E$5007,$H2835))=$C$8,"",IF($H2835="","",INDEX([1]NKC!$F$10:$F$5007,$H2835)))</f>
        <v/>
      </c>
      <c r="F2835" s="55" t="str">
        <f ca="1">IF(IF($H2835="","",INDEX([1]NKC!$D$10:$D$5007,$H2835))=$C$8,"",IF($H2835="","",INDEX([1]NKC!$F$10:$F$5007,$H2835)))</f>
        <v/>
      </c>
      <c r="G2835" s="50">
        <f ca="1">IF(SUM(E2835:F2835)=0,0,$G$11+SUM(E$12:$E2835)-SUM(F$12:$F2835))</f>
        <v>0</v>
      </c>
      <c r="H2835" s="51" t="str">
        <f ca="1">IF(IF(TYPE(MATCH($C$8,OFFSET([1]NKC!$D$10,H2834,0):'[1]NKC'!$D$5007,0)+H2834)=16,"",MATCH($C$8,OFFSET([1]NKC!$D$10,H2834,0):'[1]NKC'!$D$5007,0)+H2834)&lt;IF(TYPE(MATCH($C$8,OFFSET([1]NKC!$E$10,H2834,0):'[1]NKC'!$E$5007,0)+H2834)=16,"",MATCH($C$8,OFFSET([1]NKC!$E$10,H2834,0):'[1]NKC'!$E$5007,0)+H2834),IF(TYPE(MATCH($C$8,OFFSET([1]NKC!$D$10,H2834,0):'[1]NKC'!$D$5007,0)+H2834)=16,"",MATCH($C$8,OFFSET([1]NKC!$D$10,H2834,0):'[1]NKC'!$D$5007,0)+H2834),IF(TYPE(MATCH($C$8,OFFSET([1]NKC!$E$10,H2834,0):'[1]NKC'!$E$5007,0)+H2834)=16,"",MATCH($C$8,OFFSET([1]NKC!$E$10,H2834,0):'[1]NKC'!$E$5007,0)+H2834))</f>
        <v/>
      </c>
    </row>
    <row r="2836" spans="1:8" s="52" customFormat="1" ht="14.25" hidden="1">
      <c r="A2836" s="45" t="str">
        <f ca="1">IF($H2836="","",INDEX([1]NKC!$A$10:$A$5007,$H2836))</f>
        <v/>
      </c>
      <c r="B2836" s="46" t="str">
        <f ca="1">IF($H2836="","",INDEX([1]NKC!$B$10:$B$5007,$H2836))</f>
        <v/>
      </c>
      <c r="C2836" s="47" t="str">
        <f ca="1">IF($H2836="","",INDEX([1]NKC!$C$10:$C$5007,$H2836))</f>
        <v/>
      </c>
      <c r="D2836" s="48" t="str">
        <f ca="1">IF(IF($H2836="","",INDEX([1]NKC!$D$10:$D$5007,$H2836))=$C$8,IF($H2836="","",INDEX([1]NKC!$E$10:$E$5007,$H2836)),IF($H2836="","",INDEX([1]NKC!$D$10:$D$5007,$H2836)))</f>
        <v/>
      </c>
      <c r="E2836" s="49" t="str">
        <f ca="1">IF(IF($H2836="","",INDEX([1]NKC!$E$10:$E$5007,$H2836))=$C$8,"",IF($H2836="","",INDEX([1]NKC!$F$10:$F$5007,$H2836)))</f>
        <v/>
      </c>
      <c r="F2836" s="55" t="str">
        <f ca="1">IF(IF($H2836="","",INDEX([1]NKC!$D$10:$D$5007,$H2836))=$C$8,"",IF($H2836="","",INDEX([1]NKC!$F$10:$F$5007,$H2836)))</f>
        <v/>
      </c>
      <c r="G2836" s="50">
        <f ca="1">IF(SUM(E2836:F2836)=0,0,$G$11+SUM(E$12:$E2836)-SUM(F$12:$F2836))</f>
        <v>0</v>
      </c>
      <c r="H2836" s="51" t="str">
        <f ca="1">IF(IF(TYPE(MATCH($C$8,OFFSET([1]NKC!$D$10,H2835,0):'[1]NKC'!$D$5007,0)+H2835)=16,"",MATCH($C$8,OFFSET([1]NKC!$D$10,H2835,0):'[1]NKC'!$D$5007,0)+H2835)&lt;IF(TYPE(MATCH($C$8,OFFSET([1]NKC!$E$10,H2835,0):'[1]NKC'!$E$5007,0)+H2835)=16,"",MATCH($C$8,OFFSET([1]NKC!$E$10,H2835,0):'[1]NKC'!$E$5007,0)+H2835),IF(TYPE(MATCH($C$8,OFFSET([1]NKC!$D$10,H2835,0):'[1]NKC'!$D$5007,0)+H2835)=16,"",MATCH($C$8,OFFSET([1]NKC!$D$10,H2835,0):'[1]NKC'!$D$5007,0)+H2835),IF(TYPE(MATCH($C$8,OFFSET([1]NKC!$E$10,H2835,0):'[1]NKC'!$E$5007,0)+H2835)=16,"",MATCH($C$8,OFFSET([1]NKC!$E$10,H2835,0):'[1]NKC'!$E$5007,0)+H2835))</f>
        <v/>
      </c>
    </row>
    <row r="2837" spans="1:8" s="52" customFormat="1" ht="14.25" hidden="1">
      <c r="A2837" s="45" t="str">
        <f ca="1">IF($H2837="","",INDEX([1]NKC!$A$10:$A$5007,$H2837))</f>
        <v/>
      </c>
      <c r="B2837" s="46" t="str">
        <f ca="1">IF($H2837="","",INDEX([1]NKC!$B$10:$B$5007,$H2837))</f>
        <v/>
      </c>
      <c r="C2837" s="47" t="str">
        <f ca="1">IF($H2837="","",INDEX([1]NKC!$C$10:$C$5007,$H2837))</f>
        <v/>
      </c>
      <c r="D2837" s="48" t="str">
        <f ca="1">IF(IF($H2837="","",INDEX([1]NKC!$D$10:$D$5007,$H2837))=$C$8,IF($H2837="","",INDEX([1]NKC!$E$10:$E$5007,$H2837)),IF($H2837="","",INDEX([1]NKC!$D$10:$D$5007,$H2837)))</f>
        <v/>
      </c>
      <c r="E2837" s="49" t="str">
        <f ca="1">IF(IF($H2837="","",INDEX([1]NKC!$E$10:$E$5007,$H2837))=$C$8,"",IF($H2837="","",INDEX([1]NKC!$F$10:$F$5007,$H2837)))</f>
        <v/>
      </c>
      <c r="F2837" s="55" t="str">
        <f ca="1">IF(IF($H2837="","",INDEX([1]NKC!$D$10:$D$5007,$H2837))=$C$8,"",IF($H2837="","",INDEX([1]NKC!$F$10:$F$5007,$H2837)))</f>
        <v/>
      </c>
      <c r="G2837" s="50">
        <f ca="1">IF(SUM(E2837:F2837)=0,0,$G$11+SUM(E$12:$E2837)-SUM(F$12:$F2837))</f>
        <v>0</v>
      </c>
      <c r="H2837" s="51" t="str">
        <f ca="1">IF(IF(TYPE(MATCH($C$8,OFFSET([1]NKC!$D$10,H2836,0):'[1]NKC'!$D$5007,0)+H2836)=16,"",MATCH($C$8,OFFSET([1]NKC!$D$10,H2836,0):'[1]NKC'!$D$5007,0)+H2836)&lt;IF(TYPE(MATCH($C$8,OFFSET([1]NKC!$E$10,H2836,0):'[1]NKC'!$E$5007,0)+H2836)=16,"",MATCH($C$8,OFFSET([1]NKC!$E$10,H2836,0):'[1]NKC'!$E$5007,0)+H2836),IF(TYPE(MATCH($C$8,OFFSET([1]NKC!$D$10,H2836,0):'[1]NKC'!$D$5007,0)+H2836)=16,"",MATCH($C$8,OFFSET([1]NKC!$D$10,H2836,0):'[1]NKC'!$D$5007,0)+H2836),IF(TYPE(MATCH($C$8,OFFSET([1]NKC!$E$10,H2836,0):'[1]NKC'!$E$5007,0)+H2836)=16,"",MATCH($C$8,OFFSET([1]NKC!$E$10,H2836,0):'[1]NKC'!$E$5007,0)+H2836))</f>
        <v/>
      </c>
    </row>
    <row r="2838" spans="1:8" s="52" customFormat="1" ht="14.25" hidden="1">
      <c r="A2838" s="45" t="str">
        <f ca="1">IF($H2838="","",INDEX([1]NKC!$A$10:$A$5007,$H2838))</f>
        <v/>
      </c>
      <c r="B2838" s="46" t="str">
        <f ca="1">IF($H2838="","",INDEX([1]NKC!$B$10:$B$5007,$H2838))</f>
        <v/>
      </c>
      <c r="C2838" s="47" t="str">
        <f ca="1">IF($H2838="","",INDEX([1]NKC!$C$10:$C$5007,$H2838))</f>
        <v/>
      </c>
      <c r="D2838" s="48" t="str">
        <f ca="1">IF(IF($H2838="","",INDEX([1]NKC!$D$10:$D$5007,$H2838))=$C$8,IF($H2838="","",INDEX([1]NKC!$E$10:$E$5007,$H2838)),IF($H2838="","",INDEX([1]NKC!$D$10:$D$5007,$H2838)))</f>
        <v/>
      </c>
      <c r="E2838" s="49" t="str">
        <f ca="1">IF(IF($H2838="","",INDEX([1]NKC!$E$10:$E$5007,$H2838))=$C$8,"",IF($H2838="","",INDEX([1]NKC!$F$10:$F$5007,$H2838)))</f>
        <v/>
      </c>
      <c r="F2838" s="55" t="str">
        <f ca="1">IF(IF($H2838="","",INDEX([1]NKC!$D$10:$D$5007,$H2838))=$C$8,"",IF($H2838="","",INDEX([1]NKC!$F$10:$F$5007,$H2838)))</f>
        <v/>
      </c>
      <c r="G2838" s="50">
        <f ca="1">IF(SUM(E2838:F2838)=0,0,$G$11+SUM(E$12:$E2838)-SUM(F$12:$F2838))</f>
        <v>0</v>
      </c>
      <c r="H2838" s="51" t="str">
        <f ca="1">IF(IF(TYPE(MATCH($C$8,OFFSET([1]NKC!$D$10,H2837,0):'[1]NKC'!$D$5007,0)+H2837)=16,"",MATCH($C$8,OFFSET([1]NKC!$D$10,H2837,0):'[1]NKC'!$D$5007,0)+H2837)&lt;IF(TYPE(MATCH($C$8,OFFSET([1]NKC!$E$10,H2837,0):'[1]NKC'!$E$5007,0)+H2837)=16,"",MATCH($C$8,OFFSET([1]NKC!$E$10,H2837,0):'[1]NKC'!$E$5007,0)+H2837),IF(TYPE(MATCH($C$8,OFFSET([1]NKC!$D$10,H2837,0):'[1]NKC'!$D$5007,0)+H2837)=16,"",MATCH($C$8,OFFSET([1]NKC!$D$10,H2837,0):'[1]NKC'!$D$5007,0)+H2837),IF(TYPE(MATCH($C$8,OFFSET([1]NKC!$E$10,H2837,0):'[1]NKC'!$E$5007,0)+H2837)=16,"",MATCH($C$8,OFFSET([1]NKC!$E$10,H2837,0):'[1]NKC'!$E$5007,0)+H2837))</f>
        <v/>
      </c>
    </row>
    <row r="2839" spans="1:8" s="52" customFormat="1" ht="14.25" hidden="1">
      <c r="A2839" s="45" t="str">
        <f ca="1">IF($H2839="","",INDEX([1]NKC!$A$10:$A$5007,$H2839))</f>
        <v/>
      </c>
      <c r="B2839" s="46" t="str">
        <f ca="1">IF($H2839="","",INDEX([1]NKC!$B$10:$B$5007,$H2839))</f>
        <v/>
      </c>
      <c r="C2839" s="47" t="str">
        <f ca="1">IF($H2839="","",INDEX([1]NKC!$C$10:$C$5007,$H2839))</f>
        <v/>
      </c>
      <c r="D2839" s="48" t="str">
        <f ca="1">IF(IF($H2839="","",INDEX([1]NKC!$D$10:$D$5007,$H2839))=$C$8,IF($H2839="","",INDEX([1]NKC!$E$10:$E$5007,$H2839)),IF($H2839="","",INDEX([1]NKC!$D$10:$D$5007,$H2839)))</f>
        <v/>
      </c>
      <c r="E2839" s="49" t="str">
        <f ca="1">IF(IF($H2839="","",INDEX([1]NKC!$E$10:$E$5007,$H2839))=$C$8,"",IF($H2839="","",INDEX([1]NKC!$F$10:$F$5007,$H2839)))</f>
        <v/>
      </c>
      <c r="F2839" s="55" t="str">
        <f ca="1">IF(IF($H2839="","",INDEX([1]NKC!$D$10:$D$5007,$H2839))=$C$8,"",IF($H2839="","",INDEX([1]NKC!$F$10:$F$5007,$H2839)))</f>
        <v/>
      </c>
      <c r="G2839" s="50">
        <f ca="1">IF(SUM(E2839:F2839)=0,0,$G$11+SUM(E$12:$E2839)-SUM(F$12:$F2839))</f>
        <v>0</v>
      </c>
      <c r="H2839" s="51" t="str">
        <f ca="1">IF(IF(TYPE(MATCH($C$8,OFFSET([1]NKC!$D$10,H2838,0):'[1]NKC'!$D$5007,0)+H2838)=16,"",MATCH($C$8,OFFSET([1]NKC!$D$10,H2838,0):'[1]NKC'!$D$5007,0)+H2838)&lt;IF(TYPE(MATCH($C$8,OFFSET([1]NKC!$E$10,H2838,0):'[1]NKC'!$E$5007,0)+H2838)=16,"",MATCH($C$8,OFFSET([1]NKC!$E$10,H2838,0):'[1]NKC'!$E$5007,0)+H2838),IF(TYPE(MATCH($C$8,OFFSET([1]NKC!$D$10,H2838,0):'[1]NKC'!$D$5007,0)+H2838)=16,"",MATCH($C$8,OFFSET([1]NKC!$D$10,H2838,0):'[1]NKC'!$D$5007,0)+H2838),IF(TYPE(MATCH($C$8,OFFSET([1]NKC!$E$10,H2838,0):'[1]NKC'!$E$5007,0)+H2838)=16,"",MATCH($C$8,OFFSET([1]NKC!$E$10,H2838,0):'[1]NKC'!$E$5007,0)+H2838))</f>
        <v/>
      </c>
    </row>
    <row r="2840" spans="1:8" s="52" customFormat="1" ht="14.25" hidden="1">
      <c r="A2840" s="45" t="str">
        <f ca="1">IF($H2840="","",INDEX([1]NKC!$A$10:$A$5007,$H2840))</f>
        <v/>
      </c>
      <c r="B2840" s="46" t="str">
        <f ca="1">IF($H2840="","",INDEX([1]NKC!$B$10:$B$5007,$H2840))</f>
        <v/>
      </c>
      <c r="C2840" s="47" t="str">
        <f ca="1">IF($H2840="","",INDEX([1]NKC!$C$10:$C$5007,$H2840))</f>
        <v/>
      </c>
      <c r="D2840" s="48" t="str">
        <f ca="1">IF(IF($H2840="","",INDEX([1]NKC!$D$10:$D$5007,$H2840))=$C$8,IF($H2840="","",INDEX([1]NKC!$E$10:$E$5007,$H2840)),IF($H2840="","",INDEX([1]NKC!$D$10:$D$5007,$H2840)))</f>
        <v/>
      </c>
      <c r="E2840" s="49" t="str">
        <f ca="1">IF(IF($H2840="","",INDEX([1]NKC!$E$10:$E$5007,$H2840))=$C$8,"",IF($H2840="","",INDEX([1]NKC!$F$10:$F$5007,$H2840)))</f>
        <v/>
      </c>
      <c r="F2840" s="55" t="str">
        <f ca="1">IF(IF($H2840="","",INDEX([1]NKC!$D$10:$D$5007,$H2840))=$C$8,"",IF($H2840="","",INDEX([1]NKC!$F$10:$F$5007,$H2840)))</f>
        <v/>
      </c>
      <c r="G2840" s="50">
        <f ca="1">IF(SUM(E2840:F2840)=0,0,$G$11+SUM(E$12:$E2840)-SUM(F$12:$F2840))</f>
        <v>0</v>
      </c>
      <c r="H2840" s="51" t="str">
        <f ca="1">IF(IF(TYPE(MATCH($C$8,OFFSET([1]NKC!$D$10,H2839,0):'[1]NKC'!$D$5007,0)+H2839)=16,"",MATCH($C$8,OFFSET([1]NKC!$D$10,H2839,0):'[1]NKC'!$D$5007,0)+H2839)&lt;IF(TYPE(MATCH($C$8,OFFSET([1]NKC!$E$10,H2839,0):'[1]NKC'!$E$5007,0)+H2839)=16,"",MATCH($C$8,OFFSET([1]NKC!$E$10,H2839,0):'[1]NKC'!$E$5007,0)+H2839),IF(TYPE(MATCH($C$8,OFFSET([1]NKC!$D$10,H2839,0):'[1]NKC'!$D$5007,0)+H2839)=16,"",MATCH($C$8,OFFSET([1]NKC!$D$10,H2839,0):'[1]NKC'!$D$5007,0)+H2839),IF(TYPE(MATCH($C$8,OFFSET([1]NKC!$E$10,H2839,0):'[1]NKC'!$E$5007,0)+H2839)=16,"",MATCH($C$8,OFFSET([1]NKC!$E$10,H2839,0):'[1]NKC'!$E$5007,0)+H2839))</f>
        <v/>
      </c>
    </row>
    <row r="2841" spans="1:8" s="52" customFormat="1" ht="14.25" hidden="1">
      <c r="A2841" s="45" t="str">
        <f ca="1">IF($H2841="","",INDEX([1]NKC!$A$10:$A$5007,$H2841))</f>
        <v/>
      </c>
      <c r="B2841" s="46" t="str">
        <f ca="1">IF($H2841="","",INDEX([1]NKC!$B$10:$B$5007,$H2841))</f>
        <v/>
      </c>
      <c r="C2841" s="47" t="str">
        <f ca="1">IF($H2841="","",INDEX([1]NKC!$C$10:$C$5007,$H2841))</f>
        <v/>
      </c>
      <c r="D2841" s="48" t="str">
        <f ca="1">IF(IF($H2841="","",INDEX([1]NKC!$D$10:$D$5007,$H2841))=$C$8,IF($H2841="","",INDEX([1]NKC!$E$10:$E$5007,$H2841)),IF($H2841="","",INDEX([1]NKC!$D$10:$D$5007,$H2841)))</f>
        <v/>
      </c>
      <c r="E2841" s="49" t="str">
        <f ca="1">IF(IF($H2841="","",INDEX([1]NKC!$E$10:$E$5007,$H2841))=$C$8,"",IF($H2841="","",INDEX([1]NKC!$F$10:$F$5007,$H2841)))</f>
        <v/>
      </c>
      <c r="F2841" s="55" t="str">
        <f ca="1">IF(IF($H2841="","",INDEX([1]NKC!$D$10:$D$5007,$H2841))=$C$8,"",IF($H2841="","",INDEX([1]NKC!$F$10:$F$5007,$H2841)))</f>
        <v/>
      </c>
      <c r="G2841" s="50">
        <f ca="1">IF(SUM(E2841:F2841)=0,0,$G$11+SUM(E$12:$E2841)-SUM(F$12:$F2841))</f>
        <v>0</v>
      </c>
      <c r="H2841" s="51" t="str">
        <f ca="1">IF(IF(TYPE(MATCH($C$8,OFFSET([1]NKC!$D$10,H2840,0):'[1]NKC'!$D$5007,0)+H2840)=16,"",MATCH($C$8,OFFSET([1]NKC!$D$10,H2840,0):'[1]NKC'!$D$5007,0)+H2840)&lt;IF(TYPE(MATCH($C$8,OFFSET([1]NKC!$E$10,H2840,0):'[1]NKC'!$E$5007,0)+H2840)=16,"",MATCH($C$8,OFFSET([1]NKC!$E$10,H2840,0):'[1]NKC'!$E$5007,0)+H2840),IF(TYPE(MATCH($C$8,OFFSET([1]NKC!$D$10,H2840,0):'[1]NKC'!$D$5007,0)+H2840)=16,"",MATCH($C$8,OFFSET([1]NKC!$D$10,H2840,0):'[1]NKC'!$D$5007,0)+H2840),IF(TYPE(MATCH($C$8,OFFSET([1]NKC!$E$10,H2840,0):'[1]NKC'!$E$5007,0)+H2840)=16,"",MATCH($C$8,OFFSET([1]NKC!$E$10,H2840,0):'[1]NKC'!$E$5007,0)+H2840))</f>
        <v/>
      </c>
    </row>
    <row r="2842" spans="1:8" s="52" customFormat="1" ht="14.25" hidden="1">
      <c r="A2842" s="45" t="str">
        <f ca="1">IF($H2842="","",INDEX([1]NKC!$A$10:$A$5007,$H2842))</f>
        <v/>
      </c>
      <c r="B2842" s="46" t="str">
        <f ca="1">IF($H2842="","",INDEX([1]NKC!$B$10:$B$5007,$H2842))</f>
        <v/>
      </c>
      <c r="C2842" s="47" t="str">
        <f ca="1">IF($H2842="","",INDEX([1]NKC!$C$10:$C$5007,$H2842))</f>
        <v/>
      </c>
      <c r="D2842" s="48" t="str">
        <f ca="1">IF(IF($H2842="","",INDEX([1]NKC!$D$10:$D$5007,$H2842))=$C$8,IF($H2842="","",INDEX([1]NKC!$E$10:$E$5007,$H2842)),IF($H2842="","",INDEX([1]NKC!$D$10:$D$5007,$H2842)))</f>
        <v/>
      </c>
      <c r="E2842" s="49" t="str">
        <f ca="1">IF(IF($H2842="","",INDEX([1]NKC!$E$10:$E$5007,$H2842))=$C$8,"",IF($H2842="","",INDEX([1]NKC!$F$10:$F$5007,$H2842)))</f>
        <v/>
      </c>
      <c r="F2842" s="55" t="str">
        <f ca="1">IF(IF($H2842="","",INDEX([1]NKC!$D$10:$D$5007,$H2842))=$C$8,"",IF($H2842="","",INDEX([1]NKC!$F$10:$F$5007,$H2842)))</f>
        <v/>
      </c>
      <c r="G2842" s="50">
        <f ca="1">IF(SUM(E2842:F2842)=0,0,$G$11+SUM(E$12:$E2842)-SUM(F$12:$F2842))</f>
        <v>0</v>
      </c>
      <c r="H2842" s="51" t="str">
        <f ca="1">IF(IF(TYPE(MATCH($C$8,OFFSET([1]NKC!$D$10,H2841,0):'[1]NKC'!$D$5007,0)+H2841)=16,"",MATCH($C$8,OFFSET([1]NKC!$D$10,H2841,0):'[1]NKC'!$D$5007,0)+H2841)&lt;IF(TYPE(MATCH($C$8,OFFSET([1]NKC!$E$10,H2841,0):'[1]NKC'!$E$5007,0)+H2841)=16,"",MATCH($C$8,OFFSET([1]NKC!$E$10,H2841,0):'[1]NKC'!$E$5007,0)+H2841),IF(TYPE(MATCH($C$8,OFFSET([1]NKC!$D$10,H2841,0):'[1]NKC'!$D$5007,0)+H2841)=16,"",MATCH($C$8,OFFSET([1]NKC!$D$10,H2841,0):'[1]NKC'!$D$5007,0)+H2841),IF(TYPE(MATCH($C$8,OFFSET([1]NKC!$E$10,H2841,0):'[1]NKC'!$E$5007,0)+H2841)=16,"",MATCH($C$8,OFFSET([1]NKC!$E$10,H2841,0):'[1]NKC'!$E$5007,0)+H2841))</f>
        <v/>
      </c>
    </row>
    <row r="2843" spans="1:8" s="52" customFormat="1" ht="14.25" hidden="1">
      <c r="A2843" s="45" t="str">
        <f ca="1">IF($H2843="","",INDEX([1]NKC!$A$10:$A$5007,$H2843))</f>
        <v/>
      </c>
      <c r="B2843" s="46" t="str">
        <f ca="1">IF($H2843="","",INDEX([1]NKC!$B$10:$B$5007,$H2843))</f>
        <v/>
      </c>
      <c r="C2843" s="47" t="str">
        <f ca="1">IF($H2843="","",INDEX([1]NKC!$C$10:$C$5007,$H2843))</f>
        <v/>
      </c>
      <c r="D2843" s="48" t="str">
        <f ca="1">IF(IF($H2843="","",INDEX([1]NKC!$D$10:$D$5007,$H2843))=$C$8,IF($H2843="","",INDEX([1]NKC!$E$10:$E$5007,$H2843)),IF($H2843="","",INDEX([1]NKC!$D$10:$D$5007,$H2843)))</f>
        <v/>
      </c>
      <c r="E2843" s="49" t="str">
        <f ca="1">IF(IF($H2843="","",INDEX([1]NKC!$E$10:$E$5007,$H2843))=$C$8,"",IF($H2843="","",INDEX([1]NKC!$F$10:$F$5007,$H2843)))</f>
        <v/>
      </c>
      <c r="F2843" s="55" t="str">
        <f ca="1">IF(IF($H2843="","",INDEX([1]NKC!$D$10:$D$5007,$H2843))=$C$8,"",IF($H2843="","",INDEX([1]NKC!$F$10:$F$5007,$H2843)))</f>
        <v/>
      </c>
      <c r="G2843" s="50">
        <f ca="1">IF(SUM(E2843:F2843)=0,0,$G$11+SUM(E$12:$E2843)-SUM(F$12:$F2843))</f>
        <v>0</v>
      </c>
      <c r="H2843" s="51" t="str">
        <f ca="1">IF(IF(TYPE(MATCH($C$8,OFFSET([1]NKC!$D$10,H2842,0):'[1]NKC'!$D$5007,0)+H2842)=16,"",MATCH($C$8,OFFSET([1]NKC!$D$10,H2842,0):'[1]NKC'!$D$5007,0)+H2842)&lt;IF(TYPE(MATCH($C$8,OFFSET([1]NKC!$E$10,H2842,0):'[1]NKC'!$E$5007,0)+H2842)=16,"",MATCH($C$8,OFFSET([1]NKC!$E$10,H2842,0):'[1]NKC'!$E$5007,0)+H2842),IF(TYPE(MATCH($C$8,OFFSET([1]NKC!$D$10,H2842,0):'[1]NKC'!$D$5007,0)+H2842)=16,"",MATCH($C$8,OFFSET([1]NKC!$D$10,H2842,0):'[1]NKC'!$D$5007,0)+H2842),IF(TYPE(MATCH($C$8,OFFSET([1]NKC!$E$10,H2842,0):'[1]NKC'!$E$5007,0)+H2842)=16,"",MATCH($C$8,OFFSET([1]NKC!$E$10,H2842,0):'[1]NKC'!$E$5007,0)+H2842))</f>
        <v/>
      </c>
    </row>
    <row r="2844" spans="1:8" s="52" customFormat="1" ht="14.25" hidden="1">
      <c r="A2844" s="45" t="str">
        <f ca="1">IF($H2844="","",INDEX([1]NKC!$A$10:$A$5007,$H2844))</f>
        <v/>
      </c>
      <c r="B2844" s="46" t="str">
        <f ca="1">IF($H2844="","",INDEX([1]NKC!$B$10:$B$5007,$H2844))</f>
        <v/>
      </c>
      <c r="C2844" s="47" t="str">
        <f ca="1">IF($H2844="","",INDEX([1]NKC!$C$10:$C$5007,$H2844))</f>
        <v/>
      </c>
      <c r="D2844" s="48" t="str">
        <f ca="1">IF(IF($H2844="","",INDEX([1]NKC!$D$10:$D$5007,$H2844))=$C$8,IF($H2844="","",INDEX([1]NKC!$E$10:$E$5007,$H2844)),IF($H2844="","",INDEX([1]NKC!$D$10:$D$5007,$H2844)))</f>
        <v/>
      </c>
      <c r="E2844" s="49" t="str">
        <f ca="1">IF(IF($H2844="","",INDEX([1]NKC!$E$10:$E$5007,$H2844))=$C$8,"",IF($H2844="","",INDEX([1]NKC!$F$10:$F$5007,$H2844)))</f>
        <v/>
      </c>
      <c r="F2844" s="55" t="str">
        <f ca="1">IF(IF($H2844="","",INDEX([1]NKC!$D$10:$D$5007,$H2844))=$C$8,"",IF($H2844="","",INDEX([1]NKC!$F$10:$F$5007,$H2844)))</f>
        <v/>
      </c>
      <c r="G2844" s="50">
        <f ca="1">IF(SUM(E2844:F2844)=0,0,$G$11+SUM(E$12:$E2844)-SUM(F$12:$F2844))</f>
        <v>0</v>
      </c>
      <c r="H2844" s="51" t="str">
        <f ca="1">IF(IF(TYPE(MATCH($C$8,OFFSET([1]NKC!$D$10,H2843,0):'[1]NKC'!$D$5007,0)+H2843)=16,"",MATCH($C$8,OFFSET([1]NKC!$D$10,H2843,0):'[1]NKC'!$D$5007,0)+H2843)&lt;IF(TYPE(MATCH($C$8,OFFSET([1]NKC!$E$10,H2843,0):'[1]NKC'!$E$5007,0)+H2843)=16,"",MATCH($C$8,OFFSET([1]NKC!$E$10,H2843,0):'[1]NKC'!$E$5007,0)+H2843),IF(TYPE(MATCH($C$8,OFFSET([1]NKC!$D$10,H2843,0):'[1]NKC'!$D$5007,0)+H2843)=16,"",MATCH($C$8,OFFSET([1]NKC!$D$10,H2843,0):'[1]NKC'!$D$5007,0)+H2843),IF(TYPE(MATCH($C$8,OFFSET([1]NKC!$E$10,H2843,0):'[1]NKC'!$E$5007,0)+H2843)=16,"",MATCH($C$8,OFFSET([1]NKC!$E$10,H2843,0):'[1]NKC'!$E$5007,0)+H2843))</f>
        <v/>
      </c>
    </row>
    <row r="2845" spans="1:8" s="52" customFormat="1" ht="14.25" hidden="1">
      <c r="A2845" s="45" t="str">
        <f ca="1">IF($H2845="","",INDEX([1]NKC!$A$10:$A$5007,$H2845))</f>
        <v/>
      </c>
      <c r="B2845" s="46" t="str">
        <f ca="1">IF($H2845="","",INDEX([1]NKC!$B$10:$B$5007,$H2845))</f>
        <v/>
      </c>
      <c r="C2845" s="47" t="str">
        <f ca="1">IF($H2845="","",INDEX([1]NKC!$C$10:$C$5007,$H2845))</f>
        <v/>
      </c>
      <c r="D2845" s="48" t="str">
        <f ca="1">IF(IF($H2845="","",INDEX([1]NKC!$D$10:$D$5007,$H2845))=$C$8,IF($H2845="","",INDEX([1]NKC!$E$10:$E$5007,$H2845)),IF($H2845="","",INDEX([1]NKC!$D$10:$D$5007,$H2845)))</f>
        <v/>
      </c>
      <c r="E2845" s="49" t="str">
        <f ca="1">IF(IF($H2845="","",INDEX([1]NKC!$E$10:$E$5007,$H2845))=$C$8,"",IF($H2845="","",INDEX([1]NKC!$F$10:$F$5007,$H2845)))</f>
        <v/>
      </c>
      <c r="F2845" s="55" t="str">
        <f ca="1">IF(IF($H2845="","",INDEX([1]NKC!$D$10:$D$5007,$H2845))=$C$8,"",IF($H2845="","",INDEX([1]NKC!$F$10:$F$5007,$H2845)))</f>
        <v/>
      </c>
      <c r="G2845" s="50">
        <f ca="1">IF(SUM(E2845:F2845)=0,0,$G$11+SUM(E$12:$E2845)-SUM(F$12:$F2845))</f>
        <v>0</v>
      </c>
      <c r="H2845" s="51" t="str">
        <f ca="1">IF(IF(TYPE(MATCH($C$8,OFFSET([1]NKC!$D$10,H2844,0):'[1]NKC'!$D$5007,0)+H2844)=16,"",MATCH($C$8,OFFSET([1]NKC!$D$10,H2844,0):'[1]NKC'!$D$5007,0)+H2844)&lt;IF(TYPE(MATCH($C$8,OFFSET([1]NKC!$E$10,H2844,0):'[1]NKC'!$E$5007,0)+H2844)=16,"",MATCH($C$8,OFFSET([1]NKC!$E$10,H2844,0):'[1]NKC'!$E$5007,0)+H2844),IF(TYPE(MATCH($C$8,OFFSET([1]NKC!$D$10,H2844,0):'[1]NKC'!$D$5007,0)+H2844)=16,"",MATCH($C$8,OFFSET([1]NKC!$D$10,H2844,0):'[1]NKC'!$D$5007,0)+H2844),IF(TYPE(MATCH($C$8,OFFSET([1]NKC!$E$10,H2844,0):'[1]NKC'!$E$5007,0)+H2844)=16,"",MATCH($C$8,OFFSET([1]NKC!$E$10,H2844,0):'[1]NKC'!$E$5007,0)+H2844))</f>
        <v/>
      </c>
    </row>
    <row r="2846" spans="1:8" s="52" customFormat="1" ht="14.25" hidden="1">
      <c r="A2846" s="45" t="str">
        <f ca="1">IF($H2846="","",INDEX([1]NKC!$A$10:$A$5007,$H2846))</f>
        <v/>
      </c>
      <c r="B2846" s="46" t="str">
        <f ca="1">IF($H2846="","",INDEX([1]NKC!$B$10:$B$5007,$H2846))</f>
        <v/>
      </c>
      <c r="C2846" s="47" t="str">
        <f ca="1">IF($H2846="","",INDEX([1]NKC!$C$10:$C$5007,$H2846))</f>
        <v/>
      </c>
      <c r="D2846" s="48" t="str">
        <f ca="1">IF(IF($H2846="","",INDEX([1]NKC!$D$10:$D$5007,$H2846))=$C$8,IF($H2846="","",INDEX([1]NKC!$E$10:$E$5007,$H2846)),IF($H2846="","",INDEX([1]NKC!$D$10:$D$5007,$H2846)))</f>
        <v/>
      </c>
      <c r="E2846" s="49" t="str">
        <f ca="1">IF(IF($H2846="","",INDEX([1]NKC!$E$10:$E$5007,$H2846))=$C$8,"",IF($H2846="","",INDEX([1]NKC!$F$10:$F$5007,$H2846)))</f>
        <v/>
      </c>
      <c r="F2846" s="55" t="str">
        <f ca="1">IF(IF($H2846="","",INDEX([1]NKC!$D$10:$D$5007,$H2846))=$C$8,"",IF($H2846="","",INDEX([1]NKC!$F$10:$F$5007,$H2846)))</f>
        <v/>
      </c>
      <c r="G2846" s="50">
        <f ca="1">IF(SUM(E2846:F2846)=0,0,$G$11+SUM(E$12:$E2846)-SUM(F$12:$F2846))</f>
        <v>0</v>
      </c>
      <c r="H2846" s="51" t="str">
        <f ca="1">IF(IF(TYPE(MATCH($C$8,OFFSET([1]NKC!$D$10,H2845,0):'[1]NKC'!$D$5007,0)+H2845)=16,"",MATCH($C$8,OFFSET([1]NKC!$D$10,H2845,0):'[1]NKC'!$D$5007,0)+H2845)&lt;IF(TYPE(MATCH($C$8,OFFSET([1]NKC!$E$10,H2845,0):'[1]NKC'!$E$5007,0)+H2845)=16,"",MATCH($C$8,OFFSET([1]NKC!$E$10,H2845,0):'[1]NKC'!$E$5007,0)+H2845),IF(TYPE(MATCH($C$8,OFFSET([1]NKC!$D$10,H2845,0):'[1]NKC'!$D$5007,0)+H2845)=16,"",MATCH($C$8,OFFSET([1]NKC!$D$10,H2845,0):'[1]NKC'!$D$5007,0)+H2845),IF(TYPE(MATCH($C$8,OFFSET([1]NKC!$E$10,H2845,0):'[1]NKC'!$E$5007,0)+H2845)=16,"",MATCH($C$8,OFFSET([1]NKC!$E$10,H2845,0):'[1]NKC'!$E$5007,0)+H2845))</f>
        <v/>
      </c>
    </row>
    <row r="2847" spans="1:8" s="52" customFormat="1" ht="14.25" hidden="1">
      <c r="A2847" s="45" t="str">
        <f ca="1">IF($H2847="","",INDEX([1]NKC!$A$10:$A$5007,$H2847))</f>
        <v/>
      </c>
      <c r="B2847" s="46" t="str">
        <f ca="1">IF($H2847="","",INDEX([1]NKC!$B$10:$B$5007,$H2847))</f>
        <v/>
      </c>
      <c r="C2847" s="47" t="str">
        <f ca="1">IF($H2847="","",INDEX([1]NKC!$C$10:$C$5007,$H2847))</f>
        <v/>
      </c>
      <c r="D2847" s="48" t="str">
        <f ca="1">IF(IF($H2847="","",INDEX([1]NKC!$D$10:$D$5007,$H2847))=$C$8,IF($H2847="","",INDEX([1]NKC!$E$10:$E$5007,$H2847)),IF($H2847="","",INDEX([1]NKC!$D$10:$D$5007,$H2847)))</f>
        <v/>
      </c>
      <c r="E2847" s="49" t="str">
        <f ca="1">IF(IF($H2847="","",INDEX([1]NKC!$E$10:$E$5007,$H2847))=$C$8,"",IF($H2847="","",INDEX([1]NKC!$F$10:$F$5007,$H2847)))</f>
        <v/>
      </c>
      <c r="F2847" s="55" t="str">
        <f ca="1">IF(IF($H2847="","",INDEX([1]NKC!$D$10:$D$5007,$H2847))=$C$8,"",IF($H2847="","",INDEX([1]NKC!$F$10:$F$5007,$H2847)))</f>
        <v/>
      </c>
      <c r="G2847" s="50">
        <f ca="1">IF(SUM(E2847:F2847)=0,0,$G$11+SUM(E$12:$E2847)-SUM(F$12:$F2847))</f>
        <v>0</v>
      </c>
      <c r="H2847" s="51" t="str">
        <f ca="1">IF(IF(TYPE(MATCH($C$8,OFFSET([1]NKC!$D$10,H2846,0):'[1]NKC'!$D$5007,0)+H2846)=16,"",MATCH($C$8,OFFSET([1]NKC!$D$10,H2846,0):'[1]NKC'!$D$5007,0)+H2846)&lt;IF(TYPE(MATCH($C$8,OFFSET([1]NKC!$E$10,H2846,0):'[1]NKC'!$E$5007,0)+H2846)=16,"",MATCH($C$8,OFFSET([1]NKC!$E$10,H2846,0):'[1]NKC'!$E$5007,0)+H2846),IF(TYPE(MATCH($C$8,OFFSET([1]NKC!$D$10,H2846,0):'[1]NKC'!$D$5007,0)+H2846)=16,"",MATCH($C$8,OFFSET([1]NKC!$D$10,H2846,0):'[1]NKC'!$D$5007,0)+H2846),IF(TYPE(MATCH($C$8,OFFSET([1]NKC!$E$10,H2846,0):'[1]NKC'!$E$5007,0)+H2846)=16,"",MATCH($C$8,OFFSET([1]NKC!$E$10,H2846,0):'[1]NKC'!$E$5007,0)+H2846))</f>
        <v/>
      </c>
    </row>
    <row r="2848" spans="1:8" s="52" customFormat="1" ht="14.25" hidden="1">
      <c r="A2848" s="45" t="str">
        <f ca="1">IF($H2848="","",INDEX([1]NKC!$A$10:$A$5007,$H2848))</f>
        <v/>
      </c>
      <c r="B2848" s="46" t="str">
        <f ca="1">IF($H2848="","",INDEX([1]NKC!$B$10:$B$5007,$H2848))</f>
        <v/>
      </c>
      <c r="C2848" s="47" t="str">
        <f ca="1">IF($H2848="","",INDEX([1]NKC!$C$10:$C$5007,$H2848))</f>
        <v/>
      </c>
      <c r="D2848" s="48" t="str">
        <f ca="1">IF(IF($H2848="","",INDEX([1]NKC!$D$10:$D$5007,$H2848))=$C$8,IF($H2848="","",INDEX([1]NKC!$E$10:$E$5007,$H2848)),IF($H2848="","",INDEX([1]NKC!$D$10:$D$5007,$H2848)))</f>
        <v/>
      </c>
      <c r="E2848" s="49" t="str">
        <f ca="1">IF(IF($H2848="","",INDEX([1]NKC!$E$10:$E$5007,$H2848))=$C$8,"",IF($H2848="","",INDEX([1]NKC!$F$10:$F$5007,$H2848)))</f>
        <v/>
      </c>
      <c r="F2848" s="55" t="str">
        <f ca="1">IF(IF($H2848="","",INDEX([1]NKC!$D$10:$D$5007,$H2848))=$C$8,"",IF($H2848="","",INDEX([1]NKC!$F$10:$F$5007,$H2848)))</f>
        <v/>
      </c>
      <c r="G2848" s="50">
        <f ca="1">IF(SUM(E2848:F2848)=0,0,$G$11+SUM(E$12:$E2848)-SUM(F$12:$F2848))</f>
        <v>0</v>
      </c>
      <c r="H2848" s="51" t="str">
        <f ca="1">IF(IF(TYPE(MATCH($C$8,OFFSET([1]NKC!$D$10,H2847,0):'[1]NKC'!$D$5007,0)+H2847)=16,"",MATCH($C$8,OFFSET([1]NKC!$D$10,H2847,0):'[1]NKC'!$D$5007,0)+H2847)&lt;IF(TYPE(MATCH($C$8,OFFSET([1]NKC!$E$10,H2847,0):'[1]NKC'!$E$5007,0)+H2847)=16,"",MATCH($C$8,OFFSET([1]NKC!$E$10,H2847,0):'[1]NKC'!$E$5007,0)+H2847),IF(TYPE(MATCH($C$8,OFFSET([1]NKC!$D$10,H2847,0):'[1]NKC'!$D$5007,0)+H2847)=16,"",MATCH($C$8,OFFSET([1]NKC!$D$10,H2847,0):'[1]NKC'!$D$5007,0)+H2847),IF(TYPE(MATCH($C$8,OFFSET([1]NKC!$E$10,H2847,0):'[1]NKC'!$E$5007,0)+H2847)=16,"",MATCH($C$8,OFFSET([1]NKC!$E$10,H2847,0):'[1]NKC'!$E$5007,0)+H2847))</f>
        <v/>
      </c>
    </row>
    <row r="2849" spans="1:8" s="52" customFormat="1" ht="14.25" hidden="1">
      <c r="A2849" s="45" t="str">
        <f ca="1">IF($H2849="","",INDEX([1]NKC!$A$10:$A$5007,$H2849))</f>
        <v/>
      </c>
      <c r="B2849" s="46" t="str">
        <f ca="1">IF($H2849="","",INDEX([1]NKC!$B$10:$B$5007,$H2849))</f>
        <v/>
      </c>
      <c r="C2849" s="47" t="str">
        <f ca="1">IF($H2849="","",INDEX([1]NKC!$C$10:$C$5007,$H2849))</f>
        <v/>
      </c>
      <c r="D2849" s="48" t="str">
        <f ca="1">IF(IF($H2849="","",INDEX([1]NKC!$D$10:$D$5007,$H2849))=$C$8,IF($H2849="","",INDEX([1]NKC!$E$10:$E$5007,$H2849)),IF($H2849="","",INDEX([1]NKC!$D$10:$D$5007,$H2849)))</f>
        <v/>
      </c>
      <c r="E2849" s="49" t="str">
        <f ca="1">IF(IF($H2849="","",INDEX([1]NKC!$E$10:$E$5007,$H2849))=$C$8,"",IF($H2849="","",INDEX([1]NKC!$F$10:$F$5007,$H2849)))</f>
        <v/>
      </c>
      <c r="F2849" s="55" t="str">
        <f ca="1">IF(IF($H2849="","",INDEX([1]NKC!$D$10:$D$5007,$H2849))=$C$8,"",IF($H2849="","",INDEX([1]NKC!$F$10:$F$5007,$H2849)))</f>
        <v/>
      </c>
      <c r="G2849" s="50">
        <f ca="1">IF(SUM(E2849:F2849)=0,0,$G$11+SUM(E$12:$E2849)-SUM(F$12:$F2849))</f>
        <v>0</v>
      </c>
      <c r="H2849" s="51" t="str">
        <f ca="1">IF(IF(TYPE(MATCH($C$8,OFFSET([1]NKC!$D$10,H2848,0):'[1]NKC'!$D$5007,0)+H2848)=16,"",MATCH($C$8,OFFSET([1]NKC!$D$10,H2848,0):'[1]NKC'!$D$5007,0)+H2848)&lt;IF(TYPE(MATCH($C$8,OFFSET([1]NKC!$E$10,H2848,0):'[1]NKC'!$E$5007,0)+H2848)=16,"",MATCH($C$8,OFFSET([1]NKC!$E$10,H2848,0):'[1]NKC'!$E$5007,0)+H2848),IF(TYPE(MATCH($C$8,OFFSET([1]NKC!$D$10,H2848,0):'[1]NKC'!$D$5007,0)+H2848)=16,"",MATCH($C$8,OFFSET([1]NKC!$D$10,H2848,0):'[1]NKC'!$D$5007,0)+H2848),IF(TYPE(MATCH($C$8,OFFSET([1]NKC!$E$10,H2848,0):'[1]NKC'!$E$5007,0)+H2848)=16,"",MATCH($C$8,OFFSET([1]NKC!$E$10,H2848,0):'[1]NKC'!$E$5007,0)+H2848))</f>
        <v/>
      </c>
    </row>
    <row r="2850" spans="1:8" s="52" customFormat="1" ht="14.25" hidden="1">
      <c r="A2850" s="45" t="str">
        <f ca="1">IF($H2850="","",INDEX([1]NKC!$A$10:$A$5007,$H2850))</f>
        <v/>
      </c>
      <c r="B2850" s="46" t="str">
        <f ca="1">IF($H2850="","",INDEX([1]NKC!$B$10:$B$5007,$H2850))</f>
        <v/>
      </c>
      <c r="C2850" s="47" t="str">
        <f ca="1">IF($H2850="","",INDEX([1]NKC!$C$10:$C$5007,$H2850))</f>
        <v/>
      </c>
      <c r="D2850" s="48" t="str">
        <f ca="1">IF(IF($H2850="","",INDEX([1]NKC!$D$10:$D$5007,$H2850))=$C$8,IF($H2850="","",INDEX([1]NKC!$E$10:$E$5007,$H2850)),IF($H2850="","",INDEX([1]NKC!$D$10:$D$5007,$H2850)))</f>
        <v/>
      </c>
      <c r="E2850" s="49" t="str">
        <f ca="1">IF(IF($H2850="","",INDEX([1]NKC!$E$10:$E$5007,$H2850))=$C$8,"",IF($H2850="","",INDEX([1]NKC!$F$10:$F$5007,$H2850)))</f>
        <v/>
      </c>
      <c r="F2850" s="55" t="str">
        <f ca="1">IF(IF($H2850="","",INDEX([1]NKC!$D$10:$D$5007,$H2850))=$C$8,"",IF($H2850="","",INDEX([1]NKC!$F$10:$F$5007,$H2850)))</f>
        <v/>
      </c>
      <c r="G2850" s="50">
        <f ca="1">IF(SUM(E2850:F2850)=0,0,$G$11+SUM(E$12:$E2850)-SUM(F$12:$F2850))</f>
        <v>0</v>
      </c>
      <c r="H2850" s="51" t="str">
        <f ca="1">IF(IF(TYPE(MATCH($C$8,OFFSET([1]NKC!$D$10,H2849,0):'[1]NKC'!$D$5007,0)+H2849)=16,"",MATCH($C$8,OFFSET([1]NKC!$D$10,H2849,0):'[1]NKC'!$D$5007,0)+H2849)&lt;IF(TYPE(MATCH($C$8,OFFSET([1]NKC!$E$10,H2849,0):'[1]NKC'!$E$5007,0)+H2849)=16,"",MATCH($C$8,OFFSET([1]NKC!$E$10,H2849,0):'[1]NKC'!$E$5007,0)+H2849),IF(TYPE(MATCH($C$8,OFFSET([1]NKC!$D$10,H2849,0):'[1]NKC'!$D$5007,0)+H2849)=16,"",MATCH($C$8,OFFSET([1]NKC!$D$10,H2849,0):'[1]NKC'!$D$5007,0)+H2849),IF(TYPE(MATCH($C$8,OFFSET([1]NKC!$E$10,H2849,0):'[1]NKC'!$E$5007,0)+H2849)=16,"",MATCH($C$8,OFFSET([1]NKC!$E$10,H2849,0):'[1]NKC'!$E$5007,0)+H2849))</f>
        <v/>
      </c>
    </row>
    <row r="2851" spans="1:8" s="52" customFormat="1" ht="14.25" hidden="1">
      <c r="A2851" s="45" t="str">
        <f ca="1">IF($H2851="","",INDEX([1]NKC!$A$10:$A$5007,$H2851))</f>
        <v/>
      </c>
      <c r="B2851" s="46" t="str">
        <f ca="1">IF($H2851="","",INDEX([1]NKC!$B$10:$B$5007,$H2851))</f>
        <v/>
      </c>
      <c r="C2851" s="47" t="str">
        <f ca="1">IF($H2851="","",INDEX([1]NKC!$C$10:$C$5007,$H2851))</f>
        <v/>
      </c>
      <c r="D2851" s="48" t="str">
        <f ca="1">IF(IF($H2851="","",INDEX([1]NKC!$D$10:$D$5007,$H2851))=$C$8,IF($H2851="","",INDEX([1]NKC!$E$10:$E$5007,$H2851)),IF($H2851="","",INDEX([1]NKC!$D$10:$D$5007,$H2851)))</f>
        <v/>
      </c>
      <c r="E2851" s="49" t="str">
        <f ca="1">IF(IF($H2851="","",INDEX([1]NKC!$E$10:$E$5007,$H2851))=$C$8,"",IF($H2851="","",INDEX([1]NKC!$F$10:$F$5007,$H2851)))</f>
        <v/>
      </c>
      <c r="F2851" s="55" t="str">
        <f ca="1">IF(IF($H2851="","",INDEX([1]NKC!$D$10:$D$5007,$H2851))=$C$8,"",IF($H2851="","",INDEX([1]NKC!$F$10:$F$5007,$H2851)))</f>
        <v/>
      </c>
      <c r="G2851" s="50">
        <f ca="1">IF(SUM(E2851:F2851)=0,0,$G$11+SUM(E$12:$E2851)-SUM(F$12:$F2851))</f>
        <v>0</v>
      </c>
      <c r="H2851" s="51" t="str">
        <f ca="1">IF(IF(TYPE(MATCH($C$8,OFFSET([1]NKC!$D$10,H2850,0):'[1]NKC'!$D$5007,0)+H2850)=16,"",MATCH($C$8,OFFSET([1]NKC!$D$10,H2850,0):'[1]NKC'!$D$5007,0)+H2850)&lt;IF(TYPE(MATCH($C$8,OFFSET([1]NKC!$E$10,H2850,0):'[1]NKC'!$E$5007,0)+H2850)=16,"",MATCH($C$8,OFFSET([1]NKC!$E$10,H2850,0):'[1]NKC'!$E$5007,0)+H2850),IF(TYPE(MATCH($C$8,OFFSET([1]NKC!$D$10,H2850,0):'[1]NKC'!$D$5007,0)+H2850)=16,"",MATCH($C$8,OFFSET([1]NKC!$D$10,H2850,0):'[1]NKC'!$D$5007,0)+H2850),IF(TYPE(MATCH($C$8,OFFSET([1]NKC!$E$10,H2850,0):'[1]NKC'!$E$5007,0)+H2850)=16,"",MATCH($C$8,OFFSET([1]NKC!$E$10,H2850,0):'[1]NKC'!$E$5007,0)+H2850))</f>
        <v/>
      </c>
    </row>
    <row r="2852" spans="1:8" s="52" customFormat="1" ht="14.25" hidden="1">
      <c r="A2852" s="45" t="str">
        <f ca="1">IF($H2852="","",INDEX([1]NKC!$A$10:$A$5007,$H2852))</f>
        <v/>
      </c>
      <c r="B2852" s="46" t="str">
        <f ca="1">IF($H2852="","",INDEX([1]NKC!$B$10:$B$5007,$H2852))</f>
        <v/>
      </c>
      <c r="C2852" s="47" t="str">
        <f ca="1">IF($H2852="","",INDEX([1]NKC!$C$10:$C$5007,$H2852))</f>
        <v/>
      </c>
      <c r="D2852" s="48" t="str">
        <f ca="1">IF(IF($H2852="","",INDEX([1]NKC!$D$10:$D$5007,$H2852))=$C$8,IF($H2852="","",INDEX([1]NKC!$E$10:$E$5007,$H2852)),IF($H2852="","",INDEX([1]NKC!$D$10:$D$5007,$H2852)))</f>
        <v/>
      </c>
      <c r="E2852" s="49" t="str">
        <f ca="1">IF(IF($H2852="","",INDEX([1]NKC!$E$10:$E$5007,$H2852))=$C$8,"",IF($H2852="","",INDEX([1]NKC!$F$10:$F$5007,$H2852)))</f>
        <v/>
      </c>
      <c r="F2852" s="55" t="str">
        <f ca="1">IF(IF($H2852="","",INDEX([1]NKC!$D$10:$D$5007,$H2852))=$C$8,"",IF($H2852="","",INDEX([1]NKC!$F$10:$F$5007,$H2852)))</f>
        <v/>
      </c>
      <c r="G2852" s="50">
        <f ca="1">IF(SUM(E2852:F2852)=0,0,$G$11+SUM(E$12:$E2852)-SUM(F$12:$F2852))</f>
        <v>0</v>
      </c>
      <c r="H2852" s="51" t="str">
        <f ca="1">IF(IF(TYPE(MATCH($C$8,OFFSET([1]NKC!$D$10,H2851,0):'[1]NKC'!$D$5007,0)+H2851)=16,"",MATCH($C$8,OFFSET([1]NKC!$D$10,H2851,0):'[1]NKC'!$D$5007,0)+H2851)&lt;IF(TYPE(MATCH($C$8,OFFSET([1]NKC!$E$10,H2851,0):'[1]NKC'!$E$5007,0)+H2851)=16,"",MATCH($C$8,OFFSET([1]NKC!$E$10,H2851,0):'[1]NKC'!$E$5007,0)+H2851),IF(TYPE(MATCH($C$8,OFFSET([1]NKC!$D$10,H2851,0):'[1]NKC'!$D$5007,0)+H2851)=16,"",MATCH($C$8,OFFSET([1]NKC!$D$10,H2851,0):'[1]NKC'!$D$5007,0)+H2851),IF(TYPE(MATCH($C$8,OFFSET([1]NKC!$E$10,H2851,0):'[1]NKC'!$E$5007,0)+H2851)=16,"",MATCH($C$8,OFFSET([1]NKC!$E$10,H2851,0):'[1]NKC'!$E$5007,0)+H2851))</f>
        <v/>
      </c>
    </row>
    <row r="2853" spans="1:8" s="52" customFormat="1" ht="14.25" hidden="1">
      <c r="A2853" s="45" t="str">
        <f ca="1">IF($H2853="","",INDEX([1]NKC!$A$10:$A$5007,$H2853))</f>
        <v/>
      </c>
      <c r="B2853" s="46" t="str">
        <f ca="1">IF($H2853="","",INDEX([1]NKC!$B$10:$B$5007,$H2853))</f>
        <v/>
      </c>
      <c r="C2853" s="47" t="str">
        <f ca="1">IF($H2853="","",INDEX([1]NKC!$C$10:$C$5007,$H2853))</f>
        <v/>
      </c>
      <c r="D2853" s="48" t="str">
        <f ca="1">IF(IF($H2853="","",INDEX([1]NKC!$D$10:$D$5007,$H2853))=$C$8,IF($H2853="","",INDEX([1]NKC!$E$10:$E$5007,$H2853)),IF($H2853="","",INDEX([1]NKC!$D$10:$D$5007,$H2853)))</f>
        <v/>
      </c>
      <c r="E2853" s="49" t="str">
        <f ca="1">IF(IF($H2853="","",INDEX([1]NKC!$E$10:$E$5007,$H2853))=$C$8,"",IF($H2853="","",INDEX([1]NKC!$F$10:$F$5007,$H2853)))</f>
        <v/>
      </c>
      <c r="F2853" s="55" t="str">
        <f ca="1">IF(IF($H2853="","",INDEX([1]NKC!$D$10:$D$5007,$H2853))=$C$8,"",IF($H2853="","",INDEX([1]NKC!$F$10:$F$5007,$H2853)))</f>
        <v/>
      </c>
      <c r="G2853" s="50">
        <f ca="1">IF(SUM(E2853:F2853)=0,0,$G$11+SUM(E$12:$E2853)-SUM(F$12:$F2853))</f>
        <v>0</v>
      </c>
      <c r="H2853" s="51" t="str">
        <f ca="1">IF(IF(TYPE(MATCH($C$8,OFFSET([1]NKC!$D$10,H2852,0):'[1]NKC'!$D$5007,0)+H2852)=16,"",MATCH($C$8,OFFSET([1]NKC!$D$10,H2852,0):'[1]NKC'!$D$5007,0)+H2852)&lt;IF(TYPE(MATCH($C$8,OFFSET([1]NKC!$E$10,H2852,0):'[1]NKC'!$E$5007,0)+H2852)=16,"",MATCH($C$8,OFFSET([1]NKC!$E$10,H2852,0):'[1]NKC'!$E$5007,0)+H2852),IF(TYPE(MATCH($C$8,OFFSET([1]NKC!$D$10,H2852,0):'[1]NKC'!$D$5007,0)+H2852)=16,"",MATCH($C$8,OFFSET([1]NKC!$D$10,H2852,0):'[1]NKC'!$D$5007,0)+H2852),IF(TYPE(MATCH($C$8,OFFSET([1]NKC!$E$10,H2852,0):'[1]NKC'!$E$5007,0)+H2852)=16,"",MATCH($C$8,OFFSET([1]NKC!$E$10,H2852,0):'[1]NKC'!$E$5007,0)+H2852))</f>
        <v/>
      </c>
    </row>
    <row r="2854" spans="1:8" s="52" customFormat="1" ht="14.25" hidden="1">
      <c r="A2854" s="45" t="str">
        <f ca="1">IF($H2854="","",INDEX([1]NKC!$A$10:$A$5007,$H2854))</f>
        <v/>
      </c>
      <c r="B2854" s="46" t="str">
        <f ca="1">IF($H2854="","",INDEX([1]NKC!$B$10:$B$5007,$H2854))</f>
        <v/>
      </c>
      <c r="C2854" s="47" t="str">
        <f ca="1">IF($H2854="","",INDEX([1]NKC!$C$10:$C$5007,$H2854))</f>
        <v/>
      </c>
      <c r="D2854" s="48" t="str">
        <f ca="1">IF(IF($H2854="","",INDEX([1]NKC!$D$10:$D$5007,$H2854))=$C$8,IF($H2854="","",INDEX([1]NKC!$E$10:$E$5007,$H2854)),IF($H2854="","",INDEX([1]NKC!$D$10:$D$5007,$H2854)))</f>
        <v/>
      </c>
      <c r="E2854" s="49" t="str">
        <f ca="1">IF(IF($H2854="","",INDEX([1]NKC!$E$10:$E$5007,$H2854))=$C$8,"",IF($H2854="","",INDEX([1]NKC!$F$10:$F$5007,$H2854)))</f>
        <v/>
      </c>
      <c r="F2854" s="55" t="str">
        <f ca="1">IF(IF($H2854="","",INDEX([1]NKC!$D$10:$D$5007,$H2854))=$C$8,"",IF($H2854="","",INDEX([1]NKC!$F$10:$F$5007,$H2854)))</f>
        <v/>
      </c>
      <c r="G2854" s="50">
        <f ca="1">IF(SUM(E2854:F2854)=0,0,$G$11+SUM(E$12:$E2854)-SUM(F$12:$F2854))</f>
        <v>0</v>
      </c>
      <c r="H2854" s="51" t="str">
        <f ca="1">IF(IF(TYPE(MATCH($C$8,OFFSET([1]NKC!$D$10,H2853,0):'[1]NKC'!$D$5007,0)+H2853)=16,"",MATCH($C$8,OFFSET([1]NKC!$D$10,H2853,0):'[1]NKC'!$D$5007,0)+H2853)&lt;IF(TYPE(MATCH($C$8,OFFSET([1]NKC!$E$10,H2853,0):'[1]NKC'!$E$5007,0)+H2853)=16,"",MATCH($C$8,OFFSET([1]NKC!$E$10,H2853,0):'[1]NKC'!$E$5007,0)+H2853),IF(TYPE(MATCH($C$8,OFFSET([1]NKC!$D$10,H2853,0):'[1]NKC'!$D$5007,0)+H2853)=16,"",MATCH($C$8,OFFSET([1]NKC!$D$10,H2853,0):'[1]NKC'!$D$5007,0)+H2853),IF(TYPE(MATCH($C$8,OFFSET([1]NKC!$E$10,H2853,0):'[1]NKC'!$E$5007,0)+H2853)=16,"",MATCH($C$8,OFFSET([1]NKC!$E$10,H2853,0):'[1]NKC'!$E$5007,0)+H2853))</f>
        <v/>
      </c>
    </row>
    <row r="2855" spans="1:8" s="52" customFormat="1" ht="14.25" hidden="1">
      <c r="A2855" s="45" t="str">
        <f ca="1">IF($H2855="","",INDEX([1]NKC!$A$10:$A$5007,$H2855))</f>
        <v/>
      </c>
      <c r="B2855" s="46" t="str">
        <f ca="1">IF($H2855="","",INDEX([1]NKC!$B$10:$B$5007,$H2855))</f>
        <v/>
      </c>
      <c r="C2855" s="47" t="str">
        <f ca="1">IF($H2855="","",INDEX([1]NKC!$C$10:$C$5007,$H2855))</f>
        <v/>
      </c>
      <c r="D2855" s="48" t="str">
        <f ca="1">IF(IF($H2855="","",INDEX([1]NKC!$D$10:$D$5007,$H2855))=$C$8,IF($H2855="","",INDEX([1]NKC!$E$10:$E$5007,$H2855)),IF($H2855="","",INDEX([1]NKC!$D$10:$D$5007,$H2855)))</f>
        <v/>
      </c>
      <c r="E2855" s="49" t="str">
        <f ca="1">IF(IF($H2855="","",INDEX([1]NKC!$E$10:$E$5007,$H2855))=$C$8,"",IF($H2855="","",INDEX([1]NKC!$F$10:$F$5007,$H2855)))</f>
        <v/>
      </c>
      <c r="F2855" s="55" t="str">
        <f ca="1">IF(IF($H2855="","",INDEX([1]NKC!$D$10:$D$5007,$H2855))=$C$8,"",IF($H2855="","",INDEX([1]NKC!$F$10:$F$5007,$H2855)))</f>
        <v/>
      </c>
      <c r="G2855" s="50">
        <f ca="1">IF(SUM(E2855:F2855)=0,0,$G$11+SUM(E$12:$E2855)-SUM(F$12:$F2855))</f>
        <v>0</v>
      </c>
      <c r="H2855" s="51" t="str">
        <f ca="1">IF(IF(TYPE(MATCH($C$8,OFFSET([1]NKC!$D$10,H2854,0):'[1]NKC'!$D$5007,0)+H2854)=16,"",MATCH($C$8,OFFSET([1]NKC!$D$10,H2854,0):'[1]NKC'!$D$5007,0)+H2854)&lt;IF(TYPE(MATCH($C$8,OFFSET([1]NKC!$E$10,H2854,0):'[1]NKC'!$E$5007,0)+H2854)=16,"",MATCH($C$8,OFFSET([1]NKC!$E$10,H2854,0):'[1]NKC'!$E$5007,0)+H2854),IF(TYPE(MATCH($C$8,OFFSET([1]NKC!$D$10,H2854,0):'[1]NKC'!$D$5007,0)+H2854)=16,"",MATCH($C$8,OFFSET([1]NKC!$D$10,H2854,0):'[1]NKC'!$D$5007,0)+H2854),IF(TYPE(MATCH($C$8,OFFSET([1]NKC!$E$10,H2854,0):'[1]NKC'!$E$5007,0)+H2854)=16,"",MATCH($C$8,OFFSET([1]NKC!$E$10,H2854,0):'[1]NKC'!$E$5007,0)+H2854))</f>
        <v/>
      </c>
    </row>
    <row r="2856" spans="1:8" s="52" customFormat="1" ht="14.25" hidden="1">
      <c r="A2856" s="45" t="str">
        <f ca="1">IF($H2856="","",INDEX([1]NKC!$A$10:$A$5007,$H2856))</f>
        <v/>
      </c>
      <c r="B2856" s="46" t="str">
        <f ca="1">IF($H2856="","",INDEX([1]NKC!$B$10:$B$5007,$H2856))</f>
        <v/>
      </c>
      <c r="C2856" s="47" t="str">
        <f ca="1">IF($H2856="","",INDEX([1]NKC!$C$10:$C$5007,$H2856))</f>
        <v/>
      </c>
      <c r="D2856" s="48" t="str">
        <f ca="1">IF(IF($H2856="","",INDEX([1]NKC!$D$10:$D$5007,$H2856))=$C$8,IF($H2856="","",INDEX([1]NKC!$E$10:$E$5007,$H2856)),IF($H2856="","",INDEX([1]NKC!$D$10:$D$5007,$H2856)))</f>
        <v/>
      </c>
      <c r="E2856" s="49" t="str">
        <f ca="1">IF(IF($H2856="","",INDEX([1]NKC!$E$10:$E$5007,$H2856))=$C$8,"",IF($H2856="","",INDEX([1]NKC!$F$10:$F$5007,$H2856)))</f>
        <v/>
      </c>
      <c r="F2856" s="55" t="str">
        <f ca="1">IF(IF($H2856="","",INDEX([1]NKC!$D$10:$D$5007,$H2856))=$C$8,"",IF($H2856="","",INDEX([1]NKC!$F$10:$F$5007,$H2856)))</f>
        <v/>
      </c>
      <c r="G2856" s="50">
        <f ca="1">IF(SUM(E2856:F2856)=0,0,$G$11+SUM(E$12:$E2856)-SUM(F$12:$F2856))</f>
        <v>0</v>
      </c>
      <c r="H2856" s="51" t="str">
        <f ca="1">IF(IF(TYPE(MATCH($C$8,OFFSET([1]NKC!$D$10,H2855,0):'[1]NKC'!$D$5007,0)+H2855)=16,"",MATCH($C$8,OFFSET([1]NKC!$D$10,H2855,0):'[1]NKC'!$D$5007,0)+H2855)&lt;IF(TYPE(MATCH($C$8,OFFSET([1]NKC!$E$10,H2855,0):'[1]NKC'!$E$5007,0)+H2855)=16,"",MATCH($C$8,OFFSET([1]NKC!$E$10,H2855,0):'[1]NKC'!$E$5007,0)+H2855),IF(TYPE(MATCH($C$8,OFFSET([1]NKC!$D$10,H2855,0):'[1]NKC'!$D$5007,0)+H2855)=16,"",MATCH($C$8,OFFSET([1]NKC!$D$10,H2855,0):'[1]NKC'!$D$5007,0)+H2855),IF(TYPE(MATCH($C$8,OFFSET([1]NKC!$E$10,H2855,0):'[1]NKC'!$E$5007,0)+H2855)=16,"",MATCH($C$8,OFFSET([1]NKC!$E$10,H2855,0):'[1]NKC'!$E$5007,0)+H2855))</f>
        <v/>
      </c>
    </row>
    <row r="2857" spans="1:8" s="52" customFormat="1" ht="14.25" hidden="1">
      <c r="A2857" s="45" t="str">
        <f ca="1">IF($H2857="","",INDEX([1]NKC!$A$10:$A$5007,$H2857))</f>
        <v/>
      </c>
      <c r="B2857" s="46" t="str">
        <f ca="1">IF($H2857="","",INDEX([1]NKC!$B$10:$B$5007,$H2857))</f>
        <v/>
      </c>
      <c r="C2857" s="47" t="str">
        <f ca="1">IF($H2857="","",INDEX([1]NKC!$C$10:$C$5007,$H2857))</f>
        <v/>
      </c>
      <c r="D2857" s="48" t="str">
        <f ca="1">IF(IF($H2857="","",INDEX([1]NKC!$D$10:$D$5007,$H2857))=$C$8,IF($H2857="","",INDEX([1]NKC!$E$10:$E$5007,$H2857)),IF($H2857="","",INDEX([1]NKC!$D$10:$D$5007,$H2857)))</f>
        <v/>
      </c>
      <c r="E2857" s="49" t="str">
        <f ca="1">IF(IF($H2857="","",INDEX([1]NKC!$E$10:$E$5007,$H2857))=$C$8,"",IF($H2857="","",INDEX([1]NKC!$F$10:$F$5007,$H2857)))</f>
        <v/>
      </c>
      <c r="F2857" s="55" t="str">
        <f ca="1">IF(IF($H2857="","",INDEX([1]NKC!$D$10:$D$5007,$H2857))=$C$8,"",IF($H2857="","",INDEX([1]NKC!$F$10:$F$5007,$H2857)))</f>
        <v/>
      </c>
      <c r="G2857" s="50">
        <f ca="1">IF(SUM(E2857:F2857)=0,0,$G$11+SUM(E$12:$E2857)-SUM(F$12:$F2857))</f>
        <v>0</v>
      </c>
      <c r="H2857" s="51" t="str">
        <f ca="1">IF(IF(TYPE(MATCH($C$8,OFFSET([1]NKC!$D$10,H2856,0):'[1]NKC'!$D$5007,0)+H2856)=16,"",MATCH($C$8,OFFSET([1]NKC!$D$10,H2856,0):'[1]NKC'!$D$5007,0)+H2856)&lt;IF(TYPE(MATCH($C$8,OFFSET([1]NKC!$E$10,H2856,0):'[1]NKC'!$E$5007,0)+H2856)=16,"",MATCH($C$8,OFFSET([1]NKC!$E$10,H2856,0):'[1]NKC'!$E$5007,0)+H2856),IF(TYPE(MATCH($C$8,OFFSET([1]NKC!$D$10,H2856,0):'[1]NKC'!$D$5007,0)+H2856)=16,"",MATCH($C$8,OFFSET([1]NKC!$D$10,H2856,0):'[1]NKC'!$D$5007,0)+H2856),IF(TYPE(MATCH($C$8,OFFSET([1]NKC!$E$10,H2856,0):'[1]NKC'!$E$5007,0)+H2856)=16,"",MATCH($C$8,OFFSET([1]NKC!$E$10,H2856,0):'[1]NKC'!$E$5007,0)+H2856))</f>
        <v/>
      </c>
    </row>
    <row r="2858" spans="1:8" s="52" customFormat="1" ht="14.25" hidden="1">
      <c r="A2858" s="45" t="str">
        <f ca="1">IF($H2858="","",INDEX([1]NKC!$A$10:$A$5007,$H2858))</f>
        <v/>
      </c>
      <c r="B2858" s="46" t="str">
        <f ca="1">IF($H2858="","",INDEX([1]NKC!$B$10:$B$5007,$H2858))</f>
        <v/>
      </c>
      <c r="C2858" s="47" t="str">
        <f ca="1">IF($H2858="","",INDEX([1]NKC!$C$10:$C$5007,$H2858))</f>
        <v/>
      </c>
      <c r="D2858" s="48" t="str">
        <f ca="1">IF(IF($H2858="","",INDEX([1]NKC!$D$10:$D$5007,$H2858))=$C$8,IF($H2858="","",INDEX([1]NKC!$E$10:$E$5007,$H2858)),IF($H2858="","",INDEX([1]NKC!$D$10:$D$5007,$H2858)))</f>
        <v/>
      </c>
      <c r="E2858" s="49" t="str">
        <f ca="1">IF(IF($H2858="","",INDEX([1]NKC!$E$10:$E$5007,$H2858))=$C$8,"",IF($H2858="","",INDEX([1]NKC!$F$10:$F$5007,$H2858)))</f>
        <v/>
      </c>
      <c r="F2858" s="55" t="str">
        <f ca="1">IF(IF($H2858="","",INDEX([1]NKC!$D$10:$D$5007,$H2858))=$C$8,"",IF($H2858="","",INDEX([1]NKC!$F$10:$F$5007,$H2858)))</f>
        <v/>
      </c>
      <c r="G2858" s="50">
        <f ca="1">IF(SUM(E2858:F2858)=0,0,$G$11+SUM(E$12:$E2858)-SUM(F$12:$F2858))</f>
        <v>0</v>
      </c>
      <c r="H2858" s="51" t="str">
        <f ca="1">IF(IF(TYPE(MATCH($C$8,OFFSET([1]NKC!$D$10,H2857,0):'[1]NKC'!$D$5007,0)+H2857)=16,"",MATCH($C$8,OFFSET([1]NKC!$D$10,H2857,0):'[1]NKC'!$D$5007,0)+H2857)&lt;IF(TYPE(MATCH($C$8,OFFSET([1]NKC!$E$10,H2857,0):'[1]NKC'!$E$5007,0)+H2857)=16,"",MATCH($C$8,OFFSET([1]NKC!$E$10,H2857,0):'[1]NKC'!$E$5007,0)+H2857),IF(TYPE(MATCH($C$8,OFFSET([1]NKC!$D$10,H2857,0):'[1]NKC'!$D$5007,0)+H2857)=16,"",MATCH($C$8,OFFSET([1]NKC!$D$10,H2857,0):'[1]NKC'!$D$5007,0)+H2857),IF(TYPE(MATCH($C$8,OFFSET([1]NKC!$E$10,H2857,0):'[1]NKC'!$E$5007,0)+H2857)=16,"",MATCH($C$8,OFFSET([1]NKC!$E$10,H2857,0):'[1]NKC'!$E$5007,0)+H2857))</f>
        <v/>
      </c>
    </row>
    <row r="2859" spans="1:8" s="52" customFormat="1" ht="14.25" hidden="1">
      <c r="A2859" s="45" t="str">
        <f ca="1">IF($H2859="","",INDEX([1]NKC!$A$10:$A$5007,$H2859))</f>
        <v/>
      </c>
      <c r="B2859" s="46" t="str">
        <f ca="1">IF($H2859="","",INDEX([1]NKC!$B$10:$B$5007,$H2859))</f>
        <v/>
      </c>
      <c r="C2859" s="47" t="str">
        <f ca="1">IF($H2859="","",INDEX([1]NKC!$C$10:$C$5007,$H2859))</f>
        <v/>
      </c>
      <c r="D2859" s="48" t="str">
        <f ca="1">IF(IF($H2859="","",INDEX([1]NKC!$D$10:$D$5007,$H2859))=$C$8,IF($H2859="","",INDEX([1]NKC!$E$10:$E$5007,$H2859)),IF($H2859="","",INDEX([1]NKC!$D$10:$D$5007,$H2859)))</f>
        <v/>
      </c>
      <c r="E2859" s="49" t="str">
        <f ca="1">IF(IF($H2859="","",INDEX([1]NKC!$E$10:$E$5007,$H2859))=$C$8,"",IF($H2859="","",INDEX([1]NKC!$F$10:$F$5007,$H2859)))</f>
        <v/>
      </c>
      <c r="F2859" s="55" t="str">
        <f ca="1">IF(IF($H2859="","",INDEX([1]NKC!$D$10:$D$5007,$H2859))=$C$8,"",IF($H2859="","",INDEX([1]NKC!$F$10:$F$5007,$H2859)))</f>
        <v/>
      </c>
      <c r="G2859" s="50">
        <f ca="1">IF(SUM(E2859:F2859)=0,0,$G$11+SUM(E$12:$E2859)-SUM(F$12:$F2859))</f>
        <v>0</v>
      </c>
      <c r="H2859" s="51" t="str">
        <f ca="1">IF(IF(TYPE(MATCH($C$8,OFFSET([1]NKC!$D$10,H2858,0):'[1]NKC'!$D$5007,0)+H2858)=16,"",MATCH($C$8,OFFSET([1]NKC!$D$10,H2858,0):'[1]NKC'!$D$5007,0)+H2858)&lt;IF(TYPE(MATCH($C$8,OFFSET([1]NKC!$E$10,H2858,0):'[1]NKC'!$E$5007,0)+H2858)=16,"",MATCH($C$8,OFFSET([1]NKC!$E$10,H2858,0):'[1]NKC'!$E$5007,0)+H2858),IF(TYPE(MATCH($C$8,OFFSET([1]NKC!$D$10,H2858,0):'[1]NKC'!$D$5007,0)+H2858)=16,"",MATCH($C$8,OFFSET([1]NKC!$D$10,H2858,0):'[1]NKC'!$D$5007,0)+H2858),IF(TYPE(MATCH($C$8,OFFSET([1]NKC!$E$10,H2858,0):'[1]NKC'!$E$5007,0)+H2858)=16,"",MATCH($C$8,OFFSET([1]NKC!$E$10,H2858,0):'[1]NKC'!$E$5007,0)+H2858))</f>
        <v/>
      </c>
    </row>
    <row r="2860" spans="1:8" s="52" customFormat="1" ht="14.25" hidden="1">
      <c r="A2860" s="45" t="str">
        <f ca="1">IF($H2860="","",INDEX([1]NKC!$A$10:$A$5007,$H2860))</f>
        <v/>
      </c>
      <c r="B2860" s="46" t="str">
        <f ca="1">IF($H2860="","",INDEX([1]NKC!$B$10:$B$5007,$H2860))</f>
        <v/>
      </c>
      <c r="C2860" s="47" t="str">
        <f ca="1">IF($H2860="","",INDEX([1]NKC!$C$10:$C$5007,$H2860))</f>
        <v/>
      </c>
      <c r="D2860" s="48" t="str">
        <f ca="1">IF(IF($H2860="","",INDEX([1]NKC!$D$10:$D$5007,$H2860))=$C$8,IF($H2860="","",INDEX([1]NKC!$E$10:$E$5007,$H2860)),IF($H2860="","",INDEX([1]NKC!$D$10:$D$5007,$H2860)))</f>
        <v/>
      </c>
      <c r="E2860" s="49" t="str">
        <f ca="1">IF(IF($H2860="","",INDEX([1]NKC!$E$10:$E$5007,$H2860))=$C$8,"",IF($H2860="","",INDEX([1]NKC!$F$10:$F$5007,$H2860)))</f>
        <v/>
      </c>
      <c r="F2860" s="55" t="str">
        <f ca="1">IF(IF($H2860="","",INDEX([1]NKC!$D$10:$D$5007,$H2860))=$C$8,"",IF($H2860="","",INDEX([1]NKC!$F$10:$F$5007,$H2860)))</f>
        <v/>
      </c>
      <c r="G2860" s="50">
        <f ca="1">IF(SUM(E2860:F2860)=0,0,$G$11+SUM(E$12:$E2860)-SUM(F$12:$F2860))</f>
        <v>0</v>
      </c>
      <c r="H2860" s="51" t="str">
        <f ca="1">IF(IF(TYPE(MATCH($C$8,OFFSET([1]NKC!$D$10,H2859,0):'[1]NKC'!$D$5007,0)+H2859)=16,"",MATCH($C$8,OFFSET([1]NKC!$D$10,H2859,0):'[1]NKC'!$D$5007,0)+H2859)&lt;IF(TYPE(MATCH($C$8,OFFSET([1]NKC!$E$10,H2859,0):'[1]NKC'!$E$5007,0)+H2859)=16,"",MATCH($C$8,OFFSET([1]NKC!$E$10,H2859,0):'[1]NKC'!$E$5007,0)+H2859),IF(TYPE(MATCH($C$8,OFFSET([1]NKC!$D$10,H2859,0):'[1]NKC'!$D$5007,0)+H2859)=16,"",MATCH($C$8,OFFSET([1]NKC!$D$10,H2859,0):'[1]NKC'!$D$5007,0)+H2859),IF(TYPE(MATCH($C$8,OFFSET([1]NKC!$E$10,H2859,0):'[1]NKC'!$E$5007,0)+H2859)=16,"",MATCH($C$8,OFFSET([1]NKC!$E$10,H2859,0):'[1]NKC'!$E$5007,0)+H2859))</f>
        <v/>
      </c>
    </row>
    <row r="2861" spans="1:8" s="52" customFormat="1" ht="14.25" hidden="1">
      <c r="A2861" s="45" t="str">
        <f ca="1">IF($H2861="","",INDEX([1]NKC!$A$10:$A$5007,$H2861))</f>
        <v/>
      </c>
      <c r="B2861" s="46" t="str">
        <f ca="1">IF($H2861="","",INDEX([1]NKC!$B$10:$B$5007,$H2861))</f>
        <v/>
      </c>
      <c r="C2861" s="47" t="str">
        <f ca="1">IF($H2861="","",INDEX([1]NKC!$C$10:$C$5007,$H2861))</f>
        <v/>
      </c>
      <c r="D2861" s="48" t="str">
        <f ca="1">IF(IF($H2861="","",INDEX([1]NKC!$D$10:$D$5007,$H2861))=$C$8,IF($H2861="","",INDEX([1]NKC!$E$10:$E$5007,$H2861)),IF($H2861="","",INDEX([1]NKC!$D$10:$D$5007,$H2861)))</f>
        <v/>
      </c>
      <c r="E2861" s="49" t="str">
        <f ca="1">IF(IF($H2861="","",INDEX([1]NKC!$E$10:$E$5007,$H2861))=$C$8,"",IF($H2861="","",INDEX([1]NKC!$F$10:$F$5007,$H2861)))</f>
        <v/>
      </c>
      <c r="F2861" s="55" t="str">
        <f ca="1">IF(IF($H2861="","",INDEX([1]NKC!$D$10:$D$5007,$H2861))=$C$8,"",IF($H2861="","",INDEX([1]NKC!$F$10:$F$5007,$H2861)))</f>
        <v/>
      </c>
      <c r="G2861" s="50">
        <f ca="1">IF(SUM(E2861:F2861)=0,0,$G$11+SUM(E$12:$E2861)-SUM(F$12:$F2861))</f>
        <v>0</v>
      </c>
      <c r="H2861" s="51" t="str">
        <f ca="1">IF(IF(TYPE(MATCH($C$8,OFFSET([1]NKC!$D$10,H2860,0):'[1]NKC'!$D$5007,0)+H2860)=16,"",MATCH($C$8,OFFSET([1]NKC!$D$10,H2860,0):'[1]NKC'!$D$5007,0)+H2860)&lt;IF(TYPE(MATCH($C$8,OFFSET([1]NKC!$E$10,H2860,0):'[1]NKC'!$E$5007,0)+H2860)=16,"",MATCH($C$8,OFFSET([1]NKC!$E$10,H2860,0):'[1]NKC'!$E$5007,0)+H2860),IF(TYPE(MATCH($C$8,OFFSET([1]NKC!$D$10,H2860,0):'[1]NKC'!$D$5007,0)+H2860)=16,"",MATCH($C$8,OFFSET([1]NKC!$D$10,H2860,0):'[1]NKC'!$D$5007,0)+H2860),IF(TYPE(MATCH($C$8,OFFSET([1]NKC!$E$10,H2860,0):'[1]NKC'!$E$5007,0)+H2860)=16,"",MATCH($C$8,OFFSET([1]NKC!$E$10,H2860,0):'[1]NKC'!$E$5007,0)+H2860))</f>
        <v/>
      </c>
    </row>
    <row r="2862" spans="1:8" s="52" customFormat="1" ht="14.25" hidden="1">
      <c r="A2862" s="45" t="str">
        <f ca="1">IF($H2862="","",INDEX([1]NKC!$A$10:$A$5007,$H2862))</f>
        <v/>
      </c>
      <c r="B2862" s="46" t="str">
        <f ca="1">IF($H2862="","",INDEX([1]NKC!$B$10:$B$5007,$H2862))</f>
        <v/>
      </c>
      <c r="C2862" s="47" t="str">
        <f ca="1">IF($H2862="","",INDEX([1]NKC!$C$10:$C$5007,$H2862))</f>
        <v/>
      </c>
      <c r="D2862" s="48" t="str">
        <f ca="1">IF(IF($H2862="","",INDEX([1]NKC!$D$10:$D$5007,$H2862))=$C$8,IF($H2862="","",INDEX([1]NKC!$E$10:$E$5007,$H2862)),IF($H2862="","",INDEX([1]NKC!$D$10:$D$5007,$H2862)))</f>
        <v/>
      </c>
      <c r="E2862" s="49" t="str">
        <f ca="1">IF(IF($H2862="","",INDEX([1]NKC!$E$10:$E$5007,$H2862))=$C$8,"",IF($H2862="","",INDEX([1]NKC!$F$10:$F$5007,$H2862)))</f>
        <v/>
      </c>
      <c r="F2862" s="55" t="str">
        <f ca="1">IF(IF($H2862="","",INDEX([1]NKC!$D$10:$D$5007,$H2862))=$C$8,"",IF($H2862="","",INDEX([1]NKC!$F$10:$F$5007,$H2862)))</f>
        <v/>
      </c>
      <c r="G2862" s="50">
        <f ca="1">IF(SUM(E2862:F2862)=0,0,$G$11+SUM(E$12:$E2862)-SUM(F$12:$F2862))</f>
        <v>0</v>
      </c>
      <c r="H2862" s="51" t="str">
        <f ca="1">IF(IF(TYPE(MATCH($C$8,OFFSET([1]NKC!$D$10,H2861,0):'[1]NKC'!$D$5007,0)+H2861)=16,"",MATCH($C$8,OFFSET([1]NKC!$D$10,H2861,0):'[1]NKC'!$D$5007,0)+H2861)&lt;IF(TYPE(MATCH($C$8,OFFSET([1]NKC!$E$10,H2861,0):'[1]NKC'!$E$5007,0)+H2861)=16,"",MATCH($C$8,OFFSET([1]NKC!$E$10,H2861,0):'[1]NKC'!$E$5007,0)+H2861),IF(TYPE(MATCH($C$8,OFFSET([1]NKC!$D$10,H2861,0):'[1]NKC'!$D$5007,0)+H2861)=16,"",MATCH($C$8,OFFSET([1]NKC!$D$10,H2861,0):'[1]NKC'!$D$5007,0)+H2861),IF(TYPE(MATCH($C$8,OFFSET([1]NKC!$E$10,H2861,0):'[1]NKC'!$E$5007,0)+H2861)=16,"",MATCH($C$8,OFFSET([1]NKC!$E$10,H2861,0):'[1]NKC'!$E$5007,0)+H2861))</f>
        <v/>
      </c>
    </row>
    <row r="2863" spans="1:8" s="52" customFormat="1" ht="14.25" hidden="1">
      <c r="A2863" s="45" t="str">
        <f ca="1">IF($H2863="","",INDEX([1]NKC!$A$10:$A$5007,$H2863))</f>
        <v/>
      </c>
      <c r="B2863" s="46" t="str">
        <f ca="1">IF($H2863="","",INDEX([1]NKC!$B$10:$B$5007,$H2863))</f>
        <v/>
      </c>
      <c r="C2863" s="47" t="str">
        <f ca="1">IF($H2863="","",INDEX([1]NKC!$C$10:$C$5007,$H2863))</f>
        <v/>
      </c>
      <c r="D2863" s="48" t="str">
        <f ca="1">IF(IF($H2863="","",INDEX([1]NKC!$D$10:$D$5007,$H2863))=$C$8,IF($H2863="","",INDEX([1]NKC!$E$10:$E$5007,$H2863)),IF($H2863="","",INDEX([1]NKC!$D$10:$D$5007,$H2863)))</f>
        <v/>
      </c>
      <c r="E2863" s="49" t="str">
        <f ca="1">IF(IF($H2863="","",INDEX([1]NKC!$E$10:$E$5007,$H2863))=$C$8,"",IF($H2863="","",INDEX([1]NKC!$F$10:$F$5007,$H2863)))</f>
        <v/>
      </c>
      <c r="F2863" s="55" t="str">
        <f ca="1">IF(IF($H2863="","",INDEX([1]NKC!$D$10:$D$5007,$H2863))=$C$8,"",IF($H2863="","",INDEX([1]NKC!$F$10:$F$5007,$H2863)))</f>
        <v/>
      </c>
      <c r="G2863" s="50">
        <f ca="1">IF(SUM(E2863:F2863)=0,0,$G$11+SUM(E$12:$E2863)-SUM(F$12:$F2863))</f>
        <v>0</v>
      </c>
      <c r="H2863" s="51" t="str">
        <f ca="1">IF(IF(TYPE(MATCH($C$8,OFFSET([1]NKC!$D$10,H2862,0):'[1]NKC'!$D$5007,0)+H2862)=16,"",MATCH($C$8,OFFSET([1]NKC!$D$10,H2862,0):'[1]NKC'!$D$5007,0)+H2862)&lt;IF(TYPE(MATCH($C$8,OFFSET([1]NKC!$E$10,H2862,0):'[1]NKC'!$E$5007,0)+H2862)=16,"",MATCH($C$8,OFFSET([1]NKC!$E$10,H2862,0):'[1]NKC'!$E$5007,0)+H2862),IF(TYPE(MATCH($C$8,OFFSET([1]NKC!$D$10,H2862,0):'[1]NKC'!$D$5007,0)+H2862)=16,"",MATCH($C$8,OFFSET([1]NKC!$D$10,H2862,0):'[1]NKC'!$D$5007,0)+H2862),IF(TYPE(MATCH($C$8,OFFSET([1]NKC!$E$10,H2862,0):'[1]NKC'!$E$5007,0)+H2862)=16,"",MATCH($C$8,OFFSET([1]NKC!$E$10,H2862,0):'[1]NKC'!$E$5007,0)+H2862))</f>
        <v/>
      </c>
    </row>
    <row r="2864" spans="1:8" s="52" customFormat="1" ht="14.25" hidden="1">
      <c r="A2864" s="45" t="str">
        <f ca="1">IF($H2864="","",INDEX([1]NKC!$A$10:$A$5007,$H2864))</f>
        <v/>
      </c>
      <c r="B2864" s="46" t="str">
        <f ca="1">IF($H2864="","",INDEX([1]NKC!$B$10:$B$5007,$H2864))</f>
        <v/>
      </c>
      <c r="C2864" s="47" t="str">
        <f ca="1">IF($H2864="","",INDEX([1]NKC!$C$10:$C$5007,$H2864))</f>
        <v/>
      </c>
      <c r="D2864" s="48" t="str">
        <f ca="1">IF(IF($H2864="","",INDEX([1]NKC!$D$10:$D$5007,$H2864))=$C$8,IF($H2864="","",INDEX([1]NKC!$E$10:$E$5007,$H2864)),IF($H2864="","",INDEX([1]NKC!$D$10:$D$5007,$H2864)))</f>
        <v/>
      </c>
      <c r="E2864" s="49" t="str">
        <f ca="1">IF(IF($H2864="","",INDEX([1]NKC!$E$10:$E$5007,$H2864))=$C$8,"",IF($H2864="","",INDEX([1]NKC!$F$10:$F$5007,$H2864)))</f>
        <v/>
      </c>
      <c r="F2864" s="55" t="str">
        <f ca="1">IF(IF($H2864="","",INDEX([1]NKC!$D$10:$D$5007,$H2864))=$C$8,"",IF($H2864="","",INDEX([1]NKC!$F$10:$F$5007,$H2864)))</f>
        <v/>
      </c>
      <c r="G2864" s="50">
        <f ca="1">IF(SUM(E2864:F2864)=0,0,$G$11+SUM(E$12:$E2864)-SUM(F$12:$F2864))</f>
        <v>0</v>
      </c>
      <c r="H2864" s="51" t="str">
        <f ca="1">IF(IF(TYPE(MATCH($C$8,OFFSET([1]NKC!$D$10,H2863,0):'[1]NKC'!$D$5007,0)+H2863)=16,"",MATCH($C$8,OFFSET([1]NKC!$D$10,H2863,0):'[1]NKC'!$D$5007,0)+H2863)&lt;IF(TYPE(MATCH($C$8,OFFSET([1]NKC!$E$10,H2863,0):'[1]NKC'!$E$5007,0)+H2863)=16,"",MATCH($C$8,OFFSET([1]NKC!$E$10,H2863,0):'[1]NKC'!$E$5007,0)+H2863),IF(TYPE(MATCH($C$8,OFFSET([1]NKC!$D$10,H2863,0):'[1]NKC'!$D$5007,0)+H2863)=16,"",MATCH($C$8,OFFSET([1]NKC!$D$10,H2863,0):'[1]NKC'!$D$5007,0)+H2863),IF(TYPE(MATCH($C$8,OFFSET([1]NKC!$E$10,H2863,0):'[1]NKC'!$E$5007,0)+H2863)=16,"",MATCH($C$8,OFFSET([1]NKC!$E$10,H2863,0):'[1]NKC'!$E$5007,0)+H2863))</f>
        <v/>
      </c>
    </row>
    <row r="2865" spans="1:8" s="52" customFormat="1" ht="14.25" hidden="1">
      <c r="A2865" s="45" t="str">
        <f ca="1">IF($H2865="","",INDEX([1]NKC!$A$10:$A$5007,$H2865))</f>
        <v/>
      </c>
      <c r="B2865" s="46" t="str">
        <f ca="1">IF($H2865="","",INDEX([1]NKC!$B$10:$B$5007,$H2865))</f>
        <v/>
      </c>
      <c r="C2865" s="47" t="str">
        <f ca="1">IF($H2865="","",INDEX([1]NKC!$C$10:$C$5007,$H2865))</f>
        <v/>
      </c>
      <c r="D2865" s="48" t="str">
        <f ca="1">IF(IF($H2865="","",INDEX([1]NKC!$D$10:$D$5007,$H2865))=$C$8,IF($H2865="","",INDEX([1]NKC!$E$10:$E$5007,$H2865)),IF($H2865="","",INDEX([1]NKC!$D$10:$D$5007,$H2865)))</f>
        <v/>
      </c>
      <c r="E2865" s="49" t="str">
        <f ca="1">IF(IF($H2865="","",INDEX([1]NKC!$E$10:$E$5007,$H2865))=$C$8,"",IF($H2865="","",INDEX([1]NKC!$F$10:$F$5007,$H2865)))</f>
        <v/>
      </c>
      <c r="F2865" s="55" t="str">
        <f ca="1">IF(IF($H2865="","",INDEX([1]NKC!$D$10:$D$5007,$H2865))=$C$8,"",IF($H2865="","",INDEX([1]NKC!$F$10:$F$5007,$H2865)))</f>
        <v/>
      </c>
      <c r="G2865" s="50">
        <f ca="1">IF(SUM(E2865:F2865)=0,0,$G$11+SUM(E$12:$E2865)-SUM(F$12:$F2865))</f>
        <v>0</v>
      </c>
      <c r="H2865" s="51" t="str">
        <f ca="1">IF(IF(TYPE(MATCH($C$8,OFFSET([1]NKC!$D$10,H2864,0):'[1]NKC'!$D$5007,0)+H2864)=16,"",MATCH($C$8,OFFSET([1]NKC!$D$10,H2864,0):'[1]NKC'!$D$5007,0)+H2864)&lt;IF(TYPE(MATCH($C$8,OFFSET([1]NKC!$E$10,H2864,0):'[1]NKC'!$E$5007,0)+H2864)=16,"",MATCH($C$8,OFFSET([1]NKC!$E$10,H2864,0):'[1]NKC'!$E$5007,0)+H2864),IF(TYPE(MATCH($C$8,OFFSET([1]NKC!$D$10,H2864,0):'[1]NKC'!$D$5007,0)+H2864)=16,"",MATCH($C$8,OFFSET([1]NKC!$D$10,H2864,0):'[1]NKC'!$D$5007,0)+H2864),IF(TYPE(MATCH($C$8,OFFSET([1]NKC!$E$10,H2864,0):'[1]NKC'!$E$5007,0)+H2864)=16,"",MATCH($C$8,OFFSET([1]NKC!$E$10,H2864,0):'[1]NKC'!$E$5007,0)+H2864))</f>
        <v/>
      </c>
    </row>
    <row r="2866" spans="1:8" s="52" customFormat="1" ht="14.25" hidden="1">
      <c r="A2866" s="45" t="str">
        <f ca="1">IF($H2866="","",INDEX([1]NKC!$A$10:$A$5007,$H2866))</f>
        <v/>
      </c>
      <c r="B2866" s="46" t="str">
        <f ca="1">IF($H2866="","",INDEX([1]NKC!$B$10:$B$5007,$H2866))</f>
        <v/>
      </c>
      <c r="C2866" s="47" t="str">
        <f ca="1">IF($H2866="","",INDEX([1]NKC!$C$10:$C$5007,$H2866))</f>
        <v/>
      </c>
      <c r="D2866" s="48" t="str">
        <f ca="1">IF(IF($H2866="","",INDEX([1]NKC!$D$10:$D$5007,$H2866))=$C$8,IF($H2866="","",INDEX([1]NKC!$E$10:$E$5007,$H2866)),IF($H2866="","",INDEX([1]NKC!$D$10:$D$5007,$H2866)))</f>
        <v/>
      </c>
      <c r="E2866" s="49" t="str">
        <f ca="1">IF(IF($H2866="","",INDEX([1]NKC!$E$10:$E$5007,$H2866))=$C$8,"",IF($H2866="","",INDEX([1]NKC!$F$10:$F$5007,$H2866)))</f>
        <v/>
      </c>
      <c r="F2866" s="55" t="str">
        <f ca="1">IF(IF($H2866="","",INDEX([1]NKC!$D$10:$D$5007,$H2866))=$C$8,"",IF($H2866="","",INDEX([1]NKC!$F$10:$F$5007,$H2866)))</f>
        <v/>
      </c>
      <c r="G2866" s="50">
        <f ca="1">IF(SUM(E2866:F2866)=0,0,$G$11+SUM(E$12:$E2866)-SUM(F$12:$F2866))</f>
        <v>0</v>
      </c>
      <c r="H2866" s="51" t="str">
        <f ca="1">IF(IF(TYPE(MATCH($C$8,OFFSET([1]NKC!$D$10,H2865,0):'[1]NKC'!$D$5007,0)+H2865)=16,"",MATCH($C$8,OFFSET([1]NKC!$D$10,H2865,0):'[1]NKC'!$D$5007,0)+H2865)&lt;IF(TYPE(MATCH($C$8,OFFSET([1]NKC!$E$10,H2865,0):'[1]NKC'!$E$5007,0)+H2865)=16,"",MATCH($C$8,OFFSET([1]NKC!$E$10,H2865,0):'[1]NKC'!$E$5007,0)+H2865),IF(TYPE(MATCH($C$8,OFFSET([1]NKC!$D$10,H2865,0):'[1]NKC'!$D$5007,0)+H2865)=16,"",MATCH($C$8,OFFSET([1]NKC!$D$10,H2865,0):'[1]NKC'!$D$5007,0)+H2865),IF(TYPE(MATCH($C$8,OFFSET([1]NKC!$E$10,H2865,0):'[1]NKC'!$E$5007,0)+H2865)=16,"",MATCH($C$8,OFFSET([1]NKC!$E$10,H2865,0):'[1]NKC'!$E$5007,0)+H2865))</f>
        <v/>
      </c>
    </row>
    <row r="2867" spans="1:8" s="52" customFormat="1" ht="14.25" hidden="1">
      <c r="A2867" s="45" t="str">
        <f ca="1">IF($H2867="","",INDEX([1]NKC!$A$10:$A$5007,$H2867))</f>
        <v/>
      </c>
      <c r="B2867" s="46" t="str">
        <f ca="1">IF($H2867="","",INDEX([1]NKC!$B$10:$B$5007,$H2867))</f>
        <v/>
      </c>
      <c r="C2867" s="47" t="str">
        <f ca="1">IF($H2867="","",INDEX([1]NKC!$C$10:$C$5007,$H2867))</f>
        <v/>
      </c>
      <c r="D2867" s="48" t="str">
        <f ca="1">IF(IF($H2867="","",INDEX([1]NKC!$D$10:$D$5007,$H2867))=$C$8,IF($H2867="","",INDEX([1]NKC!$E$10:$E$5007,$H2867)),IF($H2867="","",INDEX([1]NKC!$D$10:$D$5007,$H2867)))</f>
        <v/>
      </c>
      <c r="E2867" s="49" t="str">
        <f ca="1">IF(IF($H2867="","",INDEX([1]NKC!$E$10:$E$5007,$H2867))=$C$8,"",IF($H2867="","",INDEX([1]NKC!$F$10:$F$5007,$H2867)))</f>
        <v/>
      </c>
      <c r="F2867" s="55" t="str">
        <f ca="1">IF(IF($H2867="","",INDEX([1]NKC!$D$10:$D$5007,$H2867))=$C$8,"",IF($H2867="","",INDEX([1]NKC!$F$10:$F$5007,$H2867)))</f>
        <v/>
      </c>
      <c r="G2867" s="50">
        <f ca="1">IF(SUM(E2867:F2867)=0,0,$G$11+SUM(E$12:$E2867)-SUM(F$12:$F2867))</f>
        <v>0</v>
      </c>
      <c r="H2867" s="51" t="str">
        <f ca="1">IF(IF(TYPE(MATCH($C$8,OFFSET([1]NKC!$D$10,H2866,0):'[1]NKC'!$D$5007,0)+H2866)=16,"",MATCH($C$8,OFFSET([1]NKC!$D$10,H2866,0):'[1]NKC'!$D$5007,0)+H2866)&lt;IF(TYPE(MATCH($C$8,OFFSET([1]NKC!$E$10,H2866,0):'[1]NKC'!$E$5007,0)+H2866)=16,"",MATCH($C$8,OFFSET([1]NKC!$E$10,H2866,0):'[1]NKC'!$E$5007,0)+H2866),IF(TYPE(MATCH($C$8,OFFSET([1]NKC!$D$10,H2866,0):'[1]NKC'!$D$5007,0)+H2866)=16,"",MATCH($C$8,OFFSET([1]NKC!$D$10,H2866,0):'[1]NKC'!$D$5007,0)+H2866),IF(TYPE(MATCH($C$8,OFFSET([1]NKC!$E$10,H2866,0):'[1]NKC'!$E$5007,0)+H2866)=16,"",MATCH($C$8,OFFSET([1]NKC!$E$10,H2866,0):'[1]NKC'!$E$5007,0)+H2866))</f>
        <v/>
      </c>
    </row>
    <row r="2868" spans="1:8" s="52" customFormat="1" ht="14.25" hidden="1">
      <c r="A2868" s="45" t="str">
        <f ca="1">IF($H2868="","",INDEX([1]NKC!$A$10:$A$5007,$H2868))</f>
        <v/>
      </c>
      <c r="B2868" s="46" t="str">
        <f ca="1">IF($H2868="","",INDEX([1]NKC!$B$10:$B$5007,$H2868))</f>
        <v/>
      </c>
      <c r="C2868" s="47" t="str">
        <f ca="1">IF($H2868="","",INDEX([1]NKC!$C$10:$C$5007,$H2868))</f>
        <v/>
      </c>
      <c r="D2868" s="48" t="str">
        <f ca="1">IF(IF($H2868="","",INDEX([1]NKC!$D$10:$D$5007,$H2868))=$C$8,IF($H2868="","",INDEX([1]NKC!$E$10:$E$5007,$H2868)),IF($H2868="","",INDEX([1]NKC!$D$10:$D$5007,$H2868)))</f>
        <v/>
      </c>
      <c r="E2868" s="49" t="str">
        <f ca="1">IF(IF($H2868="","",INDEX([1]NKC!$E$10:$E$5007,$H2868))=$C$8,"",IF($H2868="","",INDEX([1]NKC!$F$10:$F$5007,$H2868)))</f>
        <v/>
      </c>
      <c r="F2868" s="55" t="str">
        <f ca="1">IF(IF($H2868="","",INDEX([1]NKC!$D$10:$D$5007,$H2868))=$C$8,"",IF($H2868="","",INDEX([1]NKC!$F$10:$F$5007,$H2868)))</f>
        <v/>
      </c>
      <c r="G2868" s="50">
        <f ca="1">IF(SUM(E2868:F2868)=0,0,$G$11+SUM(E$12:$E2868)-SUM(F$12:$F2868))</f>
        <v>0</v>
      </c>
      <c r="H2868" s="51" t="str">
        <f ca="1">IF(IF(TYPE(MATCH($C$8,OFFSET([1]NKC!$D$10,H2867,0):'[1]NKC'!$D$5007,0)+H2867)=16,"",MATCH($C$8,OFFSET([1]NKC!$D$10,H2867,0):'[1]NKC'!$D$5007,0)+H2867)&lt;IF(TYPE(MATCH($C$8,OFFSET([1]NKC!$E$10,H2867,0):'[1]NKC'!$E$5007,0)+H2867)=16,"",MATCH($C$8,OFFSET([1]NKC!$E$10,H2867,0):'[1]NKC'!$E$5007,0)+H2867),IF(TYPE(MATCH($C$8,OFFSET([1]NKC!$D$10,H2867,0):'[1]NKC'!$D$5007,0)+H2867)=16,"",MATCH($C$8,OFFSET([1]NKC!$D$10,H2867,0):'[1]NKC'!$D$5007,0)+H2867),IF(TYPE(MATCH($C$8,OFFSET([1]NKC!$E$10,H2867,0):'[1]NKC'!$E$5007,0)+H2867)=16,"",MATCH($C$8,OFFSET([1]NKC!$E$10,H2867,0):'[1]NKC'!$E$5007,0)+H2867))</f>
        <v/>
      </c>
    </row>
    <row r="2869" spans="1:8" s="52" customFormat="1" ht="14.25" hidden="1">
      <c r="A2869" s="45" t="str">
        <f ca="1">IF($H2869="","",INDEX([1]NKC!$A$10:$A$5007,$H2869))</f>
        <v/>
      </c>
      <c r="B2869" s="46" t="str">
        <f ca="1">IF($H2869="","",INDEX([1]NKC!$B$10:$B$5007,$H2869))</f>
        <v/>
      </c>
      <c r="C2869" s="47" t="str">
        <f ca="1">IF($H2869="","",INDEX([1]NKC!$C$10:$C$5007,$H2869))</f>
        <v/>
      </c>
      <c r="D2869" s="48" t="str">
        <f ca="1">IF(IF($H2869="","",INDEX([1]NKC!$D$10:$D$5007,$H2869))=$C$8,IF($H2869="","",INDEX([1]NKC!$E$10:$E$5007,$H2869)),IF($H2869="","",INDEX([1]NKC!$D$10:$D$5007,$H2869)))</f>
        <v/>
      </c>
      <c r="E2869" s="49" t="str">
        <f ca="1">IF(IF($H2869="","",INDEX([1]NKC!$E$10:$E$5007,$H2869))=$C$8,"",IF($H2869="","",INDEX([1]NKC!$F$10:$F$5007,$H2869)))</f>
        <v/>
      </c>
      <c r="F2869" s="55" t="str">
        <f ca="1">IF(IF($H2869="","",INDEX([1]NKC!$D$10:$D$5007,$H2869))=$C$8,"",IF($H2869="","",INDEX([1]NKC!$F$10:$F$5007,$H2869)))</f>
        <v/>
      </c>
      <c r="G2869" s="50">
        <f ca="1">IF(SUM(E2869:F2869)=0,0,$G$11+SUM(E$12:$E2869)-SUM(F$12:$F2869))</f>
        <v>0</v>
      </c>
      <c r="H2869" s="51" t="str">
        <f ca="1">IF(IF(TYPE(MATCH($C$8,OFFSET([1]NKC!$D$10,H2868,0):'[1]NKC'!$D$5007,0)+H2868)=16,"",MATCH($C$8,OFFSET([1]NKC!$D$10,H2868,0):'[1]NKC'!$D$5007,0)+H2868)&lt;IF(TYPE(MATCH($C$8,OFFSET([1]NKC!$E$10,H2868,0):'[1]NKC'!$E$5007,0)+H2868)=16,"",MATCH($C$8,OFFSET([1]NKC!$E$10,H2868,0):'[1]NKC'!$E$5007,0)+H2868),IF(TYPE(MATCH($C$8,OFFSET([1]NKC!$D$10,H2868,0):'[1]NKC'!$D$5007,0)+H2868)=16,"",MATCH($C$8,OFFSET([1]NKC!$D$10,H2868,0):'[1]NKC'!$D$5007,0)+H2868),IF(TYPE(MATCH($C$8,OFFSET([1]NKC!$E$10,H2868,0):'[1]NKC'!$E$5007,0)+H2868)=16,"",MATCH($C$8,OFFSET([1]NKC!$E$10,H2868,0):'[1]NKC'!$E$5007,0)+H2868))</f>
        <v/>
      </c>
    </row>
    <row r="2870" spans="1:8" s="52" customFormat="1" ht="14.25" hidden="1">
      <c r="A2870" s="45" t="str">
        <f ca="1">IF($H2870="","",INDEX([1]NKC!$A$10:$A$5007,$H2870))</f>
        <v/>
      </c>
      <c r="B2870" s="46" t="str">
        <f ca="1">IF($H2870="","",INDEX([1]NKC!$B$10:$B$5007,$H2870))</f>
        <v/>
      </c>
      <c r="C2870" s="47" t="str">
        <f ca="1">IF($H2870="","",INDEX([1]NKC!$C$10:$C$5007,$H2870))</f>
        <v/>
      </c>
      <c r="D2870" s="48" t="str">
        <f ca="1">IF(IF($H2870="","",INDEX([1]NKC!$D$10:$D$5007,$H2870))=$C$8,IF($H2870="","",INDEX([1]NKC!$E$10:$E$5007,$H2870)),IF($H2870="","",INDEX([1]NKC!$D$10:$D$5007,$H2870)))</f>
        <v/>
      </c>
      <c r="E2870" s="49" t="str">
        <f ca="1">IF(IF($H2870="","",INDEX([1]NKC!$E$10:$E$5007,$H2870))=$C$8,"",IF($H2870="","",INDEX([1]NKC!$F$10:$F$5007,$H2870)))</f>
        <v/>
      </c>
      <c r="F2870" s="55" t="str">
        <f ca="1">IF(IF($H2870="","",INDEX([1]NKC!$D$10:$D$5007,$H2870))=$C$8,"",IF($H2870="","",INDEX([1]NKC!$F$10:$F$5007,$H2870)))</f>
        <v/>
      </c>
      <c r="G2870" s="50">
        <f ca="1">IF(SUM(E2870:F2870)=0,0,$G$11+SUM(E$12:$E2870)-SUM(F$12:$F2870))</f>
        <v>0</v>
      </c>
      <c r="H2870" s="51" t="str">
        <f ca="1">IF(IF(TYPE(MATCH($C$8,OFFSET([1]NKC!$D$10,H2869,0):'[1]NKC'!$D$5007,0)+H2869)=16,"",MATCH($C$8,OFFSET([1]NKC!$D$10,H2869,0):'[1]NKC'!$D$5007,0)+H2869)&lt;IF(TYPE(MATCH($C$8,OFFSET([1]NKC!$E$10,H2869,0):'[1]NKC'!$E$5007,0)+H2869)=16,"",MATCH($C$8,OFFSET([1]NKC!$E$10,H2869,0):'[1]NKC'!$E$5007,0)+H2869),IF(TYPE(MATCH($C$8,OFFSET([1]NKC!$D$10,H2869,0):'[1]NKC'!$D$5007,0)+H2869)=16,"",MATCH($C$8,OFFSET([1]NKC!$D$10,H2869,0):'[1]NKC'!$D$5007,0)+H2869),IF(TYPE(MATCH($C$8,OFFSET([1]NKC!$E$10,H2869,0):'[1]NKC'!$E$5007,0)+H2869)=16,"",MATCH($C$8,OFFSET([1]NKC!$E$10,H2869,0):'[1]NKC'!$E$5007,0)+H2869))</f>
        <v/>
      </c>
    </row>
    <row r="2871" spans="1:8" s="52" customFormat="1" ht="14.25" hidden="1">
      <c r="A2871" s="45" t="str">
        <f ca="1">IF($H2871="","",INDEX([1]NKC!$A$10:$A$5007,$H2871))</f>
        <v/>
      </c>
      <c r="B2871" s="46" t="str">
        <f ca="1">IF($H2871="","",INDEX([1]NKC!$B$10:$B$5007,$H2871))</f>
        <v/>
      </c>
      <c r="C2871" s="47" t="str">
        <f ca="1">IF($H2871="","",INDEX([1]NKC!$C$10:$C$5007,$H2871))</f>
        <v/>
      </c>
      <c r="D2871" s="48" t="str">
        <f ca="1">IF(IF($H2871="","",INDEX([1]NKC!$D$10:$D$5007,$H2871))=$C$8,IF($H2871="","",INDEX([1]NKC!$E$10:$E$5007,$H2871)),IF($H2871="","",INDEX([1]NKC!$D$10:$D$5007,$H2871)))</f>
        <v/>
      </c>
      <c r="E2871" s="49" t="str">
        <f ca="1">IF(IF($H2871="","",INDEX([1]NKC!$E$10:$E$5007,$H2871))=$C$8,"",IF($H2871="","",INDEX([1]NKC!$F$10:$F$5007,$H2871)))</f>
        <v/>
      </c>
      <c r="F2871" s="55" t="str">
        <f ca="1">IF(IF($H2871="","",INDEX([1]NKC!$D$10:$D$5007,$H2871))=$C$8,"",IF($H2871="","",INDEX([1]NKC!$F$10:$F$5007,$H2871)))</f>
        <v/>
      </c>
      <c r="G2871" s="50">
        <f ca="1">IF(SUM(E2871:F2871)=0,0,$G$11+SUM(E$12:$E2871)-SUM(F$12:$F2871))</f>
        <v>0</v>
      </c>
      <c r="H2871" s="51" t="str">
        <f ca="1">IF(IF(TYPE(MATCH($C$8,OFFSET([1]NKC!$D$10,H2870,0):'[1]NKC'!$D$5007,0)+H2870)=16,"",MATCH($C$8,OFFSET([1]NKC!$D$10,H2870,0):'[1]NKC'!$D$5007,0)+H2870)&lt;IF(TYPE(MATCH($C$8,OFFSET([1]NKC!$E$10,H2870,0):'[1]NKC'!$E$5007,0)+H2870)=16,"",MATCH($C$8,OFFSET([1]NKC!$E$10,H2870,0):'[1]NKC'!$E$5007,0)+H2870),IF(TYPE(MATCH($C$8,OFFSET([1]NKC!$D$10,H2870,0):'[1]NKC'!$D$5007,0)+H2870)=16,"",MATCH($C$8,OFFSET([1]NKC!$D$10,H2870,0):'[1]NKC'!$D$5007,0)+H2870),IF(TYPE(MATCH($C$8,OFFSET([1]NKC!$E$10,H2870,0):'[1]NKC'!$E$5007,0)+H2870)=16,"",MATCH($C$8,OFFSET([1]NKC!$E$10,H2870,0):'[1]NKC'!$E$5007,0)+H2870))</f>
        <v/>
      </c>
    </row>
    <row r="2872" spans="1:8" s="52" customFormat="1" ht="14.25" hidden="1">
      <c r="A2872" s="45" t="str">
        <f ca="1">IF($H2872="","",INDEX([1]NKC!$A$10:$A$5007,$H2872))</f>
        <v/>
      </c>
      <c r="B2872" s="46" t="str">
        <f ca="1">IF($H2872="","",INDEX([1]NKC!$B$10:$B$5007,$H2872))</f>
        <v/>
      </c>
      <c r="C2872" s="47" t="str">
        <f ca="1">IF($H2872="","",INDEX([1]NKC!$C$10:$C$5007,$H2872))</f>
        <v/>
      </c>
      <c r="D2872" s="48" t="str">
        <f ca="1">IF(IF($H2872="","",INDEX([1]NKC!$D$10:$D$5007,$H2872))=$C$8,IF($H2872="","",INDEX([1]NKC!$E$10:$E$5007,$H2872)),IF($H2872="","",INDEX([1]NKC!$D$10:$D$5007,$H2872)))</f>
        <v/>
      </c>
      <c r="E2872" s="49" t="str">
        <f ca="1">IF(IF($H2872="","",INDEX([1]NKC!$E$10:$E$5007,$H2872))=$C$8,"",IF($H2872="","",INDEX([1]NKC!$F$10:$F$5007,$H2872)))</f>
        <v/>
      </c>
      <c r="F2872" s="55" t="str">
        <f ca="1">IF(IF($H2872="","",INDEX([1]NKC!$D$10:$D$5007,$H2872))=$C$8,"",IF($H2872="","",INDEX([1]NKC!$F$10:$F$5007,$H2872)))</f>
        <v/>
      </c>
      <c r="G2872" s="50">
        <f ca="1">IF(SUM(E2872:F2872)=0,0,$G$11+SUM(E$12:$E2872)-SUM(F$12:$F2872))</f>
        <v>0</v>
      </c>
      <c r="H2872" s="51" t="str">
        <f ca="1">IF(IF(TYPE(MATCH($C$8,OFFSET([1]NKC!$D$10,H2871,0):'[1]NKC'!$D$5007,0)+H2871)=16,"",MATCH($C$8,OFFSET([1]NKC!$D$10,H2871,0):'[1]NKC'!$D$5007,0)+H2871)&lt;IF(TYPE(MATCH($C$8,OFFSET([1]NKC!$E$10,H2871,0):'[1]NKC'!$E$5007,0)+H2871)=16,"",MATCH($C$8,OFFSET([1]NKC!$E$10,H2871,0):'[1]NKC'!$E$5007,0)+H2871),IF(TYPE(MATCH($C$8,OFFSET([1]NKC!$D$10,H2871,0):'[1]NKC'!$D$5007,0)+H2871)=16,"",MATCH($C$8,OFFSET([1]NKC!$D$10,H2871,0):'[1]NKC'!$D$5007,0)+H2871),IF(TYPE(MATCH($C$8,OFFSET([1]NKC!$E$10,H2871,0):'[1]NKC'!$E$5007,0)+H2871)=16,"",MATCH($C$8,OFFSET([1]NKC!$E$10,H2871,0):'[1]NKC'!$E$5007,0)+H2871))</f>
        <v/>
      </c>
    </row>
    <row r="2873" spans="1:8" s="52" customFormat="1" ht="14.25" hidden="1">
      <c r="A2873" s="45" t="str">
        <f ca="1">IF($H2873="","",INDEX([1]NKC!$A$10:$A$5007,$H2873))</f>
        <v/>
      </c>
      <c r="B2873" s="46" t="str">
        <f ca="1">IF($H2873="","",INDEX([1]NKC!$B$10:$B$5007,$H2873))</f>
        <v/>
      </c>
      <c r="C2873" s="47" t="str">
        <f ca="1">IF($H2873="","",INDEX([1]NKC!$C$10:$C$5007,$H2873))</f>
        <v/>
      </c>
      <c r="D2873" s="48" t="str">
        <f ca="1">IF(IF($H2873="","",INDEX([1]NKC!$D$10:$D$5007,$H2873))=$C$8,IF($H2873="","",INDEX([1]NKC!$E$10:$E$5007,$H2873)),IF($H2873="","",INDEX([1]NKC!$D$10:$D$5007,$H2873)))</f>
        <v/>
      </c>
      <c r="E2873" s="49" t="str">
        <f ca="1">IF(IF($H2873="","",INDEX([1]NKC!$E$10:$E$5007,$H2873))=$C$8,"",IF($H2873="","",INDEX([1]NKC!$F$10:$F$5007,$H2873)))</f>
        <v/>
      </c>
      <c r="F2873" s="55" t="str">
        <f ca="1">IF(IF($H2873="","",INDEX([1]NKC!$D$10:$D$5007,$H2873))=$C$8,"",IF($H2873="","",INDEX([1]NKC!$F$10:$F$5007,$H2873)))</f>
        <v/>
      </c>
      <c r="G2873" s="50">
        <f ca="1">IF(SUM(E2873:F2873)=0,0,$G$11+SUM(E$12:$E2873)-SUM(F$12:$F2873))</f>
        <v>0</v>
      </c>
      <c r="H2873" s="51" t="str">
        <f ca="1">IF(IF(TYPE(MATCH($C$8,OFFSET([1]NKC!$D$10,H2872,0):'[1]NKC'!$D$5007,0)+H2872)=16,"",MATCH($C$8,OFFSET([1]NKC!$D$10,H2872,0):'[1]NKC'!$D$5007,0)+H2872)&lt;IF(TYPE(MATCH($C$8,OFFSET([1]NKC!$E$10,H2872,0):'[1]NKC'!$E$5007,0)+H2872)=16,"",MATCH($C$8,OFFSET([1]NKC!$E$10,H2872,0):'[1]NKC'!$E$5007,0)+H2872),IF(TYPE(MATCH($C$8,OFFSET([1]NKC!$D$10,H2872,0):'[1]NKC'!$D$5007,0)+H2872)=16,"",MATCH($C$8,OFFSET([1]NKC!$D$10,H2872,0):'[1]NKC'!$D$5007,0)+H2872),IF(TYPE(MATCH($C$8,OFFSET([1]NKC!$E$10,H2872,0):'[1]NKC'!$E$5007,0)+H2872)=16,"",MATCH($C$8,OFFSET([1]NKC!$E$10,H2872,0):'[1]NKC'!$E$5007,0)+H2872))</f>
        <v/>
      </c>
    </row>
    <row r="2874" spans="1:8" s="52" customFormat="1" ht="14.25" hidden="1">
      <c r="A2874" s="45" t="str">
        <f ca="1">IF($H2874="","",INDEX([1]NKC!$A$10:$A$5007,$H2874))</f>
        <v/>
      </c>
      <c r="B2874" s="46" t="str">
        <f ca="1">IF($H2874="","",INDEX([1]NKC!$B$10:$B$5007,$H2874))</f>
        <v/>
      </c>
      <c r="C2874" s="47" t="str">
        <f ca="1">IF($H2874="","",INDEX([1]NKC!$C$10:$C$5007,$H2874))</f>
        <v/>
      </c>
      <c r="D2874" s="48" t="str">
        <f ca="1">IF(IF($H2874="","",INDEX([1]NKC!$D$10:$D$5007,$H2874))=$C$8,IF($H2874="","",INDEX([1]NKC!$E$10:$E$5007,$H2874)),IF($H2874="","",INDEX([1]NKC!$D$10:$D$5007,$H2874)))</f>
        <v/>
      </c>
      <c r="E2874" s="49" t="str">
        <f ca="1">IF(IF($H2874="","",INDEX([1]NKC!$E$10:$E$5007,$H2874))=$C$8,"",IF($H2874="","",INDEX([1]NKC!$F$10:$F$5007,$H2874)))</f>
        <v/>
      </c>
      <c r="F2874" s="55" t="str">
        <f ca="1">IF(IF($H2874="","",INDEX([1]NKC!$D$10:$D$5007,$H2874))=$C$8,"",IF($H2874="","",INDEX([1]NKC!$F$10:$F$5007,$H2874)))</f>
        <v/>
      </c>
      <c r="G2874" s="50">
        <f ca="1">IF(SUM(E2874:F2874)=0,0,$G$11+SUM(E$12:$E2874)-SUM(F$12:$F2874))</f>
        <v>0</v>
      </c>
      <c r="H2874" s="51" t="str">
        <f ca="1">IF(IF(TYPE(MATCH($C$8,OFFSET([1]NKC!$D$10,H2873,0):'[1]NKC'!$D$5007,0)+H2873)=16,"",MATCH($C$8,OFFSET([1]NKC!$D$10,H2873,0):'[1]NKC'!$D$5007,0)+H2873)&lt;IF(TYPE(MATCH($C$8,OFFSET([1]NKC!$E$10,H2873,0):'[1]NKC'!$E$5007,0)+H2873)=16,"",MATCH($C$8,OFFSET([1]NKC!$E$10,H2873,0):'[1]NKC'!$E$5007,0)+H2873),IF(TYPE(MATCH($C$8,OFFSET([1]NKC!$D$10,H2873,0):'[1]NKC'!$D$5007,0)+H2873)=16,"",MATCH($C$8,OFFSET([1]NKC!$D$10,H2873,0):'[1]NKC'!$D$5007,0)+H2873),IF(TYPE(MATCH($C$8,OFFSET([1]NKC!$E$10,H2873,0):'[1]NKC'!$E$5007,0)+H2873)=16,"",MATCH($C$8,OFFSET([1]NKC!$E$10,H2873,0):'[1]NKC'!$E$5007,0)+H2873))</f>
        <v/>
      </c>
    </row>
    <row r="2875" spans="1:8" s="52" customFormat="1" ht="14.25" hidden="1">
      <c r="A2875" s="45" t="str">
        <f ca="1">IF($H2875="","",INDEX([1]NKC!$A$10:$A$5007,$H2875))</f>
        <v/>
      </c>
      <c r="B2875" s="46" t="str">
        <f ca="1">IF($H2875="","",INDEX([1]NKC!$B$10:$B$5007,$H2875))</f>
        <v/>
      </c>
      <c r="C2875" s="47" t="str">
        <f ca="1">IF($H2875="","",INDEX([1]NKC!$C$10:$C$5007,$H2875))</f>
        <v/>
      </c>
      <c r="D2875" s="48" t="str">
        <f ca="1">IF(IF($H2875="","",INDEX([1]NKC!$D$10:$D$5007,$H2875))=$C$8,IF($H2875="","",INDEX([1]NKC!$E$10:$E$5007,$H2875)),IF($H2875="","",INDEX([1]NKC!$D$10:$D$5007,$H2875)))</f>
        <v/>
      </c>
      <c r="E2875" s="49" t="str">
        <f ca="1">IF(IF($H2875="","",INDEX([1]NKC!$E$10:$E$5007,$H2875))=$C$8,"",IF($H2875="","",INDEX([1]NKC!$F$10:$F$5007,$H2875)))</f>
        <v/>
      </c>
      <c r="F2875" s="55" t="str">
        <f ca="1">IF(IF($H2875="","",INDEX([1]NKC!$D$10:$D$5007,$H2875))=$C$8,"",IF($H2875="","",INDEX([1]NKC!$F$10:$F$5007,$H2875)))</f>
        <v/>
      </c>
      <c r="G2875" s="50">
        <f ca="1">IF(SUM(E2875:F2875)=0,0,$G$11+SUM(E$12:$E2875)-SUM(F$12:$F2875))</f>
        <v>0</v>
      </c>
      <c r="H2875" s="51" t="str">
        <f ca="1">IF(IF(TYPE(MATCH($C$8,OFFSET([1]NKC!$D$10,H2874,0):'[1]NKC'!$D$5007,0)+H2874)=16,"",MATCH($C$8,OFFSET([1]NKC!$D$10,H2874,0):'[1]NKC'!$D$5007,0)+H2874)&lt;IF(TYPE(MATCH($C$8,OFFSET([1]NKC!$E$10,H2874,0):'[1]NKC'!$E$5007,0)+H2874)=16,"",MATCH($C$8,OFFSET([1]NKC!$E$10,H2874,0):'[1]NKC'!$E$5007,0)+H2874),IF(TYPE(MATCH($C$8,OFFSET([1]NKC!$D$10,H2874,0):'[1]NKC'!$D$5007,0)+H2874)=16,"",MATCH($C$8,OFFSET([1]NKC!$D$10,H2874,0):'[1]NKC'!$D$5007,0)+H2874),IF(TYPE(MATCH($C$8,OFFSET([1]NKC!$E$10,H2874,0):'[1]NKC'!$E$5007,0)+H2874)=16,"",MATCH($C$8,OFFSET([1]NKC!$E$10,H2874,0):'[1]NKC'!$E$5007,0)+H2874))</f>
        <v/>
      </c>
    </row>
    <row r="2876" spans="1:8" s="52" customFormat="1" ht="14.25" hidden="1">
      <c r="A2876" s="45" t="str">
        <f ca="1">IF($H2876="","",INDEX([1]NKC!$A$10:$A$5007,$H2876))</f>
        <v/>
      </c>
      <c r="B2876" s="46" t="str">
        <f ca="1">IF($H2876="","",INDEX([1]NKC!$B$10:$B$5007,$H2876))</f>
        <v/>
      </c>
      <c r="C2876" s="47" t="str">
        <f ca="1">IF($H2876="","",INDEX([1]NKC!$C$10:$C$5007,$H2876))</f>
        <v/>
      </c>
      <c r="D2876" s="48" t="str">
        <f ca="1">IF(IF($H2876="","",INDEX([1]NKC!$D$10:$D$5007,$H2876))=$C$8,IF($H2876="","",INDEX([1]NKC!$E$10:$E$5007,$H2876)),IF($H2876="","",INDEX([1]NKC!$D$10:$D$5007,$H2876)))</f>
        <v/>
      </c>
      <c r="E2876" s="49" t="str">
        <f ca="1">IF(IF($H2876="","",INDEX([1]NKC!$E$10:$E$5007,$H2876))=$C$8,"",IF($H2876="","",INDEX([1]NKC!$F$10:$F$5007,$H2876)))</f>
        <v/>
      </c>
      <c r="F2876" s="55" t="str">
        <f ca="1">IF(IF($H2876="","",INDEX([1]NKC!$D$10:$D$5007,$H2876))=$C$8,"",IF($H2876="","",INDEX([1]NKC!$F$10:$F$5007,$H2876)))</f>
        <v/>
      </c>
      <c r="G2876" s="50">
        <f ca="1">IF(SUM(E2876:F2876)=0,0,$G$11+SUM(E$12:$E2876)-SUM(F$12:$F2876))</f>
        <v>0</v>
      </c>
      <c r="H2876" s="51" t="str">
        <f ca="1">IF(IF(TYPE(MATCH($C$8,OFFSET([1]NKC!$D$10,H2875,0):'[1]NKC'!$D$5007,0)+H2875)=16,"",MATCH($C$8,OFFSET([1]NKC!$D$10,H2875,0):'[1]NKC'!$D$5007,0)+H2875)&lt;IF(TYPE(MATCH($C$8,OFFSET([1]NKC!$E$10,H2875,0):'[1]NKC'!$E$5007,0)+H2875)=16,"",MATCH($C$8,OFFSET([1]NKC!$E$10,H2875,0):'[1]NKC'!$E$5007,0)+H2875),IF(TYPE(MATCH($C$8,OFFSET([1]NKC!$D$10,H2875,0):'[1]NKC'!$D$5007,0)+H2875)=16,"",MATCH($C$8,OFFSET([1]NKC!$D$10,H2875,0):'[1]NKC'!$D$5007,0)+H2875),IF(TYPE(MATCH($C$8,OFFSET([1]NKC!$E$10,H2875,0):'[1]NKC'!$E$5007,0)+H2875)=16,"",MATCH($C$8,OFFSET([1]NKC!$E$10,H2875,0):'[1]NKC'!$E$5007,0)+H2875))</f>
        <v/>
      </c>
    </row>
    <row r="2877" spans="1:8" s="52" customFormat="1" ht="14.25" hidden="1">
      <c r="A2877" s="45" t="str">
        <f ca="1">IF($H2877="","",INDEX([1]NKC!$A$10:$A$5007,$H2877))</f>
        <v/>
      </c>
      <c r="B2877" s="46" t="str">
        <f ca="1">IF($H2877="","",INDEX([1]NKC!$B$10:$B$5007,$H2877))</f>
        <v/>
      </c>
      <c r="C2877" s="47" t="str">
        <f ca="1">IF($H2877="","",INDEX([1]NKC!$C$10:$C$5007,$H2877))</f>
        <v/>
      </c>
      <c r="D2877" s="48" t="str">
        <f ca="1">IF(IF($H2877="","",INDEX([1]NKC!$D$10:$D$5007,$H2877))=$C$8,IF($H2877="","",INDEX([1]NKC!$E$10:$E$5007,$H2877)),IF($H2877="","",INDEX([1]NKC!$D$10:$D$5007,$H2877)))</f>
        <v/>
      </c>
      <c r="E2877" s="49" t="str">
        <f ca="1">IF(IF($H2877="","",INDEX([1]NKC!$E$10:$E$5007,$H2877))=$C$8,"",IF($H2877="","",INDEX([1]NKC!$F$10:$F$5007,$H2877)))</f>
        <v/>
      </c>
      <c r="F2877" s="55" t="str">
        <f ca="1">IF(IF($H2877="","",INDEX([1]NKC!$D$10:$D$5007,$H2877))=$C$8,"",IF($H2877="","",INDEX([1]NKC!$F$10:$F$5007,$H2877)))</f>
        <v/>
      </c>
      <c r="G2877" s="50">
        <f ca="1">IF(SUM(E2877:F2877)=0,0,$G$11+SUM(E$12:$E2877)-SUM(F$12:$F2877))</f>
        <v>0</v>
      </c>
      <c r="H2877" s="51" t="str">
        <f ca="1">IF(IF(TYPE(MATCH($C$8,OFFSET([1]NKC!$D$10,H2876,0):'[1]NKC'!$D$5007,0)+H2876)=16,"",MATCH($C$8,OFFSET([1]NKC!$D$10,H2876,0):'[1]NKC'!$D$5007,0)+H2876)&lt;IF(TYPE(MATCH($C$8,OFFSET([1]NKC!$E$10,H2876,0):'[1]NKC'!$E$5007,0)+H2876)=16,"",MATCH($C$8,OFFSET([1]NKC!$E$10,H2876,0):'[1]NKC'!$E$5007,0)+H2876),IF(TYPE(MATCH($C$8,OFFSET([1]NKC!$D$10,H2876,0):'[1]NKC'!$D$5007,0)+H2876)=16,"",MATCH($C$8,OFFSET([1]NKC!$D$10,H2876,0):'[1]NKC'!$D$5007,0)+H2876),IF(TYPE(MATCH($C$8,OFFSET([1]NKC!$E$10,H2876,0):'[1]NKC'!$E$5007,0)+H2876)=16,"",MATCH($C$8,OFFSET([1]NKC!$E$10,H2876,0):'[1]NKC'!$E$5007,0)+H2876))</f>
        <v/>
      </c>
    </row>
    <row r="2878" spans="1:8" s="52" customFormat="1" ht="14.25" hidden="1">
      <c r="A2878" s="45" t="str">
        <f ca="1">IF($H2878="","",INDEX([1]NKC!$A$10:$A$5007,$H2878))</f>
        <v/>
      </c>
      <c r="B2878" s="46" t="str">
        <f ca="1">IF($H2878="","",INDEX([1]NKC!$B$10:$B$5007,$H2878))</f>
        <v/>
      </c>
      <c r="C2878" s="47" t="str">
        <f ca="1">IF($H2878="","",INDEX([1]NKC!$C$10:$C$5007,$H2878))</f>
        <v/>
      </c>
      <c r="D2878" s="48" t="str">
        <f ca="1">IF(IF($H2878="","",INDEX([1]NKC!$D$10:$D$5007,$H2878))=$C$8,IF($H2878="","",INDEX([1]NKC!$E$10:$E$5007,$H2878)),IF($H2878="","",INDEX([1]NKC!$D$10:$D$5007,$H2878)))</f>
        <v/>
      </c>
      <c r="E2878" s="49" t="str">
        <f ca="1">IF(IF($H2878="","",INDEX([1]NKC!$E$10:$E$5007,$H2878))=$C$8,"",IF($H2878="","",INDEX([1]NKC!$F$10:$F$5007,$H2878)))</f>
        <v/>
      </c>
      <c r="F2878" s="55" t="str">
        <f ca="1">IF(IF($H2878="","",INDEX([1]NKC!$D$10:$D$5007,$H2878))=$C$8,"",IF($H2878="","",INDEX([1]NKC!$F$10:$F$5007,$H2878)))</f>
        <v/>
      </c>
      <c r="G2878" s="50">
        <f ca="1">IF(SUM(E2878:F2878)=0,0,$G$11+SUM(E$12:$E2878)-SUM(F$12:$F2878))</f>
        <v>0</v>
      </c>
      <c r="H2878" s="51" t="str">
        <f ca="1">IF(IF(TYPE(MATCH($C$8,OFFSET([1]NKC!$D$10,H2877,0):'[1]NKC'!$D$5007,0)+H2877)=16,"",MATCH($C$8,OFFSET([1]NKC!$D$10,H2877,0):'[1]NKC'!$D$5007,0)+H2877)&lt;IF(TYPE(MATCH($C$8,OFFSET([1]NKC!$E$10,H2877,0):'[1]NKC'!$E$5007,0)+H2877)=16,"",MATCH($C$8,OFFSET([1]NKC!$E$10,H2877,0):'[1]NKC'!$E$5007,0)+H2877),IF(TYPE(MATCH($C$8,OFFSET([1]NKC!$D$10,H2877,0):'[1]NKC'!$D$5007,0)+H2877)=16,"",MATCH($C$8,OFFSET([1]NKC!$D$10,H2877,0):'[1]NKC'!$D$5007,0)+H2877),IF(TYPE(MATCH($C$8,OFFSET([1]NKC!$E$10,H2877,0):'[1]NKC'!$E$5007,0)+H2877)=16,"",MATCH($C$8,OFFSET([1]NKC!$E$10,H2877,0):'[1]NKC'!$E$5007,0)+H2877))</f>
        <v/>
      </c>
    </row>
    <row r="2879" spans="1:8" s="52" customFormat="1" ht="14.25" hidden="1">
      <c r="A2879" s="45" t="str">
        <f ca="1">IF($H2879="","",INDEX([1]NKC!$A$10:$A$5007,$H2879))</f>
        <v/>
      </c>
      <c r="B2879" s="46" t="str">
        <f ca="1">IF($H2879="","",INDEX([1]NKC!$B$10:$B$5007,$H2879))</f>
        <v/>
      </c>
      <c r="C2879" s="47" t="str">
        <f ca="1">IF($H2879="","",INDEX([1]NKC!$C$10:$C$5007,$H2879))</f>
        <v/>
      </c>
      <c r="D2879" s="48" t="str">
        <f ca="1">IF(IF($H2879="","",INDEX([1]NKC!$D$10:$D$5007,$H2879))=$C$8,IF($H2879="","",INDEX([1]NKC!$E$10:$E$5007,$H2879)),IF($H2879="","",INDEX([1]NKC!$D$10:$D$5007,$H2879)))</f>
        <v/>
      </c>
      <c r="E2879" s="49" t="str">
        <f ca="1">IF(IF($H2879="","",INDEX([1]NKC!$E$10:$E$5007,$H2879))=$C$8,"",IF($H2879="","",INDEX([1]NKC!$F$10:$F$5007,$H2879)))</f>
        <v/>
      </c>
      <c r="F2879" s="55" t="str">
        <f ca="1">IF(IF($H2879="","",INDEX([1]NKC!$D$10:$D$5007,$H2879))=$C$8,"",IF($H2879="","",INDEX([1]NKC!$F$10:$F$5007,$H2879)))</f>
        <v/>
      </c>
      <c r="G2879" s="50">
        <f ca="1">IF(SUM(E2879:F2879)=0,0,$G$11+SUM(E$12:$E2879)-SUM(F$12:$F2879))</f>
        <v>0</v>
      </c>
      <c r="H2879" s="51" t="str">
        <f ca="1">IF(IF(TYPE(MATCH($C$8,OFFSET([1]NKC!$D$10,H2878,0):'[1]NKC'!$D$5007,0)+H2878)=16,"",MATCH($C$8,OFFSET([1]NKC!$D$10,H2878,0):'[1]NKC'!$D$5007,0)+H2878)&lt;IF(TYPE(MATCH($C$8,OFFSET([1]NKC!$E$10,H2878,0):'[1]NKC'!$E$5007,0)+H2878)=16,"",MATCH($C$8,OFFSET([1]NKC!$E$10,H2878,0):'[1]NKC'!$E$5007,0)+H2878),IF(TYPE(MATCH($C$8,OFFSET([1]NKC!$D$10,H2878,0):'[1]NKC'!$D$5007,0)+H2878)=16,"",MATCH($C$8,OFFSET([1]NKC!$D$10,H2878,0):'[1]NKC'!$D$5007,0)+H2878),IF(TYPE(MATCH($C$8,OFFSET([1]NKC!$E$10,H2878,0):'[1]NKC'!$E$5007,0)+H2878)=16,"",MATCH($C$8,OFFSET([1]NKC!$E$10,H2878,0):'[1]NKC'!$E$5007,0)+H2878))</f>
        <v/>
      </c>
    </row>
    <row r="2880" spans="1:8" s="52" customFormat="1" ht="14.25" hidden="1">
      <c r="A2880" s="45" t="str">
        <f ca="1">IF($H2880="","",INDEX([1]NKC!$A$10:$A$5007,$H2880))</f>
        <v/>
      </c>
      <c r="B2880" s="46" t="str">
        <f ca="1">IF($H2880="","",INDEX([1]NKC!$B$10:$B$5007,$H2880))</f>
        <v/>
      </c>
      <c r="C2880" s="47" t="str">
        <f ca="1">IF($H2880="","",INDEX([1]NKC!$C$10:$C$5007,$H2880))</f>
        <v/>
      </c>
      <c r="D2880" s="48" t="str">
        <f ca="1">IF(IF($H2880="","",INDEX([1]NKC!$D$10:$D$5007,$H2880))=$C$8,IF($H2880="","",INDEX([1]NKC!$E$10:$E$5007,$H2880)),IF($H2880="","",INDEX([1]NKC!$D$10:$D$5007,$H2880)))</f>
        <v/>
      </c>
      <c r="E2880" s="49" t="str">
        <f ca="1">IF(IF($H2880="","",INDEX([1]NKC!$E$10:$E$5007,$H2880))=$C$8,"",IF($H2880="","",INDEX([1]NKC!$F$10:$F$5007,$H2880)))</f>
        <v/>
      </c>
      <c r="F2880" s="55" t="str">
        <f ca="1">IF(IF($H2880="","",INDEX([1]NKC!$D$10:$D$5007,$H2880))=$C$8,"",IF($H2880="","",INDEX([1]NKC!$F$10:$F$5007,$H2880)))</f>
        <v/>
      </c>
      <c r="G2880" s="50">
        <f ca="1">IF(SUM(E2880:F2880)=0,0,$G$11+SUM(E$12:$E2880)-SUM(F$12:$F2880))</f>
        <v>0</v>
      </c>
      <c r="H2880" s="51" t="str">
        <f ca="1">IF(IF(TYPE(MATCH($C$8,OFFSET([1]NKC!$D$10,H2879,0):'[1]NKC'!$D$5007,0)+H2879)=16,"",MATCH($C$8,OFFSET([1]NKC!$D$10,H2879,0):'[1]NKC'!$D$5007,0)+H2879)&lt;IF(TYPE(MATCH($C$8,OFFSET([1]NKC!$E$10,H2879,0):'[1]NKC'!$E$5007,0)+H2879)=16,"",MATCH($C$8,OFFSET([1]NKC!$E$10,H2879,0):'[1]NKC'!$E$5007,0)+H2879),IF(TYPE(MATCH($C$8,OFFSET([1]NKC!$D$10,H2879,0):'[1]NKC'!$D$5007,0)+H2879)=16,"",MATCH($C$8,OFFSET([1]NKC!$D$10,H2879,0):'[1]NKC'!$D$5007,0)+H2879),IF(TYPE(MATCH($C$8,OFFSET([1]NKC!$E$10,H2879,0):'[1]NKC'!$E$5007,0)+H2879)=16,"",MATCH($C$8,OFFSET([1]NKC!$E$10,H2879,0):'[1]NKC'!$E$5007,0)+H2879))</f>
        <v/>
      </c>
    </row>
    <row r="2881" spans="1:8" s="52" customFormat="1" ht="14.25" hidden="1">
      <c r="A2881" s="45" t="str">
        <f ca="1">IF($H2881="","",INDEX([1]NKC!$A$10:$A$5007,$H2881))</f>
        <v/>
      </c>
      <c r="B2881" s="46" t="str">
        <f ca="1">IF($H2881="","",INDEX([1]NKC!$B$10:$B$5007,$H2881))</f>
        <v/>
      </c>
      <c r="C2881" s="47" t="str">
        <f ca="1">IF($H2881="","",INDEX([1]NKC!$C$10:$C$5007,$H2881))</f>
        <v/>
      </c>
      <c r="D2881" s="48" t="str">
        <f ca="1">IF(IF($H2881="","",INDEX([1]NKC!$D$10:$D$5007,$H2881))=$C$8,IF($H2881="","",INDEX([1]NKC!$E$10:$E$5007,$H2881)),IF($H2881="","",INDEX([1]NKC!$D$10:$D$5007,$H2881)))</f>
        <v/>
      </c>
      <c r="E2881" s="49" t="str">
        <f ca="1">IF(IF($H2881="","",INDEX([1]NKC!$E$10:$E$5007,$H2881))=$C$8,"",IF($H2881="","",INDEX([1]NKC!$F$10:$F$5007,$H2881)))</f>
        <v/>
      </c>
      <c r="F2881" s="55" t="str">
        <f ca="1">IF(IF($H2881="","",INDEX([1]NKC!$D$10:$D$5007,$H2881))=$C$8,"",IF($H2881="","",INDEX([1]NKC!$F$10:$F$5007,$H2881)))</f>
        <v/>
      </c>
      <c r="G2881" s="50">
        <f ca="1">IF(SUM(E2881:F2881)=0,0,$G$11+SUM(E$12:$E2881)-SUM(F$12:$F2881))</f>
        <v>0</v>
      </c>
      <c r="H2881" s="51" t="str">
        <f ca="1">IF(IF(TYPE(MATCH($C$8,OFFSET([1]NKC!$D$10,H2880,0):'[1]NKC'!$D$5007,0)+H2880)=16,"",MATCH($C$8,OFFSET([1]NKC!$D$10,H2880,0):'[1]NKC'!$D$5007,0)+H2880)&lt;IF(TYPE(MATCH($C$8,OFFSET([1]NKC!$E$10,H2880,0):'[1]NKC'!$E$5007,0)+H2880)=16,"",MATCH($C$8,OFFSET([1]NKC!$E$10,H2880,0):'[1]NKC'!$E$5007,0)+H2880),IF(TYPE(MATCH($C$8,OFFSET([1]NKC!$D$10,H2880,0):'[1]NKC'!$D$5007,0)+H2880)=16,"",MATCH($C$8,OFFSET([1]NKC!$D$10,H2880,0):'[1]NKC'!$D$5007,0)+H2880),IF(TYPE(MATCH($C$8,OFFSET([1]NKC!$E$10,H2880,0):'[1]NKC'!$E$5007,0)+H2880)=16,"",MATCH($C$8,OFFSET([1]NKC!$E$10,H2880,0):'[1]NKC'!$E$5007,0)+H2880))</f>
        <v/>
      </c>
    </row>
    <row r="2882" spans="1:8" s="52" customFormat="1" ht="14.25" hidden="1">
      <c r="A2882" s="45" t="str">
        <f ca="1">IF($H2882="","",INDEX([1]NKC!$A$10:$A$5007,$H2882))</f>
        <v/>
      </c>
      <c r="B2882" s="46" t="str">
        <f ca="1">IF($H2882="","",INDEX([1]NKC!$B$10:$B$5007,$H2882))</f>
        <v/>
      </c>
      <c r="C2882" s="47" t="str">
        <f ca="1">IF($H2882="","",INDEX([1]NKC!$C$10:$C$5007,$H2882))</f>
        <v/>
      </c>
      <c r="D2882" s="48" t="str">
        <f ca="1">IF(IF($H2882="","",INDEX([1]NKC!$D$10:$D$5007,$H2882))=$C$8,IF($H2882="","",INDEX([1]NKC!$E$10:$E$5007,$H2882)),IF($H2882="","",INDEX([1]NKC!$D$10:$D$5007,$H2882)))</f>
        <v/>
      </c>
      <c r="E2882" s="49" t="str">
        <f ca="1">IF(IF($H2882="","",INDEX([1]NKC!$E$10:$E$5007,$H2882))=$C$8,"",IF($H2882="","",INDEX([1]NKC!$F$10:$F$5007,$H2882)))</f>
        <v/>
      </c>
      <c r="F2882" s="55" t="str">
        <f ca="1">IF(IF($H2882="","",INDEX([1]NKC!$D$10:$D$5007,$H2882))=$C$8,"",IF($H2882="","",INDEX([1]NKC!$F$10:$F$5007,$H2882)))</f>
        <v/>
      </c>
      <c r="G2882" s="50">
        <f ca="1">IF(SUM(E2882:F2882)=0,0,$G$11+SUM(E$12:$E2882)-SUM(F$12:$F2882))</f>
        <v>0</v>
      </c>
      <c r="H2882" s="51" t="str">
        <f ca="1">IF(IF(TYPE(MATCH($C$8,OFFSET([1]NKC!$D$10,H2881,0):'[1]NKC'!$D$5007,0)+H2881)=16,"",MATCH($C$8,OFFSET([1]NKC!$D$10,H2881,0):'[1]NKC'!$D$5007,0)+H2881)&lt;IF(TYPE(MATCH($C$8,OFFSET([1]NKC!$E$10,H2881,0):'[1]NKC'!$E$5007,0)+H2881)=16,"",MATCH($C$8,OFFSET([1]NKC!$E$10,H2881,0):'[1]NKC'!$E$5007,0)+H2881),IF(TYPE(MATCH($C$8,OFFSET([1]NKC!$D$10,H2881,0):'[1]NKC'!$D$5007,0)+H2881)=16,"",MATCH($C$8,OFFSET([1]NKC!$D$10,H2881,0):'[1]NKC'!$D$5007,0)+H2881),IF(TYPE(MATCH($C$8,OFFSET([1]NKC!$E$10,H2881,0):'[1]NKC'!$E$5007,0)+H2881)=16,"",MATCH($C$8,OFFSET([1]NKC!$E$10,H2881,0):'[1]NKC'!$E$5007,0)+H2881))</f>
        <v/>
      </c>
    </row>
    <row r="2883" spans="1:8" s="52" customFormat="1" ht="14.25" hidden="1">
      <c r="A2883" s="45" t="str">
        <f ca="1">IF($H2883="","",INDEX([1]NKC!$A$10:$A$5007,$H2883))</f>
        <v/>
      </c>
      <c r="B2883" s="46" t="str">
        <f ca="1">IF($H2883="","",INDEX([1]NKC!$B$10:$B$5007,$H2883))</f>
        <v/>
      </c>
      <c r="C2883" s="47" t="str">
        <f ca="1">IF($H2883="","",INDEX([1]NKC!$C$10:$C$5007,$H2883))</f>
        <v/>
      </c>
      <c r="D2883" s="48" t="str">
        <f ca="1">IF(IF($H2883="","",INDEX([1]NKC!$D$10:$D$5007,$H2883))=$C$8,IF($H2883="","",INDEX([1]NKC!$E$10:$E$5007,$H2883)),IF($H2883="","",INDEX([1]NKC!$D$10:$D$5007,$H2883)))</f>
        <v/>
      </c>
      <c r="E2883" s="49" t="str">
        <f ca="1">IF(IF($H2883="","",INDEX([1]NKC!$E$10:$E$5007,$H2883))=$C$8,"",IF($H2883="","",INDEX([1]NKC!$F$10:$F$5007,$H2883)))</f>
        <v/>
      </c>
      <c r="F2883" s="55" t="str">
        <f ca="1">IF(IF($H2883="","",INDEX([1]NKC!$D$10:$D$5007,$H2883))=$C$8,"",IF($H2883="","",INDEX([1]NKC!$F$10:$F$5007,$H2883)))</f>
        <v/>
      </c>
      <c r="G2883" s="50">
        <f ca="1">IF(SUM(E2883:F2883)=0,0,$G$11+SUM(E$12:$E2883)-SUM(F$12:$F2883))</f>
        <v>0</v>
      </c>
      <c r="H2883" s="51" t="str">
        <f ca="1">IF(IF(TYPE(MATCH($C$8,OFFSET([1]NKC!$D$10,H2882,0):'[1]NKC'!$D$5007,0)+H2882)=16,"",MATCH($C$8,OFFSET([1]NKC!$D$10,H2882,0):'[1]NKC'!$D$5007,0)+H2882)&lt;IF(TYPE(MATCH($C$8,OFFSET([1]NKC!$E$10,H2882,0):'[1]NKC'!$E$5007,0)+H2882)=16,"",MATCH($C$8,OFFSET([1]NKC!$E$10,H2882,0):'[1]NKC'!$E$5007,0)+H2882),IF(TYPE(MATCH($C$8,OFFSET([1]NKC!$D$10,H2882,0):'[1]NKC'!$D$5007,0)+H2882)=16,"",MATCH($C$8,OFFSET([1]NKC!$D$10,H2882,0):'[1]NKC'!$D$5007,0)+H2882),IF(TYPE(MATCH($C$8,OFFSET([1]NKC!$E$10,H2882,0):'[1]NKC'!$E$5007,0)+H2882)=16,"",MATCH($C$8,OFFSET([1]NKC!$E$10,H2882,0):'[1]NKC'!$E$5007,0)+H2882))</f>
        <v/>
      </c>
    </row>
    <row r="2884" spans="1:8" s="52" customFormat="1" ht="14.25" hidden="1">
      <c r="A2884" s="45" t="str">
        <f ca="1">IF($H2884="","",INDEX([1]NKC!$A$10:$A$5007,$H2884))</f>
        <v/>
      </c>
      <c r="B2884" s="46" t="str">
        <f ca="1">IF($H2884="","",INDEX([1]NKC!$B$10:$B$5007,$H2884))</f>
        <v/>
      </c>
      <c r="C2884" s="47" t="str">
        <f ca="1">IF($H2884="","",INDEX([1]NKC!$C$10:$C$5007,$H2884))</f>
        <v/>
      </c>
      <c r="D2884" s="48" t="str">
        <f ca="1">IF(IF($H2884="","",INDEX([1]NKC!$D$10:$D$5007,$H2884))=$C$8,IF($H2884="","",INDEX([1]NKC!$E$10:$E$5007,$H2884)),IF($H2884="","",INDEX([1]NKC!$D$10:$D$5007,$H2884)))</f>
        <v/>
      </c>
      <c r="E2884" s="49" t="str">
        <f ca="1">IF(IF($H2884="","",INDEX([1]NKC!$E$10:$E$5007,$H2884))=$C$8,"",IF($H2884="","",INDEX([1]NKC!$F$10:$F$5007,$H2884)))</f>
        <v/>
      </c>
      <c r="F2884" s="55" t="str">
        <f ca="1">IF(IF($H2884="","",INDEX([1]NKC!$D$10:$D$5007,$H2884))=$C$8,"",IF($H2884="","",INDEX([1]NKC!$F$10:$F$5007,$H2884)))</f>
        <v/>
      </c>
      <c r="G2884" s="50">
        <f ca="1">IF(SUM(E2884:F2884)=0,0,$G$11+SUM(E$12:$E2884)-SUM(F$12:$F2884))</f>
        <v>0</v>
      </c>
      <c r="H2884" s="51" t="str">
        <f ca="1">IF(IF(TYPE(MATCH($C$8,OFFSET([1]NKC!$D$10,H2883,0):'[1]NKC'!$D$5007,0)+H2883)=16,"",MATCH($C$8,OFFSET([1]NKC!$D$10,H2883,0):'[1]NKC'!$D$5007,0)+H2883)&lt;IF(TYPE(MATCH($C$8,OFFSET([1]NKC!$E$10,H2883,0):'[1]NKC'!$E$5007,0)+H2883)=16,"",MATCH($C$8,OFFSET([1]NKC!$E$10,H2883,0):'[1]NKC'!$E$5007,0)+H2883),IF(TYPE(MATCH($C$8,OFFSET([1]NKC!$D$10,H2883,0):'[1]NKC'!$D$5007,0)+H2883)=16,"",MATCH($C$8,OFFSET([1]NKC!$D$10,H2883,0):'[1]NKC'!$D$5007,0)+H2883),IF(TYPE(MATCH($C$8,OFFSET([1]NKC!$E$10,H2883,0):'[1]NKC'!$E$5007,0)+H2883)=16,"",MATCH($C$8,OFFSET([1]NKC!$E$10,H2883,0):'[1]NKC'!$E$5007,0)+H2883))</f>
        <v/>
      </c>
    </row>
    <row r="2885" spans="1:8" s="52" customFormat="1" ht="14.25" hidden="1">
      <c r="A2885" s="45" t="str">
        <f ca="1">IF($H2885="","",INDEX([1]NKC!$A$10:$A$5007,$H2885))</f>
        <v/>
      </c>
      <c r="B2885" s="46" t="str">
        <f ca="1">IF($H2885="","",INDEX([1]NKC!$B$10:$B$5007,$H2885))</f>
        <v/>
      </c>
      <c r="C2885" s="47" t="str">
        <f ca="1">IF($H2885="","",INDEX([1]NKC!$C$10:$C$5007,$H2885))</f>
        <v/>
      </c>
      <c r="D2885" s="48" t="str">
        <f ca="1">IF(IF($H2885="","",INDEX([1]NKC!$D$10:$D$5007,$H2885))=$C$8,IF($H2885="","",INDEX([1]NKC!$E$10:$E$5007,$H2885)),IF($H2885="","",INDEX([1]NKC!$D$10:$D$5007,$H2885)))</f>
        <v/>
      </c>
      <c r="E2885" s="49" t="str">
        <f ca="1">IF(IF($H2885="","",INDEX([1]NKC!$E$10:$E$5007,$H2885))=$C$8,"",IF($H2885="","",INDEX([1]NKC!$F$10:$F$5007,$H2885)))</f>
        <v/>
      </c>
      <c r="F2885" s="55" t="str">
        <f ca="1">IF(IF($H2885="","",INDEX([1]NKC!$D$10:$D$5007,$H2885))=$C$8,"",IF($H2885="","",INDEX([1]NKC!$F$10:$F$5007,$H2885)))</f>
        <v/>
      </c>
      <c r="G2885" s="50">
        <f ca="1">IF(SUM(E2885:F2885)=0,0,$G$11+SUM(E$12:$E2885)-SUM(F$12:$F2885))</f>
        <v>0</v>
      </c>
      <c r="H2885" s="51" t="str">
        <f ca="1">IF(IF(TYPE(MATCH($C$8,OFFSET([1]NKC!$D$10,H2884,0):'[1]NKC'!$D$5007,0)+H2884)=16,"",MATCH($C$8,OFFSET([1]NKC!$D$10,H2884,0):'[1]NKC'!$D$5007,0)+H2884)&lt;IF(TYPE(MATCH($C$8,OFFSET([1]NKC!$E$10,H2884,0):'[1]NKC'!$E$5007,0)+H2884)=16,"",MATCH($C$8,OFFSET([1]NKC!$E$10,H2884,0):'[1]NKC'!$E$5007,0)+H2884),IF(TYPE(MATCH($C$8,OFFSET([1]NKC!$D$10,H2884,0):'[1]NKC'!$D$5007,0)+H2884)=16,"",MATCH($C$8,OFFSET([1]NKC!$D$10,H2884,0):'[1]NKC'!$D$5007,0)+H2884),IF(TYPE(MATCH($C$8,OFFSET([1]NKC!$E$10,H2884,0):'[1]NKC'!$E$5007,0)+H2884)=16,"",MATCH($C$8,OFFSET([1]NKC!$E$10,H2884,0):'[1]NKC'!$E$5007,0)+H2884))</f>
        <v/>
      </c>
    </row>
    <row r="2886" spans="1:8" s="52" customFormat="1" ht="14.25" hidden="1">
      <c r="A2886" s="45" t="str">
        <f ca="1">IF($H2886="","",INDEX([1]NKC!$A$10:$A$5007,$H2886))</f>
        <v/>
      </c>
      <c r="B2886" s="46" t="str">
        <f ca="1">IF($H2886="","",INDEX([1]NKC!$B$10:$B$5007,$H2886))</f>
        <v/>
      </c>
      <c r="C2886" s="47" t="str">
        <f ca="1">IF($H2886="","",INDEX([1]NKC!$C$10:$C$5007,$H2886))</f>
        <v/>
      </c>
      <c r="D2886" s="48" t="str">
        <f ca="1">IF(IF($H2886="","",INDEX([1]NKC!$D$10:$D$5007,$H2886))=$C$8,IF($H2886="","",INDEX([1]NKC!$E$10:$E$5007,$H2886)),IF($H2886="","",INDEX([1]NKC!$D$10:$D$5007,$H2886)))</f>
        <v/>
      </c>
      <c r="E2886" s="49" t="str">
        <f ca="1">IF(IF($H2886="","",INDEX([1]NKC!$E$10:$E$5007,$H2886))=$C$8,"",IF($H2886="","",INDEX([1]NKC!$F$10:$F$5007,$H2886)))</f>
        <v/>
      </c>
      <c r="F2886" s="55" t="str">
        <f ca="1">IF(IF($H2886="","",INDEX([1]NKC!$D$10:$D$5007,$H2886))=$C$8,"",IF($H2886="","",INDEX([1]NKC!$F$10:$F$5007,$H2886)))</f>
        <v/>
      </c>
      <c r="G2886" s="50">
        <f ca="1">IF(SUM(E2886:F2886)=0,0,$G$11+SUM(E$12:$E2886)-SUM(F$12:$F2886))</f>
        <v>0</v>
      </c>
      <c r="H2886" s="51" t="str">
        <f ca="1">IF(IF(TYPE(MATCH($C$8,OFFSET([1]NKC!$D$10,H2885,0):'[1]NKC'!$D$5007,0)+H2885)=16,"",MATCH($C$8,OFFSET([1]NKC!$D$10,H2885,0):'[1]NKC'!$D$5007,0)+H2885)&lt;IF(TYPE(MATCH($C$8,OFFSET([1]NKC!$E$10,H2885,0):'[1]NKC'!$E$5007,0)+H2885)=16,"",MATCH($C$8,OFFSET([1]NKC!$E$10,H2885,0):'[1]NKC'!$E$5007,0)+H2885),IF(TYPE(MATCH($C$8,OFFSET([1]NKC!$D$10,H2885,0):'[1]NKC'!$D$5007,0)+H2885)=16,"",MATCH($C$8,OFFSET([1]NKC!$D$10,H2885,0):'[1]NKC'!$D$5007,0)+H2885),IF(TYPE(MATCH($C$8,OFFSET([1]NKC!$E$10,H2885,0):'[1]NKC'!$E$5007,0)+H2885)=16,"",MATCH($C$8,OFFSET([1]NKC!$E$10,H2885,0):'[1]NKC'!$E$5007,0)+H2885))</f>
        <v/>
      </c>
    </row>
    <row r="2887" spans="1:8" s="52" customFormat="1" ht="14.25" hidden="1">
      <c r="A2887" s="45" t="str">
        <f ca="1">IF($H2887="","",INDEX([1]NKC!$A$10:$A$5007,$H2887))</f>
        <v/>
      </c>
      <c r="B2887" s="46" t="str">
        <f ca="1">IF($H2887="","",INDEX([1]NKC!$B$10:$B$5007,$H2887))</f>
        <v/>
      </c>
      <c r="C2887" s="47" t="str">
        <f ca="1">IF($H2887="","",INDEX([1]NKC!$C$10:$C$5007,$H2887))</f>
        <v/>
      </c>
      <c r="D2887" s="48" t="str">
        <f ca="1">IF(IF($H2887="","",INDEX([1]NKC!$D$10:$D$5007,$H2887))=$C$8,IF($H2887="","",INDEX([1]NKC!$E$10:$E$5007,$H2887)),IF($H2887="","",INDEX([1]NKC!$D$10:$D$5007,$H2887)))</f>
        <v/>
      </c>
      <c r="E2887" s="49" t="str">
        <f ca="1">IF(IF($H2887="","",INDEX([1]NKC!$E$10:$E$5007,$H2887))=$C$8,"",IF($H2887="","",INDEX([1]NKC!$F$10:$F$5007,$H2887)))</f>
        <v/>
      </c>
      <c r="F2887" s="55" t="str">
        <f ca="1">IF(IF($H2887="","",INDEX([1]NKC!$D$10:$D$5007,$H2887))=$C$8,"",IF($H2887="","",INDEX([1]NKC!$F$10:$F$5007,$H2887)))</f>
        <v/>
      </c>
      <c r="G2887" s="50">
        <f ca="1">IF(SUM(E2887:F2887)=0,0,$G$11+SUM(E$12:$E2887)-SUM(F$12:$F2887))</f>
        <v>0</v>
      </c>
      <c r="H2887" s="51" t="str">
        <f ca="1">IF(IF(TYPE(MATCH($C$8,OFFSET([1]NKC!$D$10,H2886,0):'[1]NKC'!$D$5007,0)+H2886)=16,"",MATCH($C$8,OFFSET([1]NKC!$D$10,H2886,0):'[1]NKC'!$D$5007,0)+H2886)&lt;IF(TYPE(MATCH($C$8,OFFSET([1]NKC!$E$10,H2886,0):'[1]NKC'!$E$5007,0)+H2886)=16,"",MATCH($C$8,OFFSET([1]NKC!$E$10,H2886,0):'[1]NKC'!$E$5007,0)+H2886),IF(TYPE(MATCH($C$8,OFFSET([1]NKC!$D$10,H2886,0):'[1]NKC'!$D$5007,0)+H2886)=16,"",MATCH($C$8,OFFSET([1]NKC!$D$10,H2886,0):'[1]NKC'!$D$5007,0)+H2886),IF(TYPE(MATCH($C$8,OFFSET([1]NKC!$E$10,H2886,0):'[1]NKC'!$E$5007,0)+H2886)=16,"",MATCH($C$8,OFFSET([1]NKC!$E$10,H2886,0):'[1]NKC'!$E$5007,0)+H2886))</f>
        <v/>
      </c>
    </row>
    <row r="2888" spans="1:8" s="52" customFormat="1" ht="14.25" hidden="1">
      <c r="A2888" s="45" t="str">
        <f ca="1">IF($H2888="","",INDEX([1]NKC!$A$10:$A$5007,$H2888))</f>
        <v/>
      </c>
      <c r="B2888" s="46" t="str">
        <f ca="1">IF($H2888="","",INDEX([1]NKC!$B$10:$B$5007,$H2888))</f>
        <v/>
      </c>
      <c r="C2888" s="47" t="str">
        <f ca="1">IF($H2888="","",INDEX([1]NKC!$C$10:$C$5007,$H2888))</f>
        <v/>
      </c>
      <c r="D2888" s="48" t="str">
        <f ca="1">IF(IF($H2888="","",INDEX([1]NKC!$D$10:$D$5007,$H2888))=$C$8,IF($H2888="","",INDEX([1]NKC!$E$10:$E$5007,$H2888)),IF($H2888="","",INDEX([1]NKC!$D$10:$D$5007,$H2888)))</f>
        <v/>
      </c>
      <c r="E2888" s="49" t="str">
        <f ca="1">IF(IF($H2888="","",INDEX([1]NKC!$E$10:$E$5007,$H2888))=$C$8,"",IF($H2888="","",INDEX([1]NKC!$F$10:$F$5007,$H2888)))</f>
        <v/>
      </c>
      <c r="F2888" s="55" t="str">
        <f ca="1">IF(IF($H2888="","",INDEX([1]NKC!$D$10:$D$5007,$H2888))=$C$8,"",IF($H2888="","",INDEX([1]NKC!$F$10:$F$5007,$H2888)))</f>
        <v/>
      </c>
      <c r="G2888" s="50">
        <f ca="1">IF(SUM(E2888:F2888)=0,0,$G$11+SUM(E$12:$E2888)-SUM(F$12:$F2888))</f>
        <v>0</v>
      </c>
      <c r="H2888" s="51" t="str">
        <f ca="1">IF(IF(TYPE(MATCH($C$8,OFFSET([1]NKC!$D$10,H2887,0):'[1]NKC'!$D$5007,0)+H2887)=16,"",MATCH($C$8,OFFSET([1]NKC!$D$10,H2887,0):'[1]NKC'!$D$5007,0)+H2887)&lt;IF(TYPE(MATCH($C$8,OFFSET([1]NKC!$E$10,H2887,0):'[1]NKC'!$E$5007,0)+H2887)=16,"",MATCH($C$8,OFFSET([1]NKC!$E$10,H2887,0):'[1]NKC'!$E$5007,0)+H2887),IF(TYPE(MATCH($C$8,OFFSET([1]NKC!$D$10,H2887,0):'[1]NKC'!$D$5007,0)+H2887)=16,"",MATCH($C$8,OFFSET([1]NKC!$D$10,H2887,0):'[1]NKC'!$D$5007,0)+H2887),IF(TYPE(MATCH($C$8,OFFSET([1]NKC!$E$10,H2887,0):'[1]NKC'!$E$5007,0)+H2887)=16,"",MATCH($C$8,OFFSET([1]NKC!$E$10,H2887,0):'[1]NKC'!$E$5007,0)+H2887))</f>
        <v/>
      </c>
    </row>
    <row r="2889" spans="1:8" s="52" customFormat="1" ht="14.25" hidden="1">
      <c r="A2889" s="45" t="str">
        <f ca="1">IF($H2889="","",INDEX([1]NKC!$A$10:$A$5007,$H2889))</f>
        <v/>
      </c>
      <c r="B2889" s="46" t="str">
        <f ca="1">IF($H2889="","",INDEX([1]NKC!$B$10:$B$5007,$H2889))</f>
        <v/>
      </c>
      <c r="C2889" s="47" t="str">
        <f ca="1">IF($H2889="","",INDEX([1]NKC!$C$10:$C$5007,$H2889))</f>
        <v/>
      </c>
      <c r="D2889" s="48" t="str">
        <f ca="1">IF(IF($H2889="","",INDEX([1]NKC!$D$10:$D$5007,$H2889))=$C$8,IF($H2889="","",INDEX([1]NKC!$E$10:$E$5007,$H2889)),IF($H2889="","",INDEX([1]NKC!$D$10:$D$5007,$H2889)))</f>
        <v/>
      </c>
      <c r="E2889" s="49" t="str">
        <f ca="1">IF(IF($H2889="","",INDEX([1]NKC!$E$10:$E$5007,$H2889))=$C$8,"",IF($H2889="","",INDEX([1]NKC!$F$10:$F$5007,$H2889)))</f>
        <v/>
      </c>
      <c r="F2889" s="55" t="str">
        <f ca="1">IF(IF($H2889="","",INDEX([1]NKC!$D$10:$D$5007,$H2889))=$C$8,"",IF($H2889="","",INDEX([1]NKC!$F$10:$F$5007,$H2889)))</f>
        <v/>
      </c>
      <c r="G2889" s="50">
        <f ca="1">IF(SUM(E2889:F2889)=0,0,$G$11+SUM(E$12:$E2889)-SUM(F$12:$F2889))</f>
        <v>0</v>
      </c>
      <c r="H2889" s="51" t="str">
        <f ca="1">IF(IF(TYPE(MATCH($C$8,OFFSET([1]NKC!$D$10,H2888,0):'[1]NKC'!$D$5007,0)+H2888)=16,"",MATCH($C$8,OFFSET([1]NKC!$D$10,H2888,0):'[1]NKC'!$D$5007,0)+H2888)&lt;IF(TYPE(MATCH($C$8,OFFSET([1]NKC!$E$10,H2888,0):'[1]NKC'!$E$5007,0)+H2888)=16,"",MATCH($C$8,OFFSET([1]NKC!$E$10,H2888,0):'[1]NKC'!$E$5007,0)+H2888),IF(TYPE(MATCH($C$8,OFFSET([1]NKC!$D$10,H2888,0):'[1]NKC'!$D$5007,0)+H2888)=16,"",MATCH($C$8,OFFSET([1]NKC!$D$10,H2888,0):'[1]NKC'!$D$5007,0)+H2888),IF(TYPE(MATCH($C$8,OFFSET([1]NKC!$E$10,H2888,0):'[1]NKC'!$E$5007,0)+H2888)=16,"",MATCH($C$8,OFFSET([1]NKC!$E$10,H2888,0):'[1]NKC'!$E$5007,0)+H2888))</f>
        <v/>
      </c>
    </row>
    <row r="2890" spans="1:8" s="52" customFormat="1" ht="14.25" hidden="1">
      <c r="A2890" s="45" t="str">
        <f ca="1">IF($H2890="","",INDEX([1]NKC!$A$10:$A$5007,$H2890))</f>
        <v/>
      </c>
      <c r="B2890" s="46" t="str">
        <f ca="1">IF($H2890="","",INDEX([1]NKC!$B$10:$B$5007,$H2890))</f>
        <v/>
      </c>
      <c r="C2890" s="47" t="str">
        <f ca="1">IF($H2890="","",INDEX([1]NKC!$C$10:$C$5007,$H2890))</f>
        <v/>
      </c>
      <c r="D2890" s="48" t="str">
        <f ca="1">IF(IF($H2890="","",INDEX([1]NKC!$D$10:$D$5007,$H2890))=$C$8,IF($H2890="","",INDEX([1]NKC!$E$10:$E$5007,$H2890)),IF($H2890="","",INDEX([1]NKC!$D$10:$D$5007,$H2890)))</f>
        <v/>
      </c>
      <c r="E2890" s="49" t="str">
        <f ca="1">IF(IF($H2890="","",INDEX([1]NKC!$E$10:$E$5007,$H2890))=$C$8,"",IF($H2890="","",INDEX([1]NKC!$F$10:$F$5007,$H2890)))</f>
        <v/>
      </c>
      <c r="F2890" s="55" t="str">
        <f ca="1">IF(IF($H2890="","",INDEX([1]NKC!$D$10:$D$5007,$H2890))=$C$8,"",IF($H2890="","",INDEX([1]NKC!$F$10:$F$5007,$H2890)))</f>
        <v/>
      </c>
      <c r="G2890" s="50">
        <f ca="1">IF(SUM(E2890:F2890)=0,0,$G$11+SUM(E$12:$E2890)-SUM(F$12:$F2890))</f>
        <v>0</v>
      </c>
      <c r="H2890" s="51" t="str">
        <f ca="1">IF(IF(TYPE(MATCH($C$8,OFFSET([1]NKC!$D$10,H2889,0):'[1]NKC'!$D$5007,0)+H2889)=16,"",MATCH($C$8,OFFSET([1]NKC!$D$10,H2889,0):'[1]NKC'!$D$5007,0)+H2889)&lt;IF(TYPE(MATCH($C$8,OFFSET([1]NKC!$E$10,H2889,0):'[1]NKC'!$E$5007,0)+H2889)=16,"",MATCH($C$8,OFFSET([1]NKC!$E$10,H2889,0):'[1]NKC'!$E$5007,0)+H2889),IF(TYPE(MATCH($C$8,OFFSET([1]NKC!$D$10,H2889,0):'[1]NKC'!$D$5007,0)+H2889)=16,"",MATCH($C$8,OFFSET([1]NKC!$D$10,H2889,0):'[1]NKC'!$D$5007,0)+H2889),IF(TYPE(MATCH($C$8,OFFSET([1]NKC!$E$10,H2889,0):'[1]NKC'!$E$5007,0)+H2889)=16,"",MATCH($C$8,OFFSET([1]NKC!$E$10,H2889,0):'[1]NKC'!$E$5007,0)+H2889))</f>
        <v/>
      </c>
    </row>
    <row r="2891" spans="1:8" s="52" customFormat="1" ht="14.25" hidden="1">
      <c r="A2891" s="45" t="str">
        <f ca="1">IF($H2891="","",INDEX([1]NKC!$A$10:$A$5007,$H2891))</f>
        <v/>
      </c>
      <c r="B2891" s="46" t="str">
        <f ca="1">IF($H2891="","",INDEX([1]NKC!$B$10:$B$5007,$H2891))</f>
        <v/>
      </c>
      <c r="C2891" s="47" t="str">
        <f ca="1">IF($H2891="","",INDEX([1]NKC!$C$10:$C$5007,$H2891))</f>
        <v/>
      </c>
      <c r="D2891" s="48" t="str">
        <f ca="1">IF(IF($H2891="","",INDEX([1]NKC!$D$10:$D$5007,$H2891))=$C$8,IF($H2891="","",INDEX([1]NKC!$E$10:$E$5007,$H2891)),IF($H2891="","",INDEX([1]NKC!$D$10:$D$5007,$H2891)))</f>
        <v/>
      </c>
      <c r="E2891" s="49" t="str">
        <f ca="1">IF(IF($H2891="","",INDEX([1]NKC!$E$10:$E$5007,$H2891))=$C$8,"",IF($H2891="","",INDEX([1]NKC!$F$10:$F$5007,$H2891)))</f>
        <v/>
      </c>
      <c r="F2891" s="55" t="str">
        <f ca="1">IF(IF($H2891="","",INDEX([1]NKC!$D$10:$D$5007,$H2891))=$C$8,"",IF($H2891="","",INDEX([1]NKC!$F$10:$F$5007,$H2891)))</f>
        <v/>
      </c>
      <c r="G2891" s="50">
        <f ca="1">IF(SUM(E2891:F2891)=0,0,$G$11+SUM(E$12:$E2891)-SUM(F$12:$F2891))</f>
        <v>0</v>
      </c>
      <c r="H2891" s="51" t="str">
        <f ca="1">IF(IF(TYPE(MATCH($C$8,OFFSET([1]NKC!$D$10,H2890,0):'[1]NKC'!$D$5007,0)+H2890)=16,"",MATCH($C$8,OFFSET([1]NKC!$D$10,H2890,0):'[1]NKC'!$D$5007,0)+H2890)&lt;IF(TYPE(MATCH($C$8,OFFSET([1]NKC!$E$10,H2890,0):'[1]NKC'!$E$5007,0)+H2890)=16,"",MATCH($C$8,OFFSET([1]NKC!$E$10,H2890,0):'[1]NKC'!$E$5007,0)+H2890),IF(TYPE(MATCH($C$8,OFFSET([1]NKC!$D$10,H2890,0):'[1]NKC'!$D$5007,0)+H2890)=16,"",MATCH($C$8,OFFSET([1]NKC!$D$10,H2890,0):'[1]NKC'!$D$5007,0)+H2890),IF(TYPE(MATCH($C$8,OFFSET([1]NKC!$E$10,H2890,0):'[1]NKC'!$E$5007,0)+H2890)=16,"",MATCH($C$8,OFFSET([1]NKC!$E$10,H2890,0):'[1]NKC'!$E$5007,0)+H2890))</f>
        <v/>
      </c>
    </row>
    <row r="2892" spans="1:8" s="52" customFormat="1" ht="14.25" hidden="1">
      <c r="A2892" s="45" t="str">
        <f ca="1">IF($H2892="","",INDEX([1]NKC!$A$10:$A$5007,$H2892))</f>
        <v/>
      </c>
      <c r="B2892" s="46" t="str">
        <f ca="1">IF($H2892="","",INDEX([1]NKC!$B$10:$B$5007,$H2892))</f>
        <v/>
      </c>
      <c r="C2892" s="47" t="str">
        <f ca="1">IF($H2892="","",INDEX([1]NKC!$C$10:$C$5007,$H2892))</f>
        <v/>
      </c>
      <c r="D2892" s="48" t="str">
        <f ca="1">IF(IF($H2892="","",INDEX([1]NKC!$D$10:$D$5007,$H2892))=$C$8,IF($H2892="","",INDEX([1]NKC!$E$10:$E$5007,$H2892)),IF($H2892="","",INDEX([1]NKC!$D$10:$D$5007,$H2892)))</f>
        <v/>
      </c>
      <c r="E2892" s="49" t="str">
        <f ca="1">IF(IF($H2892="","",INDEX([1]NKC!$E$10:$E$5007,$H2892))=$C$8,"",IF($H2892="","",INDEX([1]NKC!$F$10:$F$5007,$H2892)))</f>
        <v/>
      </c>
      <c r="F2892" s="55" t="str">
        <f ca="1">IF(IF($H2892="","",INDEX([1]NKC!$D$10:$D$5007,$H2892))=$C$8,"",IF($H2892="","",INDEX([1]NKC!$F$10:$F$5007,$H2892)))</f>
        <v/>
      </c>
      <c r="G2892" s="50">
        <f ca="1">IF(SUM(E2892:F2892)=0,0,$G$11+SUM(E$12:$E2892)-SUM(F$12:$F2892))</f>
        <v>0</v>
      </c>
      <c r="H2892" s="51" t="str">
        <f ca="1">IF(IF(TYPE(MATCH($C$8,OFFSET([1]NKC!$D$10,H2891,0):'[1]NKC'!$D$5007,0)+H2891)=16,"",MATCH($C$8,OFFSET([1]NKC!$D$10,H2891,0):'[1]NKC'!$D$5007,0)+H2891)&lt;IF(TYPE(MATCH($C$8,OFFSET([1]NKC!$E$10,H2891,0):'[1]NKC'!$E$5007,0)+H2891)=16,"",MATCH($C$8,OFFSET([1]NKC!$E$10,H2891,0):'[1]NKC'!$E$5007,0)+H2891),IF(TYPE(MATCH($C$8,OFFSET([1]NKC!$D$10,H2891,0):'[1]NKC'!$D$5007,0)+H2891)=16,"",MATCH($C$8,OFFSET([1]NKC!$D$10,H2891,0):'[1]NKC'!$D$5007,0)+H2891),IF(TYPE(MATCH($C$8,OFFSET([1]NKC!$E$10,H2891,0):'[1]NKC'!$E$5007,0)+H2891)=16,"",MATCH($C$8,OFFSET([1]NKC!$E$10,H2891,0):'[1]NKC'!$E$5007,0)+H2891))</f>
        <v/>
      </c>
    </row>
    <row r="2893" spans="1:8" s="52" customFormat="1" ht="14.25" hidden="1">
      <c r="A2893" s="45" t="str">
        <f ca="1">IF($H2893="","",INDEX([1]NKC!$A$10:$A$5007,$H2893))</f>
        <v/>
      </c>
      <c r="B2893" s="46" t="str">
        <f ca="1">IF($H2893="","",INDEX([1]NKC!$B$10:$B$5007,$H2893))</f>
        <v/>
      </c>
      <c r="C2893" s="47" t="str">
        <f ca="1">IF($H2893="","",INDEX([1]NKC!$C$10:$C$5007,$H2893))</f>
        <v/>
      </c>
      <c r="D2893" s="48" t="str">
        <f ca="1">IF(IF($H2893="","",INDEX([1]NKC!$D$10:$D$5007,$H2893))=$C$8,IF($H2893="","",INDEX([1]NKC!$E$10:$E$5007,$H2893)),IF($H2893="","",INDEX([1]NKC!$D$10:$D$5007,$H2893)))</f>
        <v/>
      </c>
      <c r="E2893" s="49" t="str">
        <f ca="1">IF(IF($H2893="","",INDEX([1]NKC!$E$10:$E$5007,$H2893))=$C$8,"",IF($H2893="","",INDEX([1]NKC!$F$10:$F$5007,$H2893)))</f>
        <v/>
      </c>
      <c r="F2893" s="55" t="str">
        <f ca="1">IF(IF($H2893="","",INDEX([1]NKC!$D$10:$D$5007,$H2893))=$C$8,"",IF($H2893="","",INDEX([1]NKC!$F$10:$F$5007,$H2893)))</f>
        <v/>
      </c>
      <c r="G2893" s="50">
        <f ca="1">IF(SUM(E2893:F2893)=0,0,$G$11+SUM(E$12:$E2893)-SUM(F$12:$F2893))</f>
        <v>0</v>
      </c>
      <c r="H2893" s="51" t="str">
        <f ca="1">IF(IF(TYPE(MATCH($C$8,OFFSET([1]NKC!$D$10,H2892,0):'[1]NKC'!$D$5007,0)+H2892)=16,"",MATCH($C$8,OFFSET([1]NKC!$D$10,H2892,0):'[1]NKC'!$D$5007,0)+H2892)&lt;IF(TYPE(MATCH($C$8,OFFSET([1]NKC!$E$10,H2892,0):'[1]NKC'!$E$5007,0)+H2892)=16,"",MATCH($C$8,OFFSET([1]NKC!$E$10,H2892,0):'[1]NKC'!$E$5007,0)+H2892),IF(TYPE(MATCH($C$8,OFFSET([1]NKC!$D$10,H2892,0):'[1]NKC'!$D$5007,0)+H2892)=16,"",MATCH($C$8,OFFSET([1]NKC!$D$10,H2892,0):'[1]NKC'!$D$5007,0)+H2892),IF(TYPE(MATCH($C$8,OFFSET([1]NKC!$E$10,H2892,0):'[1]NKC'!$E$5007,0)+H2892)=16,"",MATCH($C$8,OFFSET([1]NKC!$E$10,H2892,0):'[1]NKC'!$E$5007,0)+H2892))</f>
        <v/>
      </c>
    </row>
    <row r="2894" spans="1:8" s="52" customFormat="1" ht="14.25" hidden="1">
      <c r="A2894" s="45" t="str">
        <f ca="1">IF($H2894="","",INDEX([1]NKC!$A$10:$A$5007,$H2894))</f>
        <v/>
      </c>
      <c r="B2894" s="46" t="str">
        <f ca="1">IF($H2894="","",INDEX([1]NKC!$B$10:$B$5007,$H2894))</f>
        <v/>
      </c>
      <c r="C2894" s="47" t="str">
        <f ca="1">IF($H2894="","",INDEX([1]NKC!$C$10:$C$5007,$H2894))</f>
        <v/>
      </c>
      <c r="D2894" s="48" t="str">
        <f ca="1">IF(IF($H2894="","",INDEX([1]NKC!$D$10:$D$5007,$H2894))=$C$8,IF($H2894="","",INDEX([1]NKC!$E$10:$E$5007,$H2894)),IF($H2894="","",INDEX([1]NKC!$D$10:$D$5007,$H2894)))</f>
        <v/>
      </c>
      <c r="E2894" s="49" t="str">
        <f ca="1">IF(IF($H2894="","",INDEX([1]NKC!$E$10:$E$5007,$H2894))=$C$8,"",IF($H2894="","",INDEX([1]NKC!$F$10:$F$5007,$H2894)))</f>
        <v/>
      </c>
      <c r="F2894" s="55" t="str">
        <f ca="1">IF(IF($H2894="","",INDEX([1]NKC!$D$10:$D$5007,$H2894))=$C$8,"",IF($H2894="","",INDEX([1]NKC!$F$10:$F$5007,$H2894)))</f>
        <v/>
      </c>
      <c r="G2894" s="50">
        <f ca="1">IF(SUM(E2894:F2894)=0,0,$G$11+SUM(E$12:$E2894)-SUM(F$12:$F2894))</f>
        <v>0</v>
      </c>
      <c r="H2894" s="51" t="str">
        <f ca="1">IF(IF(TYPE(MATCH($C$8,OFFSET([1]NKC!$D$10,H2893,0):'[1]NKC'!$D$5007,0)+H2893)=16,"",MATCH($C$8,OFFSET([1]NKC!$D$10,H2893,0):'[1]NKC'!$D$5007,0)+H2893)&lt;IF(TYPE(MATCH($C$8,OFFSET([1]NKC!$E$10,H2893,0):'[1]NKC'!$E$5007,0)+H2893)=16,"",MATCH($C$8,OFFSET([1]NKC!$E$10,H2893,0):'[1]NKC'!$E$5007,0)+H2893),IF(TYPE(MATCH($C$8,OFFSET([1]NKC!$D$10,H2893,0):'[1]NKC'!$D$5007,0)+H2893)=16,"",MATCH($C$8,OFFSET([1]NKC!$D$10,H2893,0):'[1]NKC'!$D$5007,0)+H2893),IF(TYPE(MATCH($C$8,OFFSET([1]NKC!$E$10,H2893,0):'[1]NKC'!$E$5007,0)+H2893)=16,"",MATCH($C$8,OFFSET([1]NKC!$E$10,H2893,0):'[1]NKC'!$E$5007,0)+H2893))</f>
        <v/>
      </c>
    </row>
    <row r="2895" spans="1:8" s="52" customFormat="1" ht="14.25" hidden="1">
      <c r="A2895" s="45" t="str">
        <f ca="1">IF($H2895="","",INDEX([1]NKC!$A$10:$A$5007,$H2895))</f>
        <v/>
      </c>
      <c r="B2895" s="46" t="str">
        <f ca="1">IF($H2895="","",INDEX([1]NKC!$B$10:$B$5007,$H2895))</f>
        <v/>
      </c>
      <c r="C2895" s="47" t="str">
        <f ca="1">IF($H2895="","",INDEX([1]NKC!$C$10:$C$5007,$H2895))</f>
        <v/>
      </c>
      <c r="D2895" s="48" t="str">
        <f ca="1">IF(IF($H2895="","",INDEX([1]NKC!$D$10:$D$5007,$H2895))=$C$8,IF($H2895="","",INDEX([1]NKC!$E$10:$E$5007,$H2895)),IF($H2895="","",INDEX([1]NKC!$D$10:$D$5007,$H2895)))</f>
        <v/>
      </c>
      <c r="E2895" s="49" t="str">
        <f ca="1">IF(IF($H2895="","",INDEX([1]NKC!$E$10:$E$5007,$H2895))=$C$8,"",IF($H2895="","",INDEX([1]NKC!$F$10:$F$5007,$H2895)))</f>
        <v/>
      </c>
      <c r="F2895" s="55" t="str">
        <f ca="1">IF(IF($H2895="","",INDEX([1]NKC!$D$10:$D$5007,$H2895))=$C$8,"",IF($H2895="","",INDEX([1]NKC!$F$10:$F$5007,$H2895)))</f>
        <v/>
      </c>
      <c r="G2895" s="50">
        <f ca="1">IF(SUM(E2895:F2895)=0,0,$G$11+SUM(E$12:$E2895)-SUM(F$12:$F2895))</f>
        <v>0</v>
      </c>
      <c r="H2895" s="51" t="str">
        <f ca="1">IF(IF(TYPE(MATCH($C$8,OFFSET([1]NKC!$D$10,H2894,0):'[1]NKC'!$D$5007,0)+H2894)=16,"",MATCH($C$8,OFFSET([1]NKC!$D$10,H2894,0):'[1]NKC'!$D$5007,0)+H2894)&lt;IF(TYPE(MATCH($C$8,OFFSET([1]NKC!$E$10,H2894,0):'[1]NKC'!$E$5007,0)+H2894)=16,"",MATCH($C$8,OFFSET([1]NKC!$E$10,H2894,0):'[1]NKC'!$E$5007,0)+H2894),IF(TYPE(MATCH($C$8,OFFSET([1]NKC!$D$10,H2894,0):'[1]NKC'!$D$5007,0)+H2894)=16,"",MATCH($C$8,OFFSET([1]NKC!$D$10,H2894,0):'[1]NKC'!$D$5007,0)+H2894),IF(TYPE(MATCH($C$8,OFFSET([1]NKC!$E$10,H2894,0):'[1]NKC'!$E$5007,0)+H2894)=16,"",MATCH($C$8,OFFSET([1]NKC!$E$10,H2894,0):'[1]NKC'!$E$5007,0)+H2894))</f>
        <v/>
      </c>
    </row>
    <row r="2896" spans="1:8" s="52" customFormat="1" ht="14.25" hidden="1">
      <c r="A2896" s="45" t="str">
        <f ca="1">IF($H2896="","",INDEX([1]NKC!$A$10:$A$5007,$H2896))</f>
        <v/>
      </c>
      <c r="B2896" s="46" t="str">
        <f ca="1">IF($H2896="","",INDEX([1]NKC!$B$10:$B$5007,$H2896))</f>
        <v/>
      </c>
      <c r="C2896" s="47" t="str">
        <f ca="1">IF($H2896="","",INDEX([1]NKC!$C$10:$C$5007,$H2896))</f>
        <v/>
      </c>
      <c r="D2896" s="48" t="str">
        <f ca="1">IF(IF($H2896="","",INDEX([1]NKC!$D$10:$D$5007,$H2896))=$C$8,IF($H2896="","",INDEX([1]NKC!$E$10:$E$5007,$H2896)),IF($H2896="","",INDEX([1]NKC!$D$10:$D$5007,$H2896)))</f>
        <v/>
      </c>
      <c r="E2896" s="49" t="str">
        <f ca="1">IF(IF($H2896="","",INDEX([1]NKC!$E$10:$E$5007,$H2896))=$C$8,"",IF($H2896="","",INDEX([1]NKC!$F$10:$F$5007,$H2896)))</f>
        <v/>
      </c>
      <c r="F2896" s="55" t="str">
        <f ca="1">IF(IF($H2896="","",INDEX([1]NKC!$D$10:$D$5007,$H2896))=$C$8,"",IF($H2896="","",INDEX([1]NKC!$F$10:$F$5007,$H2896)))</f>
        <v/>
      </c>
      <c r="G2896" s="50">
        <f ca="1">IF(SUM(E2896:F2896)=0,0,$G$11+SUM(E$12:$E2896)-SUM(F$12:$F2896))</f>
        <v>0</v>
      </c>
      <c r="H2896" s="51" t="str">
        <f ca="1">IF(IF(TYPE(MATCH($C$8,OFFSET([1]NKC!$D$10,H2895,0):'[1]NKC'!$D$5007,0)+H2895)=16,"",MATCH($C$8,OFFSET([1]NKC!$D$10,H2895,0):'[1]NKC'!$D$5007,0)+H2895)&lt;IF(TYPE(MATCH($C$8,OFFSET([1]NKC!$E$10,H2895,0):'[1]NKC'!$E$5007,0)+H2895)=16,"",MATCH($C$8,OFFSET([1]NKC!$E$10,H2895,0):'[1]NKC'!$E$5007,0)+H2895),IF(TYPE(MATCH($C$8,OFFSET([1]NKC!$D$10,H2895,0):'[1]NKC'!$D$5007,0)+H2895)=16,"",MATCH($C$8,OFFSET([1]NKC!$D$10,H2895,0):'[1]NKC'!$D$5007,0)+H2895),IF(TYPE(MATCH($C$8,OFFSET([1]NKC!$E$10,H2895,0):'[1]NKC'!$E$5007,0)+H2895)=16,"",MATCH($C$8,OFFSET([1]NKC!$E$10,H2895,0):'[1]NKC'!$E$5007,0)+H2895))</f>
        <v/>
      </c>
    </row>
    <row r="2897" spans="1:8" s="52" customFormat="1" ht="14.25" hidden="1">
      <c r="A2897" s="45" t="str">
        <f ca="1">IF($H2897="","",INDEX([1]NKC!$A$10:$A$5007,$H2897))</f>
        <v/>
      </c>
      <c r="B2897" s="46" t="str">
        <f ca="1">IF($H2897="","",INDEX([1]NKC!$B$10:$B$5007,$H2897))</f>
        <v/>
      </c>
      <c r="C2897" s="47" t="str">
        <f ca="1">IF($H2897="","",INDEX([1]NKC!$C$10:$C$5007,$H2897))</f>
        <v/>
      </c>
      <c r="D2897" s="48" t="str">
        <f ca="1">IF(IF($H2897="","",INDEX([1]NKC!$D$10:$D$5007,$H2897))=$C$8,IF($H2897="","",INDEX([1]NKC!$E$10:$E$5007,$H2897)),IF($H2897="","",INDEX([1]NKC!$D$10:$D$5007,$H2897)))</f>
        <v/>
      </c>
      <c r="E2897" s="49" t="str">
        <f ca="1">IF(IF($H2897="","",INDEX([1]NKC!$E$10:$E$5007,$H2897))=$C$8,"",IF($H2897="","",INDEX([1]NKC!$F$10:$F$5007,$H2897)))</f>
        <v/>
      </c>
      <c r="F2897" s="55" t="str">
        <f ca="1">IF(IF($H2897="","",INDEX([1]NKC!$D$10:$D$5007,$H2897))=$C$8,"",IF($H2897="","",INDEX([1]NKC!$F$10:$F$5007,$H2897)))</f>
        <v/>
      </c>
      <c r="G2897" s="50">
        <f ca="1">IF(SUM(E2897:F2897)=0,0,$G$11+SUM(E$12:$E2897)-SUM(F$12:$F2897))</f>
        <v>0</v>
      </c>
      <c r="H2897" s="51" t="str">
        <f ca="1">IF(IF(TYPE(MATCH($C$8,OFFSET([1]NKC!$D$10,H2896,0):'[1]NKC'!$D$5007,0)+H2896)=16,"",MATCH($C$8,OFFSET([1]NKC!$D$10,H2896,0):'[1]NKC'!$D$5007,0)+H2896)&lt;IF(TYPE(MATCH($C$8,OFFSET([1]NKC!$E$10,H2896,0):'[1]NKC'!$E$5007,0)+H2896)=16,"",MATCH($C$8,OFFSET([1]NKC!$E$10,H2896,0):'[1]NKC'!$E$5007,0)+H2896),IF(TYPE(MATCH($C$8,OFFSET([1]NKC!$D$10,H2896,0):'[1]NKC'!$D$5007,0)+H2896)=16,"",MATCH($C$8,OFFSET([1]NKC!$D$10,H2896,0):'[1]NKC'!$D$5007,0)+H2896),IF(TYPE(MATCH($C$8,OFFSET([1]NKC!$E$10,H2896,0):'[1]NKC'!$E$5007,0)+H2896)=16,"",MATCH($C$8,OFFSET([1]NKC!$E$10,H2896,0):'[1]NKC'!$E$5007,0)+H2896))</f>
        <v/>
      </c>
    </row>
    <row r="2898" spans="1:8" s="52" customFormat="1" ht="14.25" hidden="1">
      <c r="A2898" s="45" t="str">
        <f ca="1">IF($H2898="","",INDEX([1]NKC!$A$10:$A$5007,$H2898))</f>
        <v/>
      </c>
      <c r="B2898" s="46" t="str">
        <f ca="1">IF($H2898="","",INDEX([1]NKC!$B$10:$B$5007,$H2898))</f>
        <v/>
      </c>
      <c r="C2898" s="47" t="str">
        <f ca="1">IF($H2898="","",INDEX([1]NKC!$C$10:$C$5007,$H2898))</f>
        <v/>
      </c>
      <c r="D2898" s="48" t="str">
        <f ca="1">IF(IF($H2898="","",INDEX([1]NKC!$D$10:$D$5007,$H2898))=$C$8,IF($H2898="","",INDEX([1]NKC!$E$10:$E$5007,$H2898)),IF($H2898="","",INDEX([1]NKC!$D$10:$D$5007,$H2898)))</f>
        <v/>
      </c>
      <c r="E2898" s="49" t="str">
        <f ca="1">IF(IF($H2898="","",INDEX([1]NKC!$E$10:$E$5007,$H2898))=$C$8,"",IF($H2898="","",INDEX([1]NKC!$F$10:$F$5007,$H2898)))</f>
        <v/>
      </c>
      <c r="F2898" s="55" t="str">
        <f ca="1">IF(IF($H2898="","",INDEX([1]NKC!$D$10:$D$5007,$H2898))=$C$8,"",IF($H2898="","",INDEX([1]NKC!$F$10:$F$5007,$H2898)))</f>
        <v/>
      </c>
      <c r="G2898" s="50">
        <f ca="1">IF(SUM(E2898:F2898)=0,0,$G$11+SUM(E$12:$E2898)-SUM(F$12:$F2898))</f>
        <v>0</v>
      </c>
      <c r="H2898" s="51" t="str">
        <f ca="1">IF(IF(TYPE(MATCH($C$8,OFFSET([1]NKC!$D$10,H2897,0):'[1]NKC'!$D$5007,0)+H2897)=16,"",MATCH($C$8,OFFSET([1]NKC!$D$10,H2897,0):'[1]NKC'!$D$5007,0)+H2897)&lt;IF(TYPE(MATCH($C$8,OFFSET([1]NKC!$E$10,H2897,0):'[1]NKC'!$E$5007,0)+H2897)=16,"",MATCH($C$8,OFFSET([1]NKC!$E$10,H2897,0):'[1]NKC'!$E$5007,0)+H2897),IF(TYPE(MATCH($C$8,OFFSET([1]NKC!$D$10,H2897,0):'[1]NKC'!$D$5007,0)+H2897)=16,"",MATCH($C$8,OFFSET([1]NKC!$D$10,H2897,0):'[1]NKC'!$D$5007,0)+H2897),IF(TYPE(MATCH($C$8,OFFSET([1]NKC!$E$10,H2897,0):'[1]NKC'!$E$5007,0)+H2897)=16,"",MATCH($C$8,OFFSET([1]NKC!$E$10,H2897,0):'[1]NKC'!$E$5007,0)+H2897))</f>
        <v/>
      </c>
    </row>
    <row r="2899" spans="1:8" s="52" customFormat="1" ht="14.25" hidden="1">
      <c r="A2899" s="45" t="str">
        <f ca="1">IF($H2899="","",INDEX([1]NKC!$A$10:$A$5007,$H2899))</f>
        <v/>
      </c>
      <c r="B2899" s="46" t="str">
        <f ca="1">IF($H2899="","",INDEX([1]NKC!$B$10:$B$5007,$H2899))</f>
        <v/>
      </c>
      <c r="C2899" s="47" t="str">
        <f ca="1">IF($H2899="","",INDEX([1]NKC!$C$10:$C$5007,$H2899))</f>
        <v/>
      </c>
      <c r="D2899" s="48" t="str">
        <f ca="1">IF(IF($H2899="","",INDEX([1]NKC!$D$10:$D$5007,$H2899))=$C$8,IF($H2899="","",INDEX([1]NKC!$E$10:$E$5007,$H2899)),IF($H2899="","",INDEX([1]NKC!$D$10:$D$5007,$H2899)))</f>
        <v/>
      </c>
      <c r="E2899" s="49" t="str">
        <f ca="1">IF(IF($H2899="","",INDEX([1]NKC!$E$10:$E$5007,$H2899))=$C$8,"",IF($H2899="","",INDEX([1]NKC!$F$10:$F$5007,$H2899)))</f>
        <v/>
      </c>
      <c r="F2899" s="55" t="str">
        <f ca="1">IF(IF($H2899="","",INDEX([1]NKC!$D$10:$D$5007,$H2899))=$C$8,"",IF($H2899="","",INDEX([1]NKC!$F$10:$F$5007,$H2899)))</f>
        <v/>
      </c>
      <c r="G2899" s="50">
        <f ca="1">IF(SUM(E2899:F2899)=0,0,$G$11+SUM(E$12:$E2899)-SUM(F$12:$F2899))</f>
        <v>0</v>
      </c>
      <c r="H2899" s="51" t="str">
        <f ca="1">IF(IF(TYPE(MATCH($C$8,OFFSET([1]NKC!$D$10,H2898,0):'[1]NKC'!$D$5007,0)+H2898)=16,"",MATCH($C$8,OFFSET([1]NKC!$D$10,H2898,0):'[1]NKC'!$D$5007,0)+H2898)&lt;IF(TYPE(MATCH($C$8,OFFSET([1]NKC!$E$10,H2898,0):'[1]NKC'!$E$5007,0)+H2898)=16,"",MATCH($C$8,OFFSET([1]NKC!$E$10,H2898,0):'[1]NKC'!$E$5007,0)+H2898),IF(TYPE(MATCH($C$8,OFFSET([1]NKC!$D$10,H2898,0):'[1]NKC'!$D$5007,0)+H2898)=16,"",MATCH($C$8,OFFSET([1]NKC!$D$10,H2898,0):'[1]NKC'!$D$5007,0)+H2898),IF(TYPE(MATCH($C$8,OFFSET([1]NKC!$E$10,H2898,0):'[1]NKC'!$E$5007,0)+H2898)=16,"",MATCH($C$8,OFFSET([1]NKC!$E$10,H2898,0):'[1]NKC'!$E$5007,0)+H2898))</f>
        <v/>
      </c>
    </row>
    <row r="2900" spans="1:8" s="52" customFormat="1" ht="14.25" hidden="1">
      <c r="A2900" s="45" t="str">
        <f ca="1">IF($H2900="","",INDEX([1]NKC!$A$10:$A$5007,$H2900))</f>
        <v/>
      </c>
      <c r="B2900" s="46" t="str">
        <f ca="1">IF($H2900="","",INDEX([1]NKC!$B$10:$B$5007,$H2900))</f>
        <v/>
      </c>
      <c r="C2900" s="47" t="str">
        <f ca="1">IF($H2900="","",INDEX([1]NKC!$C$10:$C$5007,$H2900))</f>
        <v/>
      </c>
      <c r="D2900" s="48" t="str">
        <f ca="1">IF(IF($H2900="","",INDEX([1]NKC!$D$10:$D$5007,$H2900))=$C$8,IF($H2900="","",INDEX([1]NKC!$E$10:$E$5007,$H2900)),IF($H2900="","",INDEX([1]NKC!$D$10:$D$5007,$H2900)))</f>
        <v/>
      </c>
      <c r="E2900" s="49" t="str">
        <f ca="1">IF(IF($H2900="","",INDEX([1]NKC!$E$10:$E$5007,$H2900))=$C$8,"",IF($H2900="","",INDEX([1]NKC!$F$10:$F$5007,$H2900)))</f>
        <v/>
      </c>
      <c r="F2900" s="55" t="str">
        <f ca="1">IF(IF($H2900="","",INDEX([1]NKC!$D$10:$D$5007,$H2900))=$C$8,"",IF($H2900="","",INDEX([1]NKC!$F$10:$F$5007,$H2900)))</f>
        <v/>
      </c>
      <c r="G2900" s="50">
        <f ca="1">IF(SUM(E2900:F2900)=0,0,$G$11+SUM(E$12:$E2900)-SUM(F$12:$F2900))</f>
        <v>0</v>
      </c>
      <c r="H2900" s="51" t="str">
        <f ca="1">IF(IF(TYPE(MATCH($C$8,OFFSET([1]NKC!$D$10,H2899,0):'[1]NKC'!$D$5007,0)+H2899)=16,"",MATCH($C$8,OFFSET([1]NKC!$D$10,H2899,0):'[1]NKC'!$D$5007,0)+H2899)&lt;IF(TYPE(MATCH($C$8,OFFSET([1]NKC!$E$10,H2899,0):'[1]NKC'!$E$5007,0)+H2899)=16,"",MATCH($C$8,OFFSET([1]NKC!$E$10,H2899,0):'[1]NKC'!$E$5007,0)+H2899),IF(TYPE(MATCH($C$8,OFFSET([1]NKC!$D$10,H2899,0):'[1]NKC'!$D$5007,0)+H2899)=16,"",MATCH($C$8,OFFSET([1]NKC!$D$10,H2899,0):'[1]NKC'!$D$5007,0)+H2899),IF(TYPE(MATCH($C$8,OFFSET([1]NKC!$E$10,H2899,0):'[1]NKC'!$E$5007,0)+H2899)=16,"",MATCH($C$8,OFFSET([1]NKC!$E$10,H2899,0):'[1]NKC'!$E$5007,0)+H2899))</f>
        <v/>
      </c>
    </row>
    <row r="2901" spans="1:8" s="52" customFormat="1" ht="14.25" hidden="1">
      <c r="A2901" s="45" t="str">
        <f ca="1">IF($H2901="","",INDEX([1]NKC!$A$10:$A$5007,$H2901))</f>
        <v/>
      </c>
      <c r="B2901" s="46" t="str">
        <f ca="1">IF($H2901="","",INDEX([1]NKC!$B$10:$B$5007,$H2901))</f>
        <v/>
      </c>
      <c r="C2901" s="47" t="str">
        <f ca="1">IF($H2901="","",INDEX([1]NKC!$C$10:$C$5007,$H2901))</f>
        <v/>
      </c>
      <c r="D2901" s="48" t="str">
        <f ca="1">IF(IF($H2901="","",INDEX([1]NKC!$D$10:$D$5007,$H2901))=$C$8,IF($H2901="","",INDEX([1]NKC!$E$10:$E$5007,$H2901)),IF($H2901="","",INDEX([1]NKC!$D$10:$D$5007,$H2901)))</f>
        <v/>
      </c>
      <c r="E2901" s="49" t="str">
        <f ca="1">IF(IF($H2901="","",INDEX([1]NKC!$E$10:$E$5007,$H2901))=$C$8,"",IF($H2901="","",INDEX([1]NKC!$F$10:$F$5007,$H2901)))</f>
        <v/>
      </c>
      <c r="F2901" s="55" t="str">
        <f ca="1">IF(IF($H2901="","",INDEX([1]NKC!$D$10:$D$5007,$H2901))=$C$8,"",IF($H2901="","",INDEX([1]NKC!$F$10:$F$5007,$H2901)))</f>
        <v/>
      </c>
      <c r="G2901" s="50">
        <f ca="1">IF(SUM(E2901:F2901)=0,0,$G$11+SUM(E$12:$E2901)-SUM(F$12:$F2901))</f>
        <v>0</v>
      </c>
      <c r="H2901" s="51" t="str">
        <f ca="1">IF(IF(TYPE(MATCH($C$8,OFFSET([1]NKC!$D$10,H2900,0):'[1]NKC'!$D$5007,0)+H2900)=16,"",MATCH($C$8,OFFSET([1]NKC!$D$10,H2900,0):'[1]NKC'!$D$5007,0)+H2900)&lt;IF(TYPE(MATCH($C$8,OFFSET([1]NKC!$E$10,H2900,0):'[1]NKC'!$E$5007,0)+H2900)=16,"",MATCH($C$8,OFFSET([1]NKC!$E$10,H2900,0):'[1]NKC'!$E$5007,0)+H2900),IF(TYPE(MATCH($C$8,OFFSET([1]NKC!$D$10,H2900,0):'[1]NKC'!$D$5007,0)+H2900)=16,"",MATCH($C$8,OFFSET([1]NKC!$D$10,H2900,0):'[1]NKC'!$D$5007,0)+H2900),IF(TYPE(MATCH($C$8,OFFSET([1]NKC!$E$10,H2900,0):'[1]NKC'!$E$5007,0)+H2900)=16,"",MATCH($C$8,OFFSET([1]NKC!$E$10,H2900,0):'[1]NKC'!$E$5007,0)+H2900))</f>
        <v/>
      </c>
    </row>
    <row r="2902" spans="1:8" s="52" customFormat="1" ht="14.25" hidden="1">
      <c r="A2902" s="45" t="str">
        <f ca="1">IF($H2902="","",INDEX([1]NKC!$A$10:$A$5007,$H2902))</f>
        <v/>
      </c>
      <c r="B2902" s="46" t="str">
        <f ca="1">IF($H2902="","",INDEX([1]NKC!$B$10:$B$5007,$H2902))</f>
        <v/>
      </c>
      <c r="C2902" s="47" t="str">
        <f ca="1">IF($H2902="","",INDEX([1]NKC!$C$10:$C$5007,$H2902))</f>
        <v/>
      </c>
      <c r="D2902" s="48" t="str">
        <f ca="1">IF(IF($H2902="","",INDEX([1]NKC!$D$10:$D$5007,$H2902))=$C$8,IF($H2902="","",INDEX([1]NKC!$E$10:$E$5007,$H2902)),IF($H2902="","",INDEX([1]NKC!$D$10:$D$5007,$H2902)))</f>
        <v/>
      </c>
      <c r="E2902" s="49" t="str">
        <f ca="1">IF(IF($H2902="","",INDEX([1]NKC!$E$10:$E$5007,$H2902))=$C$8,"",IF($H2902="","",INDEX([1]NKC!$F$10:$F$5007,$H2902)))</f>
        <v/>
      </c>
      <c r="F2902" s="55" t="str">
        <f ca="1">IF(IF($H2902="","",INDEX([1]NKC!$D$10:$D$5007,$H2902))=$C$8,"",IF($H2902="","",INDEX([1]NKC!$F$10:$F$5007,$H2902)))</f>
        <v/>
      </c>
      <c r="G2902" s="50">
        <f ca="1">IF(SUM(E2902:F2902)=0,0,$G$11+SUM(E$12:$E2902)-SUM(F$12:$F2902))</f>
        <v>0</v>
      </c>
      <c r="H2902" s="51" t="str">
        <f ca="1">IF(IF(TYPE(MATCH($C$8,OFFSET([1]NKC!$D$10,H2901,0):'[1]NKC'!$D$5007,0)+H2901)=16,"",MATCH($C$8,OFFSET([1]NKC!$D$10,H2901,0):'[1]NKC'!$D$5007,0)+H2901)&lt;IF(TYPE(MATCH($C$8,OFFSET([1]NKC!$E$10,H2901,0):'[1]NKC'!$E$5007,0)+H2901)=16,"",MATCH($C$8,OFFSET([1]NKC!$E$10,H2901,0):'[1]NKC'!$E$5007,0)+H2901),IF(TYPE(MATCH($C$8,OFFSET([1]NKC!$D$10,H2901,0):'[1]NKC'!$D$5007,0)+H2901)=16,"",MATCH($C$8,OFFSET([1]NKC!$D$10,H2901,0):'[1]NKC'!$D$5007,0)+H2901),IF(TYPE(MATCH($C$8,OFFSET([1]NKC!$E$10,H2901,0):'[1]NKC'!$E$5007,0)+H2901)=16,"",MATCH($C$8,OFFSET([1]NKC!$E$10,H2901,0):'[1]NKC'!$E$5007,0)+H2901))</f>
        <v/>
      </c>
    </row>
    <row r="2903" spans="1:8" s="52" customFormat="1" ht="14.25" hidden="1">
      <c r="A2903" s="45" t="str">
        <f ca="1">IF($H2903="","",INDEX([1]NKC!$A$10:$A$5007,$H2903))</f>
        <v/>
      </c>
      <c r="B2903" s="46" t="str">
        <f ca="1">IF($H2903="","",INDEX([1]NKC!$B$10:$B$5007,$H2903))</f>
        <v/>
      </c>
      <c r="C2903" s="47" t="str">
        <f ca="1">IF($H2903="","",INDEX([1]NKC!$C$10:$C$5007,$H2903))</f>
        <v/>
      </c>
      <c r="D2903" s="48" t="str">
        <f ca="1">IF(IF($H2903="","",INDEX([1]NKC!$D$10:$D$5007,$H2903))=$C$8,IF($H2903="","",INDEX([1]NKC!$E$10:$E$5007,$H2903)),IF($H2903="","",INDEX([1]NKC!$D$10:$D$5007,$H2903)))</f>
        <v/>
      </c>
      <c r="E2903" s="49" t="str">
        <f ca="1">IF(IF($H2903="","",INDEX([1]NKC!$E$10:$E$5007,$H2903))=$C$8,"",IF($H2903="","",INDEX([1]NKC!$F$10:$F$5007,$H2903)))</f>
        <v/>
      </c>
      <c r="F2903" s="55" t="str">
        <f ca="1">IF(IF($H2903="","",INDEX([1]NKC!$D$10:$D$5007,$H2903))=$C$8,"",IF($H2903="","",INDEX([1]NKC!$F$10:$F$5007,$H2903)))</f>
        <v/>
      </c>
      <c r="G2903" s="50">
        <f ca="1">IF(SUM(E2903:F2903)=0,0,$G$11+SUM(E$12:$E2903)-SUM(F$12:$F2903))</f>
        <v>0</v>
      </c>
      <c r="H2903" s="51" t="str">
        <f ca="1">IF(IF(TYPE(MATCH($C$8,OFFSET([1]NKC!$D$10,H2902,0):'[1]NKC'!$D$5007,0)+H2902)=16,"",MATCH($C$8,OFFSET([1]NKC!$D$10,H2902,0):'[1]NKC'!$D$5007,0)+H2902)&lt;IF(TYPE(MATCH($C$8,OFFSET([1]NKC!$E$10,H2902,0):'[1]NKC'!$E$5007,0)+H2902)=16,"",MATCH($C$8,OFFSET([1]NKC!$E$10,H2902,0):'[1]NKC'!$E$5007,0)+H2902),IF(TYPE(MATCH($C$8,OFFSET([1]NKC!$D$10,H2902,0):'[1]NKC'!$D$5007,0)+H2902)=16,"",MATCH($C$8,OFFSET([1]NKC!$D$10,H2902,0):'[1]NKC'!$D$5007,0)+H2902),IF(TYPE(MATCH($C$8,OFFSET([1]NKC!$E$10,H2902,0):'[1]NKC'!$E$5007,0)+H2902)=16,"",MATCH($C$8,OFFSET([1]NKC!$E$10,H2902,0):'[1]NKC'!$E$5007,0)+H2902))</f>
        <v/>
      </c>
    </row>
    <row r="2904" spans="1:8" s="52" customFormat="1" ht="14.25" hidden="1">
      <c r="A2904" s="45" t="str">
        <f ca="1">IF($H2904="","",INDEX([1]NKC!$A$10:$A$5007,$H2904))</f>
        <v/>
      </c>
      <c r="B2904" s="46" t="str">
        <f ca="1">IF($H2904="","",INDEX([1]NKC!$B$10:$B$5007,$H2904))</f>
        <v/>
      </c>
      <c r="C2904" s="47" t="str">
        <f ca="1">IF($H2904="","",INDEX([1]NKC!$C$10:$C$5007,$H2904))</f>
        <v/>
      </c>
      <c r="D2904" s="48" t="str">
        <f ca="1">IF(IF($H2904="","",INDEX([1]NKC!$D$10:$D$5007,$H2904))=$C$8,IF($H2904="","",INDEX([1]NKC!$E$10:$E$5007,$H2904)),IF($H2904="","",INDEX([1]NKC!$D$10:$D$5007,$H2904)))</f>
        <v/>
      </c>
      <c r="E2904" s="49" t="str">
        <f ca="1">IF(IF($H2904="","",INDEX([1]NKC!$E$10:$E$5007,$H2904))=$C$8,"",IF($H2904="","",INDEX([1]NKC!$F$10:$F$5007,$H2904)))</f>
        <v/>
      </c>
      <c r="F2904" s="55" t="str">
        <f ca="1">IF(IF($H2904="","",INDEX([1]NKC!$D$10:$D$5007,$H2904))=$C$8,"",IF($H2904="","",INDEX([1]NKC!$F$10:$F$5007,$H2904)))</f>
        <v/>
      </c>
      <c r="G2904" s="50">
        <f ca="1">IF(SUM(E2904:F2904)=0,0,$G$11+SUM(E$12:$E2904)-SUM(F$12:$F2904))</f>
        <v>0</v>
      </c>
      <c r="H2904" s="51" t="str">
        <f ca="1">IF(IF(TYPE(MATCH($C$8,OFFSET([1]NKC!$D$10,H2903,0):'[1]NKC'!$D$5007,0)+H2903)=16,"",MATCH($C$8,OFFSET([1]NKC!$D$10,H2903,0):'[1]NKC'!$D$5007,0)+H2903)&lt;IF(TYPE(MATCH($C$8,OFFSET([1]NKC!$E$10,H2903,0):'[1]NKC'!$E$5007,0)+H2903)=16,"",MATCH($C$8,OFFSET([1]NKC!$E$10,H2903,0):'[1]NKC'!$E$5007,0)+H2903),IF(TYPE(MATCH($C$8,OFFSET([1]NKC!$D$10,H2903,0):'[1]NKC'!$D$5007,0)+H2903)=16,"",MATCH($C$8,OFFSET([1]NKC!$D$10,H2903,0):'[1]NKC'!$D$5007,0)+H2903),IF(TYPE(MATCH($C$8,OFFSET([1]NKC!$E$10,H2903,0):'[1]NKC'!$E$5007,0)+H2903)=16,"",MATCH($C$8,OFFSET([1]NKC!$E$10,H2903,0):'[1]NKC'!$E$5007,0)+H2903))</f>
        <v/>
      </c>
    </row>
    <row r="2905" spans="1:8" s="52" customFormat="1" ht="14.25" hidden="1">
      <c r="A2905" s="45" t="str">
        <f ca="1">IF($H2905="","",INDEX([1]NKC!$A$10:$A$5007,$H2905))</f>
        <v/>
      </c>
      <c r="B2905" s="46" t="str">
        <f ca="1">IF($H2905="","",INDEX([1]NKC!$B$10:$B$5007,$H2905))</f>
        <v/>
      </c>
      <c r="C2905" s="47" t="str">
        <f ca="1">IF($H2905="","",INDEX([1]NKC!$C$10:$C$5007,$H2905))</f>
        <v/>
      </c>
      <c r="D2905" s="48" t="str">
        <f ca="1">IF(IF($H2905="","",INDEX([1]NKC!$D$10:$D$5007,$H2905))=$C$8,IF($H2905="","",INDEX([1]NKC!$E$10:$E$5007,$H2905)),IF($H2905="","",INDEX([1]NKC!$D$10:$D$5007,$H2905)))</f>
        <v/>
      </c>
      <c r="E2905" s="49" t="str">
        <f ca="1">IF(IF($H2905="","",INDEX([1]NKC!$E$10:$E$5007,$H2905))=$C$8,"",IF($H2905="","",INDEX([1]NKC!$F$10:$F$5007,$H2905)))</f>
        <v/>
      </c>
      <c r="F2905" s="55" t="str">
        <f ca="1">IF(IF($H2905="","",INDEX([1]NKC!$D$10:$D$5007,$H2905))=$C$8,"",IF($H2905="","",INDEX([1]NKC!$F$10:$F$5007,$H2905)))</f>
        <v/>
      </c>
      <c r="G2905" s="50">
        <f ca="1">IF(SUM(E2905:F2905)=0,0,$G$11+SUM(E$12:$E2905)-SUM(F$12:$F2905))</f>
        <v>0</v>
      </c>
      <c r="H2905" s="51" t="str">
        <f ca="1">IF(IF(TYPE(MATCH($C$8,OFFSET([1]NKC!$D$10,H2904,0):'[1]NKC'!$D$5007,0)+H2904)=16,"",MATCH($C$8,OFFSET([1]NKC!$D$10,H2904,0):'[1]NKC'!$D$5007,0)+H2904)&lt;IF(TYPE(MATCH($C$8,OFFSET([1]NKC!$E$10,H2904,0):'[1]NKC'!$E$5007,0)+H2904)=16,"",MATCH($C$8,OFFSET([1]NKC!$E$10,H2904,0):'[1]NKC'!$E$5007,0)+H2904),IF(TYPE(MATCH($C$8,OFFSET([1]NKC!$D$10,H2904,0):'[1]NKC'!$D$5007,0)+H2904)=16,"",MATCH($C$8,OFFSET([1]NKC!$D$10,H2904,0):'[1]NKC'!$D$5007,0)+H2904),IF(TYPE(MATCH($C$8,OFFSET([1]NKC!$E$10,H2904,0):'[1]NKC'!$E$5007,0)+H2904)=16,"",MATCH($C$8,OFFSET([1]NKC!$E$10,H2904,0):'[1]NKC'!$E$5007,0)+H2904))</f>
        <v/>
      </c>
    </row>
    <row r="2906" spans="1:8" s="52" customFormat="1" ht="14.25" hidden="1">
      <c r="A2906" s="45" t="str">
        <f ca="1">IF($H2906="","",INDEX([1]NKC!$A$10:$A$5007,$H2906))</f>
        <v/>
      </c>
      <c r="B2906" s="46" t="str">
        <f ca="1">IF($H2906="","",INDEX([1]NKC!$B$10:$B$5007,$H2906))</f>
        <v/>
      </c>
      <c r="C2906" s="47" t="str">
        <f ca="1">IF($H2906="","",INDEX([1]NKC!$C$10:$C$5007,$H2906))</f>
        <v/>
      </c>
      <c r="D2906" s="48" t="str">
        <f ca="1">IF(IF($H2906="","",INDEX([1]NKC!$D$10:$D$5007,$H2906))=$C$8,IF($H2906="","",INDEX([1]NKC!$E$10:$E$5007,$H2906)),IF($H2906="","",INDEX([1]NKC!$D$10:$D$5007,$H2906)))</f>
        <v/>
      </c>
      <c r="E2906" s="49" t="str">
        <f ca="1">IF(IF($H2906="","",INDEX([1]NKC!$E$10:$E$5007,$H2906))=$C$8,"",IF($H2906="","",INDEX([1]NKC!$F$10:$F$5007,$H2906)))</f>
        <v/>
      </c>
      <c r="F2906" s="55" t="str">
        <f ca="1">IF(IF($H2906="","",INDEX([1]NKC!$D$10:$D$5007,$H2906))=$C$8,"",IF($H2906="","",INDEX([1]NKC!$F$10:$F$5007,$H2906)))</f>
        <v/>
      </c>
      <c r="G2906" s="50">
        <f ca="1">IF(SUM(E2906:F2906)=0,0,$G$11+SUM(E$12:$E2906)-SUM(F$12:$F2906))</f>
        <v>0</v>
      </c>
      <c r="H2906" s="51" t="str">
        <f ca="1">IF(IF(TYPE(MATCH($C$8,OFFSET([1]NKC!$D$10,H2905,0):'[1]NKC'!$D$5007,0)+H2905)=16,"",MATCH($C$8,OFFSET([1]NKC!$D$10,H2905,0):'[1]NKC'!$D$5007,0)+H2905)&lt;IF(TYPE(MATCH($C$8,OFFSET([1]NKC!$E$10,H2905,0):'[1]NKC'!$E$5007,0)+H2905)=16,"",MATCH($C$8,OFFSET([1]NKC!$E$10,H2905,0):'[1]NKC'!$E$5007,0)+H2905),IF(TYPE(MATCH($C$8,OFFSET([1]NKC!$D$10,H2905,0):'[1]NKC'!$D$5007,0)+H2905)=16,"",MATCH($C$8,OFFSET([1]NKC!$D$10,H2905,0):'[1]NKC'!$D$5007,0)+H2905),IF(TYPE(MATCH($C$8,OFFSET([1]NKC!$E$10,H2905,0):'[1]NKC'!$E$5007,0)+H2905)=16,"",MATCH($C$8,OFFSET([1]NKC!$E$10,H2905,0):'[1]NKC'!$E$5007,0)+H2905))</f>
        <v/>
      </c>
    </row>
    <row r="2907" spans="1:8" s="52" customFormat="1" ht="14.25" hidden="1">
      <c r="A2907" s="45" t="str">
        <f ca="1">IF($H2907="","",INDEX([1]NKC!$A$10:$A$5007,$H2907))</f>
        <v/>
      </c>
      <c r="B2907" s="46" t="str">
        <f ca="1">IF($H2907="","",INDEX([1]NKC!$B$10:$B$5007,$H2907))</f>
        <v/>
      </c>
      <c r="C2907" s="47" t="str">
        <f ca="1">IF($H2907="","",INDEX([1]NKC!$C$10:$C$5007,$H2907))</f>
        <v/>
      </c>
      <c r="D2907" s="48" t="str">
        <f ca="1">IF(IF($H2907="","",INDEX([1]NKC!$D$10:$D$5007,$H2907))=$C$8,IF($H2907="","",INDEX([1]NKC!$E$10:$E$5007,$H2907)),IF($H2907="","",INDEX([1]NKC!$D$10:$D$5007,$H2907)))</f>
        <v/>
      </c>
      <c r="E2907" s="49" t="str">
        <f ca="1">IF(IF($H2907="","",INDEX([1]NKC!$E$10:$E$5007,$H2907))=$C$8,"",IF($H2907="","",INDEX([1]NKC!$F$10:$F$5007,$H2907)))</f>
        <v/>
      </c>
      <c r="F2907" s="55" t="str">
        <f ca="1">IF(IF($H2907="","",INDEX([1]NKC!$D$10:$D$5007,$H2907))=$C$8,"",IF($H2907="","",INDEX([1]NKC!$F$10:$F$5007,$H2907)))</f>
        <v/>
      </c>
      <c r="G2907" s="50">
        <f ca="1">IF(SUM(E2907:F2907)=0,0,$G$11+SUM(E$12:$E2907)-SUM(F$12:$F2907))</f>
        <v>0</v>
      </c>
      <c r="H2907" s="51" t="str">
        <f ca="1">IF(IF(TYPE(MATCH($C$8,OFFSET([1]NKC!$D$10,H2906,0):'[1]NKC'!$D$5007,0)+H2906)=16,"",MATCH($C$8,OFFSET([1]NKC!$D$10,H2906,0):'[1]NKC'!$D$5007,0)+H2906)&lt;IF(TYPE(MATCH($C$8,OFFSET([1]NKC!$E$10,H2906,0):'[1]NKC'!$E$5007,0)+H2906)=16,"",MATCH($C$8,OFFSET([1]NKC!$E$10,H2906,0):'[1]NKC'!$E$5007,0)+H2906),IF(TYPE(MATCH($C$8,OFFSET([1]NKC!$D$10,H2906,0):'[1]NKC'!$D$5007,0)+H2906)=16,"",MATCH($C$8,OFFSET([1]NKC!$D$10,H2906,0):'[1]NKC'!$D$5007,0)+H2906),IF(TYPE(MATCH($C$8,OFFSET([1]NKC!$E$10,H2906,0):'[1]NKC'!$E$5007,0)+H2906)=16,"",MATCH($C$8,OFFSET([1]NKC!$E$10,H2906,0):'[1]NKC'!$E$5007,0)+H2906))</f>
        <v/>
      </c>
    </row>
    <row r="2908" spans="1:8" s="52" customFormat="1" ht="14.25" hidden="1">
      <c r="A2908" s="45" t="str">
        <f ca="1">IF($H2908="","",INDEX([1]NKC!$A$10:$A$5007,$H2908))</f>
        <v/>
      </c>
      <c r="B2908" s="46" t="str">
        <f ca="1">IF($H2908="","",INDEX([1]NKC!$B$10:$B$5007,$H2908))</f>
        <v/>
      </c>
      <c r="C2908" s="47" t="str">
        <f ca="1">IF($H2908="","",INDEX([1]NKC!$C$10:$C$5007,$H2908))</f>
        <v/>
      </c>
      <c r="D2908" s="48" t="str">
        <f ca="1">IF(IF($H2908="","",INDEX([1]NKC!$D$10:$D$5007,$H2908))=$C$8,IF($H2908="","",INDEX([1]NKC!$E$10:$E$5007,$H2908)),IF($H2908="","",INDEX([1]NKC!$D$10:$D$5007,$H2908)))</f>
        <v/>
      </c>
      <c r="E2908" s="49" t="str">
        <f ca="1">IF(IF($H2908="","",INDEX([1]NKC!$E$10:$E$5007,$H2908))=$C$8,"",IF($H2908="","",INDEX([1]NKC!$F$10:$F$5007,$H2908)))</f>
        <v/>
      </c>
      <c r="F2908" s="55" t="str">
        <f ca="1">IF(IF($H2908="","",INDEX([1]NKC!$D$10:$D$5007,$H2908))=$C$8,"",IF($H2908="","",INDEX([1]NKC!$F$10:$F$5007,$H2908)))</f>
        <v/>
      </c>
      <c r="G2908" s="50">
        <f ca="1">IF(SUM(E2908:F2908)=0,0,$G$11+SUM(E$12:$E2908)-SUM(F$12:$F2908))</f>
        <v>0</v>
      </c>
      <c r="H2908" s="51" t="str">
        <f ca="1">IF(IF(TYPE(MATCH($C$8,OFFSET([1]NKC!$D$10,H2907,0):'[1]NKC'!$D$5007,0)+H2907)=16,"",MATCH($C$8,OFFSET([1]NKC!$D$10,H2907,0):'[1]NKC'!$D$5007,0)+H2907)&lt;IF(TYPE(MATCH($C$8,OFFSET([1]NKC!$E$10,H2907,0):'[1]NKC'!$E$5007,0)+H2907)=16,"",MATCH($C$8,OFFSET([1]NKC!$E$10,H2907,0):'[1]NKC'!$E$5007,0)+H2907),IF(TYPE(MATCH($C$8,OFFSET([1]NKC!$D$10,H2907,0):'[1]NKC'!$D$5007,0)+H2907)=16,"",MATCH($C$8,OFFSET([1]NKC!$D$10,H2907,0):'[1]NKC'!$D$5007,0)+H2907),IF(TYPE(MATCH($C$8,OFFSET([1]NKC!$E$10,H2907,0):'[1]NKC'!$E$5007,0)+H2907)=16,"",MATCH($C$8,OFFSET([1]NKC!$E$10,H2907,0):'[1]NKC'!$E$5007,0)+H2907))</f>
        <v/>
      </c>
    </row>
    <row r="2909" spans="1:8" s="52" customFormat="1" ht="14.25" hidden="1">
      <c r="A2909" s="45" t="str">
        <f ca="1">IF($H2909="","",INDEX([1]NKC!$A$10:$A$5007,$H2909))</f>
        <v/>
      </c>
      <c r="B2909" s="46" t="str">
        <f ca="1">IF($H2909="","",INDEX([1]NKC!$B$10:$B$5007,$H2909))</f>
        <v/>
      </c>
      <c r="C2909" s="47" t="str">
        <f ca="1">IF($H2909="","",INDEX([1]NKC!$C$10:$C$5007,$H2909))</f>
        <v/>
      </c>
      <c r="D2909" s="48" t="str">
        <f ca="1">IF(IF($H2909="","",INDEX([1]NKC!$D$10:$D$5007,$H2909))=$C$8,IF($H2909="","",INDEX([1]NKC!$E$10:$E$5007,$H2909)),IF($H2909="","",INDEX([1]NKC!$D$10:$D$5007,$H2909)))</f>
        <v/>
      </c>
      <c r="E2909" s="49" t="str">
        <f ca="1">IF(IF($H2909="","",INDEX([1]NKC!$E$10:$E$5007,$H2909))=$C$8,"",IF($H2909="","",INDEX([1]NKC!$F$10:$F$5007,$H2909)))</f>
        <v/>
      </c>
      <c r="F2909" s="55" t="str">
        <f ca="1">IF(IF($H2909="","",INDEX([1]NKC!$D$10:$D$5007,$H2909))=$C$8,"",IF($H2909="","",INDEX([1]NKC!$F$10:$F$5007,$H2909)))</f>
        <v/>
      </c>
      <c r="G2909" s="50">
        <f ca="1">IF(SUM(E2909:F2909)=0,0,$G$11+SUM(E$12:$E2909)-SUM(F$12:$F2909))</f>
        <v>0</v>
      </c>
      <c r="H2909" s="51" t="str">
        <f ca="1">IF(IF(TYPE(MATCH($C$8,OFFSET([1]NKC!$D$10,H2908,0):'[1]NKC'!$D$5007,0)+H2908)=16,"",MATCH($C$8,OFFSET([1]NKC!$D$10,H2908,0):'[1]NKC'!$D$5007,0)+H2908)&lt;IF(TYPE(MATCH($C$8,OFFSET([1]NKC!$E$10,H2908,0):'[1]NKC'!$E$5007,0)+H2908)=16,"",MATCH($C$8,OFFSET([1]NKC!$E$10,H2908,0):'[1]NKC'!$E$5007,0)+H2908),IF(TYPE(MATCH($C$8,OFFSET([1]NKC!$D$10,H2908,0):'[1]NKC'!$D$5007,0)+H2908)=16,"",MATCH($C$8,OFFSET([1]NKC!$D$10,H2908,0):'[1]NKC'!$D$5007,0)+H2908),IF(TYPE(MATCH($C$8,OFFSET([1]NKC!$E$10,H2908,0):'[1]NKC'!$E$5007,0)+H2908)=16,"",MATCH($C$8,OFFSET([1]NKC!$E$10,H2908,0):'[1]NKC'!$E$5007,0)+H2908))</f>
        <v/>
      </c>
    </row>
    <row r="2910" spans="1:8" s="52" customFormat="1" ht="14.25" hidden="1">
      <c r="A2910" s="45" t="str">
        <f ca="1">IF($H2910="","",INDEX([1]NKC!$A$10:$A$5007,$H2910))</f>
        <v/>
      </c>
      <c r="B2910" s="46" t="str">
        <f ca="1">IF($H2910="","",INDEX([1]NKC!$B$10:$B$5007,$H2910))</f>
        <v/>
      </c>
      <c r="C2910" s="47" t="str">
        <f ca="1">IF($H2910="","",INDEX([1]NKC!$C$10:$C$5007,$H2910))</f>
        <v/>
      </c>
      <c r="D2910" s="48" t="str">
        <f ca="1">IF(IF($H2910="","",INDEX([1]NKC!$D$10:$D$5007,$H2910))=$C$8,IF($H2910="","",INDEX([1]NKC!$E$10:$E$5007,$H2910)),IF($H2910="","",INDEX([1]NKC!$D$10:$D$5007,$H2910)))</f>
        <v/>
      </c>
      <c r="E2910" s="49" t="str">
        <f ca="1">IF(IF($H2910="","",INDEX([1]NKC!$E$10:$E$5007,$H2910))=$C$8,"",IF($H2910="","",INDEX([1]NKC!$F$10:$F$5007,$H2910)))</f>
        <v/>
      </c>
      <c r="F2910" s="55" t="str">
        <f ca="1">IF(IF($H2910="","",INDEX([1]NKC!$D$10:$D$5007,$H2910))=$C$8,"",IF($H2910="","",INDEX([1]NKC!$F$10:$F$5007,$H2910)))</f>
        <v/>
      </c>
      <c r="G2910" s="50">
        <f ca="1">IF(SUM(E2910:F2910)=0,0,$G$11+SUM(E$12:$E2910)-SUM(F$12:$F2910))</f>
        <v>0</v>
      </c>
      <c r="H2910" s="51" t="str">
        <f ca="1">IF(IF(TYPE(MATCH($C$8,OFFSET([1]NKC!$D$10,H2909,0):'[1]NKC'!$D$5007,0)+H2909)=16,"",MATCH($C$8,OFFSET([1]NKC!$D$10,H2909,0):'[1]NKC'!$D$5007,0)+H2909)&lt;IF(TYPE(MATCH($C$8,OFFSET([1]NKC!$E$10,H2909,0):'[1]NKC'!$E$5007,0)+H2909)=16,"",MATCH($C$8,OFFSET([1]NKC!$E$10,H2909,0):'[1]NKC'!$E$5007,0)+H2909),IF(TYPE(MATCH($C$8,OFFSET([1]NKC!$D$10,H2909,0):'[1]NKC'!$D$5007,0)+H2909)=16,"",MATCH($C$8,OFFSET([1]NKC!$D$10,H2909,0):'[1]NKC'!$D$5007,0)+H2909),IF(TYPE(MATCH($C$8,OFFSET([1]NKC!$E$10,H2909,0):'[1]NKC'!$E$5007,0)+H2909)=16,"",MATCH($C$8,OFFSET([1]NKC!$E$10,H2909,0):'[1]NKC'!$E$5007,0)+H2909))</f>
        <v/>
      </c>
    </row>
    <row r="2911" spans="1:8" s="52" customFormat="1" ht="14.25" hidden="1">
      <c r="A2911" s="45" t="str">
        <f ca="1">IF($H2911="","",INDEX([1]NKC!$A$10:$A$5007,$H2911))</f>
        <v/>
      </c>
      <c r="B2911" s="46" t="str">
        <f ca="1">IF($H2911="","",INDEX([1]NKC!$B$10:$B$5007,$H2911))</f>
        <v/>
      </c>
      <c r="C2911" s="47" t="str">
        <f ca="1">IF($H2911="","",INDEX([1]NKC!$C$10:$C$5007,$H2911))</f>
        <v/>
      </c>
      <c r="D2911" s="48" t="str">
        <f ca="1">IF(IF($H2911="","",INDEX([1]NKC!$D$10:$D$5007,$H2911))=$C$8,IF($H2911="","",INDEX([1]NKC!$E$10:$E$5007,$H2911)),IF($H2911="","",INDEX([1]NKC!$D$10:$D$5007,$H2911)))</f>
        <v/>
      </c>
      <c r="E2911" s="49" t="str">
        <f ca="1">IF(IF($H2911="","",INDEX([1]NKC!$E$10:$E$5007,$H2911))=$C$8,"",IF($H2911="","",INDEX([1]NKC!$F$10:$F$5007,$H2911)))</f>
        <v/>
      </c>
      <c r="F2911" s="55" t="str">
        <f ca="1">IF(IF($H2911="","",INDEX([1]NKC!$D$10:$D$5007,$H2911))=$C$8,"",IF($H2911="","",INDEX([1]NKC!$F$10:$F$5007,$H2911)))</f>
        <v/>
      </c>
      <c r="G2911" s="50">
        <f ca="1">IF(SUM(E2911:F2911)=0,0,$G$11+SUM(E$12:$E2911)-SUM(F$12:$F2911))</f>
        <v>0</v>
      </c>
      <c r="H2911" s="51" t="str">
        <f ca="1">IF(IF(TYPE(MATCH($C$8,OFFSET([1]NKC!$D$10,H2910,0):'[1]NKC'!$D$5007,0)+H2910)=16,"",MATCH($C$8,OFFSET([1]NKC!$D$10,H2910,0):'[1]NKC'!$D$5007,0)+H2910)&lt;IF(TYPE(MATCH($C$8,OFFSET([1]NKC!$E$10,H2910,0):'[1]NKC'!$E$5007,0)+H2910)=16,"",MATCH($C$8,OFFSET([1]NKC!$E$10,H2910,0):'[1]NKC'!$E$5007,0)+H2910),IF(TYPE(MATCH($C$8,OFFSET([1]NKC!$D$10,H2910,0):'[1]NKC'!$D$5007,0)+H2910)=16,"",MATCH($C$8,OFFSET([1]NKC!$D$10,H2910,0):'[1]NKC'!$D$5007,0)+H2910),IF(TYPE(MATCH($C$8,OFFSET([1]NKC!$E$10,H2910,0):'[1]NKC'!$E$5007,0)+H2910)=16,"",MATCH($C$8,OFFSET([1]NKC!$E$10,H2910,0):'[1]NKC'!$E$5007,0)+H2910))</f>
        <v/>
      </c>
    </row>
    <row r="2912" spans="1:8" s="52" customFormat="1" ht="14.25" hidden="1">
      <c r="A2912" s="45" t="str">
        <f ca="1">IF($H2912="","",INDEX([1]NKC!$A$10:$A$5007,$H2912))</f>
        <v/>
      </c>
      <c r="B2912" s="46" t="str">
        <f ca="1">IF($H2912="","",INDEX([1]NKC!$B$10:$B$5007,$H2912))</f>
        <v/>
      </c>
      <c r="C2912" s="47" t="str">
        <f ca="1">IF($H2912="","",INDEX([1]NKC!$C$10:$C$5007,$H2912))</f>
        <v/>
      </c>
      <c r="D2912" s="48" t="str">
        <f ca="1">IF(IF($H2912="","",INDEX([1]NKC!$D$10:$D$5007,$H2912))=$C$8,IF($H2912="","",INDEX([1]NKC!$E$10:$E$5007,$H2912)),IF($H2912="","",INDEX([1]NKC!$D$10:$D$5007,$H2912)))</f>
        <v/>
      </c>
      <c r="E2912" s="49" t="str">
        <f ca="1">IF(IF($H2912="","",INDEX([1]NKC!$E$10:$E$5007,$H2912))=$C$8,"",IF($H2912="","",INDEX([1]NKC!$F$10:$F$5007,$H2912)))</f>
        <v/>
      </c>
      <c r="F2912" s="55" t="str">
        <f ca="1">IF(IF($H2912="","",INDEX([1]NKC!$D$10:$D$5007,$H2912))=$C$8,"",IF($H2912="","",INDEX([1]NKC!$F$10:$F$5007,$H2912)))</f>
        <v/>
      </c>
      <c r="G2912" s="50">
        <f ca="1">IF(SUM(E2912:F2912)=0,0,$G$11+SUM(E$12:$E2912)-SUM(F$12:$F2912))</f>
        <v>0</v>
      </c>
      <c r="H2912" s="51" t="str">
        <f ca="1">IF(IF(TYPE(MATCH($C$8,OFFSET([1]NKC!$D$10,H2911,0):'[1]NKC'!$D$5007,0)+H2911)=16,"",MATCH($C$8,OFFSET([1]NKC!$D$10,H2911,0):'[1]NKC'!$D$5007,0)+H2911)&lt;IF(TYPE(MATCH($C$8,OFFSET([1]NKC!$E$10,H2911,0):'[1]NKC'!$E$5007,0)+H2911)=16,"",MATCH($C$8,OFFSET([1]NKC!$E$10,H2911,0):'[1]NKC'!$E$5007,0)+H2911),IF(TYPE(MATCH($C$8,OFFSET([1]NKC!$D$10,H2911,0):'[1]NKC'!$D$5007,0)+H2911)=16,"",MATCH($C$8,OFFSET([1]NKC!$D$10,H2911,0):'[1]NKC'!$D$5007,0)+H2911),IF(TYPE(MATCH($C$8,OFFSET([1]NKC!$E$10,H2911,0):'[1]NKC'!$E$5007,0)+H2911)=16,"",MATCH($C$8,OFFSET([1]NKC!$E$10,H2911,0):'[1]NKC'!$E$5007,0)+H2911))</f>
        <v/>
      </c>
    </row>
    <row r="2913" spans="1:8" s="52" customFormat="1" ht="14.25" hidden="1">
      <c r="A2913" s="45" t="str">
        <f ca="1">IF($H2913="","",INDEX([1]NKC!$A$10:$A$5007,$H2913))</f>
        <v/>
      </c>
      <c r="B2913" s="46" t="str">
        <f ca="1">IF($H2913="","",INDEX([1]NKC!$B$10:$B$5007,$H2913))</f>
        <v/>
      </c>
      <c r="C2913" s="47" t="str">
        <f ca="1">IF($H2913="","",INDEX([1]NKC!$C$10:$C$5007,$H2913))</f>
        <v/>
      </c>
      <c r="D2913" s="48" t="str">
        <f ca="1">IF(IF($H2913="","",INDEX([1]NKC!$D$10:$D$5007,$H2913))=$C$8,IF($H2913="","",INDEX([1]NKC!$E$10:$E$5007,$H2913)),IF($H2913="","",INDEX([1]NKC!$D$10:$D$5007,$H2913)))</f>
        <v/>
      </c>
      <c r="E2913" s="49" t="str">
        <f ca="1">IF(IF($H2913="","",INDEX([1]NKC!$E$10:$E$5007,$H2913))=$C$8,"",IF($H2913="","",INDEX([1]NKC!$F$10:$F$5007,$H2913)))</f>
        <v/>
      </c>
      <c r="F2913" s="55" t="str">
        <f ca="1">IF(IF($H2913="","",INDEX([1]NKC!$D$10:$D$5007,$H2913))=$C$8,"",IF($H2913="","",INDEX([1]NKC!$F$10:$F$5007,$H2913)))</f>
        <v/>
      </c>
      <c r="G2913" s="50">
        <f ca="1">IF(SUM(E2913:F2913)=0,0,$G$11+SUM(E$12:$E2913)-SUM(F$12:$F2913))</f>
        <v>0</v>
      </c>
      <c r="H2913" s="51" t="str">
        <f ca="1">IF(IF(TYPE(MATCH($C$8,OFFSET([1]NKC!$D$10,H2912,0):'[1]NKC'!$D$5007,0)+H2912)=16,"",MATCH($C$8,OFFSET([1]NKC!$D$10,H2912,0):'[1]NKC'!$D$5007,0)+H2912)&lt;IF(TYPE(MATCH($C$8,OFFSET([1]NKC!$E$10,H2912,0):'[1]NKC'!$E$5007,0)+H2912)=16,"",MATCH($C$8,OFFSET([1]NKC!$E$10,H2912,0):'[1]NKC'!$E$5007,0)+H2912),IF(TYPE(MATCH($C$8,OFFSET([1]NKC!$D$10,H2912,0):'[1]NKC'!$D$5007,0)+H2912)=16,"",MATCH($C$8,OFFSET([1]NKC!$D$10,H2912,0):'[1]NKC'!$D$5007,0)+H2912),IF(TYPE(MATCH($C$8,OFFSET([1]NKC!$E$10,H2912,0):'[1]NKC'!$E$5007,0)+H2912)=16,"",MATCH($C$8,OFFSET([1]NKC!$E$10,H2912,0):'[1]NKC'!$E$5007,0)+H2912))</f>
        <v/>
      </c>
    </row>
    <row r="2914" spans="1:8" s="52" customFormat="1" ht="14.25" hidden="1">
      <c r="A2914" s="45" t="str">
        <f ca="1">IF($H2914="","",INDEX([1]NKC!$A$10:$A$5007,$H2914))</f>
        <v/>
      </c>
      <c r="B2914" s="46" t="str">
        <f ca="1">IF($H2914="","",INDEX([1]NKC!$B$10:$B$5007,$H2914))</f>
        <v/>
      </c>
      <c r="C2914" s="47" t="str">
        <f ca="1">IF($H2914="","",INDEX([1]NKC!$C$10:$C$5007,$H2914))</f>
        <v/>
      </c>
      <c r="D2914" s="48" t="str">
        <f ca="1">IF(IF($H2914="","",INDEX([1]NKC!$D$10:$D$5007,$H2914))=$C$8,IF($H2914="","",INDEX([1]NKC!$E$10:$E$5007,$H2914)),IF($H2914="","",INDEX([1]NKC!$D$10:$D$5007,$H2914)))</f>
        <v/>
      </c>
      <c r="E2914" s="49" t="str">
        <f ca="1">IF(IF($H2914="","",INDEX([1]NKC!$E$10:$E$5007,$H2914))=$C$8,"",IF($H2914="","",INDEX([1]NKC!$F$10:$F$5007,$H2914)))</f>
        <v/>
      </c>
      <c r="F2914" s="55" t="str">
        <f ca="1">IF(IF($H2914="","",INDEX([1]NKC!$D$10:$D$5007,$H2914))=$C$8,"",IF($H2914="","",INDEX([1]NKC!$F$10:$F$5007,$H2914)))</f>
        <v/>
      </c>
      <c r="G2914" s="50">
        <f ca="1">IF(SUM(E2914:F2914)=0,0,$G$11+SUM(E$12:$E2914)-SUM(F$12:$F2914))</f>
        <v>0</v>
      </c>
      <c r="H2914" s="51" t="str">
        <f ca="1">IF(IF(TYPE(MATCH($C$8,OFFSET([1]NKC!$D$10,H2913,0):'[1]NKC'!$D$5007,0)+H2913)=16,"",MATCH($C$8,OFFSET([1]NKC!$D$10,H2913,0):'[1]NKC'!$D$5007,0)+H2913)&lt;IF(TYPE(MATCH($C$8,OFFSET([1]NKC!$E$10,H2913,0):'[1]NKC'!$E$5007,0)+H2913)=16,"",MATCH($C$8,OFFSET([1]NKC!$E$10,H2913,0):'[1]NKC'!$E$5007,0)+H2913),IF(TYPE(MATCH($C$8,OFFSET([1]NKC!$D$10,H2913,0):'[1]NKC'!$D$5007,0)+H2913)=16,"",MATCH($C$8,OFFSET([1]NKC!$D$10,H2913,0):'[1]NKC'!$D$5007,0)+H2913),IF(TYPE(MATCH($C$8,OFFSET([1]NKC!$E$10,H2913,0):'[1]NKC'!$E$5007,0)+H2913)=16,"",MATCH($C$8,OFFSET([1]NKC!$E$10,H2913,0):'[1]NKC'!$E$5007,0)+H2913))</f>
        <v/>
      </c>
    </row>
    <row r="2915" spans="1:8" s="52" customFormat="1" ht="14.25" hidden="1">
      <c r="A2915" s="45" t="str">
        <f ca="1">IF($H2915="","",INDEX([1]NKC!$A$10:$A$5007,$H2915))</f>
        <v/>
      </c>
      <c r="B2915" s="46" t="str">
        <f ca="1">IF($H2915="","",INDEX([1]NKC!$B$10:$B$5007,$H2915))</f>
        <v/>
      </c>
      <c r="C2915" s="47" t="str">
        <f ca="1">IF($H2915="","",INDEX([1]NKC!$C$10:$C$5007,$H2915))</f>
        <v/>
      </c>
      <c r="D2915" s="48" t="str">
        <f ca="1">IF(IF($H2915="","",INDEX([1]NKC!$D$10:$D$5007,$H2915))=$C$8,IF($H2915="","",INDEX([1]NKC!$E$10:$E$5007,$H2915)),IF($H2915="","",INDEX([1]NKC!$D$10:$D$5007,$H2915)))</f>
        <v/>
      </c>
      <c r="E2915" s="49" t="str">
        <f ca="1">IF(IF($H2915="","",INDEX([1]NKC!$E$10:$E$5007,$H2915))=$C$8,"",IF($H2915="","",INDEX([1]NKC!$F$10:$F$5007,$H2915)))</f>
        <v/>
      </c>
      <c r="F2915" s="55" t="str">
        <f ca="1">IF(IF($H2915="","",INDEX([1]NKC!$D$10:$D$5007,$H2915))=$C$8,"",IF($H2915="","",INDEX([1]NKC!$F$10:$F$5007,$H2915)))</f>
        <v/>
      </c>
      <c r="G2915" s="50">
        <f ca="1">IF(SUM(E2915:F2915)=0,0,$G$11+SUM(E$12:$E2915)-SUM(F$12:$F2915))</f>
        <v>0</v>
      </c>
      <c r="H2915" s="51" t="str">
        <f ca="1">IF(IF(TYPE(MATCH($C$8,OFFSET([1]NKC!$D$10,H2914,0):'[1]NKC'!$D$5007,0)+H2914)=16,"",MATCH($C$8,OFFSET([1]NKC!$D$10,H2914,0):'[1]NKC'!$D$5007,0)+H2914)&lt;IF(TYPE(MATCH($C$8,OFFSET([1]NKC!$E$10,H2914,0):'[1]NKC'!$E$5007,0)+H2914)=16,"",MATCH($C$8,OFFSET([1]NKC!$E$10,H2914,0):'[1]NKC'!$E$5007,0)+H2914),IF(TYPE(MATCH($C$8,OFFSET([1]NKC!$D$10,H2914,0):'[1]NKC'!$D$5007,0)+H2914)=16,"",MATCH($C$8,OFFSET([1]NKC!$D$10,H2914,0):'[1]NKC'!$D$5007,0)+H2914),IF(TYPE(MATCH($C$8,OFFSET([1]NKC!$E$10,H2914,0):'[1]NKC'!$E$5007,0)+H2914)=16,"",MATCH($C$8,OFFSET([1]NKC!$E$10,H2914,0):'[1]NKC'!$E$5007,0)+H2914))</f>
        <v/>
      </c>
    </row>
    <row r="2916" spans="1:8" s="52" customFormat="1" ht="14.25" hidden="1">
      <c r="A2916" s="45" t="str">
        <f ca="1">IF($H2916="","",INDEX([1]NKC!$A$10:$A$5007,$H2916))</f>
        <v/>
      </c>
      <c r="B2916" s="46" t="str">
        <f ca="1">IF($H2916="","",INDEX([1]NKC!$B$10:$B$5007,$H2916))</f>
        <v/>
      </c>
      <c r="C2916" s="47" t="str">
        <f ca="1">IF($H2916="","",INDEX([1]NKC!$C$10:$C$5007,$H2916))</f>
        <v/>
      </c>
      <c r="D2916" s="48" t="str">
        <f ca="1">IF(IF($H2916="","",INDEX([1]NKC!$D$10:$D$5007,$H2916))=$C$8,IF($H2916="","",INDEX([1]NKC!$E$10:$E$5007,$H2916)),IF($H2916="","",INDEX([1]NKC!$D$10:$D$5007,$H2916)))</f>
        <v/>
      </c>
      <c r="E2916" s="49" t="str">
        <f ca="1">IF(IF($H2916="","",INDEX([1]NKC!$E$10:$E$5007,$H2916))=$C$8,"",IF($H2916="","",INDEX([1]NKC!$F$10:$F$5007,$H2916)))</f>
        <v/>
      </c>
      <c r="F2916" s="55" t="str">
        <f ca="1">IF(IF($H2916="","",INDEX([1]NKC!$D$10:$D$5007,$H2916))=$C$8,"",IF($H2916="","",INDEX([1]NKC!$F$10:$F$5007,$H2916)))</f>
        <v/>
      </c>
      <c r="G2916" s="50">
        <f ca="1">IF(SUM(E2916:F2916)=0,0,$G$11+SUM(E$12:$E2916)-SUM(F$12:$F2916))</f>
        <v>0</v>
      </c>
      <c r="H2916" s="51" t="str">
        <f ca="1">IF(IF(TYPE(MATCH($C$8,OFFSET([1]NKC!$D$10,H2915,0):'[1]NKC'!$D$5007,0)+H2915)=16,"",MATCH($C$8,OFFSET([1]NKC!$D$10,H2915,0):'[1]NKC'!$D$5007,0)+H2915)&lt;IF(TYPE(MATCH($C$8,OFFSET([1]NKC!$E$10,H2915,0):'[1]NKC'!$E$5007,0)+H2915)=16,"",MATCH($C$8,OFFSET([1]NKC!$E$10,H2915,0):'[1]NKC'!$E$5007,0)+H2915),IF(TYPE(MATCH($C$8,OFFSET([1]NKC!$D$10,H2915,0):'[1]NKC'!$D$5007,0)+H2915)=16,"",MATCH($C$8,OFFSET([1]NKC!$D$10,H2915,0):'[1]NKC'!$D$5007,0)+H2915),IF(TYPE(MATCH($C$8,OFFSET([1]NKC!$E$10,H2915,0):'[1]NKC'!$E$5007,0)+H2915)=16,"",MATCH($C$8,OFFSET([1]NKC!$E$10,H2915,0):'[1]NKC'!$E$5007,0)+H2915))</f>
        <v/>
      </c>
    </row>
    <row r="2917" spans="1:8" s="52" customFormat="1" ht="14.25" hidden="1">
      <c r="A2917" s="45" t="str">
        <f ca="1">IF($H2917="","",INDEX([1]NKC!$A$10:$A$5007,$H2917))</f>
        <v/>
      </c>
      <c r="B2917" s="46" t="str">
        <f ca="1">IF($H2917="","",INDEX([1]NKC!$B$10:$B$5007,$H2917))</f>
        <v/>
      </c>
      <c r="C2917" s="47" t="str">
        <f ca="1">IF($H2917="","",INDEX([1]NKC!$C$10:$C$5007,$H2917))</f>
        <v/>
      </c>
      <c r="D2917" s="48" t="str">
        <f ca="1">IF(IF($H2917="","",INDEX([1]NKC!$D$10:$D$5007,$H2917))=$C$8,IF($H2917="","",INDEX([1]NKC!$E$10:$E$5007,$H2917)),IF($H2917="","",INDEX([1]NKC!$D$10:$D$5007,$H2917)))</f>
        <v/>
      </c>
      <c r="E2917" s="49" t="str">
        <f ca="1">IF(IF($H2917="","",INDEX([1]NKC!$E$10:$E$5007,$H2917))=$C$8,"",IF($H2917="","",INDEX([1]NKC!$F$10:$F$5007,$H2917)))</f>
        <v/>
      </c>
      <c r="F2917" s="55" t="str">
        <f ca="1">IF(IF($H2917="","",INDEX([1]NKC!$D$10:$D$5007,$H2917))=$C$8,"",IF($H2917="","",INDEX([1]NKC!$F$10:$F$5007,$H2917)))</f>
        <v/>
      </c>
      <c r="G2917" s="50">
        <f ca="1">IF(SUM(E2917:F2917)=0,0,$G$11+SUM(E$12:$E2917)-SUM(F$12:$F2917))</f>
        <v>0</v>
      </c>
      <c r="H2917" s="51" t="str">
        <f ca="1">IF(IF(TYPE(MATCH($C$8,OFFSET([1]NKC!$D$10,H2916,0):'[1]NKC'!$D$5007,0)+H2916)=16,"",MATCH($C$8,OFFSET([1]NKC!$D$10,H2916,0):'[1]NKC'!$D$5007,0)+H2916)&lt;IF(TYPE(MATCH($C$8,OFFSET([1]NKC!$E$10,H2916,0):'[1]NKC'!$E$5007,0)+H2916)=16,"",MATCH($C$8,OFFSET([1]NKC!$E$10,H2916,0):'[1]NKC'!$E$5007,0)+H2916),IF(TYPE(MATCH($C$8,OFFSET([1]NKC!$D$10,H2916,0):'[1]NKC'!$D$5007,0)+H2916)=16,"",MATCH($C$8,OFFSET([1]NKC!$D$10,H2916,0):'[1]NKC'!$D$5007,0)+H2916),IF(TYPE(MATCH($C$8,OFFSET([1]NKC!$E$10,H2916,0):'[1]NKC'!$E$5007,0)+H2916)=16,"",MATCH($C$8,OFFSET([1]NKC!$E$10,H2916,0):'[1]NKC'!$E$5007,0)+H2916))</f>
        <v/>
      </c>
    </row>
    <row r="2918" spans="1:8" s="52" customFormat="1" ht="14.25" hidden="1">
      <c r="A2918" s="45" t="str">
        <f ca="1">IF($H2918="","",INDEX([1]NKC!$A$10:$A$5007,$H2918))</f>
        <v/>
      </c>
      <c r="B2918" s="46" t="str">
        <f ca="1">IF($H2918="","",INDEX([1]NKC!$B$10:$B$5007,$H2918))</f>
        <v/>
      </c>
      <c r="C2918" s="47" t="str">
        <f ca="1">IF($H2918="","",INDEX([1]NKC!$C$10:$C$5007,$H2918))</f>
        <v/>
      </c>
      <c r="D2918" s="48" t="str">
        <f ca="1">IF(IF($H2918="","",INDEX([1]NKC!$D$10:$D$5007,$H2918))=$C$8,IF($H2918="","",INDEX([1]NKC!$E$10:$E$5007,$H2918)),IF($H2918="","",INDEX([1]NKC!$D$10:$D$5007,$H2918)))</f>
        <v/>
      </c>
      <c r="E2918" s="49" t="str">
        <f ca="1">IF(IF($H2918="","",INDEX([1]NKC!$E$10:$E$5007,$H2918))=$C$8,"",IF($H2918="","",INDEX([1]NKC!$F$10:$F$5007,$H2918)))</f>
        <v/>
      </c>
      <c r="F2918" s="55" t="str">
        <f ca="1">IF(IF($H2918="","",INDEX([1]NKC!$D$10:$D$5007,$H2918))=$C$8,"",IF($H2918="","",INDEX([1]NKC!$F$10:$F$5007,$H2918)))</f>
        <v/>
      </c>
      <c r="G2918" s="50">
        <f ca="1">IF(SUM(E2918:F2918)=0,0,$G$11+SUM(E$12:$E2918)-SUM(F$12:$F2918))</f>
        <v>0</v>
      </c>
      <c r="H2918" s="51" t="str">
        <f ca="1">IF(IF(TYPE(MATCH($C$8,OFFSET([1]NKC!$D$10,H2917,0):'[1]NKC'!$D$5007,0)+H2917)=16,"",MATCH($C$8,OFFSET([1]NKC!$D$10,H2917,0):'[1]NKC'!$D$5007,0)+H2917)&lt;IF(TYPE(MATCH($C$8,OFFSET([1]NKC!$E$10,H2917,0):'[1]NKC'!$E$5007,0)+H2917)=16,"",MATCH($C$8,OFFSET([1]NKC!$E$10,H2917,0):'[1]NKC'!$E$5007,0)+H2917),IF(TYPE(MATCH($C$8,OFFSET([1]NKC!$D$10,H2917,0):'[1]NKC'!$D$5007,0)+H2917)=16,"",MATCH($C$8,OFFSET([1]NKC!$D$10,H2917,0):'[1]NKC'!$D$5007,0)+H2917),IF(TYPE(MATCH($C$8,OFFSET([1]NKC!$E$10,H2917,0):'[1]NKC'!$E$5007,0)+H2917)=16,"",MATCH($C$8,OFFSET([1]NKC!$E$10,H2917,0):'[1]NKC'!$E$5007,0)+H2917))</f>
        <v/>
      </c>
    </row>
    <row r="2919" spans="1:8" s="52" customFormat="1" ht="14.25" hidden="1">
      <c r="A2919" s="45" t="str">
        <f ca="1">IF($H2919="","",INDEX([1]NKC!$A$10:$A$5007,$H2919))</f>
        <v/>
      </c>
      <c r="B2919" s="46" t="str">
        <f ca="1">IF($H2919="","",INDEX([1]NKC!$B$10:$B$5007,$H2919))</f>
        <v/>
      </c>
      <c r="C2919" s="47" t="str">
        <f ca="1">IF($H2919="","",INDEX([1]NKC!$C$10:$C$5007,$H2919))</f>
        <v/>
      </c>
      <c r="D2919" s="48" t="str">
        <f ca="1">IF(IF($H2919="","",INDEX([1]NKC!$D$10:$D$5007,$H2919))=$C$8,IF($H2919="","",INDEX([1]NKC!$E$10:$E$5007,$H2919)),IF($H2919="","",INDEX([1]NKC!$D$10:$D$5007,$H2919)))</f>
        <v/>
      </c>
      <c r="E2919" s="49" t="str">
        <f ca="1">IF(IF($H2919="","",INDEX([1]NKC!$E$10:$E$5007,$H2919))=$C$8,"",IF($H2919="","",INDEX([1]NKC!$F$10:$F$5007,$H2919)))</f>
        <v/>
      </c>
      <c r="F2919" s="55" t="str">
        <f ca="1">IF(IF($H2919="","",INDEX([1]NKC!$D$10:$D$5007,$H2919))=$C$8,"",IF($H2919="","",INDEX([1]NKC!$F$10:$F$5007,$H2919)))</f>
        <v/>
      </c>
      <c r="G2919" s="50">
        <f ca="1">IF(SUM(E2919:F2919)=0,0,$G$11+SUM(E$12:$E2919)-SUM(F$12:$F2919))</f>
        <v>0</v>
      </c>
      <c r="H2919" s="51" t="str">
        <f ca="1">IF(IF(TYPE(MATCH($C$8,OFFSET([1]NKC!$D$10,H2918,0):'[1]NKC'!$D$5007,0)+H2918)=16,"",MATCH($C$8,OFFSET([1]NKC!$D$10,H2918,0):'[1]NKC'!$D$5007,0)+H2918)&lt;IF(TYPE(MATCH($C$8,OFFSET([1]NKC!$E$10,H2918,0):'[1]NKC'!$E$5007,0)+H2918)=16,"",MATCH($C$8,OFFSET([1]NKC!$E$10,H2918,0):'[1]NKC'!$E$5007,0)+H2918),IF(TYPE(MATCH($C$8,OFFSET([1]NKC!$D$10,H2918,0):'[1]NKC'!$D$5007,0)+H2918)=16,"",MATCH($C$8,OFFSET([1]NKC!$D$10,H2918,0):'[1]NKC'!$D$5007,0)+H2918),IF(TYPE(MATCH($C$8,OFFSET([1]NKC!$E$10,H2918,0):'[1]NKC'!$E$5007,0)+H2918)=16,"",MATCH($C$8,OFFSET([1]NKC!$E$10,H2918,0):'[1]NKC'!$E$5007,0)+H2918))</f>
        <v/>
      </c>
    </row>
    <row r="2920" spans="1:8" s="52" customFormat="1" ht="14.25" hidden="1">
      <c r="A2920" s="45" t="str">
        <f ca="1">IF($H2920="","",INDEX([1]NKC!$A$10:$A$5007,$H2920))</f>
        <v/>
      </c>
      <c r="B2920" s="46" t="str">
        <f ca="1">IF($H2920="","",INDEX([1]NKC!$B$10:$B$5007,$H2920))</f>
        <v/>
      </c>
      <c r="C2920" s="47" t="str">
        <f ca="1">IF($H2920="","",INDEX([1]NKC!$C$10:$C$5007,$H2920))</f>
        <v/>
      </c>
      <c r="D2920" s="48" t="str">
        <f ca="1">IF(IF($H2920="","",INDEX([1]NKC!$D$10:$D$5007,$H2920))=$C$8,IF($H2920="","",INDEX([1]NKC!$E$10:$E$5007,$H2920)),IF($H2920="","",INDEX([1]NKC!$D$10:$D$5007,$H2920)))</f>
        <v/>
      </c>
      <c r="E2920" s="49" t="str">
        <f ca="1">IF(IF($H2920="","",INDEX([1]NKC!$E$10:$E$5007,$H2920))=$C$8,"",IF($H2920="","",INDEX([1]NKC!$F$10:$F$5007,$H2920)))</f>
        <v/>
      </c>
      <c r="F2920" s="55" t="str">
        <f ca="1">IF(IF($H2920="","",INDEX([1]NKC!$D$10:$D$5007,$H2920))=$C$8,"",IF($H2920="","",INDEX([1]NKC!$F$10:$F$5007,$H2920)))</f>
        <v/>
      </c>
      <c r="G2920" s="50">
        <f ca="1">IF(SUM(E2920:F2920)=0,0,$G$11+SUM(E$12:$E2920)-SUM(F$12:$F2920))</f>
        <v>0</v>
      </c>
      <c r="H2920" s="51" t="str">
        <f ca="1">IF(IF(TYPE(MATCH($C$8,OFFSET([1]NKC!$D$10,H2919,0):'[1]NKC'!$D$5007,0)+H2919)=16,"",MATCH($C$8,OFFSET([1]NKC!$D$10,H2919,0):'[1]NKC'!$D$5007,0)+H2919)&lt;IF(TYPE(MATCH($C$8,OFFSET([1]NKC!$E$10,H2919,0):'[1]NKC'!$E$5007,0)+H2919)=16,"",MATCH($C$8,OFFSET([1]NKC!$E$10,H2919,0):'[1]NKC'!$E$5007,0)+H2919),IF(TYPE(MATCH($C$8,OFFSET([1]NKC!$D$10,H2919,0):'[1]NKC'!$D$5007,0)+H2919)=16,"",MATCH($C$8,OFFSET([1]NKC!$D$10,H2919,0):'[1]NKC'!$D$5007,0)+H2919),IF(TYPE(MATCH($C$8,OFFSET([1]NKC!$E$10,H2919,0):'[1]NKC'!$E$5007,0)+H2919)=16,"",MATCH($C$8,OFFSET([1]NKC!$E$10,H2919,0):'[1]NKC'!$E$5007,0)+H2919))</f>
        <v/>
      </c>
    </row>
    <row r="2921" spans="1:8" s="52" customFormat="1" ht="14.25" hidden="1">
      <c r="A2921" s="45" t="str">
        <f ca="1">IF($H2921="","",INDEX([1]NKC!$A$10:$A$5007,$H2921))</f>
        <v/>
      </c>
      <c r="B2921" s="46" t="str">
        <f ca="1">IF($H2921="","",INDEX([1]NKC!$B$10:$B$5007,$H2921))</f>
        <v/>
      </c>
      <c r="C2921" s="47" t="str">
        <f ca="1">IF($H2921="","",INDEX([1]NKC!$C$10:$C$5007,$H2921))</f>
        <v/>
      </c>
      <c r="D2921" s="48" t="str">
        <f ca="1">IF(IF($H2921="","",INDEX([1]NKC!$D$10:$D$5007,$H2921))=$C$8,IF($H2921="","",INDEX([1]NKC!$E$10:$E$5007,$H2921)),IF($H2921="","",INDEX([1]NKC!$D$10:$D$5007,$H2921)))</f>
        <v/>
      </c>
      <c r="E2921" s="49" t="str">
        <f ca="1">IF(IF($H2921="","",INDEX([1]NKC!$E$10:$E$5007,$H2921))=$C$8,"",IF($H2921="","",INDEX([1]NKC!$F$10:$F$5007,$H2921)))</f>
        <v/>
      </c>
      <c r="F2921" s="55" t="str">
        <f ca="1">IF(IF($H2921="","",INDEX([1]NKC!$D$10:$D$5007,$H2921))=$C$8,"",IF($H2921="","",INDEX([1]NKC!$F$10:$F$5007,$H2921)))</f>
        <v/>
      </c>
      <c r="G2921" s="50">
        <f ca="1">IF(SUM(E2921:F2921)=0,0,$G$11+SUM(E$12:$E2921)-SUM(F$12:$F2921))</f>
        <v>0</v>
      </c>
      <c r="H2921" s="51" t="str">
        <f ca="1">IF(IF(TYPE(MATCH($C$8,OFFSET([1]NKC!$D$10,H2920,0):'[1]NKC'!$D$5007,0)+H2920)=16,"",MATCH($C$8,OFFSET([1]NKC!$D$10,H2920,0):'[1]NKC'!$D$5007,0)+H2920)&lt;IF(TYPE(MATCH($C$8,OFFSET([1]NKC!$E$10,H2920,0):'[1]NKC'!$E$5007,0)+H2920)=16,"",MATCH($C$8,OFFSET([1]NKC!$E$10,H2920,0):'[1]NKC'!$E$5007,0)+H2920),IF(TYPE(MATCH($C$8,OFFSET([1]NKC!$D$10,H2920,0):'[1]NKC'!$D$5007,0)+H2920)=16,"",MATCH($C$8,OFFSET([1]NKC!$D$10,H2920,0):'[1]NKC'!$D$5007,0)+H2920),IF(TYPE(MATCH($C$8,OFFSET([1]NKC!$E$10,H2920,0):'[1]NKC'!$E$5007,0)+H2920)=16,"",MATCH($C$8,OFFSET([1]NKC!$E$10,H2920,0):'[1]NKC'!$E$5007,0)+H2920))</f>
        <v/>
      </c>
    </row>
    <row r="2922" spans="1:8" s="52" customFormat="1" ht="14.25" hidden="1">
      <c r="A2922" s="45" t="str">
        <f ca="1">IF($H2922="","",INDEX([1]NKC!$A$10:$A$5007,$H2922))</f>
        <v/>
      </c>
      <c r="B2922" s="46" t="str">
        <f ca="1">IF($H2922="","",INDEX([1]NKC!$B$10:$B$5007,$H2922))</f>
        <v/>
      </c>
      <c r="C2922" s="47" t="str">
        <f ca="1">IF($H2922="","",INDEX([1]NKC!$C$10:$C$5007,$H2922))</f>
        <v/>
      </c>
      <c r="D2922" s="48" t="str">
        <f ca="1">IF(IF($H2922="","",INDEX([1]NKC!$D$10:$D$5007,$H2922))=$C$8,IF($H2922="","",INDEX([1]NKC!$E$10:$E$5007,$H2922)),IF($H2922="","",INDEX([1]NKC!$D$10:$D$5007,$H2922)))</f>
        <v/>
      </c>
      <c r="E2922" s="49" t="str">
        <f ca="1">IF(IF($H2922="","",INDEX([1]NKC!$E$10:$E$5007,$H2922))=$C$8,"",IF($H2922="","",INDEX([1]NKC!$F$10:$F$5007,$H2922)))</f>
        <v/>
      </c>
      <c r="F2922" s="55" t="str">
        <f ca="1">IF(IF($H2922="","",INDEX([1]NKC!$D$10:$D$5007,$H2922))=$C$8,"",IF($H2922="","",INDEX([1]NKC!$F$10:$F$5007,$H2922)))</f>
        <v/>
      </c>
      <c r="G2922" s="50">
        <f ca="1">IF(SUM(E2922:F2922)=0,0,$G$11+SUM(E$12:$E2922)-SUM(F$12:$F2922))</f>
        <v>0</v>
      </c>
      <c r="H2922" s="51" t="str">
        <f ca="1">IF(IF(TYPE(MATCH($C$8,OFFSET([1]NKC!$D$10,H2921,0):'[1]NKC'!$D$5007,0)+H2921)=16,"",MATCH($C$8,OFFSET([1]NKC!$D$10,H2921,0):'[1]NKC'!$D$5007,0)+H2921)&lt;IF(TYPE(MATCH($C$8,OFFSET([1]NKC!$E$10,H2921,0):'[1]NKC'!$E$5007,0)+H2921)=16,"",MATCH($C$8,OFFSET([1]NKC!$E$10,H2921,0):'[1]NKC'!$E$5007,0)+H2921),IF(TYPE(MATCH($C$8,OFFSET([1]NKC!$D$10,H2921,0):'[1]NKC'!$D$5007,0)+H2921)=16,"",MATCH($C$8,OFFSET([1]NKC!$D$10,H2921,0):'[1]NKC'!$D$5007,0)+H2921),IF(TYPE(MATCH($C$8,OFFSET([1]NKC!$E$10,H2921,0):'[1]NKC'!$E$5007,0)+H2921)=16,"",MATCH($C$8,OFFSET([1]NKC!$E$10,H2921,0):'[1]NKC'!$E$5007,0)+H2921))</f>
        <v/>
      </c>
    </row>
    <row r="2923" spans="1:8" s="52" customFormat="1" ht="14.25" hidden="1">
      <c r="A2923" s="45" t="str">
        <f ca="1">IF($H2923="","",INDEX([1]NKC!$A$10:$A$5007,$H2923))</f>
        <v/>
      </c>
      <c r="B2923" s="46" t="str">
        <f ca="1">IF($H2923="","",INDEX([1]NKC!$B$10:$B$5007,$H2923))</f>
        <v/>
      </c>
      <c r="C2923" s="47" t="str">
        <f ca="1">IF($H2923="","",INDEX([1]NKC!$C$10:$C$5007,$H2923))</f>
        <v/>
      </c>
      <c r="D2923" s="48" t="str">
        <f ca="1">IF(IF($H2923="","",INDEX([1]NKC!$D$10:$D$5007,$H2923))=$C$8,IF($H2923="","",INDEX([1]NKC!$E$10:$E$5007,$H2923)),IF($H2923="","",INDEX([1]NKC!$D$10:$D$5007,$H2923)))</f>
        <v/>
      </c>
      <c r="E2923" s="49" t="str">
        <f ca="1">IF(IF($H2923="","",INDEX([1]NKC!$E$10:$E$5007,$H2923))=$C$8,"",IF($H2923="","",INDEX([1]NKC!$F$10:$F$5007,$H2923)))</f>
        <v/>
      </c>
      <c r="F2923" s="55" t="str">
        <f ca="1">IF(IF($H2923="","",INDEX([1]NKC!$D$10:$D$5007,$H2923))=$C$8,"",IF($H2923="","",INDEX([1]NKC!$F$10:$F$5007,$H2923)))</f>
        <v/>
      </c>
      <c r="G2923" s="50">
        <f ca="1">IF(SUM(E2923:F2923)=0,0,$G$11+SUM(E$12:$E2923)-SUM(F$12:$F2923))</f>
        <v>0</v>
      </c>
      <c r="H2923" s="51" t="str">
        <f ca="1">IF(IF(TYPE(MATCH($C$8,OFFSET([1]NKC!$D$10,H2922,0):'[1]NKC'!$D$5007,0)+H2922)=16,"",MATCH($C$8,OFFSET([1]NKC!$D$10,H2922,0):'[1]NKC'!$D$5007,0)+H2922)&lt;IF(TYPE(MATCH($C$8,OFFSET([1]NKC!$E$10,H2922,0):'[1]NKC'!$E$5007,0)+H2922)=16,"",MATCH($C$8,OFFSET([1]NKC!$E$10,H2922,0):'[1]NKC'!$E$5007,0)+H2922),IF(TYPE(MATCH($C$8,OFFSET([1]NKC!$D$10,H2922,0):'[1]NKC'!$D$5007,0)+H2922)=16,"",MATCH($C$8,OFFSET([1]NKC!$D$10,H2922,0):'[1]NKC'!$D$5007,0)+H2922),IF(TYPE(MATCH($C$8,OFFSET([1]NKC!$E$10,H2922,0):'[1]NKC'!$E$5007,0)+H2922)=16,"",MATCH($C$8,OFFSET([1]NKC!$E$10,H2922,0):'[1]NKC'!$E$5007,0)+H2922))</f>
        <v/>
      </c>
    </row>
    <row r="2924" spans="1:8" s="52" customFormat="1" ht="14.25" hidden="1">
      <c r="A2924" s="45" t="str">
        <f ca="1">IF($H2924="","",INDEX([1]NKC!$A$10:$A$5007,$H2924))</f>
        <v/>
      </c>
      <c r="B2924" s="46" t="str">
        <f ca="1">IF($H2924="","",INDEX([1]NKC!$B$10:$B$5007,$H2924))</f>
        <v/>
      </c>
      <c r="C2924" s="47" t="str">
        <f ca="1">IF($H2924="","",INDEX([1]NKC!$C$10:$C$5007,$H2924))</f>
        <v/>
      </c>
      <c r="D2924" s="48" t="str">
        <f ca="1">IF(IF($H2924="","",INDEX([1]NKC!$D$10:$D$5007,$H2924))=$C$8,IF($H2924="","",INDEX([1]NKC!$E$10:$E$5007,$H2924)),IF($H2924="","",INDEX([1]NKC!$D$10:$D$5007,$H2924)))</f>
        <v/>
      </c>
      <c r="E2924" s="49" t="str">
        <f ca="1">IF(IF($H2924="","",INDEX([1]NKC!$E$10:$E$5007,$H2924))=$C$8,"",IF($H2924="","",INDEX([1]NKC!$F$10:$F$5007,$H2924)))</f>
        <v/>
      </c>
      <c r="F2924" s="55" t="str">
        <f ca="1">IF(IF($H2924="","",INDEX([1]NKC!$D$10:$D$5007,$H2924))=$C$8,"",IF($H2924="","",INDEX([1]NKC!$F$10:$F$5007,$H2924)))</f>
        <v/>
      </c>
      <c r="G2924" s="50">
        <f ca="1">IF(SUM(E2924:F2924)=0,0,$G$11+SUM(E$12:$E2924)-SUM(F$12:$F2924))</f>
        <v>0</v>
      </c>
      <c r="H2924" s="51" t="str">
        <f ca="1">IF(IF(TYPE(MATCH($C$8,OFFSET([1]NKC!$D$10,H2923,0):'[1]NKC'!$D$5007,0)+H2923)=16,"",MATCH($C$8,OFFSET([1]NKC!$D$10,H2923,0):'[1]NKC'!$D$5007,0)+H2923)&lt;IF(TYPE(MATCH($C$8,OFFSET([1]NKC!$E$10,H2923,0):'[1]NKC'!$E$5007,0)+H2923)=16,"",MATCH($C$8,OFFSET([1]NKC!$E$10,H2923,0):'[1]NKC'!$E$5007,0)+H2923),IF(TYPE(MATCH($C$8,OFFSET([1]NKC!$D$10,H2923,0):'[1]NKC'!$D$5007,0)+H2923)=16,"",MATCH($C$8,OFFSET([1]NKC!$D$10,H2923,0):'[1]NKC'!$D$5007,0)+H2923),IF(TYPE(MATCH($C$8,OFFSET([1]NKC!$E$10,H2923,0):'[1]NKC'!$E$5007,0)+H2923)=16,"",MATCH($C$8,OFFSET([1]NKC!$E$10,H2923,0):'[1]NKC'!$E$5007,0)+H2923))</f>
        <v/>
      </c>
    </row>
    <row r="2925" spans="1:8" s="52" customFormat="1" ht="14.25" hidden="1">
      <c r="A2925" s="45" t="str">
        <f ca="1">IF($H2925="","",INDEX([1]NKC!$A$10:$A$5007,$H2925))</f>
        <v/>
      </c>
      <c r="B2925" s="46" t="str">
        <f ca="1">IF($H2925="","",INDEX([1]NKC!$B$10:$B$5007,$H2925))</f>
        <v/>
      </c>
      <c r="C2925" s="47" t="str">
        <f ca="1">IF($H2925="","",INDEX([1]NKC!$C$10:$C$5007,$H2925))</f>
        <v/>
      </c>
      <c r="D2925" s="48" t="str">
        <f ca="1">IF(IF($H2925="","",INDEX([1]NKC!$D$10:$D$5007,$H2925))=$C$8,IF($H2925="","",INDEX([1]NKC!$E$10:$E$5007,$H2925)),IF($H2925="","",INDEX([1]NKC!$D$10:$D$5007,$H2925)))</f>
        <v/>
      </c>
      <c r="E2925" s="49" t="str">
        <f ca="1">IF(IF($H2925="","",INDEX([1]NKC!$E$10:$E$5007,$H2925))=$C$8,"",IF($H2925="","",INDEX([1]NKC!$F$10:$F$5007,$H2925)))</f>
        <v/>
      </c>
      <c r="F2925" s="55" t="str">
        <f ca="1">IF(IF($H2925="","",INDEX([1]NKC!$D$10:$D$5007,$H2925))=$C$8,"",IF($H2925="","",INDEX([1]NKC!$F$10:$F$5007,$H2925)))</f>
        <v/>
      </c>
      <c r="G2925" s="50">
        <f ca="1">IF(SUM(E2925:F2925)=0,0,$G$11+SUM(E$12:$E2925)-SUM(F$12:$F2925))</f>
        <v>0</v>
      </c>
      <c r="H2925" s="51" t="str">
        <f ca="1">IF(IF(TYPE(MATCH($C$8,OFFSET([1]NKC!$D$10,H2924,0):'[1]NKC'!$D$5007,0)+H2924)=16,"",MATCH($C$8,OFFSET([1]NKC!$D$10,H2924,0):'[1]NKC'!$D$5007,0)+H2924)&lt;IF(TYPE(MATCH($C$8,OFFSET([1]NKC!$E$10,H2924,0):'[1]NKC'!$E$5007,0)+H2924)=16,"",MATCH($C$8,OFFSET([1]NKC!$E$10,H2924,0):'[1]NKC'!$E$5007,0)+H2924),IF(TYPE(MATCH($C$8,OFFSET([1]NKC!$D$10,H2924,0):'[1]NKC'!$D$5007,0)+H2924)=16,"",MATCH($C$8,OFFSET([1]NKC!$D$10,H2924,0):'[1]NKC'!$D$5007,0)+H2924),IF(TYPE(MATCH($C$8,OFFSET([1]NKC!$E$10,H2924,0):'[1]NKC'!$E$5007,0)+H2924)=16,"",MATCH($C$8,OFFSET([1]NKC!$E$10,H2924,0):'[1]NKC'!$E$5007,0)+H2924))</f>
        <v/>
      </c>
    </row>
    <row r="2926" spans="1:8" s="52" customFormat="1" ht="14.25" hidden="1">
      <c r="A2926" s="45" t="str">
        <f ca="1">IF($H2926="","",INDEX([1]NKC!$A$10:$A$5007,$H2926))</f>
        <v/>
      </c>
      <c r="B2926" s="46" t="str">
        <f ca="1">IF($H2926="","",INDEX([1]NKC!$B$10:$B$5007,$H2926))</f>
        <v/>
      </c>
      <c r="C2926" s="47" t="str">
        <f ca="1">IF($H2926="","",INDEX([1]NKC!$C$10:$C$5007,$H2926))</f>
        <v/>
      </c>
      <c r="D2926" s="48" t="str">
        <f ca="1">IF(IF($H2926="","",INDEX([1]NKC!$D$10:$D$5007,$H2926))=$C$8,IF($H2926="","",INDEX([1]NKC!$E$10:$E$5007,$H2926)),IF($H2926="","",INDEX([1]NKC!$D$10:$D$5007,$H2926)))</f>
        <v/>
      </c>
      <c r="E2926" s="49" t="str">
        <f ca="1">IF(IF($H2926="","",INDEX([1]NKC!$E$10:$E$5007,$H2926))=$C$8,"",IF($H2926="","",INDEX([1]NKC!$F$10:$F$5007,$H2926)))</f>
        <v/>
      </c>
      <c r="F2926" s="55" t="str">
        <f ca="1">IF(IF($H2926="","",INDEX([1]NKC!$D$10:$D$5007,$H2926))=$C$8,"",IF($H2926="","",INDEX([1]NKC!$F$10:$F$5007,$H2926)))</f>
        <v/>
      </c>
      <c r="G2926" s="50">
        <f ca="1">IF(SUM(E2926:F2926)=0,0,$G$11+SUM(E$12:$E2926)-SUM(F$12:$F2926))</f>
        <v>0</v>
      </c>
      <c r="H2926" s="51" t="str">
        <f ca="1">IF(IF(TYPE(MATCH($C$8,OFFSET([1]NKC!$D$10,H2925,0):'[1]NKC'!$D$5007,0)+H2925)=16,"",MATCH($C$8,OFFSET([1]NKC!$D$10,H2925,0):'[1]NKC'!$D$5007,0)+H2925)&lt;IF(TYPE(MATCH($C$8,OFFSET([1]NKC!$E$10,H2925,0):'[1]NKC'!$E$5007,0)+H2925)=16,"",MATCH($C$8,OFFSET([1]NKC!$E$10,H2925,0):'[1]NKC'!$E$5007,0)+H2925),IF(TYPE(MATCH($C$8,OFFSET([1]NKC!$D$10,H2925,0):'[1]NKC'!$D$5007,0)+H2925)=16,"",MATCH($C$8,OFFSET([1]NKC!$D$10,H2925,0):'[1]NKC'!$D$5007,0)+H2925),IF(TYPE(MATCH($C$8,OFFSET([1]NKC!$E$10,H2925,0):'[1]NKC'!$E$5007,0)+H2925)=16,"",MATCH($C$8,OFFSET([1]NKC!$E$10,H2925,0):'[1]NKC'!$E$5007,0)+H2925))</f>
        <v/>
      </c>
    </row>
    <row r="2927" spans="1:8" s="52" customFormat="1" ht="14.25" hidden="1">
      <c r="A2927" s="45" t="str">
        <f ca="1">IF($H2927="","",INDEX([1]NKC!$A$10:$A$5007,$H2927))</f>
        <v/>
      </c>
      <c r="B2927" s="46" t="str">
        <f ca="1">IF($H2927="","",INDEX([1]NKC!$B$10:$B$5007,$H2927))</f>
        <v/>
      </c>
      <c r="C2927" s="47" t="str">
        <f ca="1">IF($H2927="","",INDEX([1]NKC!$C$10:$C$5007,$H2927))</f>
        <v/>
      </c>
      <c r="D2927" s="48" t="str">
        <f ca="1">IF(IF($H2927="","",INDEX([1]NKC!$D$10:$D$5007,$H2927))=$C$8,IF($H2927="","",INDEX([1]NKC!$E$10:$E$5007,$H2927)),IF($H2927="","",INDEX([1]NKC!$D$10:$D$5007,$H2927)))</f>
        <v/>
      </c>
      <c r="E2927" s="49" t="str">
        <f ca="1">IF(IF($H2927="","",INDEX([1]NKC!$E$10:$E$5007,$H2927))=$C$8,"",IF($H2927="","",INDEX([1]NKC!$F$10:$F$5007,$H2927)))</f>
        <v/>
      </c>
      <c r="F2927" s="55" t="str">
        <f ca="1">IF(IF($H2927="","",INDEX([1]NKC!$D$10:$D$5007,$H2927))=$C$8,"",IF($H2927="","",INDEX([1]NKC!$F$10:$F$5007,$H2927)))</f>
        <v/>
      </c>
      <c r="G2927" s="50">
        <f ca="1">IF(SUM(E2927:F2927)=0,0,$G$11+SUM(E$12:$E2927)-SUM(F$12:$F2927))</f>
        <v>0</v>
      </c>
      <c r="H2927" s="51" t="str">
        <f ca="1">IF(IF(TYPE(MATCH($C$8,OFFSET([1]NKC!$D$10,H2926,0):'[1]NKC'!$D$5007,0)+H2926)=16,"",MATCH($C$8,OFFSET([1]NKC!$D$10,H2926,0):'[1]NKC'!$D$5007,0)+H2926)&lt;IF(TYPE(MATCH($C$8,OFFSET([1]NKC!$E$10,H2926,0):'[1]NKC'!$E$5007,0)+H2926)=16,"",MATCH($C$8,OFFSET([1]NKC!$E$10,H2926,0):'[1]NKC'!$E$5007,0)+H2926),IF(TYPE(MATCH($C$8,OFFSET([1]NKC!$D$10,H2926,0):'[1]NKC'!$D$5007,0)+H2926)=16,"",MATCH($C$8,OFFSET([1]NKC!$D$10,H2926,0):'[1]NKC'!$D$5007,0)+H2926),IF(TYPE(MATCH($C$8,OFFSET([1]NKC!$E$10,H2926,0):'[1]NKC'!$E$5007,0)+H2926)=16,"",MATCH($C$8,OFFSET([1]NKC!$E$10,H2926,0):'[1]NKC'!$E$5007,0)+H2926))</f>
        <v/>
      </c>
    </row>
    <row r="2928" spans="1:8" s="52" customFormat="1" ht="14.25" hidden="1">
      <c r="A2928" s="45" t="str">
        <f ca="1">IF($H2928="","",INDEX([1]NKC!$A$10:$A$5007,$H2928))</f>
        <v/>
      </c>
      <c r="B2928" s="46" t="str">
        <f ca="1">IF($H2928="","",INDEX([1]NKC!$B$10:$B$5007,$H2928))</f>
        <v/>
      </c>
      <c r="C2928" s="47" t="str">
        <f ca="1">IF($H2928="","",INDEX([1]NKC!$C$10:$C$5007,$H2928))</f>
        <v/>
      </c>
      <c r="D2928" s="48" t="str">
        <f ca="1">IF(IF($H2928="","",INDEX([1]NKC!$D$10:$D$5007,$H2928))=$C$8,IF($H2928="","",INDEX([1]NKC!$E$10:$E$5007,$H2928)),IF($H2928="","",INDEX([1]NKC!$D$10:$D$5007,$H2928)))</f>
        <v/>
      </c>
      <c r="E2928" s="49" t="str">
        <f ca="1">IF(IF($H2928="","",INDEX([1]NKC!$E$10:$E$5007,$H2928))=$C$8,"",IF($H2928="","",INDEX([1]NKC!$F$10:$F$5007,$H2928)))</f>
        <v/>
      </c>
      <c r="F2928" s="55" t="str">
        <f ca="1">IF(IF($H2928="","",INDEX([1]NKC!$D$10:$D$5007,$H2928))=$C$8,"",IF($H2928="","",INDEX([1]NKC!$F$10:$F$5007,$H2928)))</f>
        <v/>
      </c>
      <c r="G2928" s="50">
        <f ca="1">IF(SUM(E2928:F2928)=0,0,$G$11+SUM(E$12:$E2928)-SUM(F$12:$F2928))</f>
        <v>0</v>
      </c>
      <c r="H2928" s="51" t="str">
        <f ca="1">IF(IF(TYPE(MATCH($C$8,OFFSET([1]NKC!$D$10,H2927,0):'[1]NKC'!$D$5007,0)+H2927)=16,"",MATCH($C$8,OFFSET([1]NKC!$D$10,H2927,0):'[1]NKC'!$D$5007,0)+H2927)&lt;IF(TYPE(MATCH($C$8,OFFSET([1]NKC!$E$10,H2927,0):'[1]NKC'!$E$5007,0)+H2927)=16,"",MATCH($C$8,OFFSET([1]NKC!$E$10,H2927,0):'[1]NKC'!$E$5007,0)+H2927),IF(TYPE(MATCH($C$8,OFFSET([1]NKC!$D$10,H2927,0):'[1]NKC'!$D$5007,0)+H2927)=16,"",MATCH($C$8,OFFSET([1]NKC!$D$10,H2927,0):'[1]NKC'!$D$5007,0)+H2927),IF(TYPE(MATCH($C$8,OFFSET([1]NKC!$E$10,H2927,0):'[1]NKC'!$E$5007,0)+H2927)=16,"",MATCH($C$8,OFFSET([1]NKC!$E$10,H2927,0):'[1]NKC'!$E$5007,0)+H2927))</f>
        <v/>
      </c>
    </row>
    <row r="2929" spans="1:8" s="52" customFormat="1" ht="14.25" hidden="1">
      <c r="A2929" s="45" t="str">
        <f ca="1">IF($H2929="","",INDEX([1]NKC!$A$10:$A$5007,$H2929))</f>
        <v/>
      </c>
      <c r="B2929" s="46" t="str">
        <f ca="1">IF($H2929="","",INDEX([1]NKC!$B$10:$B$5007,$H2929))</f>
        <v/>
      </c>
      <c r="C2929" s="47" t="str">
        <f ca="1">IF($H2929="","",INDEX([1]NKC!$C$10:$C$5007,$H2929))</f>
        <v/>
      </c>
      <c r="D2929" s="48" t="str">
        <f ca="1">IF(IF($H2929="","",INDEX([1]NKC!$D$10:$D$5007,$H2929))=$C$8,IF($H2929="","",INDEX([1]NKC!$E$10:$E$5007,$H2929)),IF($H2929="","",INDEX([1]NKC!$D$10:$D$5007,$H2929)))</f>
        <v/>
      </c>
      <c r="E2929" s="49" t="str">
        <f ca="1">IF(IF($H2929="","",INDEX([1]NKC!$E$10:$E$5007,$H2929))=$C$8,"",IF($H2929="","",INDEX([1]NKC!$F$10:$F$5007,$H2929)))</f>
        <v/>
      </c>
      <c r="F2929" s="55" t="str">
        <f ca="1">IF(IF($H2929="","",INDEX([1]NKC!$D$10:$D$5007,$H2929))=$C$8,"",IF($H2929="","",INDEX([1]NKC!$F$10:$F$5007,$H2929)))</f>
        <v/>
      </c>
      <c r="G2929" s="50">
        <f ca="1">IF(SUM(E2929:F2929)=0,0,$G$11+SUM(E$12:$E2929)-SUM(F$12:$F2929))</f>
        <v>0</v>
      </c>
      <c r="H2929" s="51" t="str">
        <f ca="1">IF(IF(TYPE(MATCH($C$8,OFFSET([1]NKC!$D$10,H2928,0):'[1]NKC'!$D$5007,0)+H2928)=16,"",MATCH($C$8,OFFSET([1]NKC!$D$10,H2928,0):'[1]NKC'!$D$5007,0)+H2928)&lt;IF(TYPE(MATCH($C$8,OFFSET([1]NKC!$E$10,H2928,0):'[1]NKC'!$E$5007,0)+H2928)=16,"",MATCH($C$8,OFFSET([1]NKC!$E$10,H2928,0):'[1]NKC'!$E$5007,0)+H2928),IF(TYPE(MATCH($C$8,OFFSET([1]NKC!$D$10,H2928,0):'[1]NKC'!$D$5007,0)+H2928)=16,"",MATCH($C$8,OFFSET([1]NKC!$D$10,H2928,0):'[1]NKC'!$D$5007,0)+H2928),IF(TYPE(MATCH($C$8,OFFSET([1]NKC!$E$10,H2928,0):'[1]NKC'!$E$5007,0)+H2928)=16,"",MATCH($C$8,OFFSET([1]NKC!$E$10,H2928,0):'[1]NKC'!$E$5007,0)+H2928))</f>
        <v/>
      </c>
    </row>
    <row r="2930" spans="1:8" s="52" customFormat="1" ht="14.25" hidden="1">
      <c r="A2930" s="45" t="str">
        <f ca="1">IF($H2930="","",INDEX([1]NKC!$A$10:$A$5007,$H2930))</f>
        <v/>
      </c>
      <c r="B2930" s="46" t="str">
        <f ca="1">IF($H2930="","",INDEX([1]NKC!$B$10:$B$5007,$H2930))</f>
        <v/>
      </c>
      <c r="C2930" s="47" t="str">
        <f ca="1">IF($H2930="","",INDEX([1]NKC!$C$10:$C$5007,$H2930))</f>
        <v/>
      </c>
      <c r="D2930" s="48" t="str">
        <f ca="1">IF(IF($H2930="","",INDEX([1]NKC!$D$10:$D$5007,$H2930))=$C$8,IF($H2930="","",INDEX([1]NKC!$E$10:$E$5007,$H2930)),IF($H2930="","",INDEX([1]NKC!$D$10:$D$5007,$H2930)))</f>
        <v/>
      </c>
      <c r="E2930" s="49" t="str">
        <f ca="1">IF(IF($H2930="","",INDEX([1]NKC!$E$10:$E$5007,$H2930))=$C$8,"",IF($H2930="","",INDEX([1]NKC!$F$10:$F$5007,$H2930)))</f>
        <v/>
      </c>
      <c r="F2930" s="55" t="str">
        <f ca="1">IF(IF($H2930="","",INDEX([1]NKC!$D$10:$D$5007,$H2930))=$C$8,"",IF($H2930="","",INDEX([1]NKC!$F$10:$F$5007,$H2930)))</f>
        <v/>
      </c>
      <c r="G2930" s="50">
        <f ca="1">IF(SUM(E2930:F2930)=0,0,$G$11+SUM(E$12:$E2930)-SUM(F$12:$F2930))</f>
        <v>0</v>
      </c>
      <c r="H2930" s="51" t="str">
        <f ca="1">IF(IF(TYPE(MATCH($C$8,OFFSET([1]NKC!$D$10,H2929,0):'[1]NKC'!$D$5007,0)+H2929)=16,"",MATCH($C$8,OFFSET([1]NKC!$D$10,H2929,0):'[1]NKC'!$D$5007,0)+H2929)&lt;IF(TYPE(MATCH($C$8,OFFSET([1]NKC!$E$10,H2929,0):'[1]NKC'!$E$5007,0)+H2929)=16,"",MATCH($C$8,OFFSET([1]NKC!$E$10,H2929,0):'[1]NKC'!$E$5007,0)+H2929),IF(TYPE(MATCH($C$8,OFFSET([1]NKC!$D$10,H2929,0):'[1]NKC'!$D$5007,0)+H2929)=16,"",MATCH($C$8,OFFSET([1]NKC!$D$10,H2929,0):'[1]NKC'!$D$5007,0)+H2929),IF(TYPE(MATCH($C$8,OFFSET([1]NKC!$E$10,H2929,0):'[1]NKC'!$E$5007,0)+H2929)=16,"",MATCH($C$8,OFFSET([1]NKC!$E$10,H2929,0):'[1]NKC'!$E$5007,0)+H2929))</f>
        <v/>
      </c>
    </row>
    <row r="2931" spans="1:8" s="52" customFormat="1" ht="14.25" hidden="1">
      <c r="A2931" s="45" t="str">
        <f ca="1">IF($H2931="","",INDEX([1]NKC!$A$10:$A$5007,$H2931))</f>
        <v/>
      </c>
      <c r="B2931" s="46" t="str">
        <f ca="1">IF($H2931="","",INDEX([1]NKC!$B$10:$B$5007,$H2931))</f>
        <v/>
      </c>
      <c r="C2931" s="47" t="str">
        <f ca="1">IF($H2931="","",INDEX([1]NKC!$C$10:$C$5007,$H2931))</f>
        <v/>
      </c>
      <c r="D2931" s="48" t="str">
        <f ca="1">IF(IF($H2931="","",INDEX([1]NKC!$D$10:$D$5007,$H2931))=$C$8,IF($H2931="","",INDEX([1]NKC!$E$10:$E$5007,$H2931)),IF($H2931="","",INDEX([1]NKC!$D$10:$D$5007,$H2931)))</f>
        <v/>
      </c>
      <c r="E2931" s="49" t="str">
        <f ca="1">IF(IF($H2931="","",INDEX([1]NKC!$E$10:$E$5007,$H2931))=$C$8,"",IF($H2931="","",INDEX([1]NKC!$F$10:$F$5007,$H2931)))</f>
        <v/>
      </c>
      <c r="F2931" s="55" t="str">
        <f ca="1">IF(IF($H2931="","",INDEX([1]NKC!$D$10:$D$5007,$H2931))=$C$8,"",IF($H2931="","",INDEX([1]NKC!$F$10:$F$5007,$H2931)))</f>
        <v/>
      </c>
      <c r="G2931" s="50">
        <f ca="1">IF(SUM(E2931:F2931)=0,0,$G$11+SUM(E$12:$E2931)-SUM(F$12:$F2931))</f>
        <v>0</v>
      </c>
      <c r="H2931" s="51" t="str">
        <f ca="1">IF(IF(TYPE(MATCH($C$8,OFFSET([1]NKC!$D$10,H2930,0):'[1]NKC'!$D$5007,0)+H2930)=16,"",MATCH($C$8,OFFSET([1]NKC!$D$10,H2930,0):'[1]NKC'!$D$5007,0)+H2930)&lt;IF(TYPE(MATCH($C$8,OFFSET([1]NKC!$E$10,H2930,0):'[1]NKC'!$E$5007,0)+H2930)=16,"",MATCH($C$8,OFFSET([1]NKC!$E$10,H2930,0):'[1]NKC'!$E$5007,0)+H2930),IF(TYPE(MATCH($C$8,OFFSET([1]NKC!$D$10,H2930,0):'[1]NKC'!$D$5007,0)+H2930)=16,"",MATCH($C$8,OFFSET([1]NKC!$D$10,H2930,0):'[1]NKC'!$D$5007,0)+H2930),IF(TYPE(MATCH($C$8,OFFSET([1]NKC!$E$10,H2930,0):'[1]NKC'!$E$5007,0)+H2930)=16,"",MATCH($C$8,OFFSET([1]NKC!$E$10,H2930,0):'[1]NKC'!$E$5007,0)+H2930))</f>
        <v/>
      </c>
    </row>
    <row r="2932" spans="1:8" s="52" customFormat="1" ht="14.25" hidden="1">
      <c r="A2932" s="45" t="str">
        <f ca="1">IF($H2932="","",INDEX([1]NKC!$A$10:$A$5007,$H2932))</f>
        <v/>
      </c>
      <c r="B2932" s="46" t="str">
        <f ca="1">IF($H2932="","",INDEX([1]NKC!$B$10:$B$5007,$H2932))</f>
        <v/>
      </c>
      <c r="C2932" s="47" t="str">
        <f ca="1">IF($H2932="","",INDEX([1]NKC!$C$10:$C$5007,$H2932))</f>
        <v/>
      </c>
      <c r="D2932" s="48" t="str">
        <f ca="1">IF(IF($H2932="","",INDEX([1]NKC!$D$10:$D$5007,$H2932))=$C$8,IF($H2932="","",INDEX([1]NKC!$E$10:$E$5007,$H2932)),IF($H2932="","",INDEX([1]NKC!$D$10:$D$5007,$H2932)))</f>
        <v/>
      </c>
      <c r="E2932" s="49" t="str">
        <f ca="1">IF(IF($H2932="","",INDEX([1]NKC!$E$10:$E$5007,$H2932))=$C$8,"",IF($H2932="","",INDEX([1]NKC!$F$10:$F$5007,$H2932)))</f>
        <v/>
      </c>
      <c r="F2932" s="55" t="str">
        <f ca="1">IF(IF($H2932="","",INDEX([1]NKC!$D$10:$D$5007,$H2932))=$C$8,"",IF($H2932="","",INDEX([1]NKC!$F$10:$F$5007,$H2932)))</f>
        <v/>
      </c>
      <c r="G2932" s="50">
        <f ca="1">IF(SUM(E2932:F2932)=0,0,$G$11+SUM(E$12:$E2932)-SUM(F$12:$F2932))</f>
        <v>0</v>
      </c>
      <c r="H2932" s="51" t="str">
        <f ca="1">IF(IF(TYPE(MATCH($C$8,OFFSET([1]NKC!$D$10,H2931,0):'[1]NKC'!$D$5007,0)+H2931)=16,"",MATCH($C$8,OFFSET([1]NKC!$D$10,H2931,0):'[1]NKC'!$D$5007,0)+H2931)&lt;IF(TYPE(MATCH($C$8,OFFSET([1]NKC!$E$10,H2931,0):'[1]NKC'!$E$5007,0)+H2931)=16,"",MATCH($C$8,OFFSET([1]NKC!$E$10,H2931,0):'[1]NKC'!$E$5007,0)+H2931),IF(TYPE(MATCH($C$8,OFFSET([1]NKC!$D$10,H2931,0):'[1]NKC'!$D$5007,0)+H2931)=16,"",MATCH($C$8,OFFSET([1]NKC!$D$10,H2931,0):'[1]NKC'!$D$5007,0)+H2931),IF(TYPE(MATCH($C$8,OFFSET([1]NKC!$E$10,H2931,0):'[1]NKC'!$E$5007,0)+H2931)=16,"",MATCH($C$8,OFFSET([1]NKC!$E$10,H2931,0):'[1]NKC'!$E$5007,0)+H2931))</f>
        <v/>
      </c>
    </row>
    <row r="2933" spans="1:8" s="52" customFormat="1" ht="14.25" hidden="1">
      <c r="A2933" s="45" t="str">
        <f ca="1">IF($H2933="","",INDEX([1]NKC!$A$10:$A$5007,$H2933))</f>
        <v/>
      </c>
      <c r="B2933" s="46" t="str">
        <f ca="1">IF($H2933="","",INDEX([1]NKC!$B$10:$B$5007,$H2933))</f>
        <v/>
      </c>
      <c r="C2933" s="47" t="str">
        <f ca="1">IF($H2933="","",INDEX([1]NKC!$C$10:$C$5007,$H2933))</f>
        <v/>
      </c>
      <c r="D2933" s="48" t="str">
        <f ca="1">IF(IF($H2933="","",INDEX([1]NKC!$D$10:$D$5007,$H2933))=$C$8,IF($H2933="","",INDEX([1]NKC!$E$10:$E$5007,$H2933)),IF($H2933="","",INDEX([1]NKC!$D$10:$D$5007,$H2933)))</f>
        <v/>
      </c>
      <c r="E2933" s="49" t="str">
        <f ca="1">IF(IF($H2933="","",INDEX([1]NKC!$E$10:$E$5007,$H2933))=$C$8,"",IF($H2933="","",INDEX([1]NKC!$F$10:$F$5007,$H2933)))</f>
        <v/>
      </c>
      <c r="F2933" s="55" t="str">
        <f ca="1">IF(IF($H2933="","",INDEX([1]NKC!$D$10:$D$5007,$H2933))=$C$8,"",IF($H2933="","",INDEX([1]NKC!$F$10:$F$5007,$H2933)))</f>
        <v/>
      </c>
      <c r="G2933" s="50">
        <f ca="1">IF(SUM(E2933:F2933)=0,0,$G$11+SUM(E$12:$E2933)-SUM(F$12:$F2933))</f>
        <v>0</v>
      </c>
      <c r="H2933" s="51" t="str">
        <f ca="1">IF(IF(TYPE(MATCH($C$8,OFFSET([1]NKC!$D$10,H2932,0):'[1]NKC'!$D$5007,0)+H2932)=16,"",MATCH($C$8,OFFSET([1]NKC!$D$10,H2932,0):'[1]NKC'!$D$5007,0)+H2932)&lt;IF(TYPE(MATCH($C$8,OFFSET([1]NKC!$E$10,H2932,0):'[1]NKC'!$E$5007,0)+H2932)=16,"",MATCH($C$8,OFFSET([1]NKC!$E$10,H2932,0):'[1]NKC'!$E$5007,0)+H2932),IF(TYPE(MATCH($C$8,OFFSET([1]NKC!$D$10,H2932,0):'[1]NKC'!$D$5007,0)+H2932)=16,"",MATCH($C$8,OFFSET([1]NKC!$D$10,H2932,0):'[1]NKC'!$D$5007,0)+H2932),IF(TYPE(MATCH($C$8,OFFSET([1]NKC!$E$10,H2932,0):'[1]NKC'!$E$5007,0)+H2932)=16,"",MATCH($C$8,OFFSET([1]NKC!$E$10,H2932,0):'[1]NKC'!$E$5007,0)+H2932))</f>
        <v/>
      </c>
    </row>
    <row r="2934" spans="1:8" s="52" customFormat="1" ht="14.25" hidden="1">
      <c r="A2934" s="45" t="str">
        <f ca="1">IF($H2934="","",INDEX([1]NKC!$A$10:$A$5007,$H2934))</f>
        <v/>
      </c>
      <c r="B2934" s="46" t="str">
        <f ca="1">IF($H2934="","",INDEX([1]NKC!$B$10:$B$5007,$H2934))</f>
        <v/>
      </c>
      <c r="C2934" s="47" t="str">
        <f ca="1">IF($H2934="","",INDEX([1]NKC!$C$10:$C$5007,$H2934))</f>
        <v/>
      </c>
      <c r="D2934" s="48" t="str">
        <f ca="1">IF(IF($H2934="","",INDEX([1]NKC!$D$10:$D$5007,$H2934))=$C$8,IF($H2934="","",INDEX([1]NKC!$E$10:$E$5007,$H2934)),IF($H2934="","",INDEX([1]NKC!$D$10:$D$5007,$H2934)))</f>
        <v/>
      </c>
      <c r="E2934" s="49" t="str">
        <f ca="1">IF(IF($H2934="","",INDEX([1]NKC!$E$10:$E$5007,$H2934))=$C$8,"",IF($H2934="","",INDEX([1]NKC!$F$10:$F$5007,$H2934)))</f>
        <v/>
      </c>
      <c r="F2934" s="55" t="str">
        <f ca="1">IF(IF($H2934="","",INDEX([1]NKC!$D$10:$D$5007,$H2934))=$C$8,"",IF($H2934="","",INDEX([1]NKC!$F$10:$F$5007,$H2934)))</f>
        <v/>
      </c>
      <c r="G2934" s="50">
        <f ca="1">IF(SUM(E2934:F2934)=0,0,$G$11+SUM(E$12:$E2934)-SUM(F$12:$F2934))</f>
        <v>0</v>
      </c>
      <c r="H2934" s="51" t="str">
        <f ca="1">IF(IF(TYPE(MATCH($C$8,OFFSET([1]NKC!$D$10,H2933,0):'[1]NKC'!$D$5007,0)+H2933)=16,"",MATCH($C$8,OFFSET([1]NKC!$D$10,H2933,0):'[1]NKC'!$D$5007,0)+H2933)&lt;IF(TYPE(MATCH($C$8,OFFSET([1]NKC!$E$10,H2933,0):'[1]NKC'!$E$5007,0)+H2933)=16,"",MATCH($C$8,OFFSET([1]NKC!$E$10,H2933,0):'[1]NKC'!$E$5007,0)+H2933),IF(TYPE(MATCH($C$8,OFFSET([1]NKC!$D$10,H2933,0):'[1]NKC'!$D$5007,0)+H2933)=16,"",MATCH($C$8,OFFSET([1]NKC!$D$10,H2933,0):'[1]NKC'!$D$5007,0)+H2933),IF(TYPE(MATCH($C$8,OFFSET([1]NKC!$E$10,H2933,0):'[1]NKC'!$E$5007,0)+H2933)=16,"",MATCH($C$8,OFFSET([1]NKC!$E$10,H2933,0):'[1]NKC'!$E$5007,0)+H2933))</f>
        <v/>
      </c>
    </row>
    <row r="2935" spans="1:8" s="52" customFormat="1" ht="14.25" hidden="1">
      <c r="A2935" s="45" t="str">
        <f ca="1">IF($H2935="","",INDEX([1]NKC!$A$10:$A$5007,$H2935))</f>
        <v/>
      </c>
      <c r="B2935" s="46" t="str">
        <f ca="1">IF($H2935="","",INDEX([1]NKC!$B$10:$B$5007,$H2935))</f>
        <v/>
      </c>
      <c r="C2935" s="47" t="str">
        <f ca="1">IF($H2935="","",INDEX([1]NKC!$C$10:$C$5007,$H2935))</f>
        <v/>
      </c>
      <c r="D2935" s="48" t="str">
        <f ca="1">IF(IF($H2935="","",INDEX([1]NKC!$D$10:$D$5007,$H2935))=$C$8,IF($H2935="","",INDEX([1]NKC!$E$10:$E$5007,$H2935)),IF($H2935="","",INDEX([1]NKC!$D$10:$D$5007,$H2935)))</f>
        <v/>
      </c>
      <c r="E2935" s="49" t="str">
        <f ca="1">IF(IF($H2935="","",INDEX([1]NKC!$E$10:$E$5007,$H2935))=$C$8,"",IF($H2935="","",INDEX([1]NKC!$F$10:$F$5007,$H2935)))</f>
        <v/>
      </c>
      <c r="F2935" s="55" t="str">
        <f ca="1">IF(IF($H2935="","",INDEX([1]NKC!$D$10:$D$5007,$H2935))=$C$8,"",IF($H2935="","",INDEX([1]NKC!$F$10:$F$5007,$H2935)))</f>
        <v/>
      </c>
      <c r="G2935" s="50">
        <f ca="1">IF(SUM(E2935:F2935)=0,0,$G$11+SUM(E$12:$E2935)-SUM(F$12:$F2935))</f>
        <v>0</v>
      </c>
      <c r="H2935" s="51" t="str">
        <f ca="1">IF(IF(TYPE(MATCH($C$8,OFFSET([1]NKC!$D$10,H2934,0):'[1]NKC'!$D$5007,0)+H2934)=16,"",MATCH($C$8,OFFSET([1]NKC!$D$10,H2934,0):'[1]NKC'!$D$5007,0)+H2934)&lt;IF(TYPE(MATCH($C$8,OFFSET([1]NKC!$E$10,H2934,0):'[1]NKC'!$E$5007,0)+H2934)=16,"",MATCH($C$8,OFFSET([1]NKC!$E$10,H2934,0):'[1]NKC'!$E$5007,0)+H2934),IF(TYPE(MATCH($C$8,OFFSET([1]NKC!$D$10,H2934,0):'[1]NKC'!$D$5007,0)+H2934)=16,"",MATCH($C$8,OFFSET([1]NKC!$D$10,H2934,0):'[1]NKC'!$D$5007,0)+H2934),IF(TYPE(MATCH($C$8,OFFSET([1]NKC!$E$10,H2934,0):'[1]NKC'!$E$5007,0)+H2934)=16,"",MATCH($C$8,OFFSET([1]NKC!$E$10,H2934,0):'[1]NKC'!$E$5007,0)+H2934))</f>
        <v/>
      </c>
    </row>
    <row r="2936" spans="1:8" s="52" customFormat="1" ht="14.25" hidden="1">
      <c r="A2936" s="45" t="str">
        <f ca="1">IF($H2936="","",INDEX([1]NKC!$A$10:$A$5007,$H2936))</f>
        <v/>
      </c>
      <c r="B2936" s="46" t="str">
        <f ca="1">IF($H2936="","",INDEX([1]NKC!$B$10:$B$5007,$H2936))</f>
        <v/>
      </c>
      <c r="C2936" s="47" t="str">
        <f ca="1">IF($H2936="","",INDEX([1]NKC!$C$10:$C$5007,$H2936))</f>
        <v/>
      </c>
      <c r="D2936" s="48" t="str">
        <f ca="1">IF(IF($H2936="","",INDEX([1]NKC!$D$10:$D$5007,$H2936))=$C$8,IF($H2936="","",INDEX([1]NKC!$E$10:$E$5007,$H2936)),IF($H2936="","",INDEX([1]NKC!$D$10:$D$5007,$H2936)))</f>
        <v/>
      </c>
      <c r="E2936" s="49" t="str">
        <f ca="1">IF(IF($H2936="","",INDEX([1]NKC!$E$10:$E$5007,$H2936))=$C$8,"",IF($H2936="","",INDEX([1]NKC!$F$10:$F$5007,$H2936)))</f>
        <v/>
      </c>
      <c r="F2936" s="55" t="str">
        <f ca="1">IF(IF($H2936="","",INDEX([1]NKC!$D$10:$D$5007,$H2936))=$C$8,"",IF($H2936="","",INDEX([1]NKC!$F$10:$F$5007,$H2936)))</f>
        <v/>
      </c>
      <c r="G2936" s="50">
        <f ca="1">IF(SUM(E2936:F2936)=0,0,$G$11+SUM(E$12:$E2936)-SUM(F$12:$F2936))</f>
        <v>0</v>
      </c>
      <c r="H2936" s="51" t="str">
        <f ca="1">IF(IF(TYPE(MATCH($C$8,OFFSET([1]NKC!$D$10,H2935,0):'[1]NKC'!$D$5007,0)+H2935)=16,"",MATCH($C$8,OFFSET([1]NKC!$D$10,H2935,0):'[1]NKC'!$D$5007,0)+H2935)&lt;IF(TYPE(MATCH($C$8,OFFSET([1]NKC!$E$10,H2935,0):'[1]NKC'!$E$5007,0)+H2935)=16,"",MATCH($C$8,OFFSET([1]NKC!$E$10,H2935,0):'[1]NKC'!$E$5007,0)+H2935),IF(TYPE(MATCH($C$8,OFFSET([1]NKC!$D$10,H2935,0):'[1]NKC'!$D$5007,0)+H2935)=16,"",MATCH($C$8,OFFSET([1]NKC!$D$10,H2935,0):'[1]NKC'!$D$5007,0)+H2935),IF(TYPE(MATCH($C$8,OFFSET([1]NKC!$E$10,H2935,0):'[1]NKC'!$E$5007,0)+H2935)=16,"",MATCH($C$8,OFFSET([1]NKC!$E$10,H2935,0):'[1]NKC'!$E$5007,0)+H2935))</f>
        <v/>
      </c>
    </row>
    <row r="2937" spans="1:8" s="52" customFormat="1" ht="14.25" hidden="1">
      <c r="A2937" s="45" t="str">
        <f ca="1">IF($H2937="","",INDEX([1]NKC!$A$10:$A$5007,$H2937))</f>
        <v/>
      </c>
      <c r="B2937" s="46" t="str">
        <f ca="1">IF($H2937="","",INDEX([1]NKC!$B$10:$B$5007,$H2937))</f>
        <v/>
      </c>
      <c r="C2937" s="47" t="str">
        <f ca="1">IF($H2937="","",INDEX([1]NKC!$C$10:$C$5007,$H2937))</f>
        <v/>
      </c>
      <c r="D2937" s="48" t="str">
        <f ca="1">IF(IF($H2937="","",INDEX([1]NKC!$D$10:$D$5007,$H2937))=$C$8,IF($H2937="","",INDEX([1]NKC!$E$10:$E$5007,$H2937)),IF($H2937="","",INDEX([1]NKC!$D$10:$D$5007,$H2937)))</f>
        <v/>
      </c>
      <c r="E2937" s="49" t="str">
        <f ca="1">IF(IF($H2937="","",INDEX([1]NKC!$E$10:$E$5007,$H2937))=$C$8,"",IF($H2937="","",INDEX([1]NKC!$F$10:$F$5007,$H2937)))</f>
        <v/>
      </c>
      <c r="F2937" s="55" t="str">
        <f ca="1">IF(IF($H2937="","",INDEX([1]NKC!$D$10:$D$5007,$H2937))=$C$8,"",IF($H2937="","",INDEX([1]NKC!$F$10:$F$5007,$H2937)))</f>
        <v/>
      </c>
      <c r="G2937" s="50">
        <f ca="1">IF(SUM(E2937:F2937)=0,0,$G$11+SUM(E$12:$E2937)-SUM(F$12:$F2937))</f>
        <v>0</v>
      </c>
      <c r="H2937" s="51" t="str">
        <f ca="1">IF(IF(TYPE(MATCH($C$8,OFFSET([1]NKC!$D$10,H2936,0):'[1]NKC'!$D$5007,0)+H2936)=16,"",MATCH($C$8,OFFSET([1]NKC!$D$10,H2936,0):'[1]NKC'!$D$5007,0)+H2936)&lt;IF(TYPE(MATCH($C$8,OFFSET([1]NKC!$E$10,H2936,0):'[1]NKC'!$E$5007,0)+H2936)=16,"",MATCH($C$8,OFFSET([1]NKC!$E$10,H2936,0):'[1]NKC'!$E$5007,0)+H2936),IF(TYPE(MATCH($C$8,OFFSET([1]NKC!$D$10,H2936,0):'[1]NKC'!$D$5007,0)+H2936)=16,"",MATCH($C$8,OFFSET([1]NKC!$D$10,H2936,0):'[1]NKC'!$D$5007,0)+H2936),IF(TYPE(MATCH($C$8,OFFSET([1]NKC!$E$10,H2936,0):'[1]NKC'!$E$5007,0)+H2936)=16,"",MATCH($C$8,OFFSET([1]NKC!$E$10,H2936,0):'[1]NKC'!$E$5007,0)+H2936))</f>
        <v/>
      </c>
    </row>
    <row r="2938" spans="1:8" s="52" customFormat="1" ht="14.25" hidden="1">
      <c r="A2938" s="45" t="str">
        <f ca="1">IF($H2938="","",INDEX([1]NKC!$A$10:$A$5007,$H2938))</f>
        <v/>
      </c>
      <c r="B2938" s="46" t="str">
        <f ca="1">IF($H2938="","",INDEX([1]NKC!$B$10:$B$5007,$H2938))</f>
        <v/>
      </c>
      <c r="C2938" s="47" t="str">
        <f ca="1">IF($H2938="","",INDEX([1]NKC!$C$10:$C$5007,$H2938))</f>
        <v/>
      </c>
      <c r="D2938" s="48" t="str">
        <f ca="1">IF(IF($H2938="","",INDEX([1]NKC!$D$10:$D$5007,$H2938))=$C$8,IF($H2938="","",INDEX([1]NKC!$E$10:$E$5007,$H2938)),IF($H2938="","",INDEX([1]NKC!$D$10:$D$5007,$H2938)))</f>
        <v/>
      </c>
      <c r="E2938" s="49" t="str">
        <f ca="1">IF(IF($H2938="","",INDEX([1]NKC!$E$10:$E$5007,$H2938))=$C$8,"",IF($H2938="","",INDEX([1]NKC!$F$10:$F$5007,$H2938)))</f>
        <v/>
      </c>
      <c r="F2938" s="55" t="str">
        <f ca="1">IF(IF($H2938="","",INDEX([1]NKC!$D$10:$D$5007,$H2938))=$C$8,"",IF($H2938="","",INDEX([1]NKC!$F$10:$F$5007,$H2938)))</f>
        <v/>
      </c>
      <c r="G2938" s="50">
        <f ca="1">IF(SUM(E2938:F2938)=0,0,$G$11+SUM(E$12:$E2938)-SUM(F$12:$F2938))</f>
        <v>0</v>
      </c>
      <c r="H2938" s="51" t="str">
        <f ca="1">IF(IF(TYPE(MATCH($C$8,OFFSET([1]NKC!$D$10,H2937,0):'[1]NKC'!$D$5007,0)+H2937)=16,"",MATCH($C$8,OFFSET([1]NKC!$D$10,H2937,0):'[1]NKC'!$D$5007,0)+H2937)&lt;IF(TYPE(MATCH($C$8,OFFSET([1]NKC!$E$10,H2937,0):'[1]NKC'!$E$5007,0)+H2937)=16,"",MATCH($C$8,OFFSET([1]NKC!$E$10,H2937,0):'[1]NKC'!$E$5007,0)+H2937),IF(TYPE(MATCH($C$8,OFFSET([1]NKC!$D$10,H2937,0):'[1]NKC'!$D$5007,0)+H2937)=16,"",MATCH($C$8,OFFSET([1]NKC!$D$10,H2937,0):'[1]NKC'!$D$5007,0)+H2937),IF(TYPE(MATCH($C$8,OFFSET([1]NKC!$E$10,H2937,0):'[1]NKC'!$E$5007,0)+H2937)=16,"",MATCH($C$8,OFFSET([1]NKC!$E$10,H2937,0):'[1]NKC'!$E$5007,0)+H2937))</f>
        <v/>
      </c>
    </row>
    <row r="2939" spans="1:8" s="52" customFormat="1" ht="14.25" hidden="1">
      <c r="A2939" s="45" t="str">
        <f ca="1">IF($H2939="","",INDEX([1]NKC!$A$10:$A$5007,$H2939))</f>
        <v/>
      </c>
      <c r="B2939" s="46" t="str">
        <f ca="1">IF($H2939="","",INDEX([1]NKC!$B$10:$B$5007,$H2939))</f>
        <v/>
      </c>
      <c r="C2939" s="47" t="str">
        <f ca="1">IF($H2939="","",INDEX([1]NKC!$C$10:$C$5007,$H2939))</f>
        <v/>
      </c>
      <c r="D2939" s="48" t="str">
        <f ca="1">IF(IF($H2939="","",INDEX([1]NKC!$D$10:$D$5007,$H2939))=$C$8,IF($H2939="","",INDEX([1]NKC!$E$10:$E$5007,$H2939)),IF($H2939="","",INDEX([1]NKC!$D$10:$D$5007,$H2939)))</f>
        <v/>
      </c>
      <c r="E2939" s="49" t="str">
        <f ca="1">IF(IF($H2939="","",INDEX([1]NKC!$E$10:$E$5007,$H2939))=$C$8,"",IF($H2939="","",INDEX([1]NKC!$F$10:$F$5007,$H2939)))</f>
        <v/>
      </c>
      <c r="F2939" s="55" t="str">
        <f ca="1">IF(IF($H2939="","",INDEX([1]NKC!$D$10:$D$5007,$H2939))=$C$8,"",IF($H2939="","",INDEX([1]NKC!$F$10:$F$5007,$H2939)))</f>
        <v/>
      </c>
      <c r="G2939" s="50">
        <f ca="1">IF(SUM(E2939:F2939)=0,0,$G$11+SUM(E$12:$E2939)-SUM(F$12:$F2939))</f>
        <v>0</v>
      </c>
      <c r="H2939" s="51" t="str">
        <f ca="1">IF(IF(TYPE(MATCH($C$8,OFFSET([1]NKC!$D$10,H2938,0):'[1]NKC'!$D$5007,0)+H2938)=16,"",MATCH($C$8,OFFSET([1]NKC!$D$10,H2938,0):'[1]NKC'!$D$5007,0)+H2938)&lt;IF(TYPE(MATCH($C$8,OFFSET([1]NKC!$E$10,H2938,0):'[1]NKC'!$E$5007,0)+H2938)=16,"",MATCH($C$8,OFFSET([1]NKC!$E$10,H2938,0):'[1]NKC'!$E$5007,0)+H2938),IF(TYPE(MATCH($C$8,OFFSET([1]NKC!$D$10,H2938,0):'[1]NKC'!$D$5007,0)+H2938)=16,"",MATCH($C$8,OFFSET([1]NKC!$D$10,H2938,0):'[1]NKC'!$D$5007,0)+H2938),IF(TYPE(MATCH($C$8,OFFSET([1]NKC!$E$10,H2938,0):'[1]NKC'!$E$5007,0)+H2938)=16,"",MATCH($C$8,OFFSET([1]NKC!$E$10,H2938,0):'[1]NKC'!$E$5007,0)+H2938))</f>
        <v/>
      </c>
    </row>
    <row r="2940" spans="1:8" s="52" customFormat="1" ht="14.25" hidden="1">
      <c r="A2940" s="45" t="str">
        <f ca="1">IF($H2940="","",INDEX([1]NKC!$A$10:$A$5007,$H2940))</f>
        <v/>
      </c>
      <c r="B2940" s="46" t="str">
        <f ca="1">IF($H2940="","",INDEX([1]NKC!$B$10:$B$5007,$H2940))</f>
        <v/>
      </c>
      <c r="C2940" s="47" t="str">
        <f ca="1">IF($H2940="","",INDEX([1]NKC!$C$10:$C$5007,$H2940))</f>
        <v/>
      </c>
      <c r="D2940" s="48" t="str">
        <f ca="1">IF(IF($H2940="","",INDEX([1]NKC!$D$10:$D$5007,$H2940))=$C$8,IF($H2940="","",INDEX([1]NKC!$E$10:$E$5007,$H2940)),IF($H2940="","",INDEX([1]NKC!$D$10:$D$5007,$H2940)))</f>
        <v/>
      </c>
      <c r="E2940" s="49" t="str">
        <f ca="1">IF(IF($H2940="","",INDEX([1]NKC!$E$10:$E$5007,$H2940))=$C$8,"",IF($H2940="","",INDEX([1]NKC!$F$10:$F$5007,$H2940)))</f>
        <v/>
      </c>
      <c r="F2940" s="55" t="str">
        <f ca="1">IF(IF($H2940="","",INDEX([1]NKC!$D$10:$D$5007,$H2940))=$C$8,"",IF($H2940="","",INDEX([1]NKC!$F$10:$F$5007,$H2940)))</f>
        <v/>
      </c>
      <c r="G2940" s="50">
        <f ca="1">IF(SUM(E2940:F2940)=0,0,$G$11+SUM(E$12:$E2940)-SUM(F$12:$F2940))</f>
        <v>0</v>
      </c>
      <c r="H2940" s="51" t="str">
        <f ca="1">IF(IF(TYPE(MATCH($C$8,OFFSET([1]NKC!$D$10,H2939,0):'[1]NKC'!$D$5007,0)+H2939)=16,"",MATCH($C$8,OFFSET([1]NKC!$D$10,H2939,0):'[1]NKC'!$D$5007,0)+H2939)&lt;IF(TYPE(MATCH($C$8,OFFSET([1]NKC!$E$10,H2939,0):'[1]NKC'!$E$5007,0)+H2939)=16,"",MATCH($C$8,OFFSET([1]NKC!$E$10,H2939,0):'[1]NKC'!$E$5007,0)+H2939),IF(TYPE(MATCH($C$8,OFFSET([1]NKC!$D$10,H2939,0):'[1]NKC'!$D$5007,0)+H2939)=16,"",MATCH($C$8,OFFSET([1]NKC!$D$10,H2939,0):'[1]NKC'!$D$5007,0)+H2939),IF(TYPE(MATCH($C$8,OFFSET([1]NKC!$E$10,H2939,0):'[1]NKC'!$E$5007,0)+H2939)=16,"",MATCH($C$8,OFFSET([1]NKC!$E$10,H2939,0):'[1]NKC'!$E$5007,0)+H2939))</f>
        <v/>
      </c>
    </row>
    <row r="2941" spans="1:8" s="52" customFormat="1" ht="14.25" hidden="1">
      <c r="A2941" s="45" t="str">
        <f ca="1">IF($H2941="","",INDEX([1]NKC!$A$10:$A$5007,$H2941))</f>
        <v/>
      </c>
      <c r="B2941" s="46" t="str">
        <f ca="1">IF($H2941="","",INDEX([1]NKC!$B$10:$B$5007,$H2941))</f>
        <v/>
      </c>
      <c r="C2941" s="47" t="str">
        <f ca="1">IF($H2941="","",INDEX([1]NKC!$C$10:$C$5007,$H2941))</f>
        <v/>
      </c>
      <c r="D2941" s="48" t="str">
        <f ca="1">IF(IF($H2941="","",INDEX([1]NKC!$D$10:$D$5007,$H2941))=$C$8,IF($H2941="","",INDEX([1]NKC!$E$10:$E$5007,$H2941)),IF($H2941="","",INDEX([1]NKC!$D$10:$D$5007,$H2941)))</f>
        <v/>
      </c>
      <c r="E2941" s="49" t="str">
        <f ca="1">IF(IF($H2941="","",INDEX([1]NKC!$E$10:$E$5007,$H2941))=$C$8,"",IF($H2941="","",INDEX([1]NKC!$F$10:$F$5007,$H2941)))</f>
        <v/>
      </c>
      <c r="F2941" s="55" t="str">
        <f ca="1">IF(IF($H2941="","",INDEX([1]NKC!$D$10:$D$5007,$H2941))=$C$8,"",IF($H2941="","",INDEX([1]NKC!$F$10:$F$5007,$H2941)))</f>
        <v/>
      </c>
      <c r="G2941" s="50">
        <f ca="1">IF(SUM(E2941:F2941)=0,0,$G$11+SUM(E$12:$E2941)-SUM(F$12:$F2941))</f>
        <v>0</v>
      </c>
      <c r="H2941" s="51" t="str">
        <f ca="1">IF(IF(TYPE(MATCH($C$8,OFFSET([1]NKC!$D$10,H2940,0):'[1]NKC'!$D$5007,0)+H2940)=16,"",MATCH($C$8,OFFSET([1]NKC!$D$10,H2940,0):'[1]NKC'!$D$5007,0)+H2940)&lt;IF(TYPE(MATCH($C$8,OFFSET([1]NKC!$E$10,H2940,0):'[1]NKC'!$E$5007,0)+H2940)=16,"",MATCH($C$8,OFFSET([1]NKC!$E$10,H2940,0):'[1]NKC'!$E$5007,0)+H2940),IF(TYPE(MATCH($C$8,OFFSET([1]NKC!$D$10,H2940,0):'[1]NKC'!$D$5007,0)+H2940)=16,"",MATCH($C$8,OFFSET([1]NKC!$D$10,H2940,0):'[1]NKC'!$D$5007,0)+H2940),IF(TYPE(MATCH($C$8,OFFSET([1]NKC!$E$10,H2940,0):'[1]NKC'!$E$5007,0)+H2940)=16,"",MATCH($C$8,OFFSET([1]NKC!$E$10,H2940,0):'[1]NKC'!$E$5007,0)+H2940))</f>
        <v/>
      </c>
    </row>
    <row r="2942" spans="1:8" s="52" customFormat="1" ht="14.25" hidden="1">
      <c r="A2942" s="45" t="str">
        <f ca="1">IF($H2942="","",INDEX([1]NKC!$A$10:$A$5007,$H2942))</f>
        <v/>
      </c>
      <c r="B2942" s="46" t="str">
        <f ca="1">IF($H2942="","",INDEX([1]NKC!$B$10:$B$5007,$H2942))</f>
        <v/>
      </c>
      <c r="C2942" s="47" t="str">
        <f ca="1">IF($H2942="","",INDEX([1]NKC!$C$10:$C$5007,$H2942))</f>
        <v/>
      </c>
      <c r="D2942" s="48" t="str">
        <f ca="1">IF(IF($H2942="","",INDEX([1]NKC!$D$10:$D$5007,$H2942))=$C$8,IF($H2942="","",INDEX([1]NKC!$E$10:$E$5007,$H2942)),IF($H2942="","",INDEX([1]NKC!$D$10:$D$5007,$H2942)))</f>
        <v/>
      </c>
      <c r="E2942" s="49" t="str">
        <f ca="1">IF(IF($H2942="","",INDEX([1]NKC!$E$10:$E$5007,$H2942))=$C$8,"",IF($H2942="","",INDEX([1]NKC!$F$10:$F$5007,$H2942)))</f>
        <v/>
      </c>
      <c r="F2942" s="55" t="str">
        <f ca="1">IF(IF($H2942="","",INDEX([1]NKC!$D$10:$D$5007,$H2942))=$C$8,"",IF($H2942="","",INDEX([1]NKC!$F$10:$F$5007,$H2942)))</f>
        <v/>
      </c>
      <c r="G2942" s="50">
        <f ca="1">IF(SUM(E2942:F2942)=0,0,$G$11+SUM(E$12:$E2942)-SUM(F$12:$F2942))</f>
        <v>0</v>
      </c>
      <c r="H2942" s="51" t="str">
        <f ca="1">IF(IF(TYPE(MATCH($C$8,OFFSET([1]NKC!$D$10,H2941,0):'[1]NKC'!$D$5007,0)+H2941)=16,"",MATCH($C$8,OFFSET([1]NKC!$D$10,H2941,0):'[1]NKC'!$D$5007,0)+H2941)&lt;IF(TYPE(MATCH($C$8,OFFSET([1]NKC!$E$10,H2941,0):'[1]NKC'!$E$5007,0)+H2941)=16,"",MATCH($C$8,OFFSET([1]NKC!$E$10,H2941,0):'[1]NKC'!$E$5007,0)+H2941),IF(TYPE(MATCH($C$8,OFFSET([1]NKC!$D$10,H2941,0):'[1]NKC'!$D$5007,0)+H2941)=16,"",MATCH($C$8,OFFSET([1]NKC!$D$10,H2941,0):'[1]NKC'!$D$5007,0)+H2941),IF(TYPE(MATCH($C$8,OFFSET([1]NKC!$E$10,H2941,0):'[1]NKC'!$E$5007,0)+H2941)=16,"",MATCH($C$8,OFFSET([1]NKC!$E$10,H2941,0):'[1]NKC'!$E$5007,0)+H2941))</f>
        <v/>
      </c>
    </row>
    <row r="2943" spans="1:8" s="52" customFormat="1" ht="14.25" hidden="1">
      <c r="A2943" s="45" t="str">
        <f ca="1">IF($H2943="","",INDEX([1]NKC!$A$10:$A$5007,$H2943))</f>
        <v/>
      </c>
      <c r="B2943" s="46" t="str">
        <f ca="1">IF($H2943="","",INDEX([1]NKC!$B$10:$B$5007,$H2943))</f>
        <v/>
      </c>
      <c r="C2943" s="47" t="str">
        <f ca="1">IF($H2943="","",INDEX([1]NKC!$C$10:$C$5007,$H2943))</f>
        <v/>
      </c>
      <c r="D2943" s="48" t="str">
        <f ca="1">IF(IF($H2943="","",INDEX([1]NKC!$D$10:$D$5007,$H2943))=$C$8,IF($H2943="","",INDEX([1]NKC!$E$10:$E$5007,$H2943)),IF($H2943="","",INDEX([1]NKC!$D$10:$D$5007,$H2943)))</f>
        <v/>
      </c>
      <c r="E2943" s="49" t="str">
        <f ca="1">IF(IF($H2943="","",INDEX([1]NKC!$E$10:$E$5007,$H2943))=$C$8,"",IF($H2943="","",INDEX([1]NKC!$F$10:$F$5007,$H2943)))</f>
        <v/>
      </c>
      <c r="F2943" s="55" t="str">
        <f ca="1">IF(IF($H2943="","",INDEX([1]NKC!$D$10:$D$5007,$H2943))=$C$8,"",IF($H2943="","",INDEX([1]NKC!$F$10:$F$5007,$H2943)))</f>
        <v/>
      </c>
      <c r="G2943" s="50">
        <f ca="1">IF(SUM(E2943:F2943)=0,0,$G$11+SUM(E$12:$E2943)-SUM(F$12:$F2943))</f>
        <v>0</v>
      </c>
      <c r="H2943" s="51" t="str">
        <f ca="1">IF(IF(TYPE(MATCH($C$8,OFFSET([1]NKC!$D$10,H2942,0):'[1]NKC'!$D$5007,0)+H2942)=16,"",MATCH($C$8,OFFSET([1]NKC!$D$10,H2942,0):'[1]NKC'!$D$5007,0)+H2942)&lt;IF(TYPE(MATCH($C$8,OFFSET([1]NKC!$E$10,H2942,0):'[1]NKC'!$E$5007,0)+H2942)=16,"",MATCH($C$8,OFFSET([1]NKC!$E$10,H2942,0):'[1]NKC'!$E$5007,0)+H2942),IF(TYPE(MATCH($C$8,OFFSET([1]NKC!$D$10,H2942,0):'[1]NKC'!$D$5007,0)+H2942)=16,"",MATCH($C$8,OFFSET([1]NKC!$D$10,H2942,0):'[1]NKC'!$D$5007,0)+H2942),IF(TYPE(MATCH($C$8,OFFSET([1]NKC!$E$10,H2942,0):'[1]NKC'!$E$5007,0)+H2942)=16,"",MATCH($C$8,OFFSET([1]NKC!$E$10,H2942,0):'[1]NKC'!$E$5007,0)+H2942))</f>
        <v/>
      </c>
    </row>
    <row r="2944" spans="1:8" s="52" customFormat="1" ht="14.25" hidden="1">
      <c r="A2944" s="45" t="str">
        <f ca="1">IF($H2944="","",INDEX([1]NKC!$A$10:$A$5007,$H2944))</f>
        <v/>
      </c>
      <c r="B2944" s="46" t="str">
        <f ca="1">IF($H2944="","",INDEX([1]NKC!$B$10:$B$5007,$H2944))</f>
        <v/>
      </c>
      <c r="C2944" s="47" t="str">
        <f ca="1">IF($H2944="","",INDEX([1]NKC!$C$10:$C$5007,$H2944))</f>
        <v/>
      </c>
      <c r="D2944" s="48" t="str">
        <f ca="1">IF(IF($H2944="","",INDEX([1]NKC!$D$10:$D$5007,$H2944))=$C$8,IF($H2944="","",INDEX([1]NKC!$E$10:$E$5007,$H2944)),IF($H2944="","",INDEX([1]NKC!$D$10:$D$5007,$H2944)))</f>
        <v/>
      </c>
      <c r="E2944" s="49" t="str">
        <f ca="1">IF(IF($H2944="","",INDEX([1]NKC!$E$10:$E$5007,$H2944))=$C$8,"",IF($H2944="","",INDEX([1]NKC!$F$10:$F$5007,$H2944)))</f>
        <v/>
      </c>
      <c r="F2944" s="55" t="str">
        <f ca="1">IF(IF($H2944="","",INDEX([1]NKC!$D$10:$D$5007,$H2944))=$C$8,"",IF($H2944="","",INDEX([1]NKC!$F$10:$F$5007,$H2944)))</f>
        <v/>
      </c>
      <c r="G2944" s="50">
        <f ca="1">IF(SUM(E2944:F2944)=0,0,$G$11+SUM(E$12:$E2944)-SUM(F$12:$F2944))</f>
        <v>0</v>
      </c>
      <c r="H2944" s="51" t="str">
        <f ca="1">IF(IF(TYPE(MATCH($C$8,OFFSET([1]NKC!$D$10,H2943,0):'[1]NKC'!$D$5007,0)+H2943)=16,"",MATCH($C$8,OFFSET([1]NKC!$D$10,H2943,0):'[1]NKC'!$D$5007,0)+H2943)&lt;IF(TYPE(MATCH($C$8,OFFSET([1]NKC!$E$10,H2943,0):'[1]NKC'!$E$5007,0)+H2943)=16,"",MATCH($C$8,OFFSET([1]NKC!$E$10,H2943,0):'[1]NKC'!$E$5007,0)+H2943),IF(TYPE(MATCH($C$8,OFFSET([1]NKC!$D$10,H2943,0):'[1]NKC'!$D$5007,0)+H2943)=16,"",MATCH($C$8,OFFSET([1]NKC!$D$10,H2943,0):'[1]NKC'!$D$5007,0)+H2943),IF(TYPE(MATCH($C$8,OFFSET([1]NKC!$E$10,H2943,0):'[1]NKC'!$E$5007,0)+H2943)=16,"",MATCH($C$8,OFFSET([1]NKC!$E$10,H2943,0):'[1]NKC'!$E$5007,0)+H2943))</f>
        <v/>
      </c>
    </row>
    <row r="2945" spans="1:8" s="52" customFormat="1" ht="14.25" hidden="1">
      <c r="A2945" s="45" t="str">
        <f ca="1">IF($H2945="","",INDEX([1]NKC!$A$10:$A$5007,$H2945))</f>
        <v/>
      </c>
      <c r="B2945" s="46" t="str">
        <f ca="1">IF($H2945="","",INDEX([1]NKC!$B$10:$B$5007,$H2945))</f>
        <v/>
      </c>
      <c r="C2945" s="47" t="str">
        <f ca="1">IF($H2945="","",INDEX([1]NKC!$C$10:$C$5007,$H2945))</f>
        <v/>
      </c>
      <c r="D2945" s="48" t="str">
        <f ca="1">IF(IF($H2945="","",INDEX([1]NKC!$D$10:$D$5007,$H2945))=$C$8,IF($H2945="","",INDEX([1]NKC!$E$10:$E$5007,$H2945)),IF($H2945="","",INDEX([1]NKC!$D$10:$D$5007,$H2945)))</f>
        <v/>
      </c>
      <c r="E2945" s="49" t="str">
        <f ca="1">IF(IF($H2945="","",INDEX([1]NKC!$E$10:$E$5007,$H2945))=$C$8,"",IF($H2945="","",INDEX([1]NKC!$F$10:$F$5007,$H2945)))</f>
        <v/>
      </c>
      <c r="F2945" s="55" t="str">
        <f ca="1">IF(IF($H2945="","",INDEX([1]NKC!$D$10:$D$5007,$H2945))=$C$8,"",IF($H2945="","",INDEX([1]NKC!$F$10:$F$5007,$H2945)))</f>
        <v/>
      </c>
      <c r="G2945" s="50">
        <f ca="1">IF(SUM(E2945:F2945)=0,0,$G$11+SUM(E$12:$E2945)-SUM(F$12:$F2945))</f>
        <v>0</v>
      </c>
      <c r="H2945" s="51" t="str">
        <f ca="1">IF(IF(TYPE(MATCH($C$8,OFFSET([1]NKC!$D$10,H2944,0):'[1]NKC'!$D$5007,0)+H2944)=16,"",MATCH($C$8,OFFSET([1]NKC!$D$10,H2944,0):'[1]NKC'!$D$5007,0)+H2944)&lt;IF(TYPE(MATCH($C$8,OFFSET([1]NKC!$E$10,H2944,0):'[1]NKC'!$E$5007,0)+H2944)=16,"",MATCH($C$8,OFFSET([1]NKC!$E$10,H2944,0):'[1]NKC'!$E$5007,0)+H2944),IF(TYPE(MATCH($C$8,OFFSET([1]NKC!$D$10,H2944,0):'[1]NKC'!$D$5007,0)+H2944)=16,"",MATCH($C$8,OFFSET([1]NKC!$D$10,H2944,0):'[1]NKC'!$D$5007,0)+H2944),IF(TYPE(MATCH($C$8,OFFSET([1]NKC!$E$10,H2944,0):'[1]NKC'!$E$5007,0)+H2944)=16,"",MATCH($C$8,OFFSET([1]NKC!$E$10,H2944,0):'[1]NKC'!$E$5007,0)+H2944))</f>
        <v/>
      </c>
    </row>
    <row r="2946" spans="1:8" s="52" customFormat="1" ht="14.25" hidden="1">
      <c r="A2946" s="45" t="str">
        <f ca="1">IF($H2946="","",INDEX([1]NKC!$A$10:$A$5007,$H2946))</f>
        <v/>
      </c>
      <c r="B2946" s="46" t="str">
        <f ca="1">IF($H2946="","",INDEX([1]NKC!$B$10:$B$5007,$H2946))</f>
        <v/>
      </c>
      <c r="C2946" s="47" t="str">
        <f ca="1">IF($H2946="","",INDEX([1]NKC!$C$10:$C$5007,$H2946))</f>
        <v/>
      </c>
      <c r="D2946" s="48" t="str">
        <f ca="1">IF(IF($H2946="","",INDEX([1]NKC!$D$10:$D$5007,$H2946))=$C$8,IF($H2946="","",INDEX([1]NKC!$E$10:$E$5007,$H2946)),IF($H2946="","",INDEX([1]NKC!$D$10:$D$5007,$H2946)))</f>
        <v/>
      </c>
      <c r="E2946" s="49" t="str">
        <f ca="1">IF(IF($H2946="","",INDEX([1]NKC!$E$10:$E$5007,$H2946))=$C$8,"",IF($H2946="","",INDEX([1]NKC!$F$10:$F$5007,$H2946)))</f>
        <v/>
      </c>
      <c r="F2946" s="55" t="str">
        <f ca="1">IF(IF($H2946="","",INDEX([1]NKC!$D$10:$D$5007,$H2946))=$C$8,"",IF($H2946="","",INDEX([1]NKC!$F$10:$F$5007,$H2946)))</f>
        <v/>
      </c>
      <c r="G2946" s="50">
        <f ca="1">IF(SUM(E2946:F2946)=0,0,$G$11+SUM(E$12:$E2946)-SUM(F$12:$F2946))</f>
        <v>0</v>
      </c>
      <c r="H2946" s="51" t="str">
        <f ca="1">IF(IF(TYPE(MATCH($C$8,OFFSET([1]NKC!$D$10,H2945,0):'[1]NKC'!$D$5007,0)+H2945)=16,"",MATCH($C$8,OFFSET([1]NKC!$D$10,H2945,0):'[1]NKC'!$D$5007,0)+H2945)&lt;IF(TYPE(MATCH($C$8,OFFSET([1]NKC!$E$10,H2945,0):'[1]NKC'!$E$5007,0)+H2945)=16,"",MATCH($C$8,OFFSET([1]NKC!$E$10,H2945,0):'[1]NKC'!$E$5007,0)+H2945),IF(TYPE(MATCH($C$8,OFFSET([1]NKC!$D$10,H2945,0):'[1]NKC'!$D$5007,0)+H2945)=16,"",MATCH($C$8,OFFSET([1]NKC!$D$10,H2945,0):'[1]NKC'!$D$5007,0)+H2945),IF(TYPE(MATCH($C$8,OFFSET([1]NKC!$E$10,H2945,0):'[1]NKC'!$E$5007,0)+H2945)=16,"",MATCH($C$8,OFFSET([1]NKC!$E$10,H2945,0):'[1]NKC'!$E$5007,0)+H2945))</f>
        <v/>
      </c>
    </row>
    <row r="2947" spans="1:8" s="52" customFormat="1" ht="14.25" hidden="1">
      <c r="A2947" s="45" t="str">
        <f ca="1">IF($H2947="","",INDEX([1]NKC!$A$10:$A$5007,$H2947))</f>
        <v/>
      </c>
      <c r="B2947" s="46" t="str">
        <f ca="1">IF($H2947="","",INDEX([1]NKC!$B$10:$B$5007,$H2947))</f>
        <v/>
      </c>
      <c r="C2947" s="47" t="str">
        <f ca="1">IF($H2947="","",INDEX([1]NKC!$C$10:$C$5007,$H2947))</f>
        <v/>
      </c>
      <c r="D2947" s="48" t="str">
        <f ca="1">IF(IF($H2947="","",INDEX([1]NKC!$D$10:$D$5007,$H2947))=$C$8,IF($H2947="","",INDEX([1]NKC!$E$10:$E$5007,$H2947)),IF($H2947="","",INDEX([1]NKC!$D$10:$D$5007,$H2947)))</f>
        <v/>
      </c>
      <c r="E2947" s="49" t="str">
        <f ca="1">IF(IF($H2947="","",INDEX([1]NKC!$E$10:$E$5007,$H2947))=$C$8,"",IF($H2947="","",INDEX([1]NKC!$F$10:$F$5007,$H2947)))</f>
        <v/>
      </c>
      <c r="F2947" s="55" t="str">
        <f ca="1">IF(IF($H2947="","",INDEX([1]NKC!$D$10:$D$5007,$H2947))=$C$8,"",IF($H2947="","",INDEX([1]NKC!$F$10:$F$5007,$H2947)))</f>
        <v/>
      </c>
      <c r="G2947" s="50">
        <f ca="1">IF(SUM(E2947:F2947)=0,0,$G$11+SUM(E$12:$E2947)-SUM(F$12:$F2947))</f>
        <v>0</v>
      </c>
      <c r="H2947" s="51" t="str">
        <f ca="1">IF(IF(TYPE(MATCH($C$8,OFFSET([1]NKC!$D$10,H2946,0):'[1]NKC'!$D$5007,0)+H2946)=16,"",MATCH($C$8,OFFSET([1]NKC!$D$10,H2946,0):'[1]NKC'!$D$5007,0)+H2946)&lt;IF(TYPE(MATCH($C$8,OFFSET([1]NKC!$E$10,H2946,0):'[1]NKC'!$E$5007,0)+H2946)=16,"",MATCH($C$8,OFFSET([1]NKC!$E$10,H2946,0):'[1]NKC'!$E$5007,0)+H2946),IF(TYPE(MATCH($C$8,OFFSET([1]NKC!$D$10,H2946,0):'[1]NKC'!$D$5007,0)+H2946)=16,"",MATCH($C$8,OFFSET([1]NKC!$D$10,H2946,0):'[1]NKC'!$D$5007,0)+H2946),IF(TYPE(MATCH($C$8,OFFSET([1]NKC!$E$10,H2946,0):'[1]NKC'!$E$5007,0)+H2946)=16,"",MATCH($C$8,OFFSET([1]NKC!$E$10,H2946,0):'[1]NKC'!$E$5007,0)+H2946))</f>
        <v/>
      </c>
    </row>
    <row r="2948" spans="1:8" s="52" customFormat="1" ht="14.25" hidden="1">
      <c r="A2948" s="45" t="str">
        <f ca="1">IF($H2948="","",INDEX([1]NKC!$A$10:$A$5007,$H2948))</f>
        <v/>
      </c>
      <c r="B2948" s="46" t="str">
        <f ca="1">IF($H2948="","",INDEX([1]NKC!$B$10:$B$5007,$H2948))</f>
        <v/>
      </c>
      <c r="C2948" s="47" t="str">
        <f ca="1">IF($H2948="","",INDEX([1]NKC!$C$10:$C$5007,$H2948))</f>
        <v/>
      </c>
      <c r="D2948" s="48" t="str">
        <f ca="1">IF(IF($H2948="","",INDEX([1]NKC!$D$10:$D$5007,$H2948))=$C$8,IF($H2948="","",INDEX([1]NKC!$E$10:$E$5007,$H2948)),IF($H2948="","",INDEX([1]NKC!$D$10:$D$5007,$H2948)))</f>
        <v/>
      </c>
      <c r="E2948" s="49" t="str">
        <f ca="1">IF(IF($H2948="","",INDEX([1]NKC!$E$10:$E$5007,$H2948))=$C$8,"",IF($H2948="","",INDEX([1]NKC!$F$10:$F$5007,$H2948)))</f>
        <v/>
      </c>
      <c r="F2948" s="55" t="str">
        <f ca="1">IF(IF($H2948="","",INDEX([1]NKC!$D$10:$D$5007,$H2948))=$C$8,"",IF($H2948="","",INDEX([1]NKC!$F$10:$F$5007,$H2948)))</f>
        <v/>
      </c>
      <c r="G2948" s="50">
        <f ca="1">IF(SUM(E2948:F2948)=0,0,$G$11+SUM(E$12:$E2948)-SUM(F$12:$F2948))</f>
        <v>0</v>
      </c>
      <c r="H2948" s="51" t="str">
        <f ca="1">IF(IF(TYPE(MATCH($C$8,OFFSET([1]NKC!$D$10,H2947,0):'[1]NKC'!$D$5007,0)+H2947)=16,"",MATCH($C$8,OFFSET([1]NKC!$D$10,H2947,0):'[1]NKC'!$D$5007,0)+H2947)&lt;IF(TYPE(MATCH($C$8,OFFSET([1]NKC!$E$10,H2947,0):'[1]NKC'!$E$5007,0)+H2947)=16,"",MATCH($C$8,OFFSET([1]NKC!$E$10,H2947,0):'[1]NKC'!$E$5007,0)+H2947),IF(TYPE(MATCH($C$8,OFFSET([1]NKC!$D$10,H2947,0):'[1]NKC'!$D$5007,0)+H2947)=16,"",MATCH($C$8,OFFSET([1]NKC!$D$10,H2947,0):'[1]NKC'!$D$5007,0)+H2947),IF(TYPE(MATCH($C$8,OFFSET([1]NKC!$E$10,H2947,0):'[1]NKC'!$E$5007,0)+H2947)=16,"",MATCH($C$8,OFFSET([1]NKC!$E$10,H2947,0):'[1]NKC'!$E$5007,0)+H2947))</f>
        <v/>
      </c>
    </row>
    <row r="2949" spans="1:8" s="52" customFormat="1" ht="14.25" hidden="1">
      <c r="A2949" s="45" t="str">
        <f ca="1">IF($H2949="","",INDEX([1]NKC!$A$10:$A$5007,$H2949))</f>
        <v/>
      </c>
      <c r="B2949" s="46" t="str">
        <f ca="1">IF($H2949="","",INDEX([1]NKC!$B$10:$B$5007,$H2949))</f>
        <v/>
      </c>
      <c r="C2949" s="47" t="str">
        <f ca="1">IF($H2949="","",INDEX([1]NKC!$C$10:$C$5007,$H2949))</f>
        <v/>
      </c>
      <c r="D2949" s="48" t="str">
        <f ca="1">IF(IF($H2949="","",INDEX([1]NKC!$D$10:$D$5007,$H2949))=$C$8,IF($H2949="","",INDEX([1]NKC!$E$10:$E$5007,$H2949)),IF($H2949="","",INDEX([1]NKC!$D$10:$D$5007,$H2949)))</f>
        <v/>
      </c>
      <c r="E2949" s="49" t="str">
        <f ca="1">IF(IF($H2949="","",INDEX([1]NKC!$E$10:$E$5007,$H2949))=$C$8,"",IF($H2949="","",INDEX([1]NKC!$F$10:$F$5007,$H2949)))</f>
        <v/>
      </c>
      <c r="F2949" s="55" t="str">
        <f ca="1">IF(IF($H2949="","",INDEX([1]NKC!$D$10:$D$5007,$H2949))=$C$8,"",IF($H2949="","",INDEX([1]NKC!$F$10:$F$5007,$H2949)))</f>
        <v/>
      </c>
      <c r="G2949" s="50">
        <f ca="1">IF(SUM(E2949:F2949)=0,0,$G$11+SUM(E$12:$E2949)-SUM(F$12:$F2949))</f>
        <v>0</v>
      </c>
      <c r="H2949" s="51" t="str">
        <f ca="1">IF(IF(TYPE(MATCH($C$8,OFFSET([1]NKC!$D$10,H2948,0):'[1]NKC'!$D$5007,0)+H2948)=16,"",MATCH($C$8,OFFSET([1]NKC!$D$10,H2948,0):'[1]NKC'!$D$5007,0)+H2948)&lt;IF(TYPE(MATCH($C$8,OFFSET([1]NKC!$E$10,H2948,0):'[1]NKC'!$E$5007,0)+H2948)=16,"",MATCH($C$8,OFFSET([1]NKC!$E$10,H2948,0):'[1]NKC'!$E$5007,0)+H2948),IF(TYPE(MATCH($C$8,OFFSET([1]NKC!$D$10,H2948,0):'[1]NKC'!$D$5007,0)+H2948)=16,"",MATCH($C$8,OFFSET([1]NKC!$D$10,H2948,0):'[1]NKC'!$D$5007,0)+H2948),IF(TYPE(MATCH($C$8,OFFSET([1]NKC!$E$10,H2948,0):'[1]NKC'!$E$5007,0)+H2948)=16,"",MATCH($C$8,OFFSET([1]NKC!$E$10,H2948,0):'[1]NKC'!$E$5007,0)+H2948))</f>
        <v/>
      </c>
    </row>
    <row r="2950" spans="1:8" s="52" customFormat="1" ht="14.25" hidden="1">
      <c r="A2950" s="45" t="str">
        <f ca="1">IF($H2950="","",INDEX([1]NKC!$A$10:$A$5007,$H2950))</f>
        <v/>
      </c>
      <c r="B2950" s="46" t="str">
        <f ca="1">IF($H2950="","",INDEX([1]NKC!$B$10:$B$5007,$H2950))</f>
        <v/>
      </c>
      <c r="C2950" s="47" t="str">
        <f ca="1">IF($H2950="","",INDEX([1]NKC!$C$10:$C$5007,$H2950))</f>
        <v/>
      </c>
      <c r="D2950" s="48" t="str">
        <f ca="1">IF(IF($H2950="","",INDEX([1]NKC!$D$10:$D$5007,$H2950))=$C$8,IF($H2950="","",INDEX([1]NKC!$E$10:$E$5007,$H2950)),IF($H2950="","",INDEX([1]NKC!$D$10:$D$5007,$H2950)))</f>
        <v/>
      </c>
      <c r="E2950" s="49" t="str">
        <f ca="1">IF(IF($H2950="","",INDEX([1]NKC!$E$10:$E$5007,$H2950))=$C$8,"",IF($H2950="","",INDEX([1]NKC!$F$10:$F$5007,$H2950)))</f>
        <v/>
      </c>
      <c r="F2950" s="55" t="str">
        <f ca="1">IF(IF($H2950="","",INDEX([1]NKC!$D$10:$D$5007,$H2950))=$C$8,"",IF($H2950="","",INDEX([1]NKC!$F$10:$F$5007,$H2950)))</f>
        <v/>
      </c>
      <c r="G2950" s="50">
        <f ca="1">IF(SUM(E2950:F2950)=0,0,$G$11+SUM(E$12:$E2950)-SUM(F$12:$F2950))</f>
        <v>0</v>
      </c>
      <c r="H2950" s="51" t="str">
        <f ca="1">IF(IF(TYPE(MATCH($C$8,OFFSET([1]NKC!$D$10,H2949,0):'[1]NKC'!$D$5007,0)+H2949)=16,"",MATCH($C$8,OFFSET([1]NKC!$D$10,H2949,0):'[1]NKC'!$D$5007,0)+H2949)&lt;IF(TYPE(MATCH($C$8,OFFSET([1]NKC!$E$10,H2949,0):'[1]NKC'!$E$5007,0)+H2949)=16,"",MATCH($C$8,OFFSET([1]NKC!$E$10,H2949,0):'[1]NKC'!$E$5007,0)+H2949),IF(TYPE(MATCH($C$8,OFFSET([1]NKC!$D$10,H2949,0):'[1]NKC'!$D$5007,0)+H2949)=16,"",MATCH($C$8,OFFSET([1]NKC!$D$10,H2949,0):'[1]NKC'!$D$5007,0)+H2949),IF(TYPE(MATCH($C$8,OFFSET([1]NKC!$E$10,H2949,0):'[1]NKC'!$E$5007,0)+H2949)=16,"",MATCH($C$8,OFFSET([1]NKC!$E$10,H2949,0):'[1]NKC'!$E$5007,0)+H2949))</f>
        <v/>
      </c>
    </row>
    <row r="2951" spans="1:8" s="52" customFormat="1" ht="14.25" hidden="1">
      <c r="A2951" s="45" t="str">
        <f ca="1">IF($H2951="","",INDEX([1]NKC!$A$10:$A$5007,$H2951))</f>
        <v/>
      </c>
      <c r="B2951" s="46" t="str">
        <f ca="1">IF($H2951="","",INDEX([1]NKC!$B$10:$B$5007,$H2951))</f>
        <v/>
      </c>
      <c r="C2951" s="47" t="str">
        <f ca="1">IF($H2951="","",INDEX([1]NKC!$C$10:$C$5007,$H2951))</f>
        <v/>
      </c>
      <c r="D2951" s="48" t="str">
        <f ca="1">IF(IF($H2951="","",INDEX([1]NKC!$D$10:$D$5007,$H2951))=$C$8,IF($H2951="","",INDEX([1]NKC!$E$10:$E$5007,$H2951)),IF($H2951="","",INDEX([1]NKC!$D$10:$D$5007,$H2951)))</f>
        <v/>
      </c>
      <c r="E2951" s="49" t="str">
        <f ca="1">IF(IF($H2951="","",INDEX([1]NKC!$E$10:$E$5007,$H2951))=$C$8,"",IF($H2951="","",INDEX([1]NKC!$F$10:$F$5007,$H2951)))</f>
        <v/>
      </c>
      <c r="F2951" s="55" t="str">
        <f ca="1">IF(IF($H2951="","",INDEX([1]NKC!$D$10:$D$5007,$H2951))=$C$8,"",IF($H2951="","",INDEX([1]NKC!$F$10:$F$5007,$H2951)))</f>
        <v/>
      </c>
      <c r="G2951" s="50">
        <f ca="1">IF(SUM(E2951:F2951)=0,0,$G$11+SUM(E$12:$E2951)-SUM(F$12:$F2951))</f>
        <v>0</v>
      </c>
      <c r="H2951" s="51" t="str">
        <f ca="1">IF(IF(TYPE(MATCH($C$8,OFFSET([1]NKC!$D$10,H2950,0):'[1]NKC'!$D$5007,0)+H2950)=16,"",MATCH($C$8,OFFSET([1]NKC!$D$10,H2950,0):'[1]NKC'!$D$5007,0)+H2950)&lt;IF(TYPE(MATCH($C$8,OFFSET([1]NKC!$E$10,H2950,0):'[1]NKC'!$E$5007,0)+H2950)=16,"",MATCH($C$8,OFFSET([1]NKC!$E$10,H2950,0):'[1]NKC'!$E$5007,0)+H2950),IF(TYPE(MATCH($C$8,OFFSET([1]NKC!$D$10,H2950,0):'[1]NKC'!$D$5007,0)+H2950)=16,"",MATCH($C$8,OFFSET([1]NKC!$D$10,H2950,0):'[1]NKC'!$D$5007,0)+H2950),IF(TYPE(MATCH($C$8,OFFSET([1]NKC!$E$10,H2950,0):'[1]NKC'!$E$5007,0)+H2950)=16,"",MATCH($C$8,OFFSET([1]NKC!$E$10,H2950,0):'[1]NKC'!$E$5007,0)+H2950))</f>
        <v/>
      </c>
    </row>
    <row r="2952" spans="1:8" s="52" customFormat="1" ht="14.25" hidden="1">
      <c r="A2952" s="45" t="str">
        <f ca="1">IF($H2952="","",INDEX([1]NKC!$A$10:$A$5007,$H2952))</f>
        <v/>
      </c>
      <c r="B2952" s="46" t="str">
        <f ca="1">IF($H2952="","",INDEX([1]NKC!$B$10:$B$5007,$H2952))</f>
        <v/>
      </c>
      <c r="C2952" s="47" t="str">
        <f ca="1">IF($H2952="","",INDEX([1]NKC!$C$10:$C$5007,$H2952))</f>
        <v/>
      </c>
      <c r="D2952" s="48" t="str">
        <f ca="1">IF(IF($H2952="","",INDEX([1]NKC!$D$10:$D$5007,$H2952))=$C$8,IF($H2952="","",INDEX([1]NKC!$E$10:$E$5007,$H2952)),IF($H2952="","",INDEX([1]NKC!$D$10:$D$5007,$H2952)))</f>
        <v/>
      </c>
      <c r="E2952" s="49" t="str">
        <f ca="1">IF(IF($H2952="","",INDEX([1]NKC!$E$10:$E$5007,$H2952))=$C$8,"",IF($H2952="","",INDEX([1]NKC!$F$10:$F$5007,$H2952)))</f>
        <v/>
      </c>
      <c r="F2952" s="55" t="str">
        <f ca="1">IF(IF($H2952="","",INDEX([1]NKC!$D$10:$D$5007,$H2952))=$C$8,"",IF($H2952="","",INDEX([1]NKC!$F$10:$F$5007,$H2952)))</f>
        <v/>
      </c>
      <c r="G2952" s="50">
        <f ca="1">IF(SUM(E2952:F2952)=0,0,$G$11+SUM(E$12:$E2952)-SUM(F$12:$F2952))</f>
        <v>0</v>
      </c>
      <c r="H2952" s="51" t="str">
        <f ca="1">IF(IF(TYPE(MATCH($C$8,OFFSET([1]NKC!$D$10,H2951,0):'[1]NKC'!$D$5007,0)+H2951)=16,"",MATCH($C$8,OFFSET([1]NKC!$D$10,H2951,0):'[1]NKC'!$D$5007,0)+H2951)&lt;IF(TYPE(MATCH($C$8,OFFSET([1]NKC!$E$10,H2951,0):'[1]NKC'!$E$5007,0)+H2951)=16,"",MATCH($C$8,OFFSET([1]NKC!$E$10,H2951,0):'[1]NKC'!$E$5007,0)+H2951),IF(TYPE(MATCH($C$8,OFFSET([1]NKC!$D$10,H2951,0):'[1]NKC'!$D$5007,0)+H2951)=16,"",MATCH($C$8,OFFSET([1]NKC!$D$10,H2951,0):'[1]NKC'!$D$5007,0)+H2951),IF(TYPE(MATCH($C$8,OFFSET([1]NKC!$E$10,H2951,0):'[1]NKC'!$E$5007,0)+H2951)=16,"",MATCH($C$8,OFFSET([1]NKC!$E$10,H2951,0):'[1]NKC'!$E$5007,0)+H2951))</f>
        <v/>
      </c>
    </row>
    <row r="2953" spans="1:8" s="52" customFormat="1" ht="14.25" hidden="1">
      <c r="A2953" s="45" t="str">
        <f ca="1">IF($H2953="","",INDEX([1]NKC!$A$10:$A$5007,$H2953))</f>
        <v/>
      </c>
      <c r="B2953" s="46" t="str">
        <f ca="1">IF($H2953="","",INDEX([1]NKC!$B$10:$B$5007,$H2953))</f>
        <v/>
      </c>
      <c r="C2953" s="47" t="str">
        <f ca="1">IF($H2953="","",INDEX([1]NKC!$C$10:$C$5007,$H2953))</f>
        <v/>
      </c>
      <c r="D2953" s="48" t="str">
        <f ca="1">IF(IF($H2953="","",INDEX([1]NKC!$D$10:$D$5007,$H2953))=$C$8,IF($H2953="","",INDEX([1]NKC!$E$10:$E$5007,$H2953)),IF($H2953="","",INDEX([1]NKC!$D$10:$D$5007,$H2953)))</f>
        <v/>
      </c>
      <c r="E2953" s="49" t="str">
        <f ca="1">IF(IF($H2953="","",INDEX([1]NKC!$E$10:$E$5007,$H2953))=$C$8,"",IF($H2953="","",INDEX([1]NKC!$F$10:$F$5007,$H2953)))</f>
        <v/>
      </c>
      <c r="F2953" s="55" t="str">
        <f ca="1">IF(IF($H2953="","",INDEX([1]NKC!$D$10:$D$5007,$H2953))=$C$8,"",IF($H2953="","",INDEX([1]NKC!$F$10:$F$5007,$H2953)))</f>
        <v/>
      </c>
      <c r="G2953" s="50">
        <f ca="1">IF(SUM(E2953:F2953)=0,0,$G$11+SUM(E$12:$E2953)-SUM(F$12:$F2953))</f>
        <v>0</v>
      </c>
      <c r="H2953" s="51" t="str">
        <f ca="1">IF(IF(TYPE(MATCH($C$8,OFFSET([1]NKC!$D$10,H2952,0):'[1]NKC'!$D$5007,0)+H2952)=16,"",MATCH($C$8,OFFSET([1]NKC!$D$10,H2952,0):'[1]NKC'!$D$5007,0)+H2952)&lt;IF(TYPE(MATCH($C$8,OFFSET([1]NKC!$E$10,H2952,0):'[1]NKC'!$E$5007,0)+H2952)=16,"",MATCH($C$8,OFFSET([1]NKC!$E$10,H2952,0):'[1]NKC'!$E$5007,0)+H2952),IF(TYPE(MATCH($C$8,OFFSET([1]NKC!$D$10,H2952,0):'[1]NKC'!$D$5007,0)+H2952)=16,"",MATCH($C$8,OFFSET([1]NKC!$D$10,H2952,0):'[1]NKC'!$D$5007,0)+H2952),IF(TYPE(MATCH($C$8,OFFSET([1]NKC!$E$10,H2952,0):'[1]NKC'!$E$5007,0)+H2952)=16,"",MATCH($C$8,OFFSET([1]NKC!$E$10,H2952,0):'[1]NKC'!$E$5007,0)+H2952))</f>
        <v/>
      </c>
    </row>
    <row r="2954" spans="1:8" s="52" customFormat="1" ht="14.25" hidden="1">
      <c r="A2954" s="45" t="str">
        <f ca="1">IF($H2954="","",INDEX([1]NKC!$A$10:$A$5007,$H2954))</f>
        <v/>
      </c>
      <c r="B2954" s="46" t="str">
        <f ca="1">IF($H2954="","",INDEX([1]NKC!$B$10:$B$5007,$H2954))</f>
        <v/>
      </c>
      <c r="C2954" s="47" t="str">
        <f ca="1">IF($H2954="","",INDEX([1]NKC!$C$10:$C$5007,$H2954))</f>
        <v/>
      </c>
      <c r="D2954" s="48" t="str">
        <f ca="1">IF(IF($H2954="","",INDEX([1]NKC!$D$10:$D$5007,$H2954))=$C$8,IF($H2954="","",INDEX([1]NKC!$E$10:$E$5007,$H2954)),IF($H2954="","",INDEX([1]NKC!$D$10:$D$5007,$H2954)))</f>
        <v/>
      </c>
      <c r="E2954" s="49" t="str">
        <f ca="1">IF(IF($H2954="","",INDEX([1]NKC!$E$10:$E$5007,$H2954))=$C$8,"",IF($H2954="","",INDEX([1]NKC!$F$10:$F$5007,$H2954)))</f>
        <v/>
      </c>
      <c r="F2954" s="55" t="str">
        <f ca="1">IF(IF($H2954="","",INDEX([1]NKC!$D$10:$D$5007,$H2954))=$C$8,"",IF($H2954="","",INDEX([1]NKC!$F$10:$F$5007,$H2954)))</f>
        <v/>
      </c>
      <c r="G2954" s="50">
        <f ca="1">IF(SUM(E2954:F2954)=0,0,$G$11+SUM(E$12:$E2954)-SUM(F$12:$F2954))</f>
        <v>0</v>
      </c>
      <c r="H2954" s="51" t="str">
        <f ca="1">IF(IF(TYPE(MATCH($C$8,OFFSET([1]NKC!$D$10,H2953,0):'[1]NKC'!$D$5007,0)+H2953)=16,"",MATCH($C$8,OFFSET([1]NKC!$D$10,H2953,0):'[1]NKC'!$D$5007,0)+H2953)&lt;IF(TYPE(MATCH($C$8,OFFSET([1]NKC!$E$10,H2953,0):'[1]NKC'!$E$5007,0)+H2953)=16,"",MATCH($C$8,OFFSET([1]NKC!$E$10,H2953,0):'[1]NKC'!$E$5007,0)+H2953),IF(TYPE(MATCH($C$8,OFFSET([1]NKC!$D$10,H2953,0):'[1]NKC'!$D$5007,0)+H2953)=16,"",MATCH($C$8,OFFSET([1]NKC!$D$10,H2953,0):'[1]NKC'!$D$5007,0)+H2953),IF(TYPE(MATCH($C$8,OFFSET([1]NKC!$E$10,H2953,0):'[1]NKC'!$E$5007,0)+H2953)=16,"",MATCH($C$8,OFFSET([1]NKC!$E$10,H2953,0):'[1]NKC'!$E$5007,0)+H2953))</f>
        <v/>
      </c>
    </row>
    <row r="2955" spans="1:8" s="52" customFormat="1" ht="14.25" hidden="1">
      <c r="A2955" s="45" t="str">
        <f ca="1">IF($H2955="","",INDEX([1]NKC!$A$10:$A$5007,$H2955))</f>
        <v/>
      </c>
      <c r="B2955" s="46" t="str">
        <f ca="1">IF($H2955="","",INDEX([1]NKC!$B$10:$B$5007,$H2955))</f>
        <v/>
      </c>
      <c r="C2955" s="47" t="str">
        <f ca="1">IF($H2955="","",INDEX([1]NKC!$C$10:$C$5007,$H2955))</f>
        <v/>
      </c>
      <c r="D2955" s="48" t="str">
        <f ca="1">IF(IF($H2955="","",INDEX([1]NKC!$D$10:$D$5007,$H2955))=$C$8,IF($H2955="","",INDEX([1]NKC!$E$10:$E$5007,$H2955)),IF($H2955="","",INDEX([1]NKC!$D$10:$D$5007,$H2955)))</f>
        <v/>
      </c>
      <c r="E2955" s="49" t="str">
        <f ca="1">IF(IF($H2955="","",INDEX([1]NKC!$E$10:$E$5007,$H2955))=$C$8,"",IF($H2955="","",INDEX([1]NKC!$F$10:$F$5007,$H2955)))</f>
        <v/>
      </c>
      <c r="F2955" s="55" t="str">
        <f ca="1">IF(IF($H2955="","",INDEX([1]NKC!$D$10:$D$5007,$H2955))=$C$8,"",IF($H2955="","",INDEX([1]NKC!$F$10:$F$5007,$H2955)))</f>
        <v/>
      </c>
      <c r="G2955" s="50">
        <f ca="1">IF(SUM(E2955:F2955)=0,0,$G$11+SUM(E$12:$E2955)-SUM(F$12:$F2955))</f>
        <v>0</v>
      </c>
      <c r="H2955" s="51" t="str">
        <f ca="1">IF(IF(TYPE(MATCH($C$8,OFFSET([1]NKC!$D$10,H2954,0):'[1]NKC'!$D$5007,0)+H2954)=16,"",MATCH($C$8,OFFSET([1]NKC!$D$10,H2954,0):'[1]NKC'!$D$5007,0)+H2954)&lt;IF(TYPE(MATCH($C$8,OFFSET([1]NKC!$E$10,H2954,0):'[1]NKC'!$E$5007,0)+H2954)=16,"",MATCH($C$8,OFFSET([1]NKC!$E$10,H2954,0):'[1]NKC'!$E$5007,0)+H2954),IF(TYPE(MATCH($C$8,OFFSET([1]NKC!$D$10,H2954,0):'[1]NKC'!$D$5007,0)+H2954)=16,"",MATCH($C$8,OFFSET([1]NKC!$D$10,H2954,0):'[1]NKC'!$D$5007,0)+H2954),IF(TYPE(MATCH($C$8,OFFSET([1]NKC!$E$10,H2954,0):'[1]NKC'!$E$5007,0)+H2954)=16,"",MATCH($C$8,OFFSET([1]NKC!$E$10,H2954,0):'[1]NKC'!$E$5007,0)+H2954))</f>
        <v/>
      </c>
    </row>
    <row r="2956" spans="1:8" s="52" customFormat="1" ht="14.25" hidden="1">
      <c r="A2956" s="45" t="str">
        <f ca="1">IF($H2956="","",INDEX([1]NKC!$A$10:$A$5007,$H2956))</f>
        <v/>
      </c>
      <c r="B2956" s="46" t="str">
        <f ca="1">IF($H2956="","",INDEX([1]NKC!$B$10:$B$5007,$H2956))</f>
        <v/>
      </c>
      <c r="C2956" s="47" t="str">
        <f ca="1">IF($H2956="","",INDEX([1]NKC!$C$10:$C$5007,$H2956))</f>
        <v/>
      </c>
      <c r="D2956" s="48" t="str">
        <f ca="1">IF(IF($H2956="","",INDEX([1]NKC!$D$10:$D$5007,$H2956))=$C$8,IF($H2956="","",INDEX([1]NKC!$E$10:$E$5007,$H2956)),IF($H2956="","",INDEX([1]NKC!$D$10:$D$5007,$H2956)))</f>
        <v/>
      </c>
      <c r="E2956" s="49" t="str">
        <f ca="1">IF(IF($H2956="","",INDEX([1]NKC!$E$10:$E$5007,$H2956))=$C$8,"",IF($H2956="","",INDEX([1]NKC!$F$10:$F$5007,$H2956)))</f>
        <v/>
      </c>
      <c r="F2956" s="55" t="str">
        <f ca="1">IF(IF($H2956="","",INDEX([1]NKC!$D$10:$D$5007,$H2956))=$C$8,"",IF($H2956="","",INDEX([1]NKC!$F$10:$F$5007,$H2956)))</f>
        <v/>
      </c>
      <c r="G2956" s="50">
        <f ca="1">IF(SUM(E2956:F2956)=0,0,$G$11+SUM(E$12:$E2956)-SUM(F$12:$F2956))</f>
        <v>0</v>
      </c>
      <c r="H2956" s="51" t="str">
        <f ca="1">IF(IF(TYPE(MATCH($C$8,OFFSET([1]NKC!$D$10,H2955,0):'[1]NKC'!$D$5007,0)+H2955)=16,"",MATCH($C$8,OFFSET([1]NKC!$D$10,H2955,0):'[1]NKC'!$D$5007,0)+H2955)&lt;IF(TYPE(MATCH($C$8,OFFSET([1]NKC!$E$10,H2955,0):'[1]NKC'!$E$5007,0)+H2955)=16,"",MATCH($C$8,OFFSET([1]NKC!$E$10,H2955,0):'[1]NKC'!$E$5007,0)+H2955),IF(TYPE(MATCH($C$8,OFFSET([1]NKC!$D$10,H2955,0):'[1]NKC'!$D$5007,0)+H2955)=16,"",MATCH($C$8,OFFSET([1]NKC!$D$10,H2955,0):'[1]NKC'!$D$5007,0)+H2955),IF(TYPE(MATCH($C$8,OFFSET([1]NKC!$E$10,H2955,0):'[1]NKC'!$E$5007,0)+H2955)=16,"",MATCH($C$8,OFFSET([1]NKC!$E$10,H2955,0):'[1]NKC'!$E$5007,0)+H2955))</f>
        <v/>
      </c>
    </row>
    <row r="2957" spans="1:8" s="52" customFormat="1" ht="14.25" hidden="1">
      <c r="A2957" s="45" t="str">
        <f ca="1">IF($H2957="","",INDEX([1]NKC!$A$10:$A$5007,$H2957))</f>
        <v/>
      </c>
      <c r="B2957" s="46" t="str">
        <f ca="1">IF($H2957="","",INDEX([1]NKC!$B$10:$B$5007,$H2957))</f>
        <v/>
      </c>
      <c r="C2957" s="47" t="str">
        <f ca="1">IF($H2957="","",INDEX([1]NKC!$C$10:$C$5007,$H2957))</f>
        <v/>
      </c>
      <c r="D2957" s="48" t="str">
        <f ca="1">IF(IF($H2957="","",INDEX([1]NKC!$D$10:$D$5007,$H2957))=$C$8,IF($H2957="","",INDEX([1]NKC!$E$10:$E$5007,$H2957)),IF($H2957="","",INDEX([1]NKC!$D$10:$D$5007,$H2957)))</f>
        <v/>
      </c>
      <c r="E2957" s="49" t="str">
        <f ca="1">IF(IF($H2957="","",INDEX([1]NKC!$E$10:$E$5007,$H2957))=$C$8,"",IF($H2957="","",INDEX([1]NKC!$F$10:$F$5007,$H2957)))</f>
        <v/>
      </c>
      <c r="F2957" s="55" t="str">
        <f ca="1">IF(IF($H2957="","",INDEX([1]NKC!$D$10:$D$5007,$H2957))=$C$8,"",IF($H2957="","",INDEX([1]NKC!$F$10:$F$5007,$H2957)))</f>
        <v/>
      </c>
      <c r="G2957" s="50">
        <f ca="1">IF(SUM(E2957:F2957)=0,0,$G$11+SUM(E$12:$E2957)-SUM(F$12:$F2957))</f>
        <v>0</v>
      </c>
      <c r="H2957" s="51" t="str">
        <f ca="1">IF(IF(TYPE(MATCH($C$8,OFFSET([1]NKC!$D$10,H2956,0):'[1]NKC'!$D$5007,0)+H2956)=16,"",MATCH($C$8,OFFSET([1]NKC!$D$10,H2956,0):'[1]NKC'!$D$5007,0)+H2956)&lt;IF(TYPE(MATCH($C$8,OFFSET([1]NKC!$E$10,H2956,0):'[1]NKC'!$E$5007,0)+H2956)=16,"",MATCH($C$8,OFFSET([1]NKC!$E$10,H2956,0):'[1]NKC'!$E$5007,0)+H2956),IF(TYPE(MATCH($C$8,OFFSET([1]NKC!$D$10,H2956,0):'[1]NKC'!$D$5007,0)+H2956)=16,"",MATCH($C$8,OFFSET([1]NKC!$D$10,H2956,0):'[1]NKC'!$D$5007,0)+H2956),IF(TYPE(MATCH($C$8,OFFSET([1]NKC!$E$10,H2956,0):'[1]NKC'!$E$5007,0)+H2956)=16,"",MATCH($C$8,OFFSET([1]NKC!$E$10,H2956,0):'[1]NKC'!$E$5007,0)+H2956))</f>
        <v/>
      </c>
    </row>
    <row r="2958" spans="1:8" s="52" customFormat="1" ht="14.25" hidden="1">
      <c r="A2958" s="45" t="str">
        <f ca="1">IF($H2958="","",INDEX([1]NKC!$A$10:$A$5007,$H2958))</f>
        <v/>
      </c>
      <c r="B2958" s="46" t="str">
        <f ca="1">IF($H2958="","",INDEX([1]NKC!$B$10:$B$5007,$H2958))</f>
        <v/>
      </c>
      <c r="C2958" s="47" t="str">
        <f ca="1">IF($H2958="","",INDEX([1]NKC!$C$10:$C$5007,$H2958))</f>
        <v/>
      </c>
      <c r="D2958" s="48" t="str">
        <f ca="1">IF(IF($H2958="","",INDEX([1]NKC!$D$10:$D$5007,$H2958))=$C$8,IF($H2958="","",INDEX([1]NKC!$E$10:$E$5007,$H2958)),IF($H2958="","",INDEX([1]NKC!$D$10:$D$5007,$H2958)))</f>
        <v/>
      </c>
      <c r="E2958" s="49" t="str">
        <f ca="1">IF(IF($H2958="","",INDEX([1]NKC!$E$10:$E$5007,$H2958))=$C$8,"",IF($H2958="","",INDEX([1]NKC!$F$10:$F$5007,$H2958)))</f>
        <v/>
      </c>
      <c r="F2958" s="55" t="str">
        <f ca="1">IF(IF($H2958="","",INDEX([1]NKC!$D$10:$D$5007,$H2958))=$C$8,"",IF($H2958="","",INDEX([1]NKC!$F$10:$F$5007,$H2958)))</f>
        <v/>
      </c>
      <c r="G2958" s="50">
        <f ca="1">IF(SUM(E2958:F2958)=0,0,$G$11+SUM(E$12:$E2958)-SUM(F$12:$F2958))</f>
        <v>0</v>
      </c>
      <c r="H2958" s="51" t="str">
        <f ca="1">IF(IF(TYPE(MATCH($C$8,OFFSET([1]NKC!$D$10,H2957,0):'[1]NKC'!$D$5007,0)+H2957)=16,"",MATCH($C$8,OFFSET([1]NKC!$D$10,H2957,0):'[1]NKC'!$D$5007,0)+H2957)&lt;IF(TYPE(MATCH($C$8,OFFSET([1]NKC!$E$10,H2957,0):'[1]NKC'!$E$5007,0)+H2957)=16,"",MATCH($C$8,OFFSET([1]NKC!$E$10,H2957,0):'[1]NKC'!$E$5007,0)+H2957),IF(TYPE(MATCH($C$8,OFFSET([1]NKC!$D$10,H2957,0):'[1]NKC'!$D$5007,0)+H2957)=16,"",MATCH($C$8,OFFSET([1]NKC!$D$10,H2957,0):'[1]NKC'!$D$5007,0)+H2957),IF(TYPE(MATCH($C$8,OFFSET([1]NKC!$E$10,H2957,0):'[1]NKC'!$E$5007,0)+H2957)=16,"",MATCH($C$8,OFFSET([1]NKC!$E$10,H2957,0):'[1]NKC'!$E$5007,0)+H2957))</f>
        <v/>
      </c>
    </row>
    <row r="2959" spans="1:8" s="52" customFormat="1" ht="14.25" hidden="1">
      <c r="A2959" s="45" t="str">
        <f ca="1">IF($H2959="","",INDEX([1]NKC!$A$10:$A$5007,$H2959))</f>
        <v/>
      </c>
      <c r="B2959" s="46" t="str">
        <f ca="1">IF($H2959="","",INDEX([1]NKC!$B$10:$B$5007,$H2959))</f>
        <v/>
      </c>
      <c r="C2959" s="47" t="str">
        <f ca="1">IF($H2959="","",INDEX([1]NKC!$C$10:$C$5007,$H2959))</f>
        <v/>
      </c>
      <c r="D2959" s="48" t="str">
        <f ca="1">IF(IF($H2959="","",INDEX([1]NKC!$D$10:$D$5007,$H2959))=$C$8,IF($H2959="","",INDEX([1]NKC!$E$10:$E$5007,$H2959)),IF($H2959="","",INDEX([1]NKC!$D$10:$D$5007,$H2959)))</f>
        <v/>
      </c>
      <c r="E2959" s="49" t="str">
        <f ca="1">IF(IF($H2959="","",INDEX([1]NKC!$E$10:$E$5007,$H2959))=$C$8,"",IF($H2959="","",INDEX([1]NKC!$F$10:$F$5007,$H2959)))</f>
        <v/>
      </c>
      <c r="F2959" s="55" t="str">
        <f ca="1">IF(IF($H2959="","",INDEX([1]NKC!$D$10:$D$5007,$H2959))=$C$8,"",IF($H2959="","",INDEX([1]NKC!$F$10:$F$5007,$H2959)))</f>
        <v/>
      </c>
      <c r="G2959" s="50">
        <f ca="1">IF(SUM(E2959:F2959)=0,0,$G$11+SUM(E$12:$E2959)-SUM(F$12:$F2959))</f>
        <v>0</v>
      </c>
      <c r="H2959" s="51" t="str">
        <f ca="1">IF(IF(TYPE(MATCH($C$8,OFFSET([1]NKC!$D$10,H2958,0):'[1]NKC'!$D$5007,0)+H2958)=16,"",MATCH($C$8,OFFSET([1]NKC!$D$10,H2958,0):'[1]NKC'!$D$5007,0)+H2958)&lt;IF(TYPE(MATCH($C$8,OFFSET([1]NKC!$E$10,H2958,0):'[1]NKC'!$E$5007,0)+H2958)=16,"",MATCH($C$8,OFFSET([1]NKC!$E$10,H2958,0):'[1]NKC'!$E$5007,0)+H2958),IF(TYPE(MATCH($C$8,OFFSET([1]NKC!$D$10,H2958,0):'[1]NKC'!$D$5007,0)+H2958)=16,"",MATCH($C$8,OFFSET([1]NKC!$D$10,H2958,0):'[1]NKC'!$D$5007,0)+H2958),IF(TYPE(MATCH($C$8,OFFSET([1]NKC!$E$10,H2958,0):'[1]NKC'!$E$5007,0)+H2958)=16,"",MATCH($C$8,OFFSET([1]NKC!$E$10,H2958,0):'[1]NKC'!$E$5007,0)+H2958))</f>
        <v/>
      </c>
    </row>
    <row r="2960" spans="1:8" s="52" customFormat="1" ht="14.25" hidden="1">
      <c r="A2960" s="45" t="str">
        <f ca="1">IF($H2960="","",INDEX([1]NKC!$A$10:$A$5007,$H2960))</f>
        <v/>
      </c>
      <c r="B2960" s="46" t="str">
        <f ca="1">IF($H2960="","",INDEX([1]NKC!$B$10:$B$5007,$H2960))</f>
        <v/>
      </c>
      <c r="C2960" s="47" t="str">
        <f ca="1">IF($H2960="","",INDEX([1]NKC!$C$10:$C$5007,$H2960))</f>
        <v/>
      </c>
      <c r="D2960" s="48" t="str">
        <f ca="1">IF(IF($H2960="","",INDEX([1]NKC!$D$10:$D$5007,$H2960))=$C$8,IF($H2960="","",INDEX([1]NKC!$E$10:$E$5007,$H2960)),IF($H2960="","",INDEX([1]NKC!$D$10:$D$5007,$H2960)))</f>
        <v/>
      </c>
      <c r="E2960" s="49" t="str">
        <f ca="1">IF(IF($H2960="","",INDEX([1]NKC!$E$10:$E$5007,$H2960))=$C$8,"",IF($H2960="","",INDEX([1]NKC!$F$10:$F$5007,$H2960)))</f>
        <v/>
      </c>
      <c r="F2960" s="55" t="str">
        <f ca="1">IF(IF($H2960="","",INDEX([1]NKC!$D$10:$D$5007,$H2960))=$C$8,"",IF($H2960="","",INDEX([1]NKC!$F$10:$F$5007,$H2960)))</f>
        <v/>
      </c>
      <c r="G2960" s="50">
        <f ca="1">IF(SUM(E2960:F2960)=0,0,$G$11+SUM(E$12:$E2960)-SUM(F$12:$F2960))</f>
        <v>0</v>
      </c>
      <c r="H2960" s="51" t="str">
        <f ca="1">IF(IF(TYPE(MATCH($C$8,OFFSET([1]NKC!$D$10,H2959,0):'[1]NKC'!$D$5007,0)+H2959)=16,"",MATCH($C$8,OFFSET([1]NKC!$D$10,H2959,0):'[1]NKC'!$D$5007,0)+H2959)&lt;IF(TYPE(MATCH($C$8,OFFSET([1]NKC!$E$10,H2959,0):'[1]NKC'!$E$5007,0)+H2959)=16,"",MATCH($C$8,OFFSET([1]NKC!$E$10,H2959,0):'[1]NKC'!$E$5007,0)+H2959),IF(TYPE(MATCH($C$8,OFFSET([1]NKC!$D$10,H2959,0):'[1]NKC'!$D$5007,0)+H2959)=16,"",MATCH($C$8,OFFSET([1]NKC!$D$10,H2959,0):'[1]NKC'!$D$5007,0)+H2959),IF(TYPE(MATCH($C$8,OFFSET([1]NKC!$E$10,H2959,0):'[1]NKC'!$E$5007,0)+H2959)=16,"",MATCH($C$8,OFFSET([1]NKC!$E$10,H2959,0):'[1]NKC'!$E$5007,0)+H2959))</f>
        <v/>
      </c>
    </row>
    <row r="2961" spans="1:8" s="52" customFormat="1" ht="14.25" hidden="1">
      <c r="A2961" s="45" t="str">
        <f ca="1">IF($H2961="","",INDEX([1]NKC!$A$10:$A$5007,$H2961))</f>
        <v/>
      </c>
      <c r="B2961" s="46" t="str">
        <f ca="1">IF($H2961="","",INDEX([1]NKC!$B$10:$B$5007,$H2961))</f>
        <v/>
      </c>
      <c r="C2961" s="47" t="str">
        <f ca="1">IF($H2961="","",INDEX([1]NKC!$C$10:$C$5007,$H2961))</f>
        <v/>
      </c>
      <c r="D2961" s="48" t="str">
        <f ca="1">IF(IF($H2961="","",INDEX([1]NKC!$D$10:$D$5007,$H2961))=$C$8,IF($H2961="","",INDEX([1]NKC!$E$10:$E$5007,$H2961)),IF($H2961="","",INDEX([1]NKC!$D$10:$D$5007,$H2961)))</f>
        <v/>
      </c>
      <c r="E2961" s="49" t="str">
        <f ca="1">IF(IF($H2961="","",INDEX([1]NKC!$E$10:$E$5007,$H2961))=$C$8,"",IF($H2961="","",INDEX([1]NKC!$F$10:$F$5007,$H2961)))</f>
        <v/>
      </c>
      <c r="F2961" s="55" t="str">
        <f ca="1">IF(IF($H2961="","",INDEX([1]NKC!$D$10:$D$5007,$H2961))=$C$8,"",IF($H2961="","",INDEX([1]NKC!$F$10:$F$5007,$H2961)))</f>
        <v/>
      </c>
      <c r="G2961" s="50">
        <f ca="1">IF(SUM(E2961:F2961)=0,0,$G$11+SUM(E$12:$E2961)-SUM(F$12:$F2961))</f>
        <v>0</v>
      </c>
      <c r="H2961" s="51" t="str">
        <f ca="1">IF(IF(TYPE(MATCH($C$8,OFFSET([1]NKC!$D$10,H2960,0):'[1]NKC'!$D$5007,0)+H2960)=16,"",MATCH($C$8,OFFSET([1]NKC!$D$10,H2960,0):'[1]NKC'!$D$5007,0)+H2960)&lt;IF(TYPE(MATCH($C$8,OFFSET([1]NKC!$E$10,H2960,0):'[1]NKC'!$E$5007,0)+H2960)=16,"",MATCH($C$8,OFFSET([1]NKC!$E$10,H2960,0):'[1]NKC'!$E$5007,0)+H2960),IF(TYPE(MATCH($C$8,OFFSET([1]NKC!$D$10,H2960,0):'[1]NKC'!$D$5007,0)+H2960)=16,"",MATCH($C$8,OFFSET([1]NKC!$D$10,H2960,0):'[1]NKC'!$D$5007,0)+H2960),IF(TYPE(MATCH($C$8,OFFSET([1]NKC!$E$10,H2960,0):'[1]NKC'!$E$5007,0)+H2960)=16,"",MATCH($C$8,OFFSET([1]NKC!$E$10,H2960,0):'[1]NKC'!$E$5007,0)+H2960))</f>
        <v/>
      </c>
    </row>
    <row r="2962" spans="1:8" s="52" customFormat="1" ht="14.25" hidden="1">
      <c r="A2962" s="45" t="str">
        <f ca="1">IF($H2962="","",INDEX([1]NKC!$A$10:$A$5007,$H2962))</f>
        <v/>
      </c>
      <c r="B2962" s="46" t="str">
        <f ca="1">IF($H2962="","",INDEX([1]NKC!$B$10:$B$5007,$H2962))</f>
        <v/>
      </c>
      <c r="C2962" s="47" t="str">
        <f ca="1">IF($H2962="","",INDEX([1]NKC!$C$10:$C$5007,$H2962))</f>
        <v/>
      </c>
      <c r="D2962" s="48" t="str">
        <f ca="1">IF(IF($H2962="","",INDEX([1]NKC!$D$10:$D$5007,$H2962))=$C$8,IF($H2962="","",INDEX([1]NKC!$E$10:$E$5007,$H2962)),IF($H2962="","",INDEX([1]NKC!$D$10:$D$5007,$H2962)))</f>
        <v/>
      </c>
      <c r="E2962" s="49" t="str">
        <f ca="1">IF(IF($H2962="","",INDEX([1]NKC!$E$10:$E$5007,$H2962))=$C$8,"",IF($H2962="","",INDEX([1]NKC!$F$10:$F$5007,$H2962)))</f>
        <v/>
      </c>
      <c r="F2962" s="55" t="str">
        <f ca="1">IF(IF($H2962="","",INDEX([1]NKC!$D$10:$D$5007,$H2962))=$C$8,"",IF($H2962="","",INDEX([1]NKC!$F$10:$F$5007,$H2962)))</f>
        <v/>
      </c>
      <c r="G2962" s="50">
        <f ca="1">IF(SUM(E2962:F2962)=0,0,$G$11+SUM(E$12:$E2962)-SUM(F$12:$F2962))</f>
        <v>0</v>
      </c>
      <c r="H2962" s="51" t="str">
        <f ca="1">IF(IF(TYPE(MATCH($C$8,OFFSET([1]NKC!$D$10,H2961,0):'[1]NKC'!$D$5007,0)+H2961)=16,"",MATCH($C$8,OFFSET([1]NKC!$D$10,H2961,0):'[1]NKC'!$D$5007,0)+H2961)&lt;IF(TYPE(MATCH($C$8,OFFSET([1]NKC!$E$10,H2961,0):'[1]NKC'!$E$5007,0)+H2961)=16,"",MATCH($C$8,OFFSET([1]NKC!$E$10,H2961,0):'[1]NKC'!$E$5007,0)+H2961),IF(TYPE(MATCH($C$8,OFFSET([1]NKC!$D$10,H2961,0):'[1]NKC'!$D$5007,0)+H2961)=16,"",MATCH($C$8,OFFSET([1]NKC!$D$10,H2961,0):'[1]NKC'!$D$5007,0)+H2961),IF(TYPE(MATCH($C$8,OFFSET([1]NKC!$E$10,H2961,0):'[1]NKC'!$E$5007,0)+H2961)=16,"",MATCH($C$8,OFFSET([1]NKC!$E$10,H2961,0):'[1]NKC'!$E$5007,0)+H2961))</f>
        <v/>
      </c>
    </row>
    <row r="2963" spans="1:8" s="52" customFormat="1" ht="14.25" hidden="1">
      <c r="A2963" s="45" t="str">
        <f ca="1">IF($H2963="","",INDEX([1]NKC!$A$10:$A$5007,$H2963))</f>
        <v/>
      </c>
      <c r="B2963" s="46" t="str">
        <f ca="1">IF($H2963="","",INDEX([1]NKC!$B$10:$B$5007,$H2963))</f>
        <v/>
      </c>
      <c r="C2963" s="47" t="str">
        <f ca="1">IF($H2963="","",INDEX([1]NKC!$C$10:$C$5007,$H2963))</f>
        <v/>
      </c>
      <c r="D2963" s="48" t="str">
        <f ca="1">IF(IF($H2963="","",INDEX([1]NKC!$D$10:$D$5007,$H2963))=$C$8,IF($H2963="","",INDEX([1]NKC!$E$10:$E$5007,$H2963)),IF($H2963="","",INDEX([1]NKC!$D$10:$D$5007,$H2963)))</f>
        <v/>
      </c>
      <c r="E2963" s="49" t="str">
        <f ca="1">IF(IF($H2963="","",INDEX([1]NKC!$E$10:$E$5007,$H2963))=$C$8,"",IF($H2963="","",INDEX([1]NKC!$F$10:$F$5007,$H2963)))</f>
        <v/>
      </c>
      <c r="F2963" s="55" t="str">
        <f ca="1">IF(IF($H2963="","",INDEX([1]NKC!$D$10:$D$5007,$H2963))=$C$8,"",IF($H2963="","",INDEX([1]NKC!$F$10:$F$5007,$H2963)))</f>
        <v/>
      </c>
      <c r="G2963" s="50">
        <f ca="1">IF(SUM(E2963:F2963)=0,0,$G$11+SUM(E$12:$E2963)-SUM(F$12:$F2963))</f>
        <v>0</v>
      </c>
      <c r="H2963" s="51" t="str">
        <f ca="1">IF(IF(TYPE(MATCH($C$8,OFFSET([1]NKC!$D$10,H2962,0):'[1]NKC'!$D$5007,0)+H2962)=16,"",MATCH($C$8,OFFSET([1]NKC!$D$10,H2962,0):'[1]NKC'!$D$5007,0)+H2962)&lt;IF(TYPE(MATCH($C$8,OFFSET([1]NKC!$E$10,H2962,0):'[1]NKC'!$E$5007,0)+H2962)=16,"",MATCH($C$8,OFFSET([1]NKC!$E$10,H2962,0):'[1]NKC'!$E$5007,0)+H2962),IF(TYPE(MATCH($C$8,OFFSET([1]NKC!$D$10,H2962,0):'[1]NKC'!$D$5007,0)+H2962)=16,"",MATCH($C$8,OFFSET([1]NKC!$D$10,H2962,0):'[1]NKC'!$D$5007,0)+H2962),IF(TYPE(MATCH($C$8,OFFSET([1]NKC!$E$10,H2962,0):'[1]NKC'!$E$5007,0)+H2962)=16,"",MATCH($C$8,OFFSET([1]NKC!$E$10,H2962,0):'[1]NKC'!$E$5007,0)+H2962))</f>
        <v/>
      </c>
    </row>
    <row r="2964" spans="1:8" s="52" customFormat="1" ht="14.25" hidden="1">
      <c r="A2964" s="45" t="str">
        <f ca="1">IF($H2964="","",INDEX([1]NKC!$A$10:$A$5007,$H2964))</f>
        <v/>
      </c>
      <c r="B2964" s="46" t="str">
        <f ca="1">IF($H2964="","",INDEX([1]NKC!$B$10:$B$5007,$H2964))</f>
        <v/>
      </c>
      <c r="C2964" s="47" t="str">
        <f ca="1">IF($H2964="","",INDEX([1]NKC!$C$10:$C$5007,$H2964))</f>
        <v/>
      </c>
      <c r="D2964" s="48" t="str">
        <f ca="1">IF(IF($H2964="","",INDEX([1]NKC!$D$10:$D$5007,$H2964))=$C$8,IF($H2964="","",INDEX([1]NKC!$E$10:$E$5007,$H2964)),IF($H2964="","",INDEX([1]NKC!$D$10:$D$5007,$H2964)))</f>
        <v/>
      </c>
      <c r="E2964" s="49" t="str">
        <f ca="1">IF(IF($H2964="","",INDEX([1]NKC!$E$10:$E$5007,$H2964))=$C$8,"",IF($H2964="","",INDEX([1]NKC!$F$10:$F$5007,$H2964)))</f>
        <v/>
      </c>
      <c r="F2964" s="55" t="str">
        <f ca="1">IF(IF($H2964="","",INDEX([1]NKC!$D$10:$D$5007,$H2964))=$C$8,"",IF($H2964="","",INDEX([1]NKC!$F$10:$F$5007,$H2964)))</f>
        <v/>
      </c>
      <c r="G2964" s="50">
        <f ca="1">IF(SUM(E2964:F2964)=0,0,$G$11+SUM(E$12:$E2964)-SUM(F$12:$F2964))</f>
        <v>0</v>
      </c>
      <c r="H2964" s="51" t="str">
        <f ca="1">IF(IF(TYPE(MATCH($C$8,OFFSET([1]NKC!$D$10,H2963,0):'[1]NKC'!$D$5007,0)+H2963)=16,"",MATCH($C$8,OFFSET([1]NKC!$D$10,H2963,0):'[1]NKC'!$D$5007,0)+H2963)&lt;IF(TYPE(MATCH($C$8,OFFSET([1]NKC!$E$10,H2963,0):'[1]NKC'!$E$5007,0)+H2963)=16,"",MATCH($C$8,OFFSET([1]NKC!$E$10,H2963,0):'[1]NKC'!$E$5007,0)+H2963),IF(TYPE(MATCH($C$8,OFFSET([1]NKC!$D$10,H2963,0):'[1]NKC'!$D$5007,0)+H2963)=16,"",MATCH($C$8,OFFSET([1]NKC!$D$10,H2963,0):'[1]NKC'!$D$5007,0)+H2963),IF(TYPE(MATCH($C$8,OFFSET([1]NKC!$E$10,H2963,0):'[1]NKC'!$E$5007,0)+H2963)=16,"",MATCH($C$8,OFFSET([1]NKC!$E$10,H2963,0):'[1]NKC'!$E$5007,0)+H2963))</f>
        <v/>
      </c>
    </row>
    <row r="2965" spans="1:8" s="52" customFormat="1" ht="14.25" hidden="1">
      <c r="A2965" s="45" t="str">
        <f ca="1">IF($H2965="","",INDEX([1]NKC!$A$10:$A$5007,$H2965))</f>
        <v/>
      </c>
      <c r="B2965" s="46" t="str">
        <f ca="1">IF($H2965="","",INDEX([1]NKC!$B$10:$B$5007,$H2965))</f>
        <v/>
      </c>
      <c r="C2965" s="47" t="str">
        <f ca="1">IF($H2965="","",INDEX([1]NKC!$C$10:$C$5007,$H2965))</f>
        <v/>
      </c>
      <c r="D2965" s="48" t="str">
        <f ca="1">IF(IF($H2965="","",INDEX([1]NKC!$D$10:$D$5007,$H2965))=$C$8,IF($H2965="","",INDEX([1]NKC!$E$10:$E$5007,$H2965)),IF($H2965="","",INDEX([1]NKC!$D$10:$D$5007,$H2965)))</f>
        <v/>
      </c>
      <c r="E2965" s="49" t="str">
        <f ca="1">IF(IF($H2965="","",INDEX([1]NKC!$E$10:$E$5007,$H2965))=$C$8,"",IF($H2965="","",INDEX([1]NKC!$F$10:$F$5007,$H2965)))</f>
        <v/>
      </c>
      <c r="F2965" s="55" t="str">
        <f ca="1">IF(IF($H2965="","",INDEX([1]NKC!$D$10:$D$5007,$H2965))=$C$8,"",IF($H2965="","",INDEX([1]NKC!$F$10:$F$5007,$H2965)))</f>
        <v/>
      </c>
      <c r="G2965" s="50">
        <f ca="1">IF(SUM(E2965:F2965)=0,0,$G$11+SUM(E$12:$E2965)-SUM(F$12:$F2965))</f>
        <v>0</v>
      </c>
      <c r="H2965" s="51" t="str">
        <f ca="1">IF(IF(TYPE(MATCH($C$8,OFFSET([1]NKC!$D$10,H2964,0):'[1]NKC'!$D$5007,0)+H2964)=16,"",MATCH($C$8,OFFSET([1]NKC!$D$10,H2964,0):'[1]NKC'!$D$5007,0)+H2964)&lt;IF(TYPE(MATCH($C$8,OFFSET([1]NKC!$E$10,H2964,0):'[1]NKC'!$E$5007,0)+H2964)=16,"",MATCH($C$8,OFFSET([1]NKC!$E$10,H2964,0):'[1]NKC'!$E$5007,0)+H2964),IF(TYPE(MATCH($C$8,OFFSET([1]NKC!$D$10,H2964,0):'[1]NKC'!$D$5007,0)+H2964)=16,"",MATCH($C$8,OFFSET([1]NKC!$D$10,H2964,0):'[1]NKC'!$D$5007,0)+H2964),IF(TYPE(MATCH($C$8,OFFSET([1]NKC!$E$10,H2964,0):'[1]NKC'!$E$5007,0)+H2964)=16,"",MATCH($C$8,OFFSET([1]NKC!$E$10,H2964,0):'[1]NKC'!$E$5007,0)+H2964))</f>
        <v/>
      </c>
    </row>
    <row r="2966" spans="1:8" s="52" customFormat="1" ht="14.25" hidden="1">
      <c r="A2966" s="45" t="str">
        <f ca="1">IF($H2966="","",INDEX([1]NKC!$A$10:$A$5007,$H2966))</f>
        <v/>
      </c>
      <c r="B2966" s="46" t="str">
        <f ca="1">IF($H2966="","",INDEX([1]NKC!$B$10:$B$5007,$H2966))</f>
        <v/>
      </c>
      <c r="C2966" s="47" t="str">
        <f ca="1">IF($H2966="","",INDEX([1]NKC!$C$10:$C$5007,$H2966))</f>
        <v/>
      </c>
      <c r="D2966" s="48" t="str">
        <f ca="1">IF(IF($H2966="","",INDEX([1]NKC!$D$10:$D$5007,$H2966))=$C$8,IF($H2966="","",INDEX([1]NKC!$E$10:$E$5007,$H2966)),IF($H2966="","",INDEX([1]NKC!$D$10:$D$5007,$H2966)))</f>
        <v/>
      </c>
      <c r="E2966" s="49" t="str">
        <f ca="1">IF(IF($H2966="","",INDEX([1]NKC!$E$10:$E$5007,$H2966))=$C$8,"",IF($H2966="","",INDEX([1]NKC!$F$10:$F$5007,$H2966)))</f>
        <v/>
      </c>
      <c r="F2966" s="55" t="str">
        <f ca="1">IF(IF($H2966="","",INDEX([1]NKC!$D$10:$D$5007,$H2966))=$C$8,"",IF($H2966="","",INDEX([1]NKC!$F$10:$F$5007,$H2966)))</f>
        <v/>
      </c>
      <c r="G2966" s="50">
        <f ca="1">IF(SUM(E2966:F2966)=0,0,$G$11+SUM(E$12:$E2966)-SUM(F$12:$F2966))</f>
        <v>0</v>
      </c>
      <c r="H2966" s="51" t="str">
        <f ca="1">IF(IF(TYPE(MATCH($C$8,OFFSET([1]NKC!$D$10,H2965,0):'[1]NKC'!$D$5007,0)+H2965)=16,"",MATCH($C$8,OFFSET([1]NKC!$D$10,H2965,0):'[1]NKC'!$D$5007,0)+H2965)&lt;IF(TYPE(MATCH($C$8,OFFSET([1]NKC!$E$10,H2965,0):'[1]NKC'!$E$5007,0)+H2965)=16,"",MATCH($C$8,OFFSET([1]NKC!$E$10,H2965,0):'[1]NKC'!$E$5007,0)+H2965),IF(TYPE(MATCH($C$8,OFFSET([1]NKC!$D$10,H2965,0):'[1]NKC'!$D$5007,0)+H2965)=16,"",MATCH($C$8,OFFSET([1]NKC!$D$10,H2965,0):'[1]NKC'!$D$5007,0)+H2965),IF(TYPE(MATCH($C$8,OFFSET([1]NKC!$E$10,H2965,0):'[1]NKC'!$E$5007,0)+H2965)=16,"",MATCH($C$8,OFFSET([1]NKC!$E$10,H2965,0):'[1]NKC'!$E$5007,0)+H2965))</f>
        <v/>
      </c>
    </row>
    <row r="2967" spans="1:8" s="52" customFormat="1" ht="14.25" hidden="1">
      <c r="A2967" s="45" t="str">
        <f ca="1">IF($H2967="","",INDEX([1]NKC!$A$10:$A$5007,$H2967))</f>
        <v/>
      </c>
      <c r="B2967" s="46" t="str">
        <f ca="1">IF($H2967="","",INDEX([1]NKC!$B$10:$B$5007,$H2967))</f>
        <v/>
      </c>
      <c r="C2967" s="47" t="str">
        <f ca="1">IF($H2967="","",INDEX([1]NKC!$C$10:$C$5007,$H2967))</f>
        <v/>
      </c>
      <c r="D2967" s="48" t="str">
        <f ca="1">IF(IF($H2967="","",INDEX([1]NKC!$D$10:$D$5007,$H2967))=$C$8,IF($H2967="","",INDEX([1]NKC!$E$10:$E$5007,$H2967)),IF($H2967="","",INDEX([1]NKC!$D$10:$D$5007,$H2967)))</f>
        <v/>
      </c>
      <c r="E2967" s="49" t="str">
        <f ca="1">IF(IF($H2967="","",INDEX([1]NKC!$E$10:$E$5007,$H2967))=$C$8,"",IF($H2967="","",INDEX([1]NKC!$F$10:$F$5007,$H2967)))</f>
        <v/>
      </c>
      <c r="F2967" s="55" t="str">
        <f ca="1">IF(IF($H2967="","",INDEX([1]NKC!$D$10:$D$5007,$H2967))=$C$8,"",IF($H2967="","",INDEX([1]NKC!$F$10:$F$5007,$H2967)))</f>
        <v/>
      </c>
      <c r="G2967" s="50">
        <f ca="1">IF(SUM(E2967:F2967)=0,0,$G$11+SUM(E$12:$E2967)-SUM(F$12:$F2967))</f>
        <v>0</v>
      </c>
      <c r="H2967" s="51" t="str">
        <f ca="1">IF(IF(TYPE(MATCH($C$8,OFFSET([1]NKC!$D$10,H2966,0):'[1]NKC'!$D$5007,0)+H2966)=16,"",MATCH($C$8,OFFSET([1]NKC!$D$10,H2966,0):'[1]NKC'!$D$5007,0)+H2966)&lt;IF(TYPE(MATCH($C$8,OFFSET([1]NKC!$E$10,H2966,0):'[1]NKC'!$E$5007,0)+H2966)=16,"",MATCH($C$8,OFFSET([1]NKC!$E$10,H2966,0):'[1]NKC'!$E$5007,0)+H2966),IF(TYPE(MATCH($C$8,OFFSET([1]NKC!$D$10,H2966,0):'[1]NKC'!$D$5007,0)+H2966)=16,"",MATCH($C$8,OFFSET([1]NKC!$D$10,H2966,0):'[1]NKC'!$D$5007,0)+H2966),IF(TYPE(MATCH($C$8,OFFSET([1]NKC!$E$10,H2966,0):'[1]NKC'!$E$5007,0)+H2966)=16,"",MATCH($C$8,OFFSET([1]NKC!$E$10,H2966,0):'[1]NKC'!$E$5007,0)+H2966))</f>
        <v/>
      </c>
    </row>
    <row r="2968" spans="1:8" s="52" customFormat="1" ht="14.25" hidden="1">
      <c r="A2968" s="45" t="str">
        <f ca="1">IF($H2968="","",INDEX([1]NKC!$A$10:$A$5007,$H2968))</f>
        <v/>
      </c>
      <c r="B2968" s="46" t="str">
        <f ca="1">IF($H2968="","",INDEX([1]NKC!$B$10:$B$5007,$H2968))</f>
        <v/>
      </c>
      <c r="C2968" s="47" t="str">
        <f ca="1">IF($H2968="","",INDEX([1]NKC!$C$10:$C$5007,$H2968))</f>
        <v/>
      </c>
      <c r="D2968" s="48" t="str">
        <f ca="1">IF(IF($H2968="","",INDEX([1]NKC!$D$10:$D$5007,$H2968))=$C$8,IF($H2968="","",INDEX([1]NKC!$E$10:$E$5007,$H2968)),IF($H2968="","",INDEX([1]NKC!$D$10:$D$5007,$H2968)))</f>
        <v/>
      </c>
      <c r="E2968" s="49" t="str">
        <f ca="1">IF(IF($H2968="","",INDEX([1]NKC!$E$10:$E$5007,$H2968))=$C$8,"",IF($H2968="","",INDEX([1]NKC!$F$10:$F$5007,$H2968)))</f>
        <v/>
      </c>
      <c r="F2968" s="55" t="str">
        <f ca="1">IF(IF($H2968="","",INDEX([1]NKC!$D$10:$D$5007,$H2968))=$C$8,"",IF($H2968="","",INDEX([1]NKC!$F$10:$F$5007,$H2968)))</f>
        <v/>
      </c>
      <c r="G2968" s="50">
        <f ca="1">IF(SUM(E2968:F2968)=0,0,$G$11+SUM(E$12:$E2968)-SUM(F$12:$F2968))</f>
        <v>0</v>
      </c>
      <c r="H2968" s="51" t="str">
        <f ca="1">IF(IF(TYPE(MATCH($C$8,OFFSET([1]NKC!$D$10,H2967,0):'[1]NKC'!$D$5007,0)+H2967)=16,"",MATCH($C$8,OFFSET([1]NKC!$D$10,H2967,0):'[1]NKC'!$D$5007,0)+H2967)&lt;IF(TYPE(MATCH($C$8,OFFSET([1]NKC!$E$10,H2967,0):'[1]NKC'!$E$5007,0)+H2967)=16,"",MATCH($C$8,OFFSET([1]NKC!$E$10,H2967,0):'[1]NKC'!$E$5007,0)+H2967),IF(TYPE(MATCH($C$8,OFFSET([1]NKC!$D$10,H2967,0):'[1]NKC'!$D$5007,0)+H2967)=16,"",MATCH($C$8,OFFSET([1]NKC!$D$10,H2967,0):'[1]NKC'!$D$5007,0)+H2967),IF(TYPE(MATCH($C$8,OFFSET([1]NKC!$E$10,H2967,0):'[1]NKC'!$E$5007,0)+H2967)=16,"",MATCH($C$8,OFFSET([1]NKC!$E$10,H2967,0):'[1]NKC'!$E$5007,0)+H2967))</f>
        <v/>
      </c>
    </row>
    <row r="2969" spans="1:8" s="52" customFormat="1" ht="14.25" hidden="1">
      <c r="A2969" s="45" t="str">
        <f ca="1">IF($H2969="","",INDEX([1]NKC!$A$10:$A$5007,$H2969))</f>
        <v/>
      </c>
      <c r="B2969" s="46" t="str">
        <f ca="1">IF($H2969="","",INDEX([1]NKC!$B$10:$B$5007,$H2969))</f>
        <v/>
      </c>
      <c r="C2969" s="47" t="str">
        <f ca="1">IF($H2969="","",INDEX([1]NKC!$C$10:$C$5007,$H2969))</f>
        <v/>
      </c>
      <c r="D2969" s="48" t="str">
        <f ca="1">IF(IF($H2969="","",INDEX([1]NKC!$D$10:$D$5007,$H2969))=$C$8,IF($H2969="","",INDEX([1]NKC!$E$10:$E$5007,$H2969)),IF($H2969="","",INDEX([1]NKC!$D$10:$D$5007,$H2969)))</f>
        <v/>
      </c>
      <c r="E2969" s="49" t="str">
        <f ca="1">IF(IF($H2969="","",INDEX([1]NKC!$E$10:$E$5007,$H2969))=$C$8,"",IF($H2969="","",INDEX([1]NKC!$F$10:$F$5007,$H2969)))</f>
        <v/>
      </c>
      <c r="F2969" s="55" t="str">
        <f ca="1">IF(IF($H2969="","",INDEX([1]NKC!$D$10:$D$5007,$H2969))=$C$8,"",IF($H2969="","",INDEX([1]NKC!$F$10:$F$5007,$H2969)))</f>
        <v/>
      </c>
      <c r="G2969" s="50">
        <f ca="1">IF(SUM(E2969:F2969)=0,0,$G$11+SUM(E$12:$E2969)-SUM(F$12:$F2969))</f>
        <v>0</v>
      </c>
      <c r="H2969" s="51" t="str">
        <f ca="1">IF(IF(TYPE(MATCH($C$8,OFFSET([1]NKC!$D$10,H2968,0):'[1]NKC'!$D$5007,0)+H2968)=16,"",MATCH($C$8,OFFSET([1]NKC!$D$10,H2968,0):'[1]NKC'!$D$5007,0)+H2968)&lt;IF(TYPE(MATCH($C$8,OFFSET([1]NKC!$E$10,H2968,0):'[1]NKC'!$E$5007,0)+H2968)=16,"",MATCH($C$8,OFFSET([1]NKC!$E$10,H2968,0):'[1]NKC'!$E$5007,0)+H2968),IF(TYPE(MATCH($C$8,OFFSET([1]NKC!$D$10,H2968,0):'[1]NKC'!$D$5007,0)+H2968)=16,"",MATCH($C$8,OFFSET([1]NKC!$D$10,H2968,0):'[1]NKC'!$D$5007,0)+H2968),IF(TYPE(MATCH($C$8,OFFSET([1]NKC!$E$10,H2968,0):'[1]NKC'!$E$5007,0)+H2968)=16,"",MATCH($C$8,OFFSET([1]NKC!$E$10,H2968,0):'[1]NKC'!$E$5007,0)+H2968))</f>
        <v/>
      </c>
    </row>
    <row r="2970" spans="1:8" s="52" customFormat="1" ht="14.25" hidden="1">
      <c r="A2970" s="45" t="str">
        <f ca="1">IF($H2970="","",INDEX([1]NKC!$A$10:$A$5007,$H2970))</f>
        <v/>
      </c>
      <c r="B2970" s="46" t="str">
        <f ca="1">IF($H2970="","",INDEX([1]NKC!$B$10:$B$5007,$H2970))</f>
        <v/>
      </c>
      <c r="C2970" s="47" t="str">
        <f ca="1">IF($H2970="","",INDEX([1]NKC!$C$10:$C$5007,$H2970))</f>
        <v/>
      </c>
      <c r="D2970" s="48" t="str">
        <f ca="1">IF(IF($H2970="","",INDEX([1]NKC!$D$10:$D$5007,$H2970))=$C$8,IF($H2970="","",INDEX([1]NKC!$E$10:$E$5007,$H2970)),IF($H2970="","",INDEX([1]NKC!$D$10:$D$5007,$H2970)))</f>
        <v/>
      </c>
      <c r="E2970" s="49" t="str">
        <f ca="1">IF(IF($H2970="","",INDEX([1]NKC!$E$10:$E$5007,$H2970))=$C$8,"",IF($H2970="","",INDEX([1]NKC!$F$10:$F$5007,$H2970)))</f>
        <v/>
      </c>
      <c r="F2970" s="55" t="str">
        <f ca="1">IF(IF($H2970="","",INDEX([1]NKC!$D$10:$D$5007,$H2970))=$C$8,"",IF($H2970="","",INDEX([1]NKC!$F$10:$F$5007,$H2970)))</f>
        <v/>
      </c>
      <c r="G2970" s="50">
        <f ca="1">IF(SUM(E2970:F2970)=0,0,$G$11+SUM(E$12:$E2970)-SUM(F$12:$F2970))</f>
        <v>0</v>
      </c>
      <c r="H2970" s="51" t="str">
        <f ca="1">IF(IF(TYPE(MATCH($C$8,OFFSET([1]NKC!$D$10,H2969,0):'[1]NKC'!$D$5007,0)+H2969)=16,"",MATCH($C$8,OFFSET([1]NKC!$D$10,H2969,0):'[1]NKC'!$D$5007,0)+H2969)&lt;IF(TYPE(MATCH($C$8,OFFSET([1]NKC!$E$10,H2969,0):'[1]NKC'!$E$5007,0)+H2969)=16,"",MATCH($C$8,OFFSET([1]NKC!$E$10,H2969,0):'[1]NKC'!$E$5007,0)+H2969),IF(TYPE(MATCH($C$8,OFFSET([1]NKC!$D$10,H2969,0):'[1]NKC'!$D$5007,0)+H2969)=16,"",MATCH($C$8,OFFSET([1]NKC!$D$10,H2969,0):'[1]NKC'!$D$5007,0)+H2969),IF(TYPE(MATCH($C$8,OFFSET([1]NKC!$E$10,H2969,0):'[1]NKC'!$E$5007,0)+H2969)=16,"",MATCH($C$8,OFFSET([1]NKC!$E$10,H2969,0):'[1]NKC'!$E$5007,0)+H2969))</f>
        <v/>
      </c>
    </row>
    <row r="2971" spans="1:8" s="52" customFormat="1" ht="14.25" hidden="1">
      <c r="A2971" s="45" t="str">
        <f ca="1">IF($H2971="","",INDEX([1]NKC!$A$10:$A$5007,$H2971))</f>
        <v/>
      </c>
      <c r="B2971" s="46" t="str">
        <f ca="1">IF($H2971="","",INDEX([1]NKC!$B$10:$B$5007,$H2971))</f>
        <v/>
      </c>
      <c r="C2971" s="47" t="str">
        <f ca="1">IF($H2971="","",INDEX([1]NKC!$C$10:$C$5007,$H2971))</f>
        <v/>
      </c>
      <c r="D2971" s="48" t="str">
        <f ca="1">IF(IF($H2971="","",INDEX([1]NKC!$D$10:$D$5007,$H2971))=$C$8,IF($H2971="","",INDEX([1]NKC!$E$10:$E$5007,$H2971)),IF($H2971="","",INDEX([1]NKC!$D$10:$D$5007,$H2971)))</f>
        <v/>
      </c>
      <c r="E2971" s="49" t="str">
        <f ca="1">IF(IF($H2971="","",INDEX([1]NKC!$E$10:$E$5007,$H2971))=$C$8,"",IF($H2971="","",INDEX([1]NKC!$F$10:$F$5007,$H2971)))</f>
        <v/>
      </c>
      <c r="F2971" s="55" t="str">
        <f ca="1">IF(IF($H2971="","",INDEX([1]NKC!$D$10:$D$5007,$H2971))=$C$8,"",IF($H2971="","",INDEX([1]NKC!$F$10:$F$5007,$H2971)))</f>
        <v/>
      </c>
      <c r="G2971" s="50">
        <f ca="1">IF(SUM(E2971:F2971)=0,0,$G$11+SUM(E$12:$E2971)-SUM(F$12:$F2971))</f>
        <v>0</v>
      </c>
      <c r="H2971" s="51" t="str">
        <f ca="1">IF(IF(TYPE(MATCH($C$8,OFFSET([1]NKC!$D$10,H2970,0):'[1]NKC'!$D$5007,0)+H2970)=16,"",MATCH($C$8,OFFSET([1]NKC!$D$10,H2970,0):'[1]NKC'!$D$5007,0)+H2970)&lt;IF(TYPE(MATCH($C$8,OFFSET([1]NKC!$E$10,H2970,0):'[1]NKC'!$E$5007,0)+H2970)=16,"",MATCH($C$8,OFFSET([1]NKC!$E$10,H2970,0):'[1]NKC'!$E$5007,0)+H2970),IF(TYPE(MATCH($C$8,OFFSET([1]NKC!$D$10,H2970,0):'[1]NKC'!$D$5007,0)+H2970)=16,"",MATCH($C$8,OFFSET([1]NKC!$D$10,H2970,0):'[1]NKC'!$D$5007,0)+H2970),IF(TYPE(MATCH($C$8,OFFSET([1]NKC!$E$10,H2970,0):'[1]NKC'!$E$5007,0)+H2970)=16,"",MATCH($C$8,OFFSET([1]NKC!$E$10,H2970,0):'[1]NKC'!$E$5007,0)+H2970))</f>
        <v/>
      </c>
    </row>
    <row r="2972" spans="1:8" s="52" customFormat="1" ht="14.25" hidden="1">
      <c r="A2972" s="45" t="str">
        <f ca="1">IF($H2972="","",INDEX([1]NKC!$A$10:$A$5007,$H2972))</f>
        <v/>
      </c>
      <c r="B2972" s="46" t="str">
        <f ca="1">IF($H2972="","",INDEX([1]NKC!$B$10:$B$5007,$H2972))</f>
        <v/>
      </c>
      <c r="C2972" s="47" t="str">
        <f ca="1">IF($H2972="","",INDEX([1]NKC!$C$10:$C$5007,$H2972))</f>
        <v/>
      </c>
      <c r="D2972" s="48" t="str">
        <f ca="1">IF(IF($H2972="","",INDEX([1]NKC!$D$10:$D$5007,$H2972))=$C$8,IF($H2972="","",INDEX([1]NKC!$E$10:$E$5007,$H2972)),IF($H2972="","",INDEX([1]NKC!$D$10:$D$5007,$H2972)))</f>
        <v/>
      </c>
      <c r="E2972" s="49" t="str">
        <f ca="1">IF(IF($H2972="","",INDEX([1]NKC!$E$10:$E$5007,$H2972))=$C$8,"",IF($H2972="","",INDEX([1]NKC!$F$10:$F$5007,$H2972)))</f>
        <v/>
      </c>
      <c r="F2972" s="55" t="str">
        <f ca="1">IF(IF($H2972="","",INDEX([1]NKC!$D$10:$D$5007,$H2972))=$C$8,"",IF($H2972="","",INDEX([1]NKC!$F$10:$F$5007,$H2972)))</f>
        <v/>
      </c>
      <c r="G2972" s="50">
        <f ca="1">IF(SUM(E2972:F2972)=0,0,$G$11+SUM(E$12:$E2972)-SUM(F$12:$F2972))</f>
        <v>0</v>
      </c>
      <c r="H2972" s="51" t="str">
        <f ca="1">IF(IF(TYPE(MATCH($C$8,OFFSET([1]NKC!$D$10,H2971,0):'[1]NKC'!$D$5007,0)+H2971)=16,"",MATCH($C$8,OFFSET([1]NKC!$D$10,H2971,0):'[1]NKC'!$D$5007,0)+H2971)&lt;IF(TYPE(MATCH($C$8,OFFSET([1]NKC!$E$10,H2971,0):'[1]NKC'!$E$5007,0)+H2971)=16,"",MATCH($C$8,OFFSET([1]NKC!$E$10,H2971,0):'[1]NKC'!$E$5007,0)+H2971),IF(TYPE(MATCH($C$8,OFFSET([1]NKC!$D$10,H2971,0):'[1]NKC'!$D$5007,0)+H2971)=16,"",MATCH($C$8,OFFSET([1]NKC!$D$10,H2971,0):'[1]NKC'!$D$5007,0)+H2971),IF(TYPE(MATCH($C$8,OFFSET([1]NKC!$E$10,H2971,0):'[1]NKC'!$E$5007,0)+H2971)=16,"",MATCH($C$8,OFFSET([1]NKC!$E$10,H2971,0):'[1]NKC'!$E$5007,0)+H2971))</f>
        <v/>
      </c>
    </row>
    <row r="2973" spans="1:8" s="52" customFormat="1" ht="14.25" hidden="1">
      <c r="A2973" s="45" t="str">
        <f ca="1">IF($H2973="","",INDEX([1]NKC!$A$10:$A$5007,$H2973))</f>
        <v/>
      </c>
      <c r="B2973" s="46" t="str">
        <f ca="1">IF($H2973="","",INDEX([1]NKC!$B$10:$B$5007,$H2973))</f>
        <v/>
      </c>
      <c r="C2973" s="47" t="str">
        <f ca="1">IF($H2973="","",INDEX([1]NKC!$C$10:$C$5007,$H2973))</f>
        <v/>
      </c>
      <c r="D2973" s="48" t="str">
        <f ca="1">IF(IF($H2973="","",INDEX([1]NKC!$D$10:$D$5007,$H2973))=$C$8,IF($H2973="","",INDEX([1]NKC!$E$10:$E$5007,$H2973)),IF($H2973="","",INDEX([1]NKC!$D$10:$D$5007,$H2973)))</f>
        <v/>
      </c>
      <c r="E2973" s="49" t="str">
        <f ca="1">IF(IF($H2973="","",INDEX([1]NKC!$E$10:$E$5007,$H2973))=$C$8,"",IF($H2973="","",INDEX([1]NKC!$F$10:$F$5007,$H2973)))</f>
        <v/>
      </c>
      <c r="F2973" s="55" t="str">
        <f ca="1">IF(IF($H2973="","",INDEX([1]NKC!$D$10:$D$5007,$H2973))=$C$8,"",IF($H2973="","",INDEX([1]NKC!$F$10:$F$5007,$H2973)))</f>
        <v/>
      </c>
      <c r="G2973" s="50">
        <f ca="1">IF(SUM(E2973:F2973)=0,0,$G$11+SUM(E$12:$E2973)-SUM(F$12:$F2973))</f>
        <v>0</v>
      </c>
      <c r="H2973" s="51" t="str">
        <f ca="1">IF(IF(TYPE(MATCH($C$8,OFFSET([1]NKC!$D$10,H2972,0):'[1]NKC'!$D$5007,0)+H2972)=16,"",MATCH($C$8,OFFSET([1]NKC!$D$10,H2972,0):'[1]NKC'!$D$5007,0)+H2972)&lt;IF(TYPE(MATCH($C$8,OFFSET([1]NKC!$E$10,H2972,0):'[1]NKC'!$E$5007,0)+H2972)=16,"",MATCH($C$8,OFFSET([1]NKC!$E$10,H2972,0):'[1]NKC'!$E$5007,0)+H2972),IF(TYPE(MATCH($C$8,OFFSET([1]NKC!$D$10,H2972,0):'[1]NKC'!$D$5007,0)+H2972)=16,"",MATCH($C$8,OFFSET([1]NKC!$D$10,H2972,0):'[1]NKC'!$D$5007,0)+H2972),IF(TYPE(MATCH($C$8,OFFSET([1]NKC!$E$10,H2972,0):'[1]NKC'!$E$5007,0)+H2972)=16,"",MATCH($C$8,OFFSET([1]NKC!$E$10,H2972,0):'[1]NKC'!$E$5007,0)+H2972))</f>
        <v/>
      </c>
    </row>
    <row r="2974" spans="1:8" s="52" customFormat="1" ht="14.25" hidden="1">
      <c r="A2974" s="45" t="str">
        <f ca="1">IF($H2974="","",INDEX([1]NKC!$A$10:$A$5007,$H2974))</f>
        <v/>
      </c>
      <c r="B2974" s="46" t="str">
        <f ca="1">IF($H2974="","",INDEX([1]NKC!$B$10:$B$5007,$H2974))</f>
        <v/>
      </c>
      <c r="C2974" s="47" t="str">
        <f ca="1">IF($H2974="","",INDEX([1]NKC!$C$10:$C$5007,$H2974))</f>
        <v/>
      </c>
      <c r="D2974" s="48" t="str">
        <f ca="1">IF(IF($H2974="","",INDEX([1]NKC!$D$10:$D$5007,$H2974))=$C$8,IF($H2974="","",INDEX([1]NKC!$E$10:$E$5007,$H2974)),IF($H2974="","",INDEX([1]NKC!$D$10:$D$5007,$H2974)))</f>
        <v/>
      </c>
      <c r="E2974" s="49" t="str">
        <f ca="1">IF(IF($H2974="","",INDEX([1]NKC!$E$10:$E$5007,$H2974))=$C$8,"",IF($H2974="","",INDEX([1]NKC!$F$10:$F$5007,$H2974)))</f>
        <v/>
      </c>
      <c r="F2974" s="55" t="str">
        <f ca="1">IF(IF($H2974="","",INDEX([1]NKC!$D$10:$D$5007,$H2974))=$C$8,"",IF($H2974="","",INDEX([1]NKC!$F$10:$F$5007,$H2974)))</f>
        <v/>
      </c>
      <c r="G2974" s="50">
        <f ca="1">IF(SUM(E2974:F2974)=0,0,$G$11+SUM(E$12:$E2974)-SUM(F$12:$F2974))</f>
        <v>0</v>
      </c>
      <c r="H2974" s="51" t="str">
        <f ca="1">IF(IF(TYPE(MATCH($C$8,OFFSET([1]NKC!$D$10,H2973,0):'[1]NKC'!$D$5007,0)+H2973)=16,"",MATCH($C$8,OFFSET([1]NKC!$D$10,H2973,0):'[1]NKC'!$D$5007,0)+H2973)&lt;IF(TYPE(MATCH($C$8,OFFSET([1]NKC!$E$10,H2973,0):'[1]NKC'!$E$5007,0)+H2973)=16,"",MATCH($C$8,OFFSET([1]NKC!$E$10,H2973,0):'[1]NKC'!$E$5007,0)+H2973),IF(TYPE(MATCH($C$8,OFFSET([1]NKC!$D$10,H2973,0):'[1]NKC'!$D$5007,0)+H2973)=16,"",MATCH($C$8,OFFSET([1]NKC!$D$10,H2973,0):'[1]NKC'!$D$5007,0)+H2973),IF(TYPE(MATCH($C$8,OFFSET([1]NKC!$E$10,H2973,0):'[1]NKC'!$E$5007,0)+H2973)=16,"",MATCH($C$8,OFFSET([1]NKC!$E$10,H2973,0):'[1]NKC'!$E$5007,0)+H2973))</f>
        <v/>
      </c>
    </row>
    <row r="2975" spans="1:8" s="52" customFormat="1" ht="14.25" hidden="1">
      <c r="A2975" s="45" t="str">
        <f ca="1">IF($H2975="","",INDEX([1]NKC!$A$10:$A$5007,$H2975))</f>
        <v/>
      </c>
      <c r="B2975" s="46" t="str">
        <f ca="1">IF($H2975="","",INDEX([1]NKC!$B$10:$B$5007,$H2975))</f>
        <v/>
      </c>
      <c r="C2975" s="47" t="str">
        <f ca="1">IF($H2975="","",INDEX([1]NKC!$C$10:$C$5007,$H2975))</f>
        <v/>
      </c>
      <c r="D2975" s="48" t="str">
        <f ca="1">IF(IF($H2975="","",INDEX([1]NKC!$D$10:$D$5007,$H2975))=$C$8,IF($H2975="","",INDEX([1]NKC!$E$10:$E$5007,$H2975)),IF($H2975="","",INDEX([1]NKC!$D$10:$D$5007,$H2975)))</f>
        <v/>
      </c>
      <c r="E2975" s="49" t="str">
        <f ca="1">IF(IF($H2975="","",INDEX([1]NKC!$E$10:$E$5007,$H2975))=$C$8,"",IF($H2975="","",INDEX([1]NKC!$F$10:$F$5007,$H2975)))</f>
        <v/>
      </c>
      <c r="F2975" s="55" t="str">
        <f ca="1">IF(IF($H2975="","",INDEX([1]NKC!$D$10:$D$5007,$H2975))=$C$8,"",IF($H2975="","",INDEX([1]NKC!$F$10:$F$5007,$H2975)))</f>
        <v/>
      </c>
      <c r="G2975" s="50">
        <f ca="1">IF(SUM(E2975:F2975)=0,0,$G$11+SUM(E$12:$E2975)-SUM(F$12:$F2975))</f>
        <v>0</v>
      </c>
      <c r="H2975" s="51" t="str">
        <f ca="1">IF(IF(TYPE(MATCH($C$8,OFFSET([1]NKC!$D$10,H2974,0):'[1]NKC'!$D$5007,0)+H2974)=16,"",MATCH($C$8,OFFSET([1]NKC!$D$10,H2974,0):'[1]NKC'!$D$5007,0)+H2974)&lt;IF(TYPE(MATCH($C$8,OFFSET([1]NKC!$E$10,H2974,0):'[1]NKC'!$E$5007,0)+H2974)=16,"",MATCH($C$8,OFFSET([1]NKC!$E$10,H2974,0):'[1]NKC'!$E$5007,0)+H2974),IF(TYPE(MATCH($C$8,OFFSET([1]NKC!$D$10,H2974,0):'[1]NKC'!$D$5007,0)+H2974)=16,"",MATCH($C$8,OFFSET([1]NKC!$D$10,H2974,0):'[1]NKC'!$D$5007,0)+H2974),IF(TYPE(MATCH($C$8,OFFSET([1]NKC!$E$10,H2974,0):'[1]NKC'!$E$5007,0)+H2974)=16,"",MATCH($C$8,OFFSET([1]NKC!$E$10,H2974,0):'[1]NKC'!$E$5007,0)+H2974))</f>
        <v/>
      </c>
    </row>
    <row r="2976" spans="1:8" s="52" customFormat="1" ht="14.25" hidden="1">
      <c r="A2976" s="45" t="str">
        <f ca="1">IF($H2976="","",INDEX([1]NKC!$A$10:$A$5007,$H2976))</f>
        <v/>
      </c>
      <c r="B2976" s="46" t="str">
        <f ca="1">IF($H2976="","",INDEX([1]NKC!$B$10:$B$5007,$H2976))</f>
        <v/>
      </c>
      <c r="C2976" s="47" t="str">
        <f ca="1">IF($H2976="","",INDEX([1]NKC!$C$10:$C$5007,$H2976))</f>
        <v/>
      </c>
      <c r="D2976" s="48" t="str">
        <f ca="1">IF(IF($H2976="","",INDEX([1]NKC!$D$10:$D$5007,$H2976))=$C$8,IF($H2976="","",INDEX([1]NKC!$E$10:$E$5007,$H2976)),IF($H2976="","",INDEX([1]NKC!$D$10:$D$5007,$H2976)))</f>
        <v/>
      </c>
      <c r="E2976" s="49" t="str">
        <f ca="1">IF(IF($H2976="","",INDEX([1]NKC!$E$10:$E$5007,$H2976))=$C$8,"",IF($H2976="","",INDEX([1]NKC!$F$10:$F$5007,$H2976)))</f>
        <v/>
      </c>
      <c r="F2976" s="55" t="str">
        <f ca="1">IF(IF($H2976="","",INDEX([1]NKC!$D$10:$D$5007,$H2976))=$C$8,"",IF($H2976="","",INDEX([1]NKC!$F$10:$F$5007,$H2976)))</f>
        <v/>
      </c>
      <c r="G2976" s="50">
        <f ca="1">IF(SUM(E2976:F2976)=0,0,$G$11+SUM(E$12:$E2976)-SUM(F$12:$F2976))</f>
        <v>0</v>
      </c>
      <c r="H2976" s="51" t="str">
        <f ca="1">IF(IF(TYPE(MATCH($C$8,OFFSET([1]NKC!$D$10,H2975,0):'[1]NKC'!$D$5007,0)+H2975)=16,"",MATCH($C$8,OFFSET([1]NKC!$D$10,H2975,0):'[1]NKC'!$D$5007,0)+H2975)&lt;IF(TYPE(MATCH($C$8,OFFSET([1]NKC!$E$10,H2975,0):'[1]NKC'!$E$5007,0)+H2975)=16,"",MATCH($C$8,OFFSET([1]NKC!$E$10,H2975,0):'[1]NKC'!$E$5007,0)+H2975),IF(TYPE(MATCH($C$8,OFFSET([1]NKC!$D$10,H2975,0):'[1]NKC'!$D$5007,0)+H2975)=16,"",MATCH($C$8,OFFSET([1]NKC!$D$10,H2975,0):'[1]NKC'!$D$5007,0)+H2975),IF(TYPE(MATCH($C$8,OFFSET([1]NKC!$E$10,H2975,0):'[1]NKC'!$E$5007,0)+H2975)=16,"",MATCH($C$8,OFFSET([1]NKC!$E$10,H2975,0):'[1]NKC'!$E$5007,0)+H2975))</f>
        <v/>
      </c>
    </row>
    <row r="2977" spans="1:8" s="52" customFormat="1" ht="14.25" hidden="1">
      <c r="A2977" s="45" t="str">
        <f ca="1">IF($H2977="","",INDEX([1]NKC!$A$10:$A$5007,$H2977))</f>
        <v/>
      </c>
      <c r="B2977" s="46" t="str">
        <f ca="1">IF($H2977="","",INDEX([1]NKC!$B$10:$B$5007,$H2977))</f>
        <v/>
      </c>
      <c r="C2977" s="47" t="str">
        <f ca="1">IF($H2977="","",INDEX([1]NKC!$C$10:$C$5007,$H2977))</f>
        <v/>
      </c>
      <c r="D2977" s="48" t="str">
        <f ca="1">IF(IF($H2977="","",INDEX([1]NKC!$D$10:$D$5007,$H2977))=$C$8,IF($H2977="","",INDEX([1]NKC!$E$10:$E$5007,$H2977)),IF($H2977="","",INDEX([1]NKC!$D$10:$D$5007,$H2977)))</f>
        <v/>
      </c>
      <c r="E2977" s="49" t="str">
        <f ca="1">IF(IF($H2977="","",INDEX([1]NKC!$E$10:$E$5007,$H2977))=$C$8,"",IF($H2977="","",INDEX([1]NKC!$F$10:$F$5007,$H2977)))</f>
        <v/>
      </c>
      <c r="F2977" s="55" t="str">
        <f ca="1">IF(IF($H2977="","",INDEX([1]NKC!$D$10:$D$5007,$H2977))=$C$8,"",IF($H2977="","",INDEX([1]NKC!$F$10:$F$5007,$H2977)))</f>
        <v/>
      </c>
      <c r="G2977" s="50">
        <f ca="1">IF(SUM(E2977:F2977)=0,0,$G$11+SUM(E$12:$E2977)-SUM(F$12:$F2977))</f>
        <v>0</v>
      </c>
      <c r="H2977" s="51" t="str">
        <f ca="1">IF(IF(TYPE(MATCH($C$8,OFFSET([1]NKC!$D$10,H2976,0):'[1]NKC'!$D$5007,0)+H2976)=16,"",MATCH($C$8,OFFSET([1]NKC!$D$10,H2976,0):'[1]NKC'!$D$5007,0)+H2976)&lt;IF(TYPE(MATCH($C$8,OFFSET([1]NKC!$E$10,H2976,0):'[1]NKC'!$E$5007,0)+H2976)=16,"",MATCH($C$8,OFFSET([1]NKC!$E$10,H2976,0):'[1]NKC'!$E$5007,0)+H2976),IF(TYPE(MATCH($C$8,OFFSET([1]NKC!$D$10,H2976,0):'[1]NKC'!$D$5007,0)+H2976)=16,"",MATCH($C$8,OFFSET([1]NKC!$D$10,H2976,0):'[1]NKC'!$D$5007,0)+H2976),IF(TYPE(MATCH($C$8,OFFSET([1]NKC!$E$10,H2976,0):'[1]NKC'!$E$5007,0)+H2976)=16,"",MATCH($C$8,OFFSET([1]NKC!$E$10,H2976,0):'[1]NKC'!$E$5007,0)+H2976))</f>
        <v/>
      </c>
    </row>
    <row r="2978" spans="1:8" s="52" customFormat="1" ht="14.25" hidden="1">
      <c r="A2978" s="45" t="str">
        <f ca="1">IF($H2978="","",INDEX([1]NKC!$A$10:$A$5007,$H2978))</f>
        <v/>
      </c>
      <c r="B2978" s="46" t="str">
        <f ca="1">IF($H2978="","",INDEX([1]NKC!$B$10:$B$5007,$H2978))</f>
        <v/>
      </c>
      <c r="C2978" s="47" t="str">
        <f ca="1">IF($H2978="","",INDEX([1]NKC!$C$10:$C$5007,$H2978))</f>
        <v/>
      </c>
      <c r="D2978" s="48" t="str">
        <f ca="1">IF(IF($H2978="","",INDEX([1]NKC!$D$10:$D$5007,$H2978))=$C$8,IF($H2978="","",INDEX([1]NKC!$E$10:$E$5007,$H2978)),IF($H2978="","",INDEX([1]NKC!$D$10:$D$5007,$H2978)))</f>
        <v/>
      </c>
      <c r="E2978" s="49" t="str">
        <f ca="1">IF(IF($H2978="","",INDEX([1]NKC!$E$10:$E$5007,$H2978))=$C$8,"",IF($H2978="","",INDEX([1]NKC!$F$10:$F$5007,$H2978)))</f>
        <v/>
      </c>
      <c r="F2978" s="55" t="str">
        <f ca="1">IF(IF($H2978="","",INDEX([1]NKC!$D$10:$D$5007,$H2978))=$C$8,"",IF($H2978="","",INDEX([1]NKC!$F$10:$F$5007,$H2978)))</f>
        <v/>
      </c>
      <c r="G2978" s="50">
        <f ca="1">IF(SUM(E2978:F2978)=0,0,$G$11+SUM(E$12:$E2978)-SUM(F$12:$F2978))</f>
        <v>0</v>
      </c>
      <c r="H2978" s="51" t="str">
        <f ca="1">IF(IF(TYPE(MATCH($C$8,OFFSET([1]NKC!$D$10,H2977,0):'[1]NKC'!$D$5007,0)+H2977)=16,"",MATCH($C$8,OFFSET([1]NKC!$D$10,H2977,0):'[1]NKC'!$D$5007,0)+H2977)&lt;IF(TYPE(MATCH($C$8,OFFSET([1]NKC!$E$10,H2977,0):'[1]NKC'!$E$5007,0)+H2977)=16,"",MATCH($C$8,OFFSET([1]NKC!$E$10,H2977,0):'[1]NKC'!$E$5007,0)+H2977),IF(TYPE(MATCH($C$8,OFFSET([1]NKC!$D$10,H2977,0):'[1]NKC'!$D$5007,0)+H2977)=16,"",MATCH($C$8,OFFSET([1]NKC!$D$10,H2977,0):'[1]NKC'!$D$5007,0)+H2977),IF(TYPE(MATCH($C$8,OFFSET([1]NKC!$E$10,H2977,0):'[1]NKC'!$E$5007,0)+H2977)=16,"",MATCH($C$8,OFFSET([1]NKC!$E$10,H2977,0):'[1]NKC'!$E$5007,0)+H2977))</f>
        <v/>
      </c>
    </row>
    <row r="2979" spans="1:8" s="52" customFormat="1" ht="14.25" hidden="1">
      <c r="A2979" s="45" t="str">
        <f ca="1">IF($H2979="","",INDEX([1]NKC!$A$10:$A$5007,$H2979))</f>
        <v/>
      </c>
      <c r="B2979" s="46" t="str">
        <f ca="1">IF($H2979="","",INDEX([1]NKC!$B$10:$B$5007,$H2979))</f>
        <v/>
      </c>
      <c r="C2979" s="47" t="str">
        <f ca="1">IF($H2979="","",INDEX([1]NKC!$C$10:$C$5007,$H2979))</f>
        <v/>
      </c>
      <c r="D2979" s="48" t="str">
        <f ca="1">IF(IF($H2979="","",INDEX([1]NKC!$D$10:$D$5007,$H2979))=$C$8,IF($H2979="","",INDEX([1]NKC!$E$10:$E$5007,$H2979)),IF($H2979="","",INDEX([1]NKC!$D$10:$D$5007,$H2979)))</f>
        <v/>
      </c>
      <c r="E2979" s="49" t="str">
        <f ca="1">IF(IF($H2979="","",INDEX([1]NKC!$E$10:$E$5007,$H2979))=$C$8,"",IF($H2979="","",INDEX([1]NKC!$F$10:$F$5007,$H2979)))</f>
        <v/>
      </c>
      <c r="F2979" s="55" t="str">
        <f ca="1">IF(IF($H2979="","",INDEX([1]NKC!$D$10:$D$5007,$H2979))=$C$8,"",IF($H2979="","",INDEX([1]NKC!$F$10:$F$5007,$H2979)))</f>
        <v/>
      </c>
      <c r="G2979" s="50">
        <f ca="1">IF(SUM(E2979:F2979)=0,0,$G$11+SUM(E$12:$E2979)-SUM(F$12:$F2979))</f>
        <v>0</v>
      </c>
      <c r="H2979" s="51" t="str">
        <f ca="1">IF(IF(TYPE(MATCH($C$8,OFFSET([1]NKC!$D$10,H2978,0):'[1]NKC'!$D$5007,0)+H2978)=16,"",MATCH($C$8,OFFSET([1]NKC!$D$10,H2978,0):'[1]NKC'!$D$5007,0)+H2978)&lt;IF(TYPE(MATCH($C$8,OFFSET([1]NKC!$E$10,H2978,0):'[1]NKC'!$E$5007,0)+H2978)=16,"",MATCH($C$8,OFFSET([1]NKC!$E$10,H2978,0):'[1]NKC'!$E$5007,0)+H2978),IF(TYPE(MATCH($C$8,OFFSET([1]NKC!$D$10,H2978,0):'[1]NKC'!$D$5007,0)+H2978)=16,"",MATCH($C$8,OFFSET([1]NKC!$D$10,H2978,0):'[1]NKC'!$D$5007,0)+H2978),IF(TYPE(MATCH($C$8,OFFSET([1]NKC!$E$10,H2978,0):'[1]NKC'!$E$5007,0)+H2978)=16,"",MATCH($C$8,OFFSET([1]NKC!$E$10,H2978,0):'[1]NKC'!$E$5007,0)+H2978))</f>
        <v/>
      </c>
    </row>
    <row r="2980" spans="1:8" s="52" customFormat="1" ht="14.25" hidden="1">
      <c r="A2980" s="45" t="str">
        <f ca="1">IF($H2980="","",INDEX([1]NKC!$A$10:$A$5007,$H2980))</f>
        <v/>
      </c>
      <c r="B2980" s="46" t="str">
        <f ca="1">IF($H2980="","",INDEX([1]NKC!$B$10:$B$5007,$H2980))</f>
        <v/>
      </c>
      <c r="C2980" s="47" t="str">
        <f ca="1">IF($H2980="","",INDEX([1]NKC!$C$10:$C$5007,$H2980))</f>
        <v/>
      </c>
      <c r="D2980" s="48" t="str">
        <f ca="1">IF(IF($H2980="","",INDEX([1]NKC!$D$10:$D$5007,$H2980))=$C$8,IF($H2980="","",INDEX([1]NKC!$E$10:$E$5007,$H2980)),IF($H2980="","",INDEX([1]NKC!$D$10:$D$5007,$H2980)))</f>
        <v/>
      </c>
      <c r="E2980" s="49" t="str">
        <f ca="1">IF(IF($H2980="","",INDEX([1]NKC!$E$10:$E$5007,$H2980))=$C$8,"",IF($H2980="","",INDEX([1]NKC!$F$10:$F$5007,$H2980)))</f>
        <v/>
      </c>
      <c r="F2980" s="55" t="str">
        <f ca="1">IF(IF($H2980="","",INDEX([1]NKC!$D$10:$D$5007,$H2980))=$C$8,"",IF($H2980="","",INDEX([1]NKC!$F$10:$F$5007,$H2980)))</f>
        <v/>
      </c>
      <c r="G2980" s="50">
        <f ca="1">IF(SUM(E2980:F2980)=0,0,$G$11+SUM(E$12:$E2980)-SUM(F$12:$F2980))</f>
        <v>0</v>
      </c>
      <c r="H2980" s="51" t="str">
        <f ca="1">IF(IF(TYPE(MATCH($C$8,OFFSET([1]NKC!$D$10,H2979,0):'[1]NKC'!$D$5007,0)+H2979)=16,"",MATCH($C$8,OFFSET([1]NKC!$D$10,H2979,0):'[1]NKC'!$D$5007,0)+H2979)&lt;IF(TYPE(MATCH($C$8,OFFSET([1]NKC!$E$10,H2979,0):'[1]NKC'!$E$5007,0)+H2979)=16,"",MATCH($C$8,OFFSET([1]NKC!$E$10,H2979,0):'[1]NKC'!$E$5007,0)+H2979),IF(TYPE(MATCH($C$8,OFFSET([1]NKC!$D$10,H2979,0):'[1]NKC'!$D$5007,0)+H2979)=16,"",MATCH($C$8,OFFSET([1]NKC!$D$10,H2979,0):'[1]NKC'!$D$5007,0)+H2979),IF(TYPE(MATCH($C$8,OFFSET([1]NKC!$E$10,H2979,0):'[1]NKC'!$E$5007,0)+H2979)=16,"",MATCH($C$8,OFFSET([1]NKC!$E$10,H2979,0):'[1]NKC'!$E$5007,0)+H2979))</f>
        <v/>
      </c>
    </row>
    <row r="2981" spans="1:8" s="52" customFormat="1" ht="14.25" hidden="1">
      <c r="A2981" s="45" t="str">
        <f ca="1">IF($H2981="","",INDEX([1]NKC!$A$10:$A$5007,$H2981))</f>
        <v/>
      </c>
      <c r="B2981" s="46" t="str">
        <f ca="1">IF($H2981="","",INDEX([1]NKC!$B$10:$B$5007,$H2981))</f>
        <v/>
      </c>
      <c r="C2981" s="47" t="str">
        <f ca="1">IF($H2981="","",INDEX([1]NKC!$C$10:$C$5007,$H2981))</f>
        <v/>
      </c>
      <c r="D2981" s="48" t="str">
        <f ca="1">IF(IF($H2981="","",INDEX([1]NKC!$D$10:$D$5007,$H2981))=$C$8,IF($H2981="","",INDEX([1]NKC!$E$10:$E$5007,$H2981)),IF($H2981="","",INDEX([1]NKC!$D$10:$D$5007,$H2981)))</f>
        <v/>
      </c>
      <c r="E2981" s="49" t="str">
        <f ca="1">IF(IF($H2981="","",INDEX([1]NKC!$E$10:$E$5007,$H2981))=$C$8,"",IF($H2981="","",INDEX([1]NKC!$F$10:$F$5007,$H2981)))</f>
        <v/>
      </c>
      <c r="F2981" s="55" t="str">
        <f ca="1">IF(IF($H2981="","",INDEX([1]NKC!$D$10:$D$5007,$H2981))=$C$8,"",IF($H2981="","",INDEX([1]NKC!$F$10:$F$5007,$H2981)))</f>
        <v/>
      </c>
      <c r="G2981" s="50">
        <f ca="1">IF(SUM(E2981:F2981)=0,0,$G$11+SUM(E$12:$E2981)-SUM(F$12:$F2981))</f>
        <v>0</v>
      </c>
      <c r="H2981" s="51" t="str">
        <f ca="1">IF(IF(TYPE(MATCH($C$8,OFFSET([1]NKC!$D$10,H2980,0):'[1]NKC'!$D$5007,0)+H2980)=16,"",MATCH($C$8,OFFSET([1]NKC!$D$10,H2980,0):'[1]NKC'!$D$5007,0)+H2980)&lt;IF(TYPE(MATCH($C$8,OFFSET([1]NKC!$E$10,H2980,0):'[1]NKC'!$E$5007,0)+H2980)=16,"",MATCH($C$8,OFFSET([1]NKC!$E$10,H2980,0):'[1]NKC'!$E$5007,0)+H2980),IF(TYPE(MATCH($C$8,OFFSET([1]NKC!$D$10,H2980,0):'[1]NKC'!$D$5007,0)+H2980)=16,"",MATCH($C$8,OFFSET([1]NKC!$D$10,H2980,0):'[1]NKC'!$D$5007,0)+H2980),IF(TYPE(MATCH($C$8,OFFSET([1]NKC!$E$10,H2980,0):'[1]NKC'!$E$5007,0)+H2980)=16,"",MATCH($C$8,OFFSET([1]NKC!$E$10,H2980,0):'[1]NKC'!$E$5007,0)+H2980))</f>
        <v/>
      </c>
    </row>
    <row r="2982" spans="1:8" s="52" customFormat="1" ht="14.25" hidden="1">
      <c r="A2982" s="45" t="str">
        <f ca="1">IF($H2982="","",INDEX([1]NKC!$A$10:$A$5007,$H2982))</f>
        <v/>
      </c>
      <c r="B2982" s="46" t="str">
        <f ca="1">IF($H2982="","",INDEX([1]NKC!$B$10:$B$5007,$H2982))</f>
        <v/>
      </c>
      <c r="C2982" s="47" t="str">
        <f ca="1">IF($H2982="","",INDEX([1]NKC!$C$10:$C$5007,$H2982))</f>
        <v/>
      </c>
      <c r="D2982" s="48" t="str">
        <f ca="1">IF(IF($H2982="","",INDEX([1]NKC!$D$10:$D$5007,$H2982))=$C$8,IF($H2982="","",INDEX([1]NKC!$E$10:$E$5007,$H2982)),IF($H2982="","",INDEX([1]NKC!$D$10:$D$5007,$H2982)))</f>
        <v/>
      </c>
      <c r="E2982" s="49" t="str">
        <f ca="1">IF(IF($H2982="","",INDEX([1]NKC!$E$10:$E$5007,$H2982))=$C$8,"",IF($H2982="","",INDEX([1]NKC!$F$10:$F$5007,$H2982)))</f>
        <v/>
      </c>
      <c r="F2982" s="55" t="str">
        <f ca="1">IF(IF($H2982="","",INDEX([1]NKC!$D$10:$D$5007,$H2982))=$C$8,"",IF($H2982="","",INDEX([1]NKC!$F$10:$F$5007,$H2982)))</f>
        <v/>
      </c>
      <c r="G2982" s="50">
        <f ca="1">IF(SUM(E2982:F2982)=0,0,$G$11+SUM(E$12:$E2982)-SUM(F$12:$F2982))</f>
        <v>0</v>
      </c>
      <c r="H2982" s="51" t="str">
        <f ca="1">IF(IF(TYPE(MATCH($C$8,OFFSET([1]NKC!$D$10,H2981,0):'[1]NKC'!$D$5007,0)+H2981)=16,"",MATCH($C$8,OFFSET([1]NKC!$D$10,H2981,0):'[1]NKC'!$D$5007,0)+H2981)&lt;IF(TYPE(MATCH($C$8,OFFSET([1]NKC!$E$10,H2981,0):'[1]NKC'!$E$5007,0)+H2981)=16,"",MATCH($C$8,OFFSET([1]NKC!$E$10,H2981,0):'[1]NKC'!$E$5007,0)+H2981),IF(TYPE(MATCH($C$8,OFFSET([1]NKC!$D$10,H2981,0):'[1]NKC'!$D$5007,0)+H2981)=16,"",MATCH($C$8,OFFSET([1]NKC!$D$10,H2981,0):'[1]NKC'!$D$5007,0)+H2981),IF(TYPE(MATCH($C$8,OFFSET([1]NKC!$E$10,H2981,0):'[1]NKC'!$E$5007,0)+H2981)=16,"",MATCH($C$8,OFFSET([1]NKC!$E$10,H2981,0):'[1]NKC'!$E$5007,0)+H2981))</f>
        <v/>
      </c>
    </row>
    <row r="2983" spans="1:8" s="52" customFormat="1" ht="14.25" hidden="1">
      <c r="A2983" s="45" t="str">
        <f ca="1">IF($H2983="","",INDEX([1]NKC!$A$10:$A$5007,$H2983))</f>
        <v/>
      </c>
      <c r="B2983" s="46" t="str">
        <f ca="1">IF($H2983="","",INDEX([1]NKC!$B$10:$B$5007,$H2983))</f>
        <v/>
      </c>
      <c r="C2983" s="47" t="str">
        <f ca="1">IF($H2983="","",INDEX([1]NKC!$C$10:$C$5007,$H2983))</f>
        <v/>
      </c>
      <c r="D2983" s="48" t="str">
        <f ca="1">IF(IF($H2983="","",INDEX([1]NKC!$D$10:$D$5007,$H2983))=$C$8,IF($H2983="","",INDEX([1]NKC!$E$10:$E$5007,$H2983)),IF($H2983="","",INDEX([1]NKC!$D$10:$D$5007,$H2983)))</f>
        <v/>
      </c>
      <c r="E2983" s="49" t="str">
        <f ca="1">IF(IF($H2983="","",INDEX([1]NKC!$E$10:$E$5007,$H2983))=$C$8,"",IF($H2983="","",INDEX([1]NKC!$F$10:$F$5007,$H2983)))</f>
        <v/>
      </c>
      <c r="F2983" s="55" t="str">
        <f ca="1">IF(IF($H2983="","",INDEX([1]NKC!$D$10:$D$5007,$H2983))=$C$8,"",IF($H2983="","",INDEX([1]NKC!$F$10:$F$5007,$H2983)))</f>
        <v/>
      </c>
      <c r="G2983" s="50">
        <f ca="1">IF(SUM(E2983:F2983)=0,0,$G$11+SUM(E$12:$E2983)-SUM(F$12:$F2983))</f>
        <v>0</v>
      </c>
      <c r="H2983" s="51" t="str">
        <f ca="1">IF(IF(TYPE(MATCH($C$8,OFFSET([1]NKC!$D$10,H2982,0):'[1]NKC'!$D$5007,0)+H2982)=16,"",MATCH($C$8,OFFSET([1]NKC!$D$10,H2982,0):'[1]NKC'!$D$5007,0)+H2982)&lt;IF(TYPE(MATCH($C$8,OFFSET([1]NKC!$E$10,H2982,0):'[1]NKC'!$E$5007,0)+H2982)=16,"",MATCH($C$8,OFFSET([1]NKC!$E$10,H2982,0):'[1]NKC'!$E$5007,0)+H2982),IF(TYPE(MATCH($C$8,OFFSET([1]NKC!$D$10,H2982,0):'[1]NKC'!$D$5007,0)+H2982)=16,"",MATCH($C$8,OFFSET([1]NKC!$D$10,H2982,0):'[1]NKC'!$D$5007,0)+H2982),IF(TYPE(MATCH($C$8,OFFSET([1]NKC!$E$10,H2982,0):'[1]NKC'!$E$5007,0)+H2982)=16,"",MATCH($C$8,OFFSET([1]NKC!$E$10,H2982,0):'[1]NKC'!$E$5007,0)+H2982))</f>
        <v/>
      </c>
    </row>
    <row r="2984" spans="1:8" s="52" customFormat="1" ht="14.25" hidden="1">
      <c r="A2984" s="45" t="str">
        <f ca="1">IF($H2984="","",INDEX([1]NKC!$A$10:$A$5007,$H2984))</f>
        <v/>
      </c>
      <c r="B2984" s="46" t="str">
        <f ca="1">IF($H2984="","",INDEX([1]NKC!$B$10:$B$5007,$H2984))</f>
        <v/>
      </c>
      <c r="C2984" s="47" t="str">
        <f ca="1">IF($H2984="","",INDEX([1]NKC!$C$10:$C$5007,$H2984))</f>
        <v/>
      </c>
      <c r="D2984" s="48" t="str">
        <f ca="1">IF(IF($H2984="","",INDEX([1]NKC!$D$10:$D$5007,$H2984))=$C$8,IF($H2984="","",INDEX([1]NKC!$E$10:$E$5007,$H2984)),IF($H2984="","",INDEX([1]NKC!$D$10:$D$5007,$H2984)))</f>
        <v/>
      </c>
      <c r="E2984" s="49" t="str">
        <f ca="1">IF(IF($H2984="","",INDEX([1]NKC!$E$10:$E$5007,$H2984))=$C$8,"",IF($H2984="","",INDEX([1]NKC!$F$10:$F$5007,$H2984)))</f>
        <v/>
      </c>
      <c r="F2984" s="55" t="str">
        <f ca="1">IF(IF($H2984="","",INDEX([1]NKC!$D$10:$D$5007,$H2984))=$C$8,"",IF($H2984="","",INDEX([1]NKC!$F$10:$F$5007,$H2984)))</f>
        <v/>
      </c>
      <c r="G2984" s="50">
        <f ca="1">IF(SUM(E2984:F2984)=0,0,$G$11+SUM(E$12:$E2984)-SUM(F$12:$F2984))</f>
        <v>0</v>
      </c>
      <c r="H2984" s="51" t="str">
        <f ca="1">IF(IF(TYPE(MATCH($C$8,OFFSET([1]NKC!$D$10,H2983,0):'[1]NKC'!$D$5007,0)+H2983)=16,"",MATCH($C$8,OFFSET([1]NKC!$D$10,H2983,0):'[1]NKC'!$D$5007,0)+H2983)&lt;IF(TYPE(MATCH($C$8,OFFSET([1]NKC!$E$10,H2983,0):'[1]NKC'!$E$5007,0)+H2983)=16,"",MATCH($C$8,OFFSET([1]NKC!$E$10,H2983,0):'[1]NKC'!$E$5007,0)+H2983),IF(TYPE(MATCH($C$8,OFFSET([1]NKC!$D$10,H2983,0):'[1]NKC'!$D$5007,0)+H2983)=16,"",MATCH($C$8,OFFSET([1]NKC!$D$10,H2983,0):'[1]NKC'!$D$5007,0)+H2983),IF(TYPE(MATCH($C$8,OFFSET([1]NKC!$E$10,H2983,0):'[1]NKC'!$E$5007,0)+H2983)=16,"",MATCH($C$8,OFFSET([1]NKC!$E$10,H2983,0):'[1]NKC'!$E$5007,0)+H2983))</f>
        <v/>
      </c>
    </row>
    <row r="2985" spans="1:8" s="52" customFormat="1" ht="14.25" hidden="1">
      <c r="A2985" s="45" t="str">
        <f ca="1">IF($H2985="","",INDEX([1]NKC!$A$10:$A$5007,$H2985))</f>
        <v/>
      </c>
      <c r="B2985" s="46" t="str">
        <f ca="1">IF($H2985="","",INDEX([1]NKC!$B$10:$B$5007,$H2985))</f>
        <v/>
      </c>
      <c r="C2985" s="47" t="str">
        <f ca="1">IF($H2985="","",INDEX([1]NKC!$C$10:$C$5007,$H2985))</f>
        <v/>
      </c>
      <c r="D2985" s="48" t="str">
        <f ca="1">IF(IF($H2985="","",INDEX([1]NKC!$D$10:$D$5007,$H2985))=$C$8,IF($H2985="","",INDEX([1]NKC!$E$10:$E$5007,$H2985)),IF($H2985="","",INDEX([1]NKC!$D$10:$D$5007,$H2985)))</f>
        <v/>
      </c>
      <c r="E2985" s="49" t="str">
        <f ca="1">IF(IF($H2985="","",INDEX([1]NKC!$E$10:$E$5007,$H2985))=$C$8,"",IF($H2985="","",INDEX([1]NKC!$F$10:$F$5007,$H2985)))</f>
        <v/>
      </c>
      <c r="F2985" s="55" t="str">
        <f ca="1">IF(IF($H2985="","",INDEX([1]NKC!$D$10:$D$5007,$H2985))=$C$8,"",IF($H2985="","",INDEX([1]NKC!$F$10:$F$5007,$H2985)))</f>
        <v/>
      </c>
      <c r="G2985" s="50">
        <f ca="1">IF(SUM(E2985:F2985)=0,0,$G$11+SUM(E$12:$E2985)-SUM(F$12:$F2985))</f>
        <v>0</v>
      </c>
      <c r="H2985" s="51" t="str">
        <f ca="1">IF(IF(TYPE(MATCH($C$8,OFFSET([1]NKC!$D$10,H2984,0):'[1]NKC'!$D$5007,0)+H2984)=16,"",MATCH($C$8,OFFSET([1]NKC!$D$10,H2984,0):'[1]NKC'!$D$5007,0)+H2984)&lt;IF(TYPE(MATCH($C$8,OFFSET([1]NKC!$E$10,H2984,0):'[1]NKC'!$E$5007,0)+H2984)=16,"",MATCH($C$8,OFFSET([1]NKC!$E$10,H2984,0):'[1]NKC'!$E$5007,0)+H2984),IF(TYPE(MATCH($C$8,OFFSET([1]NKC!$D$10,H2984,0):'[1]NKC'!$D$5007,0)+H2984)=16,"",MATCH($C$8,OFFSET([1]NKC!$D$10,H2984,0):'[1]NKC'!$D$5007,0)+H2984),IF(TYPE(MATCH($C$8,OFFSET([1]NKC!$E$10,H2984,0):'[1]NKC'!$E$5007,0)+H2984)=16,"",MATCH($C$8,OFFSET([1]NKC!$E$10,H2984,0):'[1]NKC'!$E$5007,0)+H2984))</f>
        <v/>
      </c>
    </row>
    <row r="2986" spans="1:8" s="52" customFormat="1" ht="14.25" hidden="1">
      <c r="A2986" s="45" t="str">
        <f ca="1">IF($H2986="","",INDEX([1]NKC!$A$10:$A$5007,$H2986))</f>
        <v/>
      </c>
      <c r="B2986" s="46" t="str">
        <f ca="1">IF($H2986="","",INDEX([1]NKC!$B$10:$B$5007,$H2986))</f>
        <v/>
      </c>
      <c r="C2986" s="47" t="str">
        <f ca="1">IF($H2986="","",INDEX([1]NKC!$C$10:$C$5007,$H2986))</f>
        <v/>
      </c>
      <c r="D2986" s="48" t="str">
        <f ca="1">IF(IF($H2986="","",INDEX([1]NKC!$D$10:$D$5007,$H2986))=$C$8,IF($H2986="","",INDEX([1]NKC!$E$10:$E$5007,$H2986)),IF($H2986="","",INDEX([1]NKC!$D$10:$D$5007,$H2986)))</f>
        <v/>
      </c>
      <c r="E2986" s="49" t="str">
        <f ca="1">IF(IF($H2986="","",INDEX([1]NKC!$E$10:$E$5007,$H2986))=$C$8,"",IF($H2986="","",INDEX([1]NKC!$F$10:$F$5007,$H2986)))</f>
        <v/>
      </c>
      <c r="F2986" s="55" t="str">
        <f ca="1">IF(IF($H2986="","",INDEX([1]NKC!$D$10:$D$5007,$H2986))=$C$8,"",IF($H2986="","",INDEX([1]NKC!$F$10:$F$5007,$H2986)))</f>
        <v/>
      </c>
      <c r="G2986" s="50">
        <f ca="1">IF(SUM(E2986:F2986)=0,0,$G$11+SUM(E$12:$E2986)-SUM(F$12:$F2986))</f>
        <v>0</v>
      </c>
      <c r="H2986" s="51" t="str">
        <f ca="1">IF(IF(TYPE(MATCH($C$8,OFFSET([1]NKC!$D$10,H2985,0):'[1]NKC'!$D$5007,0)+H2985)=16,"",MATCH($C$8,OFFSET([1]NKC!$D$10,H2985,0):'[1]NKC'!$D$5007,0)+H2985)&lt;IF(TYPE(MATCH($C$8,OFFSET([1]NKC!$E$10,H2985,0):'[1]NKC'!$E$5007,0)+H2985)=16,"",MATCH($C$8,OFFSET([1]NKC!$E$10,H2985,0):'[1]NKC'!$E$5007,0)+H2985),IF(TYPE(MATCH($C$8,OFFSET([1]NKC!$D$10,H2985,0):'[1]NKC'!$D$5007,0)+H2985)=16,"",MATCH($C$8,OFFSET([1]NKC!$D$10,H2985,0):'[1]NKC'!$D$5007,0)+H2985),IF(TYPE(MATCH($C$8,OFFSET([1]NKC!$E$10,H2985,0):'[1]NKC'!$E$5007,0)+H2985)=16,"",MATCH($C$8,OFFSET([1]NKC!$E$10,H2985,0):'[1]NKC'!$E$5007,0)+H2985))</f>
        <v/>
      </c>
    </row>
    <row r="2987" spans="1:8" s="52" customFormat="1" ht="14.25" hidden="1">
      <c r="A2987" s="45" t="str">
        <f ca="1">IF($H2987="","",INDEX([1]NKC!$A$10:$A$5007,$H2987))</f>
        <v/>
      </c>
      <c r="B2987" s="46" t="str">
        <f ca="1">IF($H2987="","",INDEX([1]NKC!$B$10:$B$5007,$H2987))</f>
        <v/>
      </c>
      <c r="C2987" s="47" t="str">
        <f ca="1">IF($H2987="","",INDEX([1]NKC!$C$10:$C$5007,$H2987))</f>
        <v/>
      </c>
      <c r="D2987" s="48" t="str">
        <f ca="1">IF(IF($H2987="","",INDEX([1]NKC!$D$10:$D$5007,$H2987))=$C$8,IF($H2987="","",INDEX([1]NKC!$E$10:$E$5007,$H2987)),IF($H2987="","",INDEX([1]NKC!$D$10:$D$5007,$H2987)))</f>
        <v/>
      </c>
      <c r="E2987" s="49" t="str">
        <f ca="1">IF(IF($H2987="","",INDEX([1]NKC!$E$10:$E$5007,$H2987))=$C$8,"",IF($H2987="","",INDEX([1]NKC!$F$10:$F$5007,$H2987)))</f>
        <v/>
      </c>
      <c r="F2987" s="55" t="str">
        <f ca="1">IF(IF($H2987="","",INDEX([1]NKC!$D$10:$D$5007,$H2987))=$C$8,"",IF($H2987="","",INDEX([1]NKC!$F$10:$F$5007,$H2987)))</f>
        <v/>
      </c>
      <c r="G2987" s="50">
        <f ca="1">IF(SUM(E2987:F2987)=0,0,$G$11+SUM(E$12:$E2987)-SUM(F$12:$F2987))</f>
        <v>0</v>
      </c>
      <c r="H2987" s="51" t="str">
        <f ca="1">IF(IF(TYPE(MATCH($C$8,OFFSET([1]NKC!$D$10,H2986,0):'[1]NKC'!$D$5007,0)+H2986)=16,"",MATCH($C$8,OFFSET([1]NKC!$D$10,H2986,0):'[1]NKC'!$D$5007,0)+H2986)&lt;IF(TYPE(MATCH($C$8,OFFSET([1]NKC!$E$10,H2986,0):'[1]NKC'!$E$5007,0)+H2986)=16,"",MATCH($C$8,OFFSET([1]NKC!$E$10,H2986,0):'[1]NKC'!$E$5007,0)+H2986),IF(TYPE(MATCH($C$8,OFFSET([1]NKC!$D$10,H2986,0):'[1]NKC'!$D$5007,0)+H2986)=16,"",MATCH($C$8,OFFSET([1]NKC!$D$10,H2986,0):'[1]NKC'!$D$5007,0)+H2986),IF(TYPE(MATCH($C$8,OFFSET([1]NKC!$E$10,H2986,0):'[1]NKC'!$E$5007,0)+H2986)=16,"",MATCH($C$8,OFFSET([1]NKC!$E$10,H2986,0):'[1]NKC'!$E$5007,0)+H2986))</f>
        <v/>
      </c>
    </row>
    <row r="2988" spans="1:8" s="52" customFormat="1" ht="14.25" hidden="1">
      <c r="A2988" s="45" t="str">
        <f ca="1">IF($H2988="","",INDEX([1]NKC!$A$10:$A$5007,$H2988))</f>
        <v/>
      </c>
      <c r="B2988" s="46" t="str">
        <f ca="1">IF($H2988="","",INDEX([1]NKC!$B$10:$B$5007,$H2988))</f>
        <v/>
      </c>
      <c r="C2988" s="47" t="str">
        <f ca="1">IF($H2988="","",INDEX([1]NKC!$C$10:$C$5007,$H2988))</f>
        <v/>
      </c>
      <c r="D2988" s="48" t="str">
        <f ca="1">IF(IF($H2988="","",INDEX([1]NKC!$D$10:$D$5007,$H2988))=$C$8,IF($H2988="","",INDEX([1]NKC!$E$10:$E$5007,$H2988)),IF($H2988="","",INDEX([1]NKC!$D$10:$D$5007,$H2988)))</f>
        <v/>
      </c>
      <c r="E2988" s="49" t="str">
        <f ca="1">IF(IF($H2988="","",INDEX([1]NKC!$E$10:$E$5007,$H2988))=$C$8,"",IF($H2988="","",INDEX([1]NKC!$F$10:$F$5007,$H2988)))</f>
        <v/>
      </c>
      <c r="F2988" s="55" t="str">
        <f ca="1">IF(IF($H2988="","",INDEX([1]NKC!$D$10:$D$5007,$H2988))=$C$8,"",IF($H2988="","",INDEX([1]NKC!$F$10:$F$5007,$H2988)))</f>
        <v/>
      </c>
      <c r="G2988" s="50">
        <f ca="1">IF(SUM(E2988:F2988)=0,0,$G$11+SUM(E$12:$E2988)-SUM(F$12:$F2988))</f>
        <v>0</v>
      </c>
      <c r="H2988" s="51" t="str">
        <f ca="1">IF(IF(TYPE(MATCH($C$8,OFFSET([1]NKC!$D$10,H2987,0):'[1]NKC'!$D$5007,0)+H2987)=16,"",MATCH($C$8,OFFSET([1]NKC!$D$10,H2987,0):'[1]NKC'!$D$5007,0)+H2987)&lt;IF(TYPE(MATCH($C$8,OFFSET([1]NKC!$E$10,H2987,0):'[1]NKC'!$E$5007,0)+H2987)=16,"",MATCH($C$8,OFFSET([1]NKC!$E$10,H2987,0):'[1]NKC'!$E$5007,0)+H2987),IF(TYPE(MATCH($C$8,OFFSET([1]NKC!$D$10,H2987,0):'[1]NKC'!$D$5007,0)+H2987)=16,"",MATCH($C$8,OFFSET([1]NKC!$D$10,H2987,0):'[1]NKC'!$D$5007,0)+H2987),IF(TYPE(MATCH($C$8,OFFSET([1]NKC!$E$10,H2987,0):'[1]NKC'!$E$5007,0)+H2987)=16,"",MATCH($C$8,OFFSET([1]NKC!$E$10,H2987,0):'[1]NKC'!$E$5007,0)+H2987))</f>
        <v/>
      </c>
    </row>
    <row r="2989" spans="1:8" s="52" customFormat="1" ht="14.25" hidden="1">
      <c r="A2989" s="45" t="str">
        <f ca="1">IF($H2989="","",INDEX([1]NKC!$A$10:$A$5007,$H2989))</f>
        <v/>
      </c>
      <c r="B2989" s="46" t="str">
        <f ca="1">IF($H2989="","",INDEX([1]NKC!$B$10:$B$5007,$H2989))</f>
        <v/>
      </c>
      <c r="C2989" s="47" t="str">
        <f ca="1">IF($H2989="","",INDEX([1]NKC!$C$10:$C$5007,$H2989))</f>
        <v/>
      </c>
      <c r="D2989" s="48" t="str">
        <f ca="1">IF(IF($H2989="","",INDEX([1]NKC!$D$10:$D$5007,$H2989))=$C$8,IF($H2989="","",INDEX([1]NKC!$E$10:$E$5007,$H2989)),IF($H2989="","",INDEX([1]NKC!$D$10:$D$5007,$H2989)))</f>
        <v/>
      </c>
      <c r="E2989" s="49" t="str">
        <f ca="1">IF(IF($H2989="","",INDEX([1]NKC!$E$10:$E$5007,$H2989))=$C$8,"",IF($H2989="","",INDEX([1]NKC!$F$10:$F$5007,$H2989)))</f>
        <v/>
      </c>
      <c r="F2989" s="55" t="str">
        <f ca="1">IF(IF($H2989="","",INDEX([1]NKC!$D$10:$D$5007,$H2989))=$C$8,"",IF($H2989="","",INDEX([1]NKC!$F$10:$F$5007,$H2989)))</f>
        <v/>
      </c>
      <c r="G2989" s="50">
        <f ca="1">IF(SUM(E2989:F2989)=0,0,$G$11+SUM(E$12:$E2989)-SUM(F$12:$F2989))</f>
        <v>0</v>
      </c>
      <c r="H2989" s="51" t="str">
        <f ca="1">IF(IF(TYPE(MATCH($C$8,OFFSET([1]NKC!$D$10,H2988,0):'[1]NKC'!$D$5007,0)+H2988)=16,"",MATCH($C$8,OFFSET([1]NKC!$D$10,H2988,0):'[1]NKC'!$D$5007,0)+H2988)&lt;IF(TYPE(MATCH($C$8,OFFSET([1]NKC!$E$10,H2988,0):'[1]NKC'!$E$5007,0)+H2988)=16,"",MATCH($C$8,OFFSET([1]NKC!$E$10,H2988,0):'[1]NKC'!$E$5007,0)+H2988),IF(TYPE(MATCH($C$8,OFFSET([1]NKC!$D$10,H2988,0):'[1]NKC'!$D$5007,0)+H2988)=16,"",MATCH($C$8,OFFSET([1]NKC!$D$10,H2988,0):'[1]NKC'!$D$5007,0)+H2988),IF(TYPE(MATCH($C$8,OFFSET([1]NKC!$E$10,H2988,0):'[1]NKC'!$E$5007,0)+H2988)=16,"",MATCH($C$8,OFFSET([1]NKC!$E$10,H2988,0):'[1]NKC'!$E$5007,0)+H2988))</f>
        <v/>
      </c>
    </row>
    <row r="2990" spans="1:8" s="52" customFormat="1" ht="14.25" hidden="1">
      <c r="A2990" s="45" t="str">
        <f ca="1">IF($H2990="","",INDEX([1]NKC!$A$10:$A$5007,$H2990))</f>
        <v/>
      </c>
      <c r="B2990" s="46" t="str">
        <f ca="1">IF($H2990="","",INDEX([1]NKC!$B$10:$B$5007,$H2990))</f>
        <v/>
      </c>
      <c r="C2990" s="47" t="str">
        <f ca="1">IF($H2990="","",INDEX([1]NKC!$C$10:$C$5007,$H2990))</f>
        <v/>
      </c>
      <c r="D2990" s="48" t="str">
        <f ca="1">IF(IF($H2990="","",INDEX([1]NKC!$D$10:$D$5007,$H2990))=$C$8,IF($H2990="","",INDEX([1]NKC!$E$10:$E$5007,$H2990)),IF($H2990="","",INDEX([1]NKC!$D$10:$D$5007,$H2990)))</f>
        <v/>
      </c>
      <c r="E2990" s="49" t="str">
        <f ca="1">IF(IF($H2990="","",INDEX([1]NKC!$E$10:$E$5007,$H2990))=$C$8,"",IF($H2990="","",INDEX([1]NKC!$F$10:$F$5007,$H2990)))</f>
        <v/>
      </c>
      <c r="F2990" s="55" t="str">
        <f ca="1">IF(IF($H2990="","",INDEX([1]NKC!$D$10:$D$5007,$H2990))=$C$8,"",IF($H2990="","",INDEX([1]NKC!$F$10:$F$5007,$H2990)))</f>
        <v/>
      </c>
      <c r="G2990" s="50">
        <f ca="1">IF(SUM(E2990:F2990)=0,0,$G$11+SUM(E$12:$E2990)-SUM(F$12:$F2990))</f>
        <v>0</v>
      </c>
      <c r="H2990" s="51" t="str">
        <f ca="1">IF(IF(TYPE(MATCH($C$8,OFFSET([1]NKC!$D$10,H2989,0):'[1]NKC'!$D$5007,0)+H2989)=16,"",MATCH($C$8,OFFSET([1]NKC!$D$10,H2989,0):'[1]NKC'!$D$5007,0)+H2989)&lt;IF(TYPE(MATCH($C$8,OFFSET([1]NKC!$E$10,H2989,0):'[1]NKC'!$E$5007,0)+H2989)=16,"",MATCH($C$8,OFFSET([1]NKC!$E$10,H2989,0):'[1]NKC'!$E$5007,0)+H2989),IF(TYPE(MATCH($C$8,OFFSET([1]NKC!$D$10,H2989,0):'[1]NKC'!$D$5007,0)+H2989)=16,"",MATCH($C$8,OFFSET([1]NKC!$D$10,H2989,0):'[1]NKC'!$D$5007,0)+H2989),IF(TYPE(MATCH($C$8,OFFSET([1]NKC!$E$10,H2989,0):'[1]NKC'!$E$5007,0)+H2989)=16,"",MATCH($C$8,OFFSET([1]NKC!$E$10,H2989,0):'[1]NKC'!$E$5007,0)+H2989))</f>
        <v/>
      </c>
    </row>
    <row r="2991" spans="1:8" s="52" customFormat="1" ht="14.25" hidden="1">
      <c r="A2991" s="45" t="str">
        <f ca="1">IF($H2991="","",INDEX([1]NKC!$A$10:$A$5007,$H2991))</f>
        <v/>
      </c>
      <c r="B2991" s="46" t="str">
        <f ca="1">IF($H2991="","",INDEX([1]NKC!$B$10:$B$5007,$H2991))</f>
        <v/>
      </c>
      <c r="C2991" s="47" t="str">
        <f ca="1">IF($H2991="","",INDEX([1]NKC!$C$10:$C$5007,$H2991))</f>
        <v/>
      </c>
      <c r="D2991" s="48" t="str">
        <f ca="1">IF(IF($H2991="","",INDEX([1]NKC!$D$10:$D$5007,$H2991))=$C$8,IF($H2991="","",INDEX([1]NKC!$E$10:$E$5007,$H2991)),IF($H2991="","",INDEX([1]NKC!$D$10:$D$5007,$H2991)))</f>
        <v/>
      </c>
      <c r="E2991" s="49" t="str">
        <f ca="1">IF(IF($H2991="","",INDEX([1]NKC!$E$10:$E$5007,$H2991))=$C$8,"",IF($H2991="","",INDEX([1]NKC!$F$10:$F$5007,$H2991)))</f>
        <v/>
      </c>
      <c r="F2991" s="55" t="str">
        <f ca="1">IF(IF($H2991="","",INDEX([1]NKC!$D$10:$D$5007,$H2991))=$C$8,"",IF($H2991="","",INDEX([1]NKC!$F$10:$F$5007,$H2991)))</f>
        <v/>
      </c>
      <c r="G2991" s="50">
        <f ca="1">IF(SUM(E2991:F2991)=0,0,$G$11+SUM(E$12:$E2991)-SUM(F$12:$F2991))</f>
        <v>0</v>
      </c>
      <c r="H2991" s="51" t="str">
        <f ca="1">IF(IF(TYPE(MATCH($C$8,OFFSET([1]NKC!$D$10,H2990,0):'[1]NKC'!$D$5007,0)+H2990)=16,"",MATCH($C$8,OFFSET([1]NKC!$D$10,H2990,0):'[1]NKC'!$D$5007,0)+H2990)&lt;IF(TYPE(MATCH($C$8,OFFSET([1]NKC!$E$10,H2990,0):'[1]NKC'!$E$5007,0)+H2990)=16,"",MATCH($C$8,OFFSET([1]NKC!$E$10,H2990,0):'[1]NKC'!$E$5007,0)+H2990),IF(TYPE(MATCH($C$8,OFFSET([1]NKC!$D$10,H2990,0):'[1]NKC'!$D$5007,0)+H2990)=16,"",MATCH($C$8,OFFSET([1]NKC!$D$10,H2990,0):'[1]NKC'!$D$5007,0)+H2990),IF(TYPE(MATCH($C$8,OFFSET([1]NKC!$E$10,H2990,0):'[1]NKC'!$E$5007,0)+H2990)=16,"",MATCH($C$8,OFFSET([1]NKC!$E$10,H2990,0):'[1]NKC'!$E$5007,0)+H2990))</f>
        <v/>
      </c>
    </row>
    <row r="2992" spans="1:8" s="52" customFormat="1" ht="14.25" hidden="1">
      <c r="A2992" s="45" t="str">
        <f ca="1">IF($H2992="","",INDEX([1]NKC!$A$10:$A$5007,$H2992))</f>
        <v/>
      </c>
      <c r="B2992" s="46" t="str">
        <f ca="1">IF($H2992="","",INDEX([1]NKC!$B$10:$B$5007,$H2992))</f>
        <v/>
      </c>
      <c r="C2992" s="47" t="str">
        <f ca="1">IF($H2992="","",INDEX([1]NKC!$C$10:$C$5007,$H2992))</f>
        <v/>
      </c>
      <c r="D2992" s="48" t="str">
        <f ca="1">IF(IF($H2992="","",INDEX([1]NKC!$D$10:$D$5007,$H2992))=$C$8,IF($H2992="","",INDEX([1]NKC!$E$10:$E$5007,$H2992)),IF($H2992="","",INDEX([1]NKC!$D$10:$D$5007,$H2992)))</f>
        <v/>
      </c>
      <c r="E2992" s="49" t="str">
        <f ca="1">IF(IF($H2992="","",INDEX([1]NKC!$E$10:$E$5007,$H2992))=$C$8,"",IF($H2992="","",INDEX([1]NKC!$F$10:$F$5007,$H2992)))</f>
        <v/>
      </c>
      <c r="F2992" s="55" t="str">
        <f ca="1">IF(IF($H2992="","",INDEX([1]NKC!$D$10:$D$5007,$H2992))=$C$8,"",IF($H2992="","",INDEX([1]NKC!$F$10:$F$5007,$H2992)))</f>
        <v/>
      </c>
      <c r="G2992" s="50">
        <f ca="1">IF(SUM(E2992:F2992)=0,0,$G$11+SUM(E$12:$E2992)-SUM(F$12:$F2992))</f>
        <v>0</v>
      </c>
      <c r="H2992" s="51" t="str">
        <f ca="1">IF(IF(TYPE(MATCH($C$8,OFFSET([1]NKC!$D$10,H2991,0):'[1]NKC'!$D$5007,0)+H2991)=16,"",MATCH($C$8,OFFSET([1]NKC!$D$10,H2991,0):'[1]NKC'!$D$5007,0)+H2991)&lt;IF(TYPE(MATCH($C$8,OFFSET([1]NKC!$E$10,H2991,0):'[1]NKC'!$E$5007,0)+H2991)=16,"",MATCH($C$8,OFFSET([1]NKC!$E$10,H2991,0):'[1]NKC'!$E$5007,0)+H2991),IF(TYPE(MATCH($C$8,OFFSET([1]NKC!$D$10,H2991,0):'[1]NKC'!$D$5007,0)+H2991)=16,"",MATCH($C$8,OFFSET([1]NKC!$D$10,H2991,0):'[1]NKC'!$D$5007,0)+H2991),IF(TYPE(MATCH($C$8,OFFSET([1]NKC!$E$10,H2991,0):'[1]NKC'!$E$5007,0)+H2991)=16,"",MATCH($C$8,OFFSET([1]NKC!$E$10,H2991,0):'[1]NKC'!$E$5007,0)+H2991))</f>
        <v/>
      </c>
    </row>
    <row r="2993" spans="1:8" s="52" customFormat="1" ht="14.25" hidden="1">
      <c r="A2993" s="45" t="str">
        <f ca="1">IF($H2993="","",INDEX([1]NKC!$A$10:$A$5007,$H2993))</f>
        <v/>
      </c>
      <c r="B2993" s="46" t="str">
        <f ca="1">IF($H2993="","",INDEX([1]NKC!$B$10:$B$5007,$H2993))</f>
        <v/>
      </c>
      <c r="C2993" s="47" t="str">
        <f ca="1">IF($H2993="","",INDEX([1]NKC!$C$10:$C$5007,$H2993))</f>
        <v/>
      </c>
      <c r="D2993" s="48" t="str">
        <f ca="1">IF(IF($H2993="","",INDEX([1]NKC!$D$10:$D$5007,$H2993))=$C$8,IF($H2993="","",INDEX([1]NKC!$E$10:$E$5007,$H2993)),IF($H2993="","",INDEX([1]NKC!$D$10:$D$5007,$H2993)))</f>
        <v/>
      </c>
      <c r="E2993" s="49" t="str">
        <f ca="1">IF(IF($H2993="","",INDEX([1]NKC!$E$10:$E$5007,$H2993))=$C$8,"",IF($H2993="","",INDEX([1]NKC!$F$10:$F$5007,$H2993)))</f>
        <v/>
      </c>
      <c r="F2993" s="55" t="str">
        <f ca="1">IF(IF($H2993="","",INDEX([1]NKC!$D$10:$D$5007,$H2993))=$C$8,"",IF($H2993="","",INDEX([1]NKC!$F$10:$F$5007,$H2993)))</f>
        <v/>
      </c>
      <c r="G2993" s="50">
        <f ca="1">IF(SUM(E2993:F2993)=0,0,$G$11+SUM(E$12:$E2993)-SUM(F$12:$F2993))</f>
        <v>0</v>
      </c>
      <c r="H2993" s="51" t="str">
        <f ca="1">IF(IF(TYPE(MATCH($C$8,OFFSET([1]NKC!$D$10,H2992,0):'[1]NKC'!$D$5007,0)+H2992)=16,"",MATCH($C$8,OFFSET([1]NKC!$D$10,H2992,0):'[1]NKC'!$D$5007,0)+H2992)&lt;IF(TYPE(MATCH($C$8,OFFSET([1]NKC!$E$10,H2992,0):'[1]NKC'!$E$5007,0)+H2992)=16,"",MATCH($C$8,OFFSET([1]NKC!$E$10,H2992,0):'[1]NKC'!$E$5007,0)+H2992),IF(TYPE(MATCH($C$8,OFFSET([1]NKC!$D$10,H2992,0):'[1]NKC'!$D$5007,0)+H2992)=16,"",MATCH($C$8,OFFSET([1]NKC!$D$10,H2992,0):'[1]NKC'!$D$5007,0)+H2992),IF(TYPE(MATCH($C$8,OFFSET([1]NKC!$E$10,H2992,0):'[1]NKC'!$E$5007,0)+H2992)=16,"",MATCH($C$8,OFFSET([1]NKC!$E$10,H2992,0):'[1]NKC'!$E$5007,0)+H2992))</f>
        <v/>
      </c>
    </row>
    <row r="2994" spans="1:8" s="52" customFormat="1" ht="14.25" hidden="1">
      <c r="A2994" s="45" t="str">
        <f ca="1">IF($H2994="","",INDEX([1]NKC!$A$10:$A$5007,$H2994))</f>
        <v/>
      </c>
      <c r="B2994" s="46" t="str">
        <f ca="1">IF($H2994="","",INDEX([1]NKC!$B$10:$B$5007,$H2994))</f>
        <v/>
      </c>
      <c r="C2994" s="47" t="str">
        <f ca="1">IF($H2994="","",INDEX([1]NKC!$C$10:$C$5007,$H2994))</f>
        <v/>
      </c>
      <c r="D2994" s="48" t="str">
        <f ca="1">IF(IF($H2994="","",INDEX([1]NKC!$D$10:$D$5007,$H2994))=$C$8,IF($H2994="","",INDEX([1]NKC!$E$10:$E$5007,$H2994)),IF($H2994="","",INDEX([1]NKC!$D$10:$D$5007,$H2994)))</f>
        <v/>
      </c>
      <c r="E2994" s="49" t="str">
        <f ca="1">IF(IF($H2994="","",INDEX([1]NKC!$E$10:$E$5007,$H2994))=$C$8,"",IF($H2994="","",INDEX([1]NKC!$F$10:$F$5007,$H2994)))</f>
        <v/>
      </c>
      <c r="F2994" s="55" t="str">
        <f ca="1">IF(IF($H2994="","",INDEX([1]NKC!$D$10:$D$5007,$H2994))=$C$8,"",IF($H2994="","",INDEX([1]NKC!$F$10:$F$5007,$H2994)))</f>
        <v/>
      </c>
      <c r="G2994" s="50">
        <f ca="1">IF(SUM(E2994:F2994)=0,0,$G$11+SUM(E$12:$E2994)-SUM(F$12:$F2994))</f>
        <v>0</v>
      </c>
      <c r="H2994" s="51" t="str">
        <f ca="1">IF(IF(TYPE(MATCH($C$8,OFFSET([1]NKC!$D$10,H2993,0):'[1]NKC'!$D$5007,0)+H2993)=16,"",MATCH($C$8,OFFSET([1]NKC!$D$10,H2993,0):'[1]NKC'!$D$5007,0)+H2993)&lt;IF(TYPE(MATCH($C$8,OFFSET([1]NKC!$E$10,H2993,0):'[1]NKC'!$E$5007,0)+H2993)=16,"",MATCH($C$8,OFFSET([1]NKC!$E$10,H2993,0):'[1]NKC'!$E$5007,0)+H2993),IF(TYPE(MATCH($C$8,OFFSET([1]NKC!$D$10,H2993,0):'[1]NKC'!$D$5007,0)+H2993)=16,"",MATCH($C$8,OFFSET([1]NKC!$D$10,H2993,0):'[1]NKC'!$D$5007,0)+H2993),IF(TYPE(MATCH($C$8,OFFSET([1]NKC!$E$10,H2993,0):'[1]NKC'!$E$5007,0)+H2993)=16,"",MATCH($C$8,OFFSET([1]NKC!$E$10,H2993,0):'[1]NKC'!$E$5007,0)+H2993))</f>
        <v/>
      </c>
    </row>
    <row r="2995" spans="1:8" s="52" customFormat="1" ht="14.25" hidden="1">
      <c r="A2995" s="45" t="str">
        <f ca="1">IF($H2995="","",INDEX([1]NKC!$A$10:$A$5007,$H2995))</f>
        <v/>
      </c>
      <c r="B2995" s="46" t="str">
        <f ca="1">IF($H2995="","",INDEX([1]NKC!$B$10:$B$5007,$H2995))</f>
        <v/>
      </c>
      <c r="C2995" s="47" t="str">
        <f ca="1">IF($H2995="","",INDEX([1]NKC!$C$10:$C$5007,$H2995))</f>
        <v/>
      </c>
      <c r="D2995" s="48" t="str">
        <f ca="1">IF(IF($H2995="","",INDEX([1]NKC!$D$10:$D$5007,$H2995))=$C$8,IF($H2995="","",INDEX([1]NKC!$E$10:$E$5007,$H2995)),IF($H2995="","",INDEX([1]NKC!$D$10:$D$5007,$H2995)))</f>
        <v/>
      </c>
      <c r="E2995" s="49" t="str">
        <f ca="1">IF(IF($H2995="","",INDEX([1]NKC!$E$10:$E$5007,$H2995))=$C$8,"",IF($H2995="","",INDEX([1]NKC!$F$10:$F$5007,$H2995)))</f>
        <v/>
      </c>
      <c r="F2995" s="55" t="str">
        <f ca="1">IF(IF($H2995="","",INDEX([1]NKC!$D$10:$D$5007,$H2995))=$C$8,"",IF($H2995="","",INDEX([1]NKC!$F$10:$F$5007,$H2995)))</f>
        <v/>
      </c>
      <c r="G2995" s="50">
        <f ca="1">IF(SUM(E2995:F2995)=0,0,$G$11+SUM(E$12:$E2995)-SUM(F$12:$F2995))</f>
        <v>0</v>
      </c>
      <c r="H2995" s="51" t="str">
        <f ca="1">IF(IF(TYPE(MATCH($C$8,OFFSET([1]NKC!$D$10,H2994,0):'[1]NKC'!$D$5007,0)+H2994)=16,"",MATCH($C$8,OFFSET([1]NKC!$D$10,H2994,0):'[1]NKC'!$D$5007,0)+H2994)&lt;IF(TYPE(MATCH($C$8,OFFSET([1]NKC!$E$10,H2994,0):'[1]NKC'!$E$5007,0)+H2994)=16,"",MATCH($C$8,OFFSET([1]NKC!$E$10,H2994,0):'[1]NKC'!$E$5007,0)+H2994),IF(TYPE(MATCH($C$8,OFFSET([1]NKC!$D$10,H2994,0):'[1]NKC'!$D$5007,0)+H2994)=16,"",MATCH($C$8,OFFSET([1]NKC!$D$10,H2994,0):'[1]NKC'!$D$5007,0)+H2994),IF(TYPE(MATCH($C$8,OFFSET([1]NKC!$E$10,H2994,0):'[1]NKC'!$E$5007,0)+H2994)=16,"",MATCH($C$8,OFFSET([1]NKC!$E$10,H2994,0):'[1]NKC'!$E$5007,0)+H2994))</f>
        <v/>
      </c>
    </row>
    <row r="2996" spans="1:8" s="52" customFormat="1" ht="14.25" hidden="1">
      <c r="A2996" s="45" t="str">
        <f ca="1">IF($H2996="","",INDEX([1]NKC!$A$10:$A$5007,$H2996))</f>
        <v/>
      </c>
      <c r="B2996" s="46" t="str">
        <f ca="1">IF($H2996="","",INDEX([1]NKC!$B$10:$B$5007,$H2996))</f>
        <v/>
      </c>
      <c r="C2996" s="47" t="str">
        <f ca="1">IF($H2996="","",INDEX([1]NKC!$C$10:$C$5007,$H2996))</f>
        <v/>
      </c>
      <c r="D2996" s="48" t="str">
        <f ca="1">IF(IF($H2996="","",INDEX([1]NKC!$D$10:$D$5007,$H2996))=$C$8,IF($H2996="","",INDEX([1]NKC!$E$10:$E$5007,$H2996)),IF($H2996="","",INDEX([1]NKC!$D$10:$D$5007,$H2996)))</f>
        <v/>
      </c>
      <c r="E2996" s="49" t="str">
        <f ca="1">IF(IF($H2996="","",INDEX([1]NKC!$E$10:$E$5007,$H2996))=$C$8,"",IF($H2996="","",INDEX([1]NKC!$F$10:$F$5007,$H2996)))</f>
        <v/>
      </c>
      <c r="F2996" s="55" t="str">
        <f ca="1">IF(IF($H2996="","",INDEX([1]NKC!$D$10:$D$5007,$H2996))=$C$8,"",IF($H2996="","",INDEX([1]NKC!$F$10:$F$5007,$H2996)))</f>
        <v/>
      </c>
      <c r="G2996" s="50">
        <f ca="1">IF(SUM(E2996:F2996)=0,0,$G$11+SUM(E$12:$E2996)-SUM(F$12:$F2996))</f>
        <v>0</v>
      </c>
      <c r="H2996" s="51" t="str">
        <f ca="1">IF(IF(TYPE(MATCH($C$8,OFFSET([1]NKC!$D$10,H2995,0):'[1]NKC'!$D$5007,0)+H2995)=16,"",MATCH($C$8,OFFSET([1]NKC!$D$10,H2995,0):'[1]NKC'!$D$5007,0)+H2995)&lt;IF(TYPE(MATCH($C$8,OFFSET([1]NKC!$E$10,H2995,0):'[1]NKC'!$E$5007,0)+H2995)=16,"",MATCH($C$8,OFFSET([1]NKC!$E$10,H2995,0):'[1]NKC'!$E$5007,0)+H2995),IF(TYPE(MATCH($C$8,OFFSET([1]NKC!$D$10,H2995,0):'[1]NKC'!$D$5007,0)+H2995)=16,"",MATCH($C$8,OFFSET([1]NKC!$D$10,H2995,0):'[1]NKC'!$D$5007,0)+H2995),IF(TYPE(MATCH($C$8,OFFSET([1]NKC!$E$10,H2995,0):'[1]NKC'!$E$5007,0)+H2995)=16,"",MATCH($C$8,OFFSET([1]NKC!$E$10,H2995,0):'[1]NKC'!$E$5007,0)+H2995))</f>
        <v/>
      </c>
    </row>
    <row r="2997" spans="1:8" s="52" customFormat="1" ht="14.25" hidden="1">
      <c r="A2997" s="45" t="str">
        <f ca="1">IF($H2997="","",INDEX([1]NKC!$A$10:$A$5007,$H2997))</f>
        <v/>
      </c>
      <c r="B2997" s="46" t="str">
        <f ca="1">IF($H2997="","",INDEX([1]NKC!$B$10:$B$5007,$H2997))</f>
        <v/>
      </c>
      <c r="C2997" s="47" t="str">
        <f ca="1">IF($H2997="","",INDEX([1]NKC!$C$10:$C$5007,$H2997))</f>
        <v/>
      </c>
      <c r="D2997" s="48" t="str">
        <f ca="1">IF(IF($H2997="","",INDEX([1]NKC!$D$10:$D$5007,$H2997))=$C$8,IF($H2997="","",INDEX([1]NKC!$E$10:$E$5007,$H2997)),IF($H2997="","",INDEX([1]NKC!$D$10:$D$5007,$H2997)))</f>
        <v/>
      </c>
      <c r="E2997" s="49" t="str">
        <f ca="1">IF(IF($H2997="","",INDEX([1]NKC!$E$10:$E$5007,$H2997))=$C$8,"",IF($H2997="","",INDEX([1]NKC!$F$10:$F$5007,$H2997)))</f>
        <v/>
      </c>
      <c r="F2997" s="55" t="str">
        <f ca="1">IF(IF($H2997="","",INDEX([1]NKC!$D$10:$D$5007,$H2997))=$C$8,"",IF($H2997="","",INDEX([1]NKC!$F$10:$F$5007,$H2997)))</f>
        <v/>
      </c>
      <c r="G2997" s="50">
        <f ca="1">IF(SUM(E2997:F2997)=0,0,$G$11+SUM(E$12:$E2997)-SUM(F$12:$F2997))</f>
        <v>0</v>
      </c>
      <c r="H2997" s="51" t="str">
        <f ca="1">IF(IF(TYPE(MATCH($C$8,OFFSET([1]NKC!$D$10,H2996,0):'[1]NKC'!$D$5007,0)+H2996)=16,"",MATCH($C$8,OFFSET([1]NKC!$D$10,H2996,0):'[1]NKC'!$D$5007,0)+H2996)&lt;IF(TYPE(MATCH($C$8,OFFSET([1]NKC!$E$10,H2996,0):'[1]NKC'!$E$5007,0)+H2996)=16,"",MATCH($C$8,OFFSET([1]NKC!$E$10,H2996,0):'[1]NKC'!$E$5007,0)+H2996),IF(TYPE(MATCH($C$8,OFFSET([1]NKC!$D$10,H2996,0):'[1]NKC'!$D$5007,0)+H2996)=16,"",MATCH($C$8,OFFSET([1]NKC!$D$10,H2996,0):'[1]NKC'!$D$5007,0)+H2996),IF(TYPE(MATCH($C$8,OFFSET([1]NKC!$E$10,H2996,0):'[1]NKC'!$E$5007,0)+H2996)=16,"",MATCH($C$8,OFFSET([1]NKC!$E$10,H2996,0):'[1]NKC'!$E$5007,0)+H2996))</f>
        <v/>
      </c>
    </row>
    <row r="2998" spans="1:8" s="52" customFormat="1" ht="14.25" hidden="1">
      <c r="A2998" s="45" t="str">
        <f ca="1">IF($H2998="","",INDEX([1]NKC!$A$10:$A$5007,$H2998))</f>
        <v/>
      </c>
      <c r="B2998" s="46" t="str">
        <f ca="1">IF($H2998="","",INDEX([1]NKC!$B$10:$B$5007,$H2998))</f>
        <v/>
      </c>
      <c r="C2998" s="47" t="str">
        <f ca="1">IF($H2998="","",INDEX([1]NKC!$C$10:$C$5007,$H2998))</f>
        <v/>
      </c>
      <c r="D2998" s="48" t="str">
        <f ca="1">IF(IF($H2998="","",INDEX([1]NKC!$D$10:$D$5007,$H2998))=$C$8,IF($H2998="","",INDEX([1]NKC!$E$10:$E$5007,$H2998)),IF($H2998="","",INDEX([1]NKC!$D$10:$D$5007,$H2998)))</f>
        <v/>
      </c>
      <c r="E2998" s="49" t="str">
        <f ca="1">IF(IF($H2998="","",INDEX([1]NKC!$E$10:$E$5007,$H2998))=$C$8,"",IF($H2998="","",INDEX([1]NKC!$F$10:$F$5007,$H2998)))</f>
        <v/>
      </c>
      <c r="F2998" s="55" t="str">
        <f ca="1">IF(IF($H2998="","",INDEX([1]NKC!$D$10:$D$5007,$H2998))=$C$8,"",IF($H2998="","",INDEX([1]NKC!$F$10:$F$5007,$H2998)))</f>
        <v/>
      </c>
      <c r="G2998" s="50">
        <f ca="1">IF(SUM(E2998:F2998)=0,0,$G$11+SUM(E$12:$E2998)-SUM(F$12:$F2998))</f>
        <v>0</v>
      </c>
      <c r="H2998" s="51" t="str">
        <f ca="1">IF(IF(TYPE(MATCH($C$8,OFFSET([1]NKC!$D$10,H2997,0):'[1]NKC'!$D$5007,0)+H2997)=16,"",MATCH($C$8,OFFSET([1]NKC!$D$10,H2997,0):'[1]NKC'!$D$5007,0)+H2997)&lt;IF(TYPE(MATCH($C$8,OFFSET([1]NKC!$E$10,H2997,0):'[1]NKC'!$E$5007,0)+H2997)=16,"",MATCH($C$8,OFFSET([1]NKC!$E$10,H2997,0):'[1]NKC'!$E$5007,0)+H2997),IF(TYPE(MATCH($C$8,OFFSET([1]NKC!$D$10,H2997,0):'[1]NKC'!$D$5007,0)+H2997)=16,"",MATCH($C$8,OFFSET([1]NKC!$D$10,H2997,0):'[1]NKC'!$D$5007,0)+H2997),IF(TYPE(MATCH($C$8,OFFSET([1]NKC!$E$10,H2997,0):'[1]NKC'!$E$5007,0)+H2997)=16,"",MATCH($C$8,OFFSET([1]NKC!$E$10,H2997,0):'[1]NKC'!$E$5007,0)+H2997))</f>
        <v/>
      </c>
    </row>
    <row r="2999" spans="1:8" s="52" customFormat="1" ht="14.25" hidden="1">
      <c r="A2999" s="45" t="str">
        <f ca="1">IF($H2999="","",INDEX([1]NKC!$A$10:$A$5007,$H2999))</f>
        <v/>
      </c>
      <c r="B2999" s="46" t="str">
        <f ca="1">IF($H2999="","",INDEX([1]NKC!$B$10:$B$5007,$H2999))</f>
        <v/>
      </c>
      <c r="C2999" s="47" t="str">
        <f ca="1">IF($H2999="","",INDEX([1]NKC!$C$10:$C$5007,$H2999))</f>
        <v/>
      </c>
      <c r="D2999" s="48" t="str">
        <f ca="1">IF(IF($H2999="","",INDEX([1]NKC!$D$10:$D$5007,$H2999))=$C$8,IF($H2999="","",INDEX([1]NKC!$E$10:$E$5007,$H2999)),IF($H2999="","",INDEX([1]NKC!$D$10:$D$5007,$H2999)))</f>
        <v/>
      </c>
      <c r="E2999" s="49" t="str">
        <f ca="1">IF(IF($H2999="","",INDEX([1]NKC!$E$10:$E$5007,$H2999))=$C$8,"",IF($H2999="","",INDEX([1]NKC!$F$10:$F$5007,$H2999)))</f>
        <v/>
      </c>
      <c r="F2999" s="55" t="str">
        <f ca="1">IF(IF($H2999="","",INDEX([1]NKC!$D$10:$D$5007,$H2999))=$C$8,"",IF($H2999="","",INDEX([1]NKC!$F$10:$F$5007,$H2999)))</f>
        <v/>
      </c>
      <c r="G2999" s="50">
        <f ca="1">IF(SUM(E2999:F2999)=0,0,$G$11+SUM(E$12:$E2999)-SUM(F$12:$F2999))</f>
        <v>0</v>
      </c>
      <c r="H2999" s="51" t="str">
        <f ca="1">IF(IF(TYPE(MATCH($C$8,OFFSET([1]NKC!$D$10,H2998,0):'[1]NKC'!$D$5007,0)+H2998)=16,"",MATCH($C$8,OFFSET([1]NKC!$D$10,H2998,0):'[1]NKC'!$D$5007,0)+H2998)&lt;IF(TYPE(MATCH($C$8,OFFSET([1]NKC!$E$10,H2998,0):'[1]NKC'!$E$5007,0)+H2998)=16,"",MATCH($C$8,OFFSET([1]NKC!$E$10,H2998,0):'[1]NKC'!$E$5007,0)+H2998),IF(TYPE(MATCH($C$8,OFFSET([1]NKC!$D$10,H2998,0):'[1]NKC'!$D$5007,0)+H2998)=16,"",MATCH($C$8,OFFSET([1]NKC!$D$10,H2998,0):'[1]NKC'!$D$5007,0)+H2998),IF(TYPE(MATCH($C$8,OFFSET([1]NKC!$E$10,H2998,0):'[1]NKC'!$E$5007,0)+H2998)=16,"",MATCH($C$8,OFFSET([1]NKC!$E$10,H2998,0):'[1]NKC'!$E$5007,0)+H2998))</f>
        <v/>
      </c>
    </row>
    <row r="3000" spans="1:8" s="52" customFormat="1" ht="14.25" hidden="1">
      <c r="A3000" s="45" t="str">
        <f ca="1">IF($H3000="","",INDEX([1]NKC!$A$10:$A$5007,$H3000))</f>
        <v/>
      </c>
      <c r="B3000" s="46" t="str">
        <f ca="1">IF($H3000="","",INDEX([1]NKC!$B$10:$B$5007,$H3000))</f>
        <v/>
      </c>
      <c r="C3000" s="47" t="str">
        <f ca="1">IF($H3000="","",INDEX([1]NKC!$C$10:$C$5007,$H3000))</f>
        <v/>
      </c>
      <c r="D3000" s="48" t="str">
        <f ca="1">IF(IF($H3000="","",INDEX([1]NKC!$D$10:$D$5007,$H3000))=$C$8,IF($H3000="","",INDEX([1]NKC!$E$10:$E$5007,$H3000)),IF($H3000="","",INDEX([1]NKC!$D$10:$D$5007,$H3000)))</f>
        <v/>
      </c>
      <c r="E3000" s="49" t="str">
        <f ca="1">IF(IF($H3000="","",INDEX([1]NKC!$E$10:$E$5007,$H3000))=$C$8,"",IF($H3000="","",INDEX([1]NKC!$F$10:$F$5007,$H3000)))</f>
        <v/>
      </c>
      <c r="F3000" s="55" t="str">
        <f ca="1">IF(IF($H3000="","",INDEX([1]NKC!$D$10:$D$5007,$H3000))=$C$8,"",IF($H3000="","",INDEX([1]NKC!$F$10:$F$5007,$H3000)))</f>
        <v/>
      </c>
      <c r="G3000" s="50">
        <f ca="1">IF(SUM(E3000:F3000)=0,0,$G$11+SUM(E$12:$E3000)-SUM(F$12:$F3000))</f>
        <v>0</v>
      </c>
      <c r="H3000" s="51" t="str">
        <f ca="1">IF(IF(TYPE(MATCH($C$8,OFFSET([1]NKC!$D$10,H2999,0):'[1]NKC'!$D$5007,0)+H2999)=16,"",MATCH($C$8,OFFSET([1]NKC!$D$10,H2999,0):'[1]NKC'!$D$5007,0)+H2999)&lt;IF(TYPE(MATCH($C$8,OFFSET([1]NKC!$E$10,H2999,0):'[1]NKC'!$E$5007,0)+H2999)=16,"",MATCH($C$8,OFFSET([1]NKC!$E$10,H2999,0):'[1]NKC'!$E$5007,0)+H2999),IF(TYPE(MATCH($C$8,OFFSET([1]NKC!$D$10,H2999,0):'[1]NKC'!$D$5007,0)+H2999)=16,"",MATCH($C$8,OFFSET([1]NKC!$D$10,H2999,0):'[1]NKC'!$D$5007,0)+H2999),IF(TYPE(MATCH($C$8,OFFSET([1]NKC!$E$10,H2999,0):'[1]NKC'!$E$5007,0)+H2999)=16,"",MATCH($C$8,OFFSET([1]NKC!$E$10,H2999,0):'[1]NKC'!$E$5007,0)+H2999))</f>
        <v/>
      </c>
    </row>
    <row r="3001" spans="1:8" s="52" customFormat="1" ht="14.25" hidden="1">
      <c r="A3001" s="45" t="str">
        <f ca="1">IF($H3001="","",INDEX([1]NKC!$A$10:$A$5007,$H3001))</f>
        <v/>
      </c>
      <c r="B3001" s="46" t="str">
        <f ca="1">IF($H3001="","",INDEX([1]NKC!$B$10:$B$5007,$H3001))</f>
        <v/>
      </c>
      <c r="C3001" s="47" t="str">
        <f ca="1">IF($H3001="","",INDEX([1]NKC!$C$10:$C$5007,$H3001))</f>
        <v/>
      </c>
      <c r="D3001" s="48" t="str">
        <f ca="1">IF(IF($H3001="","",INDEX([1]NKC!$D$10:$D$5007,$H3001))=$C$8,IF($H3001="","",INDEX([1]NKC!$E$10:$E$5007,$H3001)),IF($H3001="","",INDEX([1]NKC!$D$10:$D$5007,$H3001)))</f>
        <v/>
      </c>
      <c r="E3001" s="49" t="str">
        <f ca="1">IF(IF($H3001="","",INDEX([1]NKC!$E$10:$E$5007,$H3001))=$C$8,"",IF($H3001="","",INDEX([1]NKC!$F$10:$F$5007,$H3001)))</f>
        <v/>
      </c>
      <c r="F3001" s="55" t="str">
        <f ca="1">IF(IF($H3001="","",INDEX([1]NKC!$D$10:$D$5007,$H3001))=$C$8,"",IF($H3001="","",INDEX([1]NKC!$F$10:$F$5007,$H3001)))</f>
        <v/>
      </c>
      <c r="G3001" s="50">
        <f ca="1">IF(SUM(E3001:F3001)=0,0,$G$11+SUM(E$12:$E3001)-SUM(F$12:$F3001))</f>
        <v>0</v>
      </c>
      <c r="H3001" s="51" t="str">
        <f ca="1">IF(IF(TYPE(MATCH($C$8,OFFSET([1]NKC!$D$10,H3000,0):'[1]NKC'!$D$5007,0)+H3000)=16,"",MATCH($C$8,OFFSET([1]NKC!$D$10,H3000,0):'[1]NKC'!$D$5007,0)+H3000)&lt;IF(TYPE(MATCH($C$8,OFFSET([1]NKC!$E$10,H3000,0):'[1]NKC'!$E$5007,0)+H3000)=16,"",MATCH($C$8,OFFSET([1]NKC!$E$10,H3000,0):'[1]NKC'!$E$5007,0)+H3000),IF(TYPE(MATCH($C$8,OFFSET([1]NKC!$D$10,H3000,0):'[1]NKC'!$D$5007,0)+H3000)=16,"",MATCH($C$8,OFFSET([1]NKC!$D$10,H3000,0):'[1]NKC'!$D$5007,0)+H3000),IF(TYPE(MATCH($C$8,OFFSET([1]NKC!$E$10,H3000,0):'[1]NKC'!$E$5007,0)+H3000)=16,"",MATCH($C$8,OFFSET([1]NKC!$E$10,H3000,0):'[1]NKC'!$E$5007,0)+H3000))</f>
        <v/>
      </c>
    </row>
    <row r="3002" spans="1:8" s="52" customFormat="1" ht="14.25" hidden="1">
      <c r="A3002" s="45" t="str">
        <f ca="1">IF($H3002="","",INDEX([1]NKC!$A$10:$A$5007,$H3002))</f>
        <v/>
      </c>
      <c r="B3002" s="46" t="str">
        <f ca="1">IF($H3002="","",INDEX([1]NKC!$B$10:$B$5007,$H3002))</f>
        <v/>
      </c>
      <c r="C3002" s="47" t="str">
        <f ca="1">IF($H3002="","",INDEX([1]NKC!$C$10:$C$5007,$H3002))</f>
        <v/>
      </c>
      <c r="D3002" s="48" t="str">
        <f ca="1">IF(IF($H3002="","",INDEX([1]NKC!$D$10:$D$5007,$H3002))=$C$8,IF($H3002="","",INDEX([1]NKC!$E$10:$E$5007,$H3002)),IF($H3002="","",INDEX([1]NKC!$D$10:$D$5007,$H3002)))</f>
        <v/>
      </c>
      <c r="E3002" s="49" t="str">
        <f ca="1">IF(IF($H3002="","",INDEX([1]NKC!$E$10:$E$5007,$H3002))=$C$8,"",IF($H3002="","",INDEX([1]NKC!$F$10:$F$5007,$H3002)))</f>
        <v/>
      </c>
      <c r="F3002" s="55" t="str">
        <f ca="1">IF(IF($H3002="","",INDEX([1]NKC!$D$10:$D$5007,$H3002))=$C$8,"",IF($H3002="","",INDEX([1]NKC!$F$10:$F$5007,$H3002)))</f>
        <v/>
      </c>
      <c r="G3002" s="50">
        <f ca="1">IF(SUM(E3002:F3002)=0,0,$G$11+SUM(E$12:$E3002)-SUM(F$12:$F3002))</f>
        <v>0</v>
      </c>
      <c r="H3002" s="51" t="str">
        <f ca="1">IF(IF(TYPE(MATCH($C$8,OFFSET([1]NKC!$D$10,H3001,0):'[1]NKC'!$D$5007,0)+H3001)=16,"",MATCH($C$8,OFFSET([1]NKC!$D$10,H3001,0):'[1]NKC'!$D$5007,0)+H3001)&lt;IF(TYPE(MATCH($C$8,OFFSET([1]NKC!$E$10,H3001,0):'[1]NKC'!$E$5007,0)+H3001)=16,"",MATCH($C$8,OFFSET([1]NKC!$E$10,H3001,0):'[1]NKC'!$E$5007,0)+H3001),IF(TYPE(MATCH($C$8,OFFSET([1]NKC!$D$10,H3001,0):'[1]NKC'!$D$5007,0)+H3001)=16,"",MATCH($C$8,OFFSET([1]NKC!$D$10,H3001,0):'[1]NKC'!$D$5007,0)+H3001),IF(TYPE(MATCH($C$8,OFFSET([1]NKC!$E$10,H3001,0):'[1]NKC'!$E$5007,0)+H3001)=16,"",MATCH($C$8,OFFSET([1]NKC!$E$10,H3001,0):'[1]NKC'!$E$5007,0)+H3001))</f>
        <v/>
      </c>
    </row>
    <row r="3003" spans="1:8" s="52" customFormat="1" ht="14.25" hidden="1">
      <c r="A3003" s="45" t="str">
        <f ca="1">IF($H3003="","",INDEX([1]NKC!$A$10:$A$5007,$H3003))</f>
        <v/>
      </c>
      <c r="B3003" s="46" t="str">
        <f ca="1">IF($H3003="","",INDEX([1]NKC!$B$10:$B$5007,$H3003))</f>
        <v/>
      </c>
      <c r="C3003" s="47" t="str">
        <f ca="1">IF($H3003="","",INDEX([1]NKC!$C$10:$C$5007,$H3003))</f>
        <v/>
      </c>
      <c r="D3003" s="48" t="str">
        <f ca="1">IF(IF($H3003="","",INDEX([1]NKC!$D$10:$D$5007,$H3003))=$C$8,IF($H3003="","",INDEX([1]NKC!$E$10:$E$5007,$H3003)),IF($H3003="","",INDEX([1]NKC!$D$10:$D$5007,$H3003)))</f>
        <v/>
      </c>
      <c r="E3003" s="49" t="str">
        <f ca="1">IF(IF($H3003="","",INDEX([1]NKC!$E$10:$E$5007,$H3003))=$C$8,"",IF($H3003="","",INDEX([1]NKC!$F$10:$F$5007,$H3003)))</f>
        <v/>
      </c>
      <c r="F3003" s="55" t="str">
        <f ca="1">IF(IF($H3003="","",INDEX([1]NKC!$D$10:$D$5007,$H3003))=$C$8,"",IF($H3003="","",INDEX([1]NKC!$F$10:$F$5007,$H3003)))</f>
        <v/>
      </c>
      <c r="G3003" s="50">
        <f ca="1">IF(SUM(E3003:F3003)=0,0,$G$11+SUM(E$12:$E3003)-SUM(F$12:$F3003))</f>
        <v>0</v>
      </c>
      <c r="H3003" s="51" t="str">
        <f ca="1">IF(IF(TYPE(MATCH($C$8,OFFSET([1]NKC!$D$10,H3002,0):'[1]NKC'!$D$5007,0)+H3002)=16,"",MATCH($C$8,OFFSET([1]NKC!$D$10,H3002,0):'[1]NKC'!$D$5007,0)+H3002)&lt;IF(TYPE(MATCH($C$8,OFFSET([1]NKC!$E$10,H3002,0):'[1]NKC'!$E$5007,0)+H3002)=16,"",MATCH($C$8,OFFSET([1]NKC!$E$10,H3002,0):'[1]NKC'!$E$5007,0)+H3002),IF(TYPE(MATCH($C$8,OFFSET([1]NKC!$D$10,H3002,0):'[1]NKC'!$D$5007,0)+H3002)=16,"",MATCH($C$8,OFFSET([1]NKC!$D$10,H3002,0):'[1]NKC'!$D$5007,0)+H3002),IF(TYPE(MATCH($C$8,OFFSET([1]NKC!$E$10,H3002,0):'[1]NKC'!$E$5007,0)+H3002)=16,"",MATCH($C$8,OFFSET([1]NKC!$E$10,H3002,0):'[1]NKC'!$E$5007,0)+H3002))</f>
        <v/>
      </c>
    </row>
    <row r="3004" spans="1:8" s="52" customFormat="1" ht="14.25" hidden="1">
      <c r="A3004" s="45" t="str">
        <f ca="1">IF($H3004="","",INDEX([1]NKC!$A$10:$A$5007,$H3004))</f>
        <v/>
      </c>
      <c r="B3004" s="46" t="str">
        <f ca="1">IF($H3004="","",INDEX([1]NKC!$B$10:$B$5007,$H3004))</f>
        <v/>
      </c>
      <c r="C3004" s="47" t="str">
        <f ca="1">IF($H3004="","",INDEX([1]NKC!$C$10:$C$5007,$H3004))</f>
        <v/>
      </c>
      <c r="D3004" s="48" t="str">
        <f ca="1">IF(IF($H3004="","",INDEX([1]NKC!$D$10:$D$5007,$H3004))=$C$8,IF($H3004="","",INDEX([1]NKC!$E$10:$E$5007,$H3004)),IF($H3004="","",INDEX([1]NKC!$D$10:$D$5007,$H3004)))</f>
        <v/>
      </c>
      <c r="E3004" s="49" t="str">
        <f ca="1">IF(IF($H3004="","",INDEX([1]NKC!$E$10:$E$5007,$H3004))=$C$8,"",IF($H3004="","",INDEX([1]NKC!$F$10:$F$5007,$H3004)))</f>
        <v/>
      </c>
      <c r="F3004" s="55" t="str">
        <f ca="1">IF(IF($H3004="","",INDEX([1]NKC!$D$10:$D$5007,$H3004))=$C$8,"",IF($H3004="","",INDEX([1]NKC!$F$10:$F$5007,$H3004)))</f>
        <v/>
      </c>
      <c r="G3004" s="50">
        <f ca="1">IF(SUM(E3004:F3004)=0,0,$G$11+SUM(E$12:$E3004)-SUM(F$12:$F3004))</f>
        <v>0</v>
      </c>
      <c r="H3004" s="51" t="str">
        <f ca="1">IF(IF(TYPE(MATCH($C$8,OFFSET([1]NKC!$D$10,H3003,0):'[1]NKC'!$D$5007,0)+H3003)=16,"",MATCH($C$8,OFFSET([1]NKC!$D$10,H3003,0):'[1]NKC'!$D$5007,0)+H3003)&lt;IF(TYPE(MATCH($C$8,OFFSET([1]NKC!$E$10,H3003,0):'[1]NKC'!$E$5007,0)+H3003)=16,"",MATCH($C$8,OFFSET([1]NKC!$E$10,H3003,0):'[1]NKC'!$E$5007,0)+H3003),IF(TYPE(MATCH($C$8,OFFSET([1]NKC!$D$10,H3003,0):'[1]NKC'!$D$5007,0)+H3003)=16,"",MATCH($C$8,OFFSET([1]NKC!$D$10,H3003,0):'[1]NKC'!$D$5007,0)+H3003),IF(TYPE(MATCH($C$8,OFFSET([1]NKC!$E$10,H3003,0):'[1]NKC'!$E$5007,0)+H3003)=16,"",MATCH($C$8,OFFSET([1]NKC!$E$10,H3003,0):'[1]NKC'!$E$5007,0)+H3003))</f>
        <v/>
      </c>
    </row>
    <row r="3005" spans="1:8" s="52" customFormat="1" ht="14.25" hidden="1">
      <c r="A3005" s="45" t="str">
        <f ca="1">IF($H3005="","",INDEX([1]NKC!$A$10:$A$5007,$H3005))</f>
        <v/>
      </c>
      <c r="B3005" s="46" t="str">
        <f ca="1">IF($H3005="","",INDEX([1]NKC!$B$10:$B$5007,$H3005))</f>
        <v/>
      </c>
      <c r="C3005" s="47" t="str">
        <f ca="1">IF($H3005="","",INDEX([1]NKC!$C$10:$C$5007,$H3005))</f>
        <v/>
      </c>
      <c r="D3005" s="48" t="str">
        <f ca="1">IF(IF($H3005="","",INDEX([1]NKC!$D$10:$D$5007,$H3005))=$C$8,IF($H3005="","",INDEX([1]NKC!$E$10:$E$5007,$H3005)),IF($H3005="","",INDEX([1]NKC!$D$10:$D$5007,$H3005)))</f>
        <v/>
      </c>
      <c r="E3005" s="49" t="str">
        <f ca="1">IF(IF($H3005="","",INDEX([1]NKC!$E$10:$E$5007,$H3005))=$C$8,"",IF($H3005="","",INDEX([1]NKC!$F$10:$F$5007,$H3005)))</f>
        <v/>
      </c>
      <c r="F3005" s="55" t="str">
        <f ca="1">IF(IF($H3005="","",INDEX([1]NKC!$D$10:$D$5007,$H3005))=$C$8,"",IF($H3005="","",INDEX([1]NKC!$F$10:$F$5007,$H3005)))</f>
        <v/>
      </c>
      <c r="G3005" s="50">
        <f ca="1">IF(SUM(E3005:F3005)=0,0,$G$11+SUM(E$12:$E3005)-SUM(F$12:$F3005))</f>
        <v>0</v>
      </c>
      <c r="H3005" s="51" t="str">
        <f ca="1">IF(IF(TYPE(MATCH($C$8,OFFSET([1]NKC!$D$10,H3004,0):'[1]NKC'!$D$5007,0)+H3004)=16,"",MATCH($C$8,OFFSET([1]NKC!$D$10,H3004,0):'[1]NKC'!$D$5007,0)+H3004)&lt;IF(TYPE(MATCH($C$8,OFFSET([1]NKC!$E$10,H3004,0):'[1]NKC'!$E$5007,0)+H3004)=16,"",MATCH($C$8,OFFSET([1]NKC!$E$10,H3004,0):'[1]NKC'!$E$5007,0)+H3004),IF(TYPE(MATCH($C$8,OFFSET([1]NKC!$D$10,H3004,0):'[1]NKC'!$D$5007,0)+H3004)=16,"",MATCH($C$8,OFFSET([1]NKC!$D$10,H3004,0):'[1]NKC'!$D$5007,0)+H3004),IF(TYPE(MATCH($C$8,OFFSET([1]NKC!$E$10,H3004,0):'[1]NKC'!$E$5007,0)+H3004)=16,"",MATCH($C$8,OFFSET([1]NKC!$E$10,H3004,0):'[1]NKC'!$E$5007,0)+H3004))</f>
        <v/>
      </c>
    </row>
    <row r="3006" spans="1:8" s="52" customFormat="1" ht="14.25" hidden="1">
      <c r="A3006" s="45" t="str">
        <f ca="1">IF($H3006="","",INDEX([1]NKC!$A$10:$A$5007,$H3006))</f>
        <v/>
      </c>
      <c r="B3006" s="46" t="str">
        <f ca="1">IF($H3006="","",INDEX([1]NKC!$B$10:$B$5007,$H3006))</f>
        <v/>
      </c>
      <c r="C3006" s="47" t="str">
        <f ca="1">IF($H3006="","",INDEX([1]NKC!$C$10:$C$5007,$H3006))</f>
        <v/>
      </c>
      <c r="D3006" s="48" t="str">
        <f ca="1">IF(IF($H3006="","",INDEX([1]NKC!$D$10:$D$5007,$H3006))=$C$8,IF($H3006="","",INDEX([1]NKC!$E$10:$E$5007,$H3006)),IF($H3006="","",INDEX([1]NKC!$D$10:$D$5007,$H3006)))</f>
        <v/>
      </c>
      <c r="E3006" s="49" t="str">
        <f ca="1">IF(IF($H3006="","",INDEX([1]NKC!$E$10:$E$5007,$H3006))=$C$8,"",IF($H3006="","",INDEX([1]NKC!$F$10:$F$5007,$H3006)))</f>
        <v/>
      </c>
      <c r="F3006" s="55" t="str">
        <f ca="1">IF(IF($H3006="","",INDEX([1]NKC!$D$10:$D$5007,$H3006))=$C$8,"",IF($H3006="","",INDEX([1]NKC!$F$10:$F$5007,$H3006)))</f>
        <v/>
      </c>
      <c r="G3006" s="50">
        <f ca="1">IF(SUM(E3006:F3006)=0,0,$G$11+SUM(E$12:$E3006)-SUM(F$12:$F3006))</f>
        <v>0</v>
      </c>
      <c r="H3006" s="51" t="str">
        <f ca="1">IF(IF(TYPE(MATCH($C$8,OFFSET([1]NKC!$D$10,H3005,0):'[1]NKC'!$D$5007,0)+H3005)=16,"",MATCH($C$8,OFFSET([1]NKC!$D$10,H3005,0):'[1]NKC'!$D$5007,0)+H3005)&lt;IF(TYPE(MATCH($C$8,OFFSET([1]NKC!$E$10,H3005,0):'[1]NKC'!$E$5007,0)+H3005)=16,"",MATCH($C$8,OFFSET([1]NKC!$E$10,H3005,0):'[1]NKC'!$E$5007,0)+H3005),IF(TYPE(MATCH($C$8,OFFSET([1]NKC!$D$10,H3005,0):'[1]NKC'!$D$5007,0)+H3005)=16,"",MATCH($C$8,OFFSET([1]NKC!$D$10,H3005,0):'[1]NKC'!$D$5007,0)+H3005),IF(TYPE(MATCH($C$8,OFFSET([1]NKC!$E$10,H3005,0):'[1]NKC'!$E$5007,0)+H3005)=16,"",MATCH($C$8,OFFSET([1]NKC!$E$10,H3005,0):'[1]NKC'!$E$5007,0)+H3005))</f>
        <v/>
      </c>
    </row>
    <row r="3007" spans="1:8" s="52" customFormat="1" ht="14.25" hidden="1">
      <c r="A3007" s="45" t="str">
        <f ca="1">IF($H3007="","",INDEX([1]NKC!$A$10:$A$5007,$H3007))</f>
        <v/>
      </c>
      <c r="B3007" s="46" t="str">
        <f ca="1">IF($H3007="","",INDEX([1]NKC!$B$10:$B$5007,$H3007))</f>
        <v/>
      </c>
      <c r="C3007" s="47" t="str">
        <f ca="1">IF($H3007="","",INDEX([1]NKC!$C$10:$C$5007,$H3007))</f>
        <v/>
      </c>
      <c r="D3007" s="48" t="str">
        <f ca="1">IF(IF($H3007="","",INDEX([1]NKC!$D$10:$D$5007,$H3007))=$C$8,IF($H3007="","",INDEX([1]NKC!$E$10:$E$5007,$H3007)),IF($H3007="","",INDEX([1]NKC!$D$10:$D$5007,$H3007)))</f>
        <v/>
      </c>
      <c r="E3007" s="49" t="str">
        <f ca="1">IF(IF($H3007="","",INDEX([1]NKC!$E$10:$E$5007,$H3007))=$C$8,"",IF($H3007="","",INDEX([1]NKC!$F$10:$F$5007,$H3007)))</f>
        <v/>
      </c>
      <c r="F3007" s="55" t="str">
        <f ca="1">IF(IF($H3007="","",INDEX([1]NKC!$D$10:$D$5007,$H3007))=$C$8,"",IF($H3007="","",INDEX([1]NKC!$F$10:$F$5007,$H3007)))</f>
        <v/>
      </c>
      <c r="G3007" s="50">
        <f ca="1">IF(SUM(E3007:F3007)=0,0,$G$11+SUM(E$12:$E3007)-SUM(F$12:$F3007))</f>
        <v>0</v>
      </c>
      <c r="H3007" s="51" t="str">
        <f ca="1">IF(IF(TYPE(MATCH($C$8,OFFSET([1]NKC!$D$10,H3006,0):'[1]NKC'!$D$5007,0)+H3006)=16,"",MATCH($C$8,OFFSET([1]NKC!$D$10,H3006,0):'[1]NKC'!$D$5007,0)+H3006)&lt;IF(TYPE(MATCH($C$8,OFFSET([1]NKC!$E$10,H3006,0):'[1]NKC'!$E$5007,0)+H3006)=16,"",MATCH($C$8,OFFSET([1]NKC!$E$10,H3006,0):'[1]NKC'!$E$5007,0)+H3006),IF(TYPE(MATCH($C$8,OFFSET([1]NKC!$D$10,H3006,0):'[1]NKC'!$D$5007,0)+H3006)=16,"",MATCH($C$8,OFFSET([1]NKC!$D$10,H3006,0):'[1]NKC'!$D$5007,0)+H3006),IF(TYPE(MATCH($C$8,OFFSET([1]NKC!$E$10,H3006,0):'[1]NKC'!$E$5007,0)+H3006)=16,"",MATCH($C$8,OFFSET([1]NKC!$E$10,H3006,0):'[1]NKC'!$E$5007,0)+H3006))</f>
        <v/>
      </c>
    </row>
    <row r="3008" spans="1:8" s="52" customFormat="1" ht="14.25" hidden="1">
      <c r="A3008" s="45" t="str">
        <f ca="1">IF($H3008="","",INDEX([1]NKC!$A$10:$A$5007,$H3008))</f>
        <v/>
      </c>
      <c r="B3008" s="46" t="str">
        <f ca="1">IF($H3008="","",INDEX([1]NKC!$B$10:$B$5007,$H3008))</f>
        <v/>
      </c>
      <c r="C3008" s="47" t="str">
        <f ca="1">IF($H3008="","",INDEX([1]NKC!$C$10:$C$5007,$H3008))</f>
        <v/>
      </c>
      <c r="D3008" s="48" t="str">
        <f ca="1">IF(IF($H3008="","",INDEX([1]NKC!$D$10:$D$5007,$H3008))=$C$8,IF($H3008="","",INDEX([1]NKC!$E$10:$E$5007,$H3008)),IF($H3008="","",INDEX([1]NKC!$D$10:$D$5007,$H3008)))</f>
        <v/>
      </c>
      <c r="E3008" s="49" t="str">
        <f ca="1">IF(IF($H3008="","",INDEX([1]NKC!$E$10:$E$5007,$H3008))=$C$8,"",IF($H3008="","",INDEX([1]NKC!$F$10:$F$5007,$H3008)))</f>
        <v/>
      </c>
      <c r="F3008" s="55" t="str">
        <f ca="1">IF(IF($H3008="","",INDEX([1]NKC!$D$10:$D$5007,$H3008))=$C$8,"",IF($H3008="","",INDEX([1]NKC!$F$10:$F$5007,$H3008)))</f>
        <v/>
      </c>
      <c r="G3008" s="50">
        <f ca="1">IF(SUM(E3008:F3008)=0,0,$G$11+SUM(E$12:$E3008)-SUM(F$12:$F3008))</f>
        <v>0</v>
      </c>
      <c r="H3008" s="51" t="str">
        <f ca="1">IF(IF(TYPE(MATCH($C$8,OFFSET([1]NKC!$D$10,H3007,0):'[1]NKC'!$D$5007,0)+H3007)=16,"",MATCH($C$8,OFFSET([1]NKC!$D$10,H3007,0):'[1]NKC'!$D$5007,0)+H3007)&lt;IF(TYPE(MATCH($C$8,OFFSET([1]NKC!$E$10,H3007,0):'[1]NKC'!$E$5007,0)+H3007)=16,"",MATCH($C$8,OFFSET([1]NKC!$E$10,H3007,0):'[1]NKC'!$E$5007,0)+H3007),IF(TYPE(MATCH($C$8,OFFSET([1]NKC!$D$10,H3007,0):'[1]NKC'!$D$5007,0)+H3007)=16,"",MATCH($C$8,OFFSET([1]NKC!$D$10,H3007,0):'[1]NKC'!$D$5007,0)+H3007),IF(TYPE(MATCH($C$8,OFFSET([1]NKC!$E$10,H3007,0):'[1]NKC'!$E$5007,0)+H3007)=16,"",MATCH($C$8,OFFSET([1]NKC!$E$10,H3007,0):'[1]NKC'!$E$5007,0)+H3007))</f>
        <v/>
      </c>
    </row>
    <row r="3009" spans="1:8" s="52" customFormat="1" ht="14.25" hidden="1">
      <c r="A3009" s="45" t="str">
        <f ca="1">IF($H3009="","",INDEX([1]NKC!$A$10:$A$5007,$H3009))</f>
        <v/>
      </c>
      <c r="B3009" s="46" t="str">
        <f ca="1">IF($H3009="","",INDEX([1]NKC!$B$10:$B$5007,$H3009))</f>
        <v/>
      </c>
      <c r="C3009" s="47" t="str">
        <f ca="1">IF($H3009="","",INDEX([1]NKC!$C$10:$C$5007,$H3009))</f>
        <v/>
      </c>
      <c r="D3009" s="48" t="str">
        <f ca="1">IF(IF($H3009="","",INDEX([1]NKC!$D$10:$D$5007,$H3009))=$C$8,IF($H3009="","",INDEX([1]NKC!$E$10:$E$5007,$H3009)),IF($H3009="","",INDEX([1]NKC!$D$10:$D$5007,$H3009)))</f>
        <v/>
      </c>
      <c r="E3009" s="49" t="str">
        <f ca="1">IF(IF($H3009="","",INDEX([1]NKC!$E$10:$E$5007,$H3009))=$C$8,"",IF($H3009="","",INDEX([1]NKC!$F$10:$F$5007,$H3009)))</f>
        <v/>
      </c>
      <c r="F3009" s="55" t="str">
        <f ca="1">IF(IF($H3009="","",INDEX([1]NKC!$D$10:$D$5007,$H3009))=$C$8,"",IF($H3009="","",INDEX([1]NKC!$F$10:$F$5007,$H3009)))</f>
        <v/>
      </c>
      <c r="G3009" s="50">
        <f ca="1">IF(SUM(E3009:F3009)=0,0,$G$11+SUM(E$12:$E3009)-SUM(F$12:$F3009))</f>
        <v>0</v>
      </c>
      <c r="H3009" s="51" t="str">
        <f ca="1">IF(IF(TYPE(MATCH($C$8,OFFSET([1]NKC!$D$10,H3008,0):'[1]NKC'!$D$5007,0)+H3008)=16,"",MATCH($C$8,OFFSET([1]NKC!$D$10,H3008,0):'[1]NKC'!$D$5007,0)+H3008)&lt;IF(TYPE(MATCH($C$8,OFFSET([1]NKC!$E$10,H3008,0):'[1]NKC'!$E$5007,0)+H3008)=16,"",MATCH($C$8,OFFSET([1]NKC!$E$10,H3008,0):'[1]NKC'!$E$5007,0)+H3008),IF(TYPE(MATCH($C$8,OFFSET([1]NKC!$D$10,H3008,0):'[1]NKC'!$D$5007,0)+H3008)=16,"",MATCH($C$8,OFFSET([1]NKC!$D$10,H3008,0):'[1]NKC'!$D$5007,0)+H3008),IF(TYPE(MATCH($C$8,OFFSET([1]NKC!$E$10,H3008,0):'[1]NKC'!$E$5007,0)+H3008)=16,"",MATCH($C$8,OFFSET([1]NKC!$E$10,H3008,0):'[1]NKC'!$E$5007,0)+H3008))</f>
        <v/>
      </c>
    </row>
    <row r="3010" spans="1:8" s="52" customFormat="1" ht="14.25" hidden="1">
      <c r="A3010" s="45" t="str">
        <f ca="1">IF($H3010="","",INDEX([1]NKC!$A$10:$A$5007,$H3010))</f>
        <v/>
      </c>
      <c r="B3010" s="46" t="str">
        <f ca="1">IF($H3010="","",INDEX([1]NKC!$B$10:$B$5007,$H3010))</f>
        <v/>
      </c>
      <c r="C3010" s="47" t="str">
        <f ca="1">IF($H3010="","",INDEX([1]NKC!$C$10:$C$5007,$H3010))</f>
        <v/>
      </c>
      <c r="D3010" s="48" t="str">
        <f ca="1">IF(IF($H3010="","",INDEX([1]NKC!$D$10:$D$5007,$H3010))=$C$8,IF($H3010="","",INDEX([1]NKC!$E$10:$E$5007,$H3010)),IF($H3010="","",INDEX([1]NKC!$D$10:$D$5007,$H3010)))</f>
        <v/>
      </c>
      <c r="E3010" s="49" t="str">
        <f ca="1">IF(IF($H3010="","",INDEX([1]NKC!$E$10:$E$5007,$H3010))=$C$8,"",IF($H3010="","",INDEX([1]NKC!$F$10:$F$5007,$H3010)))</f>
        <v/>
      </c>
      <c r="F3010" s="55" t="str">
        <f ca="1">IF(IF($H3010="","",INDEX([1]NKC!$D$10:$D$5007,$H3010))=$C$8,"",IF($H3010="","",INDEX([1]NKC!$F$10:$F$5007,$H3010)))</f>
        <v/>
      </c>
      <c r="G3010" s="50">
        <f ca="1">IF(SUM(E3010:F3010)=0,0,$G$11+SUM(E$12:$E3010)-SUM(F$12:$F3010))</f>
        <v>0</v>
      </c>
      <c r="H3010" s="51" t="str">
        <f ca="1">IF(IF(TYPE(MATCH($C$8,OFFSET([1]NKC!$D$10,H3009,0):'[1]NKC'!$D$5007,0)+H3009)=16,"",MATCH($C$8,OFFSET([1]NKC!$D$10,H3009,0):'[1]NKC'!$D$5007,0)+H3009)&lt;IF(TYPE(MATCH($C$8,OFFSET([1]NKC!$E$10,H3009,0):'[1]NKC'!$E$5007,0)+H3009)=16,"",MATCH($C$8,OFFSET([1]NKC!$E$10,H3009,0):'[1]NKC'!$E$5007,0)+H3009),IF(TYPE(MATCH($C$8,OFFSET([1]NKC!$D$10,H3009,0):'[1]NKC'!$D$5007,0)+H3009)=16,"",MATCH($C$8,OFFSET([1]NKC!$D$10,H3009,0):'[1]NKC'!$D$5007,0)+H3009),IF(TYPE(MATCH($C$8,OFFSET([1]NKC!$E$10,H3009,0):'[1]NKC'!$E$5007,0)+H3009)=16,"",MATCH($C$8,OFFSET([1]NKC!$E$10,H3009,0):'[1]NKC'!$E$5007,0)+H3009))</f>
        <v/>
      </c>
    </row>
    <row r="3011" spans="1:8" s="52" customFormat="1" ht="14.25" hidden="1">
      <c r="A3011" s="45" t="str">
        <f ca="1">IF($H3011="","",INDEX([1]NKC!$A$10:$A$5007,$H3011))</f>
        <v/>
      </c>
      <c r="B3011" s="46" t="str">
        <f ca="1">IF($H3011="","",INDEX([1]NKC!$B$10:$B$5007,$H3011))</f>
        <v/>
      </c>
      <c r="C3011" s="47" t="str">
        <f ca="1">IF($H3011="","",INDEX([1]NKC!$C$10:$C$5007,$H3011))</f>
        <v/>
      </c>
      <c r="D3011" s="48" t="str">
        <f ca="1">IF(IF($H3011="","",INDEX([1]NKC!$D$10:$D$5007,$H3011))=$C$8,IF($H3011="","",INDEX([1]NKC!$E$10:$E$5007,$H3011)),IF($H3011="","",INDEX([1]NKC!$D$10:$D$5007,$H3011)))</f>
        <v/>
      </c>
      <c r="E3011" s="49" t="str">
        <f ca="1">IF(IF($H3011="","",INDEX([1]NKC!$E$10:$E$5007,$H3011))=$C$8,"",IF($H3011="","",INDEX([1]NKC!$F$10:$F$5007,$H3011)))</f>
        <v/>
      </c>
      <c r="F3011" s="55" t="str">
        <f ca="1">IF(IF($H3011="","",INDEX([1]NKC!$D$10:$D$5007,$H3011))=$C$8,"",IF($H3011="","",INDEX([1]NKC!$F$10:$F$5007,$H3011)))</f>
        <v/>
      </c>
      <c r="G3011" s="50">
        <f ca="1">IF(SUM(E3011:F3011)=0,0,$G$11+SUM(E$12:$E3011)-SUM(F$12:$F3011))</f>
        <v>0</v>
      </c>
      <c r="H3011" s="51" t="str">
        <f ca="1">IF(IF(TYPE(MATCH($C$8,OFFSET([1]NKC!$D$10,H3010,0):'[1]NKC'!$D$5007,0)+H3010)=16,"",MATCH($C$8,OFFSET([1]NKC!$D$10,H3010,0):'[1]NKC'!$D$5007,0)+H3010)&lt;IF(TYPE(MATCH($C$8,OFFSET([1]NKC!$E$10,H3010,0):'[1]NKC'!$E$5007,0)+H3010)=16,"",MATCH($C$8,OFFSET([1]NKC!$E$10,H3010,0):'[1]NKC'!$E$5007,0)+H3010),IF(TYPE(MATCH($C$8,OFFSET([1]NKC!$D$10,H3010,0):'[1]NKC'!$D$5007,0)+H3010)=16,"",MATCH($C$8,OFFSET([1]NKC!$D$10,H3010,0):'[1]NKC'!$D$5007,0)+H3010),IF(TYPE(MATCH($C$8,OFFSET([1]NKC!$E$10,H3010,0):'[1]NKC'!$E$5007,0)+H3010)=16,"",MATCH($C$8,OFFSET([1]NKC!$E$10,H3010,0):'[1]NKC'!$E$5007,0)+H3010))</f>
        <v/>
      </c>
    </row>
    <row r="3012" spans="1:8" s="52" customFormat="1" ht="14.25" hidden="1">
      <c r="A3012" s="45" t="str">
        <f ca="1">IF($H3012="","",INDEX([1]NKC!$A$10:$A$5007,$H3012))</f>
        <v/>
      </c>
      <c r="B3012" s="46" t="str">
        <f ca="1">IF($H3012="","",INDEX([1]NKC!$B$10:$B$5007,$H3012))</f>
        <v/>
      </c>
      <c r="C3012" s="47" t="str">
        <f ca="1">IF($H3012="","",INDEX([1]NKC!$C$10:$C$5007,$H3012))</f>
        <v/>
      </c>
      <c r="D3012" s="48" t="str">
        <f ca="1">IF(IF($H3012="","",INDEX([1]NKC!$D$10:$D$5007,$H3012))=$C$8,IF($H3012="","",INDEX([1]NKC!$E$10:$E$5007,$H3012)),IF($H3012="","",INDEX([1]NKC!$D$10:$D$5007,$H3012)))</f>
        <v/>
      </c>
      <c r="E3012" s="49" t="str">
        <f ca="1">IF(IF($H3012="","",INDEX([1]NKC!$E$10:$E$5007,$H3012))=$C$8,"",IF($H3012="","",INDEX([1]NKC!$F$10:$F$5007,$H3012)))</f>
        <v/>
      </c>
      <c r="F3012" s="55" t="str">
        <f ca="1">IF(IF($H3012="","",INDEX([1]NKC!$D$10:$D$5007,$H3012))=$C$8,"",IF($H3012="","",INDEX([1]NKC!$F$10:$F$5007,$H3012)))</f>
        <v/>
      </c>
      <c r="G3012" s="50">
        <f ca="1">IF(SUM(E3012:F3012)=0,0,$G$11+SUM(E$12:$E3012)-SUM(F$12:$F3012))</f>
        <v>0</v>
      </c>
      <c r="H3012" s="51" t="str">
        <f ca="1">IF(IF(TYPE(MATCH($C$8,OFFSET([1]NKC!$D$10,H3011,0):'[1]NKC'!$D$5007,0)+H3011)=16,"",MATCH($C$8,OFFSET([1]NKC!$D$10,H3011,0):'[1]NKC'!$D$5007,0)+H3011)&lt;IF(TYPE(MATCH($C$8,OFFSET([1]NKC!$E$10,H3011,0):'[1]NKC'!$E$5007,0)+H3011)=16,"",MATCH($C$8,OFFSET([1]NKC!$E$10,H3011,0):'[1]NKC'!$E$5007,0)+H3011),IF(TYPE(MATCH($C$8,OFFSET([1]NKC!$D$10,H3011,0):'[1]NKC'!$D$5007,0)+H3011)=16,"",MATCH($C$8,OFFSET([1]NKC!$D$10,H3011,0):'[1]NKC'!$D$5007,0)+H3011),IF(TYPE(MATCH($C$8,OFFSET([1]NKC!$E$10,H3011,0):'[1]NKC'!$E$5007,0)+H3011)=16,"",MATCH($C$8,OFFSET([1]NKC!$E$10,H3011,0):'[1]NKC'!$E$5007,0)+H3011))</f>
        <v/>
      </c>
    </row>
    <row r="3013" spans="1:8" s="52" customFormat="1" ht="14.25" hidden="1">
      <c r="A3013" s="45" t="str">
        <f ca="1">IF($H3013="","",INDEX([1]NKC!$A$10:$A$5007,$H3013))</f>
        <v/>
      </c>
      <c r="B3013" s="46" t="str">
        <f ca="1">IF($H3013="","",INDEX([1]NKC!$B$10:$B$5007,$H3013))</f>
        <v/>
      </c>
      <c r="C3013" s="47" t="str">
        <f ca="1">IF($H3013="","",INDEX([1]NKC!$C$10:$C$5007,$H3013))</f>
        <v/>
      </c>
      <c r="D3013" s="48" t="str">
        <f ca="1">IF(IF($H3013="","",INDEX([1]NKC!$D$10:$D$5007,$H3013))=$C$8,IF($H3013="","",INDEX([1]NKC!$E$10:$E$5007,$H3013)),IF($H3013="","",INDEX([1]NKC!$D$10:$D$5007,$H3013)))</f>
        <v/>
      </c>
      <c r="E3013" s="49" t="str">
        <f ca="1">IF(IF($H3013="","",INDEX([1]NKC!$E$10:$E$5007,$H3013))=$C$8,"",IF($H3013="","",INDEX([1]NKC!$F$10:$F$5007,$H3013)))</f>
        <v/>
      </c>
      <c r="F3013" s="55" t="str">
        <f ca="1">IF(IF($H3013="","",INDEX([1]NKC!$D$10:$D$5007,$H3013))=$C$8,"",IF($H3013="","",INDEX([1]NKC!$F$10:$F$5007,$H3013)))</f>
        <v/>
      </c>
      <c r="G3013" s="50">
        <f ca="1">IF(SUM(E3013:F3013)=0,0,$G$11+SUM(E$12:$E3013)-SUM(F$12:$F3013))</f>
        <v>0</v>
      </c>
      <c r="H3013" s="51" t="str">
        <f ca="1">IF(IF(TYPE(MATCH($C$8,OFFSET([1]NKC!$D$10,H3012,0):'[1]NKC'!$D$5007,0)+H3012)=16,"",MATCH($C$8,OFFSET([1]NKC!$D$10,H3012,0):'[1]NKC'!$D$5007,0)+H3012)&lt;IF(TYPE(MATCH($C$8,OFFSET([1]NKC!$E$10,H3012,0):'[1]NKC'!$E$5007,0)+H3012)=16,"",MATCH($C$8,OFFSET([1]NKC!$E$10,H3012,0):'[1]NKC'!$E$5007,0)+H3012),IF(TYPE(MATCH($C$8,OFFSET([1]NKC!$D$10,H3012,0):'[1]NKC'!$D$5007,0)+H3012)=16,"",MATCH($C$8,OFFSET([1]NKC!$D$10,H3012,0):'[1]NKC'!$D$5007,0)+H3012),IF(TYPE(MATCH($C$8,OFFSET([1]NKC!$E$10,H3012,0):'[1]NKC'!$E$5007,0)+H3012)=16,"",MATCH($C$8,OFFSET([1]NKC!$E$10,H3012,0):'[1]NKC'!$E$5007,0)+H3012))</f>
        <v/>
      </c>
    </row>
    <row r="3014" spans="1:8" s="52" customFormat="1" ht="14.25" hidden="1">
      <c r="A3014" s="45" t="str">
        <f ca="1">IF($H3014="","",INDEX([1]NKC!$A$10:$A$5007,$H3014))</f>
        <v/>
      </c>
      <c r="B3014" s="46" t="str">
        <f ca="1">IF($H3014="","",INDEX([1]NKC!$B$10:$B$5007,$H3014))</f>
        <v/>
      </c>
      <c r="C3014" s="47" t="str">
        <f ca="1">IF($H3014="","",INDEX([1]NKC!$C$10:$C$5007,$H3014))</f>
        <v/>
      </c>
      <c r="D3014" s="48" t="str">
        <f ca="1">IF(IF($H3014="","",INDEX([1]NKC!$D$10:$D$5007,$H3014))=$C$8,IF($H3014="","",INDEX([1]NKC!$E$10:$E$5007,$H3014)),IF($H3014="","",INDEX([1]NKC!$D$10:$D$5007,$H3014)))</f>
        <v/>
      </c>
      <c r="E3014" s="49" t="str">
        <f ca="1">IF(IF($H3014="","",INDEX([1]NKC!$E$10:$E$5007,$H3014))=$C$8,"",IF($H3014="","",INDEX([1]NKC!$F$10:$F$5007,$H3014)))</f>
        <v/>
      </c>
      <c r="F3014" s="55" t="str">
        <f ca="1">IF(IF($H3014="","",INDEX([1]NKC!$D$10:$D$5007,$H3014))=$C$8,"",IF($H3014="","",INDEX([1]NKC!$F$10:$F$5007,$H3014)))</f>
        <v/>
      </c>
      <c r="G3014" s="50">
        <f ca="1">IF(SUM(E3014:F3014)=0,0,$G$11+SUM(E$12:$E3014)-SUM(F$12:$F3014))</f>
        <v>0</v>
      </c>
      <c r="H3014" s="51" t="str">
        <f ca="1">IF(IF(TYPE(MATCH($C$8,OFFSET([1]NKC!$D$10,H3013,0):'[1]NKC'!$D$5007,0)+H3013)=16,"",MATCH($C$8,OFFSET([1]NKC!$D$10,H3013,0):'[1]NKC'!$D$5007,0)+H3013)&lt;IF(TYPE(MATCH($C$8,OFFSET([1]NKC!$E$10,H3013,0):'[1]NKC'!$E$5007,0)+H3013)=16,"",MATCH($C$8,OFFSET([1]NKC!$E$10,H3013,0):'[1]NKC'!$E$5007,0)+H3013),IF(TYPE(MATCH($C$8,OFFSET([1]NKC!$D$10,H3013,0):'[1]NKC'!$D$5007,0)+H3013)=16,"",MATCH($C$8,OFFSET([1]NKC!$D$10,H3013,0):'[1]NKC'!$D$5007,0)+H3013),IF(TYPE(MATCH($C$8,OFFSET([1]NKC!$E$10,H3013,0):'[1]NKC'!$E$5007,0)+H3013)=16,"",MATCH($C$8,OFFSET([1]NKC!$E$10,H3013,0):'[1]NKC'!$E$5007,0)+H3013))</f>
        <v/>
      </c>
    </row>
    <row r="3015" spans="1:8" s="52" customFormat="1" ht="14.25" hidden="1">
      <c r="A3015" s="45" t="str">
        <f ca="1">IF($H3015="","",INDEX([1]NKC!$A$10:$A$5007,$H3015))</f>
        <v/>
      </c>
      <c r="B3015" s="46" t="str">
        <f ca="1">IF($H3015="","",INDEX([1]NKC!$B$10:$B$5007,$H3015))</f>
        <v/>
      </c>
      <c r="C3015" s="47" t="str">
        <f ca="1">IF($H3015="","",INDEX([1]NKC!$C$10:$C$5007,$H3015))</f>
        <v/>
      </c>
      <c r="D3015" s="48" t="str">
        <f ca="1">IF(IF($H3015="","",INDEX([1]NKC!$D$10:$D$5007,$H3015))=$C$8,IF($H3015="","",INDEX([1]NKC!$E$10:$E$5007,$H3015)),IF($H3015="","",INDEX([1]NKC!$D$10:$D$5007,$H3015)))</f>
        <v/>
      </c>
      <c r="E3015" s="49" t="str">
        <f ca="1">IF(IF($H3015="","",INDEX([1]NKC!$E$10:$E$5007,$H3015))=$C$8,"",IF($H3015="","",INDEX([1]NKC!$F$10:$F$5007,$H3015)))</f>
        <v/>
      </c>
      <c r="F3015" s="55" t="str">
        <f ca="1">IF(IF($H3015="","",INDEX([1]NKC!$D$10:$D$5007,$H3015))=$C$8,"",IF($H3015="","",INDEX([1]NKC!$F$10:$F$5007,$H3015)))</f>
        <v/>
      </c>
      <c r="G3015" s="50">
        <f ca="1">IF(SUM(E3015:F3015)=0,0,$G$11+SUM(E$12:$E3015)-SUM(F$12:$F3015))</f>
        <v>0</v>
      </c>
      <c r="H3015" s="51" t="str">
        <f ca="1">IF(IF(TYPE(MATCH($C$8,OFFSET([1]NKC!$D$10,H3014,0):'[1]NKC'!$D$5007,0)+H3014)=16,"",MATCH($C$8,OFFSET([1]NKC!$D$10,H3014,0):'[1]NKC'!$D$5007,0)+H3014)&lt;IF(TYPE(MATCH($C$8,OFFSET([1]NKC!$E$10,H3014,0):'[1]NKC'!$E$5007,0)+H3014)=16,"",MATCH($C$8,OFFSET([1]NKC!$E$10,H3014,0):'[1]NKC'!$E$5007,0)+H3014),IF(TYPE(MATCH($C$8,OFFSET([1]NKC!$D$10,H3014,0):'[1]NKC'!$D$5007,0)+H3014)=16,"",MATCH($C$8,OFFSET([1]NKC!$D$10,H3014,0):'[1]NKC'!$D$5007,0)+H3014),IF(TYPE(MATCH($C$8,OFFSET([1]NKC!$E$10,H3014,0):'[1]NKC'!$E$5007,0)+H3014)=16,"",MATCH($C$8,OFFSET([1]NKC!$E$10,H3014,0):'[1]NKC'!$E$5007,0)+H3014))</f>
        <v/>
      </c>
    </row>
    <row r="3016" spans="1:8" s="52" customFormat="1" ht="14.25" hidden="1">
      <c r="A3016" s="45" t="str">
        <f ca="1">IF($H3016="","",INDEX([1]NKC!$A$10:$A$5007,$H3016))</f>
        <v/>
      </c>
      <c r="B3016" s="46" t="str">
        <f ca="1">IF($H3016="","",INDEX([1]NKC!$B$10:$B$5007,$H3016))</f>
        <v/>
      </c>
      <c r="C3016" s="47" t="str">
        <f ca="1">IF($H3016="","",INDEX([1]NKC!$C$10:$C$5007,$H3016))</f>
        <v/>
      </c>
      <c r="D3016" s="48" t="str">
        <f ca="1">IF(IF($H3016="","",INDEX([1]NKC!$D$10:$D$5007,$H3016))=$C$8,IF($H3016="","",INDEX([1]NKC!$E$10:$E$5007,$H3016)),IF($H3016="","",INDEX([1]NKC!$D$10:$D$5007,$H3016)))</f>
        <v/>
      </c>
      <c r="E3016" s="49" t="str">
        <f ca="1">IF(IF($H3016="","",INDEX([1]NKC!$E$10:$E$5007,$H3016))=$C$8,"",IF($H3016="","",INDEX([1]NKC!$F$10:$F$5007,$H3016)))</f>
        <v/>
      </c>
      <c r="F3016" s="55" t="str">
        <f ca="1">IF(IF($H3016="","",INDEX([1]NKC!$D$10:$D$5007,$H3016))=$C$8,"",IF($H3016="","",INDEX([1]NKC!$F$10:$F$5007,$H3016)))</f>
        <v/>
      </c>
      <c r="G3016" s="50">
        <f ca="1">IF(SUM(E3016:F3016)=0,0,$G$11+SUM(E$12:$E3016)-SUM(F$12:$F3016))</f>
        <v>0</v>
      </c>
      <c r="H3016" s="51" t="str">
        <f ca="1">IF(IF(TYPE(MATCH($C$8,OFFSET([1]NKC!$D$10,H3015,0):'[1]NKC'!$D$5007,0)+H3015)=16,"",MATCH($C$8,OFFSET([1]NKC!$D$10,H3015,0):'[1]NKC'!$D$5007,0)+H3015)&lt;IF(TYPE(MATCH($C$8,OFFSET([1]NKC!$E$10,H3015,0):'[1]NKC'!$E$5007,0)+H3015)=16,"",MATCH($C$8,OFFSET([1]NKC!$E$10,H3015,0):'[1]NKC'!$E$5007,0)+H3015),IF(TYPE(MATCH($C$8,OFFSET([1]NKC!$D$10,H3015,0):'[1]NKC'!$D$5007,0)+H3015)=16,"",MATCH($C$8,OFFSET([1]NKC!$D$10,H3015,0):'[1]NKC'!$D$5007,0)+H3015),IF(TYPE(MATCH($C$8,OFFSET([1]NKC!$E$10,H3015,0):'[1]NKC'!$E$5007,0)+H3015)=16,"",MATCH($C$8,OFFSET([1]NKC!$E$10,H3015,0):'[1]NKC'!$E$5007,0)+H3015))</f>
        <v/>
      </c>
    </row>
    <row r="3017" spans="1:8" s="52" customFormat="1" ht="14.25" hidden="1">
      <c r="A3017" s="45" t="str">
        <f ca="1">IF($H3017="","",INDEX([1]NKC!$A$10:$A$5007,$H3017))</f>
        <v/>
      </c>
      <c r="B3017" s="46" t="str">
        <f ca="1">IF($H3017="","",INDEX([1]NKC!$B$10:$B$5007,$H3017))</f>
        <v/>
      </c>
      <c r="C3017" s="47" t="str">
        <f ca="1">IF($H3017="","",INDEX([1]NKC!$C$10:$C$5007,$H3017))</f>
        <v/>
      </c>
      <c r="D3017" s="48" t="str">
        <f ca="1">IF(IF($H3017="","",INDEX([1]NKC!$D$10:$D$5007,$H3017))=$C$8,IF($H3017="","",INDEX([1]NKC!$E$10:$E$5007,$H3017)),IF($H3017="","",INDEX([1]NKC!$D$10:$D$5007,$H3017)))</f>
        <v/>
      </c>
      <c r="E3017" s="49" t="str">
        <f ca="1">IF(IF($H3017="","",INDEX([1]NKC!$E$10:$E$5007,$H3017))=$C$8,"",IF($H3017="","",INDEX([1]NKC!$F$10:$F$5007,$H3017)))</f>
        <v/>
      </c>
      <c r="F3017" s="55" t="str">
        <f ca="1">IF(IF($H3017="","",INDEX([1]NKC!$D$10:$D$5007,$H3017))=$C$8,"",IF($H3017="","",INDEX([1]NKC!$F$10:$F$5007,$H3017)))</f>
        <v/>
      </c>
      <c r="G3017" s="50">
        <f ca="1">IF(SUM(E3017:F3017)=0,0,$G$11+SUM(E$12:$E3017)-SUM(F$12:$F3017))</f>
        <v>0</v>
      </c>
      <c r="H3017" s="51" t="str">
        <f ca="1">IF(IF(TYPE(MATCH($C$8,OFFSET([1]NKC!$D$10,H3016,0):'[1]NKC'!$D$5007,0)+H3016)=16,"",MATCH($C$8,OFFSET([1]NKC!$D$10,H3016,0):'[1]NKC'!$D$5007,0)+H3016)&lt;IF(TYPE(MATCH($C$8,OFFSET([1]NKC!$E$10,H3016,0):'[1]NKC'!$E$5007,0)+H3016)=16,"",MATCH($C$8,OFFSET([1]NKC!$E$10,H3016,0):'[1]NKC'!$E$5007,0)+H3016),IF(TYPE(MATCH($C$8,OFFSET([1]NKC!$D$10,H3016,0):'[1]NKC'!$D$5007,0)+H3016)=16,"",MATCH($C$8,OFFSET([1]NKC!$D$10,H3016,0):'[1]NKC'!$D$5007,0)+H3016),IF(TYPE(MATCH($C$8,OFFSET([1]NKC!$E$10,H3016,0):'[1]NKC'!$E$5007,0)+H3016)=16,"",MATCH($C$8,OFFSET([1]NKC!$E$10,H3016,0):'[1]NKC'!$E$5007,0)+H3016))</f>
        <v/>
      </c>
    </row>
    <row r="3018" spans="1:8" s="52" customFormat="1" ht="14.25" hidden="1">
      <c r="A3018" s="45" t="str">
        <f ca="1">IF($H3018="","",INDEX([1]NKC!$A$10:$A$5007,$H3018))</f>
        <v/>
      </c>
      <c r="B3018" s="46" t="str">
        <f ca="1">IF($H3018="","",INDEX([1]NKC!$B$10:$B$5007,$H3018))</f>
        <v/>
      </c>
      <c r="C3018" s="47" t="str">
        <f ca="1">IF($H3018="","",INDEX([1]NKC!$C$10:$C$5007,$H3018))</f>
        <v/>
      </c>
      <c r="D3018" s="48" t="str">
        <f ca="1">IF(IF($H3018="","",INDEX([1]NKC!$D$10:$D$5007,$H3018))=$C$8,IF($H3018="","",INDEX([1]NKC!$E$10:$E$5007,$H3018)),IF($H3018="","",INDEX([1]NKC!$D$10:$D$5007,$H3018)))</f>
        <v/>
      </c>
      <c r="E3018" s="49" t="str">
        <f ca="1">IF(IF($H3018="","",INDEX([1]NKC!$E$10:$E$5007,$H3018))=$C$8,"",IF($H3018="","",INDEX([1]NKC!$F$10:$F$5007,$H3018)))</f>
        <v/>
      </c>
      <c r="F3018" s="55" t="str">
        <f ca="1">IF(IF($H3018="","",INDEX([1]NKC!$D$10:$D$5007,$H3018))=$C$8,"",IF($H3018="","",INDEX([1]NKC!$F$10:$F$5007,$H3018)))</f>
        <v/>
      </c>
      <c r="G3018" s="50">
        <f ca="1">IF(SUM(E3018:F3018)=0,0,$G$11+SUM(E$12:$E3018)-SUM(F$12:$F3018))</f>
        <v>0</v>
      </c>
      <c r="H3018" s="51" t="str">
        <f ca="1">IF(IF(TYPE(MATCH($C$8,OFFSET([1]NKC!$D$10,H3017,0):'[1]NKC'!$D$5007,0)+H3017)=16,"",MATCH($C$8,OFFSET([1]NKC!$D$10,H3017,0):'[1]NKC'!$D$5007,0)+H3017)&lt;IF(TYPE(MATCH($C$8,OFFSET([1]NKC!$E$10,H3017,0):'[1]NKC'!$E$5007,0)+H3017)=16,"",MATCH($C$8,OFFSET([1]NKC!$E$10,H3017,0):'[1]NKC'!$E$5007,0)+H3017),IF(TYPE(MATCH($C$8,OFFSET([1]NKC!$D$10,H3017,0):'[1]NKC'!$D$5007,0)+H3017)=16,"",MATCH($C$8,OFFSET([1]NKC!$D$10,H3017,0):'[1]NKC'!$D$5007,0)+H3017),IF(TYPE(MATCH($C$8,OFFSET([1]NKC!$E$10,H3017,0):'[1]NKC'!$E$5007,0)+H3017)=16,"",MATCH($C$8,OFFSET([1]NKC!$E$10,H3017,0):'[1]NKC'!$E$5007,0)+H3017))</f>
        <v/>
      </c>
    </row>
    <row r="3019" spans="1:8" s="52" customFormat="1" ht="14.25" hidden="1">
      <c r="A3019" s="45" t="str">
        <f ca="1">IF($H3019="","",INDEX([1]NKC!$A$10:$A$5007,$H3019))</f>
        <v/>
      </c>
      <c r="B3019" s="46" t="str">
        <f ca="1">IF($H3019="","",INDEX([1]NKC!$B$10:$B$5007,$H3019))</f>
        <v/>
      </c>
      <c r="C3019" s="47" t="str">
        <f ca="1">IF($H3019="","",INDEX([1]NKC!$C$10:$C$5007,$H3019))</f>
        <v/>
      </c>
      <c r="D3019" s="48" t="str">
        <f ca="1">IF(IF($H3019="","",INDEX([1]NKC!$D$10:$D$5007,$H3019))=$C$8,IF($H3019="","",INDEX([1]NKC!$E$10:$E$5007,$H3019)),IF($H3019="","",INDEX([1]NKC!$D$10:$D$5007,$H3019)))</f>
        <v/>
      </c>
      <c r="E3019" s="49" t="str">
        <f ca="1">IF(IF($H3019="","",INDEX([1]NKC!$E$10:$E$5007,$H3019))=$C$8,"",IF($H3019="","",INDEX([1]NKC!$F$10:$F$5007,$H3019)))</f>
        <v/>
      </c>
      <c r="F3019" s="55" t="str">
        <f ca="1">IF(IF($H3019="","",INDEX([1]NKC!$D$10:$D$5007,$H3019))=$C$8,"",IF($H3019="","",INDEX([1]NKC!$F$10:$F$5007,$H3019)))</f>
        <v/>
      </c>
      <c r="G3019" s="50">
        <f ca="1">IF(SUM(E3019:F3019)=0,0,$G$11+SUM(E$12:$E3019)-SUM(F$12:$F3019))</f>
        <v>0</v>
      </c>
      <c r="H3019" s="51" t="str">
        <f ca="1">IF(IF(TYPE(MATCH($C$8,OFFSET([1]NKC!$D$10,H3018,0):'[1]NKC'!$D$5007,0)+H3018)=16,"",MATCH($C$8,OFFSET([1]NKC!$D$10,H3018,0):'[1]NKC'!$D$5007,0)+H3018)&lt;IF(TYPE(MATCH($C$8,OFFSET([1]NKC!$E$10,H3018,0):'[1]NKC'!$E$5007,0)+H3018)=16,"",MATCH($C$8,OFFSET([1]NKC!$E$10,H3018,0):'[1]NKC'!$E$5007,0)+H3018),IF(TYPE(MATCH($C$8,OFFSET([1]NKC!$D$10,H3018,0):'[1]NKC'!$D$5007,0)+H3018)=16,"",MATCH($C$8,OFFSET([1]NKC!$D$10,H3018,0):'[1]NKC'!$D$5007,0)+H3018),IF(TYPE(MATCH($C$8,OFFSET([1]NKC!$E$10,H3018,0):'[1]NKC'!$E$5007,0)+H3018)=16,"",MATCH($C$8,OFFSET([1]NKC!$E$10,H3018,0):'[1]NKC'!$E$5007,0)+H3018))</f>
        <v/>
      </c>
    </row>
    <row r="3020" spans="1:8" s="52" customFormat="1" ht="14.25" hidden="1">
      <c r="A3020" s="45" t="str">
        <f ca="1">IF($H3020="","",INDEX([1]NKC!$A$10:$A$5007,$H3020))</f>
        <v/>
      </c>
      <c r="B3020" s="46" t="str">
        <f ca="1">IF($H3020="","",INDEX([1]NKC!$B$10:$B$5007,$H3020))</f>
        <v/>
      </c>
      <c r="C3020" s="47" t="str">
        <f ca="1">IF($H3020="","",INDEX([1]NKC!$C$10:$C$5007,$H3020))</f>
        <v/>
      </c>
      <c r="D3020" s="48" t="str">
        <f ca="1">IF(IF($H3020="","",INDEX([1]NKC!$D$10:$D$5007,$H3020))=$C$8,IF($H3020="","",INDEX([1]NKC!$E$10:$E$5007,$H3020)),IF($H3020="","",INDEX([1]NKC!$D$10:$D$5007,$H3020)))</f>
        <v/>
      </c>
      <c r="E3020" s="49" t="str">
        <f ca="1">IF(IF($H3020="","",INDEX([1]NKC!$E$10:$E$5007,$H3020))=$C$8,"",IF($H3020="","",INDEX([1]NKC!$F$10:$F$5007,$H3020)))</f>
        <v/>
      </c>
      <c r="F3020" s="55" t="str">
        <f ca="1">IF(IF($H3020="","",INDEX([1]NKC!$D$10:$D$5007,$H3020))=$C$8,"",IF($H3020="","",INDEX([1]NKC!$F$10:$F$5007,$H3020)))</f>
        <v/>
      </c>
      <c r="G3020" s="50">
        <f ca="1">IF(SUM(E3020:F3020)=0,0,$G$11+SUM(E$12:$E3020)-SUM(F$12:$F3020))</f>
        <v>0</v>
      </c>
      <c r="H3020" s="51" t="str">
        <f ca="1">IF(IF(TYPE(MATCH($C$8,OFFSET([1]NKC!$D$10,H3019,0):'[1]NKC'!$D$5007,0)+H3019)=16,"",MATCH($C$8,OFFSET([1]NKC!$D$10,H3019,0):'[1]NKC'!$D$5007,0)+H3019)&lt;IF(TYPE(MATCH($C$8,OFFSET([1]NKC!$E$10,H3019,0):'[1]NKC'!$E$5007,0)+H3019)=16,"",MATCH($C$8,OFFSET([1]NKC!$E$10,H3019,0):'[1]NKC'!$E$5007,0)+H3019),IF(TYPE(MATCH($C$8,OFFSET([1]NKC!$D$10,H3019,0):'[1]NKC'!$D$5007,0)+H3019)=16,"",MATCH($C$8,OFFSET([1]NKC!$D$10,H3019,0):'[1]NKC'!$D$5007,0)+H3019),IF(TYPE(MATCH($C$8,OFFSET([1]NKC!$E$10,H3019,0):'[1]NKC'!$E$5007,0)+H3019)=16,"",MATCH($C$8,OFFSET([1]NKC!$E$10,H3019,0):'[1]NKC'!$E$5007,0)+H3019))</f>
        <v/>
      </c>
    </row>
    <row r="3021" spans="1:8" s="52" customFormat="1" ht="14.25" hidden="1">
      <c r="A3021" s="45" t="str">
        <f ca="1">IF($H3021="","",INDEX([1]NKC!$A$10:$A$5007,$H3021))</f>
        <v/>
      </c>
      <c r="B3021" s="46" t="str">
        <f ca="1">IF($H3021="","",INDEX([1]NKC!$B$10:$B$5007,$H3021))</f>
        <v/>
      </c>
      <c r="C3021" s="47" t="str">
        <f ca="1">IF($H3021="","",INDEX([1]NKC!$C$10:$C$5007,$H3021))</f>
        <v/>
      </c>
      <c r="D3021" s="48" t="str">
        <f ca="1">IF(IF($H3021="","",INDEX([1]NKC!$D$10:$D$5007,$H3021))=$C$8,IF($H3021="","",INDEX([1]NKC!$E$10:$E$5007,$H3021)),IF($H3021="","",INDEX([1]NKC!$D$10:$D$5007,$H3021)))</f>
        <v/>
      </c>
      <c r="E3021" s="49" t="str">
        <f ca="1">IF(IF($H3021="","",INDEX([1]NKC!$E$10:$E$5007,$H3021))=$C$8,"",IF($H3021="","",INDEX([1]NKC!$F$10:$F$5007,$H3021)))</f>
        <v/>
      </c>
      <c r="F3021" s="55" t="str">
        <f ca="1">IF(IF($H3021="","",INDEX([1]NKC!$D$10:$D$5007,$H3021))=$C$8,"",IF($H3021="","",INDEX([1]NKC!$F$10:$F$5007,$H3021)))</f>
        <v/>
      </c>
      <c r="G3021" s="50">
        <f ca="1">IF(SUM(E3021:F3021)=0,0,$G$11+SUM(E$12:$E3021)-SUM(F$12:$F3021))</f>
        <v>0</v>
      </c>
      <c r="H3021" s="51" t="str">
        <f ca="1">IF(IF(TYPE(MATCH($C$8,OFFSET([1]NKC!$D$10,H3020,0):'[1]NKC'!$D$5007,0)+H3020)=16,"",MATCH($C$8,OFFSET([1]NKC!$D$10,H3020,0):'[1]NKC'!$D$5007,0)+H3020)&lt;IF(TYPE(MATCH($C$8,OFFSET([1]NKC!$E$10,H3020,0):'[1]NKC'!$E$5007,0)+H3020)=16,"",MATCH($C$8,OFFSET([1]NKC!$E$10,H3020,0):'[1]NKC'!$E$5007,0)+H3020),IF(TYPE(MATCH($C$8,OFFSET([1]NKC!$D$10,H3020,0):'[1]NKC'!$D$5007,0)+H3020)=16,"",MATCH($C$8,OFFSET([1]NKC!$D$10,H3020,0):'[1]NKC'!$D$5007,0)+H3020),IF(TYPE(MATCH($C$8,OFFSET([1]NKC!$E$10,H3020,0):'[1]NKC'!$E$5007,0)+H3020)=16,"",MATCH($C$8,OFFSET([1]NKC!$E$10,H3020,0):'[1]NKC'!$E$5007,0)+H3020))</f>
        <v/>
      </c>
    </row>
    <row r="3022" spans="1:8" s="52" customFormat="1" ht="14.25" hidden="1">
      <c r="A3022" s="45" t="str">
        <f ca="1">IF($H3022="","",INDEX([1]NKC!$A$10:$A$5007,$H3022))</f>
        <v/>
      </c>
      <c r="B3022" s="46" t="str">
        <f ca="1">IF($H3022="","",INDEX([1]NKC!$B$10:$B$5007,$H3022))</f>
        <v/>
      </c>
      <c r="C3022" s="47" t="str">
        <f ca="1">IF($H3022="","",INDEX([1]NKC!$C$10:$C$5007,$H3022))</f>
        <v/>
      </c>
      <c r="D3022" s="48" t="str">
        <f ca="1">IF(IF($H3022="","",INDEX([1]NKC!$D$10:$D$5007,$H3022))=$C$8,IF($H3022="","",INDEX([1]NKC!$E$10:$E$5007,$H3022)),IF($H3022="","",INDEX([1]NKC!$D$10:$D$5007,$H3022)))</f>
        <v/>
      </c>
      <c r="E3022" s="49" t="str">
        <f ca="1">IF(IF($H3022="","",INDEX([1]NKC!$E$10:$E$5007,$H3022))=$C$8,"",IF($H3022="","",INDEX([1]NKC!$F$10:$F$5007,$H3022)))</f>
        <v/>
      </c>
      <c r="F3022" s="55" t="str">
        <f ca="1">IF(IF($H3022="","",INDEX([1]NKC!$D$10:$D$5007,$H3022))=$C$8,"",IF($H3022="","",INDEX([1]NKC!$F$10:$F$5007,$H3022)))</f>
        <v/>
      </c>
      <c r="G3022" s="50">
        <f ca="1">IF(SUM(E3022:F3022)=0,0,$G$11+SUM(E$12:$E3022)-SUM(F$12:$F3022))</f>
        <v>0</v>
      </c>
      <c r="H3022" s="51" t="str">
        <f ca="1">IF(IF(TYPE(MATCH($C$8,OFFSET([1]NKC!$D$10,H3021,0):'[1]NKC'!$D$5007,0)+H3021)=16,"",MATCH($C$8,OFFSET([1]NKC!$D$10,H3021,0):'[1]NKC'!$D$5007,0)+H3021)&lt;IF(TYPE(MATCH($C$8,OFFSET([1]NKC!$E$10,H3021,0):'[1]NKC'!$E$5007,0)+H3021)=16,"",MATCH($C$8,OFFSET([1]NKC!$E$10,H3021,0):'[1]NKC'!$E$5007,0)+H3021),IF(TYPE(MATCH($C$8,OFFSET([1]NKC!$D$10,H3021,0):'[1]NKC'!$D$5007,0)+H3021)=16,"",MATCH($C$8,OFFSET([1]NKC!$D$10,H3021,0):'[1]NKC'!$D$5007,0)+H3021),IF(TYPE(MATCH($C$8,OFFSET([1]NKC!$E$10,H3021,0):'[1]NKC'!$E$5007,0)+H3021)=16,"",MATCH($C$8,OFFSET([1]NKC!$E$10,H3021,0):'[1]NKC'!$E$5007,0)+H3021))</f>
        <v/>
      </c>
    </row>
    <row r="3023" spans="1:8" s="52" customFormat="1" ht="14.25" hidden="1">
      <c r="A3023" s="45" t="str">
        <f ca="1">IF($H3023="","",INDEX([1]NKC!$A$10:$A$5007,$H3023))</f>
        <v/>
      </c>
      <c r="B3023" s="46" t="str">
        <f ca="1">IF($H3023="","",INDEX([1]NKC!$B$10:$B$5007,$H3023))</f>
        <v/>
      </c>
      <c r="C3023" s="47" t="str">
        <f ca="1">IF($H3023="","",INDEX([1]NKC!$C$10:$C$5007,$H3023))</f>
        <v/>
      </c>
      <c r="D3023" s="48" t="str">
        <f ca="1">IF(IF($H3023="","",INDEX([1]NKC!$D$10:$D$5007,$H3023))=$C$8,IF($H3023="","",INDEX([1]NKC!$E$10:$E$5007,$H3023)),IF($H3023="","",INDEX([1]NKC!$D$10:$D$5007,$H3023)))</f>
        <v/>
      </c>
      <c r="E3023" s="49" t="str">
        <f ca="1">IF(IF($H3023="","",INDEX([1]NKC!$E$10:$E$5007,$H3023))=$C$8,"",IF($H3023="","",INDEX([1]NKC!$F$10:$F$5007,$H3023)))</f>
        <v/>
      </c>
      <c r="F3023" s="55" t="str">
        <f ca="1">IF(IF($H3023="","",INDEX([1]NKC!$D$10:$D$5007,$H3023))=$C$8,"",IF($H3023="","",INDEX([1]NKC!$F$10:$F$5007,$H3023)))</f>
        <v/>
      </c>
      <c r="G3023" s="50">
        <f ca="1">IF(SUM(E3023:F3023)=0,0,$G$11+SUM(E$12:$E3023)-SUM(F$12:$F3023))</f>
        <v>0</v>
      </c>
      <c r="H3023" s="51" t="str">
        <f ca="1">IF(IF(TYPE(MATCH($C$8,OFFSET([1]NKC!$D$10,H3022,0):'[1]NKC'!$D$5007,0)+H3022)=16,"",MATCH($C$8,OFFSET([1]NKC!$D$10,H3022,0):'[1]NKC'!$D$5007,0)+H3022)&lt;IF(TYPE(MATCH($C$8,OFFSET([1]NKC!$E$10,H3022,0):'[1]NKC'!$E$5007,0)+H3022)=16,"",MATCH($C$8,OFFSET([1]NKC!$E$10,H3022,0):'[1]NKC'!$E$5007,0)+H3022),IF(TYPE(MATCH($C$8,OFFSET([1]NKC!$D$10,H3022,0):'[1]NKC'!$D$5007,0)+H3022)=16,"",MATCH($C$8,OFFSET([1]NKC!$D$10,H3022,0):'[1]NKC'!$D$5007,0)+H3022),IF(TYPE(MATCH($C$8,OFFSET([1]NKC!$E$10,H3022,0):'[1]NKC'!$E$5007,0)+H3022)=16,"",MATCH($C$8,OFFSET([1]NKC!$E$10,H3022,0):'[1]NKC'!$E$5007,0)+H3022))</f>
        <v/>
      </c>
    </row>
    <row r="3024" spans="1:8" s="52" customFormat="1" ht="14.25" hidden="1">
      <c r="A3024" s="45" t="str">
        <f ca="1">IF($H3024="","",INDEX([1]NKC!$A$10:$A$5007,$H3024))</f>
        <v/>
      </c>
      <c r="B3024" s="46" t="str">
        <f ca="1">IF($H3024="","",INDEX([1]NKC!$B$10:$B$5007,$H3024))</f>
        <v/>
      </c>
      <c r="C3024" s="47" t="str">
        <f ca="1">IF($H3024="","",INDEX([1]NKC!$C$10:$C$5007,$H3024))</f>
        <v/>
      </c>
      <c r="D3024" s="48" t="str">
        <f ca="1">IF(IF($H3024="","",INDEX([1]NKC!$D$10:$D$5007,$H3024))=$C$8,IF($H3024="","",INDEX([1]NKC!$E$10:$E$5007,$H3024)),IF($H3024="","",INDEX([1]NKC!$D$10:$D$5007,$H3024)))</f>
        <v/>
      </c>
      <c r="E3024" s="49" t="str">
        <f ca="1">IF(IF($H3024="","",INDEX([1]NKC!$E$10:$E$5007,$H3024))=$C$8,"",IF($H3024="","",INDEX([1]NKC!$F$10:$F$5007,$H3024)))</f>
        <v/>
      </c>
      <c r="F3024" s="55" t="str">
        <f ca="1">IF(IF($H3024="","",INDEX([1]NKC!$D$10:$D$5007,$H3024))=$C$8,"",IF($H3024="","",INDEX([1]NKC!$F$10:$F$5007,$H3024)))</f>
        <v/>
      </c>
      <c r="G3024" s="50">
        <f ca="1">IF(SUM(E3024:F3024)=0,0,$G$11+SUM(E$12:$E3024)-SUM(F$12:$F3024))</f>
        <v>0</v>
      </c>
      <c r="H3024" s="51" t="str">
        <f ca="1">IF(IF(TYPE(MATCH($C$8,OFFSET([1]NKC!$D$10,H3023,0):'[1]NKC'!$D$5007,0)+H3023)=16,"",MATCH($C$8,OFFSET([1]NKC!$D$10,H3023,0):'[1]NKC'!$D$5007,0)+H3023)&lt;IF(TYPE(MATCH($C$8,OFFSET([1]NKC!$E$10,H3023,0):'[1]NKC'!$E$5007,0)+H3023)=16,"",MATCH($C$8,OFFSET([1]NKC!$E$10,H3023,0):'[1]NKC'!$E$5007,0)+H3023),IF(TYPE(MATCH($C$8,OFFSET([1]NKC!$D$10,H3023,0):'[1]NKC'!$D$5007,0)+H3023)=16,"",MATCH($C$8,OFFSET([1]NKC!$D$10,H3023,0):'[1]NKC'!$D$5007,0)+H3023),IF(TYPE(MATCH($C$8,OFFSET([1]NKC!$E$10,H3023,0):'[1]NKC'!$E$5007,0)+H3023)=16,"",MATCH($C$8,OFFSET([1]NKC!$E$10,H3023,0):'[1]NKC'!$E$5007,0)+H3023))</f>
        <v/>
      </c>
    </row>
    <row r="3025" spans="1:8" s="52" customFormat="1" ht="14.25" hidden="1">
      <c r="A3025" s="45" t="str">
        <f ca="1">IF($H3025="","",INDEX([1]NKC!$A$10:$A$5007,$H3025))</f>
        <v/>
      </c>
      <c r="B3025" s="46" t="str">
        <f ca="1">IF($H3025="","",INDEX([1]NKC!$B$10:$B$5007,$H3025))</f>
        <v/>
      </c>
      <c r="C3025" s="47" t="str">
        <f ca="1">IF($H3025="","",INDEX([1]NKC!$C$10:$C$5007,$H3025))</f>
        <v/>
      </c>
      <c r="D3025" s="48" t="str">
        <f ca="1">IF(IF($H3025="","",INDEX([1]NKC!$D$10:$D$5007,$H3025))=$C$8,IF($H3025="","",INDEX([1]NKC!$E$10:$E$5007,$H3025)),IF($H3025="","",INDEX([1]NKC!$D$10:$D$5007,$H3025)))</f>
        <v/>
      </c>
      <c r="E3025" s="49" t="str">
        <f ca="1">IF(IF($H3025="","",INDEX([1]NKC!$E$10:$E$5007,$H3025))=$C$8,"",IF($H3025="","",INDEX([1]NKC!$F$10:$F$5007,$H3025)))</f>
        <v/>
      </c>
      <c r="F3025" s="55" t="str">
        <f ca="1">IF(IF($H3025="","",INDEX([1]NKC!$D$10:$D$5007,$H3025))=$C$8,"",IF($H3025="","",INDEX([1]NKC!$F$10:$F$5007,$H3025)))</f>
        <v/>
      </c>
      <c r="G3025" s="50">
        <f ca="1">IF(SUM(E3025:F3025)=0,0,$G$11+SUM(E$12:$E3025)-SUM(F$12:$F3025))</f>
        <v>0</v>
      </c>
      <c r="H3025" s="51" t="str">
        <f ca="1">IF(IF(TYPE(MATCH($C$8,OFFSET([1]NKC!$D$10,H3024,0):'[1]NKC'!$D$5007,0)+H3024)=16,"",MATCH($C$8,OFFSET([1]NKC!$D$10,H3024,0):'[1]NKC'!$D$5007,0)+H3024)&lt;IF(TYPE(MATCH($C$8,OFFSET([1]NKC!$E$10,H3024,0):'[1]NKC'!$E$5007,0)+H3024)=16,"",MATCH($C$8,OFFSET([1]NKC!$E$10,H3024,0):'[1]NKC'!$E$5007,0)+H3024),IF(TYPE(MATCH($C$8,OFFSET([1]NKC!$D$10,H3024,0):'[1]NKC'!$D$5007,0)+H3024)=16,"",MATCH($C$8,OFFSET([1]NKC!$D$10,H3024,0):'[1]NKC'!$D$5007,0)+H3024),IF(TYPE(MATCH($C$8,OFFSET([1]NKC!$E$10,H3024,0):'[1]NKC'!$E$5007,0)+H3024)=16,"",MATCH($C$8,OFFSET([1]NKC!$E$10,H3024,0):'[1]NKC'!$E$5007,0)+H3024))</f>
        <v/>
      </c>
    </row>
    <row r="3026" spans="1:8" s="52" customFormat="1" ht="14.25" hidden="1">
      <c r="A3026" s="45" t="str">
        <f ca="1">IF($H3026="","",INDEX([1]NKC!$A$10:$A$5007,$H3026))</f>
        <v/>
      </c>
      <c r="B3026" s="46" t="str">
        <f ca="1">IF($H3026="","",INDEX([1]NKC!$B$10:$B$5007,$H3026))</f>
        <v/>
      </c>
      <c r="C3026" s="47" t="str">
        <f ca="1">IF($H3026="","",INDEX([1]NKC!$C$10:$C$5007,$H3026))</f>
        <v/>
      </c>
      <c r="D3026" s="48" t="str">
        <f ca="1">IF(IF($H3026="","",INDEX([1]NKC!$D$10:$D$5007,$H3026))=$C$8,IF($H3026="","",INDEX([1]NKC!$E$10:$E$5007,$H3026)),IF($H3026="","",INDEX([1]NKC!$D$10:$D$5007,$H3026)))</f>
        <v/>
      </c>
      <c r="E3026" s="49" t="str">
        <f ca="1">IF(IF($H3026="","",INDEX([1]NKC!$E$10:$E$5007,$H3026))=$C$8,"",IF($H3026="","",INDEX([1]NKC!$F$10:$F$5007,$H3026)))</f>
        <v/>
      </c>
      <c r="F3026" s="55" t="str">
        <f ca="1">IF(IF($H3026="","",INDEX([1]NKC!$D$10:$D$5007,$H3026))=$C$8,"",IF($H3026="","",INDEX([1]NKC!$F$10:$F$5007,$H3026)))</f>
        <v/>
      </c>
      <c r="G3026" s="50">
        <f ca="1">IF(SUM(E3026:F3026)=0,0,$G$11+SUM(E$12:$E3026)-SUM(F$12:$F3026))</f>
        <v>0</v>
      </c>
      <c r="H3026" s="51" t="str">
        <f ca="1">IF(IF(TYPE(MATCH($C$8,OFFSET([1]NKC!$D$10,H3025,0):'[1]NKC'!$D$5007,0)+H3025)=16,"",MATCH($C$8,OFFSET([1]NKC!$D$10,H3025,0):'[1]NKC'!$D$5007,0)+H3025)&lt;IF(TYPE(MATCH($C$8,OFFSET([1]NKC!$E$10,H3025,0):'[1]NKC'!$E$5007,0)+H3025)=16,"",MATCH($C$8,OFFSET([1]NKC!$E$10,H3025,0):'[1]NKC'!$E$5007,0)+H3025),IF(TYPE(MATCH($C$8,OFFSET([1]NKC!$D$10,H3025,0):'[1]NKC'!$D$5007,0)+H3025)=16,"",MATCH($C$8,OFFSET([1]NKC!$D$10,H3025,0):'[1]NKC'!$D$5007,0)+H3025),IF(TYPE(MATCH($C$8,OFFSET([1]NKC!$E$10,H3025,0):'[1]NKC'!$E$5007,0)+H3025)=16,"",MATCH($C$8,OFFSET([1]NKC!$E$10,H3025,0):'[1]NKC'!$E$5007,0)+H3025))</f>
        <v/>
      </c>
    </row>
    <row r="3027" spans="1:8" s="52" customFormat="1" ht="14.25" hidden="1">
      <c r="A3027" s="45" t="str">
        <f ca="1">IF($H3027="","",INDEX([1]NKC!$A$10:$A$5007,$H3027))</f>
        <v/>
      </c>
      <c r="B3027" s="46" t="str">
        <f ca="1">IF($H3027="","",INDEX([1]NKC!$B$10:$B$5007,$H3027))</f>
        <v/>
      </c>
      <c r="C3027" s="47" t="str">
        <f ca="1">IF($H3027="","",INDEX([1]NKC!$C$10:$C$5007,$H3027))</f>
        <v/>
      </c>
      <c r="D3027" s="48" t="str">
        <f ca="1">IF(IF($H3027="","",INDEX([1]NKC!$D$10:$D$5007,$H3027))=$C$8,IF($H3027="","",INDEX([1]NKC!$E$10:$E$5007,$H3027)),IF($H3027="","",INDEX([1]NKC!$D$10:$D$5007,$H3027)))</f>
        <v/>
      </c>
      <c r="E3027" s="49" t="str">
        <f ca="1">IF(IF($H3027="","",INDEX([1]NKC!$E$10:$E$5007,$H3027))=$C$8,"",IF($H3027="","",INDEX([1]NKC!$F$10:$F$5007,$H3027)))</f>
        <v/>
      </c>
      <c r="F3027" s="55" t="str">
        <f ca="1">IF(IF($H3027="","",INDEX([1]NKC!$D$10:$D$5007,$H3027))=$C$8,"",IF($H3027="","",INDEX([1]NKC!$F$10:$F$5007,$H3027)))</f>
        <v/>
      </c>
      <c r="G3027" s="50">
        <f ca="1">IF(SUM(E3027:F3027)=0,0,$G$11+SUM(E$12:$E3027)-SUM(F$12:$F3027))</f>
        <v>0</v>
      </c>
      <c r="H3027" s="51" t="str">
        <f ca="1">IF(IF(TYPE(MATCH($C$8,OFFSET([1]NKC!$D$10,H3026,0):'[1]NKC'!$D$5007,0)+H3026)=16,"",MATCH($C$8,OFFSET([1]NKC!$D$10,H3026,0):'[1]NKC'!$D$5007,0)+H3026)&lt;IF(TYPE(MATCH($C$8,OFFSET([1]NKC!$E$10,H3026,0):'[1]NKC'!$E$5007,0)+H3026)=16,"",MATCH($C$8,OFFSET([1]NKC!$E$10,H3026,0):'[1]NKC'!$E$5007,0)+H3026),IF(TYPE(MATCH($C$8,OFFSET([1]NKC!$D$10,H3026,0):'[1]NKC'!$D$5007,0)+H3026)=16,"",MATCH($C$8,OFFSET([1]NKC!$D$10,H3026,0):'[1]NKC'!$D$5007,0)+H3026),IF(TYPE(MATCH($C$8,OFFSET([1]NKC!$E$10,H3026,0):'[1]NKC'!$E$5007,0)+H3026)=16,"",MATCH($C$8,OFFSET([1]NKC!$E$10,H3026,0):'[1]NKC'!$E$5007,0)+H3026))</f>
        <v/>
      </c>
    </row>
    <row r="3028" spans="1:8" s="52" customFormat="1" ht="14.25" hidden="1">
      <c r="A3028" s="45" t="str">
        <f ca="1">IF($H3028="","",INDEX([1]NKC!$A$10:$A$5007,$H3028))</f>
        <v/>
      </c>
      <c r="B3028" s="46" t="str">
        <f ca="1">IF($H3028="","",INDEX([1]NKC!$B$10:$B$5007,$H3028))</f>
        <v/>
      </c>
      <c r="C3028" s="47" t="str">
        <f ca="1">IF($H3028="","",INDEX([1]NKC!$C$10:$C$5007,$H3028))</f>
        <v/>
      </c>
      <c r="D3028" s="48" t="str">
        <f ca="1">IF(IF($H3028="","",INDEX([1]NKC!$D$10:$D$5007,$H3028))=$C$8,IF($H3028="","",INDEX([1]NKC!$E$10:$E$5007,$H3028)),IF($H3028="","",INDEX([1]NKC!$D$10:$D$5007,$H3028)))</f>
        <v/>
      </c>
      <c r="E3028" s="49" t="str">
        <f ca="1">IF(IF($H3028="","",INDEX([1]NKC!$E$10:$E$5007,$H3028))=$C$8,"",IF($H3028="","",INDEX([1]NKC!$F$10:$F$5007,$H3028)))</f>
        <v/>
      </c>
      <c r="F3028" s="55" t="str">
        <f ca="1">IF(IF($H3028="","",INDEX([1]NKC!$D$10:$D$5007,$H3028))=$C$8,"",IF($H3028="","",INDEX([1]NKC!$F$10:$F$5007,$H3028)))</f>
        <v/>
      </c>
      <c r="G3028" s="50">
        <f ca="1">IF(SUM(E3028:F3028)=0,0,$G$11+SUM(E$12:$E3028)-SUM(F$12:$F3028))</f>
        <v>0</v>
      </c>
      <c r="H3028" s="51" t="str">
        <f ca="1">IF(IF(TYPE(MATCH($C$8,OFFSET([1]NKC!$D$10,H3027,0):'[1]NKC'!$D$5007,0)+H3027)=16,"",MATCH($C$8,OFFSET([1]NKC!$D$10,H3027,0):'[1]NKC'!$D$5007,0)+H3027)&lt;IF(TYPE(MATCH($C$8,OFFSET([1]NKC!$E$10,H3027,0):'[1]NKC'!$E$5007,0)+H3027)=16,"",MATCH($C$8,OFFSET([1]NKC!$E$10,H3027,0):'[1]NKC'!$E$5007,0)+H3027),IF(TYPE(MATCH($C$8,OFFSET([1]NKC!$D$10,H3027,0):'[1]NKC'!$D$5007,0)+H3027)=16,"",MATCH($C$8,OFFSET([1]NKC!$D$10,H3027,0):'[1]NKC'!$D$5007,0)+H3027),IF(TYPE(MATCH($C$8,OFFSET([1]NKC!$E$10,H3027,0):'[1]NKC'!$E$5007,0)+H3027)=16,"",MATCH($C$8,OFFSET([1]NKC!$E$10,H3027,0):'[1]NKC'!$E$5007,0)+H3027))</f>
        <v/>
      </c>
    </row>
    <row r="3029" spans="1:8" s="52" customFormat="1" ht="14.25" hidden="1">
      <c r="A3029" s="45" t="str">
        <f ca="1">IF($H3029="","",INDEX([1]NKC!$A$10:$A$5007,$H3029))</f>
        <v/>
      </c>
      <c r="B3029" s="46" t="str">
        <f ca="1">IF($H3029="","",INDEX([1]NKC!$B$10:$B$5007,$H3029))</f>
        <v/>
      </c>
      <c r="C3029" s="47" t="str">
        <f ca="1">IF($H3029="","",INDEX([1]NKC!$C$10:$C$5007,$H3029))</f>
        <v/>
      </c>
      <c r="D3029" s="48" t="str">
        <f ca="1">IF(IF($H3029="","",INDEX([1]NKC!$D$10:$D$5007,$H3029))=$C$8,IF($H3029="","",INDEX([1]NKC!$E$10:$E$5007,$H3029)),IF($H3029="","",INDEX([1]NKC!$D$10:$D$5007,$H3029)))</f>
        <v/>
      </c>
      <c r="E3029" s="49" t="str">
        <f ca="1">IF(IF($H3029="","",INDEX([1]NKC!$E$10:$E$5007,$H3029))=$C$8,"",IF($H3029="","",INDEX([1]NKC!$F$10:$F$5007,$H3029)))</f>
        <v/>
      </c>
      <c r="F3029" s="55" t="str">
        <f ca="1">IF(IF($H3029="","",INDEX([1]NKC!$D$10:$D$5007,$H3029))=$C$8,"",IF($H3029="","",INDEX([1]NKC!$F$10:$F$5007,$H3029)))</f>
        <v/>
      </c>
      <c r="G3029" s="50">
        <f ca="1">IF(SUM(E3029:F3029)=0,0,$G$11+SUM(E$12:$E3029)-SUM(F$12:$F3029))</f>
        <v>0</v>
      </c>
      <c r="H3029" s="51" t="str">
        <f ca="1">IF(IF(TYPE(MATCH($C$8,OFFSET([1]NKC!$D$10,H3028,0):'[1]NKC'!$D$5007,0)+H3028)=16,"",MATCH($C$8,OFFSET([1]NKC!$D$10,H3028,0):'[1]NKC'!$D$5007,0)+H3028)&lt;IF(TYPE(MATCH($C$8,OFFSET([1]NKC!$E$10,H3028,0):'[1]NKC'!$E$5007,0)+H3028)=16,"",MATCH($C$8,OFFSET([1]NKC!$E$10,H3028,0):'[1]NKC'!$E$5007,0)+H3028),IF(TYPE(MATCH($C$8,OFFSET([1]NKC!$D$10,H3028,0):'[1]NKC'!$D$5007,0)+H3028)=16,"",MATCH($C$8,OFFSET([1]NKC!$D$10,H3028,0):'[1]NKC'!$D$5007,0)+H3028),IF(TYPE(MATCH($C$8,OFFSET([1]NKC!$E$10,H3028,0):'[1]NKC'!$E$5007,0)+H3028)=16,"",MATCH($C$8,OFFSET([1]NKC!$E$10,H3028,0):'[1]NKC'!$E$5007,0)+H3028))</f>
        <v/>
      </c>
    </row>
    <row r="3030" spans="1:8" s="52" customFormat="1" ht="14.25" hidden="1">
      <c r="A3030" s="45" t="str">
        <f ca="1">IF($H3030="","",INDEX([1]NKC!$A$10:$A$5007,$H3030))</f>
        <v/>
      </c>
      <c r="B3030" s="46" t="str">
        <f ca="1">IF($H3030="","",INDEX([1]NKC!$B$10:$B$5007,$H3030))</f>
        <v/>
      </c>
      <c r="C3030" s="47" t="str">
        <f ca="1">IF($H3030="","",INDEX([1]NKC!$C$10:$C$5007,$H3030))</f>
        <v/>
      </c>
      <c r="D3030" s="48" t="str">
        <f ca="1">IF(IF($H3030="","",INDEX([1]NKC!$D$10:$D$5007,$H3030))=$C$8,IF($H3030="","",INDEX([1]NKC!$E$10:$E$5007,$H3030)),IF($H3030="","",INDEX([1]NKC!$D$10:$D$5007,$H3030)))</f>
        <v/>
      </c>
      <c r="E3030" s="49" t="str">
        <f ca="1">IF(IF($H3030="","",INDEX([1]NKC!$E$10:$E$5007,$H3030))=$C$8,"",IF($H3030="","",INDEX([1]NKC!$F$10:$F$5007,$H3030)))</f>
        <v/>
      </c>
      <c r="F3030" s="55" t="str">
        <f ca="1">IF(IF($H3030="","",INDEX([1]NKC!$D$10:$D$5007,$H3030))=$C$8,"",IF($H3030="","",INDEX([1]NKC!$F$10:$F$5007,$H3030)))</f>
        <v/>
      </c>
      <c r="G3030" s="50">
        <f ca="1">IF(SUM(E3030:F3030)=0,0,$G$11+SUM(E$12:$E3030)-SUM(F$12:$F3030))</f>
        <v>0</v>
      </c>
      <c r="H3030" s="51" t="str">
        <f ca="1">IF(IF(TYPE(MATCH($C$8,OFFSET([1]NKC!$D$10,H3029,0):'[1]NKC'!$D$5007,0)+H3029)=16,"",MATCH($C$8,OFFSET([1]NKC!$D$10,H3029,0):'[1]NKC'!$D$5007,0)+H3029)&lt;IF(TYPE(MATCH($C$8,OFFSET([1]NKC!$E$10,H3029,0):'[1]NKC'!$E$5007,0)+H3029)=16,"",MATCH($C$8,OFFSET([1]NKC!$E$10,H3029,0):'[1]NKC'!$E$5007,0)+H3029),IF(TYPE(MATCH($C$8,OFFSET([1]NKC!$D$10,H3029,0):'[1]NKC'!$D$5007,0)+H3029)=16,"",MATCH($C$8,OFFSET([1]NKC!$D$10,H3029,0):'[1]NKC'!$D$5007,0)+H3029),IF(TYPE(MATCH($C$8,OFFSET([1]NKC!$E$10,H3029,0):'[1]NKC'!$E$5007,0)+H3029)=16,"",MATCH($C$8,OFFSET([1]NKC!$E$10,H3029,0):'[1]NKC'!$E$5007,0)+H3029))</f>
        <v/>
      </c>
    </row>
    <row r="3031" spans="1:8" s="52" customFormat="1" ht="14.25" hidden="1">
      <c r="A3031" s="45" t="str">
        <f ca="1">IF($H3031="","",INDEX([1]NKC!$A$10:$A$5007,$H3031))</f>
        <v/>
      </c>
      <c r="B3031" s="46" t="str">
        <f ca="1">IF($H3031="","",INDEX([1]NKC!$B$10:$B$5007,$H3031))</f>
        <v/>
      </c>
      <c r="C3031" s="47" t="str">
        <f ca="1">IF($H3031="","",INDEX([1]NKC!$C$10:$C$5007,$H3031))</f>
        <v/>
      </c>
      <c r="D3031" s="48" t="str">
        <f ca="1">IF(IF($H3031="","",INDEX([1]NKC!$D$10:$D$5007,$H3031))=$C$8,IF($H3031="","",INDEX([1]NKC!$E$10:$E$5007,$H3031)),IF($H3031="","",INDEX([1]NKC!$D$10:$D$5007,$H3031)))</f>
        <v/>
      </c>
      <c r="E3031" s="49" t="str">
        <f ca="1">IF(IF($H3031="","",INDEX([1]NKC!$E$10:$E$5007,$H3031))=$C$8,"",IF($H3031="","",INDEX([1]NKC!$F$10:$F$5007,$H3031)))</f>
        <v/>
      </c>
      <c r="F3031" s="55" t="str">
        <f ca="1">IF(IF($H3031="","",INDEX([1]NKC!$D$10:$D$5007,$H3031))=$C$8,"",IF($H3031="","",INDEX([1]NKC!$F$10:$F$5007,$H3031)))</f>
        <v/>
      </c>
      <c r="G3031" s="50">
        <f ca="1">IF(SUM(E3031:F3031)=0,0,$G$11+SUM(E$12:$E3031)-SUM(F$12:$F3031))</f>
        <v>0</v>
      </c>
      <c r="H3031" s="51" t="str">
        <f ca="1">IF(IF(TYPE(MATCH($C$8,OFFSET([1]NKC!$D$10,H3030,0):'[1]NKC'!$D$5007,0)+H3030)=16,"",MATCH($C$8,OFFSET([1]NKC!$D$10,H3030,0):'[1]NKC'!$D$5007,0)+H3030)&lt;IF(TYPE(MATCH($C$8,OFFSET([1]NKC!$E$10,H3030,0):'[1]NKC'!$E$5007,0)+H3030)=16,"",MATCH($C$8,OFFSET([1]NKC!$E$10,H3030,0):'[1]NKC'!$E$5007,0)+H3030),IF(TYPE(MATCH($C$8,OFFSET([1]NKC!$D$10,H3030,0):'[1]NKC'!$D$5007,0)+H3030)=16,"",MATCH($C$8,OFFSET([1]NKC!$D$10,H3030,0):'[1]NKC'!$D$5007,0)+H3030),IF(TYPE(MATCH($C$8,OFFSET([1]NKC!$E$10,H3030,0):'[1]NKC'!$E$5007,0)+H3030)=16,"",MATCH($C$8,OFFSET([1]NKC!$E$10,H3030,0):'[1]NKC'!$E$5007,0)+H3030))</f>
        <v/>
      </c>
    </row>
    <row r="3032" spans="1:8" s="52" customFormat="1" ht="14.25" hidden="1">
      <c r="A3032" s="45" t="str">
        <f ca="1">IF($H3032="","",INDEX([1]NKC!$A$10:$A$5007,$H3032))</f>
        <v/>
      </c>
      <c r="B3032" s="46" t="str">
        <f ca="1">IF($H3032="","",INDEX([1]NKC!$B$10:$B$5007,$H3032))</f>
        <v/>
      </c>
      <c r="C3032" s="47" t="str">
        <f ca="1">IF($H3032="","",INDEX([1]NKC!$C$10:$C$5007,$H3032))</f>
        <v/>
      </c>
      <c r="D3032" s="48" t="str">
        <f ca="1">IF(IF($H3032="","",INDEX([1]NKC!$D$10:$D$5007,$H3032))=$C$8,IF($H3032="","",INDEX([1]NKC!$E$10:$E$5007,$H3032)),IF($H3032="","",INDEX([1]NKC!$D$10:$D$5007,$H3032)))</f>
        <v/>
      </c>
      <c r="E3032" s="49" t="str">
        <f ca="1">IF(IF($H3032="","",INDEX([1]NKC!$E$10:$E$5007,$H3032))=$C$8,"",IF($H3032="","",INDEX([1]NKC!$F$10:$F$5007,$H3032)))</f>
        <v/>
      </c>
      <c r="F3032" s="55" t="str">
        <f ca="1">IF(IF($H3032="","",INDEX([1]NKC!$D$10:$D$5007,$H3032))=$C$8,"",IF($H3032="","",INDEX([1]NKC!$F$10:$F$5007,$H3032)))</f>
        <v/>
      </c>
      <c r="G3032" s="50">
        <f ca="1">IF(SUM(E3032:F3032)=0,0,$G$11+SUM(E$12:$E3032)-SUM(F$12:$F3032))</f>
        <v>0</v>
      </c>
      <c r="H3032" s="51" t="str">
        <f ca="1">IF(IF(TYPE(MATCH($C$8,OFFSET([1]NKC!$D$10,H3031,0):'[1]NKC'!$D$5007,0)+H3031)=16,"",MATCH($C$8,OFFSET([1]NKC!$D$10,H3031,0):'[1]NKC'!$D$5007,0)+H3031)&lt;IF(TYPE(MATCH($C$8,OFFSET([1]NKC!$E$10,H3031,0):'[1]NKC'!$E$5007,0)+H3031)=16,"",MATCH($C$8,OFFSET([1]NKC!$E$10,H3031,0):'[1]NKC'!$E$5007,0)+H3031),IF(TYPE(MATCH($C$8,OFFSET([1]NKC!$D$10,H3031,0):'[1]NKC'!$D$5007,0)+H3031)=16,"",MATCH($C$8,OFFSET([1]NKC!$D$10,H3031,0):'[1]NKC'!$D$5007,0)+H3031),IF(TYPE(MATCH($C$8,OFFSET([1]NKC!$E$10,H3031,0):'[1]NKC'!$E$5007,0)+H3031)=16,"",MATCH($C$8,OFFSET([1]NKC!$E$10,H3031,0):'[1]NKC'!$E$5007,0)+H3031))</f>
        <v/>
      </c>
    </row>
    <row r="3033" spans="1:8" s="52" customFormat="1" ht="14.25" hidden="1">
      <c r="A3033" s="45" t="str">
        <f ca="1">IF($H3033="","",INDEX([1]NKC!$A$10:$A$5007,$H3033))</f>
        <v/>
      </c>
      <c r="B3033" s="46" t="str">
        <f ca="1">IF($H3033="","",INDEX([1]NKC!$B$10:$B$5007,$H3033))</f>
        <v/>
      </c>
      <c r="C3033" s="47" t="str">
        <f ca="1">IF($H3033="","",INDEX([1]NKC!$C$10:$C$5007,$H3033))</f>
        <v/>
      </c>
      <c r="D3033" s="48" t="str">
        <f ca="1">IF(IF($H3033="","",INDEX([1]NKC!$D$10:$D$5007,$H3033))=$C$8,IF($H3033="","",INDEX([1]NKC!$E$10:$E$5007,$H3033)),IF($H3033="","",INDEX([1]NKC!$D$10:$D$5007,$H3033)))</f>
        <v/>
      </c>
      <c r="E3033" s="49" t="str">
        <f ca="1">IF(IF($H3033="","",INDEX([1]NKC!$E$10:$E$5007,$H3033))=$C$8,"",IF($H3033="","",INDEX([1]NKC!$F$10:$F$5007,$H3033)))</f>
        <v/>
      </c>
      <c r="F3033" s="55" t="str">
        <f ca="1">IF(IF($H3033="","",INDEX([1]NKC!$D$10:$D$5007,$H3033))=$C$8,"",IF($H3033="","",INDEX([1]NKC!$F$10:$F$5007,$H3033)))</f>
        <v/>
      </c>
      <c r="G3033" s="50">
        <f ca="1">IF(SUM(E3033:F3033)=0,0,$G$11+SUM(E$12:$E3033)-SUM(F$12:$F3033))</f>
        <v>0</v>
      </c>
      <c r="H3033" s="51" t="str">
        <f ca="1">IF(IF(TYPE(MATCH($C$8,OFFSET([1]NKC!$D$10,H3032,0):'[1]NKC'!$D$5007,0)+H3032)=16,"",MATCH($C$8,OFFSET([1]NKC!$D$10,H3032,0):'[1]NKC'!$D$5007,0)+H3032)&lt;IF(TYPE(MATCH($C$8,OFFSET([1]NKC!$E$10,H3032,0):'[1]NKC'!$E$5007,0)+H3032)=16,"",MATCH($C$8,OFFSET([1]NKC!$E$10,H3032,0):'[1]NKC'!$E$5007,0)+H3032),IF(TYPE(MATCH($C$8,OFFSET([1]NKC!$D$10,H3032,0):'[1]NKC'!$D$5007,0)+H3032)=16,"",MATCH($C$8,OFFSET([1]NKC!$D$10,H3032,0):'[1]NKC'!$D$5007,0)+H3032),IF(TYPE(MATCH($C$8,OFFSET([1]NKC!$E$10,H3032,0):'[1]NKC'!$E$5007,0)+H3032)=16,"",MATCH($C$8,OFFSET([1]NKC!$E$10,H3032,0):'[1]NKC'!$E$5007,0)+H3032))</f>
        <v/>
      </c>
    </row>
    <row r="3034" spans="1:8" s="52" customFormat="1" ht="14.25" hidden="1">
      <c r="A3034" s="45" t="str">
        <f ca="1">IF($H3034="","",INDEX([1]NKC!$A$10:$A$5007,$H3034))</f>
        <v/>
      </c>
      <c r="B3034" s="46" t="str">
        <f ca="1">IF($H3034="","",INDEX([1]NKC!$B$10:$B$5007,$H3034))</f>
        <v/>
      </c>
      <c r="C3034" s="47" t="str">
        <f ca="1">IF($H3034="","",INDEX([1]NKC!$C$10:$C$5007,$H3034))</f>
        <v/>
      </c>
      <c r="D3034" s="48" t="str">
        <f ca="1">IF(IF($H3034="","",INDEX([1]NKC!$D$10:$D$5007,$H3034))=$C$8,IF($H3034="","",INDEX([1]NKC!$E$10:$E$5007,$H3034)),IF($H3034="","",INDEX([1]NKC!$D$10:$D$5007,$H3034)))</f>
        <v/>
      </c>
      <c r="E3034" s="49" t="str">
        <f ca="1">IF(IF($H3034="","",INDEX([1]NKC!$E$10:$E$5007,$H3034))=$C$8,"",IF($H3034="","",INDEX([1]NKC!$F$10:$F$5007,$H3034)))</f>
        <v/>
      </c>
      <c r="F3034" s="55" t="str">
        <f ca="1">IF(IF($H3034="","",INDEX([1]NKC!$D$10:$D$5007,$H3034))=$C$8,"",IF($H3034="","",INDEX([1]NKC!$F$10:$F$5007,$H3034)))</f>
        <v/>
      </c>
      <c r="G3034" s="50">
        <f ca="1">IF(SUM(E3034:F3034)=0,0,$G$11+SUM(E$12:$E3034)-SUM(F$12:$F3034))</f>
        <v>0</v>
      </c>
      <c r="H3034" s="51" t="str">
        <f ca="1">IF(IF(TYPE(MATCH($C$8,OFFSET([1]NKC!$D$10,H3033,0):'[1]NKC'!$D$5007,0)+H3033)=16,"",MATCH($C$8,OFFSET([1]NKC!$D$10,H3033,0):'[1]NKC'!$D$5007,0)+H3033)&lt;IF(TYPE(MATCH($C$8,OFFSET([1]NKC!$E$10,H3033,0):'[1]NKC'!$E$5007,0)+H3033)=16,"",MATCH($C$8,OFFSET([1]NKC!$E$10,H3033,0):'[1]NKC'!$E$5007,0)+H3033),IF(TYPE(MATCH($C$8,OFFSET([1]NKC!$D$10,H3033,0):'[1]NKC'!$D$5007,0)+H3033)=16,"",MATCH($C$8,OFFSET([1]NKC!$D$10,H3033,0):'[1]NKC'!$D$5007,0)+H3033),IF(TYPE(MATCH($C$8,OFFSET([1]NKC!$E$10,H3033,0):'[1]NKC'!$E$5007,0)+H3033)=16,"",MATCH($C$8,OFFSET([1]NKC!$E$10,H3033,0):'[1]NKC'!$E$5007,0)+H3033))</f>
        <v/>
      </c>
    </row>
    <row r="3035" spans="1:8" s="52" customFormat="1" ht="14.25" hidden="1">
      <c r="A3035" s="45" t="str">
        <f ca="1">IF($H3035="","",INDEX([1]NKC!$A$10:$A$5007,$H3035))</f>
        <v/>
      </c>
      <c r="B3035" s="46" t="str">
        <f ca="1">IF($H3035="","",INDEX([1]NKC!$B$10:$B$5007,$H3035))</f>
        <v/>
      </c>
      <c r="C3035" s="47" t="str">
        <f ca="1">IF($H3035="","",INDEX([1]NKC!$C$10:$C$5007,$H3035))</f>
        <v/>
      </c>
      <c r="D3035" s="48" t="str">
        <f ca="1">IF(IF($H3035="","",INDEX([1]NKC!$D$10:$D$5007,$H3035))=$C$8,IF($H3035="","",INDEX([1]NKC!$E$10:$E$5007,$H3035)),IF($H3035="","",INDEX([1]NKC!$D$10:$D$5007,$H3035)))</f>
        <v/>
      </c>
      <c r="E3035" s="49" t="str">
        <f ca="1">IF(IF($H3035="","",INDEX([1]NKC!$E$10:$E$5007,$H3035))=$C$8,"",IF($H3035="","",INDEX([1]NKC!$F$10:$F$5007,$H3035)))</f>
        <v/>
      </c>
      <c r="F3035" s="55" t="str">
        <f ca="1">IF(IF($H3035="","",INDEX([1]NKC!$D$10:$D$5007,$H3035))=$C$8,"",IF($H3035="","",INDEX([1]NKC!$F$10:$F$5007,$H3035)))</f>
        <v/>
      </c>
      <c r="G3035" s="50">
        <f ca="1">IF(SUM(E3035:F3035)=0,0,$G$11+SUM(E$12:$E3035)-SUM(F$12:$F3035))</f>
        <v>0</v>
      </c>
      <c r="H3035" s="51" t="str">
        <f ca="1">IF(IF(TYPE(MATCH($C$8,OFFSET([1]NKC!$D$10,H3034,0):'[1]NKC'!$D$5007,0)+H3034)=16,"",MATCH($C$8,OFFSET([1]NKC!$D$10,H3034,0):'[1]NKC'!$D$5007,0)+H3034)&lt;IF(TYPE(MATCH($C$8,OFFSET([1]NKC!$E$10,H3034,0):'[1]NKC'!$E$5007,0)+H3034)=16,"",MATCH($C$8,OFFSET([1]NKC!$E$10,H3034,0):'[1]NKC'!$E$5007,0)+H3034),IF(TYPE(MATCH($C$8,OFFSET([1]NKC!$D$10,H3034,0):'[1]NKC'!$D$5007,0)+H3034)=16,"",MATCH($C$8,OFFSET([1]NKC!$D$10,H3034,0):'[1]NKC'!$D$5007,0)+H3034),IF(TYPE(MATCH($C$8,OFFSET([1]NKC!$E$10,H3034,0):'[1]NKC'!$E$5007,0)+H3034)=16,"",MATCH($C$8,OFFSET([1]NKC!$E$10,H3034,0):'[1]NKC'!$E$5007,0)+H3034))</f>
        <v/>
      </c>
    </row>
    <row r="3036" spans="1:8" s="52" customFormat="1" ht="14.25" hidden="1">
      <c r="A3036" s="45" t="str">
        <f ca="1">IF($H3036="","",INDEX([1]NKC!$A$10:$A$5007,$H3036))</f>
        <v/>
      </c>
      <c r="B3036" s="46" t="str">
        <f ca="1">IF($H3036="","",INDEX([1]NKC!$B$10:$B$5007,$H3036))</f>
        <v/>
      </c>
      <c r="C3036" s="47" t="str">
        <f ca="1">IF($H3036="","",INDEX([1]NKC!$C$10:$C$5007,$H3036))</f>
        <v/>
      </c>
      <c r="D3036" s="48" t="str">
        <f ca="1">IF(IF($H3036="","",INDEX([1]NKC!$D$10:$D$5007,$H3036))=$C$8,IF($H3036="","",INDEX([1]NKC!$E$10:$E$5007,$H3036)),IF($H3036="","",INDEX([1]NKC!$D$10:$D$5007,$H3036)))</f>
        <v/>
      </c>
      <c r="E3036" s="49" t="str">
        <f ca="1">IF(IF($H3036="","",INDEX([1]NKC!$E$10:$E$5007,$H3036))=$C$8,"",IF($H3036="","",INDEX([1]NKC!$F$10:$F$5007,$H3036)))</f>
        <v/>
      </c>
      <c r="F3036" s="55" t="str">
        <f ca="1">IF(IF($H3036="","",INDEX([1]NKC!$D$10:$D$5007,$H3036))=$C$8,"",IF($H3036="","",INDEX([1]NKC!$F$10:$F$5007,$H3036)))</f>
        <v/>
      </c>
      <c r="G3036" s="50">
        <f ca="1">IF(SUM(E3036:F3036)=0,0,$G$11+SUM(E$12:$E3036)-SUM(F$12:$F3036))</f>
        <v>0</v>
      </c>
      <c r="H3036" s="51" t="str">
        <f ca="1">IF(IF(TYPE(MATCH($C$8,OFFSET([1]NKC!$D$10,H3035,0):'[1]NKC'!$D$5007,0)+H3035)=16,"",MATCH($C$8,OFFSET([1]NKC!$D$10,H3035,0):'[1]NKC'!$D$5007,0)+H3035)&lt;IF(TYPE(MATCH($C$8,OFFSET([1]NKC!$E$10,H3035,0):'[1]NKC'!$E$5007,0)+H3035)=16,"",MATCH($C$8,OFFSET([1]NKC!$E$10,H3035,0):'[1]NKC'!$E$5007,0)+H3035),IF(TYPE(MATCH($C$8,OFFSET([1]NKC!$D$10,H3035,0):'[1]NKC'!$D$5007,0)+H3035)=16,"",MATCH($C$8,OFFSET([1]NKC!$D$10,H3035,0):'[1]NKC'!$D$5007,0)+H3035),IF(TYPE(MATCH($C$8,OFFSET([1]NKC!$E$10,H3035,0):'[1]NKC'!$E$5007,0)+H3035)=16,"",MATCH($C$8,OFFSET([1]NKC!$E$10,H3035,0):'[1]NKC'!$E$5007,0)+H3035))</f>
        <v/>
      </c>
    </row>
    <row r="3037" spans="1:8" s="52" customFormat="1" ht="14.25" hidden="1">
      <c r="A3037" s="45" t="str">
        <f ca="1">IF($H3037="","",INDEX([1]NKC!$A$10:$A$5007,$H3037))</f>
        <v/>
      </c>
      <c r="B3037" s="46" t="str">
        <f ca="1">IF($H3037="","",INDEX([1]NKC!$B$10:$B$5007,$H3037))</f>
        <v/>
      </c>
      <c r="C3037" s="47" t="str">
        <f ca="1">IF($H3037="","",INDEX([1]NKC!$C$10:$C$5007,$H3037))</f>
        <v/>
      </c>
      <c r="D3037" s="48" t="str">
        <f ca="1">IF(IF($H3037="","",INDEX([1]NKC!$D$10:$D$5007,$H3037))=$C$8,IF($H3037="","",INDEX([1]NKC!$E$10:$E$5007,$H3037)),IF($H3037="","",INDEX([1]NKC!$D$10:$D$5007,$H3037)))</f>
        <v/>
      </c>
      <c r="E3037" s="49" t="str">
        <f ca="1">IF(IF($H3037="","",INDEX([1]NKC!$E$10:$E$5007,$H3037))=$C$8,"",IF($H3037="","",INDEX([1]NKC!$F$10:$F$5007,$H3037)))</f>
        <v/>
      </c>
      <c r="F3037" s="55" t="str">
        <f ca="1">IF(IF($H3037="","",INDEX([1]NKC!$D$10:$D$5007,$H3037))=$C$8,"",IF($H3037="","",INDEX([1]NKC!$F$10:$F$5007,$H3037)))</f>
        <v/>
      </c>
      <c r="G3037" s="50">
        <f ca="1">IF(SUM(E3037:F3037)=0,0,$G$11+SUM(E$12:$E3037)-SUM(F$12:$F3037))</f>
        <v>0</v>
      </c>
      <c r="H3037" s="51" t="str">
        <f ca="1">IF(IF(TYPE(MATCH($C$8,OFFSET([1]NKC!$D$10,H3036,0):'[1]NKC'!$D$5007,0)+H3036)=16,"",MATCH($C$8,OFFSET([1]NKC!$D$10,H3036,0):'[1]NKC'!$D$5007,0)+H3036)&lt;IF(TYPE(MATCH($C$8,OFFSET([1]NKC!$E$10,H3036,0):'[1]NKC'!$E$5007,0)+H3036)=16,"",MATCH($C$8,OFFSET([1]NKC!$E$10,H3036,0):'[1]NKC'!$E$5007,0)+H3036),IF(TYPE(MATCH($C$8,OFFSET([1]NKC!$D$10,H3036,0):'[1]NKC'!$D$5007,0)+H3036)=16,"",MATCH($C$8,OFFSET([1]NKC!$D$10,H3036,0):'[1]NKC'!$D$5007,0)+H3036),IF(TYPE(MATCH($C$8,OFFSET([1]NKC!$E$10,H3036,0):'[1]NKC'!$E$5007,0)+H3036)=16,"",MATCH($C$8,OFFSET([1]NKC!$E$10,H3036,0):'[1]NKC'!$E$5007,0)+H3036))</f>
        <v/>
      </c>
    </row>
    <row r="3038" spans="1:8" s="52" customFormat="1" ht="14.25" hidden="1">
      <c r="A3038" s="45" t="str">
        <f ca="1">IF($H3038="","",INDEX([1]NKC!$A$10:$A$5007,$H3038))</f>
        <v/>
      </c>
      <c r="B3038" s="46" t="str">
        <f ca="1">IF($H3038="","",INDEX([1]NKC!$B$10:$B$5007,$H3038))</f>
        <v/>
      </c>
      <c r="C3038" s="47" t="str">
        <f ca="1">IF($H3038="","",INDEX([1]NKC!$C$10:$C$5007,$H3038))</f>
        <v/>
      </c>
      <c r="D3038" s="48" t="str">
        <f ca="1">IF(IF($H3038="","",INDEX([1]NKC!$D$10:$D$5007,$H3038))=$C$8,IF($H3038="","",INDEX([1]NKC!$E$10:$E$5007,$H3038)),IF($H3038="","",INDEX([1]NKC!$D$10:$D$5007,$H3038)))</f>
        <v/>
      </c>
      <c r="E3038" s="49" t="str">
        <f ca="1">IF(IF($H3038="","",INDEX([1]NKC!$E$10:$E$5007,$H3038))=$C$8,"",IF($H3038="","",INDEX([1]NKC!$F$10:$F$5007,$H3038)))</f>
        <v/>
      </c>
      <c r="F3038" s="55" t="str">
        <f ca="1">IF(IF($H3038="","",INDEX([1]NKC!$D$10:$D$5007,$H3038))=$C$8,"",IF($H3038="","",INDEX([1]NKC!$F$10:$F$5007,$H3038)))</f>
        <v/>
      </c>
      <c r="G3038" s="50">
        <f ca="1">IF(SUM(E3038:F3038)=0,0,$G$11+SUM(E$12:$E3038)-SUM(F$12:$F3038))</f>
        <v>0</v>
      </c>
      <c r="H3038" s="51" t="str">
        <f ca="1">IF(IF(TYPE(MATCH($C$8,OFFSET([1]NKC!$D$10,H3037,0):'[1]NKC'!$D$5007,0)+H3037)=16,"",MATCH($C$8,OFFSET([1]NKC!$D$10,H3037,0):'[1]NKC'!$D$5007,0)+H3037)&lt;IF(TYPE(MATCH($C$8,OFFSET([1]NKC!$E$10,H3037,0):'[1]NKC'!$E$5007,0)+H3037)=16,"",MATCH($C$8,OFFSET([1]NKC!$E$10,H3037,0):'[1]NKC'!$E$5007,0)+H3037),IF(TYPE(MATCH($C$8,OFFSET([1]NKC!$D$10,H3037,0):'[1]NKC'!$D$5007,0)+H3037)=16,"",MATCH($C$8,OFFSET([1]NKC!$D$10,H3037,0):'[1]NKC'!$D$5007,0)+H3037),IF(TYPE(MATCH($C$8,OFFSET([1]NKC!$E$10,H3037,0):'[1]NKC'!$E$5007,0)+H3037)=16,"",MATCH($C$8,OFFSET([1]NKC!$E$10,H3037,0):'[1]NKC'!$E$5007,0)+H3037))</f>
        <v/>
      </c>
    </row>
    <row r="3039" spans="1:8" s="52" customFormat="1" ht="14.25" hidden="1">
      <c r="A3039" s="45" t="str">
        <f ca="1">IF($H3039="","",INDEX([1]NKC!$A$10:$A$5007,$H3039))</f>
        <v/>
      </c>
      <c r="B3039" s="46" t="str">
        <f ca="1">IF($H3039="","",INDEX([1]NKC!$B$10:$B$5007,$H3039))</f>
        <v/>
      </c>
      <c r="C3039" s="47" t="str">
        <f ca="1">IF($H3039="","",INDEX([1]NKC!$C$10:$C$5007,$H3039))</f>
        <v/>
      </c>
      <c r="D3039" s="48" t="str">
        <f ca="1">IF(IF($H3039="","",INDEX([1]NKC!$D$10:$D$5007,$H3039))=$C$8,IF($H3039="","",INDEX([1]NKC!$E$10:$E$5007,$H3039)),IF($H3039="","",INDEX([1]NKC!$D$10:$D$5007,$H3039)))</f>
        <v/>
      </c>
      <c r="E3039" s="49" t="str">
        <f ca="1">IF(IF($H3039="","",INDEX([1]NKC!$E$10:$E$5007,$H3039))=$C$8,"",IF($H3039="","",INDEX([1]NKC!$F$10:$F$5007,$H3039)))</f>
        <v/>
      </c>
      <c r="F3039" s="55" t="str">
        <f ca="1">IF(IF($H3039="","",INDEX([1]NKC!$D$10:$D$5007,$H3039))=$C$8,"",IF($H3039="","",INDEX([1]NKC!$F$10:$F$5007,$H3039)))</f>
        <v/>
      </c>
      <c r="G3039" s="50">
        <f ca="1">IF(SUM(E3039:F3039)=0,0,$G$11+SUM(E$12:$E3039)-SUM(F$12:$F3039))</f>
        <v>0</v>
      </c>
      <c r="H3039" s="51" t="str">
        <f ca="1">IF(IF(TYPE(MATCH($C$8,OFFSET([1]NKC!$D$10,H3038,0):'[1]NKC'!$D$5007,0)+H3038)=16,"",MATCH($C$8,OFFSET([1]NKC!$D$10,H3038,0):'[1]NKC'!$D$5007,0)+H3038)&lt;IF(TYPE(MATCH($C$8,OFFSET([1]NKC!$E$10,H3038,0):'[1]NKC'!$E$5007,0)+H3038)=16,"",MATCH($C$8,OFFSET([1]NKC!$E$10,H3038,0):'[1]NKC'!$E$5007,0)+H3038),IF(TYPE(MATCH($C$8,OFFSET([1]NKC!$D$10,H3038,0):'[1]NKC'!$D$5007,0)+H3038)=16,"",MATCH($C$8,OFFSET([1]NKC!$D$10,H3038,0):'[1]NKC'!$D$5007,0)+H3038),IF(TYPE(MATCH($C$8,OFFSET([1]NKC!$E$10,H3038,0):'[1]NKC'!$E$5007,0)+H3038)=16,"",MATCH($C$8,OFFSET([1]NKC!$E$10,H3038,0):'[1]NKC'!$E$5007,0)+H3038))</f>
        <v/>
      </c>
    </row>
    <row r="3040" spans="1:8" s="52" customFormat="1" ht="14.25" hidden="1">
      <c r="A3040" s="45" t="str">
        <f ca="1">IF($H3040="","",INDEX([1]NKC!$A$10:$A$5007,$H3040))</f>
        <v/>
      </c>
      <c r="B3040" s="46" t="str">
        <f ca="1">IF($H3040="","",INDEX([1]NKC!$B$10:$B$5007,$H3040))</f>
        <v/>
      </c>
      <c r="C3040" s="47" t="str">
        <f ca="1">IF($H3040="","",INDEX([1]NKC!$C$10:$C$5007,$H3040))</f>
        <v/>
      </c>
      <c r="D3040" s="48" t="str">
        <f ca="1">IF(IF($H3040="","",INDEX([1]NKC!$D$10:$D$5007,$H3040))=$C$8,IF($H3040="","",INDEX([1]NKC!$E$10:$E$5007,$H3040)),IF($H3040="","",INDEX([1]NKC!$D$10:$D$5007,$H3040)))</f>
        <v/>
      </c>
      <c r="E3040" s="49" t="str">
        <f ca="1">IF(IF($H3040="","",INDEX([1]NKC!$E$10:$E$5007,$H3040))=$C$8,"",IF($H3040="","",INDEX([1]NKC!$F$10:$F$5007,$H3040)))</f>
        <v/>
      </c>
      <c r="F3040" s="55" t="str">
        <f ca="1">IF(IF($H3040="","",INDEX([1]NKC!$D$10:$D$5007,$H3040))=$C$8,"",IF($H3040="","",INDEX([1]NKC!$F$10:$F$5007,$H3040)))</f>
        <v/>
      </c>
      <c r="G3040" s="50">
        <f ca="1">IF(SUM(E3040:F3040)=0,0,$G$11+SUM(E$12:$E3040)-SUM(F$12:$F3040))</f>
        <v>0</v>
      </c>
      <c r="H3040" s="51" t="str">
        <f ca="1">IF(IF(TYPE(MATCH($C$8,OFFSET([1]NKC!$D$10,H3039,0):'[1]NKC'!$D$5007,0)+H3039)=16,"",MATCH($C$8,OFFSET([1]NKC!$D$10,H3039,0):'[1]NKC'!$D$5007,0)+H3039)&lt;IF(TYPE(MATCH($C$8,OFFSET([1]NKC!$E$10,H3039,0):'[1]NKC'!$E$5007,0)+H3039)=16,"",MATCH($C$8,OFFSET([1]NKC!$E$10,H3039,0):'[1]NKC'!$E$5007,0)+H3039),IF(TYPE(MATCH($C$8,OFFSET([1]NKC!$D$10,H3039,0):'[1]NKC'!$D$5007,0)+H3039)=16,"",MATCH($C$8,OFFSET([1]NKC!$D$10,H3039,0):'[1]NKC'!$D$5007,0)+H3039),IF(TYPE(MATCH($C$8,OFFSET([1]NKC!$E$10,H3039,0):'[1]NKC'!$E$5007,0)+H3039)=16,"",MATCH($C$8,OFFSET([1]NKC!$E$10,H3039,0):'[1]NKC'!$E$5007,0)+H3039))</f>
        <v/>
      </c>
    </row>
    <row r="3041" spans="1:8" s="52" customFormat="1" ht="14.25" hidden="1">
      <c r="A3041" s="45" t="str">
        <f ca="1">IF($H3041="","",INDEX([1]NKC!$A$10:$A$5007,$H3041))</f>
        <v/>
      </c>
      <c r="B3041" s="46" t="str">
        <f ca="1">IF($H3041="","",INDEX([1]NKC!$B$10:$B$5007,$H3041))</f>
        <v/>
      </c>
      <c r="C3041" s="47" t="str">
        <f ca="1">IF($H3041="","",INDEX([1]NKC!$C$10:$C$5007,$H3041))</f>
        <v/>
      </c>
      <c r="D3041" s="48" t="str">
        <f ca="1">IF(IF($H3041="","",INDEX([1]NKC!$D$10:$D$5007,$H3041))=$C$8,IF($H3041="","",INDEX([1]NKC!$E$10:$E$5007,$H3041)),IF($H3041="","",INDEX([1]NKC!$D$10:$D$5007,$H3041)))</f>
        <v/>
      </c>
      <c r="E3041" s="49" t="str">
        <f ca="1">IF(IF($H3041="","",INDEX([1]NKC!$E$10:$E$5007,$H3041))=$C$8,"",IF($H3041="","",INDEX([1]NKC!$F$10:$F$5007,$H3041)))</f>
        <v/>
      </c>
      <c r="F3041" s="55" t="str">
        <f ca="1">IF(IF($H3041="","",INDEX([1]NKC!$D$10:$D$5007,$H3041))=$C$8,"",IF($H3041="","",INDEX([1]NKC!$F$10:$F$5007,$H3041)))</f>
        <v/>
      </c>
      <c r="G3041" s="50">
        <f ca="1">IF(SUM(E3041:F3041)=0,0,$G$11+SUM(E$12:$E3041)-SUM(F$12:$F3041))</f>
        <v>0</v>
      </c>
      <c r="H3041" s="51" t="str">
        <f ca="1">IF(IF(TYPE(MATCH($C$8,OFFSET([1]NKC!$D$10,H3040,0):'[1]NKC'!$D$5007,0)+H3040)=16,"",MATCH($C$8,OFFSET([1]NKC!$D$10,H3040,0):'[1]NKC'!$D$5007,0)+H3040)&lt;IF(TYPE(MATCH($C$8,OFFSET([1]NKC!$E$10,H3040,0):'[1]NKC'!$E$5007,0)+H3040)=16,"",MATCH($C$8,OFFSET([1]NKC!$E$10,H3040,0):'[1]NKC'!$E$5007,0)+H3040),IF(TYPE(MATCH($C$8,OFFSET([1]NKC!$D$10,H3040,0):'[1]NKC'!$D$5007,0)+H3040)=16,"",MATCH($C$8,OFFSET([1]NKC!$D$10,H3040,0):'[1]NKC'!$D$5007,0)+H3040),IF(TYPE(MATCH($C$8,OFFSET([1]NKC!$E$10,H3040,0):'[1]NKC'!$E$5007,0)+H3040)=16,"",MATCH($C$8,OFFSET([1]NKC!$E$10,H3040,0):'[1]NKC'!$E$5007,0)+H3040))</f>
        <v/>
      </c>
    </row>
    <row r="3042" spans="1:8" s="52" customFormat="1" ht="14.25" hidden="1">
      <c r="A3042" s="45" t="str">
        <f ca="1">IF($H3042="","",INDEX([1]NKC!$A$10:$A$5007,$H3042))</f>
        <v/>
      </c>
      <c r="B3042" s="46" t="str">
        <f ca="1">IF($H3042="","",INDEX([1]NKC!$B$10:$B$5007,$H3042))</f>
        <v/>
      </c>
      <c r="C3042" s="47" t="str">
        <f ca="1">IF($H3042="","",INDEX([1]NKC!$C$10:$C$5007,$H3042))</f>
        <v/>
      </c>
      <c r="D3042" s="48" t="str">
        <f ca="1">IF(IF($H3042="","",INDEX([1]NKC!$D$10:$D$5007,$H3042))=$C$8,IF($H3042="","",INDEX([1]NKC!$E$10:$E$5007,$H3042)),IF($H3042="","",INDEX([1]NKC!$D$10:$D$5007,$H3042)))</f>
        <v/>
      </c>
      <c r="E3042" s="49" t="str">
        <f ca="1">IF(IF($H3042="","",INDEX([1]NKC!$E$10:$E$5007,$H3042))=$C$8,"",IF($H3042="","",INDEX([1]NKC!$F$10:$F$5007,$H3042)))</f>
        <v/>
      </c>
      <c r="F3042" s="55" t="str">
        <f ca="1">IF(IF($H3042="","",INDEX([1]NKC!$D$10:$D$5007,$H3042))=$C$8,"",IF($H3042="","",INDEX([1]NKC!$F$10:$F$5007,$H3042)))</f>
        <v/>
      </c>
      <c r="G3042" s="50">
        <f ca="1">IF(SUM(E3042:F3042)=0,0,$G$11+SUM(E$12:$E3042)-SUM(F$12:$F3042))</f>
        <v>0</v>
      </c>
      <c r="H3042" s="51" t="str">
        <f ca="1">IF(IF(TYPE(MATCH($C$8,OFFSET([1]NKC!$D$10,H3041,0):'[1]NKC'!$D$5007,0)+H3041)=16,"",MATCH($C$8,OFFSET([1]NKC!$D$10,H3041,0):'[1]NKC'!$D$5007,0)+H3041)&lt;IF(TYPE(MATCH($C$8,OFFSET([1]NKC!$E$10,H3041,0):'[1]NKC'!$E$5007,0)+H3041)=16,"",MATCH($C$8,OFFSET([1]NKC!$E$10,H3041,0):'[1]NKC'!$E$5007,0)+H3041),IF(TYPE(MATCH($C$8,OFFSET([1]NKC!$D$10,H3041,0):'[1]NKC'!$D$5007,0)+H3041)=16,"",MATCH($C$8,OFFSET([1]NKC!$D$10,H3041,0):'[1]NKC'!$D$5007,0)+H3041),IF(TYPE(MATCH($C$8,OFFSET([1]NKC!$E$10,H3041,0):'[1]NKC'!$E$5007,0)+H3041)=16,"",MATCH($C$8,OFFSET([1]NKC!$E$10,H3041,0):'[1]NKC'!$E$5007,0)+H3041))</f>
        <v/>
      </c>
    </row>
    <row r="3043" spans="1:8" s="52" customFormat="1" ht="14.25" hidden="1">
      <c r="A3043" s="45" t="str">
        <f ca="1">IF($H3043="","",INDEX([1]NKC!$A$10:$A$5007,$H3043))</f>
        <v/>
      </c>
      <c r="B3043" s="46" t="str">
        <f ca="1">IF($H3043="","",INDEX([1]NKC!$B$10:$B$5007,$H3043))</f>
        <v/>
      </c>
      <c r="C3043" s="47" t="str">
        <f ca="1">IF($H3043="","",INDEX([1]NKC!$C$10:$C$5007,$H3043))</f>
        <v/>
      </c>
      <c r="D3043" s="48" t="str">
        <f ca="1">IF(IF($H3043="","",INDEX([1]NKC!$D$10:$D$5007,$H3043))=$C$8,IF($H3043="","",INDEX([1]NKC!$E$10:$E$5007,$H3043)),IF($H3043="","",INDEX([1]NKC!$D$10:$D$5007,$H3043)))</f>
        <v/>
      </c>
      <c r="E3043" s="49" t="str">
        <f ca="1">IF(IF($H3043="","",INDEX([1]NKC!$E$10:$E$5007,$H3043))=$C$8,"",IF($H3043="","",INDEX([1]NKC!$F$10:$F$5007,$H3043)))</f>
        <v/>
      </c>
      <c r="F3043" s="55" t="str">
        <f ca="1">IF(IF($H3043="","",INDEX([1]NKC!$D$10:$D$5007,$H3043))=$C$8,"",IF($H3043="","",INDEX([1]NKC!$F$10:$F$5007,$H3043)))</f>
        <v/>
      </c>
      <c r="G3043" s="50">
        <f ca="1">IF(SUM(E3043:F3043)=0,0,$G$11+SUM(E$12:$E3043)-SUM(F$12:$F3043))</f>
        <v>0</v>
      </c>
      <c r="H3043" s="51" t="str">
        <f ca="1">IF(IF(TYPE(MATCH($C$8,OFFSET([1]NKC!$D$10,H3042,0):'[1]NKC'!$D$5007,0)+H3042)=16,"",MATCH($C$8,OFFSET([1]NKC!$D$10,H3042,0):'[1]NKC'!$D$5007,0)+H3042)&lt;IF(TYPE(MATCH($C$8,OFFSET([1]NKC!$E$10,H3042,0):'[1]NKC'!$E$5007,0)+H3042)=16,"",MATCH($C$8,OFFSET([1]NKC!$E$10,H3042,0):'[1]NKC'!$E$5007,0)+H3042),IF(TYPE(MATCH($C$8,OFFSET([1]NKC!$D$10,H3042,0):'[1]NKC'!$D$5007,0)+H3042)=16,"",MATCH($C$8,OFFSET([1]NKC!$D$10,H3042,0):'[1]NKC'!$D$5007,0)+H3042),IF(TYPE(MATCH($C$8,OFFSET([1]NKC!$E$10,H3042,0):'[1]NKC'!$E$5007,0)+H3042)=16,"",MATCH($C$8,OFFSET([1]NKC!$E$10,H3042,0):'[1]NKC'!$E$5007,0)+H3042))</f>
        <v/>
      </c>
    </row>
    <row r="3044" spans="1:8" s="52" customFormat="1" ht="14.25" hidden="1">
      <c r="A3044" s="45" t="str">
        <f ca="1">IF($H3044="","",INDEX([1]NKC!$A$10:$A$5007,$H3044))</f>
        <v/>
      </c>
      <c r="B3044" s="46" t="str">
        <f ca="1">IF($H3044="","",INDEX([1]NKC!$B$10:$B$5007,$H3044))</f>
        <v/>
      </c>
      <c r="C3044" s="47" t="str">
        <f ca="1">IF($H3044="","",INDEX([1]NKC!$C$10:$C$5007,$H3044))</f>
        <v/>
      </c>
      <c r="D3044" s="48" t="str">
        <f ca="1">IF(IF($H3044="","",INDEX([1]NKC!$D$10:$D$5007,$H3044))=$C$8,IF($H3044="","",INDEX([1]NKC!$E$10:$E$5007,$H3044)),IF($H3044="","",INDEX([1]NKC!$D$10:$D$5007,$H3044)))</f>
        <v/>
      </c>
      <c r="E3044" s="49" t="str">
        <f ca="1">IF(IF($H3044="","",INDEX([1]NKC!$E$10:$E$5007,$H3044))=$C$8,"",IF($H3044="","",INDEX([1]NKC!$F$10:$F$5007,$H3044)))</f>
        <v/>
      </c>
      <c r="F3044" s="55" t="str">
        <f ca="1">IF(IF($H3044="","",INDEX([1]NKC!$D$10:$D$5007,$H3044))=$C$8,"",IF($H3044="","",INDEX([1]NKC!$F$10:$F$5007,$H3044)))</f>
        <v/>
      </c>
      <c r="G3044" s="50">
        <f ca="1">IF(SUM(E3044:F3044)=0,0,$G$11+SUM(E$12:$E3044)-SUM(F$12:$F3044))</f>
        <v>0</v>
      </c>
      <c r="H3044" s="51" t="str">
        <f ca="1">IF(IF(TYPE(MATCH($C$8,OFFSET([1]NKC!$D$10,H3043,0):'[1]NKC'!$D$5007,0)+H3043)=16,"",MATCH($C$8,OFFSET([1]NKC!$D$10,H3043,0):'[1]NKC'!$D$5007,0)+H3043)&lt;IF(TYPE(MATCH($C$8,OFFSET([1]NKC!$E$10,H3043,0):'[1]NKC'!$E$5007,0)+H3043)=16,"",MATCH($C$8,OFFSET([1]NKC!$E$10,H3043,0):'[1]NKC'!$E$5007,0)+H3043),IF(TYPE(MATCH($C$8,OFFSET([1]NKC!$D$10,H3043,0):'[1]NKC'!$D$5007,0)+H3043)=16,"",MATCH($C$8,OFFSET([1]NKC!$D$10,H3043,0):'[1]NKC'!$D$5007,0)+H3043),IF(TYPE(MATCH($C$8,OFFSET([1]NKC!$E$10,H3043,0):'[1]NKC'!$E$5007,0)+H3043)=16,"",MATCH($C$8,OFFSET([1]NKC!$E$10,H3043,0):'[1]NKC'!$E$5007,0)+H3043))</f>
        <v/>
      </c>
    </row>
    <row r="3045" spans="1:8" s="52" customFormat="1" ht="14.25" hidden="1">
      <c r="A3045" s="45" t="str">
        <f ca="1">IF($H3045="","",INDEX([1]NKC!$A$10:$A$5007,$H3045))</f>
        <v/>
      </c>
      <c r="B3045" s="46" t="str">
        <f ca="1">IF($H3045="","",INDEX([1]NKC!$B$10:$B$5007,$H3045))</f>
        <v/>
      </c>
      <c r="C3045" s="47" t="str">
        <f ca="1">IF($H3045="","",INDEX([1]NKC!$C$10:$C$5007,$H3045))</f>
        <v/>
      </c>
      <c r="D3045" s="48" t="str">
        <f ca="1">IF(IF($H3045="","",INDEX([1]NKC!$D$10:$D$5007,$H3045))=$C$8,IF($H3045="","",INDEX([1]NKC!$E$10:$E$5007,$H3045)),IF($H3045="","",INDEX([1]NKC!$D$10:$D$5007,$H3045)))</f>
        <v/>
      </c>
      <c r="E3045" s="49" t="str">
        <f ca="1">IF(IF($H3045="","",INDEX([1]NKC!$E$10:$E$5007,$H3045))=$C$8,"",IF($H3045="","",INDEX([1]NKC!$F$10:$F$5007,$H3045)))</f>
        <v/>
      </c>
      <c r="F3045" s="55" t="str">
        <f ca="1">IF(IF($H3045="","",INDEX([1]NKC!$D$10:$D$5007,$H3045))=$C$8,"",IF($H3045="","",INDEX([1]NKC!$F$10:$F$5007,$H3045)))</f>
        <v/>
      </c>
      <c r="G3045" s="50">
        <f ca="1">IF(SUM(E3045:F3045)=0,0,$G$11+SUM(E$12:$E3045)-SUM(F$12:$F3045))</f>
        <v>0</v>
      </c>
      <c r="H3045" s="51" t="str">
        <f ca="1">IF(IF(TYPE(MATCH($C$8,OFFSET([1]NKC!$D$10,H3044,0):'[1]NKC'!$D$5007,0)+H3044)=16,"",MATCH($C$8,OFFSET([1]NKC!$D$10,H3044,0):'[1]NKC'!$D$5007,0)+H3044)&lt;IF(TYPE(MATCH($C$8,OFFSET([1]NKC!$E$10,H3044,0):'[1]NKC'!$E$5007,0)+H3044)=16,"",MATCH($C$8,OFFSET([1]NKC!$E$10,H3044,0):'[1]NKC'!$E$5007,0)+H3044),IF(TYPE(MATCH($C$8,OFFSET([1]NKC!$D$10,H3044,0):'[1]NKC'!$D$5007,0)+H3044)=16,"",MATCH($C$8,OFFSET([1]NKC!$D$10,H3044,0):'[1]NKC'!$D$5007,0)+H3044),IF(TYPE(MATCH($C$8,OFFSET([1]NKC!$E$10,H3044,0):'[1]NKC'!$E$5007,0)+H3044)=16,"",MATCH($C$8,OFFSET([1]NKC!$E$10,H3044,0):'[1]NKC'!$E$5007,0)+H3044))</f>
        <v/>
      </c>
    </row>
    <row r="3046" spans="1:8" s="52" customFormat="1" ht="14.25" hidden="1">
      <c r="A3046" s="45" t="str">
        <f ca="1">IF($H3046="","",INDEX([1]NKC!$A$10:$A$5007,$H3046))</f>
        <v/>
      </c>
      <c r="B3046" s="46" t="str">
        <f ca="1">IF($H3046="","",INDEX([1]NKC!$B$10:$B$5007,$H3046))</f>
        <v/>
      </c>
      <c r="C3046" s="47" t="str">
        <f ca="1">IF($H3046="","",INDEX([1]NKC!$C$10:$C$5007,$H3046))</f>
        <v/>
      </c>
      <c r="D3046" s="48" t="str">
        <f ca="1">IF(IF($H3046="","",INDEX([1]NKC!$D$10:$D$5007,$H3046))=$C$8,IF($H3046="","",INDEX([1]NKC!$E$10:$E$5007,$H3046)),IF($H3046="","",INDEX([1]NKC!$D$10:$D$5007,$H3046)))</f>
        <v/>
      </c>
      <c r="E3046" s="49" t="str">
        <f ca="1">IF(IF($H3046="","",INDEX([1]NKC!$E$10:$E$5007,$H3046))=$C$8,"",IF($H3046="","",INDEX([1]NKC!$F$10:$F$5007,$H3046)))</f>
        <v/>
      </c>
      <c r="F3046" s="55" t="str">
        <f ca="1">IF(IF($H3046="","",INDEX([1]NKC!$D$10:$D$5007,$H3046))=$C$8,"",IF($H3046="","",INDEX([1]NKC!$F$10:$F$5007,$H3046)))</f>
        <v/>
      </c>
      <c r="G3046" s="50">
        <f ca="1">IF(SUM(E3046:F3046)=0,0,$G$11+SUM(E$12:$E3046)-SUM(F$12:$F3046))</f>
        <v>0</v>
      </c>
      <c r="H3046" s="51" t="str">
        <f ca="1">IF(IF(TYPE(MATCH($C$8,OFFSET([1]NKC!$D$10,H3045,0):'[1]NKC'!$D$5007,0)+H3045)=16,"",MATCH($C$8,OFFSET([1]NKC!$D$10,H3045,0):'[1]NKC'!$D$5007,0)+H3045)&lt;IF(TYPE(MATCH($C$8,OFFSET([1]NKC!$E$10,H3045,0):'[1]NKC'!$E$5007,0)+H3045)=16,"",MATCH($C$8,OFFSET([1]NKC!$E$10,H3045,0):'[1]NKC'!$E$5007,0)+H3045),IF(TYPE(MATCH($C$8,OFFSET([1]NKC!$D$10,H3045,0):'[1]NKC'!$D$5007,0)+H3045)=16,"",MATCH($C$8,OFFSET([1]NKC!$D$10,H3045,0):'[1]NKC'!$D$5007,0)+H3045),IF(TYPE(MATCH($C$8,OFFSET([1]NKC!$E$10,H3045,0):'[1]NKC'!$E$5007,0)+H3045)=16,"",MATCH($C$8,OFFSET([1]NKC!$E$10,H3045,0):'[1]NKC'!$E$5007,0)+H3045))</f>
        <v/>
      </c>
    </row>
    <row r="3047" spans="1:8" s="52" customFormat="1" ht="14.25" hidden="1">
      <c r="A3047" s="45" t="str">
        <f ca="1">IF($H3047="","",INDEX([1]NKC!$A$10:$A$5007,$H3047))</f>
        <v/>
      </c>
      <c r="B3047" s="46" t="str">
        <f ca="1">IF($H3047="","",INDEX([1]NKC!$B$10:$B$5007,$H3047))</f>
        <v/>
      </c>
      <c r="C3047" s="47" t="str">
        <f ca="1">IF($H3047="","",INDEX([1]NKC!$C$10:$C$5007,$H3047))</f>
        <v/>
      </c>
      <c r="D3047" s="48" t="str">
        <f ca="1">IF(IF($H3047="","",INDEX([1]NKC!$D$10:$D$5007,$H3047))=$C$8,IF($H3047="","",INDEX([1]NKC!$E$10:$E$5007,$H3047)),IF($H3047="","",INDEX([1]NKC!$D$10:$D$5007,$H3047)))</f>
        <v/>
      </c>
      <c r="E3047" s="49" t="str">
        <f ca="1">IF(IF($H3047="","",INDEX([1]NKC!$E$10:$E$5007,$H3047))=$C$8,"",IF($H3047="","",INDEX([1]NKC!$F$10:$F$5007,$H3047)))</f>
        <v/>
      </c>
      <c r="F3047" s="55" t="str">
        <f ca="1">IF(IF($H3047="","",INDEX([1]NKC!$D$10:$D$5007,$H3047))=$C$8,"",IF($H3047="","",INDEX([1]NKC!$F$10:$F$5007,$H3047)))</f>
        <v/>
      </c>
      <c r="G3047" s="50">
        <f ca="1">IF(SUM(E3047:F3047)=0,0,$G$11+SUM(E$12:$E3047)-SUM(F$12:$F3047))</f>
        <v>0</v>
      </c>
      <c r="H3047" s="51" t="str">
        <f ca="1">IF(IF(TYPE(MATCH($C$8,OFFSET([1]NKC!$D$10,H3046,0):'[1]NKC'!$D$5007,0)+H3046)=16,"",MATCH($C$8,OFFSET([1]NKC!$D$10,H3046,0):'[1]NKC'!$D$5007,0)+H3046)&lt;IF(TYPE(MATCH($C$8,OFFSET([1]NKC!$E$10,H3046,0):'[1]NKC'!$E$5007,0)+H3046)=16,"",MATCH($C$8,OFFSET([1]NKC!$E$10,H3046,0):'[1]NKC'!$E$5007,0)+H3046),IF(TYPE(MATCH($C$8,OFFSET([1]NKC!$D$10,H3046,0):'[1]NKC'!$D$5007,0)+H3046)=16,"",MATCH($C$8,OFFSET([1]NKC!$D$10,H3046,0):'[1]NKC'!$D$5007,0)+H3046),IF(TYPE(MATCH($C$8,OFFSET([1]NKC!$E$10,H3046,0):'[1]NKC'!$E$5007,0)+H3046)=16,"",MATCH($C$8,OFFSET([1]NKC!$E$10,H3046,0):'[1]NKC'!$E$5007,0)+H3046))</f>
        <v/>
      </c>
    </row>
    <row r="3048" spans="1:8" s="52" customFormat="1" ht="14.25" hidden="1">
      <c r="A3048" s="45" t="str">
        <f ca="1">IF($H3048="","",INDEX([1]NKC!$A$10:$A$5007,$H3048))</f>
        <v/>
      </c>
      <c r="B3048" s="46" t="str">
        <f ca="1">IF($H3048="","",INDEX([1]NKC!$B$10:$B$5007,$H3048))</f>
        <v/>
      </c>
      <c r="C3048" s="47" t="str">
        <f ca="1">IF($H3048="","",INDEX([1]NKC!$C$10:$C$5007,$H3048))</f>
        <v/>
      </c>
      <c r="D3048" s="48" t="str">
        <f ca="1">IF(IF($H3048="","",INDEX([1]NKC!$D$10:$D$5007,$H3048))=$C$8,IF($H3048="","",INDEX([1]NKC!$E$10:$E$5007,$H3048)),IF($H3048="","",INDEX([1]NKC!$D$10:$D$5007,$H3048)))</f>
        <v/>
      </c>
      <c r="E3048" s="49" t="str">
        <f ca="1">IF(IF($H3048="","",INDEX([1]NKC!$E$10:$E$5007,$H3048))=$C$8,"",IF($H3048="","",INDEX([1]NKC!$F$10:$F$5007,$H3048)))</f>
        <v/>
      </c>
      <c r="F3048" s="55" t="str">
        <f ca="1">IF(IF($H3048="","",INDEX([1]NKC!$D$10:$D$5007,$H3048))=$C$8,"",IF($H3048="","",INDEX([1]NKC!$F$10:$F$5007,$H3048)))</f>
        <v/>
      </c>
      <c r="G3048" s="50">
        <f ca="1">IF(SUM(E3048:F3048)=0,0,$G$11+SUM(E$12:$E3048)-SUM(F$12:$F3048))</f>
        <v>0</v>
      </c>
      <c r="H3048" s="51" t="str">
        <f ca="1">IF(IF(TYPE(MATCH($C$8,OFFSET([1]NKC!$D$10,H3047,0):'[1]NKC'!$D$5007,0)+H3047)=16,"",MATCH($C$8,OFFSET([1]NKC!$D$10,H3047,0):'[1]NKC'!$D$5007,0)+H3047)&lt;IF(TYPE(MATCH($C$8,OFFSET([1]NKC!$E$10,H3047,0):'[1]NKC'!$E$5007,0)+H3047)=16,"",MATCH($C$8,OFFSET([1]NKC!$E$10,H3047,0):'[1]NKC'!$E$5007,0)+H3047),IF(TYPE(MATCH($C$8,OFFSET([1]NKC!$D$10,H3047,0):'[1]NKC'!$D$5007,0)+H3047)=16,"",MATCH($C$8,OFFSET([1]NKC!$D$10,H3047,0):'[1]NKC'!$D$5007,0)+H3047),IF(TYPE(MATCH($C$8,OFFSET([1]NKC!$E$10,H3047,0):'[1]NKC'!$E$5007,0)+H3047)=16,"",MATCH($C$8,OFFSET([1]NKC!$E$10,H3047,0):'[1]NKC'!$E$5007,0)+H3047))</f>
        <v/>
      </c>
    </row>
    <row r="3049" spans="1:8" s="52" customFormat="1" ht="14.25" hidden="1">
      <c r="A3049" s="45" t="str">
        <f ca="1">IF($H3049="","",INDEX([1]NKC!$A$10:$A$5007,$H3049))</f>
        <v/>
      </c>
      <c r="B3049" s="46" t="str">
        <f ca="1">IF($H3049="","",INDEX([1]NKC!$B$10:$B$5007,$H3049))</f>
        <v/>
      </c>
      <c r="C3049" s="47" t="str">
        <f ca="1">IF($H3049="","",INDEX([1]NKC!$C$10:$C$5007,$H3049))</f>
        <v/>
      </c>
      <c r="D3049" s="48" t="str">
        <f ca="1">IF(IF($H3049="","",INDEX([1]NKC!$D$10:$D$5007,$H3049))=$C$8,IF($H3049="","",INDEX([1]NKC!$E$10:$E$5007,$H3049)),IF($H3049="","",INDEX([1]NKC!$D$10:$D$5007,$H3049)))</f>
        <v/>
      </c>
      <c r="E3049" s="49" t="str">
        <f ca="1">IF(IF($H3049="","",INDEX([1]NKC!$E$10:$E$5007,$H3049))=$C$8,"",IF($H3049="","",INDEX([1]NKC!$F$10:$F$5007,$H3049)))</f>
        <v/>
      </c>
      <c r="F3049" s="55" t="str">
        <f ca="1">IF(IF($H3049="","",INDEX([1]NKC!$D$10:$D$5007,$H3049))=$C$8,"",IF($H3049="","",INDEX([1]NKC!$F$10:$F$5007,$H3049)))</f>
        <v/>
      </c>
      <c r="G3049" s="50">
        <f ca="1">IF(SUM(E3049:F3049)=0,0,$G$11+SUM(E$12:$E3049)-SUM(F$12:$F3049))</f>
        <v>0</v>
      </c>
      <c r="H3049" s="51" t="str">
        <f ca="1">IF(IF(TYPE(MATCH($C$8,OFFSET([1]NKC!$D$10,H3048,0):'[1]NKC'!$D$5007,0)+H3048)=16,"",MATCH($C$8,OFFSET([1]NKC!$D$10,H3048,0):'[1]NKC'!$D$5007,0)+H3048)&lt;IF(TYPE(MATCH($C$8,OFFSET([1]NKC!$E$10,H3048,0):'[1]NKC'!$E$5007,0)+H3048)=16,"",MATCH($C$8,OFFSET([1]NKC!$E$10,H3048,0):'[1]NKC'!$E$5007,0)+H3048),IF(TYPE(MATCH($C$8,OFFSET([1]NKC!$D$10,H3048,0):'[1]NKC'!$D$5007,0)+H3048)=16,"",MATCH($C$8,OFFSET([1]NKC!$D$10,H3048,0):'[1]NKC'!$D$5007,0)+H3048),IF(TYPE(MATCH($C$8,OFFSET([1]NKC!$E$10,H3048,0):'[1]NKC'!$E$5007,0)+H3048)=16,"",MATCH($C$8,OFFSET([1]NKC!$E$10,H3048,0):'[1]NKC'!$E$5007,0)+H3048))</f>
        <v/>
      </c>
    </row>
    <row r="3050" spans="1:8" s="52" customFormat="1" ht="14.25" hidden="1">
      <c r="A3050" s="45" t="str">
        <f ca="1">IF($H3050="","",INDEX([1]NKC!$A$10:$A$5007,$H3050))</f>
        <v/>
      </c>
      <c r="B3050" s="46" t="str">
        <f ca="1">IF($H3050="","",INDEX([1]NKC!$B$10:$B$5007,$H3050))</f>
        <v/>
      </c>
      <c r="C3050" s="47" t="str">
        <f ca="1">IF($H3050="","",INDEX([1]NKC!$C$10:$C$5007,$H3050))</f>
        <v/>
      </c>
      <c r="D3050" s="48" t="str">
        <f ca="1">IF(IF($H3050="","",INDEX([1]NKC!$D$10:$D$5007,$H3050))=$C$8,IF($H3050="","",INDEX([1]NKC!$E$10:$E$5007,$H3050)),IF($H3050="","",INDEX([1]NKC!$D$10:$D$5007,$H3050)))</f>
        <v/>
      </c>
      <c r="E3050" s="49" t="str">
        <f ca="1">IF(IF($H3050="","",INDEX([1]NKC!$E$10:$E$5007,$H3050))=$C$8,"",IF($H3050="","",INDEX([1]NKC!$F$10:$F$5007,$H3050)))</f>
        <v/>
      </c>
      <c r="F3050" s="55" t="str">
        <f ca="1">IF(IF($H3050="","",INDEX([1]NKC!$D$10:$D$5007,$H3050))=$C$8,"",IF($H3050="","",INDEX([1]NKC!$F$10:$F$5007,$H3050)))</f>
        <v/>
      </c>
      <c r="G3050" s="50">
        <f ca="1">IF(SUM(E3050:F3050)=0,0,$G$11+SUM(E$12:$E3050)-SUM(F$12:$F3050))</f>
        <v>0</v>
      </c>
      <c r="H3050" s="51" t="str">
        <f ca="1">IF(IF(TYPE(MATCH($C$8,OFFSET([1]NKC!$D$10,H3049,0):'[1]NKC'!$D$5007,0)+H3049)=16,"",MATCH($C$8,OFFSET([1]NKC!$D$10,H3049,0):'[1]NKC'!$D$5007,0)+H3049)&lt;IF(TYPE(MATCH($C$8,OFFSET([1]NKC!$E$10,H3049,0):'[1]NKC'!$E$5007,0)+H3049)=16,"",MATCH($C$8,OFFSET([1]NKC!$E$10,H3049,0):'[1]NKC'!$E$5007,0)+H3049),IF(TYPE(MATCH($C$8,OFFSET([1]NKC!$D$10,H3049,0):'[1]NKC'!$D$5007,0)+H3049)=16,"",MATCH($C$8,OFFSET([1]NKC!$D$10,H3049,0):'[1]NKC'!$D$5007,0)+H3049),IF(TYPE(MATCH($C$8,OFFSET([1]NKC!$E$10,H3049,0):'[1]NKC'!$E$5007,0)+H3049)=16,"",MATCH($C$8,OFFSET([1]NKC!$E$10,H3049,0):'[1]NKC'!$E$5007,0)+H3049))</f>
        <v/>
      </c>
    </row>
    <row r="3051" spans="1:8" s="52" customFormat="1" ht="14.25" hidden="1">
      <c r="A3051" s="45" t="str">
        <f ca="1">IF($H3051="","",INDEX([1]NKC!$A$10:$A$5007,$H3051))</f>
        <v/>
      </c>
      <c r="B3051" s="46" t="str">
        <f ca="1">IF($H3051="","",INDEX([1]NKC!$B$10:$B$5007,$H3051))</f>
        <v/>
      </c>
      <c r="C3051" s="47" t="str">
        <f ca="1">IF($H3051="","",INDEX([1]NKC!$C$10:$C$5007,$H3051))</f>
        <v/>
      </c>
      <c r="D3051" s="48" t="str">
        <f ca="1">IF(IF($H3051="","",INDEX([1]NKC!$D$10:$D$5007,$H3051))=$C$8,IF($H3051="","",INDEX([1]NKC!$E$10:$E$5007,$H3051)),IF($H3051="","",INDEX([1]NKC!$D$10:$D$5007,$H3051)))</f>
        <v/>
      </c>
      <c r="E3051" s="49" t="str">
        <f ca="1">IF(IF($H3051="","",INDEX([1]NKC!$E$10:$E$5007,$H3051))=$C$8,"",IF($H3051="","",INDEX([1]NKC!$F$10:$F$5007,$H3051)))</f>
        <v/>
      </c>
      <c r="F3051" s="55" t="str">
        <f ca="1">IF(IF($H3051="","",INDEX([1]NKC!$D$10:$D$5007,$H3051))=$C$8,"",IF($H3051="","",INDEX([1]NKC!$F$10:$F$5007,$H3051)))</f>
        <v/>
      </c>
      <c r="G3051" s="50">
        <f ca="1">IF(SUM(E3051:F3051)=0,0,$G$11+SUM(E$12:$E3051)-SUM(F$12:$F3051))</f>
        <v>0</v>
      </c>
      <c r="H3051" s="51" t="str">
        <f ca="1">IF(IF(TYPE(MATCH($C$8,OFFSET([1]NKC!$D$10,H3050,0):'[1]NKC'!$D$5007,0)+H3050)=16,"",MATCH($C$8,OFFSET([1]NKC!$D$10,H3050,0):'[1]NKC'!$D$5007,0)+H3050)&lt;IF(TYPE(MATCH($C$8,OFFSET([1]NKC!$E$10,H3050,0):'[1]NKC'!$E$5007,0)+H3050)=16,"",MATCH($C$8,OFFSET([1]NKC!$E$10,H3050,0):'[1]NKC'!$E$5007,0)+H3050),IF(TYPE(MATCH($C$8,OFFSET([1]NKC!$D$10,H3050,0):'[1]NKC'!$D$5007,0)+H3050)=16,"",MATCH($C$8,OFFSET([1]NKC!$D$10,H3050,0):'[1]NKC'!$D$5007,0)+H3050),IF(TYPE(MATCH($C$8,OFFSET([1]NKC!$E$10,H3050,0):'[1]NKC'!$E$5007,0)+H3050)=16,"",MATCH($C$8,OFFSET([1]NKC!$E$10,H3050,0):'[1]NKC'!$E$5007,0)+H3050))</f>
        <v/>
      </c>
    </row>
    <row r="3052" spans="1:8" s="52" customFormat="1" ht="14.25" hidden="1">
      <c r="A3052" s="45" t="str">
        <f ca="1">IF($H3052="","",INDEX([1]NKC!$A$10:$A$5007,$H3052))</f>
        <v/>
      </c>
      <c r="B3052" s="46" t="str">
        <f ca="1">IF($H3052="","",INDEX([1]NKC!$B$10:$B$5007,$H3052))</f>
        <v/>
      </c>
      <c r="C3052" s="47" t="str">
        <f ca="1">IF($H3052="","",INDEX([1]NKC!$C$10:$C$5007,$H3052))</f>
        <v/>
      </c>
      <c r="D3052" s="48" t="str">
        <f ca="1">IF(IF($H3052="","",INDEX([1]NKC!$D$10:$D$5007,$H3052))=$C$8,IF($H3052="","",INDEX([1]NKC!$E$10:$E$5007,$H3052)),IF($H3052="","",INDEX([1]NKC!$D$10:$D$5007,$H3052)))</f>
        <v/>
      </c>
      <c r="E3052" s="49" t="str">
        <f ca="1">IF(IF($H3052="","",INDEX([1]NKC!$E$10:$E$5007,$H3052))=$C$8,"",IF($H3052="","",INDEX([1]NKC!$F$10:$F$5007,$H3052)))</f>
        <v/>
      </c>
      <c r="F3052" s="55" t="str">
        <f ca="1">IF(IF($H3052="","",INDEX([1]NKC!$D$10:$D$5007,$H3052))=$C$8,"",IF($H3052="","",INDEX([1]NKC!$F$10:$F$5007,$H3052)))</f>
        <v/>
      </c>
      <c r="G3052" s="50">
        <f ca="1">IF(SUM(E3052:F3052)=0,0,$G$11+SUM(E$12:$E3052)-SUM(F$12:$F3052))</f>
        <v>0</v>
      </c>
      <c r="H3052" s="51" t="str">
        <f ca="1">IF(IF(TYPE(MATCH($C$8,OFFSET([1]NKC!$D$10,H3051,0):'[1]NKC'!$D$5007,0)+H3051)=16,"",MATCH($C$8,OFFSET([1]NKC!$D$10,H3051,0):'[1]NKC'!$D$5007,0)+H3051)&lt;IF(TYPE(MATCH($C$8,OFFSET([1]NKC!$E$10,H3051,0):'[1]NKC'!$E$5007,0)+H3051)=16,"",MATCH($C$8,OFFSET([1]NKC!$E$10,H3051,0):'[1]NKC'!$E$5007,0)+H3051),IF(TYPE(MATCH($C$8,OFFSET([1]NKC!$D$10,H3051,0):'[1]NKC'!$D$5007,0)+H3051)=16,"",MATCH($C$8,OFFSET([1]NKC!$D$10,H3051,0):'[1]NKC'!$D$5007,0)+H3051),IF(TYPE(MATCH($C$8,OFFSET([1]NKC!$E$10,H3051,0):'[1]NKC'!$E$5007,0)+H3051)=16,"",MATCH($C$8,OFFSET([1]NKC!$E$10,H3051,0):'[1]NKC'!$E$5007,0)+H3051))</f>
        <v/>
      </c>
    </row>
    <row r="3053" spans="1:8" s="52" customFormat="1" ht="14.25" hidden="1">
      <c r="A3053" s="45" t="str">
        <f ca="1">IF($H3053="","",INDEX([1]NKC!$A$10:$A$5007,$H3053))</f>
        <v/>
      </c>
      <c r="B3053" s="46" t="str">
        <f ca="1">IF($H3053="","",INDEX([1]NKC!$B$10:$B$5007,$H3053))</f>
        <v/>
      </c>
      <c r="C3053" s="47" t="str">
        <f ca="1">IF($H3053="","",INDEX([1]NKC!$C$10:$C$5007,$H3053))</f>
        <v/>
      </c>
      <c r="D3053" s="48" t="str">
        <f ca="1">IF(IF($H3053="","",INDEX([1]NKC!$D$10:$D$5007,$H3053))=$C$8,IF($H3053="","",INDEX([1]NKC!$E$10:$E$5007,$H3053)),IF($H3053="","",INDEX([1]NKC!$D$10:$D$5007,$H3053)))</f>
        <v/>
      </c>
      <c r="E3053" s="49" t="str">
        <f ca="1">IF(IF($H3053="","",INDEX([1]NKC!$E$10:$E$5007,$H3053))=$C$8,"",IF($H3053="","",INDEX([1]NKC!$F$10:$F$5007,$H3053)))</f>
        <v/>
      </c>
      <c r="F3053" s="55" t="str">
        <f ca="1">IF(IF($H3053="","",INDEX([1]NKC!$D$10:$D$5007,$H3053))=$C$8,"",IF($H3053="","",INDEX([1]NKC!$F$10:$F$5007,$H3053)))</f>
        <v/>
      </c>
      <c r="G3053" s="50">
        <f ca="1">IF(SUM(E3053:F3053)=0,0,$G$11+SUM(E$12:$E3053)-SUM(F$12:$F3053))</f>
        <v>0</v>
      </c>
      <c r="H3053" s="51" t="str">
        <f ca="1">IF(IF(TYPE(MATCH($C$8,OFFSET([1]NKC!$D$10,H3052,0):'[1]NKC'!$D$5007,0)+H3052)=16,"",MATCH($C$8,OFFSET([1]NKC!$D$10,H3052,0):'[1]NKC'!$D$5007,0)+H3052)&lt;IF(TYPE(MATCH($C$8,OFFSET([1]NKC!$E$10,H3052,0):'[1]NKC'!$E$5007,0)+H3052)=16,"",MATCH($C$8,OFFSET([1]NKC!$E$10,H3052,0):'[1]NKC'!$E$5007,0)+H3052),IF(TYPE(MATCH($C$8,OFFSET([1]NKC!$D$10,H3052,0):'[1]NKC'!$D$5007,0)+H3052)=16,"",MATCH($C$8,OFFSET([1]NKC!$D$10,H3052,0):'[1]NKC'!$D$5007,0)+H3052),IF(TYPE(MATCH($C$8,OFFSET([1]NKC!$E$10,H3052,0):'[1]NKC'!$E$5007,0)+H3052)=16,"",MATCH($C$8,OFFSET([1]NKC!$E$10,H3052,0):'[1]NKC'!$E$5007,0)+H3052))</f>
        <v/>
      </c>
    </row>
    <row r="3054" spans="1:8" s="52" customFormat="1" ht="14.25" hidden="1">
      <c r="A3054" s="45" t="str">
        <f ca="1">IF($H3054="","",INDEX([1]NKC!$A$10:$A$5007,$H3054))</f>
        <v/>
      </c>
      <c r="B3054" s="46" t="str">
        <f ca="1">IF($H3054="","",INDEX([1]NKC!$B$10:$B$5007,$H3054))</f>
        <v/>
      </c>
      <c r="C3054" s="47" t="str">
        <f ca="1">IF($H3054="","",INDEX([1]NKC!$C$10:$C$5007,$H3054))</f>
        <v/>
      </c>
      <c r="D3054" s="48" t="str">
        <f ca="1">IF(IF($H3054="","",INDEX([1]NKC!$D$10:$D$5007,$H3054))=$C$8,IF($H3054="","",INDEX([1]NKC!$E$10:$E$5007,$H3054)),IF($H3054="","",INDEX([1]NKC!$D$10:$D$5007,$H3054)))</f>
        <v/>
      </c>
      <c r="E3054" s="49" t="str">
        <f ca="1">IF(IF($H3054="","",INDEX([1]NKC!$E$10:$E$5007,$H3054))=$C$8,"",IF($H3054="","",INDEX([1]NKC!$F$10:$F$5007,$H3054)))</f>
        <v/>
      </c>
      <c r="F3054" s="55" t="str">
        <f ca="1">IF(IF($H3054="","",INDEX([1]NKC!$D$10:$D$5007,$H3054))=$C$8,"",IF($H3054="","",INDEX([1]NKC!$F$10:$F$5007,$H3054)))</f>
        <v/>
      </c>
      <c r="G3054" s="50">
        <f ca="1">IF(SUM(E3054:F3054)=0,0,$G$11+SUM(E$12:$E3054)-SUM(F$12:$F3054))</f>
        <v>0</v>
      </c>
      <c r="H3054" s="51" t="str">
        <f ca="1">IF(IF(TYPE(MATCH($C$8,OFFSET([1]NKC!$D$10,H3053,0):'[1]NKC'!$D$5007,0)+H3053)=16,"",MATCH($C$8,OFFSET([1]NKC!$D$10,H3053,0):'[1]NKC'!$D$5007,0)+H3053)&lt;IF(TYPE(MATCH($C$8,OFFSET([1]NKC!$E$10,H3053,0):'[1]NKC'!$E$5007,0)+H3053)=16,"",MATCH($C$8,OFFSET([1]NKC!$E$10,H3053,0):'[1]NKC'!$E$5007,0)+H3053),IF(TYPE(MATCH($C$8,OFFSET([1]NKC!$D$10,H3053,0):'[1]NKC'!$D$5007,0)+H3053)=16,"",MATCH($C$8,OFFSET([1]NKC!$D$10,H3053,0):'[1]NKC'!$D$5007,0)+H3053),IF(TYPE(MATCH($C$8,OFFSET([1]NKC!$E$10,H3053,0):'[1]NKC'!$E$5007,0)+H3053)=16,"",MATCH($C$8,OFFSET([1]NKC!$E$10,H3053,0):'[1]NKC'!$E$5007,0)+H3053))</f>
        <v/>
      </c>
    </row>
    <row r="3055" spans="1:8" s="52" customFormat="1" ht="14.25" hidden="1">
      <c r="A3055" s="45" t="str">
        <f ca="1">IF($H3055="","",INDEX([1]NKC!$A$10:$A$5007,$H3055))</f>
        <v/>
      </c>
      <c r="B3055" s="46" t="str">
        <f ca="1">IF($H3055="","",INDEX([1]NKC!$B$10:$B$5007,$H3055))</f>
        <v/>
      </c>
      <c r="C3055" s="47" t="str">
        <f ca="1">IF($H3055="","",INDEX([1]NKC!$C$10:$C$5007,$H3055))</f>
        <v/>
      </c>
      <c r="D3055" s="48" t="str">
        <f ca="1">IF(IF($H3055="","",INDEX([1]NKC!$D$10:$D$5007,$H3055))=$C$8,IF($H3055="","",INDEX([1]NKC!$E$10:$E$5007,$H3055)),IF($H3055="","",INDEX([1]NKC!$D$10:$D$5007,$H3055)))</f>
        <v/>
      </c>
      <c r="E3055" s="49" t="str">
        <f ca="1">IF(IF($H3055="","",INDEX([1]NKC!$E$10:$E$5007,$H3055))=$C$8,"",IF($H3055="","",INDEX([1]NKC!$F$10:$F$5007,$H3055)))</f>
        <v/>
      </c>
      <c r="F3055" s="55" t="str">
        <f ca="1">IF(IF($H3055="","",INDEX([1]NKC!$D$10:$D$5007,$H3055))=$C$8,"",IF($H3055="","",INDEX([1]NKC!$F$10:$F$5007,$H3055)))</f>
        <v/>
      </c>
      <c r="G3055" s="50">
        <f ca="1">IF(SUM(E3055:F3055)=0,0,$G$11+SUM(E$12:$E3055)-SUM(F$12:$F3055))</f>
        <v>0</v>
      </c>
      <c r="H3055" s="51" t="str">
        <f ca="1">IF(IF(TYPE(MATCH($C$8,OFFSET([1]NKC!$D$10,H3054,0):'[1]NKC'!$D$5007,0)+H3054)=16,"",MATCH($C$8,OFFSET([1]NKC!$D$10,H3054,0):'[1]NKC'!$D$5007,0)+H3054)&lt;IF(TYPE(MATCH($C$8,OFFSET([1]NKC!$E$10,H3054,0):'[1]NKC'!$E$5007,0)+H3054)=16,"",MATCH($C$8,OFFSET([1]NKC!$E$10,H3054,0):'[1]NKC'!$E$5007,0)+H3054),IF(TYPE(MATCH($C$8,OFFSET([1]NKC!$D$10,H3054,0):'[1]NKC'!$D$5007,0)+H3054)=16,"",MATCH($C$8,OFFSET([1]NKC!$D$10,H3054,0):'[1]NKC'!$D$5007,0)+H3054),IF(TYPE(MATCH($C$8,OFFSET([1]NKC!$E$10,H3054,0):'[1]NKC'!$E$5007,0)+H3054)=16,"",MATCH($C$8,OFFSET([1]NKC!$E$10,H3054,0):'[1]NKC'!$E$5007,0)+H3054))</f>
        <v/>
      </c>
    </row>
    <row r="3056" spans="1:8" s="52" customFormat="1" ht="14.25" hidden="1">
      <c r="A3056" s="45" t="str">
        <f ca="1">IF($H3056="","",INDEX([1]NKC!$A$10:$A$5007,$H3056))</f>
        <v/>
      </c>
      <c r="B3056" s="46" t="str">
        <f ca="1">IF($H3056="","",INDEX([1]NKC!$B$10:$B$5007,$H3056))</f>
        <v/>
      </c>
      <c r="C3056" s="47" t="str">
        <f ca="1">IF($H3056="","",INDEX([1]NKC!$C$10:$C$5007,$H3056))</f>
        <v/>
      </c>
      <c r="D3056" s="48" t="str">
        <f ca="1">IF(IF($H3056="","",INDEX([1]NKC!$D$10:$D$5007,$H3056))=$C$8,IF($H3056="","",INDEX([1]NKC!$E$10:$E$5007,$H3056)),IF($H3056="","",INDEX([1]NKC!$D$10:$D$5007,$H3056)))</f>
        <v/>
      </c>
      <c r="E3056" s="49" t="str">
        <f ca="1">IF(IF($H3056="","",INDEX([1]NKC!$E$10:$E$5007,$H3056))=$C$8,"",IF($H3056="","",INDEX([1]NKC!$F$10:$F$5007,$H3056)))</f>
        <v/>
      </c>
      <c r="F3056" s="55" t="str">
        <f ca="1">IF(IF($H3056="","",INDEX([1]NKC!$D$10:$D$5007,$H3056))=$C$8,"",IF($H3056="","",INDEX([1]NKC!$F$10:$F$5007,$H3056)))</f>
        <v/>
      </c>
      <c r="G3056" s="50">
        <f ca="1">IF(SUM(E3056:F3056)=0,0,$G$11+SUM(E$12:$E3056)-SUM(F$12:$F3056))</f>
        <v>0</v>
      </c>
      <c r="H3056" s="51" t="str">
        <f ca="1">IF(IF(TYPE(MATCH($C$8,OFFSET([1]NKC!$D$10,H3055,0):'[1]NKC'!$D$5007,0)+H3055)=16,"",MATCH($C$8,OFFSET([1]NKC!$D$10,H3055,0):'[1]NKC'!$D$5007,0)+H3055)&lt;IF(TYPE(MATCH($C$8,OFFSET([1]NKC!$E$10,H3055,0):'[1]NKC'!$E$5007,0)+H3055)=16,"",MATCH($C$8,OFFSET([1]NKC!$E$10,H3055,0):'[1]NKC'!$E$5007,0)+H3055),IF(TYPE(MATCH($C$8,OFFSET([1]NKC!$D$10,H3055,0):'[1]NKC'!$D$5007,0)+H3055)=16,"",MATCH($C$8,OFFSET([1]NKC!$D$10,H3055,0):'[1]NKC'!$D$5007,0)+H3055),IF(TYPE(MATCH($C$8,OFFSET([1]NKC!$E$10,H3055,0):'[1]NKC'!$E$5007,0)+H3055)=16,"",MATCH($C$8,OFFSET([1]NKC!$E$10,H3055,0):'[1]NKC'!$E$5007,0)+H3055))</f>
        <v/>
      </c>
    </row>
    <row r="3057" spans="1:8" s="52" customFormat="1" ht="14.25" hidden="1">
      <c r="A3057" s="45" t="str">
        <f ca="1">IF($H3057="","",INDEX([1]NKC!$A$10:$A$5007,$H3057))</f>
        <v/>
      </c>
      <c r="B3057" s="46" t="str">
        <f ca="1">IF($H3057="","",INDEX([1]NKC!$B$10:$B$5007,$H3057))</f>
        <v/>
      </c>
      <c r="C3057" s="47" t="str">
        <f ca="1">IF($H3057="","",INDEX([1]NKC!$C$10:$C$5007,$H3057))</f>
        <v/>
      </c>
      <c r="D3057" s="48" t="str">
        <f ca="1">IF(IF($H3057="","",INDEX([1]NKC!$D$10:$D$5007,$H3057))=$C$8,IF($H3057="","",INDEX([1]NKC!$E$10:$E$5007,$H3057)),IF($H3057="","",INDEX([1]NKC!$D$10:$D$5007,$H3057)))</f>
        <v/>
      </c>
      <c r="E3057" s="49" t="str">
        <f ca="1">IF(IF($H3057="","",INDEX([1]NKC!$E$10:$E$5007,$H3057))=$C$8,"",IF($H3057="","",INDEX([1]NKC!$F$10:$F$5007,$H3057)))</f>
        <v/>
      </c>
      <c r="F3057" s="55" t="str">
        <f ca="1">IF(IF($H3057="","",INDEX([1]NKC!$D$10:$D$5007,$H3057))=$C$8,"",IF($H3057="","",INDEX([1]NKC!$F$10:$F$5007,$H3057)))</f>
        <v/>
      </c>
      <c r="G3057" s="50">
        <f ca="1">IF(SUM(E3057:F3057)=0,0,$G$11+SUM(E$12:$E3057)-SUM(F$12:$F3057))</f>
        <v>0</v>
      </c>
      <c r="H3057" s="51" t="str">
        <f ca="1">IF(IF(TYPE(MATCH($C$8,OFFSET([1]NKC!$D$10,H3056,0):'[1]NKC'!$D$5007,0)+H3056)=16,"",MATCH($C$8,OFFSET([1]NKC!$D$10,H3056,0):'[1]NKC'!$D$5007,0)+H3056)&lt;IF(TYPE(MATCH($C$8,OFFSET([1]NKC!$E$10,H3056,0):'[1]NKC'!$E$5007,0)+H3056)=16,"",MATCH($C$8,OFFSET([1]NKC!$E$10,H3056,0):'[1]NKC'!$E$5007,0)+H3056),IF(TYPE(MATCH($C$8,OFFSET([1]NKC!$D$10,H3056,0):'[1]NKC'!$D$5007,0)+H3056)=16,"",MATCH($C$8,OFFSET([1]NKC!$D$10,H3056,0):'[1]NKC'!$D$5007,0)+H3056),IF(TYPE(MATCH($C$8,OFFSET([1]NKC!$E$10,H3056,0):'[1]NKC'!$E$5007,0)+H3056)=16,"",MATCH($C$8,OFFSET([1]NKC!$E$10,H3056,0):'[1]NKC'!$E$5007,0)+H3056))</f>
        <v/>
      </c>
    </row>
    <row r="3058" spans="1:8" s="52" customFormat="1" ht="14.25" hidden="1">
      <c r="A3058" s="45" t="str">
        <f ca="1">IF($H3058="","",INDEX([1]NKC!$A$10:$A$5007,$H3058))</f>
        <v/>
      </c>
      <c r="B3058" s="46" t="str">
        <f ca="1">IF($H3058="","",INDEX([1]NKC!$B$10:$B$5007,$H3058))</f>
        <v/>
      </c>
      <c r="C3058" s="47" t="str">
        <f ca="1">IF($H3058="","",INDEX([1]NKC!$C$10:$C$5007,$H3058))</f>
        <v/>
      </c>
      <c r="D3058" s="48" t="str">
        <f ca="1">IF(IF($H3058="","",INDEX([1]NKC!$D$10:$D$5007,$H3058))=$C$8,IF($H3058="","",INDEX([1]NKC!$E$10:$E$5007,$H3058)),IF($H3058="","",INDEX([1]NKC!$D$10:$D$5007,$H3058)))</f>
        <v/>
      </c>
      <c r="E3058" s="49" t="str">
        <f ca="1">IF(IF($H3058="","",INDEX([1]NKC!$E$10:$E$5007,$H3058))=$C$8,"",IF($H3058="","",INDEX([1]NKC!$F$10:$F$5007,$H3058)))</f>
        <v/>
      </c>
      <c r="F3058" s="55" t="str">
        <f ca="1">IF(IF($H3058="","",INDEX([1]NKC!$D$10:$D$5007,$H3058))=$C$8,"",IF($H3058="","",INDEX([1]NKC!$F$10:$F$5007,$H3058)))</f>
        <v/>
      </c>
      <c r="G3058" s="50">
        <f ca="1">IF(SUM(E3058:F3058)=0,0,$G$11+SUM(E$12:$E3058)-SUM(F$12:$F3058))</f>
        <v>0</v>
      </c>
      <c r="H3058" s="51" t="str">
        <f ca="1">IF(IF(TYPE(MATCH($C$8,OFFSET([1]NKC!$D$10,H3057,0):'[1]NKC'!$D$5007,0)+H3057)=16,"",MATCH($C$8,OFFSET([1]NKC!$D$10,H3057,0):'[1]NKC'!$D$5007,0)+H3057)&lt;IF(TYPE(MATCH($C$8,OFFSET([1]NKC!$E$10,H3057,0):'[1]NKC'!$E$5007,0)+H3057)=16,"",MATCH($C$8,OFFSET([1]NKC!$E$10,H3057,0):'[1]NKC'!$E$5007,0)+H3057),IF(TYPE(MATCH($C$8,OFFSET([1]NKC!$D$10,H3057,0):'[1]NKC'!$D$5007,0)+H3057)=16,"",MATCH($C$8,OFFSET([1]NKC!$D$10,H3057,0):'[1]NKC'!$D$5007,0)+H3057),IF(TYPE(MATCH($C$8,OFFSET([1]NKC!$E$10,H3057,0):'[1]NKC'!$E$5007,0)+H3057)=16,"",MATCH($C$8,OFFSET([1]NKC!$E$10,H3057,0):'[1]NKC'!$E$5007,0)+H3057))</f>
        <v/>
      </c>
    </row>
    <row r="3059" spans="1:8" s="52" customFormat="1" ht="14.25" hidden="1">
      <c r="A3059" s="45" t="str">
        <f ca="1">IF($H3059="","",INDEX([1]NKC!$A$10:$A$5007,$H3059))</f>
        <v/>
      </c>
      <c r="B3059" s="46" t="str">
        <f ca="1">IF($H3059="","",INDEX([1]NKC!$B$10:$B$5007,$H3059))</f>
        <v/>
      </c>
      <c r="C3059" s="47" t="str">
        <f ca="1">IF($H3059="","",INDEX([1]NKC!$C$10:$C$5007,$H3059))</f>
        <v/>
      </c>
      <c r="D3059" s="48" t="str">
        <f ca="1">IF(IF($H3059="","",INDEX([1]NKC!$D$10:$D$5007,$H3059))=$C$8,IF($H3059="","",INDEX([1]NKC!$E$10:$E$5007,$H3059)),IF($H3059="","",INDEX([1]NKC!$D$10:$D$5007,$H3059)))</f>
        <v/>
      </c>
      <c r="E3059" s="49" t="str">
        <f ca="1">IF(IF($H3059="","",INDEX([1]NKC!$E$10:$E$5007,$H3059))=$C$8,"",IF($H3059="","",INDEX([1]NKC!$F$10:$F$5007,$H3059)))</f>
        <v/>
      </c>
      <c r="F3059" s="55" t="str">
        <f ca="1">IF(IF($H3059="","",INDEX([1]NKC!$D$10:$D$5007,$H3059))=$C$8,"",IF($H3059="","",INDEX([1]NKC!$F$10:$F$5007,$H3059)))</f>
        <v/>
      </c>
      <c r="G3059" s="50">
        <f ca="1">IF(SUM(E3059:F3059)=0,0,$G$11+SUM(E$12:$E3059)-SUM(F$12:$F3059))</f>
        <v>0</v>
      </c>
      <c r="H3059" s="51" t="str">
        <f ca="1">IF(IF(TYPE(MATCH($C$8,OFFSET([1]NKC!$D$10,H3058,0):'[1]NKC'!$D$5007,0)+H3058)=16,"",MATCH($C$8,OFFSET([1]NKC!$D$10,H3058,0):'[1]NKC'!$D$5007,0)+H3058)&lt;IF(TYPE(MATCH($C$8,OFFSET([1]NKC!$E$10,H3058,0):'[1]NKC'!$E$5007,0)+H3058)=16,"",MATCH($C$8,OFFSET([1]NKC!$E$10,H3058,0):'[1]NKC'!$E$5007,0)+H3058),IF(TYPE(MATCH($C$8,OFFSET([1]NKC!$D$10,H3058,0):'[1]NKC'!$D$5007,0)+H3058)=16,"",MATCH($C$8,OFFSET([1]NKC!$D$10,H3058,0):'[1]NKC'!$D$5007,0)+H3058),IF(TYPE(MATCH($C$8,OFFSET([1]NKC!$E$10,H3058,0):'[1]NKC'!$E$5007,0)+H3058)=16,"",MATCH($C$8,OFFSET([1]NKC!$E$10,H3058,0):'[1]NKC'!$E$5007,0)+H3058))</f>
        <v/>
      </c>
    </row>
    <row r="3060" spans="1:8" s="52" customFormat="1" ht="14.25" hidden="1">
      <c r="A3060" s="45" t="str">
        <f ca="1">IF($H3060="","",INDEX([1]NKC!$A$10:$A$5007,$H3060))</f>
        <v/>
      </c>
      <c r="B3060" s="46" t="str">
        <f ca="1">IF($H3060="","",INDEX([1]NKC!$B$10:$B$5007,$H3060))</f>
        <v/>
      </c>
      <c r="C3060" s="47" t="str">
        <f ca="1">IF($H3060="","",INDEX([1]NKC!$C$10:$C$5007,$H3060))</f>
        <v/>
      </c>
      <c r="D3060" s="48" t="str">
        <f ca="1">IF(IF($H3060="","",INDEX([1]NKC!$D$10:$D$5007,$H3060))=$C$8,IF($H3060="","",INDEX([1]NKC!$E$10:$E$5007,$H3060)),IF($H3060="","",INDEX([1]NKC!$D$10:$D$5007,$H3060)))</f>
        <v/>
      </c>
      <c r="E3060" s="49" t="str">
        <f ca="1">IF(IF($H3060="","",INDEX([1]NKC!$E$10:$E$5007,$H3060))=$C$8,"",IF($H3060="","",INDEX([1]NKC!$F$10:$F$5007,$H3060)))</f>
        <v/>
      </c>
      <c r="F3060" s="55" t="str">
        <f ca="1">IF(IF($H3060="","",INDEX([1]NKC!$D$10:$D$5007,$H3060))=$C$8,"",IF($H3060="","",INDEX([1]NKC!$F$10:$F$5007,$H3060)))</f>
        <v/>
      </c>
      <c r="G3060" s="50">
        <f ca="1">IF(SUM(E3060:F3060)=0,0,$G$11+SUM(E$12:$E3060)-SUM(F$12:$F3060))</f>
        <v>0</v>
      </c>
      <c r="H3060" s="51" t="str">
        <f ca="1">IF(IF(TYPE(MATCH($C$8,OFFSET([1]NKC!$D$10,H3059,0):'[1]NKC'!$D$5007,0)+H3059)=16,"",MATCH($C$8,OFFSET([1]NKC!$D$10,H3059,0):'[1]NKC'!$D$5007,0)+H3059)&lt;IF(TYPE(MATCH($C$8,OFFSET([1]NKC!$E$10,H3059,0):'[1]NKC'!$E$5007,0)+H3059)=16,"",MATCH($C$8,OFFSET([1]NKC!$E$10,H3059,0):'[1]NKC'!$E$5007,0)+H3059),IF(TYPE(MATCH($C$8,OFFSET([1]NKC!$D$10,H3059,0):'[1]NKC'!$D$5007,0)+H3059)=16,"",MATCH($C$8,OFFSET([1]NKC!$D$10,H3059,0):'[1]NKC'!$D$5007,0)+H3059),IF(TYPE(MATCH($C$8,OFFSET([1]NKC!$E$10,H3059,0):'[1]NKC'!$E$5007,0)+H3059)=16,"",MATCH($C$8,OFFSET([1]NKC!$E$10,H3059,0):'[1]NKC'!$E$5007,0)+H3059))</f>
        <v/>
      </c>
    </row>
    <row r="3061" spans="1:8" s="52" customFormat="1" ht="14.25" hidden="1">
      <c r="A3061" s="45" t="str">
        <f ca="1">IF($H3061="","",INDEX([1]NKC!$A$10:$A$5007,$H3061))</f>
        <v/>
      </c>
      <c r="B3061" s="46" t="str">
        <f ca="1">IF($H3061="","",INDEX([1]NKC!$B$10:$B$5007,$H3061))</f>
        <v/>
      </c>
      <c r="C3061" s="47" t="str">
        <f ca="1">IF($H3061="","",INDEX([1]NKC!$C$10:$C$5007,$H3061))</f>
        <v/>
      </c>
      <c r="D3061" s="48" t="str">
        <f ca="1">IF(IF($H3061="","",INDEX([1]NKC!$D$10:$D$5007,$H3061))=$C$8,IF($H3061="","",INDEX([1]NKC!$E$10:$E$5007,$H3061)),IF($H3061="","",INDEX([1]NKC!$D$10:$D$5007,$H3061)))</f>
        <v/>
      </c>
      <c r="E3061" s="49" t="str">
        <f ca="1">IF(IF($H3061="","",INDEX([1]NKC!$E$10:$E$5007,$H3061))=$C$8,"",IF($H3061="","",INDEX([1]NKC!$F$10:$F$5007,$H3061)))</f>
        <v/>
      </c>
      <c r="F3061" s="55" t="str">
        <f ca="1">IF(IF($H3061="","",INDEX([1]NKC!$D$10:$D$5007,$H3061))=$C$8,"",IF($H3061="","",INDEX([1]NKC!$F$10:$F$5007,$H3061)))</f>
        <v/>
      </c>
      <c r="G3061" s="50">
        <f ca="1">IF(SUM(E3061:F3061)=0,0,$G$11+SUM(E$12:$E3061)-SUM(F$12:$F3061))</f>
        <v>0</v>
      </c>
      <c r="H3061" s="51" t="str">
        <f ca="1">IF(IF(TYPE(MATCH($C$8,OFFSET([1]NKC!$D$10,H3060,0):'[1]NKC'!$D$5007,0)+H3060)=16,"",MATCH($C$8,OFFSET([1]NKC!$D$10,H3060,0):'[1]NKC'!$D$5007,0)+H3060)&lt;IF(TYPE(MATCH($C$8,OFFSET([1]NKC!$E$10,H3060,0):'[1]NKC'!$E$5007,0)+H3060)=16,"",MATCH($C$8,OFFSET([1]NKC!$E$10,H3060,0):'[1]NKC'!$E$5007,0)+H3060),IF(TYPE(MATCH($C$8,OFFSET([1]NKC!$D$10,H3060,0):'[1]NKC'!$D$5007,0)+H3060)=16,"",MATCH($C$8,OFFSET([1]NKC!$D$10,H3060,0):'[1]NKC'!$D$5007,0)+H3060),IF(TYPE(MATCH($C$8,OFFSET([1]NKC!$E$10,H3060,0):'[1]NKC'!$E$5007,0)+H3060)=16,"",MATCH($C$8,OFFSET([1]NKC!$E$10,H3060,0):'[1]NKC'!$E$5007,0)+H3060))</f>
        <v/>
      </c>
    </row>
    <row r="3062" spans="1:8" s="52" customFormat="1" ht="14.25" hidden="1">
      <c r="A3062" s="45" t="str">
        <f ca="1">IF($H3062="","",INDEX([1]NKC!$A$10:$A$5007,$H3062))</f>
        <v/>
      </c>
      <c r="B3062" s="46" t="str">
        <f ca="1">IF($H3062="","",INDEX([1]NKC!$B$10:$B$5007,$H3062))</f>
        <v/>
      </c>
      <c r="C3062" s="47" t="str">
        <f ca="1">IF($H3062="","",INDEX([1]NKC!$C$10:$C$5007,$H3062))</f>
        <v/>
      </c>
      <c r="D3062" s="48" t="str">
        <f ca="1">IF(IF($H3062="","",INDEX([1]NKC!$D$10:$D$5007,$H3062))=$C$8,IF($H3062="","",INDEX([1]NKC!$E$10:$E$5007,$H3062)),IF($H3062="","",INDEX([1]NKC!$D$10:$D$5007,$H3062)))</f>
        <v/>
      </c>
      <c r="E3062" s="49" t="str">
        <f ca="1">IF(IF($H3062="","",INDEX([1]NKC!$E$10:$E$5007,$H3062))=$C$8,"",IF($H3062="","",INDEX([1]NKC!$F$10:$F$5007,$H3062)))</f>
        <v/>
      </c>
      <c r="F3062" s="55" t="str">
        <f ca="1">IF(IF($H3062="","",INDEX([1]NKC!$D$10:$D$5007,$H3062))=$C$8,"",IF($H3062="","",INDEX([1]NKC!$F$10:$F$5007,$H3062)))</f>
        <v/>
      </c>
      <c r="G3062" s="50">
        <f ca="1">IF(SUM(E3062:F3062)=0,0,$G$11+SUM(E$12:$E3062)-SUM(F$12:$F3062))</f>
        <v>0</v>
      </c>
      <c r="H3062" s="51" t="str">
        <f ca="1">IF(IF(TYPE(MATCH($C$8,OFFSET([1]NKC!$D$10,H3061,0):'[1]NKC'!$D$5007,0)+H3061)=16,"",MATCH($C$8,OFFSET([1]NKC!$D$10,H3061,0):'[1]NKC'!$D$5007,0)+H3061)&lt;IF(TYPE(MATCH($C$8,OFFSET([1]NKC!$E$10,H3061,0):'[1]NKC'!$E$5007,0)+H3061)=16,"",MATCH($C$8,OFFSET([1]NKC!$E$10,H3061,0):'[1]NKC'!$E$5007,0)+H3061),IF(TYPE(MATCH($C$8,OFFSET([1]NKC!$D$10,H3061,0):'[1]NKC'!$D$5007,0)+H3061)=16,"",MATCH($C$8,OFFSET([1]NKC!$D$10,H3061,0):'[1]NKC'!$D$5007,0)+H3061),IF(TYPE(MATCH($C$8,OFFSET([1]NKC!$E$10,H3061,0):'[1]NKC'!$E$5007,0)+H3061)=16,"",MATCH($C$8,OFFSET([1]NKC!$E$10,H3061,0):'[1]NKC'!$E$5007,0)+H3061))</f>
        <v/>
      </c>
    </row>
    <row r="3063" spans="1:8" s="52" customFormat="1" ht="14.25" hidden="1">
      <c r="A3063" s="45" t="str">
        <f ca="1">IF($H3063="","",INDEX([1]NKC!$A$10:$A$5007,$H3063))</f>
        <v/>
      </c>
      <c r="B3063" s="46" t="str">
        <f ca="1">IF($H3063="","",INDEX([1]NKC!$B$10:$B$5007,$H3063))</f>
        <v/>
      </c>
      <c r="C3063" s="47" t="str">
        <f ca="1">IF($H3063="","",INDEX([1]NKC!$C$10:$C$5007,$H3063))</f>
        <v/>
      </c>
      <c r="D3063" s="48" t="str">
        <f ca="1">IF(IF($H3063="","",INDEX([1]NKC!$D$10:$D$5007,$H3063))=$C$8,IF($H3063="","",INDEX([1]NKC!$E$10:$E$5007,$H3063)),IF($H3063="","",INDEX([1]NKC!$D$10:$D$5007,$H3063)))</f>
        <v/>
      </c>
      <c r="E3063" s="49" t="str">
        <f ca="1">IF(IF($H3063="","",INDEX([1]NKC!$E$10:$E$5007,$H3063))=$C$8,"",IF($H3063="","",INDEX([1]NKC!$F$10:$F$5007,$H3063)))</f>
        <v/>
      </c>
      <c r="F3063" s="55" t="str">
        <f ca="1">IF(IF($H3063="","",INDEX([1]NKC!$D$10:$D$5007,$H3063))=$C$8,"",IF($H3063="","",INDEX([1]NKC!$F$10:$F$5007,$H3063)))</f>
        <v/>
      </c>
      <c r="G3063" s="50">
        <f ca="1">IF(SUM(E3063:F3063)=0,0,$G$11+SUM(E$12:$E3063)-SUM(F$12:$F3063))</f>
        <v>0</v>
      </c>
      <c r="H3063" s="51" t="str">
        <f ca="1">IF(IF(TYPE(MATCH($C$8,OFFSET([1]NKC!$D$10,H3062,0):'[1]NKC'!$D$5007,0)+H3062)=16,"",MATCH($C$8,OFFSET([1]NKC!$D$10,H3062,0):'[1]NKC'!$D$5007,0)+H3062)&lt;IF(TYPE(MATCH($C$8,OFFSET([1]NKC!$E$10,H3062,0):'[1]NKC'!$E$5007,0)+H3062)=16,"",MATCH($C$8,OFFSET([1]NKC!$E$10,H3062,0):'[1]NKC'!$E$5007,0)+H3062),IF(TYPE(MATCH($C$8,OFFSET([1]NKC!$D$10,H3062,0):'[1]NKC'!$D$5007,0)+H3062)=16,"",MATCH($C$8,OFFSET([1]NKC!$D$10,H3062,0):'[1]NKC'!$D$5007,0)+H3062),IF(TYPE(MATCH($C$8,OFFSET([1]NKC!$E$10,H3062,0):'[1]NKC'!$E$5007,0)+H3062)=16,"",MATCH($C$8,OFFSET([1]NKC!$E$10,H3062,0):'[1]NKC'!$E$5007,0)+H3062))</f>
        <v/>
      </c>
    </row>
    <row r="3064" spans="1:8" s="52" customFormat="1" ht="14.25" hidden="1">
      <c r="A3064" s="45" t="str">
        <f ca="1">IF($H3064="","",INDEX([1]NKC!$A$10:$A$5007,$H3064))</f>
        <v/>
      </c>
      <c r="B3064" s="46" t="str">
        <f ca="1">IF($H3064="","",INDEX([1]NKC!$B$10:$B$5007,$H3064))</f>
        <v/>
      </c>
      <c r="C3064" s="47" t="str">
        <f ca="1">IF($H3064="","",INDEX([1]NKC!$C$10:$C$5007,$H3064))</f>
        <v/>
      </c>
      <c r="D3064" s="48" t="str">
        <f ca="1">IF(IF($H3064="","",INDEX([1]NKC!$D$10:$D$5007,$H3064))=$C$8,IF($H3064="","",INDEX([1]NKC!$E$10:$E$5007,$H3064)),IF($H3064="","",INDEX([1]NKC!$D$10:$D$5007,$H3064)))</f>
        <v/>
      </c>
      <c r="E3064" s="49" t="str">
        <f ca="1">IF(IF($H3064="","",INDEX([1]NKC!$E$10:$E$5007,$H3064))=$C$8,"",IF($H3064="","",INDEX([1]NKC!$F$10:$F$5007,$H3064)))</f>
        <v/>
      </c>
      <c r="F3064" s="55" t="str">
        <f ca="1">IF(IF($H3064="","",INDEX([1]NKC!$D$10:$D$5007,$H3064))=$C$8,"",IF($H3064="","",INDEX([1]NKC!$F$10:$F$5007,$H3064)))</f>
        <v/>
      </c>
      <c r="G3064" s="50">
        <f ca="1">IF(SUM(E3064:F3064)=0,0,$G$11+SUM(E$12:$E3064)-SUM(F$12:$F3064))</f>
        <v>0</v>
      </c>
      <c r="H3064" s="51" t="str">
        <f ca="1">IF(IF(TYPE(MATCH($C$8,OFFSET([1]NKC!$D$10,H3063,0):'[1]NKC'!$D$5007,0)+H3063)=16,"",MATCH($C$8,OFFSET([1]NKC!$D$10,H3063,0):'[1]NKC'!$D$5007,0)+H3063)&lt;IF(TYPE(MATCH($C$8,OFFSET([1]NKC!$E$10,H3063,0):'[1]NKC'!$E$5007,0)+H3063)=16,"",MATCH($C$8,OFFSET([1]NKC!$E$10,H3063,0):'[1]NKC'!$E$5007,0)+H3063),IF(TYPE(MATCH($C$8,OFFSET([1]NKC!$D$10,H3063,0):'[1]NKC'!$D$5007,0)+H3063)=16,"",MATCH($C$8,OFFSET([1]NKC!$D$10,H3063,0):'[1]NKC'!$D$5007,0)+H3063),IF(TYPE(MATCH($C$8,OFFSET([1]NKC!$E$10,H3063,0):'[1]NKC'!$E$5007,0)+H3063)=16,"",MATCH($C$8,OFFSET([1]NKC!$E$10,H3063,0):'[1]NKC'!$E$5007,0)+H3063))</f>
        <v/>
      </c>
    </row>
    <row r="3065" spans="1:8" s="52" customFormat="1" ht="14.25" hidden="1">
      <c r="A3065" s="45" t="str">
        <f ca="1">IF($H3065="","",INDEX([1]NKC!$A$10:$A$5007,$H3065))</f>
        <v/>
      </c>
      <c r="B3065" s="46" t="str">
        <f ca="1">IF($H3065="","",INDEX([1]NKC!$B$10:$B$5007,$H3065))</f>
        <v/>
      </c>
      <c r="C3065" s="47" t="str">
        <f ca="1">IF($H3065="","",INDEX([1]NKC!$C$10:$C$5007,$H3065))</f>
        <v/>
      </c>
      <c r="D3065" s="48" t="str">
        <f ca="1">IF(IF($H3065="","",INDEX([1]NKC!$D$10:$D$5007,$H3065))=$C$8,IF($H3065="","",INDEX([1]NKC!$E$10:$E$5007,$H3065)),IF($H3065="","",INDEX([1]NKC!$D$10:$D$5007,$H3065)))</f>
        <v/>
      </c>
      <c r="E3065" s="49" t="str">
        <f ca="1">IF(IF($H3065="","",INDEX([1]NKC!$E$10:$E$5007,$H3065))=$C$8,"",IF($H3065="","",INDEX([1]NKC!$F$10:$F$5007,$H3065)))</f>
        <v/>
      </c>
      <c r="F3065" s="55" t="str">
        <f ca="1">IF(IF($H3065="","",INDEX([1]NKC!$D$10:$D$5007,$H3065))=$C$8,"",IF($H3065="","",INDEX([1]NKC!$F$10:$F$5007,$H3065)))</f>
        <v/>
      </c>
      <c r="G3065" s="50">
        <f ca="1">IF(SUM(E3065:F3065)=0,0,$G$11+SUM(E$12:$E3065)-SUM(F$12:$F3065))</f>
        <v>0</v>
      </c>
      <c r="H3065" s="51" t="str">
        <f ca="1">IF(IF(TYPE(MATCH($C$8,OFFSET([1]NKC!$D$10,H3064,0):'[1]NKC'!$D$5007,0)+H3064)=16,"",MATCH($C$8,OFFSET([1]NKC!$D$10,H3064,0):'[1]NKC'!$D$5007,0)+H3064)&lt;IF(TYPE(MATCH($C$8,OFFSET([1]NKC!$E$10,H3064,0):'[1]NKC'!$E$5007,0)+H3064)=16,"",MATCH($C$8,OFFSET([1]NKC!$E$10,H3064,0):'[1]NKC'!$E$5007,0)+H3064),IF(TYPE(MATCH($C$8,OFFSET([1]NKC!$D$10,H3064,0):'[1]NKC'!$D$5007,0)+H3064)=16,"",MATCH($C$8,OFFSET([1]NKC!$D$10,H3064,0):'[1]NKC'!$D$5007,0)+H3064),IF(TYPE(MATCH($C$8,OFFSET([1]NKC!$E$10,H3064,0):'[1]NKC'!$E$5007,0)+H3064)=16,"",MATCH($C$8,OFFSET([1]NKC!$E$10,H3064,0):'[1]NKC'!$E$5007,0)+H3064))</f>
        <v/>
      </c>
    </row>
    <row r="3066" spans="1:8" s="52" customFormat="1" ht="14.25" hidden="1">
      <c r="A3066" s="45" t="str">
        <f ca="1">IF($H3066="","",INDEX([1]NKC!$A$10:$A$5007,$H3066))</f>
        <v/>
      </c>
      <c r="B3066" s="46" t="str">
        <f ca="1">IF($H3066="","",INDEX([1]NKC!$B$10:$B$5007,$H3066))</f>
        <v/>
      </c>
      <c r="C3066" s="47" t="str">
        <f ca="1">IF($H3066="","",INDEX([1]NKC!$C$10:$C$5007,$H3066))</f>
        <v/>
      </c>
      <c r="D3066" s="48" t="str">
        <f ca="1">IF(IF($H3066="","",INDEX([1]NKC!$D$10:$D$5007,$H3066))=$C$8,IF($H3066="","",INDEX([1]NKC!$E$10:$E$5007,$H3066)),IF($H3066="","",INDEX([1]NKC!$D$10:$D$5007,$H3066)))</f>
        <v/>
      </c>
      <c r="E3066" s="49" t="str">
        <f ca="1">IF(IF($H3066="","",INDEX([1]NKC!$E$10:$E$5007,$H3066))=$C$8,"",IF($H3066="","",INDEX([1]NKC!$F$10:$F$5007,$H3066)))</f>
        <v/>
      </c>
      <c r="F3066" s="55" t="str">
        <f ca="1">IF(IF($H3066="","",INDEX([1]NKC!$D$10:$D$5007,$H3066))=$C$8,"",IF($H3066="","",INDEX([1]NKC!$F$10:$F$5007,$H3066)))</f>
        <v/>
      </c>
      <c r="G3066" s="50">
        <f ca="1">IF(SUM(E3066:F3066)=0,0,$G$11+SUM(E$12:$E3066)-SUM(F$12:$F3066))</f>
        <v>0</v>
      </c>
      <c r="H3066" s="51" t="str">
        <f ca="1">IF(IF(TYPE(MATCH($C$8,OFFSET([1]NKC!$D$10,H3065,0):'[1]NKC'!$D$5007,0)+H3065)=16,"",MATCH($C$8,OFFSET([1]NKC!$D$10,H3065,0):'[1]NKC'!$D$5007,0)+H3065)&lt;IF(TYPE(MATCH($C$8,OFFSET([1]NKC!$E$10,H3065,0):'[1]NKC'!$E$5007,0)+H3065)=16,"",MATCH($C$8,OFFSET([1]NKC!$E$10,H3065,0):'[1]NKC'!$E$5007,0)+H3065),IF(TYPE(MATCH($C$8,OFFSET([1]NKC!$D$10,H3065,0):'[1]NKC'!$D$5007,0)+H3065)=16,"",MATCH($C$8,OFFSET([1]NKC!$D$10,H3065,0):'[1]NKC'!$D$5007,0)+H3065),IF(TYPE(MATCH($C$8,OFFSET([1]NKC!$E$10,H3065,0):'[1]NKC'!$E$5007,0)+H3065)=16,"",MATCH($C$8,OFFSET([1]NKC!$E$10,H3065,0):'[1]NKC'!$E$5007,0)+H3065))</f>
        <v/>
      </c>
    </row>
    <row r="3067" spans="1:8" s="52" customFormat="1" ht="14.25" hidden="1">
      <c r="A3067" s="45" t="str">
        <f ca="1">IF($H3067="","",INDEX([1]NKC!$A$10:$A$5007,$H3067))</f>
        <v/>
      </c>
      <c r="B3067" s="46" t="str">
        <f ca="1">IF($H3067="","",INDEX([1]NKC!$B$10:$B$5007,$H3067))</f>
        <v/>
      </c>
      <c r="C3067" s="47" t="str">
        <f ca="1">IF($H3067="","",INDEX([1]NKC!$C$10:$C$5007,$H3067))</f>
        <v/>
      </c>
      <c r="D3067" s="48" t="str">
        <f ca="1">IF(IF($H3067="","",INDEX([1]NKC!$D$10:$D$5007,$H3067))=$C$8,IF($H3067="","",INDEX([1]NKC!$E$10:$E$5007,$H3067)),IF($H3067="","",INDEX([1]NKC!$D$10:$D$5007,$H3067)))</f>
        <v/>
      </c>
      <c r="E3067" s="49" t="str">
        <f ca="1">IF(IF($H3067="","",INDEX([1]NKC!$E$10:$E$5007,$H3067))=$C$8,"",IF($H3067="","",INDEX([1]NKC!$F$10:$F$5007,$H3067)))</f>
        <v/>
      </c>
      <c r="F3067" s="55" t="str">
        <f ca="1">IF(IF($H3067="","",INDEX([1]NKC!$D$10:$D$5007,$H3067))=$C$8,"",IF($H3067="","",INDEX([1]NKC!$F$10:$F$5007,$H3067)))</f>
        <v/>
      </c>
      <c r="G3067" s="50">
        <f ca="1">IF(SUM(E3067:F3067)=0,0,$G$11+SUM(E$12:$E3067)-SUM(F$12:$F3067))</f>
        <v>0</v>
      </c>
      <c r="H3067" s="51" t="str">
        <f ca="1">IF(IF(TYPE(MATCH($C$8,OFFSET([1]NKC!$D$10,H3066,0):'[1]NKC'!$D$5007,0)+H3066)=16,"",MATCH($C$8,OFFSET([1]NKC!$D$10,H3066,0):'[1]NKC'!$D$5007,0)+H3066)&lt;IF(TYPE(MATCH($C$8,OFFSET([1]NKC!$E$10,H3066,0):'[1]NKC'!$E$5007,0)+H3066)=16,"",MATCH($C$8,OFFSET([1]NKC!$E$10,H3066,0):'[1]NKC'!$E$5007,0)+H3066),IF(TYPE(MATCH($C$8,OFFSET([1]NKC!$D$10,H3066,0):'[1]NKC'!$D$5007,0)+H3066)=16,"",MATCH($C$8,OFFSET([1]NKC!$D$10,H3066,0):'[1]NKC'!$D$5007,0)+H3066),IF(TYPE(MATCH($C$8,OFFSET([1]NKC!$E$10,H3066,0):'[1]NKC'!$E$5007,0)+H3066)=16,"",MATCH($C$8,OFFSET([1]NKC!$E$10,H3066,0):'[1]NKC'!$E$5007,0)+H3066))</f>
        <v/>
      </c>
    </row>
    <row r="3068" spans="1:8" s="52" customFormat="1" ht="14.25" hidden="1">
      <c r="A3068" s="45" t="str">
        <f ca="1">IF($H3068="","",INDEX([1]NKC!$A$10:$A$5007,$H3068))</f>
        <v/>
      </c>
      <c r="B3068" s="46" t="str">
        <f ca="1">IF($H3068="","",INDEX([1]NKC!$B$10:$B$5007,$H3068))</f>
        <v/>
      </c>
      <c r="C3068" s="47" t="str">
        <f ca="1">IF($H3068="","",INDEX([1]NKC!$C$10:$C$5007,$H3068))</f>
        <v/>
      </c>
      <c r="D3068" s="48" t="str">
        <f ca="1">IF(IF($H3068="","",INDEX([1]NKC!$D$10:$D$5007,$H3068))=$C$8,IF($H3068="","",INDEX([1]NKC!$E$10:$E$5007,$H3068)),IF($H3068="","",INDEX([1]NKC!$D$10:$D$5007,$H3068)))</f>
        <v/>
      </c>
      <c r="E3068" s="49" t="str">
        <f ca="1">IF(IF($H3068="","",INDEX([1]NKC!$E$10:$E$5007,$H3068))=$C$8,"",IF($H3068="","",INDEX([1]NKC!$F$10:$F$5007,$H3068)))</f>
        <v/>
      </c>
      <c r="F3068" s="55" t="str">
        <f ca="1">IF(IF($H3068="","",INDEX([1]NKC!$D$10:$D$5007,$H3068))=$C$8,"",IF($H3068="","",INDEX([1]NKC!$F$10:$F$5007,$H3068)))</f>
        <v/>
      </c>
      <c r="G3068" s="50">
        <f ca="1">IF(SUM(E3068:F3068)=0,0,$G$11+SUM(E$12:$E3068)-SUM(F$12:$F3068))</f>
        <v>0</v>
      </c>
      <c r="H3068" s="51" t="str">
        <f ca="1">IF(IF(TYPE(MATCH($C$8,OFFSET([1]NKC!$D$10,H3067,0):'[1]NKC'!$D$5007,0)+H3067)=16,"",MATCH($C$8,OFFSET([1]NKC!$D$10,H3067,0):'[1]NKC'!$D$5007,0)+H3067)&lt;IF(TYPE(MATCH($C$8,OFFSET([1]NKC!$E$10,H3067,0):'[1]NKC'!$E$5007,0)+H3067)=16,"",MATCH($C$8,OFFSET([1]NKC!$E$10,H3067,0):'[1]NKC'!$E$5007,0)+H3067),IF(TYPE(MATCH($C$8,OFFSET([1]NKC!$D$10,H3067,0):'[1]NKC'!$D$5007,0)+H3067)=16,"",MATCH($C$8,OFFSET([1]NKC!$D$10,H3067,0):'[1]NKC'!$D$5007,0)+H3067),IF(TYPE(MATCH($C$8,OFFSET([1]NKC!$E$10,H3067,0):'[1]NKC'!$E$5007,0)+H3067)=16,"",MATCH($C$8,OFFSET([1]NKC!$E$10,H3067,0):'[1]NKC'!$E$5007,0)+H3067))</f>
        <v/>
      </c>
    </row>
    <row r="3069" spans="1:8" s="52" customFormat="1" ht="14.25" hidden="1">
      <c r="A3069" s="45" t="str">
        <f ca="1">IF($H3069="","",INDEX([1]NKC!$A$10:$A$5007,$H3069))</f>
        <v/>
      </c>
      <c r="B3069" s="46" t="str">
        <f ca="1">IF($H3069="","",INDEX([1]NKC!$B$10:$B$5007,$H3069))</f>
        <v/>
      </c>
      <c r="C3069" s="47" t="str">
        <f ca="1">IF($H3069="","",INDEX([1]NKC!$C$10:$C$5007,$H3069))</f>
        <v/>
      </c>
      <c r="D3069" s="48" t="str">
        <f ca="1">IF(IF($H3069="","",INDEX([1]NKC!$D$10:$D$5007,$H3069))=$C$8,IF($H3069="","",INDEX([1]NKC!$E$10:$E$5007,$H3069)),IF($H3069="","",INDEX([1]NKC!$D$10:$D$5007,$H3069)))</f>
        <v/>
      </c>
      <c r="E3069" s="49" t="str">
        <f ca="1">IF(IF($H3069="","",INDEX([1]NKC!$E$10:$E$5007,$H3069))=$C$8,"",IF($H3069="","",INDEX([1]NKC!$F$10:$F$5007,$H3069)))</f>
        <v/>
      </c>
      <c r="F3069" s="55" t="str">
        <f ca="1">IF(IF($H3069="","",INDEX([1]NKC!$D$10:$D$5007,$H3069))=$C$8,"",IF($H3069="","",INDEX([1]NKC!$F$10:$F$5007,$H3069)))</f>
        <v/>
      </c>
      <c r="G3069" s="50">
        <f ca="1">IF(SUM(E3069:F3069)=0,0,$G$11+SUM(E$12:$E3069)-SUM(F$12:$F3069))</f>
        <v>0</v>
      </c>
      <c r="H3069" s="51" t="str">
        <f ca="1">IF(IF(TYPE(MATCH($C$8,OFFSET([1]NKC!$D$10,H3068,0):'[1]NKC'!$D$5007,0)+H3068)=16,"",MATCH($C$8,OFFSET([1]NKC!$D$10,H3068,0):'[1]NKC'!$D$5007,0)+H3068)&lt;IF(TYPE(MATCH($C$8,OFFSET([1]NKC!$E$10,H3068,0):'[1]NKC'!$E$5007,0)+H3068)=16,"",MATCH($C$8,OFFSET([1]NKC!$E$10,H3068,0):'[1]NKC'!$E$5007,0)+H3068),IF(TYPE(MATCH($C$8,OFFSET([1]NKC!$D$10,H3068,0):'[1]NKC'!$D$5007,0)+H3068)=16,"",MATCH($C$8,OFFSET([1]NKC!$D$10,H3068,0):'[1]NKC'!$D$5007,0)+H3068),IF(TYPE(MATCH($C$8,OFFSET([1]NKC!$E$10,H3068,0):'[1]NKC'!$E$5007,0)+H3068)=16,"",MATCH($C$8,OFFSET([1]NKC!$E$10,H3068,0):'[1]NKC'!$E$5007,0)+H3068))</f>
        <v/>
      </c>
    </row>
    <row r="3070" spans="1:8" s="52" customFormat="1" ht="14.25" hidden="1">
      <c r="A3070" s="45" t="str">
        <f ca="1">IF($H3070="","",INDEX([1]NKC!$A$10:$A$5007,$H3070))</f>
        <v/>
      </c>
      <c r="B3070" s="46" t="str">
        <f ca="1">IF($H3070="","",INDEX([1]NKC!$B$10:$B$5007,$H3070))</f>
        <v/>
      </c>
      <c r="C3070" s="47" t="str">
        <f ca="1">IF($H3070="","",INDEX([1]NKC!$C$10:$C$5007,$H3070))</f>
        <v/>
      </c>
      <c r="D3070" s="48" t="str">
        <f ca="1">IF(IF($H3070="","",INDEX([1]NKC!$D$10:$D$5007,$H3070))=$C$8,IF($H3070="","",INDEX([1]NKC!$E$10:$E$5007,$H3070)),IF($H3070="","",INDEX([1]NKC!$D$10:$D$5007,$H3070)))</f>
        <v/>
      </c>
      <c r="E3070" s="49" t="str">
        <f ca="1">IF(IF($H3070="","",INDEX([1]NKC!$E$10:$E$5007,$H3070))=$C$8,"",IF($H3070="","",INDEX([1]NKC!$F$10:$F$5007,$H3070)))</f>
        <v/>
      </c>
      <c r="F3070" s="55" t="str">
        <f ca="1">IF(IF($H3070="","",INDEX([1]NKC!$D$10:$D$5007,$H3070))=$C$8,"",IF($H3070="","",INDEX([1]NKC!$F$10:$F$5007,$H3070)))</f>
        <v/>
      </c>
      <c r="G3070" s="50">
        <f ca="1">IF(SUM(E3070:F3070)=0,0,$G$11+SUM(E$12:$E3070)-SUM(F$12:$F3070))</f>
        <v>0</v>
      </c>
      <c r="H3070" s="51" t="str">
        <f ca="1">IF(IF(TYPE(MATCH($C$8,OFFSET([1]NKC!$D$10,H3069,0):'[1]NKC'!$D$5007,0)+H3069)=16,"",MATCH($C$8,OFFSET([1]NKC!$D$10,H3069,0):'[1]NKC'!$D$5007,0)+H3069)&lt;IF(TYPE(MATCH($C$8,OFFSET([1]NKC!$E$10,H3069,0):'[1]NKC'!$E$5007,0)+H3069)=16,"",MATCH($C$8,OFFSET([1]NKC!$E$10,H3069,0):'[1]NKC'!$E$5007,0)+H3069),IF(TYPE(MATCH($C$8,OFFSET([1]NKC!$D$10,H3069,0):'[1]NKC'!$D$5007,0)+H3069)=16,"",MATCH($C$8,OFFSET([1]NKC!$D$10,H3069,0):'[1]NKC'!$D$5007,0)+H3069),IF(TYPE(MATCH($C$8,OFFSET([1]NKC!$E$10,H3069,0):'[1]NKC'!$E$5007,0)+H3069)=16,"",MATCH($C$8,OFFSET([1]NKC!$E$10,H3069,0):'[1]NKC'!$E$5007,0)+H3069))</f>
        <v/>
      </c>
    </row>
    <row r="3071" spans="1:8" s="52" customFormat="1" ht="14.25" hidden="1">
      <c r="A3071" s="45" t="str">
        <f ca="1">IF($H3071="","",INDEX([1]NKC!$A$10:$A$5007,$H3071))</f>
        <v/>
      </c>
      <c r="B3071" s="46" t="str">
        <f ca="1">IF($H3071="","",INDEX([1]NKC!$B$10:$B$5007,$H3071))</f>
        <v/>
      </c>
      <c r="C3071" s="47" t="str">
        <f ca="1">IF($H3071="","",INDEX([1]NKC!$C$10:$C$5007,$H3071))</f>
        <v/>
      </c>
      <c r="D3071" s="48" t="str">
        <f ca="1">IF(IF($H3071="","",INDEX([1]NKC!$D$10:$D$5007,$H3071))=$C$8,IF($H3071="","",INDEX([1]NKC!$E$10:$E$5007,$H3071)),IF($H3071="","",INDEX([1]NKC!$D$10:$D$5007,$H3071)))</f>
        <v/>
      </c>
      <c r="E3071" s="49" t="str">
        <f ca="1">IF(IF($H3071="","",INDEX([1]NKC!$E$10:$E$5007,$H3071))=$C$8,"",IF($H3071="","",INDEX([1]NKC!$F$10:$F$5007,$H3071)))</f>
        <v/>
      </c>
      <c r="F3071" s="55" t="str">
        <f ca="1">IF(IF($H3071="","",INDEX([1]NKC!$D$10:$D$5007,$H3071))=$C$8,"",IF($H3071="","",INDEX([1]NKC!$F$10:$F$5007,$H3071)))</f>
        <v/>
      </c>
      <c r="G3071" s="50">
        <f ca="1">IF(SUM(E3071:F3071)=0,0,$G$11+SUM(E$12:$E3071)-SUM(F$12:$F3071))</f>
        <v>0</v>
      </c>
      <c r="H3071" s="51" t="str">
        <f ca="1">IF(IF(TYPE(MATCH($C$8,OFFSET([1]NKC!$D$10,H3070,0):'[1]NKC'!$D$5007,0)+H3070)=16,"",MATCH($C$8,OFFSET([1]NKC!$D$10,H3070,0):'[1]NKC'!$D$5007,0)+H3070)&lt;IF(TYPE(MATCH($C$8,OFFSET([1]NKC!$E$10,H3070,0):'[1]NKC'!$E$5007,0)+H3070)=16,"",MATCH($C$8,OFFSET([1]NKC!$E$10,H3070,0):'[1]NKC'!$E$5007,0)+H3070),IF(TYPE(MATCH($C$8,OFFSET([1]NKC!$D$10,H3070,0):'[1]NKC'!$D$5007,0)+H3070)=16,"",MATCH($C$8,OFFSET([1]NKC!$D$10,H3070,0):'[1]NKC'!$D$5007,0)+H3070),IF(TYPE(MATCH($C$8,OFFSET([1]NKC!$E$10,H3070,0):'[1]NKC'!$E$5007,0)+H3070)=16,"",MATCH($C$8,OFFSET([1]NKC!$E$10,H3070,0):'[1]NKC'!$E$5007,0)+H3070))</f>
        <v/>
      </c>
    </row>
    <row r="3072" spans="1:8" s="52" customFormat="1" ht="14.25" hidden="1">
      <c r="A3072" s="45" t="str">
        <f ca="1">IF($H3072="","",INDEX([1]NKC!$A$10:$A$5007,$H3072))</f>
        <v/>
      </c>
      <c r="B3072" s="46" t="str">
        <f ca="1">IF($H3072="","",INDEX([1]NKC!$B$10:$B$5007,$H3072))</f>
        <v/>
      </c>
      <c r="C3072" s="47" t="str">
        <f ca="1">IF($H3072="","",INDEX([1]NKC!$C$10:$C$5007,$H3072))</f>
        <v/>
      </c>
      <c r="D3072" s="48" t="str">
        <f ca="1">IF(IF($H3072="","",INDEX([1]NKC!$D$10:$D$5007,$H3072))=$C$8,IF($H3072="","",INDEX([1]NKC!$E$10:$E$5007,$H3072)),IF($H3072="","",INDEX([1]NKC!$D$10:$D$5007,$H3072)))</f>
        <v/>
      </c>
      <c r="E3072" s="49" t="str">
        <f ca="1">IF(IF($H3072="","",INDEX([1]NKC!$E$10:$E$5007,$H3072))=$C$8,"",IF($H3072="","",INDEX([1]NKC!$F$10:$F$5007,$H3072)))</f>
        <v/>
      </c>
      <c r="F3072" s="55" t="str">
        <f ca="1">IF(IF($H3072="","",INDEX([1]NKC!$D$10:$D$5007,$H3072))=$C$8,"",IF($H3072="","",INDEX([1]NKC!$F$10:$F$5007,$H3072)))</f>
        <v/>
      </c>
      <c r="G3072" s="50">
        <f ca="1">IF(SUM(E3072:F3072)=0,0,$G$11+SUM(E$12:$E3072)-SUM(F$12:$F3072))</f>
        <v>0</v>
      </c>
      <c r="H3072" s="51" t="str">
        <f ca="1">IF(IF(TYPE(MATCH($C$8,OFFSET([1]NKC!$D$10,H3071,0):'[1]NKC'!$D$5007,0)+H3071)=16,"",MATCH($C$8,OFFSET([1]NKC!$D$10,H3071,0):'[1]NKC'!$D$5007,0)+H3071)&lt;IF(TYPE(MATCH($C$8,OFFSET([1]NKC!$E$10,H3071,0):'[1]NKC'!$E$5007,0)+H3071)=16,"",MATCH($C$8,OFFSET([1]NKC!$E$10,H3071,0):'[1]NKC'!$E$5007,0)+H3071),IF(TYPE(MATCH($C$8,OFFSET([1]NKC!$D$10,H3071,0):'[1]NKC'!$D$5007,0)+H3071)=16,"",MATCH($C$8,OFFSET([1]NKC!$D$10,H3071,0):'[1]NKC'!$D$5007,0)+H3071),IF(TYPE(MATCH($C$8,OFFSET([1]NKC!$E$10,H3071,0):'[1]NKC'!$E$5007,0)+H3071)=16,"",MATCH($C$8,OFFSET([1]NKC!$E$10,H3071,0):'[1]NKC'!$E$5007,0)+H3071))</f>
        <v/>
      </c>
    </row>
    <row r="3073" spans="1:8" s="52" customFormat="1" ht="14.25" hidden="1">
      <c r="A3073" s="45" t="str">
        <f ca="1">IF($H3073="","",INDEX([1]NKC!$A$10:$A$5007,$H3073))</f>
        <v/>
      </c>
      <c r="B3073" s="46" t="str">
        <f ca="1">IF($H3073="","",INDEX([1]NKC!$B$10:$B$5007,$H3073))</f>
        <v/>
      </c>
      <c r="C3073" s="47" t="str">
        <f ca="1">IF($H3073="","",INDEX([1]NKC!$C$10:$C$5007,$H3073))</f>
        <v/>
      </c>
      <c r="D3073" s="48" t="str">
        <f ca="1">IF(IF($H3073="","",INDEX([1]NKC!$D$10:$D$5007,$H3073))=$C$8,IF($H3073="","",INDEX([1]NKC!$E$10:$E$5007,$H3073)),IF($H3073="","",INDEX([1]NKC!$D$10:$D$5007,$H3073)))</f>
        <v/>
      </c>
      <c r="E3073" s="49" t="str">
        <f ca="1">IF(IF($H3073="","",INDEX([1]NKC!$E$10:$E$5007,$H3073))=$C$8,"",IF($H3073="","",INDEX([1]NKC!$F$10:$F$5007,$H3073)))</f>
        <v/>
      </c>
      <c r="F3073" s="55" t="str">
        <f ca="1">IF(IF($H3073="","",INDEX([1]NKC!$D$10:$D$5007,$H3073))=$C$8,"",IF($H3073="","",INDEX([1]NKC!$F$10:$F$5007,$H3073)))</f>
        <v/>
      </c>
      <c r="G3073" s="50">
        <f ca="1">IF(SUM(E3073:F3073)=0,0,$G$11+SUM(E$12:$E3073)-SUM(F$12:$F3073))</f>
        <v>0</v>
      </c>
      <c r="H3073" s="51" t="str">
        <f ca="1">IF(IF(TYPE(MATCH($C$8,OFFSET([1]NKC!$D$10,H3072,0):'[1]NKC'!$D$5007,0)+H3072)=16,"",MATCH($C$8,OFFSET([1]NKC!$D$10,H3072,0):'[1]NKC'!$D$5007,0)+H3072)&lt;IF(TYPE(MATCH($C$8,OFFSET([1]NKC!$E$10,H3072,0):'[1]NKC'!$E$5007,0)+H3072)=16,"",MATCH($C$8,OFFSET([1]NKC!$E$10,H3072,0):'[1]NKC'!$E$5007,0)+H3072),IF(TYPE(MATCH($C$8,OFFSET([1]NKC!$D$10,H3072,0):'[1]NKC'!$D$5007,0)+H3072)=16,"",MATCH($C$8,OFFSET([1]NKC!$D$10,H3072,0):'[1]NKC'!$D$5007,0)+H3072),IF(TYPE(MATCH($C$8,OFFSET([1]NKC!$E$10,H3072,0):'[1]NKC'!$E$5007,0)+H3072)=16,"",MATCH($C$8,OFFSET([1]NKC!$E$10,H3072,0):'[1]NKC'!$E$5007,0)+H3072))</f>
        <v/>
      </c>
    </row>
    <row r="3074" spans="1:8" s="52" customFormat="1" ht="14.25" hidden="1">
      <c r="A3074" s="45" t="str">
        <f ca="1">IF($H3074="","",INDEX([1]NKC!$A$10:$A$5007,$H3074))</f>
        <v/>
      </c>
      <c r="B3074" s="46" t="str">
        <f ca="1">IF($H3074="","",INDEX([1]NKC!$B$10:$B$5007,$H3074))</f>
        <v/>
      </c>
      <c r="C3074" s="47" t="str">
        <f ca="1">IF($H3074="","",INDEX([1]NKC!$C$10:$C$5007,$H3074))</f>
        <v/>
      </c>
      <c r="D3074" s="48" t="str">
        <f ca="1">IF(IF($H3074="","",INDEX([1]NKC!$D$10:$D$5007,$H3074))=$C$8,IF($H3074="","",INDEX([1]NKC!$E$10:$E$5007,$H3074)),IF($H3074="","",INDEX([1]NKC!$D$10:$D$5007,$H3074)))</f>
        <v/>
      </c>
      <c r="E3074" s="49" t="str">
        <f ca="1">IF(IF($H3074="","",INDEX([1]NKC!$E$10:$E$5007,$H3074))=$C$8,"",IF($H3074="","",INDEX([1]NKC!$F$10:$F$5007,$H3074)))</f>
        <v/>
      </c>
      <c r="F3074" s="55" t="str">
        <f ca="1">IF(IF($H3074="","",INDEX([1]NKC!$D$10:$D$5007,$H3074))=$C$8,"",IF($H3074="","",INDEX([1]NKC!$F$10:$F$5007,$H3074)))</f>
        <v/>
      </c>
      <c r="G3074" s="50">
        <f ca="1">IF(SUM(E3074:F3074)=0,0,$G$11+SUM(E$12:$E3074)-SUM(F$12:$F3074))</f>
        <v>0</v>
      </c>
      <c r="H3074" s="51" t="str">
        <f ca="1">IF(IF(TYPE(MATCH($C$8,OFFSET([1]NKC!$D$10,H3073,0):'[1]NKC'!$D$5007,0)+H3073)=16,"",MATCH($C$8,OFFSET([1]NKC!$D$10,H3073,0):'[1]NKC'!$D$5007,0)+H3073)&lt;IF(TYPE(MATCH($C$8,OFFSET([1]NKC!$E$10,H3073,0):'[1]NKC'!$E$5007,0)+H3073)=16,"",MATCH($C$8,OFFSET([1]NKC!$E$10,H3073,0):'[1]NKC'!$E$5007,0)+H3073),IF(TYPE(MATCH($C$8,OFFSET([1]NKC!$D$10,H3073,0):'[1]NKC'!$D$5007,0)+H3073)=16,"",MATCH($C$8,OFFSET([1]NKC!$D$10,H3073,0):'[1]NKC'!$D$5007,0)+H3073),IF(TYPE(MATCH($C$8,OFFSET([1]NKC!$E$10,H3073,0):'[1]NKC'!$E$5007,0)+H3073)=16,"",MATCH($C$8,OFFSET([1]NKC!$E$10,H3073,0):'[1]NKC'!$E$5007,0)+H3073))</f>
        <v/>
      </c>
    </row>
    <row r="3075" spans="1:8" s="52" customFormat="1" ht="14.25" hidden="1">
      <c r="A3075" s="45" t="str">
        <f ca="1">IF($H3075="","",INDEX([1]NKC!$A$10:$A$5007,$H3075))</f>
        <v/>
      </c>
      <c r="B3075" s="46" t="str">
        <f ca="1">IF($H3075="","",INDEX([1]NKC!$B$10:$B$5007,$H3075))</f>
        <v/>
      </c>
      <c r="C3075" s="47" t="str">
        <f ca="1">IF($H3075="","",INDEX([1]NKC!$C$10:$C$5007,$H3075))</f>
        <v/>
      </c>
      <c r="D3075" s="48" t="str">
        <f ca="1">IF(IF($H3075="","",INDEX([1]NKC!$D$10:$D$5007,$H3075))=$C$8,IF($H3075="","",INDEX([1]NKC!$E$10:$E$5007,$H3075)),IF($H3075="","",INDEX([1]NKC!$D$10:$D$5007,$H3075)))</f>
        <v/>
      </c>
      <c r="E3075" s="49" t="str">
        <f ca="1">IF(IF($H3075="","",INDEX([1]NKC!$E$10:$E$5007,$H3075))=$C$8,"",IF($H3075="","",INDEX([1]NKC!$F$10:$F$5007,$H3075)))</f>
        <v/>
      </c>
      <c r="F3075" s="55" t="str">
        <f ca="1">IF(IF($H3075="","",INDEX([1]NKC!$D$10:$D$5007,$H3075))=$C$8,"",IF($H3075="","",INDEX([1]NKC!$F$10:$F$5007,$H3075)))</f>
        <v/>
      </c>
      <c r="G3075" s="50">
        <f ca="1">IF(SUM(E3075:F3075)=0,0,$G$11+SUM(E$12:$E3075)-SUM(F$12:$F3075))</f>
        <v>0</v>
      </c>
      <c r="H3075" s="51" t="str">
        <f ca="1">IF(IF(TYPE(MATCH($C$8,OFFSET([1]NKC!$D$10,H3074,0):'[1]NKC'!$D$5007,0)+H3074)=16,"",MATCH($C$8,OFFSET([1]NKC!$D$10,H3074,0):'[1]NKC'!$D$5007,0)+H3074)&lt;IF(TYPE(MATCH($C$8,OFFSET([1]NKC!$E$10,H3074,0):'[1]NKC'!$E$5007,0)+H3074)=16,"",MATCH($C$8,OFFSET([1]NKC!$E$10,H3074,0):'[1]NKC'!$E$5007,0)+H3074),IF(TYPE(MATCH($C$8,OFFSET([1]NKC!$D$10,H3074,0):'[1]NKC'!$D$5007,0)+H3074)=16,"",MATCH($C$8,OFFSET([1]NKC!$D$10,H3074,0):'[1]NKC'!$D$5007,0)+H3074),IF(TYPE(MATCH($C$8,OFFSET([1]NKC!$E$10,H3074,0):'[1]NKC'!$E$5007,0)+H3074)=16,"",MATCH($C$8,OFFSET([1]NKC!$E$10,H3074,0):'[1]NKC'!$E$5007,0)+H3074))</f>
        <v/>
      </c>
    </row>
    <row r="3076" spans="1:8" s="52" customFormat="1" ht="14.25" hidden="1">
      <c r="A3076" s="45" t="str">
        <f ca="1">IF($H3076="","",INDEX([1]NKC!$A$10:$A$5007,$H3076))</f>
        <v/>
      </c>
      <c r="B3076" s="46" t="str">
        <f ca="1">IF($H3076="","",INDEX([1]NKC!$B$10:$B$5007,$H3076))</f>
        <v/>
      </c>
      <c r="C3076" s="47" t="str">
        <f ca="1">IF($H3076="","",INDEX([1]NKC!$C$10:$C$5007,$H3076))</f>
        <v/>
      </c>
      <c r="D3076" s="48" t="str">
        <f ca="1">IF(IF($H3076="","",INDEX([1]NKC!$D$10:$D$5007,$H3076))=$C$8,IF($H3076="","",INDEX([1]NKC!$E$10:$E$5007,$H3076)),IF($H3076="","",INDEX([1]NKC!$D$10:$D$5007,$H3076)))</f>
        <v/>
      </c>
      <c r="E3076" s="49" t="str">
        <f ca="1">IF(IF($H3076="","",INDEX([1]NKC!$E$10:$E$5007,$H3076))=$C$8,"",IF($H3076="","",INDEX([1]NKC!$F$10:$F$5007,$H3076)))</f>
        <v/>
      </c>
      <c r="F3076" s="55" t="str">
        <f ca="1">IF(IF($H3076="","",INDEX([1]NKC!$D$10:$D$5007,$H3076))=$C$8,"",IF($H3076="","",INDEX([1]NKC!$F$10:$F$5007,$H3076)))</f>
        <v/>
      </c>
      <c r="G3076" s="50">
        <f ca="1">IF(SUM(E3076:F3076)=0,0,$G$11+SUM(E$12:$E3076)-SUM(F$12:$F3076))</f>
        <v>0</v>
      </c>
      <c r="H3076" s="51" t="str">
        <f ca="1">IF(IF(TYPE(MATCH($C$8,OFFSET([1]NKC!$D$10,H3075,0):'[1]NKC'!$D$5007,0)+H3075)=16,"",MATCH($C$8,OFFSET([1]NKC!$D$10,H3075,0):'[1]NKC'!$D$5007,0)+H3075)&lt;IF(TYPE(MATCH($C$8,OFFSET([1]NKC!$E$10,H3075,0):'[1]NKC'!$E$5007,0)+H3075)=16,"",MATCH($C$8,OFFSET([1]NKC!$E$10,H3075,0):'[1]NKC'!$E$5007,0)+H3075),IF(TYPE(MATCH($C$8,OFFSET([1]NKC!$D$10,H3075,0):'[1]NKC'!$D$5007,0)+H3075)=16,"",MATCH($C$8,OFFSET([1]NKC!$D$10,H3075,0):'[1]NKC'!$D$5007,0)+H3075),IF(TYPE(MATCH($C$8,OFFSET([1]NKC!$E$10,H3075,0):'[1]NKC'!$E$5007,0)+H3075)=16,"",MATCH($C$8,OFFSET([1]NKC!$E$10,H3075,0):'[1]NKC'!$E$5007,0)+H3075))</f>
        <v/>
      </c>
    </row>
    <row r="3077" spans="1:8" s="52" customFormat="1" ht="14.25" hidden="1">
      <c r="A3077" s="45" t="str">
        <f ca="1">IF($H3077="","",INDEX([1]NKC!$A$10:$A$5007,$H3077))</f>
        <v/>
      </c>
      <c r="B3077" s="46" t="str">
        <f ca="1">IF($H3077="","",INDEX([1]NKC!$B$10:$B$5007,$H3077))</f>
        <v/>
      </c>
      <c r="C3077" s="47" t="str">
        <f ca="1">IF($H3077="","",INDEX([1]NKC!$C$10:$C$5007,$H3077))</f>
        <v/>
      </c>
      <c r="D3077" s="48" t="str">
        <f ca="1">IF(IF($H3077="","",INDEX([1]NKC!$D$10:$D$5007,$H3077))=$C$8,IF($H3077="","",INDEX([1]NKC!$E$10:$E$5007,$H3077)),IF($H3077="","",INDEX([1]NKC!$D$10:$D$5007,$H3077)))</f>
        <v/>
      </c>
      <c r="E3077" s="49" t="str">
        <f ca="1">IF(IF($H3077="","",INDEX([1]NKC!$E$10:$E$5007,$H3077))=$C$8,"",IF($H3077="","",INDEX([1]NKC!$F$10:$F$5007,$H3077)))</f>
        <v/>
      </c>
      <c r="F3077" s="55" t="str">
        <f ca="1">IF(IF($H3077="","",INDEX([1]NKC!$D$10:$D$5007,$H3077))=$C$8,"",IF($H3077="","",INDEX([1]NKC!$F$10:$F$5007,$H3077)))</f>
        <v/>
      </c>
      <c r="G3077" s="50">
        <f ca="1">IF(SUM(E3077:F3077)=0,0,$G$11+SUM(E$12:$E3077)-SUM(F$12:$F3077))</f>
        <v>0</v>
      </c>
      <c r="H3077" s="51" t="str">
        <f ca="1">IF(IF(TYPE(MATCH($C$8,OFFSET([1]NKC!$D$10,H3076,0):'[1]NKC'!$D$5007,0)+H3076)=16,"",MATCH($C$8,OFFSET([1]NKC!$D$10,H3076,0):'[1]NKC'!$D$5007,0)+H3076)&lt;IF(TYPE(MATCH($C$8,OFFSET([1]NKC!$E$10,H3076,0):'[1]NKC'!$E$5007,0)+H3076)=16,"",MATCH($C$8,OFFSET([1]NKC!$E$10,H3076,0):'[1]NKC'!$E$5007,0)+H3076),IF(TYPE(MATCH($C$8,OFFSET([1]NKC!$D$10,H3076,0):'[1]NKC'!$D$5007,0)+H3076)=16,"",MATCH($C$8,OFFSET([1]NKC!$D$10,H3076,0):'[1]NKC'!$D$5007,0)+H3076),IF(TYPE(MATCH($C$8,OFFSET([1]NKC!$E$10,H3076,0):'[1]NKC'!$E$5007,0)+H3076)=16,"",MATCH($C$8,OFFSET([1]NKC!$E$10,H3076,0):'[1]NKC'!$E$5007,0)+H3076))</f>
        <v/>
      </c>
    </row>
    <row r="3078" spans="1:8" s="52" customFormat="1" ht="14.25" hidden="1">
      <c r="A3078" s="45" t="str">
        <f ca="1">IF($H3078="","",INDEX([1]NKC!$A$10:$A$5007,$H3078))</f>
        <v/>
      </c>
      <c r="B3078" s="46" t="str">
        <f ca="1">IF($H3078="","",INDEX([1]NKC!$B$10:$B$5007,$H3078))</f>
        <v/>
      </c>
      <c r="C3078" s="47" t="str">
        <f ca="1">IF($H3078="","",INDEX([1]NKC!$C$10:$C$5007,$H3078))</f>
        <v/>
      </c>
      <c r="D3078" s="48" t="str">
        <f ca="1">IF(IF($H3078="","",INDEX([1]NKC!$D$10:$D$5007,$H3078))=$C$8,IF($H3078="","",INDEX([1]NKC!$E$10:$E$5007,$H3078)),IF($H3078="","",INDEX([1]NKC!$D$10:$D$5007,$H3078)))</f>
        <v/>
      </c>
      <c r="E3078" s="49" t="str">
        <f ca="1">IF(IF($H3078="","",INDEX([1]NKC!$E$10:$E$5007,$H3078))=$C$8,"",IF($H3078="","",INDEX([1]NKC!$F$10:$F$5007,$H3078)))</f>
        <v/>
      </c>
      <c r="F3078" s="55" t="str">
        <f ca="1">IF(IF($H3078="","",INDEX([1]NKC!$D$10:$D$5007,$H3078))=$C$8,"",IF($H3078="","",INDEX([1]NKC!$F$10:$F$5007,$H3078)))</f>
        <v/>
      </c>
      <c r="G3078" s="50">
        <f ca="1">IF(SUM(E3078:F3078)=0,0,$G$11+SUM(E$12:$E3078)-SUM(F$12:$F3078))</f>
        <v>0</v>
      </c>
      <c r="H3078" s="51" t="str">
        <f ca="1">IF(IF(TYPE(MATCH($C$8,OFFSET([1]NKC!$D$10,H3077,0):'[1]NKC'!$D$5007,0)+H3077)=16,"",MATCH($C$8,OFFSET([1]NKC!$D$10,H3077,0):'[1]NKC'!$D$5007,0)+H3077)&lt;IF(TYPE(MATCH($C$8,OFFSET([1]NKC!$E$10,H3077,0):'[1]NKC'!$E$5007,0)+H3077)=16,"",MATCH($C$8,OFFSET([1]NKC!$E$10,H3077,0):'[1]NKC'!$E$5007,0)+H3077),IF(TYPE(MATCH($C$8,OFFSET([1]NKC!$D$10,H3077,0):'[1]NKC'!$D$5007,0)+H3077)=16,"",MATCH($C$8,OFFSET([1]NKC!$D$10,H3077,0):'[1]NKC'!$D$5007,0)+H3077),IF(TYPE(MATCH($C$8,OFFSET([1]NKC!$E$10,H3077,0):'[1]NKC'!$E$5007,0)+H3077)=16,"",MATCH($C$8,OFFSET([1]NKC!$E$10,H3077,0):'[1]NKC'!$E$5007,0)+H3077))</f>
        <v/>
      </c>
    </row>
    <row r="3079" spans="1:8" s="52" customFormat="1" ht="14.25" hidden="1">
      <c r="A3079" s="45" t="str">
        <f ca="1">IF($H3079="","",INDEX([1]NKC!$A$10:$A$5007,$H3079))</f>
        <v/>
      </c>
      <c r="B3079" s="46" t="str">
        <f ca="1">IF($H3079="","",INDEX([1]NKC!$B$10:$B$5007,$H3079))</f>
        <v/>
      </c>
      <c r="C3079" s="47" t="str">
        <f ca="1">IF($H3079="","",INDEX([1]NKC!$C$10:$C$5007,$H3079))</f>
        <v/>
      </c>
      <c r="D3079" s="48" t="str">
        <f ca="1">IF(IF($H3079="","",INDEX([1]NKC!$D$10:$D$5007,$H3079))=$C$8,IF($H3079="","",INDEX([1]NKC!$E$10:$E$5007,$H3079)),IF($H3079="","",INDEX([1]NKC!$D$10:$D$5007,$H3079)))</f>
        <v/>
      </c>
      <c r="E3079" s="49" t="str">
        <f ca="1">IF(IF($H3079="","",INDEX([1]NKC!$E$10:$E$5007,$H3079))=$C$8,"",IF($H3079="","",INDEX([1]NKC!$F$10:$F$5007,$H3079)))</f>
        <v/>
      </c>
      <c r="F3079" s="55" t="str">
        <f ca="1">IF(IF($H3079="","",INDEX([1]NKC!$D$10:$D$5007,$H3079))=$C$8,"",IF($H3079="","",INDEX([1]NKC!$F$10:$F$5007,$H3079)))</f>
        <v/>
      </c>
      <c r="G3079" s="50">
        <f ca="1">IF(SUM(E3079:F3079)=0,0,$G$11+SUM(E$12:$E3079)-SUM(F$12:$F3079))</f>
        <v>0</v>
      </c>
      <c r="H3079" s="51" t="str">
        <f ca="1">IF(IF(TYPE(MATCH($C$8,OFFSET([1]NKC!$D$10,H3078,0):'[1]NKC'!$D$5007,0)+H3078)=16,"",MATCH($C$8,OFFSET([1]NKC!$D$10,H3078,0):'[1]NKC'!$D$5007,0)+H3078)&lt;IF(TYPE(MATCH($C$8,OFFSET([1]NKC!$E$10,H3078,0):'[1]NKC'!$E$5007,0)+H3078)=16,"",MATCH($C$8,OFFSET([1]NKC!$E$10,H3078,0):'[1]NKC'!$E$5007,0)+H3078),IF(TYPE(MATCH($C$8,OFFSET([1]NKC!$D$10,H3078,0):'[1]NKC'!$D$5007,0)+H3078)=16,"",MATCH($C$8,OFFSET([1]NKC!$D$10,H3078,0):'[1]NKC'!$D$5007,0)+H3078),IF(TYPE(MATCH($C$8,OFFSET([1]NKC!$E$10,H3078,0):'[1]NKC'!$E$5007,0)+H3078)=16,"",MATCH($C$8,OFFSET([1]NKC!$E$10,H3078,0):'[1]NKC'!$E$5007,0)+H3078))</f>
        <v/>
      </c>
    </row>
    <row r="3080" spans="1:8" s="52" customFormat="1" ht="14.25" hidden="1">
      <c r="A3080" s="45" t="str">
        <f ca="1">IF($H3080="","",INDEX([1]NKC!$A$10:$A$5007,$H3080))</f>
        <v/>
      </c>
      <c r="B3080" s="46" t="str">
        <f ca="1">IF($H3080="","",INDEX([1]NKC!$B$10:$B$5007,$H3080))</f>
        <v/>
      </c>
      <c r="C3080" s="47" t="str">
        <f ca="1">IF($H3080="","",INDEX([1]NKC!$C$10:$C$5007,$H3080))</f>
        <v/>
      </c>
      <c r="D3080" s="48" t="str">
        <f ca="1">IF(IF($H3080="","",INDEX([1]NKC!$D$10:$D$5007,$H3080))=$C$8,IF($H3080="","",INDEX([1]NKC!$E$10:$E$5007,$H3080)),IF($H3080="","",INDEX([1]NKC!$D$10:$D$5007,$H3080)))</f>
        <v/>
      </c>
      <c r="E3080" s="49" t="str">
        <f ca="1">IF(IF($H3080="","",INDEX([1]NKC!$E$10:$E$5007,$H3080))=$C$8,"",IF($H3080="","",INDEX([1]NKC!$F$10:$F$5007,$H3080)))</f>
        <v/>
      </c>
      <c r="F3080" s="55" t="str">
        <f ca="1">IF(IF($H3080="","",INDEX([1]NKC!$D$10:$D$5007,$H3080))=$C$8,"",IF($H3080="","",INDEX([1]NKC!$F$10:$F$5007,$H3080)))</f>
        <v/>
      </c>
      <c r="G3080" s="50">
        <f ca="1">IF(SUM(E3080:F3080)=0,0,$G$11+SUM(E$12:$E3080)-SUM(F$12:$F3080))</f>
        <v>0</v>
      </c>
      <c r="H3080" s="51" t="str">
        <f ca="1">IF(IF(TYPE(MATCH($C$8,OFFSET([1]NKC!$D$10,H3079,0):'[1]NKC'!$D$5007,0)+H3079)=16,"",MATCH($C$8,OFFSET([1]NKC!$D$10,H3079,0):'[1]NKC'!$D$5007,0)+H3079)&lt;IF(TYPE(MATCH($C$8,OFFSET([1]NKC!$E$10,H3079,0):'[1]NKC'!$E$5007,0)+H3079)=16,"",MATCH($C$8,OFFSET([1]NKC!$E$10,H3079,0):'[1]NKC'!$E$5007,0)+H3079),IF(TYPE(MATCH($C$8,OFFSET([1]NKC!$D$10,H3079,0):'[1]NKC'!$D$5007,0)+H3079)=16,"",MATCH($C$8,OFFSET([1]NKC!$D$10,H3079,0):'[1]NKC'!$D$5007,0)+H3079),IF(TYPE(MATCH($C$8,OFFSET([1]NKC!$E$10,H3079,0):'[1]NKC'!$E$5007,0)+H3079)=16,"",MATCH($C$8,OFFSET([1]NKC!$E$10,H3079,0):'[1]NKC'!$E$5007,0)+H3079))</f>
        <v/>
      </c>
    </row>
    <row r="3081" spans="1:8" s="52" customFormat="1" ht="14.25" hidden="1">
      <c r="A3081" s="45" t="str">
        <f ca="1">IF($H3081="","",INDEX([1]NKC!$A$10:$A$5007,$H3081))</f>
        <v/>
      </c>
      <c r="B3081" s="46" t="str">
        <f ca="1">IF($H3081="","",INDEX([1]NKC!$B$10:$B$5007,$H3081))</f>
        <v/>
      </c>
      <c r="C3081" s="47" t="str">
        <f ca="1">IF($H3081="","",INDEX([1]NKC!$C$10:$C$5007,$H3081))</f>
        <v/>
      </c>
      <c r="D3081" s="48" t="str">
        <f ca="1">IF(IF($H3081="","",INDEX([1]NKC!$D$10:$D$5007,$H3081))=$C$8,IF($H3081="","",INDEX([1]NKC!$E$10:$E$5007,$H3081)),IF($H3081="","",INDEX([1]NKC!$D$10:$D$5007,$H3081)))</f>
        <v/>
      </c>
      <c r="E3081" s="49" t="str">
        <f ca="1">IF(IF($H3081="","",INDEX([1]NKC!$E$10:$E$5007,$H3081))=$C$8,"",IF($H3081="","",INDEX([1]NKC!$F$10:$F$5007,$H3081)))</f>
        <v/>
      </c>
      <c r="F3081" s="55" t="str">
        <f ca="1">IF(IF($H3081="","",INDEX([1]NKC!$D$10:$D$5007,$H3081))=$C$8,"",IF($H3081="","",INDEX([1]NKC!$F$10:$F$5007,$H3081)))</f>
        <v/>
      </c>
      <c r="G3081" s="50">
        <f ca="1">IF(SUM(E3081:F3081)=0,0,$G$11+SUM(E$12:$E3081)-SUM(F$12:$F3081))</f>
        <v>0</v>
      </c>
      <c r="H3081" s="51" t="str">
        <f ca="1">IF(IF(TYPE(MATCH($C$8,OFFSET([1]NKC!$D$10,H3080,0):'[1]NKC'!$D$5007,0)+H3080)=16,"",MATCH($C$8,OFFSET([1]NKC!$D$10,H3080,0):'[1]NKC'!$D$5007,0)+H3080)&lt;IF(TYPE(MATCH($C$8,OFFSET([1]NKC!$E$10,H3080,0):'[1]NKC'!$E$5007,0)+H3080)=16,"",MATCH($C$8,OFFSET([1]NKC!$E$10,H3080,0):'[1]NKC'!$E$5007,0)+H3080),IF(TYPE(MATCH($C$8,OFFSET([1]NKC!$D$10,H3080,0):'[1]NKC'!$D$5007,0)+H3080)=16,"",MATCH($C$8,OFFSET([1]NKC!$D$10,H3080,0):'[1]NKC'!$D$5007,0)+H3080),IF(TYPE(MATCH($C$8,OFFSET([1]NKC!$E$10,H3080,0):'[1]NKC'!$E$5007,0)+H3080)=16,"",MATCH($C$8,OFFSET([1]NKC!$E$10,H3080,0):'[1]NKC'!$E$5007,0)+H3080))</f>
        <v/>
      </c>
    </row>
    <row r="3082" spans="1:8" s="52" customFormat="1" ht="14.25" hidden="1">
      <c r="A3082" s="45" t="str">
        <f ca="1">IF($H3082="","",INDEX([1]NKC!$A$10:$A$5007,$H3082))</f>
        <v/>
      </c>
      <c r="B3082" s="46" t="str">
        <f ca="1">IF($H3082="","",INDEX([1]NKC!$B$10:$B$5007,$H3082))</f>
        <v/>
      </c>
      <c r="C3082" s="47" t="str">
        <f ca="1">IF($H3082="","",INDEX([1]NKC!$C$10:$C$5007,$H3082))</f>
        <v/>
      </c>
      <c r="D3082" s="48" t="str">
        <f ca="1">IF(IF($H3082="","",INDEX([1]NKC!$D$10:$D$5007,$H3082))=$C$8,IF($H3082="","",INDEX([1]NKC!$E$10:$E$5007,$H3082)),IF($H3082="","",INDEX([1]NKC!$D$10:$D$5007,$H3082)))</f>
        <v/>
      </c>
      <c r="E3082" s="49" t="str">
        <f ca="1">IF(IF($H3082="","",INDEX([1]NKC!$E$10:$E$5007,$H3082))=$C$8,"",IF($H3082="","",INDEX([1]NKC!$F$10:$F$5007,$H3082)))</f>
        <v/>
      </c>
      <c r="F3082" s="55" t="str">
        <f ca="1">IF(IF($H3082="","",INDEX([1]NKC!$D$10:$D$5007,$H3082))=$C$8,"",IF($H3082="","",INDEX([1]NKC!$F$10:$F$5007,$H3082)))</f>
        <v/>
      </c>
      <c r="G3082" s="50">
        <f ca="1">IF(SUM(E3082:F3082)=0,0,$G$11+SUM(E$12:$E3082)-SUM(F$12:$F3082))</f>
        <v>0</v>
      </c>
      <c r="H3082" s="51" t="str">
        <f ca="1">IF(IF(TYPE(MATCH($C$8,OFFSET([1]NKC!$D$10,H3081,0):'[1]NKC'!$D$5007,0)+H3081)=16,"",MATCH($C$8,OFFSET([1]NKC!$D$10,H3081,0):'[1]NKC'!$D$5007,0)+H3081)&lt;IF(TYPE(MATCH($C$8,OFFSET([1]NKC!$E$10,H3081,0):'[1]NKC'!$E$5007,0)+H3081)=16,"",MATCH($C$8,OFFSET([1]NKC!$E$10,H3081,0):'[1]NKC'!$E$5007,0)+H3081),IF(TYPE(MATCH($C$8,OFFSET([1]NKC!$D$10,H3081,0):'[1]NKC'!$D$5007,0)+H3081)=16,"",MATCH($C$8,OFFSET([1]NKC!$D$10,H3081,0):'[1]NKC'!$D$5007,0)+H3081),IF(TYPE(MATCH($C$8,OFFSET([1]NKC!$E$10,H3081,0):'[1]NKC'!$E$5007,0)+H3081)=16,"",MATCH($C$8,OFFSET([1]NKC!$E$10,H3081,0):'[1]NKC'!$E$5007,0)+H3081))</f>
        <v/>
      </c>
    </row>
    <row r="3083" spans="1:8" s="52" customFormat="1" ht="14.25" hidden="1">
      <c r="A3083" s="45" t="str">
        <f ca="1">IF($H3083="","",INDEX([1]NKC!$A$10:$A$5007,$H3083))</f>
        <v/>
      </c>
      <c r="B3083" s="46" t="str">
        <f ca="1">IF($H3083="","",INDEX([1]NKC!$B$10:$B$5007,$H3083))</f>
        <v/>
      </c>
      <c r="C3083" s="47" t="str">
        <f ca="1">IF($H3083="","",INDEX([1]NKC!$C$10:$C$5007,$H3083))</f>
        <v/>
      </c>
      <c r="D3083" s="48" t="str">
        <f ca="1">IF(IF($H3083="","",INDEX([1]NKC!$D$10:$D$5007,$H3083))=$C$8,IF($H3083="","",INDEX([1]NKC!$E$10:$E$5007,$H3083)),IF($H3083="","",INDEX([1]NKC!$D$10:$D$5007,$H3083)))</f>
        <v/>
      </c>
      <c r="E3083" s="49" t="str">
        <f ca="1">IF(IF($H3083="","",INDEX([1]NKC!$E$10:$E$5007,$H3083))=$C$8,"",IF($H3083="","",INDEX([1]NKC!$F$10:$F$5007,$H3083)))</f>
        <v/>
      </c>
      <c r="F3083" s="55" t="str">
        <f ca="1">IF(IF($H3083="","",INDEX([1]NKC!$D$10:$D$5007,$H3083))=$C$8,"",IF($H3083="","",INDEX([1]NKC!$F$10:$F$5007,$H3083)))</f>
        <v/>
      </c>
      <c r="G3083" s="50">
        <f ca="1">IF(SUM(E3083:F3083)=0,0,$G$11+SUM(E$12:$E3083)-SUM(F$12:$F3083))</f>
        <v>0</v>
      </c>
      <c r="H3083" s="51" t="str">
        <f ca="1">IF(IF(TYPE(MATCH($C$8,OFFSET([1]NKC!$D$10,H3082,0):'[1]NKC'!$D$5007,0)+H3082)=16,"",MATCH($C$8,OFFSET([1]NKC!$D$10,H3082,0):'[1]NKC'!$D$5007,0)+H3082)&lt;IF(TYPE(MATCH($C$8,OFFSET([1]NKC!$E$10,H3082,0):'[1]NKC'!$E$5007,0)+H3082)=16,"",MATCH($C$8,OFFSET([1]NKC!$E$10,H3082,0):'[1]NKC'!$E$5007,0)+H3082),IF(TYPE(MATCH($C$8,OFFSET([1]NKC!$D$10,H3082,0):'[1]NKC'!$D$5007,0)+H3082)=16,"",MATCH($C$8,OFFSET([1]NKC!$D$10,H3082,0):'[1]NKC'!$D$5007,0)+H3082),IF(TYPE(MATCH($C$8,OFFSET([1]NKC!$E$10,H3082,0):'[1]NKC'!$E$5007,0)+H3082)=16,"",MATCH($C$8,OFFSET([1]NKC!$E$10,H3082,0):'[1]NKC'!$E$5007,0)+H3082))</f>
        <v/>
      </c>
    </row>
    <row r="3084" spans="1:8" s="52" customFormat="1" ht="14.25" hidden="1">
      <c r="A3084" s="45" t="str">
        <f ca="1">IF($H3084="","",INDEX([1]NKC!$A$10:$A$5007,$H3084))</f>
        <v/>
      </c>
      <c r="B3084" s="46" t="str">
        <f ca="1">IF($H3084="","",INDEX([1]NKC!$B$10:$B$5007,$H3084))</f>
        <v/>
      </c>
      <c r="C3084" s="47" t="str">
        <f ca="1">IF($H3084="","",INDEX([1]NKC!$C$10:$C$5007,$H3084))</f>
        <v/>
      </c>
      <c r="D3084" s="48" t="str">
        <f ca="1">IF(IF($H3084="","",INDEX([1]NKC!$D$10:$D$5007,$H3084))=$C$8,IF($H3084="","",INDEX([1]NKC!$E$10:$E$5007,$H3084)),IF($H3084="","",INDEX([1]NKC!$D$10:$D$5007,$H3084)))</f>
        <v/>
      </c>
      <c r="E3084" s="49" t="str">
        <f ca="1">IF(IF($H3084="","",INDEX([1]NKC!$E$10:$E$5007,$H3084))=$C$8,"",IF($H3084="","",INDEX([1]NKC!$F$10:$F$5007,$H3084)))</f>
        <v/>
      </c>
      <c r="F3084" s="55" t="str">
        <f ca="1">IF(IF($H3084="","",INDEX([1]NKC!$D$10:$D$5007,$H3084))=$C$8,"",IF($H3084="","",INDEX([1]NKC!$F$10:$F$5007,$H3084)))</f>
        <v/>
      </c>
      <c r="G3084" s="50">
        <f ca="1">IF(SUM(E3084:F3084)=0,0,$G$11+SUM(E$12:$E3084)-SUM(F$12:$F3084))</f>
        <v>0</v>
      </c>
      <c r="H3084" s="51" t="str">
        <f ca="1">IF(IF(TYPE(MATCH($C$8,OFFSET([1]NKC!$D$10,H3083,0):'[1]NKC'!$D$5007,0)+H3083)=16,"",MATCH($C$8,OFFSET([1]NKC!$D$10,H3083,0):'[1]NKC'!$D$5007,0)+H3083)&lt;IF(TYPE(MATCH($C$8,OFFSET([1]NKC!$E$10,H3083,0):'[1]NKC'!$E$5007,0)+H3083)=16,"",MATCH($C$8,OFFSET([1]NKC!$E$10,H3083,0):'[1]NKC'!$E$5007,0)+H3083),IF(TYPE(MATCH($C$8,OFFSET([1]NKC!$D$10,H3083,0):'[1]NKC'!$D$5007,0)+H3083)=16,"",MATCH($C$8,OFFSET([1]NKC!$D$10,H3083,0):'[1]NKC'!$D$5007,0)+H3083),IF(TYPE(MATCH($C$8,OFFSET([1]NKC!$E$10,H3083,0):'[1]NKC'!$E$5007,0)+H3083)=16,"",MATCH($C$8,OFFSET([1]NKC!$E$10,H3083,0):'[1]NKC'!$E$5007,0)+H3083))</f>
        <v/>
      </c>
    </row>
    <row r="3085" spans="1:8" s="52" customFormat="1" ht="14.25" hidden="1">
      <c r="A3085" s="45" t="str">
        <f ca="1">IF($H3085="","",INDEX([1]NKC!$A$10:$A$5007,$H3085))</f>
        <v/>
      </c>
      <c r="B3085" s="46" t="str">
        <f ca="1">IF($H3085="","",INDEX([1]NKC!$B$10:$B$5007,$H3085))</f>
        <v/>
      </c>
      <c r="C3085" s="47" t="str">
        <f ca="1">IF($H3085="","",INDEX([1]NKC!$C$10:$C$5007,$H3085))</f>
        <v/>
      </c>
      <c r="D3085" s="48" t="str">
        <f ca="1">IF(IF($H3085="","",INDEX([1]NKC!$D$10:$D$5007,$H3085))=$C$8,IF($H3085="","",INDEX([1]NKC!$E$10:$E$5007,$H3085)),IF($H3085="","",INDEX([1]NKC!$D$10:$D$5007,$H3085)))</f>
        <v/>
      </c>
      <c r="E3085" s="49" t="str">
        <f ca="1">IF(IF($H3085="","",INDEX([1]NKC!$E$10:$E$5007,$H3085))=$C$8,"",IF($H3085="","",INDEX([1]NKC!$F$10:$F$5007,$H3085)))</f>
        <v/>
      </c>
      <c r="F3085" s="55" t="str">
        <f ca="1">IF(IF($H3085="","",INDEX([1]NKC!$D$10:$D$5007,$H3085))=$C$8,"",IF($H3085="","",INDEX([1]NKC!$F$10:$F$5007,$H3085)))</f>
        <v/>
      </c>
      <c r="G3085" s="50">
        <f ca="1">IF(SUM(E3085:F3085)=0,0,$G$11+SUM(E$12:$E3085)-SUM(F$12:$F3085))</f>
        <v>0</v>
      </c>
      <c r="H3085" s="51" t="str">
        <f ca="1">IF(IF(TYPE(MATCH($C$8,OFFSET([1]NKC!$D$10,H3084,0):'[1]NKC'!$D$5007,0)+H3084)=16,"",MATCH($C$8,OFFSET([1]NKC!$D$10,H3084,0):'[1]NKC'!$D$5007,0)+H3084)&lt;IF(TYPE(MATCH($C$8,OFFSET([1]NKC!$E$10,H3084,0):'[1]NKC'!$E$5007,0)+H3084)=16,"",MATCH($C$8,OFFSET([1]NKC!$E$10,H3084,0):'[1]NKC'!$E$5007,0)+H3084),IF(TYPE(MATCH($C$8,OFFSET([1]NKC!$D$10,H3084,0):'[1]NKC'!$D$5007,0)+H3084)=16,"",MATCH($C$8,OFFSET([1]NKC!$D$10,H3084,0):'[1]NKC'!$D$5007,0)+H3084),IF(TYPE(MATCH($C$8,OFFSET([1]NKC!$E$10,H3084,0):'[1]NKC'!$E$5007,0)+H3084)=16,"",MATCH($C$8,OFFSET([1]NKC!$E$10,H3084,0):'[1]NKC'!$E$5007,0)+H3084))</f>
        <v/>
      </c>
    </row>
    <row r="3086" spans="1:8" s="52" customFormat="1" ht="14.25" hidden="1">
      <c r="A3086" s="45" t="str">
        <f ca="1">IF($H3086="","",INDEX([1]NKC!$A$10:$A$5007,$H3086))</f>
        <v/>
      </c>
      <c r="B3086" s="46" t="str">
        <f ca="1">IF($H3086="","",INDEX([1]NKC!$B$10:$B$5007,$H3086))</f>
        <v/>
      </c>
      <c r="C3086" s="47" t="str">
        <f ca="1">IF($H3086="","",INDEX([1]NKC!$C$10:$C$5007,$H3086))</f>
        <v/>
      </c>
      <c r="D3086" s="48" t="str">
        <f ca="1">IF(IF($H3086="","",INDEX([1]NKC!$D$10:$D$5007,$H3086))=$C$8,IF($H3086="","",INDEX([1]NKC!$E$10:$E$5007,$H3086)),IF($H3086="","",INDEX([1]NKC!$D$10:$D$5007,$H3086)))</f>
        <v/>
      </c>
      <c r="E3086" s="49" t="str">
        <f ca="1">IF(IF($H3086="","",INDEX([1]NKC!$E$10:$E$5007,$H3086))=$C$8,"",IF($H3086="","",INDEX([1]NKC!$F$10:$F$5007,$H3086)))</f>
        <v/>
      </c>
      <c r="F3086" s="55" t="str">
        <f ca="1">IF(IF($H3086="","",INDEX([1]NKC!$D$10:$D$5007,$H3086))=$C$8,"",IF($H3086="","",INDEX([1]NKC!$F$10:$F$5007,$H3086)))</f>
        <v/>
      </c>
      <c r="G3086" s="50">
        <f ca="1">IF(SUM(E3086:F3086)=0,0,$G$11+SUM(E$12:$E3086)-SUM(F$12:$F3086))</f>
        <v>0</v>
      </c>
      <c r="H3086" s="51" t="str">
        <f ca="1">IF(IF(TYPE(MATCH($C$8,OFFSET([1]NKC!$D$10,H3085,0):'[1]NKC'!$D$5007,0)+H3085)=16,"",MATCH($C$8,OFFSET([1]NKC!$D$10,H3085,0):'[1]NKC'!$D$5007,0)+H3085)&lt;IF(TYPE(MATCH($C$8,OFFSET([1]NKC!$E$10,H3085,0):'[1]NKC'!$E$5007,0)+H3085)=16,"",MATCH($C$8,OFFSET([1]NKC!$E$10,H3085,0):'[1]NKC'!$E$5007,0)+H3085),IF(TYPE(MATCH($C$8,OFFSET([1]NKC!$D$10,H3085,0):'[1]NKC'!$D$5007,0)+H3085)=16,"",MATCH($C$8,OFFSET([1]NKC!$D$10,H3085,0):'[1]NKC'!$D$5007,0)+H3085),IF(TYPE(MATCH($C$8,OFFSET([1]NKC!$E$10,H3085,0):'[1]NKC'!$E$5007,0)+H3085)=16,"",MATCH($C$8,OFFSET([1]NKC!$E$10,H3085,0):'[1]NKC'!$E$5007,0)+H3085))</f>
        <v/>
      </c>
    </row>
    <row r="3087" spans="1:8" s="52" customFormat="1" ht="14.25" hidden="1">
      <c r="A3087" s="45" t="str">
        <f ca="1">IF($H3087="","",INDEX([1]NKC!$A$10:$A$5007,$H3087))</f>
        <v/>
      </c>
      <c r="B3087" s="46" t="str">
        <f ca="1">IF($H3087="","",INDEX([1]NKC!$B$10:$B$5007,$H3087))</f>
        <v/>
      </c>
      <c r="C3087" s="47" t="str">
        <f ca="1">IF($H3087="","",INDEX([1]NKC!$C$10:$C$5007,$H3087))</f>
        <v/>
      </c>
      <c r="D3087" s="48" t="str">
        <f ca="1">IF(IF($H3087="","",INDEX([1]NKC!$D$10:$D$5007,$H3087))=$C$8,IF($H3087="","",INDEX([1]NKC!$E$10:$E$5007,$H3087)),IF($H3087="","",INDEX([1]NKC!$D$10:$D$5007,$H3087)))</f>
        <v/>
      </c>
      <c r="E3087" s="49" t="str">
        <f ca="1">IF(IF($H3087="","",INDEX([1]NKC!$E$10:$E$5007,$H3087))=$C$8,"",IF($H3087="","",INDEX([1]NKC!$F$10:$F$5007,$H3087)))</f>
        <v/>
      </c>
      <c r="F3087" s="55" t="str">
        <f ca="1">IF(IF($H3087="","",INDEX([1]NKC!$D$10:$D$5007,$H3087))=$C$8,"",IF($H3087="","",INDEX([1]NKC!$F$10:$F$5007,$H3087)))</f>
        <v/>
      </c>
      <c r="G3087" s="50">
        <f ca="1">IF(SUM(E3087:F3087)=0,0,$G$11+SUM(E$12:$E3087)-SUM(F$12:$F3087))</f>
        <v>0</v>
      </c>
      <c r="H3087" s="51" t="str">
        <f ca="1">IF(IF(TYPE(MATCH($C$8,OFFSET([1]NKC!$D$10,H3086,0):'[1]NKC'!$D$5007,0)+H3086)=16,"",MATCH($C$8,OFFSET([1]NKC!$D$10,H3086,0):'[1]NKC'!$D$5007,0)+H3086)&lt;IF(TYPE(MATCH($C$8,OFFSET([1]NKC!$E$10,H3086,0):'[1]NKC'!$E$5007,0)+H3086)=16,"",MATCH($C$8,OFFSET([1]NKC!$E$10,H3086,0):'[1]NKC'!$E$5007,0)+H3086),IF(TYPE(MATCH($C$8,OFFSET([1]NKC!$D$10,H3086,0):'[1]NKC'!$D$5007,0)+H3086)=16,"",MATCH($C$8,OFFSET([1]NKC!$D$10,H3086,0):'[1]NKC'!$D$5007,0)+H3086),IF(TYPE(MATCH($C$8,OFFSET([1]NKC!$E$10,H3086,0):'[1]NKC'!$E$5007,0)+H3086)=16,"",MATCH($C$8,OFFSET([1]NKC!$E$10,H3086,0):'[1]NKC'!$E$5007,0)+H3086))</f>
        <v/>
      </c>
    </row>
    <row r="3088" spans="1:8" s="52" customFormat="1" ht="14.25" hidden="1">
      <c r="A3088" s="45" t="str">
        <f ca="1">IF($H3088="","",INDEX([1]NKC!$A$10:$A$5007,$H3088))</f>
        <v/>
      </c>
      <c r="B3088" s="46" t="str">
        <f ca="1">IF($H3088="","",INDEX([1]NKC!$B$10:$B$5007,$H3088))</f>
        <v/>
      </c>
      <c r="C3088" s="47" t="str">
        <f ca="1">IF($H3088="","",INDEX([1]NKC!$C$10:$C$5007,$H3088))</f>
        <v/>
      </c>
      <c r="D3088" s="48" t="str">
        <f ca="1">IF(IF($H3088="","",INDEX([1]NKC!$D$10:$D$5007,$H3088))=$C$8,IF($H3088="","",INDEX([1]NKC!$E$10:$E$5007,$H3088)),IF($H3088="","",INDEX([1]NKC!$D$10:$D$5007,$H3088)))</f>
        <v/>
      </c>
      <c r="E3088" s="49" t="str">
        <f ca="1">IF(IF($H3088="","",INDEX([1]NKC!$E$10:$E$5007,$H3088))=$C$8,"",IF($H3088="","",INDEX([1]NKC!$F$10:$F$5007,$H3088)))</f>
        <v/>
      </c>
      <c r="F3088" s="55" t="str">
        <f ca="1">IF(IF($H3088="","",INDEX([1]NKC!$D$10:$D$5007,$H3088))=$C$8,"",IF($H3088="","",INDEX([1]NKC!$F$10:$F$5007,$H3088)))</f>
        <v/>
      </c>
      <c r="G3088" s="50">
        <f ca="1">IF(SUM(E3088:F3088)=0,0,$G$11+SUM(E$12:$E3088)-SUM(F$12:$F3088))</f>
        <v>0</v>
      </c>
      <c r="H3088" s="51" t="str">
        <f ca="1">IF(IF(TYPE(MATCH($C$8,OFFSET([1]NKC!$D$10,H3087,0):'[1]NKC'!$D$5007,0)+H3087)=16,"",MATCH($C$8,OFFSET([1]NKC!$D$10,H3087,0):'[1]NKC'!$D$5007,0)+H3087)&lt;IF(TYPE(MATCH($C$8,OFFSET([1]NKC!$E$10,H3087,0):'[1]NKC'!$E$5007,0)+H3087)=16,"",MATCH($C$8,OFFSET([1]NKC!$E$10,H3087,0):'[1]NKC'!$E$5007,0)+H3087),IF(TYPE(MATCH($C$8,OFFSET([1]NKC!$D$10,H3087,0):'[1]NKC'!$D$5007,0)+H3087)=16,"",MATCH($C$8,OFFSET([1]NKC!$D$10,H3087,0):'[1]NKC'!$D$5007,0)+H3087),IF(TYPE(MATCH($C$8,OFFSET([1]NKC!$E$10,H3087,0):'[1]NKC'!$E$5007,0)+H3087)=16,"",MATCH($C$8,OFFSET([1]NKC!$E$10,H3087,0):'[1]NKC'!$E$5007,0)+H3087))</f>
        <v/>
      </c>
    </row>
    <row r="3089" spans="1:8" s="52" customFormat="1" ht="14.25" hidden="1">
      <c r="A3089" s="45" t="str">
        <f ca="1">IF($H3089="","",INDEX([1]NKC!$A$10:$A$5007,$H3089))</f>
        <v/>
      </c>
      <c r="B3089" s="46" t="str">
        <f ca="1">IF($H3089="","",INDEX([1]NKC!$B$10:$B$5007,$H3089))</f>
        <v/>
      </c>
      <c r="C3089" s="47" t="str">
        <f ca="1">IF($H3089="","",INDEX([1]NKC!$C$10:$C$5007,$H3089))</f>
        <v/>
      </c>
      <c r="D3089" s="48" t="str">
        <f ca="1">IF(IF($H3089="","",INDEX([1]NKC!$D$10:$D$5007,$H3089))=$C$8,IF($H3089="","",INDEX([1]NKC!$E$10:$E$5007,$H3089)),IF($H3089="","",INDEX([1]NKC!$D$10:$D$5007,$H3089)))</f>
        <v/>
      </c>
      <c r="E3089" s="49" t="str">
        <f ca="1">IF(IF($H3089="","",INDEX([1]NKC!$E$10:$E$5007,$H3089))=$C$8,"",IF($H3089="","",INDEX([1]NKC!$F$10:$F$5007,$H3089)))</f>
        <v/>
      </c>
      <c r="F3089" s="55" t="str">
        <f ca="1">IF(IF($H3089="","",INDEX([1]NKC!$D$10:$D$5007,$H3089))=$C$8,"",IF($H3089="","",INDEX([1]NKC!$F$10:$F$5007,$H3089)))</f>
        <v/>
      </c>
      <c r="G3089" s="50">
        <f ca="1">IF(SUM(E3089:F3089)=0,0,$G$11+SUM(E$12:$E3089)-SUM(F$12:$F3089))</f>
        <v>0</v>
      </c>
      <c r="H3089" s="51" t="str">
        <f ca="1">IF(IF(TYPE(MATCH($C$8,OFFSET([1]NKC!$D$10,H3088,0):'[1]NKC'!$D$5007,0)+H3088)=16,"",MATCH($C$8,OFFSET([1]NKC!$D$10,H3088,0):'[1]NKC'!$D$5007,0)+H3088)&lt;IF(TYPE(MATCH($C$8,OFFSET([1]NKC!$E$10,H3088,0):'[1]NKC'!$E$5007,0)+H3088)=16,"",MATCH($C$8,OFFSET([1]NKC!$E$10,H3088,0):'[1]NKC'!$E$5007,0)+H3088),IF(TYPE(MATCH($C$8,OFFSET([1]NKC!$D$10,H3088,0):'[1]NKC'!$D$5007,0)+H3088)=16,"",MATCH($C$8,OFFSET([1]NKC!$D$10,H3088,0):'[1]NKC'!$D$5007,0)+H3088),IF(TYPE(MATCH($C$8,OFFSET([1]NKC!$E$10,H3088,0):'[1]NKC'!$E$5007,0)+H3088)=16,"",MATCH($C$8,OFFSET([1]NKC!$E$10,H3088,0):'[1]NKC'!$E$5007,0)+H3088))</f>
        <v/>
      </c>
    </row>
    <row r="3090" spans="1:8" s="52" customFormat="1" ht="14.25" hidden="1">
      <c r="A3090" s="45" t="str">
        <f ca="1">IF($H3090="","",INDEX([1]NKC!$A$10:$A$5007,$H3090))</f>
        <v/>
      </c>
      <c r="B3090" s="46" t="str">
        <f ca="1">IF($H3090="","",INDEX([1]NKC!$B$10:$B$5007,$H3090))</f>
        <v/>
      </c>
      <c r="C3090" s="47" t="str">
        <f ca="1">IF($H3090="","",INDEX([1]NKC!$C$10:$C$5007,$H3090))</f>
        <v/>
      </c>
      <c r="D3090" s="48" t="str">
        <f ca="1">IF(IF($H3090="","",INDEX([1]NKC!$D$10:$D$5007,$H3090))=$C$8,IF($H3090="","",INDEX([1]NKC!$E$10:$E$5007,$H3090)),IF($H3090="","",INDEX([1]NKC!$D$10:$D$5007,$H3090)))</f>
        <v/>
      </c>
      <c r="E3090" s="49" t="str">
        <f ca="1">IF(IF($H3090="","",INDEX([1]NKC!$E$10:$E$5007,$H3090))=$C$8,"",IF($H3090="","",INDEX([1]NKC!$F$10:$F$5007,$H3090)))</f>
        <v/>
      </c>
      <c r="F3090" s="55" t="str">
        <f ca="1">IF(IF($H3090="","",INDEX([1]NKC!$D$10:$D$5007,$H3090))=$C$8,"",IF($H3090="","",INDEX([1]NKC!$F$10:$F$5007,$H3090)))</f>
        <v/>
      </c>
      <c r="G3090" s="50">
        <f ca="1">IF(SUM(E3090:F3090)=0,0,$G$11+SUM(E$12:$E3090)-SUM(F$12:$F3090))</f>
        <v>0</v>
      </c>
      <c r="H3090" s="51" t="str">
        <f ca="1">IF(IF(TYPE(MATCH($C$8,OFFSET([1]NKC!$D$10,H3089,0):'[1]NKC'!$D$5007,0)+H3089)=16,"",MATCH($C$8,OFFSET([1]NKC!$D$10,H3089,0):'[1]NKC'!$D$5007,0)+H3089)&lt;IF(TYPE(MATCH($C$8,OFFSET([1]NKC!$E$10,H3089,0):'[1]NKC'!$E$5007,0)+H3089)=16,"",MATCH($C$8,OFFSET([1]NKC!$E$10,H3089,0):'[1]NKC'!$E$5007,0)+H3089),IF(TYPE(MATCH($C$8,OFFSET([1]NKC!$D$10,H3089,0):'[1]NKC'!$D$5007,0)+H3089)=16,"",MATCH($C$8,OFFSET([1]NKC!$D$10,H3089,0):'[1]NKC'!$D$5007,0)+H3089),IF(TYPE(MATCH($C$8,OFFSET([1]NKC!$E$10,H3089,0):'[1]NKC'!$E$5007,0)+H3089)=16,"",MATCH($C$8,OFFSET([1]NKC!$E$10,H3089,0):'[1]NKC'!$E$5007,0)+H3089))</f>
        <v/>
      </c>
    </row>
    <row r="3091" spans="1:8" s="52" customFormat="1" ht="14.25" hidden="1">
      <c r="A3091" s="45" t="str">
        <f ca="1">IF($H3091="","",INDEX([1]NKC!$A$10:$A$5007,$H3091))</f>
        <v/>
      </c>
      <c r="B3091" s="46" t="str">
        <f ca="1">IF($H3091="","",INDEX([1]NKC!$B$10:$B$5007,$H3091))</f>
        <v/>
      </c>
      <c r="C3091" s="47" t="str">
        <f ca="1">IF($H3091="","",INDEX([1]NKC!$C$10:$C$5007,$H3091))</f>
        <v/>
      </c>
      <c r="D3091" s="48" t="str">
        <f ca="1">IF(IF($H3091="","",INDEX([1]NKC!$D$10:$D$5007,$H3091))=$C$8,IF($H3091="","",INDEX([1]NKC!$E$10:$E$5007,$H3091)),IF($H3091="","",INDEX([1]NKC!$D$10:$D$5007,$H3091)))</f>
        <v/>
      </c>
      <c r="E3091" s="49" t="str">
        <f ca="1">IF(IF($H3091="","",INDEX([1]NKC!$E$10:$E$5007,$H3091))=$C$8,"",IF($H3091="","",INDEX([1]NKC!$F$10:$F$5007,$H3091)))</f>
        <v/>
      </c>
      <c r="F3091" s="55" t="str">
        <f ca="1">IF(IF($H3091="","",INDEX([1]NKC!$D$10:$D$5007,$H3091))=$C$8,"",IF($H3091="","",INDEX([1]NKC!$F$10:$F$5007,$H3091)))</f>
        <v/>
      </c>
      <c r="G3091" s="50">
        <f ca="1">IF(SUM(E3091:F3091)=0,0,$G$11+SUM(E$12:$E3091)-SUM(F$12:$F3091))</f>
        <v>0</v>
      </c>
      <c r="H3091" s="51" t="str">
        <f ca="1">IF(IF(TYPE(MATCH($C$8,OFFSET([1]NKC!$D$10,H3090,0):'[1]NKC'!$D$5007,0)+H3090)=16,"",MATCH($C$8,OFFSET([1]NKC!$D$10,H3090,0):'[1]NKC'!$D$5007,0)+H3090)&lt;IF(TYPE(MATCH($C$8,OFFSET([1]NKC!$E$10,H3090,0):'[1]NKC'!$E$5007,0)+H3090)=16,"",MATCH($C$8,OFFSET([1]NKC!$E$10,H3090,0):'[1]NKC'!$E$5007,0)+H3090),IF(TYPE(MATCH($C$8,OFFSET([1]NKC!$D$10,H3090,0):'[1]NKC'!$D$5007,0)+H3090)=16,"",MATCH($C$8,OFFSET([1]NKC!$D$10,H3090,0):'[1]NKC'!$D$5007,0)+H3090),IF(TYPE(MATCH($C$8,OFFSET([1]NKC!$E$10,H3090,0):'[1]NKC'!$E$5007,0)+H3090)=16,"",MATCH($C$8,OFFSET([1]NKC!$E$10,H3090,0):'[1]NKC'!$E$5007,0)+H3090))</f>
        <v/>
      </c>
    </row>
    <row r="3092" spans="1:8" s="52" customFormat="1" ht="14.25" hidden="1">
      <c r="A3092" s="45" t="str">
        <f ca="1">IF($H3092="","",INDEX([1]NKC!$A$10:$A$5007,$H3092))</f>
        <v/>
      </c>
      <c r="B3092" s="46" t="str">
        <f ca="1">IF($H3092="","",INDEX([1]NKC!$B$10:$B$5007,$H3092))</f>
        <v/>
      </c>
      <c r="C3092" s="47" t="str">
        <f ca="1">IF($H3092="","",INDEX([1]NKC!$C$10:$C$5007,$H3092))</f>
        <v/>
      </c>
      <c r="D3092" s="48" t="str">
        <f ca="1">IF(IF($H3092="","",INDEX([1]NKC!$D$10:$D$5007,$H3092))=$C$8,IF($H3092="","",INDEX([1]NKC!$E$10:$E$5007,$H3092)),IF($H3092="","",INDEX([1]NKC!$D$10:$D$5007,$H3092)))</f>
        <v/>
      </c>
      <c r="E3092" s="49" t="str">
        <f ca="1">IF(IF($H3092="","",INDEX([1]NKC!$E$10:$E$5007,$H3092))=$C$8,"",IF($H3092="","",INDEX([1]NKC!$F$10:$F$5007,$H3092)))</f>
        <v/>
      </c>
      <c r="F3092" s="55" t="str">
        <f ca="1">IF(IF($H3092="","",INDEX([1]NKC!$D$10:$D$5007,$H3092))=$C$8,"",IF($H3092="","",INDEX([1]NKC!$F$10:$F$5007,$H3092)))</f>
        <v/>
      </c>
      <c r="G3092" s="50">
        <f ca="1">IF(SUM(E3092:F3092)=0,0,$G$11+SUM(E$12:$E3092)-SUM(F$12:$F3092))</f>
        <v>0</v>
      </c>
      <c r="H3092" s="51" t="str">
        <f ca="1">IF(IF(TYPE(MATCH($C$8,OFFSET([1]NKC!$D$10,H3091,0):'[1]NKC'!$D$5007,0)+H3091)=16,"",MATCH($C$8,OFFSET([1]NKC!$D$10,H3091,0):'[1]NKC'!$D$5007,0)+H3091)&lt;IF(TYPE(MATCH($C$8,OFFSET([1]NKC!$E$10,H3091,0):'[1]NKC'!$E$5007,0)+H3091)=16,"",MATCH($C$8,OFFSET([1]NKC!$E$10,H3091,0):'[1]NKC'!$E$5007,0)+H3091),IF(TYPE(MATCH($C$8,OFFSET([1]NKC!$D$10,H3091,0):'[1]NKC'!$D$5007,0)+H3091)=16,"",MATCH($C$8,OFFSET([1]NKC!$D$10,H3091,0):'[1]NKC'!$D$5007,0)+H3091),IF(TYPE(MATCH($C$8,OFFSET([1]NKC!$E$10,H3091,0):'[1]NKC'!$E$5007,0)+H3091)=16,"",MATCH($C$8,OFFSET([1]NKC!$E$10,H3091,0):'[1]NKC'!$E$5007,0)+H3091))</f>
        <v/>
      </c>
    </row>
    <row r="3093" spans="1:8" s="52" customFormat="1" ht="14.25" hidden="1">
      <c r="A3093" s="45" t="str">
        <f ca="1">IF($H3093="","",INDEX([1]NKC!$A$10:$A$5007,$H3093))</f>
        <v/>
      </c>
      <c r="B3093" s="46" t="str">
        <f ca="1">IF($H3093="","",INDEX([1]NKC!$B$10:$B$5007,$H3093))</f>
        <v/>
      </c>
      <c r="C3093" s="47" t="str">
        <f ca="1">IF($H3093="","",INDEX([1]NKC!$C$10:$C$5007,$H3093))</f>
        <v/>
      </c>
      <c r="D3093" s="48" t="str">
        <f ca="1">IF(IF($H3093="","",INDEX([1]NKC!$D$10:$D$5007,$H3093))=$C$8,IF($H3093="","",INDEX([1]NKC!$E$10:$E$5007,$H3093)),IF($H3093="","",INDEX([1]NKC!$D$10:$D$5007,$H3093)))</f>
        <v/>
      </c>
      <c r="E3093" s="49" t="str">
        <f ca="1">IF(IF($H3093="","",INDEX([1]NKC!$E$10:$E$5007,$H3093))=$C$8,"",IF($H3093="","",INDEX([1]NKC!$F$10:$F$5007,$H3093)))</f>
        <v/>
      </c>
      <c r="F3093" s="55" t="str">
        <f ca="1">IF(IF($H3093="","",INDEX([1]NKC!$D$10:$D$5007,$H3093))=$C$8,"",IF($H3093="","",INDEX([1]NKC!$F$10:$F$5007,$H3093)))</f>
        <v/>
      </c>
      <c r="G3093" s="50">
        <f ca="1">IF(SUM(E3093:F3093)=0,0,$G$11+SUM(E$12:$E3093)-SUM(F$12:$F3093))</f>
        <v>0</v>
      </c>
      <c r="H3093" s="51" t="str">
        <f ca="1">IF(IF(TYPE(MATCH($C$8,OFFSET([1]NKC!$D$10,H3092,0):'[1]NKC'!$D$5007,0)+H3092)=16,"",MATCH($C$8,OFFSET([1]NKC!$D$10,H3092,0):'[1]NKC'!$D$5007,0)+H3092)&lt;IF(TYPE(MATCH($C$8,OFFSET([1]NKC!$E$10,H3092,0):'[1]NKC'!$E$5007,0)+H3092)=16,"",MATCH($C$8,OFFSET([1]NKC!$E$10,H3092,0):'[1]NKC'!$E$5007,0)+H3092),IF(TYPE(MATCH($C$8,OFFSET([1]NKC!$D$10,H3092,0):'[1]NKC'!$D$5007,0)+H3092)=16,"",MATCH($C$8,OFFSET([1]NKC!$D$10,H3092,0):'[1]NKC'!$D$5007,0)+H3092),IF(TYPE(MATCH($C$8,OFFSET([1]NKC!$E$10,H3092,0):'[1]NKC'!$E$5007,0)+H3092)=16,"",MATCH($C$8,OFFSET([1]NKC!$E$10,H3092,0):'[1]NKC'!$E$5007,0)+H3092))</f>
        <v/>
      </c>
    </row>
    <row r="3094" spans="1:8" s="52" customFormat="1" ht="14.25" hidden="1">
      <c r="A3094" s="45" t="str">
        <f ca="1">IF($H3094="","",INDEX([1]NKC!$A$10:$A$5007,$H3094))</f>
        <v/>
      </c>
      <c r="B3094" s="46" t="str">
        <f ca="1">IF($H3094="","",INDEX([1]NKC!$B$10:$B$5007,$H3094))</f>
        <v/>
      </c>
      <c r="C3094" s="47" t="str">
        <f ca="1">IF($H3094="","",INDEX([1]NKC!$C$10:$C$5007,$H3094))</f>
        <v/>
      </c>
      <c r="D3094" s="48" t="str">
        <f ca="1">IF(IF($H3094="","",INDEX([1]NKC!$D$10:$D$5007,$H3094))=$C$8,IF($H3094="","",INDEX([1]NKC!$E$10:$E$5007,$H3094)),IF($H3094="","",INDEX([1]NKC!$D$10:$D$5007,$H3094)))</f>
        <v/>
      </c>
      <c r="E3094" s="49" t="str">
        <f ca="1">IF(IF($H3094="","",INDEX([1]NKC!$E$10:$E$5007,$H3094))=$C$8,"",IF($H3094="","",INDEX([1]NKC!$F$10:$F$5007,$H3094)))</f>
        <v/>
      </c>
      <c r="F3094" s="55" t="str">
        <f ca="1">IF(IF($H3094="","",INDEX([1]NKC!$D$10:$D$5007,$H3094))=$C$8,"",IF($H3094="","",INDEX([1]NKC!$F$10:$F$5007,$H3094)))</f>
        <v/>
      </c>
      <c r="G3094" s="50">
        <f ca="1">IF(SUM(E3094:F3094)=0,0,$G$11+SUM(E$12:$E3094)-SUM(F$12:$F3094))</f>
        <v>0</v>
      </c>
      <c r="H3094" s="51" t="str">
        <f ca="1">IF(IF(TYPE(MATCH($C$8,OFFSET([1]NKC!$D$10,H3093,0):'[1]NKC'!$D$5007,0)+H3093)=16,"",MATCH($C$8,OFFSET([1]NKC!$D$10,H3093,0):'[1]NKC'!$D$5007,0)+H3093)&lt;IF(TYPE(MATCH($C$8,OFFSET([1]NKC!$E$10,H3093,0):'[1]NKC'!$E$5007,0)+H3093)=16,"",MATCH($C$8,OFFSET([1]NKC!$E$10,H3093,0):'[1]NKC'!$E$5007,0)+H3093),IF(TYPE(MATCH($C$8,OFFSET([1]NKC!$D$10,H3093,0):'[1]NKC'!$D$5007,0)+H3093)=16,"",MATCH($C$8,OFFSET([1]NKC!$D$10,H3093,0):'[1]NKC'!$D$5007,0)+H3093),IF(TYPE(MATCH($C$8,OFFSET([1]NKC!$E$10,H3093,0):'[1]NKC'!$E$5007,0)+H3093)=16,"",MATCH($C$8,OFFSET([1]NKC!$E$10,H3093,0):'[1]NKC'!$E$5007,0)+H3093))</f>
        <v/>
      </c>
    </row>
    <row r="3095" spans="1:8" s="52" customFormat="1" ht="14.25" hidden="1">
      <c r="A3095" s="45" t="str">
        <f ca="1">IF($H3095="","",INDEX([1]NKC!$A$10:$A$5007,$H3095))</f>
        <v/>
      </c>
      <c r="B3095" s="46" t="str">
        <f ca="1">IF($H3095="","",INDEX([1]NKC!$B$10:$B$5007,$H3095))</f>
        <v/>
      </c>
      <c r="C3095" s="47" t="str">
        <f ca="1">IF($H3095="","",INDEX([1]NKC!$C$10:$C$5007,$H3095))</f>
        <v/>
      </c>
      <c r="D3095" s="48" t="str">
        <f ca="1">IF(IF($H3095="","",INDEX([1]NKC!$D$10:$D$5007,$H3095))=$C$8,IF($H3095="","",INDEX([1]NKC!$E$10:$E$5007,$H3095)),IF($H3095="","",INDEX([1]NKC!$D$10:$D$5007,$H3095)))</f>
        <v/>
      </c>
      <c r="E3095" s="49" t="str">
        <f ca="1">IF(IF($H3095="","",INDEX([1]NKC!$E$10:$E$5007,$H3095))=$C$8,"",IF($H3095="","",INDEX([1]NKC!$F$10:$F$5007,$H3095)))</f>
        <v/>
      </c>
      <c r="F3095" s="55" t="str">
        <f ca="1">IF(IF($H3095="","",INDEX([1]NKC!$D$10:$D$5007,$H3095))=$C$8,"",IF($H3095="","",INDEX([1]NKC!$F$10:$F$5007,$H3095)))</f>
        <v/>
      </c>
      <c r="G3095" s="50">
        <f ca="1">IF(SUM(E3095:F3095)=0,0,$G$11+SUM(E$12:$E3095)-SUM(F$12:$F3095))</f>
        <v>0</v>
      </c>
      <c r="H3095" s="51" t="str">
        <f ca="1">IF(IF(TYPE(MATCH($C$8,OFFSET([1]NKC!$D$10,H3094,0):'[1]NKC'!$D$5007,0)+H3094)=16,"",MATCH($C$8,OFFSET([1]NKC!$D$10,H3094,0):'[1]NKC'!$D$5007,0)+H3094)&lt;IF(TYPE(MATCH($C$8,OFFSET([1]NKC!$E$10,H3094,0):'[1]NKC'!$E$5007,0)+H3094)=16,"",MATCH($C$8,OFFSET([1]NKC!$E$10,H3094,0):'[1]NKC'!$E$5007,0)+H3094),IF(TYPE(MATCH($C$8,OFFSET([1]NKC!$D$10,H3094,0):'[1]NKC'!$D$5007,0)+H3094)=16,"",MATCH($C$8,OFFSET([1]NKC!$D$10,H3094,0):'[1]NKC'!$D$5007,0)+H3094),IF(TYPE(MATCH($C$8,OFFSET([1]NKC!$E$10,H3094,0):'[1]NKC'!$E$5007,0)+H3094)=16,"",MATCH($C$8,OFFSET([1]NKC!$E$10,H3094,0):'[1]NKC'!$E$5007,0)+H3094))</f>
        <v/>
      </c>
    </row>
    <row r="3096" spans="1:8" s="52" customFormat="1" ht="14.25" hidden="1">
      <c r="A3096" s="45" t="str">
        <f ca="1">IF($H3096="","",INDEX([1]NKC!$A$10:$A$5007,$H3096))</f>
        <v/>
      </c>
      <c r="B3096" s="46" t="str">
        <f ca="1">IF($H3096="","",INDEX([1]NKC!$B$10:$B$5007,$H3096))</f>
        <v/>
      </c>
      <c r="C3096" s="47" t="str">
        <f ca="1">IF($H3096="","",INDEX([1]NKC!$C$10:$C$5007,$H3096))</f>
        <v/>
      </c>
      <c r="D3096" s="48" t="str">
        <f ca="1">IF(IF($H3096="","",INDEX([1]NKC!$D$10:$D$5007,$H3096))=$C$8,IF($H3096="","",INDEX([1]NKC!$E$10:$E$5007,$H3096)),IF($H3096="","",INDEX([1]NKC!$D$10:$D$5007,$H3096)))</f>
        <v/>
      </c>
      <c r="E3096" s="49" t="str">
        <f ca="1">IF(IF($H3096="","",INDEX([1]NKC!$E$10:$E$5007,$H3096))=$C$8,"",IF($H3096="","",INDEX([1]NKC!$F$10:$F$5007,$H3096)))</f>
        <v/>
      </c>
      <c r="F3096" s="55" t="str">
        <f ca="1">IF(IF($H3096="","",INDEX([1]NKC!$D$10:$D$5007,$H3096))=$C$8,"",IF($H3096="","",INDEX([1]NKC!$F$10:$F$5007,$H3096)))</f>
        <v/>
      </c>
      <c r="G3096" s="50">
        <f ca="1">IF(SUM(E3096:F3096)=0,0,$G$11+SUM(E$12:$E3096)-SUM(F$12:$F3096))</f>
        <v>0</v>
      </c>
      <c r="H3096" s="51" t="str">
        <f ca="1">IF(IF(TYPE(MATCH($C$8,OFFSET([1]NKC!$D$10,H3095,0):'[1]NKC'!$D$5007,0)+H3095)=16,"",MATCH($C$8,OFFSET([1]NKC!$D$10,H3095,0):'[1]NKC'!$D$5007,0)+H3095)&lt;IF(TYPE(MATCH($C$8,OFFSET([1]NKC!$E$10,H3095,0):'[1]NKC'!$E$5007,0)+H3095)=16,"",MATCH($C$8,OFFSET([1]NKC!$E$10,H3095,0):'[1]NKC'!$E$5007,0)+H3095),IF(TYPE(MATCH($C$8,OFFSET([1]NKC!$D$10,H3095,0):'[1]NKC'!$D$5007,0)+H3095)=16,"",MATCH($C$8,OFFSET([1]NKC!$D$10,H3095,0):'[1]NKC'!$D$5007,0)+H3095),IF(TYPE(MATCH($C$8,OFFSET([1]NKC!$E$10,H3095,0):'[1]NKC'!$E$5007,0)+H3095)=16,"",MATCH($C$8,OFFSET([1]NKC!$E$10,H3095,0):'[1]NKC'!$E$5007,0)+H3095))</f>
        <v/>
      </c>
    </row>
    <row r="3097" spans="1:8" s="52" customFormat="1" ht="14.25" hidden="1">
      <c r="A3097" s="45" t="str">
        <f ca="1">IF($H3097="","",INDEX([1]NKC!$A$10:$A$5007,$H3097))</f>
        <v/>
      </c>
      <c r="B3097" s="46" t="str">
        <f ca="1">IF($H3097="","",INDEX([1]NKC!$B$10:$B$5007,$H3097))</f>
        <v/>
      </c>
      <c r="C3097" s="47" t="str">
        <f ca="1">IF($H3097="","",INDEX([1]NKC!$C$10:$C$5007,$H3097))</f>
        <v/>
      </c>
      <c r="D3097" s="48" t="str">
        <f ca="1">IF(IF($H3097="","",INDEX([1]NKC!$D$10:$D$5007,$H3097))=$C$8,IF($H3097="","",INDEX([1]NKC!$E$10:$E$5007,$H3097)),IF($H3097="","",INDEX([1]NKC!$D$10:$D$5007,$H3097)))</f>
        <v/>
      </c>
      <c r="E3097" s="49" t="str">
        <f ca="1">IF(IF($H3097="","",INDEX([1]NKC!$E$10:$E$5007,$H3097))=$C$8,"",IF($H3097="","",INDEX([1]NKC!$F$10:$F$5007,$H3097)))</f>
        <v/>
      </c>
      <c r="F3097" s="55" t="str">
        <f ca="1">IF(IF($H3097="","",INDEX([1]NKC!$D$10:$D$5007,$H3097))=$C$8,"",IF($H3097="","",INDEX([1]NKC!$F$10:$F$5007,$H3097)))</f>
        <v/>
      </c>
      <c r="G3097" s="50">
        <f ca="1">IF(SUM(E3097:F3097)=0,0,$G$11+SUM(E$12:$E3097)-SUM(F$12:$F3097))</f>
        <v>0</v>
      </c>
      <c r="H3097" s="51" t="str">
        <f ca="1">IF(IF(TYPE(MATCH($C$8,OFFSET([1]NKC!$D$10,H3096,0):'[1]NKC'!$D$5007,0)+H3096)=16,"",MATCH($C$8,OFFSET([1]NKC!$D$10,H3096,0):'[1]NKC'!$D$5007,0)+H3096)&lt;IF(TYPE(MATCH($C$8,OFFSET([1]NKC!$E$10,H3096,0):'[1]NKC'!$E$5007,0)+H3096)=16,"",MATCH($C$8,OFFSET([1]NKC!$E$10,H3096,0):'[1]NKC'!$E$5007,0)+H3096),IF(TYPE(MATCH($C$8,OFFSET([1]NKC!$D$10,H3096,0):'[1]NKC'!$D$5007,0)+H3096)=16,"",MATCH($C$8,OFFSET([1]NKC!$D$10,H3096,0):'[1]NKC'!$D$5007,0)+H3096),IF(TYPE(MATCH($C$8,OFFSET([1]NKC!$E$10,H3096,0):'[1]NKC'!$E$5007,0)+H3096)=16,"",MATCH($C$8,OFFSET([1]NKC!$E$10,H3096,0):'[1]NKC'!$E$5007,0)+H3096))</f>
        <v/>
      </c>
    </row>
    <row r="3098" spans="1:8" s="52" customFormat="1" ht="14.25" hidden="1">
      <c r="A3098" s="45" t="str">
        <f ca="1">IF($H3098="","",INDEX([1]NKC!$A$10:$A$5007,$H3098))</f>
        <v/>
      </c>
      <c r="B3098" s="46" t="str">
        <f ca="1">IF($H3098="","",INDEX([1]NKC!$B$10:$B$5007,$H3098))</f>
        <v/>
      </c>
      <c r="C3098" s="47" t="str">
        <f ca="1">IF($H3098="","",INDEX([1]NKC!$C$10:$C$5007,$H3098))</f>
        <v/>
      </c>
      <c r="D3098" s="48" t="str">
        <f ca="1">IF(IF($H3098="","",INDEX([1]NKC!$D$10:$D$5007,$H3098))=$C$8,IF($H3098="","",INDEX([1]NKC!$E$10:$E$5007,$H3098)),IF($H3098="","",INDEX([1]NKC!$D$10:$D$5007,$H3098)))</f>
        <v/>
      </c>
      <c r="E3098" s="49" t="str">
        <f ca="1">IF(IF($H3098="","",INDEX([1]NKC!$E$10:$E$5007,$H3098))=$C$8,"",IF($H3098="","",INDEX([1]NKC!$F$10:$F$5007,$H3098)))</f>
        <v/>
      </c>
      <c r="F3098" s="55" t="str">
        <f ca="1">IF(IF($H3098="","",INDEX([1]NKC!$D$10:$D$5007,$H3098))=$C$8,"",IF($H3098="","",INDEX([1]NKC!$F$10:$F$5007,$H3098)))</f>
        <v/>
      </c>
      <c r="G3098" s="50">
        <f ca="1">IF(SUM(E3098:F3098)=0,0,$G$11+SUM(E$12:$E3098)-SUM(F$12:$F3098))</f>
        <v>0</v>
      </c>
      <c r="H3098" s="51" t="str">
        <f ca="1">IF(IF(TYPE(MATCH($C$8,OFFSET([1]NKC!$D$10,H3097,0):'[1]NKC'!$D$5007,0)+H3097)=16,"",MATCH($C$8,OFFSET([1]NKC!$D$10,H3097,0):'[1]NKC'!$D$5007,0)+H3097)&lt;IF(TYPE(MATCH($C$8,OFFSET([1]NKC!$E$10,H3097,0):'[1]NKC'!$E$5007,0)+H3097)=16,"",MATCH($C$8,OFFSET([1]NKC!$E$10,H3097,0):'[1]NKC'!$E$5007,0)+H3097),IF(TYPE(MATCH($C$8,OFFSET([1]NKC!$D$10,H3097,0):'[1]NKC'!$D$5007,0)+H3097)=16,"",MATCH($C$8,OFFSET([1]NKC!$D$10,H3097,0):'[1]NKC'!$D$5007,0)+H3097),IF(TYPE(MATCH($C$8,OFFSET([1]NKC!$E$10,H3097,0):'[1]NKC'!$E$5007,0)+H3097)=16,"",MATCH($C$8,OFFSET([1]NKC!$E$10,H3097,0):'[1]NKC'!$E$5007,0)+H3097))</f>
        <v/>
      </c>
    </row>
    <row r="3099" spans="1:8" s="52" customFormat="1" ht="14.25" hidden="1">
      <c r="A3099" s="45" t="str">
        <f ca="1">IF($H3099="","",INDEX([1]NKC!$A$10:$A$5007,$H3099))</f>
        <v/>
      </c>
      <c r="B3099" s="46" t="str">
        <f ca="1">IF($H3099="","",INDEX([1]NKC!$B$10:$B$5007,$H3099))</f>
        <v/>
      </c>
      <c r="C3099" s="47" t="str">
        <f ca="1">IF($H3099="","",INDEX([1]NKC!$C$10:$C$5007,$H3099))</f>
        <v/>
      </c>
      <c r="D3099" s="48" t="str">
        <f ca="1">IF(IF($H3099="","",INDEX([1]NKC!$D$10:$D$5007,$H3099))=$C$8,IF($H3099="","",INDEX([1]NKC!$E$10:$E$5007,$H3099)),IF($H3099="","",INDEX([1]NKC!$D$10:$D$5007,$H3099)))</f>
        <v/>
      </c>
      <c r="E3099" s="49" t="str">
        <f ca="1">IF(IF($H3099="","",INDEX([1]NKC!$E$10:$E$5007,$H3099))=$C$8,"",IF($H3099="","",INDEX([1]NKC!$F$10:$F$5007,$H3099)))</f>
        <v/>
      </c>
      <c r="F3099" s="55" t="str">
        <f ca="1">IF(IF($H3099="","",INDEX([1]NKC!$D$10:$D$5007,$H3099))=$C$8,"",IF($H3099="","",INDEX([1]NKC!$F$10:$F$5007,$H3099)))</f>
        <v/>
      </c>
      <c r="G3099" s="50">
        <f ca="1">IF(SUM(E3099:F3099)=0,0,$G$11+SUM(E$12:$E3099)-SUM(F$12:$F3099))</f>
        <v>0</v>
      </c>
      <c r="H3099" s="51" t="str">
        <f ca="1">IF(IF(TYPE(MATCH($C$8,OFFSET([1]NKC!$D$10,H3098,0):'[1]NKC'!$D$5007,0)+H3098)=16,"",MATCH($C$8,OFFSET([1]NKC!$D$10,H3098,0):'[1]NKC'!$D$5007,0)+H3098)&lt;IF(TYPE(MATCH($C$8,OFFSET([1]NKC!$E$10,H3098,0):'[1]NKC'!$E$5007,0)+H3098)=16,"",MATCH($C$8,OFFSET([1]NKC!$E$10,H3098,0):'[1]NKC'!$E$5007,0)+H3098),IF(TYPE(MATCH($C$8,OFFSET([1]NKC!$D$10,H3098,0):'[1]NKC'!$D$5007,0)+H3098)=16,"",MATCH($C$8,OFFSET([1]NKC!$D$10,H3098,0):'[1]NKC'!$D$5007,0)+H3098),IF(TYPE(MATCH($C$8,OFFSET([1]NKC!$E$10,H3098,0):'[1]NKC'!$E$5007,0)+H3098)=16,"",MATCH($C$8,OFFSET([1]NKC!$E$10,H3098,0):'[1]NKC'!$E$5007,0)+H3098))</f>
        <v/>
      </c>
    </row>
    <row r="3100" spans="1:8" s="52" customFormat="1" ht="14.25" hidden="1">
      <c r="A3100" s="45" t="str">
        <f ca="1">IF($H3100="","",INDEX([1]NKC!$A$10:$A$5007,$H3100))</f>
        <v/>
      </c>
      <c r="B3100" s="46" t="str">
        <f ca="1">IF($H3100="","",INDEX([1]NKC!$B$10:$B$5007,$H3100))</f>
        <v/>
      </c>
      <c r="C3100" s="47" t="str">
        <f ca="1">IF($H3100="","",INDEX([1]NKC!$C$10:$C$5007,$H3100))</f>
        <v/>
      </c>
      <c r="D3100" s="48" t="str">
        <f ca="1">IF(IF($H3100="","",INDEX([1]NKC!$D$10:$D$5007,$H3100))=$C$8,IF($H3100="","",INDEX([1]NKC!$E$10:$E$5007,$H3100)),IF($H3100="","",INDEX([1]NKC!$D$10:$D$5007,$H3100)))</f>
        <v/>
      </c>
      <c r="E3100" s="49" t="str">
        <f ca="1">IF(IF($H3100="","",INDEX([1]NKC!$E$10:$E$5007,$H3100))=$C$8,"",IF($H3100="","",INDEX([1]NKC!$F$10:$F$5007,$H3100)))</f>
        <v/>
      </c>
      <c r="F3100" s="55" t="str">
        <f ca="1">IF(IF($H3100="","",INDEX([1]NKC!$D$10:$D$5007,$H3100))=$C$8,"",IF($H3100="","",INDEX([1]NKC!$F$10:$F$5007,$H3100)))</f>
        <v/>
      </c>
      <c r="G3100" s="50">
        <f ca="1">IF(SUM(E3100:F3100)=0,0,$G$11+SUM(E$12:$E3100)-SUM(F$12:$F3100))</f>
        <v>0</v>
      </c>
      <c r="H3100" s="51" t="str">
        <f ca="1">IF(IF(TYPE(MATCH($C$8,OFFSET([1]NKC!$D$10,H3099,0):'[1]NKC'!$D$5007,0)+H3099)=16,"",MATCH($C$8,OFFSET([1]NKC!$D$10,H3099,0):'[1]NKC'!$D$5007,0)+H3099)&lt;IF(TYPE(MATCH($C$8,OFFSET([1]NKC!$E$10,H3099,0):'[1]NKC'!$E$5007,0)+H3099)=16,"",MATCH($C$8,OFFSET([1]NKC!$E$10,H3099,0):'[1]NKC'!$E$5007,0)+H3099),IF(TYPE(MATCH($C$8,OFFSET([1]NKC!$D$10,H3099,0):'[1]NKC'!$D$5007,0)+H3099)=16,"",MATCH($C$8,OFFSET([1]NKC!$D$10,H3099,0):'[1]NKC'!$D$5007,0)+H3099),IF(TYPE(MATCH($C$8,OFFSET([1]NKC!$E$10,H3099,0):'[1]NKC'!$E$5007,0)+H3099)=16,"",MATCH($C$8,OFFSET([1]NKC!$E$10,H3099,0):'[1]NKC'!$E$5007,0)+H3099))</f>
        <v/>
      </c>
    </row>
    <row r="3101" spans="1:8" s="52" customFormat="1" ht="14.25" hidden="1">
      <c r="A3101" s="45" t="str">
        <f ca="1">IF($H3101="","",INDEX([1]NKC!$A$10:$A$5007,$H3101))</f>
        <v/>
      </c>
      <c r="B3101" s="46" t="str">
        <f ca="1">IF($H3101="","",INDEX([1]NKC!$B$10:$B$5007,$H3101))</f>
        <v/>
      </c>
      <c r="C3101" s="47" t="str">
        <f ca="1">IF($H3101="","",INDEX([1]NKC!$C$10:$C$5007,$H3101))</f>
        <v/>
      </c>
      <c r="D3101" s="48" t="str">
        <f ca="1">IF(IF($H3101="","",INDEX([1]NKC!$D$10:$D$5007,$H3101))=$C$8,IF($H3101="","",INDEX([1]NKC!$E$10:$E$5007,$H3101)),IF($H3101="","",INDEX([1]NKC!$D$10:$D$5007,$H3101)))</f>
        <v/>
      </c>
      <c r="E3101" s="49" t="str">
        <f ca="1">IF(IF($H3101="","",INDEX([1]NKC!$E$10:$E$5007,$H3101))=$C$8,"",IF($H3101="","",INDEX([1]NKC!$F$10:$F$5007,$H3101)))</f>
        <v/>
      </c>
      <c r="F3101" s="55" t="str">
        <f ca="1">IF(IF($H3101="","",INDEX([1]NKC!$D$10:$D$5007,$H3101))=$C$8,"",IF($H3101="","",INDEX([1]NKC!$F$10:$F$5007,$H3101)))</f>
        <v/>
      </c>
      <c r="G3101" s="50">
        <f ca="1">IF(SUM(E3101:F3101)=0,0,$G$11+SUM(E$12:$E3101)-SUM(F$12:$F3101))</f>
        <v>0</v>
      </c>
      <c r="H3101" s="51" t="str">
        <f ca="1">IF(IF(TYPE(MATCH($C$8,OFFSET([1]NKC!$D$10,H3100,0):'[1]NKC'!$D$5007,0)+H3100)=16,"",MATCH($C$8,OFFSET([1]NKC!$D$10,H3100,0):'[1]NKC'!$D$5007,0)+H3100)&lt;IF(TYPE(MATCH($C$8,OFFSET([1]NKC!$E$10,H3100,0):'[1]NKC'!$E$5007,0)+H3100)=16,"",MATCH($C$8,OFFSET([1]NKC!$E$10,H3100,0):'[1]NKC'!$E$5007,0)+H3100),IF(TYPE(MATCH($C$8,OFFSET([1]NKC!$D$10,H3100,0):'[1]NKC'!$D$5007,0)+H3100)=16,"",MATCH($C$8,OFFSET([1]NKC!$D$10,H3100,0):'[1]NKC'!$D$5007,0)+H3100),IF(TYPE(MATCH($C$8,OFFSET([1]NKC!$E$10,H3100,0):'[1]NKC'!$E$5007,0)+H3100)=16,"",MATCH($C$8,OFFSET([1]NKC!$E$10,H3100,0):'[1]NKC'!$E$5007,0)+H3100))</f>
        <v/>
      </c>
    </row>
    <row r="3102" spans="1:8" s="52" customFormat="1" ht="14.25" hidden="1">
      <c r="A3102" s="45" t="str">
        <f ca="1">IF($H3102="","",INDEX([1]NKC!$A$10:$A$5007,$H3102))</f>
        <v/>
      </c>
      <c r="B3102" s="46" t="str">
        <f ca="1">IF($H3102="","",INDEX([1]NKC!$B$10:$B$5007,$H3102))</f>
        <v/>
      </c>
      <c r="C3102" s="47" t="str">
        <f ca="1">IF($H3102="","",INDEX([1]NKC!$C$10:$C$5007,$H3102))</f>
        <v/>
      </c>
      <c r="D3102" s="48" t="str">
        <f ca="1">IF(IF($H3102="","",INDEX([1]NKC!$D$10:$D$5007,$H3102))=$C$8,IF($H3102="","",INDEX([1]NKC!$E$10:$E$5007,$H3102)),IF($H3102="","",INDEX([1]NKC!$D$10:$D$5007,$H3102)))</f>
        <v/>
      </c>
      <c r="E3102" s="49" t="str">
        <f ca="1">IF(IF($H3102="","",INDEX([1]NKC!$E$10:$E$5007,$H3102))=$C$8,"",IF($H3102="","",INDEX([1]NKC!$F$10:$F$5007,$H3102)))</f>
        <v/>
      </c>
      <c r="F3102" s="55" t="str">
        <f ca="1">IF(IF($H3102="","",INDEX([1]NKC!$D$10:$D$5007,$H3102))=$C$8,"",IF($H3102="","",INDEX([1]NKC!$F$10:$F$5007,$H3102)))</f>
        <v/>
      </c>
      <c r="G3102" s="50">
        <f ca="1">IF(SUM(E3102:F3102)=0,0,$G$11+SUM(E$12:$E3102)-SUM(F$12:$F3102))</f>
        <v>0</v>
      </c>
      <c r="H3102" s="51" t="str">
        <f ca="1">IF(IF(TYPE(MATCH($C$8,OFFSET([1]NKC!$D$10,H3101,0):'[1]NKC'!$D$5007,0)+H3101)=16,"",MATCH($C$8,OFFSET([1]NKC!$D$10,H3101,0):'[1]NKC'!$D$5007,0)+H3101)&lt;IF(TYPE(MATCH($C$8,OFFSET([1]NKC!$E$10,H3101,0):'[1]NKC'!$E$5007,0)+H3101)=16,"",MATCH($C$8,OFFSET([1]NKC!$E$10,H3101,0):'[1]NKC'!$E$5007,0)+H3101),IF(TYPE(MATCH($C$8,OFFSET([1]NKC!$D$10,H3101,0):'[1]NKC'!$D$5007,0)+H3101)=16,"",MATCH($C$8,OFFSET([1]NKC!$D$10,H3101,0):'[1]NKC'!$D$5007,0)+H3101),IF(TYPE(MATCH($C$8,OFFSET([1]NKC!$E$10,H3101,0):'[1]NKC'!$E$5007,0)+H3101)=16,"",MATCH($C$8,OFFSET([1]NKC!$E$10,H3101,0):'[1]NKC'!$E$5007,0)+H3101))</f>
        <v/>
      </c>
    </row>
    <row r="3103" spans="1:8" s="52" customFormat="1" ht="14.25" hidden="1">
      <c r="A3103" s="45" t="str">
        <f ca="1">IF($H3103="","",INDEX([1]NKC!$A$10:$A$5007,$H3103))</f>
        <v/>
      </c>
      <c r="B3103" s="46" t="str">
        <f ca="1">IF($H3103="","",INDEX([1]NKC!$B$10:$B$5007,$H3103))</f>
        <v/>
      </c>
      <c r="C3103" s="47" t="str">
        <f ca="1">IF($H3103="","",INDEX([1]NKC!$C$10:$C$5007,$H3103))</f>
        <v/>
      </c>
      <c r="D3103" s="48" t="str">
        <f ca="1">IF(IF($H3103="","",INDEX([1]NKC!$D$10:$D$5007,$H3103))=$C$8,IF($H3103="","",INDEX([1]NKC!$E$10:$E$5007,$H3103)),IF($H3103="","",INDEX([1]NKC!$D$10:$D$5007,$H3103)))</f>
        <v/>
      </c>
      <c r="E3103" s="49" t="str">
        <f ca="1">IF(IF($H3103="","",INDEX([1]NKC!$E$10:$E$5007,$H3103))=$C$8,"",IF($H3103="","",INDEX([1]NKC!$F$10:$F$5007,$H3103)))</f>
        <v/>
      </c>
      <c r="F3103" s="55" t="str">
        <f ca="1">IF(IF($H3103="","",INDEX([1]NKC!$D$10:$D$5007,$H3103))=$C$8,"",IF($H3103="","",INDEX([1]NKC!$F$10:$F$5007,$H3103)))</f>
        <v/>
      </c>
      <c r="G3103" s="50">
        <f ca="1">IF(SUM(E3103:F3103)=0,0,$G$11+SUM(E$12:$E3103)-SUM(F$12:$F3103))</f>
        <v>0</v>
      </c>
      <c r="H3103" s="51" t="str">
        <f ca="1">IF(IF(TYPE(MATCH($C$8,OFFSET([1]NKC!$D$10,H3102,0):'[1]NKC'!$D$5007,0)+H3102)=16,"",MATCH($C$8,OFFSET([1]NKC!$D$10,H3102,0):'[1]NKC'!$D$5007,0)+H3102)&lt;IF(TYPE(MATCH($C$8,OFFSET([1]NKC!$E$10,H3102,0):'[1]NKC'!$E$5007,0)+H3102)=16,"",MATCH($C$8,OFFSET([1]NKC!$E$10,H3102,0):'[1]NKC'!$E$5007,0)+H3102),IF(TYPE(MATCH($C$8,OFFSET([1]NKC!$D$10,H3102,0):'[1]NKC'!$D$5007,0)+H3102)=16,"",MATCH($C$8,OFFSET([1]NKC!$D$10,H3102,0):'[1]NKC'!$D$5007,0)+H3102),IF(TYPE(MATCH($C$8,OFFSET([1]NKC!$E$10,H3102,0):'[1]NKC'!$E$5007,0)+H3102)=16,"",MATCH($C$8,OFFSET([1]NKC!$E$10,H3102,0):'[1]NKC'!$E$5007,0)+H3102))</f>
        <v/>
      </c>
    </row>
    <row r="3104" spans="1:8" s="52" customFormat="1" ht="14.25" hidden="1">
      <c r="A3104" s="45" t="str">
        <f ca="1">IF($H3104="","",INDEX([1]NKC!$A$10:$A$5007,$H3104))</f>
        <v/>
      </c>
      <c r="B3104" s="46" t="str">
        <f ca="1">IF($H3104="","",INDEX([1]NKC!$B$10:$B$5007,$H3104))</f>
        <v/>
      </c>
      <c r="C3104" s="47" t="str">
        <f ca="1">IF($H3104="","",INDEX([1]NKC!$C$10:$C$5007,$H3104))</f>
        <v/>
      </c>
      <c r="D3104" s="48" t="str">
        <f ca="1">IF(IF($H3104="","",INDEX([1]NKC!$D$10:$D$5007,$H3104))=$C$8,IF($H3104="","",INDEX([1]NKC!$E$10:$E$5007,$H3104)),IF($H3104="","",INDEX([1]NKC!$D$10:$D$5007,$H3104)))</f>
        <v/>
      </c>
      <c r="E3104" s="49" t="str">
        <f ca="1">IF(IF($H3104="","",INDEX([1]NKC!$E$10:$E$5007,$H3104))=$C$8,"",IF($H3104="","",INDEX([1]NKC!$F$10:$F$5007,$H3104)))</f>
        <v/>
      </c>
      <c r="F3104" s="55" t="str">
        <f ca="1">IF(IF($H3104="","",INDEX([1]NKC!$D$10:$D$5007,$H3104))=$C$8,"",IF($H3104="","",INDEX([1]NKC!$F$10:$F$5007,$H3104)))</f>
        <v/>
      </c>
      <c r="G3104" s="50">
        <f ca="1">IF(SUM(E3104:F3104)=0,0,$G$11+SUM(E$12:$E3104)-SUM(F$12:$F3104))</f>
        <v>0</v>
      </c>
      <c r="H3104" s="51" t="str">
        <f ca="1">IF(IF(TYPE(MATCH($C$8,OFFSET([1]NKC!$D$10,H3103,0):'[1]NKC'!$D$5007,0)+H3103)=16,"",MATCH($C$8,OFFSET([1]NKC!$D$10,H3103,0):'[1]NKC'!$D$5007,0)+H3103)&lt;IF(TYPE(MATCH($C$8,OFFSET([1]NKC!$E$10,H3103,0):'[1]NKC'!$E$5007,0)+H3103)=16,"",MATCH($C$8,OFFSET([1]NKC!$E$10,H3103,0):'[1]NKC'!$E$5007,0)+H3103),IF(TYPE(MATCH($C$8,OFFSET([1]NKC!$D$10,H3103,0):'[1]NKC'!$D$5007,0)+H3103)=16,"",MATCH($C$8,OFFSET([1]NKC!$D$10,H3103,0):'[1]NKC'!$D$5007,0)+H3103),IF(TYPE(MATCH($C$8,OFFSET([1]NKC!$E$10,H3103,0):'[1]NKC'!$E$5007,0)+H3103)=16,"",MATCH($C$8,OFFSET([1]NKC!$E$10,H3103,0):'[1]NKC'!$E$5007,0)+H3103))</f>
        <v/>
      </c>
    </row>
    <row r="3105" spans="1:8" s="52" customFormat="1" ht="14.25" hidden="1">
      <c r="A3105" s="45" t="str">
        <f ca="1">IF($H3105="","",INDEX([1]NKC!$A$10:$A$5007,$H3105))</f>
        <v/>
      </c>
      <c r="B3105" s="46" t="str">
        <f ca="1">IF($H3105="","",INDEX([1]NKC!$B$10:$B$5007,$H3105))</f>
        <v/>
      </c>
      <c r="C3105" s="47" t="str">
        <f ca="1">IF($H3105="","",INDEX([1]NKC!$C$10:$C$5007,$H3105))</f>
        <v/>
      </c>
      <c r="D3105" s="48" t="str">
        <f ca="1">IF(IF($H3105="","",INDEX([1]NKC!$D$10:$D$5007,$H3105))=$C$8,IF($H3105="","",INDEX([1]NKC!$E$10:$E$5007,$H3105)),IF($H3105="","",INDEX([1]NKC!$D$10:$D$5007,$H3105)))</f>
        <v/>
      </c>
      <c r="E3105" s="49" t="str">
        <f ca="1">IF(IF($H3105="","",INDEX([1]NKC!$E$10:$E$5007,$H3105))=$C$8,"",IF($H3105="","",INDEX([1]NKC!$F$10:$F$5007,$H3105)))</f>
        <v/>
      </c>
      <c r="F3105" s="55" t="str">
        <f ca="1">IF(IF($H3105="","",INDEX([1]NKC!$D$10:$D$5007,$H3105))=$C$8,"",IF($H3105="","",INDEX([1]NKC!$F$10:$F$5007,$H3105)))</f>
        <v/>
      </c>
      <c r="G3105" s="50">
        <f ca="1">IF(SUM(E3105:F3105)=0,0,$G$11+SUM(E$12:$E3105)-SUM(F$12:$F3105))</f>
        <v>0</v>
      </c>
      <c r="H3105" s="51" t="str">
        <f ca="1">IF(IF(TYPE(MATCH($C$8,OFFSET([1]NKC!$D$10,H3104,0):'[1]NKC'!$D$5007,0)+H3104)=16,"",MATCH($C$8,OFFSET([1]NKC!$D$10,H3104,0):'[1]NKC'!$D$5007,0)+H3104)&lt;IF(TYPE(MATCH($C$8,OFFSET([1]NKC!$E$10,H3104,0):'[1]NKC'!$E$5007,0)+H3104)=16,"",MATCH($C$8,OFFSET([1]NKC!$E$10,H3104,0):'[1]NKC'!$E$5007,0)+H3104),IF(TYPE(MATCH($C$8,OFFSET([1]NKC!$D$10,H3104,0):'[1]NKC'!$D$5007,0)+H3104)=16,"",MATCH($C$8,OFFSET([1]NKC!$D$10,H3104,0):'[1]NKC'!$D$5007,0)+H3104),IF(TYPE(MATCH($C$8,OFFSET([1]NKC!$E$10,H3104,0):'[1]NKC'!$E$5007,0)+H3104)=16,"",MATCH($C$8,OFFSET([1]NKC!$E$10,H3104,0):'[1]NKC'!$E$5007,0)+H3104))</f>
        <v/>
      </c>
    </row>
    <row r="3106" spans="1:8" s="52" customFormat="1" ht="14.25" hidden="1">
      <c r="A3106" s="45" t="str">
        <f ca="1">IF($H3106="","",INDEX([1]NKC!$A$10:$A$5007,$H3106))</f>
        <v/>
      </c>
      <c r="B3106" s="46" t="str">
        <f ca="1">IF($H3106="","",INDEX([1]NKC!$B$10:$B$5007,$H3106))</f>
        <v/>
      </c>
      <c r="C3106" s="47" t="str">
        <f ca="1">IF($H3106="","",INDEX([1]NKC!$C$10:$C$5007,$H3106))</f>
        <v/>
      </c>
      <c r="D3106" s="48" t="str">
        <f ca="1">IF(IF($H3106="","",INDEX([1]NKC!$D$10:$D$5007,$H3106))=$C$8,IF($H3106="","",INDEX([1]NKC!$E$10:$E$5007,$H3106)),IF($H3106="","",INDEX([1]NKC!$D$10:$D$5007,$H3106)))</f>
        <v/>
      </c>
      <c r="E3106" s="49" t="str">
        <f ca="1">IF(IF($H3106="","",INDEX([1]NKC!$E$10:$E$5007,$H3106))=$C$8,"",IF($H3106="","",INDEX([1]NKC!$F$10:$F$5007,$H3106)))</f>
        <v/>
      </c>
      <c r="F3106" s="55" t="str">
        <f ca="1">IF(IF($H3106="","",INDEX([1]NKC!$D$10:$D$5007,$H3106))=$C$8,"",IF($H3106="","",INDEX([1]NKC!$F$10:$F$5007,$H3106)))</f>
        <v/>
      </c>
      <c r="G3106" s="50">
        <f ca="1">IF(SUM(E3106:F3106)=0,0,$G$11+SUM(E$12:$E3106)-SUM(F$12:$F3106))</f>
        <v>0</v>
      </c>
      <c r="H3106" s="51" t="str">
        <f ca="1">IF(IF(TYPE(MATCH($C$8,OFFSET([1]NKC!$D$10,H3105,0):'[1]NKC'!$D$5007,0)+H3105)=16,"",MATCH($C$8,OFFSET([1]NKC!$D$10,H3105,0):'[1]NKC'!$D$5007,0)+H3105)&lt;IF(TYPE(MATCH($C$8,OFFSET([1]NKC!$E$10,H3105,0):'[1]NKC'!$E$5007,0)+H3105)=16,"",MATCH($C$8,OFFSET([1]NKC!$E$10,H3105,0):'[1]NKC'!$E$5007,0)+H3105),IF(TYPE(MATCH($C$8,OFFSET([1]NKC!$D$10,H3105,0):'[1]NKC'!$D$5007,0)+H3105)=16,"",MATCH($C$8,OFFSET([1]NKC!$D$10,H3105,0):'[1]NKC'!$D$5007,0)+H3105),IF(TYPE(MATCH($C$8,OFFSET([1]NKC!$E$10,H3105,0):'[1]NKC'!$E$5007,0)+H3105)=16,"",MATCH($C$8,OFFSET([1]NKC!$E$10,H3105,0):'[1]NKC'!$E$5007,0)+H3105))</f>
        <v/>
      </c>
    </row>
    <row r="3107" spans="1:8" s="52" customFormat="1" ht="14.25" hidden="1">
      <c r="A3107" s="45" t="str">
        <f ca="1">IF($H3107="","",INDEX([1]NKC!$A$10:$A$5007,$H3107))</f>
        <v/>
      </c>
      <c r="B3107" s="46" t="str">
        <f ca="1">IF($H3107="","",INDEX([1]NKC!$B$10:$B$5007,$H3107))</f>
        <v/>
      </c>
      <c r="C3107" s="47" t="str">
        <f ca="1">IF($H3107="","",INDEX([1]NKC!$C$10:$C$5007,$H3107))</f>
        <v/>
      </c>
      <c r="D3107" s="48" t="str">
        <f ca="1">IF(IF($H3107="","",INDEX([1]NKC!$D$10:$D$5007,$H3107))=$C$8,IF($H3107="","",INDEX([1]NKC!$E$10:$E$5007,$H3107)),IF($H3107="","",INDEX([1]NKC!$D$10:$D$5007,$H3107)))</f>
        <v/>
      </c>
      <c r="E3107" s="49" t="str">
        <f ca="1">IF(IF($H3107="","",INDEX([1]NKC!$E$10:$E$5007,$H3107))=$C$8,"",IF($H3107="","",INDEX([1]NKC!$F$10:$F$5007,$H3107)))</f>
        <v/>
      </c>
      <c r="F3107" s="55" t="str">
        <f ca="1">IF(IF($H3107="","",INDEX([1]NKC!$D$10:$D$5007,$H3107))=$C$8,"",IF($H3107="","",INDEX([1]NKC!$F$10:$F$5007,$H3107)))</f>
        <v/>
      </c>
      <c r="G3107" s="50">
        <f ca="1">IF(SUM(E3107:F3107)=0,0,$G$11+SUM(E$12:$E3107)-SUM(F$12:$F3107))</f>
        <v>0</v>
      </c>
      <c r="H3107" s="51" t="str">
        <f ca="1">IF(IF(TYPE(MATCH($C$8,OFFSET([1]NKC!$D$10,H3106,0):'[1]NKC'!$D$5007,0)+H3106)=16,"",MATCH($C$8,OFFSET([1]NKC!$D$10,H3106,0):'[1]NKC'!$D$5007,0)+H3106)&lt;IF(TYPE(MATCH($C$8,OFFSET([1]NKC!$E$10,H3106,0):'[1]NKC'!$E$5007,0)+H3106)=16,"",MATCH($C$8,OFFSET([1]NKC!$E$10,H3106,0):'[1]NKC'!$E$5007,0)+H3106),IF(TYPE(MATCH($C$8,OFFSET([1]NKC!$D$10,H3106,0):'[1]NKC'!$D$5007,0)+H3106)=16,"",MATCH($C$8,OFFSET([1]NKC!$D$10,H3106,0):'[1]NKC'!$D$5007,0)+H3106),IF(TYPE(MATCH($C$8,OFFSET([1]NKC!$E$10,H3106,0):'[1]NKC'!$E$5007,0)+H3106)=16,"",MATCH($C$8,OFFSET([1]NKC!$E$10,H3106,0):'[1]NKC'!$E$5007,0)+H3106))</f>
        <v/>
      </c>
    </row>
    <row r="3108" spans="1:8" s="52" customFormat="1" ht="14.25" hidden="1">
      <c r="A3108" s="45" t="str">
        <f ca="1">IF($H3108="","",INDEX([1]NKC!$A$10:$A$5007,$H3108))</f>
        <v/>
      </c>
      <c r="B3108" s="46" t="str">
        <f ca="1">IF($H3108="","",INDEX([1]NKC!$B$10:$B$5007,$H3108))</f>
        <v/>
      </c>
      <c r="C3108" s="47" t="str">
        <f ca="1">IF($H3108="","",INDEX([1]NKC!$C$10:$C$5007,$H3108))</f>
        <v/>
      </c>
      <c r="D3108" s="48" t="str">
        <f ca="1">IF(IF($H3108="","",INDEX([1]NKC!$D$10:$D$5007,$H3108))=$C$8,IF($H3108="","",INDEX([1]NKC!$E$10:$E$5007,$H3108)),IF($H3108="","",INDEX([1]NKC!$D$10:$D$5007,$H3108)))</f>
        <v/>
      </c>
      <c r="E3108" s="49" t="str">
        <f ca="1">IF(IF($H3108="","",INDEX([1]NKC!$E$10:$E$5007,$H3108))=$C$8,"",IF($H3108="","",INDEX([1]NKC!$F$10:$F$5007,$H3108)))</f>
        <v/>
      </c>
      <c r="F3108" s="55" t="str">
        <f ca="1">IF(IF($H3108="","",INDEX([1]NKC!$D$10:$D$5007,$H3108))=$C$8,"",IF($H3108="","",INDEX([1]NKC!$F$10:$F$5007,$H3108)))</f>
        <v/>
      </c>
      <c r="G3108" s="50">
        <f ca="1">IF(SUM(E3108:F3108)=0,0,$G$11+SUM(E$12:$E3108)-SUM(F$12:$F3108))</f>
        <v>0</v>
      </c>
      <c r="H3108" s="51" t="str">
        <f ca="1">IF(IF(TYPE(MATCH($C$8,OFFSET([1]NKC!$D$10,H3107,0):'[1]NKC'!$D$5007,0)+H3107)=16,"",MATCH($C$8,OFFSET([1]NKC!$D$10,H3107,0):'[1]NKC'!$D$5007,0)+H3107)&lt;IF(TYPE(MATCH($C$8,OFFSET([1]NKC!$E$10,H3107,0):'[1]NKC'!$E$5007,0)+H3107)=16,"",MATCH($C$8,OFFSET([1]NKC!$E$10,H3107,0):'[1]NKC'!$E$5007,0)+H3107),IF(TYPE(MATCH($C$8,OFFSET([1]NKC!$D$10,H3107,0):'[1]NKC'!$D$5007,0)+H3107)=16,"",MATCH($C$8,OFFSET([1]NKC!$D$10,H3107,0):'[1]NKC'!$D$5007,0)+H3107),IF(TYPE(MATCH($C$8,OFFSET([1]NKC!$E$10,H3107,0):'[1]NKC'!$E$5007,0)+H3107)=16,"",MATCH($C$8,OFFSET([1]NKC!$E$10,H3107,0):'[1]NKC'!$E$5007,0)+H3107))</f>
        <v/>
      </c>
    </row>
    <row r="3109" spans="1:8" s="52" customFormat="1" ht="14.25" hidden="1">
      <c r="A3109" s="45" t="str">
        <f ca="1">IF($H3109="","",INDEX([1]NKC!$A$10:$A$5007,$H3109))</f>
        <v/>
      </c>
      <c r="B3109" s="46" t="str">
        <f ca="1">IF($H3109="","",INDEX([1]NKC!$B$10:$B$5007,$H3109))</f>
        <v/>
      </c>
      <c r="C3109" s="47" t="str">
        <f ca="1">IF($H3109="","",INDEX([1]NKC!$C$10:$C$5007,$H3109))</f>
        <v/>
      </c>
      <c r="D3109" s="48" t="str">
        <f ca="1">IF(IF($H3109="","",INDEX([1]NKC!$D$10:$D$5007,$H3109))=$C$8,IF($H3109="","",INDEX([1]NKC!$E$10:$E$5007,$H3109)),IF($H3109="","",INDEX([1]NKC!$D$10:$D$5007,$H3109)))</f>
        <v/>
      </c>
      <c r="E3109" s="49" t="str">
        <f ca="1">IF(IF($H3109="","",INDEX([1]NKC!$E$10:$E$5007,$H3109))=$C$8,"",IF($H3109="","",INDEX([1]NKC!$F$10:$F$5007,$H3109)))</f>
        <v/>
      </c>
      <c r="F3109" s="55" t="str">
        <f ca="1">IF(IF($H3109="","",INDEX([1]NKC!$D$10:$D$5007,$H3109))=$C$8,"",IF($H3109="","",INDEX([1]NKC!$F$10:$F$5007,$H3109)))</f>
        <v/>
      </c>
      <c r="G3109" s="50">
        <f ca="1">IF(SUM(E3109:F3109)=0,0,$G$11+SUM(E$12:$E3109)-SUM(F$12:$F3109))</f>
        <v>0</v>
      </c>
      <c r="H3109" s="51" t="str">
        <f ca="1">IF(IF(TYPE(MATCH($C$8,OFFSET([1]NKC!$D$10,H3108,0):'[1]NKC'!$D$5007,0)+H3108)=16,"",MATCH($C$8,OFFSET([1]NKC!$D$10,H3108,0):'[1]NKC'!$D$5007,0)+H3108)&lt;IF(TYPE(MATCH($C$8,OFFSET([1]NKC!$E$10,H3108,0):'[1]NKC'!$E$5007,0)+H3108)=16,"",MATCH($C$8,OFFSET([1]NKC!$E$10,H3108,0):'[1]NKC'!$E$5007,0)+H3108),IF(TYPE(MATCH($C$8,OFFSET([1]NKC!$D$10,H3108,0):'[1]NKC'!$D$5007,0)+H3108)=16,"",MATCH($C$8,OFFSET([1]NKC!$D$10,H3108,0):'[1]NKC'!$D$5007,0)+H3108),IF(TYPE(MATCH($C$8,OFFSET([1]NKC!$E$10,H3108,0):'[1]NKC'!$E$5007,0)+H3108)=16,"",MATCH($C$8,OFFSET([1]NKC!$E$10,H3108,0):'[1]NKC'!$E$5007,0)+H3108))</f>
        <v/>
      </c>
    </row>
    <row r="3110" spans="1:8" s="52" customFormat="1" ht="14.25" hidden="1">
      <c r="A3110" s="45" t="str">
        <f ca="1">IF($H3110="","",INDEX([1]NKC!$A$10:$A$5007,$H3110))</f>
        <v/>
      </c>
      <c r="B3110" s="46" t="str">
        <f ca="1">IF($H3110="","",INDEX([1]NKC!$B$10:$B$5007,$H3110))</f>
        <v/>
      </c>
      <c r="C3110" s="47" t="str">
        <f ca="1">IF($H3110="","",INDEX([1]NKC!$C$10:$C$5007,$H3110))</f>
        <v/>
      </c>
      <c r="D3110" s="48" t="str">
        <f ca="1">IF(IF($H3110="","",INDEX([1]NKC!$D$10:$D$5007,$H3110))=$C$8,IF($H3110="","",INDEX([1]NKC!$E$10:$E$5007,$H3110)),IF($H3110="","",INDEX([1]NKC!$D$10:$D$5007,$H3110)))</f>
        <v/>
      </c>
      <c r="E3110" s="49" t="str">
        <f ca="1">IF(IF($H3110="","",INDEX([1]NKC!$E$10:$E$5007,$H3110))=$C$8,"",IF($H3110="","",INDEX([1]NKC!$F$10:$F$5007,$H3110)))</f>
        <v/>
      </c>
      <c r="F3110" s="55" t="str">
        <f ca="1">IF(IF($H3110="","",INDEX([1]NKC!$D$10:$D$5007,$H3110))=$C$8,"",IF($H3110="","",INDEX([1]NKC!$F$10:$F$5007,$H3110)))</f>
        <v/>
      </c>
      <c r="G3110" s="50">
        <f ca="1">IF(SUM(E3110:F3110)=0,0,$G$11+SUM(E$12:$E3110)-SUM(F$12:$F3110))</f>
        <v>0</v>
      </c>
      <c r="H3110" s="51" t="str">
        <f ca="1">IF(IF(TYPE(MATCH($C$8,OFFSET([1]NKC!$D$10,H3109,0):'[1]NKC'!$D$5007,0)+H3109)=16,"",MATCH($C$8,OFFSET([1]NKC!$D$10,H3109,0):'[1]NKC'!$D$5007,0)+H3109)&lt;IF(TYPE(MATCH($C$8,OFFSET([1]NKC!$E$10,H3109,0):'[1]NKC'!$E$5007,0)+H3109)=16,"",MATCH($C$8,OFFSET([1]NKC!$E$10,H3109,0):'[1]NKC'!$E$5007,0)+H3109),IF(TYPE(MATCH($C$8,OFFSET([1]NKC!$D$10,H3109,0):'[1]NKC'!$D$5007,0)+H3109)=16,"",MATCH($C$8,OFFSET([1]NKC!$D$10,H3109,0):'[1]NKC'!$D$5007,0)+H3109),IF(TYPE(MATCH($C$8,OFFSET([1]NKC!$E$10,H3109,0):'[1]NKC'!$E$5007,0)+H3109)=16,"",MATCH($C$8,OFFSET([1]NKC!$E$10,H3109,0):'[1]NKC'!$E$5007,0)+H3109))</f>
        <v/>
      </c>
    </row>
    <row r="3111" spans="1:8" s="52" customFormat="1" ht="14.25" hidden="1">
      <c r="A3111" s="45" t="str">
        <f ca="1">IF($H3111="","",INDEX([1]NKC!$A$10:$A$5007,$H3111))</f>
        <v/>
      </c>
      <c r="B3111" s="46" t="str">
        <f ca="1">IF($H3111="","",INDEX([1]NKC!$B$10:$B$5007,$H3111))</f>
        <v/>
      </c>
      <c r="C3111" s="47" t="str">
        <f ca="1">IF($H3111="","",INDEX([1]NKC!$C$10:$C$5007,$H3111))</f>
        <v/>
      </c>
      <c r="D3111" s="48" t="str">
        <f ca="1">IF(IF($H3111="","",INDEX([1]NKC!$D$10:$D$5007,$H3111))=$C$8,IF($H3111="","",INDEX([1]NKC!$E$10:$E$5007,$H3111)),IF($H3111="","",INDEX([1]NKC!$D$10:$D$5007,$H3111)))</f>
        <v/>
      </c>
      <c r="E3111" s="49" t="str">
        <f ca="1">IF(IF($H3111="","",INDEX([1]NKC!$E$10:$E$5007,$H3111))=$C$8,"",IF($H3111="","",INDEX([1]NKC!$F$10:$F$5007,$H3111)))</f>
        <v/>
      </c>
      <c r="F3111" s="55" t="str">
        <f ca="1">IF(IF($H3111="","",INDEX([1]NKC!$D$10:$D$5007,$H3111))=$C$8,"",IF($H3111="","",INDEX([1]NKC!$F$10:$F$5007,$H3111)))</f>
        <v/>
      </c>
      <c r="G3111" s="50">
        <f ca="1">IF(SUM(E3111:F3111)=0,0,$G$11+SUM(E$12:$E3111)-SUM(F$12:$F3111))</f>
        <v>0</v>
      </c>
      <c r="H3111" s="51" t="str">
        <f ca="1">IF(IF(TYPE(MATCH($C$8,OFFSET([1]NKC!$D$10,H3110,0):'[1]NKC'!$D$5007,0)+H3110)=16,"",MATCH($C$8,OFFSET([1]NKC!$D$10,H3110,0):'[1]NKC'!$D$5007,0)+H3110)&lt;IF(TYPE(MATCH($C$8,OFFSET([1]NKC!$E$10,H3110,0):'[1]NKC'!$E$5007,0)+H3110)=16,"",MATCH($C$8,OFFSET([1]NKC!$E$10,H3110,0):'[1]NKC'!$E$5007,0)+H3110),IF(TYPE(MATCH($C$8,OFFSET([1]NKC!$D$10,H3110,0):'[1]NKC'!$D$5007,0)+H3110)=16,"",MATCH($C$8,OFFSET([1]NKC!$D$10,H3110,0):'[1]NKC'!$D$5007,0)+H3110),IF(TYPE(MATCH($C$8,OFFSET([1]NKC!$E$10,H3110,0):'[1]NKC'!$E$5007,0)+H3110)=16,"",MATCH($C$8,OFFSET([1]NKC!$E$10,H3110,0):'[1]NKC'!$E$5007,0)+H3110))</f>
        <v/>
      </c>
    </row>
    <row r="3112" spans="1:8" s="52" customFormat="1" ht="14.25" hidden="1">
      <c r="A3112" s="45" t="str">
        <f ca="1">IF($H3112="","",INDEX([1]NKC!$A$10:$A$5007,$H3112))</f>
        <v/>
      </c>
      <c r="B3112" s="46" t="str">
        <f ca="1">IF($H3112="","",INDEX([1]NKC!$B$10:$B$5007,$H3112))</f>
        <v/>
      </c>
      <c r="C3112" s="47" t="str">
        <f ca="1">IF($H3112="","",INDEX([1]NKC!$C$10:$C$5007,$H3112))</f>
        <v/>
      </c>
      <c r="D3112" s="48" t="str">
        <f ca="1">IF(IF($H3112="","",INDEX([1]NKC!$D$10:$D$5007,$H3112))=$C$8,IF($H3112="","",INDEX([1]NKC!$E$10:$E$5007,$H3112)),IF($H3112="","",INDEX([1]NKC!$D$10:$D$5007,$H3112)))</f>
        <v/>
      </c>
      <c r="E3112" s="49" t="str">
        <f ca="1">IF(IF($H3112="","",INDEX([1]NKC!$E$10:$E$5007,$H3112))=$C$8,"",IF($H3112="","",INDEX([1]NKC!$F$10:$F$5007,$H3112)))</f>
        <v/>
      </c>
      <c r="F3112" s="55" t="str">
        <f ca="1">IF(IF($H3112="","",INDEX([1]NKC!$D$10:$D$5007,$H3112))=$C$8,"",IF($H3112="","",INDEX([1]NKC!$F$10:$F$5007,$H3112)))</f>
        <v/>
      </c>
      <c r="G3112" s="50">
        <f ca="1">IF(SUM(E3112:F3112)=0,0,$G$11+SUM(E$12:$E3112)-SUM(F$12:$F3112))</f>
        <v>0</v>
      </c>
      <c r="H3112" s="51" t="str">
        <f ca="1">IF(IF(TYPE(MATCH($C$8,OFFSET([1]NKC!$D$10,H3111,0):'[1]NKC'!$D$5007,0)+H3111)=16,"",MATCH($C$8,OFFSET([1]NKC!$D$10,H3111,0):'[1]NKC'!$D$5007,0)+H3111)&lt;IF(TYPE(MATCH($C$8,OFFSET([1]NKC!$E$10,H3111,0):'[1]NKC'!$E$5007,0)+H3111)=16,"",MATCH($C$8,OFFSET([1]NKC!$E$10,H3111,0):'[1]NKC'!$E$5007,0)+H3111),IF(TYPE(MATCH($C$8,OFFSET([1]NKC!$D$10,H3111,0):'[1]NKC'!$D$5007,0)+H3111)=16,"",MATCH($C$8,OFFSET([1]NKC!$D$10,H3111,0):'[1]NKC'!$D$5007,0)+H3111),IF(TYPE(MATCH($C$8,OFFSET([1]NKC!$E$10,H3111,0):'[1]NKC'!$E$5007,0)+H3111)=16,"",MATCH($C$8,OFFSET([1]NKC!$E$10,H3111,0):'[1]NKC'!$E$5007,0)+H3111))</f>
        <v/>
      </c>
    </row>
    <row r="3113" spans="1:8" s="52" customFormat="1" ht="14.25" hidden="1">
      <c r="A3113" s="45" t="str">
        <f ca="1">IF($H3113="","",INDEX([1]NKC!$A$10:$A$5007,$H3113))</f>
        <v/>
      </c>
      <c r="B3113" s="46" t="str">
        <f ca="1">IF($H3113="","",INDEX([1]NKC!$B$10:$B$5007,$H3113))</f>
        <v/>
      </c>
      <c r="C3113" s="47" t="str">
        <f ca="1">IF($H3113="","",INDEX([1]NKC!$C$10:$C$5007,$H3113))</f>
        <v/>
      </c>
      <c r="D3113" s="48" t="str">
        <f ca="1">IF(IF($H3113="","",INDEX([1]NKC!$D$10:$D$5007,$H3113))=$C$8,IF($H3113="","",INDEX([1]NKC!$E$10:$E$5007,$H3113)),IF($H3113="","",INDEX([1]NKC!$D$10:$D$5007,$H3113)))</f>
        <v/>
      </c>
      <c r="E3113" s="49" t="str">
        <f ca="1">IF(IF($H3113="","",INDEX([1]NKC!$E$10:$E$5007,$H3113))=$C$8,"",IF($H3113="","",INDEX([1]NKC!$F$10:$F$5007,$H3113)))</f>
        <v/>
      </c>
      <c r="F3113" s="55" t="str">
        <f ca="1">IF(IF($H3113="","",INDEX([1]NKC!$D$10:$D$5007,$H3113))=$C$8,"",IF($H3113="","",INDEX([1]NKC!$F$10:$F$5007,$H3113)))</f>
        <v/>
      </c>
      <c r="G3113" s="50">
        <f ca="1">IF(SUM(E3113:F3113)=0,0,$G$11+SUM(E$12:$E3113)-SUM(F$12:$F3113))</f>
        <v>0</v>
      </c>
      <c r="H3113" s="51" t="str">
        <f ca="1">IF(IF(TYPE(MATCH($C$8,OFFSET([1]NKC!$D$10,H3112,0):'[1]NKC'!$D$5007,0)+H3112)=16,"",MATCH($C$8,OFFSET([1]NKC!$D$10,H3112,0):'[1]NKC'!$D$5007,0)+H3112)&lt;IF(TYPE(MATCH($C$8,OFFSET([1]NKC!$E$10,H3112,0):'[1]NKC'!$E$5007,0)+H3112)=16,"",MATCH($C$8,OFFSET([1]NKC!$E$10,H3112,0):'[1]NKC'!$E$5007,0)+H3112),IF(TYPE(MATCH($C$8,OFFSET([1]NKC!$D$10,H3112,0):'[1]NKC'!$D$5007,0)+H3112)=16,"",MATCH($C$8,OFFSET([1]NKC!$D$10,H3112,0):'[1]NKC'!$D$5007,0)+H3112),IF(TYPE(MATCH($C$8,OFFSET([1]NKC!$E$10,H3112,0):'[1]NKC'!$E$5007,0)+H3112)=16,"",MATCH($C$8,OFFSET([1]NKC!$E$10,H3112,0):'[1]NKC'!$E$5007,0)+H3112))</f>
        <v/>
      </c>
    </row>
    <row r="3114" spans="1:8" s="52" customFormat="1" ht="14.25" hidden="1">
      <c r="A3114" s="45" t="str">
        <f ca="1">IF($H3114="","",INDEX([1]NKC!$A$10:$A$5007,$H3114))</f>
        <v/>
      </c>
      <c r="B3114" s="46" t="str">
        <f ca="1">IF($H3114="","",INDEX([1]NKC!$B$10:$B$5007,$H3114))</f>
        <v/>
      </c>
      <c r="C3114" s="47" t="str">
        <f ca="1">IF($H3114="","",INDEX([1]NKC!$C$10:$C$5007,$H3114))</f>
        <v/>
      </c>
      <c r="D3114" s="48" t="str">
        <f ca="1">IF(IF($H3114="","",INDEX([1]NKC!$D$10:$D$5007,$H3114))=$C$8,IF($H3114="","",INDEX([1]NKC!$E$10:$E$5007,$H3114)),IF($H3114="","",INDEX([1]NKC!$D$10:$D$5007,$H3114)))</f>
        <v/>
      </c>
      <c r="E3114" s="49" t="str">
        <f ca="1">IF(IF($H3114="","",INDEX([1]NKC!$E$10:$E$5007,$H3114))=$C$8,"",IF($H3114="","",INDEX([1]NKC!$F$10:$F$5007,$H3114)))</f>
        <v/>
      </c>
      <c r="F3114" s="55" t="str">
        <f ca="1">IF(IF($H3114="","",INDEX([1]NKC!$D$10:$D$5007,$H3114))=$C$8,"",IF($H3114="","",INDEX([1]NKC!$F$10:$F$5007,$H3114)))</f>
        <v/>
      </c>
      <c r="G3114" s="50">
        <f ca="1">IF(SUM(E3114:F3114)=0,0,$G$11+SUM(E$12:$E3114)-SUM(F$12:$F3114))</f>
        <v>0</v>
      </c>
      <c r="H3114" s="51" t="str">
        <f ca="1">IF(IF(TYPE(MATCH($C$8,OFFSET([1]NKC!$D$10,H3113,0):'[1]NKC'!$D$5007,0)+H3113)=16,"",MATCH($C$8,OFFSET([1]NKC!$D$10,H3113,0):'[1]NKC'!$D$5007,0)+H3113)&lt;IF(TYPE(MATCH($C$8,OFFSET([1]NKC!$E$10,H3113,0):'[1]NKC'!$E$5007,0)+H3113)=16,"",MATCH($C$8,OFFSET([1]NKC!$E$10,H3113,0):'[1]NKC'!$E$5007,0)+H3113),IF(TYPE(MATCH($C$8,OFFSET([1]NKC!$D$10,H3113,0):'[1]NKC'!$D$5007,0)+H3113)=16,"",MATCH($C$8,OFFSET([1]NKC!$D$10,H3113,0):'[1]NKC'!$D$5007,0)+H3113),IF(TYPE(MATCH($C$8,OFFSET([1]NKC!$E$10,H3113,0):'[1]NKC'!$E$5007,0)+H3113)=16,"",MATCH($C$8,OFFSET([1]NKC!$E$10,H3113,0):'[1]NKC'!$E$5007,0)+H3113))</f>
        <v/>
      </c>
    </row>
    <row r="3115" spans="1:8" s="52" customFormat="1" ht="14.25" hidden="1">
      <c r="A3115" s="45" t="str">
        <f ca="1">IF($H3115="","",INDEX([1]NKC!$A$10:$A$5007,$H3115))</f>
        <v/>
      </c>
      <c r="B3115" s="46" t="str">
        <f ca="1">IF($H3115="","",INDEX([1]NKC!$B$10:$B$5007,$H3115))</f>
        <v/>
      </c>
      <c r="C3115" s="47" t="str">
        <f ca="1">IF($H3115="","",INDEX([1]NKC!$C$10:$C$5007,$H3115))</f>
        <v/>
      </c>
      <c r="D3115" s="48" t="str">
        <f ca="1">IF(IF($H3115="","",INDEX([1]NKC!$D$10:$D$5007,$H3115))=$C$8,IF($H3115="","",INDEX([1]NKC!$E$10:$E$5007,$H3115)),IF($H3115="","",INDEX([1]NKC!$D$10:$D$5007,$H3115)))</f>
        <v/>
      </c>
      <c r="E3115" s="49" t="str">
        <f ca="1">IF(IF($H3115="","",INDEX([1]NKC!$E$10:$E$5007,$H3115))=$C$8,"",IF($H3115="","",INDEX([1]NKC!$F$10:$F$5007,$H3115)))</f>
        <v/>
      </c>
      <c r="F3115" s="55" t="str">
        <f ca="1">IF(IF($H3115="","",INDEX([1]NKC!$D$10:$D$5007,$H3115))=$C$8,"",IF($H3115="","",INDEX([1]NKC!$F$10:$F$5007,$H3115)))</f>
        <v/>
      </c>
      <c r="G3115" s="50">
        <f ca="1">IF(SUM(E3115:F3115)=0,0,$G$11+SUM(E$12:$E3115)-SUM(F$12:$F3115))</f>
        <v>0</v>
      </c>
      <c r="H3115" s="51" t="str">
        <f ca="1">IF(IF(TYPE(MATCH($C$8,OFFSET([1]NKC!$D$10,H3114,0):'[1]NKC'!$D$5007,0)+H3114)=16,"",MATCH($C$8,OFFSET([1]NKC!$D$10,H3114,0):'[1]NKC'!$D$5007,0)+H3114)&lt;IF(TYPE(MATCH($C$8,OFFSET([1]NKC!$E$10,H3114,0):'[1]NKC'!$E$5007,0)+H3114)=16,"",MATCH($C$8,OFFSET([1]NKC!$E$10,H3114,0):'[1]NKC'!$E$5007,0)+H3114),IF(TYPE(MATCH($C$8,OFFSET([1]NKC!$D$10,H3114,0):'[1]NKC'!$D$5007,0)+H3114)=16,"",MATCH($C$8,OFFSET([1]NKC!$D$10,H3114,0):'[1]NKC'!$D$5007,0)+H3114),IF(TYPE(MATCH($C$8,OFFSET([1]NKC!$E$10,H3114,0):'[1]NKC'!$E$5007,0)+H3114)=16,"",MATCH($C$8,OFFSET([1]NKC!$E$10,H3114,0):'[1]NKC'!$E$5007,0)+H3114))</f>
        <v/>
      </c>
    </row>
    <row r="3116" spans="1:8" s="52" customFormat="1" ht="14.25" hidden="1">
      <c r="A3116" s="45" t="str">
        <f ca="1">IF($H3116="","",INDEX([1]NKC!$A$10:$A$5007,$H3116))</f>
        <v/>
      </c>
      <c r="B3116" s="46" t="str">
        <f ca="1">IF($H3116="","",INDEX([1]NKC!$B$10:$B$5007,$H3116))</f>
        <v/>
      </c>
      <c r="C3116" s="47" t="str">
        <f ca="1">IF($H3116="","",INDEX([1]NKC!$C$10:$C$5007,$H3116))</f>
        <v/>
      </c>
      <c r="D3116" s="48" t="str">
        <f ca="1">IF(IF($H3116="","",INDEX([1]NKC!$D$10:$D$5007,$H3116))=$C$8,IF($H3116="","",INDEX([1]NKC!$E$10:$E$5007,$H3116)),IF($H3116="","",INDEX([1]NKC!$D$10:$D$5007,$H3116)))</f>
        <v/>
      </c>
      <c r="E3116" s="49" t="str">
        <f ca="1">IF(IF($H3116="","",INDEX([1]NKC!$E$10:$E$5007,$H3116))=$C$8,"",IF($H3116="","",INDEX([1]NKC!$F$10:$F$5007,$H3116)))</f>
        <v/>
      </c>
      <c r="F3116" s="55" t="str">
        <f ca="1">IF(IF($H3116="","",INDEX([1]NKC!$D$10:$D$5007,$H3116))=$C$8,"",IF($H3116="","",INDEX([1]NKC!$F$10:$F$5007,$H3116)))</f>
        <v/>
      </c>
      <c r="G3116" s="50">
        <f ca="1">IF(SUM(E3116:F3116)=0,0,$G$11+SUM(E$12:$E3116)-SUM(F$12:$F3116))</f>
        <v>0</v>
      </c>
      <c r="H3116" s="51" t="str">
        <f ca="1">IF(IF(TYPE(MATCH($C$8,OFFSET([1]NKC!$D$10,H3115,0):'[1]NKC'!$D$5007,0)+H3115)=16,"",MATCH($C$8,OFFSET([1]NKC!$D$10,H3115,0):'[1]NKC'!$D$5007,0)+H3115)&lt;IF(TYPE(MATCH($C$8,OFFSET([1]NKC!$E$10,H3115,0):'[1]NKC'!$E$5007,0)+H3115)=16,"",MATCH($C$8,OFFSET([1]NKC!$E$10,H3115,0):'[1]NKC'!$E$5007,0)+H3115),IF(TYPE(MATCH($C$8,OFFSET([1]NKC!$D$10,H3115,0):'[1]NKC'!$D$5007,0)+H3115)=16,"",MATCH($C$8,OFFSET([1]NKC!$D$10,H3115,0):'[1]NKC'!$D$5007,0)+H3115),IF(TYPE(MATCH($C$8,OFFSET([1]NKC!$E$10,H3115,0):'[1]NKC'!$E$5007,0)+H3115)=16,"",MATCH($C$8,OFFSET([1]NKC!$E$10,H3115,0):'[1]NKC'!$E$5007,0)+H3115))</f>
        <v/>
      </c>
    </row>
    <row r="3117" spans="1:8" s="52" customFormat="1" ht="14.25" hidden="1">
      <c r="A3117" s="45" t="str">
        <f ca="1">IF($H3117="","",INDEX([1]NKC!$A$10:$A$5007,$H3117))</f>
        <v/>
      </c>
      <c r="B3117" s="46" t="str">
        <f ca="1">IF($H3117="","",INDEX([1]NKC!$B$10:$B$5007,$H3117))</f>
        <v/>
      </c>
      <c r="C3117" s="47" t="str">
        <f ca="1">IF($H3117="","",INDEX([1]NKC!$C$10:$C$5007,$H3117))</f>
        <v/>
      </c>
      <c r="D3117" s="48" t="str">
        <f ca="1">IF(IF($H3117="","",INDEX([1]NKC!$D$10:$D$5007,$H3117))=$C$8,IF($H3117="","",INDEX([1]NKC!$E$10:$E$5007,$H3117)),IF($H3117="","",INDEX([1]NKC!$D$10:$D$5007,$H3117)))</f>
        <v/>
      </c>
      <c r="E3117" s="49" t="str">
        <f ca="1">IF(IF($H3117="","",INDEX([1]NKC!$E$10:$E$5007,$H3117))=$C$8,"",IF($H3117="","",INDEX([1]NKC!$F$10:$F$5007,$H3117)))</f>
        <v/>
      </c>
      <c r="F3117" s="55" t="str">
        <f ca="1">IF(IF($H3117="","",INDEX([1]NKC!$D$10:$D$5007,$H3117))=$C$8,"",IF($H3117="","",INDEX([1]NKC!$F$10:$F$5007,$H3117)))</f>
        <v/>
      </c>
      <c r="G3117" s="50">
        <f ca="1">IF(SUM(E3117:F3117)=0,0,$G$11+SUM(E$12:$E3117)-SUM(F$12:$F3117))</f>
        <v>0</v>
      </c>
      <c r="H3117" s="51" t="str">
        <f ca="1">IF(IF(TYPE(MATCH($C$8,OFFSET([1]NKC!$D$10,H3116,0):'[1]NKC'!$D$5007,0)+H3116)=16,"",MATCH($C$8,OFFSET([1]NKC!$D$10,H3116,0):'[1]NKC'!$D$5007,0)+H3116)&lt;IF(TYPE(MATCH($C$8,OFFSET([1]NKC!$E$10,H3116,0):'[1]NKC'!$E$5007,0)+H3116)=16,"",MATCH($C$8,OFFSET([1]NKC!$E$10,H3116,0):'[1]NKC'!$E$5007,0)+H3116),IF(TYPE(MATCH($C$8,OFFSET([1]NKC!$D$10,H3116,0):'[1]NKC'!$D$5007,0)+H3116)=16,"",MATCH($C$8,OFFSET([1]NKC!$D$10,H3116,0):'[1]NKC'!$D$5007,0)+H3116),IF(TYPE(MATCH($C$8,OFFSET([1]NKC!$E$10,H3116,0):'[1]NKC'!$E$5007,0)+H3116)=16,"",MATCH($C$8,OFFSET([1]NKC!$E$10,H3116,0):'[1]NKC'!$E$5007,0)+H3116))</f>
        <v/>
      </c>
    </row>
    <row r="3118" spans="1:8" s="52" customFormat="1" ht="14.25" hidden="1">
      <c r="A3118" s="45" t="str">
        <f ca="1">IF($H3118="","",INDEX([1]NKC!$A$10:$A$5007,$H3118))</f>
        <v/>
      </c>
      <c r="B3118" s="46" t="str">
        <f ca="1">IF($H3118="","",INDEX([1]NKC!$B$10:$B$5007,$H3118))</f>
        <v/>
      </c>
      <c r="C3118" s="47" t="str">
        <f ca="1">IF($H3118="","",INDEX([1]NKC!$C$10:$C$5007,$H3118))</f>
        <v/>
      </c>
      <c r="D3118" s="48" t="str">
        <f ca="1">IF(IF($H3118="","",INDEX([1]NKC!$D$10:$D$5007,$H3118))=$C$8,IF($H3118="","",INDEX([1]NKC!$E$10:$E$5007,$H3118)),IF($H3118="","",INDEX([1]NKC!$D$10:$D$5007,$H3118)))</f>
        <v/>
      </c>
      <c r="E3118" s="49" t="str">
        <f ca="1">IF(IF($H3118="","",INDEX([1]NKC!$E$10:$E$5007,$H3118))=$C$8,"",IF($H3118="","",INDEX([1]NKC!$F$10:$F$5007,$H3118)))</f>
        <v/>
      </c>
      <c r="F3118" s="55" t="str">
        <f ca="1">IF(IF($H3118="","",INDEX([1]NKC!$D$10:$D$5007,$H3118))=$C$8,"",IF($H3118="","",INDEX([1]NKC!$F$10:$F$5007,$H3118)))</f>
        <v/>
      </c>
      <c r="G3118" s="50">
        <f ca="1">IF(SUM(E3118:F3118)=0,0,$G$11+SUM(E$12:$E3118)-SUM(F$12:$F3118))</f>
        <v>0</v>
      </c>
      <c r="H3118" s="51" t="str">
        <f ca="1">IF(IF(TYPE(MATCH($C$8,OFFSET([1]NKC!$D$10,H3117,0):'[1]NKC'!$D$5007,0)+H3117)=16,"",MATCH($C$8,OFFSET([1]NKC!$D$10,H3117,0):'[1]NKC'!$D$5007,0)+H3117)&lt;IF(TYPE(MATCH($C$8,OFFSET([1]NKC!$E$10,H3117,0):'[1]NKC'!$E$5007,0)+H3117)=16,"",MATCH($C$8,OFFSET([1]NKC!$E$10,H3117,0):'[1]NKC'!$E$5007,0)+H3117),IF(TYPE(MATCH($C$8,OFFSET([1]NKC!$D$10,H3117,0):'[1]NKC'!$D$5007,0)+H3117)=16,"",MATCH($C$8,OFFSET([1]NKC!$D$10,H3117,0):'[1]NKC'!$D$5007,0)+H3117),IF(TYPE(MATCH($C$8,OFFSET([1]NKC!$E$10,H3117,0):'[1]NKC'!$E$5007,0)+H3117)=16,"",MATCH($C$8,OFFSET([1]NKC!$E$10,H3117,0):'[1]NKC'!$E$5007,0)+H3117))</f>
        <v/>
      </c>
    </row>
    <row r="3119" spans="1:8" s="52" customFormat="1" ht="14.25" hidden="1">
      <c r="A3119" s="45" t="str">
        <f ca="1">IF($H3119="","",INDEX([1]NKC!$A$10:$A$5007,$H3119))</f>
        <v/>
      </c>
      <c r="B3119" s="46" t="str">
        <f ca="1">IF($H3119="","",INDEX([1]NKC!$B$10:$B$5007,$H3119))</f>
        <v/>
      </c>
      <c r="C3119" s="47" t="str">
        <f ca="1">IF($H3119="","",INDEX([1]NKC!$C$10:$C$5007,$H3119))</f>
        <v/>
      </c>
      <c r="D3119" s="48" t="str">
        <f ca="1">IF(IF($H3119="","",INDEX([1]NKC!$D$10:$D$5007,$H3119))=$C$8,IF($H3119="","",INDEX([1]NKC!$E$10:$E$5007,$H3119)),IF($H3119="","",INDEX([1]NKC!$D$10:$D$5007,$H3119)))</f>
        <v/>
      </c>
      <c r="E3119" s="49" t="str">
        <f ca="1">IF(IF($H3119="","",INDEX([1]NKC!$E$10:$E$5007,$H3119))=$C$8,"",IF($H3119="","",INDEX([1]NKC!$F$10:$F$5007,$H3119)))</f>
        <v/>
      </c>
      <c r="F3119" s="55" t="str">
        <f ca="1">IF(IF($H3119="","",INDEX([1]NKC!$D$10:$D$5007,$H3119))=$C$8,"",IF($H3119="","",INDEX([1]NKC!$F$10:$F$5007,$H3119)))</f>
        <v/>
      </c>
      <c r="G3119" s="50">
        <f ca="1">IF(SUM(E3119:F3119)=0,0,$G$11+SUM(E$12:$E3119)-SUM(F$12:$F3119))</f>
        <v>0</v>
      </c>
      <c r="H3119" s="51" t="str">
        <f ca="1">IF(IF(TYPE(MATCH($C$8,OFFSET([1]NKC!$D$10,H3118,0):'[1]NKC'!$D$5007,0)+H3118)=16,"",MATCH($C$8,OFFSET([1]NKC!$D$10,H3118,0):'[1]NKC'!$D$5007,0)+H3118)&lt;IF(TYPE(MATCH($C$8,OFFSET([1]NKC!$E$10,H3118,0):'[1]NKC'!$E$5007,0)+H3118)=16,"",MATCH($C$8,OFFSET([1]NKC!$E$10,H3118,0):'[1]NKC'!$E$5007,0)+H3118),IF(TYPE(MATCH($C$8,OFFSET([1]NKC!$D$10,H3118,0):'[1]NKC'!$D$5007,0)+H3118)=16,"",MATCH($C$8,OFFSET([1]NKC!$D$10,H3118,0):'[1]NKC'!$D$5007,0)+H3118),IF(TYPE(MATCH($C$8,OFFSET([1]NKC!$E$10,H3118,0):'[1]NKC'!$E$5007,0)+H3118)=16,"",MATCH($C$8,OFFSET([1]NKC!$E$10,H3118,0):'[1]NKC'!$E$5007,0)+H3118))</f>
        <v/>
      </c>
    </row>
    <row r="3120" spans="1:8" s="52" customFormat="1" ht="14.25" hidden="1">
      <c r="A3120" s="45" t="str">
        <f ca="1">IF($H3120="","",INDEX([1]NKC!$A$10:$A$5007,$H3120))</f>
        <v/>
      </c>
      <c r="B3120" s="46" t="str">
        <f ca="1">IF($H3120="","",INDEX([1]NKC!$B$10:$B$5007,$H3120))</f>
        <v/>
      </c>
      <c r="C3120" s="47" t="str">
        <f ca="1">IF($H3120="","",INDEX([1]NKC!$C$10:$C$5007,$H3120))</f>
        <v/>
      </c>
      <c r="D3120" s="48" t="str">
        <f ca="1">IF(IF($H3120="","",INDEX([1]NKC!$D$10:$D$5007,$H3120))=$C$8,IF($H3120="","",INDEX([1]NKC!$E$10:$E$5007,$H3120)),IF($H3120="","",INDEX([1]NKC!$D$10:$D$5007,$H3120)))</f>
        <v/>
      </c>
      <c r="E3120" s="49" t="str">
        <f ca="1">IF(IF($H3120="","",INDEX([1]NKC!$E$10:$E$5007,$H3120))=$C$8,"",IF($H3120="","",INDEX([1]NKC!$F$10:$F$5007,$H3120)))</f>
        <v/>
      </c>
      <c r="F3120" s="55" t="str">
        <f ca="1">IF(IF($H3120="","",INDEX([1]NKC!$D$10:$D$5007,$H3120))=$C$8,"",IF($H3120="","",INDEX([1]NKC!$F$10:$F$5007,$H3120)))</f>
        <v/>
      </c>
      <c r="G3120" s="50">
        <f ca="1">IF(SUM(E3120:F3120)=0,0,$G$11+SUM(E$12:$E3120)-SUM(F$12:$F3120))</f>
        <v>0</v>
      </c>
      <c r="H3120" s="51" t="str">
        <f ca="1">IF(IF(TYPE(MATCH($C$8,OFFSET([1]NKC!$D$10,H3119,0):'[1]NKC'!$D$5007,0)+H3119)=16,"",MATCH($C$8,OFFSET([1]NKC!$D$10,H3119,0):'[1]NKC'!$D$5007,0)+H3119)&lt;IF(TYPE(MATCH($C$8,OFFSET([1]NKC!$E$10,H3119,0):'[1]NKC'!$E$5007,0)+H3119)=16,"",MATCH($C$8,OFFSET([1]NKC!$E$10,H3119,0):'[1]NKC'!$E$5007,0)+H3119),IF(TYPE(MATCH($C$8,OFFSET([1]NKC!$D$10,H3119,0):'[1]NKC'!$D$5007,0)+H3119)=16,"",MATCH($C$8,OFFSET([1]NKC!$D$10,H3119,0):'[1]NKC'!$D$5007,0)+H3119),IF(TYPE(MATCH($C$8,OFFSET([1]NKC!$E$10,H3119,0):'[1]NKC'!$E$5007,0)+H3119)=16,"",MATCH($C$8,OFFSET([1]NKC!$E$10,H3119,0):'[1]NKC'!$E$5007,0)+H3119))</f>
        <v/>
      </c>
    </row>
    <row r="3121" spans="1:8" s="52" customFormat="1" ht="14.25" hidden="1">
      <c r="A3121" s="45" t="str">
        <f ca="1">IF($H3121="","",INDEX([1]NKC!$A$10:$A$5007,$H3121))</f>
        <v/>
      </c>
      <c r="B3121" s="46" t="str">
        <f ca="1">IF($H3121="","",INDEX([1]NKC!$B$10:$B$5007,$H3121))</f>
        <v/>
      </c>
      <c r="C3121" s="47" t="str">
        <f ca="1">IF($H3121="","",INDEX([1]NKC!$C$10:$C$5007,$H3121))</f>
        <v/>
      </c>
      <c r="D3121" s="48" t="str">
        <f ca="1">IF(IF($H3121="","",INDEX([1]NKC!$D$10:$D$5007,$H3121))=$C$8,IF($H3121="","",INDEX([1]NKC!$E$10:$E$5007,$H3121)),IF($H3121="","",INDEX([1]NKC!$D$10:$D$5007,$H3121)))</f>
        <v/>
      </c>
      <c r="E3121" s="49" t="str">
        <f ca="1">IF(IF($H3121="","",INDEX([1]NKC!$E$10:$E$5007,$H3121))=$C$8,"",IF($H3121="","",INDEX([1]NKC!$F$10:$F$5007,$H3121)))</f>
        <v/>
      </c>
      <c r="F3121" s="55" t="str">
        <f ca="1">IF(IF($H3121="","",INDEX([1]NKC!$D$10:$D$5007,$H3121))=$C$8,"",IF($H3121="","",INDEX([1]NKC!$F$10:$F$5007,$H3121)))</f>
        <v/>
      </c>
      <c r="G3121" s="50">
        <f ca="1">IF(SUM(E3121:F3121)=0,0,$G$11+SUM(E$12:$E3121)-SUM(F$12:$F3121))</f>
        <v>0</v>
      </c>
      <c r="H3121" s="51" t="str">
        <f ca="1">IF(IF(TYPE(MATCH($C$8,OFFSET([1]NKC!$D$10,H3120,0):'[1]NKC'!$D$5007,0)+H3120)=16,"",MATCH($C$8,OFFSET([1]NKC!$D$10,H3120,0):'[1]NKC'!$D$5007,0)+H3120)&lt;IF(TYPE(MATCH($C$8,OFFSET([1]NKC!$E$10,H3120,0):'[1]NKC'!$E$5007,0)+H3120)=16,"",MATCH($C$8,OFFSET([1]NKC!$E$10,H3120,0):'[1]NKC'!$E$5007,0)+H3120),IF(TYPE(MATCH($C$8,OFFSET([1]NKC!$D$10,H3120,0):'[1]NKC'!$D$5007,0)+H3120)=16,"",MATCH($C$8,OFFSET([1]NKC!$D$10,H3120,0):'[1]NKC'!$D$5007,0)+H3120),IF(TYPE(MATCH($C$8,OFFSET([1]NKC!$E$10,H3120,0):'[1]NKC'!$E$5007,0)+H3120)=16,"",MATCH($C$8,OFFSET([1]NKC!$E$10,H3120,0):'[1]NKC'!$E$5007,0)+H3120))</f>
        <v/>
      </c>
    </row>
    <row r="3122" spans="1:8" s="52" customFormat="1" ht="14.25" hidden="1">
      <c r="A3122" s="45" t="str">
        <f ca="1">IF($H3122="","",INDEX([1]NKC!$A$10:$A$5007,$H3122))</f>
        <v/>
      </c>
      <c r="B3122" s="46" t="str">
        <f ca="1">IF($H3122="","",INDEX([1]NKC!$B$10:$B$5007,$H3122))</f>
        <v/>
      </c>
      <c r="C3122" s="47" t="str">
        <f ca="1">IF($H3122="","",INDEX([1]NKC!$C$10:$C$5007,$H3122))</f>
        <v/>
      </c>
      <c r="D3122" s="48" t="str">
        <f ca="1">IF(IF($H3122="","",INDEX([1]NKC!$D$10:$D$5007,$H3122))=$C$8,IF($H3122="","",INDEX([1]NKC!$E$10:$E$5007,$H3122)),IF($H3122="","",INDEX([1]NKC!$D$10:$D$5007,$H3122)))</f>
        <v/>
      </c>
      <c r="E3122" s="49" t="str">
        <f ca="1">IF(IF($H3122="","",INDEX([1]NKC!$E$10:$E$5007,$H3122))=$C$8,"",IF($H3122="","",INDEX([1]NKC!$F$10:$F$5007,$H3122)))</f>
        <v/>
      </c>
      <c r="F3122" s="55" t="str">
        <f ca="1">IF(IF($H3122="","",INDEX([1]NKC!$D$10:$D$5007,$H3122))=$C$8,"",IF($H3122="","",INDEX([1]NKC!$F$10:$F$5007,$H3122)))</f>
        <v/>
      </c>
      <c r="G3122" s="50">
        <f ca="1">IF(SUM(E3122:F3122)=0,0,$G$11+SUM(E$12:$E3122)-SUM(F$12:$F3122))</f>
        <v>0</v>
      </c>
      <c r="H3122" s="51" t="str">
        <f ca="1">IF(IF(TYPE(MATCH($C$8,OFFSET([1]NKC!$D$10,H3121,0):'[1]NKC'!$D$5007,0)+H3121)=16,"",MATCH($C$8,OFFSET([1]NKC!$D$10,H3121,0):'[1]NKC'!$D$5007,0)+H3121)&lt;IF(TYPE(MATCH($C$8,OFFSET([1]NKC!$E$10,H3121,0):'[1]NKC'!$E$5007,0)+H3121)=16,"",MATCH($C$8,OFFSET([1]NKC!$E$10,H3121,0):'[1]NKC'!$E$5007,0)+H3121),IF(TYPE(MATCH($C$8,OFFSET([1]NKC!$D$10,H3121,0):'[1]NKC'!$D$5007,0)+H3121)=16,"",MATCH($C$8,OFFSET([1]NKC!$D$10,H3121,0):'[1]NKC'!$D$5007,0)+H3121),IF(TYPE(MATCH($C$8,OFFSET([1]NKC!$E$10,H3121,0):'[1]NKC'!$E$5007,0)+H3121)=16,"",MATCH($C$8,OFFSET([1]NKC!$E$10,H3121,0):'[1]NKC'!$E$5007,0)+H3121))</f>
        <v/>
      </c>
    </row>
    <row r="3123" spans="1:8" s="52" customFormat="1" ht="14.25" hidden="1">
      <c r="A3123" s="45" t="str">
        <f ca="1">IF($H3123="","",INDEX([1]NKC!$A$10:$A$5007,$H3123))</f>
        <v/>
      </c>
      <c r="B3123" s="46" t="str">
        <f ca="1">IF($H3123="","",INDEX([1]NKC!$B$10:$B$5007,$H3123))</f>
        <v/>
      </c>
      <c r="C3123" s="47" t="str">
        <f ca="1">IF($H3123="","",INDEX([1]NKC!$C$10:$C$5007,$H3123))</f>
        <v/>
      </c>
      <c r="D3123" s="48" t="str">
        <f ca="1">IF(IF($H3123="","",INDEX([1]NKC!$D$10:$D$5007,$H3123))=$C$8,IF($H3123="","",INDEX([1]NKC!$E$10:$E$5007,$H3123)),IF($H3123="","",INDEX([1]NKC!$D$10:$D$5007,$H3123)))</f>
        <v/>
      </c>
      <c r="E3123" s="49" t="str">
        <f ca="1">IF(IF($H3123="","",INDEX([1]NKC!$E$10:$E$5007,$H3123))=$C$8,"",IF($H3123="","",INDEX([1]NKC!$F$10:$F$5007,$H3123)))</f>
        <v/>
      </c>
      <c r="F3123" s="55" t="str">
        <f ca="1">IF(IF($H3123="","",INDEX([1]NKC!$D$10:$D$5007,$H3123))=$C$8,"",IF($H3123="","",INDEX([1]NKC!$F$10:$F$5007,$H3123)))</f>
        <v/>
      </c>
      <c r="G3123" s="50">
        <f ca="1">IF(SUM(E3123:F3123)=0,0,$G$11+SUM(E$12:$E3123)-SUM(F$12:$F3123))</f>
        <v>0</v>
      </c>
      <c r="H3123" s="51" t="str">
        <f ca="1">IF(IF(TYPE(MATCH($C$8,OFFSET([1]NKC!$D$10,H3122,0):'[1]NKC'!$D$5007,0)+H3122)=16,"",MATCH($C$8,OFFSET([1]NKC!$D$10,H3122,0):'[1]NKC'!$D$5007,0)+H3122)&lt;IF(TYPE(MATCH($C$8,OFFSET([1]NKC!$E$10,H3122,0):'[1]NKC'!$E$5007,0)+H3122)=16,"",MATCH($C$8,OFFSET([1]NKC!$E$10,H3122,0):'[1]NKC'!$E$5007,0)+H3122),IF(TYPE(MATCH($C$8,OFFSET([1]NKC!$D$10,H3122,0):'[1]NKC'!$D$5007,0)+H3122)=16,"",MATCH($C$8,OFFSET([1]NKC!$D$10,H3122,0):'[1]NKC'!$D$5007,0)+H3122),IF(TYPE(MATCH($C$8,OFFSET([1]NKC!$E$10,H3122,0):'[1]NKC'!$E$5007,0)+H3122)=16,"",MATCH($C$8,OFFSET([1]NKC!$E$10,H3122,0):'[1]NKC'!$E$5007,0)+H3122))</f>
        <v/>
      </c>
    </row>
    <row r="3124" spans="1:8" s="52" customFormat="1" ht="14.25" hidden="1">
      <c r="A3124" s="45" t="str">
        <f ca="1">IF($H3124="","",INDEX([1]NKC!$A$10:$A$5007,$H3124))</f>
        <v/>
      </c>
      <c r="B3124" s="46" t="str">
        <f ca="1">IF($H3124="","",INDEX([1]NKC!$B$10:$B$5007,$H3124))</f>
        <v/>
      </c>
      <c r="C3124" s="47" t="str">
        <f ca="1">IF($H3124="","",INDEX([1]NKC!$C$10:$C$5007,$H3124))</f>
        <v/>
      </c>
      <c r="D3124" s="48" t="str">
        <f ca="1">IF(IF($H3124="","",INDEX([1]NKC!$D$10:$D$5007,$H3124))=$C$8,IF($H3124="","",INDEX([1]NKC!$E$10:$E$5007,$H3124)),IF($H3124="","",INDEX([1]NKC!$D$10:$D$5007,$H3124)))</f>
        <v/>
      </c>
      <c r="E3124" s="49" t="str">
        <f ca="1">IF(IF($H3124="","",INDEX([1]NKC!$E$10:$E$5007,$H3124))=$C$8,"",IF($H3124="","",INDEX([1]NKC!$F$10:$F$5007,$H3124)))</f>
        <v/>
      </c>
      <c r="F3124" s="55" t="str">
        <f ca="1">IF(IF($H3124="","",INDEX([1]NKC!$D$10:$D$5007,$H3124))=$C$8,"",IF($H3124="","",INDEX([1]NKC!$F$10:$F$5007,$H3124)))</f>
        <v/>
      </c>
      <c r="G3124" s="50">
        <f ca="1">IF(SUM(E3124:F3124)=0,0,$G$11+SUM(E$12:$E3124)-SUM(F$12:$F3124))</f>
        <v>0</v>
      </c>
      <c r="H3124" s="51" t="str">
        <f ca="1">IF(IF(TYPE(MATCH($C$8,OFFSET([1]NKC!$D$10,H3123,0):'[1]NKC'!$D$5007,0)+H3123)=16,"",MATCH($C$8,OFFSET([1]NKC!$D$10,H3123,0):'[1]NKC'!$D$5007,0)+H3123)&lt;IF(TYPE(MATCH($C$8,OFFSET([1]NKC!$E$10,H3123,0):'[1]NKC'!$E$5007,0)+H3123)=16,"",MATCH($C$8,OFFSET([1]NKC!$E$10,H3123,0):'[1]NKC'!$E$5007,0)+H3123),IF(TYPE(MATCH($C$8,OFFSET([1]NKC!$D$10,H3123,0):'[1]NKC'!$D$5007,0)+H3123)=16,"",MATCH($C$8,OFFSET([1]NKC!$D$10,H3123,0):'[1]NKC'!$D$5007,0)+H3123),IF(TYPE(MATCH($C$8,OFFSET([1]NKC!$E$10,H3123,0):'[1]NKC'!$E$5007,0)+H3123)=16,"",MATCH($C$8,OFFSET([1]NKC!$E$10,H3123,0):'[1]NKC'!$E$5007,0)+H3123))</f>
        <v/>
      </c>
    </row>
    <row r="3125" spans="1:8" s="52" customFormat="1" ht="14.25" hidden="1">
      <c r="A3125" s="45" t="str">
        <f ca="1">IF($H3125="","",INDEX([1]NKC!$A$10:$A$5007,$H3125))</f>
        <v/>
      </c>
      <c r="B3125" s="46" t="str">
        <f ca="1">IF($H3125="","",INDEX([1]NKC!$B$10:$B$5007,$H3125))</f>
        <v/>
      </c>
      <c r="C3125" s="47" t="str">
        <f ca="1">IF($H3125="","",INDEX([1]NKC!$C$10:$C$5007,$H3125))</f>
        <v/>
      </c>
      <c r="D3125" s="48" t="str">
        <f ca="1">IF(IF($H3125="","",INDEX([1]NKC!$D$10:$D$5007,$H3125))=$C$8,IF($H3125="","",INDEX([1]NKC!$E$10:$E$5007,$H3125)),IF($H3125="","",INDEX([1]NKC!$D$10:$D$5007,$H3125)))</f>
        <v/>
      </c>
      <c r="E3125" s="49" t="str">
        <f ca="1">IF(IF($H3125="","",INDEX([1]NKC!$E$10:$E$5007,$H3125))=$C$8,"",IF($H3125="","",INDEX([1]NKC!$F$10:$F$5007,$H3125)))</f>
        <v/>
      </c>
      <c r="F3125" s="55" t="str">
        <f ca="1">IF(IF($H3125="","",INDEX([1]NKC!$D$10:$D$5007,$H3125))=$C$8,"",IF($H3125="","",INDEX([1]NKC!$F$10:$F$5007,$H3125)))</f>
        <v/>
      </c>
      <c r="G3125" s="50">
        <f ca="1">IF(SUM(E3125:F3125)=0,0,$G$11+SUM(E$12:$E3125)-SUM(F$12:$F3125))</f>
        <v>0</v>
      </c>
      <c r="H3125" s="51" t="str">
        <f ca="1">IF(IF(TYPE(MATCH($C$8,OFFSET([1]NKC!$D$10,H3124,0):'[1]NKC'!$D$5007,0)+H3124)=16,"",MATCH($C$8,OFFSET([1]NKC!$D$10,H3124,0):'[1]NKC'!$D$5007,0)+H3124)&lt;IF(TYPE(MATCH($C$8,OFFSET([1]NKC!$E$10,H3124,0):'[1]NKC'!$E$5007,0)+H3124)=16,"",MATCH($C$8,OFFSET([1]NKC!$E$10,H3124,0):'[1]NKC'!$E$5007,0)+H3124),IF(TYPE(MATCH($C$8,OFFSET([1]NKC!$D$10,H3124,0):'[1]NKC'!$D$5007,0)+H3124)=16,"",MATCH($C$8,OFFSET([1]NKC!$D$10,H3124,0):'[1]NKC'!$D$5007,0)+H3124),IF(TYPE(MATCH($C$8,OFFSET([1]NKC!$E$10,H3124,0):'[1]NKC'!$E$5007,0)+H3124)=16,"",MATCH($C$8,OFFSET([1]NKC!$E$10,H3124,0):'[1]NKC'!$E$5007,0)+H3124))</f>
        <v/>
      </c>
    </row>
    <row r="3126" spans="1:8" s="52" customFormat="1" ht="14.25" hidden="1">
      <c r="A3126" s="45" t="str">
        <f ca="1">IF($H3126="","",INDEX([1]NKC!$A$10:$A$5007,$H3126))</f>
        <v/>
      </c>
      <c r="B3126" s="46" t="str">
        <f ca="1">IF($H3126="","",INDEX([1]NKC!$B$10:$B$5007,$H3126))</f>
        <v/>
      </c>
      <c r="C3126" s="47" t="str">
        <f ca="1">IF($H3126="","",INDEX([1]NKC!$C$10:$C$5007,$H3126))</f>
        <v/>
      </c>
      <c r="D3126" s="48" t="str">
        <f ca="1">IF(IF($H3126="","",INDEX([1]NKC!$D$10:$D$5007,$H3126))=$C$8,IF($H3126="","",INDEX([1]NKC!$E$10:$E$5007,$H3126)),IF($H3126="","",INDEX([1]NKC!$D$10:$D$5007,$H3126)))</f>
        <v/>
      </c>
      <c r="E3126" s="49" t="str">
        <f ca="1">IF(IF($H3126="","",INDEX([1]NKC!$E$10:$E$5007,$H3126))=$C$8,"",IF($H3126="","",INDEX([1]NKC!$F$10:$F$5007,$H3126)))</f>
        <v/>
      </c>
      <c r="F3126" s="55" t="str">
        <f ca="1">IF(IF($H3126="","",INDEX([1]NKC!$D$10:$D$5007,$H3126))=$C$8,"",IF($H3126="","",INDEX([1]NKC!$F$10:$F$5007,$H3126)))</f>
        <v/>
      </c>
      <c r="G3126" s="50">
        <f ca="1">IF(SUM(E3126:F3126)=0,0,$G$11+SUM(E$12:$E3126)-SUM(F$12:$F3126))</f>
        <v>0</v>
      </c>
      <c r="H3126" s="51" t="str">
        <f ca="1">IF(IF(TYPE(MATCH($C$8,OFFSET([1]NKC!$D$10,H3125,0):'[1]NKC'!$D$5007,0)+H3125)=16,"",MATCH($C$8,OFFSET([1]NKC!$D$10,H3125,0):'[1]NKC'!$D$5007,0)+H3125)&lt;IF(TYPE(MATCH($C$8,OFFSET([1]NKC!$E$10,H3125,0):'[1]NKC'!$E$5007,0)+H3125)=16,"",MATCH($C$8,OFFSET([1]NKC!$E$10,H3125,0):'[1]NKC'!$E$5007,0)+H3125),IF(TYPE(MATCH($C$8,OFFSET([1]NKC!$D$10,H3125,0):'[1]NKC'!$D$5007,0)+H3125)=16,"",MATCH($C$8,OFFSET([1]NKC!$D$10,H3125,0):'[1]NKC'!$D$5007,0)+H3125),IF(TYPE(MATCH($C$8,OFFSET([1]NKC!$E$10,H3125,0):'[1]NKC'!$E$5007,0)+H3125)=16,"",MATCH($C$8,OFFSET([1]NKC!$E$10,H3125,0):'[1]NKC'!$E$5007,0)+H3125))</f>
        <v/>
      </c>
    </row>
    <row r="3127" spans="1:8" s="52" customFormat="1" ht="14.25" hidden="1">
      <c r="A3127" s="45" t="str">
        <f ca="1">IF($H3127="","",INDEX([1]NKC!$A$10:$A$5007,$H3127))</f>
        <v/>
      </c>
      <c r="B3127" s="46" t="str">
        <f ca="1">IF($H3127="","",INDEX([1]NKC!$B$10:$B$5007,$H3127))</f>
        <v/>
      </c>
      <c r="C3127" s="47" t="str">
        <f ca="1">IF($H3127="","",INDEX([1]NKC!$C$10:$C$5007,$H3127))</f>
        <v/>
      </c>
      <c r="D3127" s="48" t="str">
        <f ca="1">IF(IF($H3127="","",INDEX([1]NKC!$D$10:$D$5007,$H3127))=$C$8,IF($H3127="","",INDEX([1]NKC!$E$10:$E$5007,$H3127)),IF($H3127="","",INDEX([1]NKC!$D$10:$D$5007,$H3127)))</f>
        <v/>
      </c>
      <c r="E3127" s="49" t="str">
        <f ca="1">IF(IF($H3127="","",INDEX([1]NKC!$E$10:$E$5007,$H3127))=$C$8,"",IF($H3127="","",INDEX([1]NKC!$F$10:$F$5007,$H3127)))</f>
        <v/>
      </c>
      <c r="F3127" s="55" t="str">
        <f ca="1">IF(IF($H3127="","",INDEX([1]NKC!$D$10:$D$5007,$H3127))=$C$8,"",IF($H3127="","",INDEX([1]NKC!$F$10:$F$5007,$H3127)))</f>
        <v/>
      </c>
      <c r="G3127" s="50">
        <f ca="1">IF(SUM(E3127:F3127)=0,0,$G$11+SUM(E$12:$E3127)-SUM(F$12:$F3127))</f>
        <v>0</v>
      </c>
      <c r="H3127" s="51" t="str">
        <f ca="1">IF(IF(TYPE(MATCH($C$8,OFFSET([1]NKC!$D$10,H3126,0):'[1]NKC'!$D$5007,0)+H3126)=16,"",MATCH($C$8,OFFSET([1]NKC!$D$10,H3126,0):'[1]NKC'!$D$5007,0)+H3126)&lt;IF(TYPE(MATCH($C$8,OFFSET([1]NKC!$E$10,H3126,0):'[1]NKC'!$E$5007,0)+H3126)=16,"",MATCH($C$8,OFFSET([1]NKC!$E$10,H3126,0):'[1]NKC'!$E$5007,0)+H3126),IF(TYPE(MATCH($C$8,OFFSET([1]NKC!$D$10,H3126,0):'[1]NKC'!$D$5007,0)+H3126)=16,"",MATCH($C$8,OFFSET([1]NKC!$D$10,H3126,0):'[1]NKC'!$D$5007,0)+H3126),IF(TYPE(MATCH($C$8,OFFSET([1]NKC!$E$10,H3126,0):'[1]NKC'!$E$5007,0)+H3126)=16,"",MATCH($C$8,OFFSET([1]NKC!$E$10,H3126,0):'[1]NKC'!$E$5007,0)+H3126))</f>
        <v/>
      </c>
    </row>
    <row r="3128" spans="1:8" s="52" customFormat="1" ht="14.25" hidden="1">
      <c r="A3128" s="45" t="str">
        <f ca="1">IF($H3128="","",INDEX([1]NKC!$A$10:$A$5007,$H3128))</f>
        <v/>
      </c>
      <c r="B3128" s="46" t="str">
        <f ca="1">IF($H3128="","",INDEX([1]NKC!$B$10:$B$5007,$H3128))</f>
        <v/>
      </c>
      <c r="C3128" s="47" t="str">
        <f ca="1">IF($H3128="","",INDEX([1]NKC!$C$10:$C$5007,$H3128))</f>
        <v/>
      </c>
      <c r="D3128" s="48" t="str">
        <f ca="1">IF(IF($H3128="","",INDEX([1]NKC!$D$10:$D$5007,$H3128))=$C$8,IF($H3128="","",INDEX([1]NKC!$E$10:$E$5007,$H3128)),IF($H3128="","",INDEX([1]NKC!$D$10:$D$5007,$H3128)))</f>
        <v/>
      </c>
      <c r="E3128" s="49" t="str">
        <f ca="1">IF(IF($H3128="","",INDEX([1]NKC!$E$10:$E$5007,$H3128))=$C$8,"",IF($H3128="","",INDEX([1]NKC!$F$10:$F$5007,$H3128)))</f>
        <v/>
      </c>
      <c r="F3128" s="55" t="str">
        <f ca="1">IF(IF($H3128="","",INDEX([1]NKC!$D$10:$D$5007,$H3128))=$C$8,"",IF($H3128="","",INDEX([1]NKC!$F$10:$F$5007,$H3128)))</f>
        <v/>
      </c>
      <c r="G3128" s="50">
        <f ca="1">IF(SUM(E3128:F3128)=0,0,$G$11+SUM(E$12:$E3128)-SUM(F$12:$F3128))</f>
        <v>0</v>
      </c>
      <c r="H3128" s="51" t="str">
        <f ca="1">IF(IF(TYPE(MATCH($C$8,OFFSET([1]NKC!$D$10,H3127,0):'[1]NKC'!$D$5007,0)+H3127)=16,"",MATCH($C$8,OFFSET([1]NKC!$D$10,H3127,0):'[1]NKC'!$D$5007,0)+H3127)&lt;IF(TYPE(MATCH($C$8,OFFSET([1]NKC!$E$10,H3127,0):'[1]NKC'!$E$5007,0)+H3127)=16,"",MATCH($C$8,OFFSET([1]NKC!$E$10,H3127,0):'[1]NKC'!$E$5007,0)+H3127),IF(TYPE(MATCH($C$8,OFFSET([1]NKC!$D$10,H3127,0):'[1]NKC'!$D$5007,0)+H3127)=16,"",MATCH($C$8,OFFSET([1]NKC!$D$10,H3127,0):'[1]NKC'!$D$5007,0)+H3127),IF(TYPE(MATCH($C$8,OFFSET([1]NKC!$E$10,H3127,0):'[1]NKC'!$E$5007,0)+H3127)=16,"",MATCH($C$8,OFFSET([1]NKC!$E$10,H3127,0):'[1]NKC'!$E$5007,0)+H3127))</f>
        <v/>
      </c>
    </row>
    <row r="3129" spans="1:8" s="52" customFormat="1" ht="14.25" hidden="1">
      <c r="A3129" s="45" t="str">
        <f ca="1">IF($H3129="","",INDEX([1]NKC!$A$10:$A$5007,$H3129))</f>
        <v/>
      </c>
      <c r="B3129" s="46" t="str">
        <f ca="1">IF($H3129="","",INDEX([1]NKC!$B$10:$B$5007,$H3129))</f>
        <v/>
      </c>
      <c r="C3129" s="47" t="str">
        <f ca="1">IF($H3129="","",INDEX([1]NKC!$C$10:$C$5007,$H3129))</f>
        <v/>
      </c>
      <c r="D3129" s="48" t="str">
        <f ca="1">IF(IF($H3129="","",INDEX([1]NKC!$D$10:$D$5007,$H3129))=$C$8,IF($H3129="","",INDEX([1]NKC!$E$10:$E$5007,$H3129)),IF($H3129="","",INDEX([1]NKC!$D$10:$D$5007,$H3129)))</f>
        <v/>
      </c>
      <c r="E3129" s="49" t="str">
        <f ca="1">IF(IF($H3129="","",INDEX([1]NKC!$E$10:$E$5007,$H3129))=$C$8,"",IF($H3129="","",INDEX([1]NKC!$F$10:$F$5007,$H3129)))</f>
        <v/>
      </c>
      <c r="F3129" s="55" t="str">
        <f ca="1">IF(IF($H3129="","",INDEX([1]NKC!$D$10:$D$5007,$H3129))=$C$8,"",IF($H3129="","",INDEX([1]NKC!$F$10:$F$5007,$H3129)))</f>
        <v/>
      </c>
      <c r="G3129" s="50">
        <f ca="1">IF(SUM(E3129:F3129)=0,0,$G$11+SUM(E$12:$E3129)-SUM(F$12:$F3129))</f>
        <v>0</v>
      </c>
      <c r="H3129" s="51" t="str">
        <f ca="1">IF(IF(TYPE(MATCH($C$8,OFFSET([1]NKC!$D$10,H3128,0):'[1]NKC'!$D$5007,0)+H3128)=16,"",MATCH($C$8,OFFSET([1]NKC!$D$10,H3128,0):'[1]NKC'!$D$5007,0)+H3128)&lt;IF(TYPE(MATCH($C$8,OFFSET([1]NKC!$E$10,H3128,0):'[1]NKC'!$E$5007,0)+H3128)=16,"",MATCH($C$8,OFFSET([1]NKC!$E$10,H3128,0):'[1]NKC'!$E$5007,0)+H3128),IF(TYPE(MATCH($C$8,OFFSET([1]NKC!$D$10,H3128,0):'[1]NKC'!$D$5007,0)+H3128)=16,"",MATCH($C$8,OFFSET([1]NKC!$D$10,H3128,0):'[1]NKC'!$D$5007,0)+H3128),IF(TYPE(MATCH($C$8,OFFSET([1]NKC!$E$10,H3128,0):'[1]NKC'!$E$5007,0)+H3128)=16,"",MATCH($C$8,OFFSET([1]NKC!$E$10,H3128,0):'[1]NKC'!$E$5007,0)+H3128))</f>
        <v/>
      </c>
    </row>
    <row r="3130" spans="1:8" s="52" customFormat="1" ht="14.25" hidden="1">
      <c r="A3130" s="45" t="str">
        <f ca="1">IF($H3130="","",INDEX([1]NKC!$A$10:$A$5007,$H3130))</f>
        <v/>
      </c>
      <c r="B3130" s="46" t="str">
        <f ca="1">IF($H3130="","",INDEX([1]NKC!$B$10:$B$5007,$H3130))</f>
        <v/>
      </c>
      <c r="C3130" s="47" t="str">
        <f ca="1">IF($H3130="","",INDEX([1]NKC!$C$10:$C$5007,$H3130))</f>
        <v/>
      </c>
      <c r="D3130" s="48" t="str">
        <f ca="1">IF(IF($H3130="","",INDEX([1]NKC!$D$10:$D$5007,$H3130))=$C$8,IF($H3130="","",INDEX([1]NKC!$E$10:$E$5007,$H3130)),IF($H3130="","",INDEX([1]NKC!$D$10:$D$5007,$H3130)))</f>
        <v/>
      </c>
      <c r="E3130" s="49" t="str">
        <f ca="1">IF(IF($H3130="","",INDEX([1]NKC!$E$10:$E$5007,$H3130))=$C$8,"",IF($H3130="","",INDEX([1]NKC!$F$10:$F$5007,$H3130)))</f>
        <v/>
      </c>
      <c r="F3130" s="55" t="str">
        <f ca="1">IF(IF($H3130="","",INDEX([1]NKC!$D$10:$D$5007,$H3130))=$C$8,"",IF($H3130="","",INDEX([1]NKC!$F$10:$F$5007,$H3130)))</f>
        <v/>
      </c>
      <c r="G3130" s="50">
        <f ca="1">IF(SUM(E3130:F3130)=0,0,$G$11+SUM(E$12:$E3130)-SUM(F$12:$F3130))</f>
        <v>0</v>
      </c>
      <c r="H3130" s="51" t="str">
        <f ca="1">IF(IF(TYPE(MATCH($C$8,OFFSET([1]NKC!$D$10,H3129,0):'[1]NKC'!$D$5007,0)+H3129)=16,"",MATCH($C$8,OFFSET([1]NKC!$D$10,H3129,0):'[1]NKC'!$D$5007,0)+H3129)&lt;IF(TYPE(MATCH($C$8,OFFSET([1]NKC!$E$10,H3129,0):'[1]NKC'!$E$5007,0)+H3129)=16,"",MATCH($C$8,OFFSET([1]NKC!$E$10,H3129,0):'[1]NKC'!$E$5007,0)+H3129),IF(TYPE(MATCH($C$8,OFFSET([1]NKC!$D$10,H3129,0):'[1]NKC'!$D$5007,0)+H3129)=16,"",MATCH($C$8,OFFSET([1]NKC!$D$10,H3129,0):'[1]NKC'!$D$5007,0)+H3129),IF(TYPE(MATCH($C$8,OFFSET([1]NKC!$E$10,H3129,0):'[1]NKC'!$E$5007,0)+H3129)=16,"",MATCH($C$8,OFFSET([1]NKC!$E$10,H3129,0):'[1]NKC'!$E$5007,0)+H3129))</f>
        <v/>
      </c>
    </row>
    <row r="3131" spans="1:8" s="52" customFormat="1" ht="14.25" hidden="1">
      <c r="A3131" s="45" t="str">
        <f ca="1">IF($H3131="","",INDEX([1]NKC!$A$10:$A$5007,$H3131))</f>
        <v/>
      </c>
      <c r="B3131" s="46" t="str">
        <f ca="1">IF($H3131="","",INDEX([1]NKC!$B$10:$B$5007,$H3131))</f>
        <v/>
      </c>
      <c r="C3131" s="47" t="str">
        <f ca="1">IF($H3131="","",INDEX([1]NKC!$C$10:$C$5007,$H3131))</f>
        <v/>
      </c>
      <c r="D3131" s="48" t="str">
        <f ca="1">IF(IF($H3131="","",INDEX([1]NKC!$D$10:$D$5007,$H3131))=$C$8,IF($H3131="","",INDEX([1]NKC!$E$10:$E$5007,$H3131)),IF($H3131="","",INDEX([1]NKC!$D$10:$D$5007,$H3131)))</f>
        <v/>
      </c>
      <c r="E3131" s="49" t="str">
        <f ca="1">IF(IF($H3131="","",INDEX([1]NKC!$E$10:$E$5007,$H3131))=$C$8,"",IF($H3131="","",INDEX([1]NKC!$F$10:$F$5007,$H3131)))</f>
        <v/>
      </c>
      <c r="F3131" s="55" t="str">
        <f ca="1">IF(IF($H3131="","",INDEX([1]NKC!$D$10:$D$5007,$H3131))=$C$8,"",IF($H3131="","",INDEX([1]NKC!$F$10:$F$5007,$H3131)))</f>
        <v/>
      </c>
      <c r="G3131" s="50">
        <f ca="1">IF(SUM(E3131:F3131)=0,0,$G$11+SUM(E$12:$E3131)-SUM(F$12:$F3131))</f>
        <v>0</v>
      </c>
      <c r="H3131" s="51" t="str">
        <f ca="1">IF(IF(TYPE(MATCH($C$8,OFFSET([1]NKC!$D$10,H3130,0):'[1]NKC'!$D$5007,0)+H3130)=16,"",MATCH($C$8,OFFSET([1]NKC!$D$10,H3130,0):'[1]NKC'!$D$5007,0)+H3130)&lt;IF(TYPE(MATCH($C$8,OFFSET([1]NKC!$E$10,H3130,0):'[1]NKC'!$E$5007,0)+H3130)=16,"",MATCH($C$8,OFFSET([1]NKC!$E$10,H3130,0):'[1]NKC'!$E$5007,0)+H3130),IF(TYPE(MATCH($C$8,OFFSET([1]NKC!$D$10,H3130,0):'[1]NKC'!$D$5007,0)+H3130)=16,"",MATCH($C$8,OFFSET([1]NKC!$D$10,H3130,0):'[1]NKC'!$D$5007,0)+H3130),IF(TYPE(MATCH($C$8,OFFSET([1]NKC!$E$10,H3130,0):'[1]NKC'!$E$5007,0)+H3130)=16,"",MATCH($C$8,OFFSET([1]NKC!$E$10,H3130,0):'[1]NKC'!$E$5007,0)+H3130))</f>
        <v/>
      </c>
    </row>
    <row r="3132" spans="1:8" s="52" customFormat="1" ht="14.25" hidden="1">
      <c r="A3132" s="45" t="str">
        <f ca="1">IF($H3132="","",INDEX([1]NKC!$A$10:$A$5007,$H3132))</f>
        <v/>
      </c>
      <c r="B3132" s="46" t="str">
        <f ca="1">IF($H3132="","",INDEX([1]NKC!$B$10:$B$5007,$H3132))</f>
        <v/>
      </c>
      <c r="C3132" s="47" t="str">
        <f ca="1">IF($H3132="","",INDEX([1]NKC!$C$10:$C$5007,$H3132))</f>
        <v/>
      </c>
      <c r="D3132" s="48" t="str">
        <f ca="1">IF(IF($H3132="","",INDEX([1]NKC!$D$10:$D$5007,$H3132))=$C$8,IF($H3132="","",INDEX([1]NKC!$E$10:$E$5007,$H3132)),IF($H3132="","",INDEX([1]NKC!$D$10:$D$5007,$H3132)))</f>
        <v/>
      </c>
      <c r="E3132" s="49" t="str">
        <f ca="1">IF(IF($H3132="","",INDEX([1]NKC!$E$10:$E$5007,$H3132))=$C$8,"",IF($H3132="","",INDEX([1]NKC!$F$10:$F$5007,$H3132)))</f>
        <v/>
      </c>
      <c r="F3132" s="55" t="str">
        <f ca="1">IF(IF($H3132="","",INDEX([1]NKC!$D$10:$D$5007,$H3132))=$C$8,"",IF($H3132="","",INDEX([1]NKC!$F$10:$F$5007,$H3132)))</f>
        <v/>
      </c>
      <c r="G3132" s="50">
        <f ca="1">IF(SUM(E3132:F3132)=0,0,$G$11+SUM(E$12:$E3132)-SUM(F$12:$F3132))</f>
        <v>0</v>
      </c>
      <c r="H3132" s="51" t="str">
        <f ca="1">IF(IF(TYPE(MATCH($C$8,OFFSET([1]NKC!$D$10,H3131,0):'[1]NKC'!$D$5007,0)+H3131)=16,"",MATCH($C$8,OFFSET([1]NKC!$D$10,H3131,0):'[1]NKC'!$D$5007,0)+H3131)&lt;IF(TYPE(MATCH($C$8,OFFSET([1]NKC!$E$10,H3131,0):'[1]NKC'!$E$5007,0)+H3131)=16,"",MATCH($C$8,OFFSET([1]NKC!$E$10,H3131,0):'[1]NKC'!$E$5007,0)+H3131),IF(TYPE(MATCH($C$8,OFFSET([1]NKC!$D$10,H3131,0):'[1]NKC'!$D$5007,0)+H3131)=16,"",MATCH($C$8,OFFSET([1]NKC!$D$10,H3131,0):'[1]NKC'!$D$5007,0)+H3131),IF(TYPE(MATCH($C$8,OFFSET([1]NKC!$E$10,H3131,0):'[1]NKC'!$E$5007,0)+H3131)=16,"",MATCH($C$8,OFFSET([1]NKC!$E$10,H3131,0):'[1]NKC'!$E$5007,0)+H3131))</f>
        <v/>
      </c>
    </row>
    <row r="3133" spans="1:8" s="52" customFormat="1" ht="14.25" hidden="1">
      <c r="A3133" s="45" t="str">
        <f ca="1">IF($H3133="","",INDEX([1]NKC!$A$10:$A$5007,$H3133))</f>
        <v/>
      </c>
      <c r="B3133" s="46" t="str">
        <f ca="1">IF($H3133="","",INDEX([1]NKC!$B$10:$B$5007,$H3133))</f>
        <v/>
      </c>
      <c r="C3133" s="47" t="str">
        <f ca="1">IF($H3133="","",INDEX([1]NKC!$C$10:$C$5007,$H3133))</f>
        <v/>
      </c>
      <c r="D3133" s="48" t="str">
        <f ca="1">IF(IF($H3133="","",INDEX([1]NKC!$D$10:$D$5007,$H3133))=$C$8,IF($H3133="","",INDEX([1]NKC!$E$10:$E$5007,$H3133)),IF($H3133="","",INDEX([1]NKC!$D$10:$D$5007,$H3133)))</f>
        <v/>
      </c>
      <c r="E3133" s="49" t="str">
        <f ca="1">IF(IF($H3133="","",INDEX([1]NKC!$E$10:$E$5007,$H3133))=$C$8,"",IF($H3133="","",INDEX([1]NKC!$F$10:$F$5007,$H3133)))</f>
        <v/>
      </c>
      <c r="F3133" s="55" t="str">
        <f ca="1">IF(IF($H3133="","",INDEX([1]NKC!$D$10:$D$5007,$H3133))=$C$8,"",IF($H3133="","",INDEX([1]NKC!$F$10:$F$5007,$H3133)))</f>
        <v/>
      </c>
      <c r="G3133" s="50">
        <f ca="1">IF(SUM(E3133:F3133)=0,0,$G$11+SUM(E$12:$E3133)-SUM(F$12:$F3133))</f>
        <v>0</v>
      </c>
      <c r="H3133" s="51" t="str">
        <f ca="1">IF(IF(TYPE(MATCH($C$8,OFFSET([1]NKC!$D$10,H3132,0):'[1]NKC'!$D$5007,0)+H3132)=16,"",MATCH($C$8,OFFSET([1]NKC!$D$10,H3132,0):'[1]NKC'!$D$5007,0)+H3132)&lt;IF(TYPE(MATCH($C$8,OFFSET([1]NKC!$E$10,H3132,0):'[1]NKC'!$E$5007,0)+H3132)=16,"",MATCH($C$8,OFFSET([1]NKC!$E$10,H3132,0):'[1]NKC'!$E$5007,0)+H3132),IF(TYPE(MATCH($C$8,OFFSET([1]NKC!$D$10,H3132,0):'[1]NKC'!$D$5007,0)+H3132)=16,"",MATCH($C$8,OFFSET([1]NKC!$D$10,H3132,0):'[1]NKC'!$D$5007,0)+H3132),IF(TYPE(MATCH($C$8,OFFSET([1]NKC!$E$10,H3132,0):'[1]NKC'!$E$5007,0)+H3132)=16,"",MATCH($C$8,OFFSET([1]NKC!$E$10,H3132,0):'[1]NKC'!$E$5007,0)+H3132))</f>
        <v/>
      </c>
    </row>
    <row r="3134" spans="1:8" s="52" customFormat="1" ht="14.25" hidden="1">
      <c r="A3134" s="45" t="str">
        <f ca="1">IF($H3134="","",INDEX([1]NKC!$A$10:$A$5007,$H3134))</f>
        <v/>
      </c>
      <c r="B3134" s="46" t="str">
        <f ca="1">IF($H3134="","",INDEX([1]NKC!$B$10:$B$5007,$H3134))</f>
        <v/>
      </c>
      <c r="C3134" s="47" t="str">
        <f ca="1">IF($H3134="","",INDEX([1]NKC!$C$10:$C$5007,$H3134))</f>
        <v/>
      </c>
      <c r="D3134" s="48" t="str">
        <f ca="1">IF(IF($H3134="","",INDEX([1]NKC!$D$10:$D$5007,$H3134))=$C$8,IF($H3134="","",INDEX([1]NKC!$E$10:$E$5007,$H3134)),IF($H3134="","",INDEX([1]NKC!$D$10:$D$5007,$H3134)))</f>
        <v/>
      </c>
      <c r="E3134" s="49" t="str">
        <f ca="1">IF(IF($H3134="","",INDEX([1]NKC!$E$10:$E$5007,$H3134))=$C$8,"",IF($H3134="","",INDEX([1]NKC!$F$10:$F$5007,$H3134)))</f>
        <v/>
      </c>
      <c r="F3134" s="55" t="str">
        <f ca="1">IF(IF($H3134="","",INDEX([1]NKC!$D$10:$D$5007,$H3134))=$C$8,"",IF($H3134="","",INDEX([1]NKC!$F$10:$F$5007,$H3134)))</f>
        <v/>
      </c>
      <c r="G3134" s="50">
        <f ca="1">IF(SUM(E3134:F3134)=0,0,$G$11+SUM(E$12:$E3134)-SUM(F$12:$F3134))</f>
        <v>0</v>
      </c>
      <c r="H3134" s="51" t="str">
        <f ca="1">IF(IF(TYPE(MATCH($C$8,OFFSET([1]NKC!$D$10,H3133,0):'[1]NKC'!$D$5007,0)+H3133)=16,"",MATCH($C$8,OFFSET([1]NKC!$D$10,H3133,0):'[1]NKC'!$D$5007,0)+H3133)&lt;IF(TYPE(MATCH($C$8,OFFSET([1]NKC!$E$10,H3133,0):'[1]NKC'!$E$5007,0)+H3133)=16,"",MATCH($C$8,OFFSET([1]NKC!$E$10,H3133,0):'[1]NKC'!$E$5007,0)+H3133),IF(TYPE(MATCH($C$8,OFFSET([1]NKC!$D$10,H3133,0):'[1]NKC'!$D$5007,0)+H3133)=16,"",MATCH($C$8,OFFSET([1]NKC!$D$10,H3133,0):'[1]NKC'!$D$5007,0)+H3133),IF(TYPE(MATCH($C$8,OFFSET([1]NKC!$E$10,H3133,0):'[1]NKC'!$E$5007,0)+H3133)=16,"",MATCH($C$8,OFFSET([1]NKC!$E$10,H3133,0):'[1]NKC'!$E$5007,0)+H3133))</f>
        <v/>
      </c>
    </row>
    <row r="3135" spans="1:8" s="52" customFormat="1" ht="14.25" hidden="1">
      <c r="A3135" s="45" t="str">
        <f ca="1">IF($H3135="","",INDEX([1]NKC!$A$10:$A$5007,$H3135))</f>
        <v/>
      </c>
      <c r="B3135" s="46" t="str">
        <f ca="1">IF($H3135="","",INDEX([1]NKC!$B$10:$B$5007,$H3135))</f>
        <v/>
      </c>
      <c r="C3135" s="47" t="str">
        <f ca="1">IF($H3135="","",INDEX([1]NKC!$C$10:$C$5007,$H3135))</f>
        <v/>
      </c>
      <c r="D3135" s="48" t="str">
        <f ca="1">IF(IF($H3135="","",INDEX([1]NKC!$D$10:$D$5007,$H3135))=$C$8,IF($H3135="","",INDEX([1]NKC!$E$10:$E$5007,$H3135)),IF($H3135="","",INDEX([1]NKC!$D$10:$D$5007,$H3135)))</f>
        <v/>
      </c>
      <c r="E3135" s="49" t="str">
        <f ca="1">IF(IF($H3135="","",INDEX([1]NKC!$E$10:$E$5007,$H3135))=$C$8,"",IF($H3135="","",INDEX([1]NKC!$F$10:$F$5007,$H3135)))</f>
        <v/>
      </c>
      <c r="F3135" s="55" t="str">
        <f ca="1">IF(IF($H3135="","",INDEX([1]NKC!$D$10:$D$5007,$H3135))=$C$8,"",IF($H3135="","",INDEX([1]NKC!$F$10:$F$5007,$H3135)))</f>
        <v/>
      </c>
      <c r="G3135" s="50">
        <f ca="1">IF(SUM(E3135:F3135)=0,0,$G$11+SUM(E$12:$E3135)-SUM(F$12:$F3135))</f>
        <v>0</v>
      </c>
      <c r="H3135" s="51" t="str">
        <f ca="1">IF(IF(TYPE(MATCH($C$8,OFFSET([1]NKC!$D$10,H3134,0):'[1]NKC'!$D$5007,0)+H3134)=16,"",MATCH($C$8,OFFSET([1]NKC!$D$10,H3134,0):'[1]NKC'!$D$5007,0)+H3134)&lt;IF(TYPE(MATCH($C$8,OFFSET([1]NKC!$E$10,H3134,0):'[1]NKC'!$E$5007,0)+H3134)=16,"",MATCH($C$8,OFFSET([1]NKC!$E$10,H3134,0):'[1]NKC'!$E$5007,0)+H3134),IF(TYPE(MATCH($C$8,OFFSET([1]NKC!$D$10,H3134,0):'[1]NKC'!$D$5007,0)+H3134)=16,"",MATCH($C$8,OFFSET([1]NKC!$D$10,H3134,0):'[1]NKC'!$D$5007,0)+H3134),IF(TYPE(MATCH($C$8,OFFSET([1]NKC!$E$10,H3134,0):'[1]NKC'!$E$5007,0)+H3134)=16,"",MATCH($C$8,OFFSET([1]NKC!$E$10,H3134,0):'[1]NKC'!$E$5007,0)+H3134))</f>
        <v/>
      </c>
    </row>
    <row r="3136" spans="1:8" s="52" customFormat="1" ht="14.25" hidden="1">
      <c r="A3136" s="45" t="str">
        <f ca="1">IF($H3136="","",INDEX([1]NKC!$A$10:$A$5007,$H3136))</f>
        <v/>
      </c>
      <c r="B3136" s="46" t="str">
        <f ca="1">IF($H3136="","",INDEX([1]NKC!$B$10:$B$5007,$H3136))</f>
        <v/>
      </c>
      <c r="C3136" s="47" t="str">
        <f ca="1">IF($H3136="","",INDEX([1]NKC!$C$10:$C$5007,$H3136))</f>
        <v/>
      </c>
      <c r="D3136" s="48" t="str">
        <f ca="1">IF(IF($H3136="","",INDEX([1]NKC!$D$10:$D$5007,$H3136))=$C$8,IF($H3136="","",INDEX([1]NKC!$E$10:$E$5007,$H3136)),IF($H3136="","",INDEX([1]NKC!$D$10:$D$5007,$H3136)))</f>
        <v/>
      </c>
      <c r="E3136" s="49" t="str">
        <f ca="1">IF(IF($H3136="","",INDEX([1]NKC!$E$10:$E$5007,$H3136))=$C$8,"",IF($H3136="","",INDEX([1]NKC!$F$10:$F$5007,$H3136)))</f>
        <v/>
      </c>
      <c r="F3136" s="55" t="str">
        <f ca="1">IF(IF($H3136="","",INDEX([1]NKC!$D$10:$D$5007,$H3136))=$C$8,"",IF($H3136="","",INDEX([1]NKC!$F$10:$F$5007,$H3136)))</f>
        <v/>
      </c>
      <c r="G3136" s="50">
        <f ca="1">IF(SUM(E3136:F3136)=0,0,$G$11+SUM(E$12:$E3136)-SUM(F$12:$F3136))</f>
        <v>0</v>
      </c>
      <c r="H3136" s="51" t="str">
        <f ca="1">IF(IF(TYPE(MATCH($C$8,OFFSET([1]NKC!$D$10,H3135,0):'[1]NKC'!$D$5007,0)+H3135)=16,"",MATCH($C$8,OFFSET([1]NKC!$D$10,H3135,0):'[1]NKC'!$D$5007,0)+H3135)&lt;IF(TYPE(MATCH($C$8,OFFSET([1]NKC!$E$10,H3135,0):'[1]NKC'!$E$5007,0)+H3135)=16,"",MATCH($C$8,OFFSET([1]NKC!$E$10,H3135,0):'[1]NKC'!$E$5007,0)+H3135),IF(TYPE(MATCH($C$8,OFFSET([1]NKC!$D$10,H3135,0):'[1]NKC'!$D$5007,0)+H3135)=16,"",MATCH($C$8,OFFSET([1]NKC!$D$10,H3135,0):'[1]NKC'!$D$5007,0)+H3135),IF(TYPE(MATCH($C$8,OFFSET([1]NKC!$E$10,H3135,0):'[1]NKC'!$E$5007,0)+H3135)=16,"",MATCH($C$8,OFFSET([1]NKC!$E$10,H3135,0):'[1]NKC'!$E$5007,0)+H3135))</f>
        <v/>
      </c>
    </row>
    <row r="3137" spans="1:8" s="52" customFormat="1" ht="14.25" hidden="1">
      <c r="A3137" s="45" t="str">
        <f ca="1">IF($H3137="","",INDEX([1]NKC!$A$10:$A$5007,$H3137))</f>
        <v/>
      </c>
      <c r="B3137" s="46" t="str">
        <f ca="1">IF($H3137="","",INDEX([1]NKC!$B$10:$B$5007,$H3137))</f>
        <v/>
      </c>
      <c r="C3137" s="47" t="str">
        <f ca="1">IF($H3137="","",INDEX([1]NKC!$C$10:$C$5007,$H3137))</f>
        <v/>
      </c>
      <c r="D3137" s="48" t="str">
        <f ca="1">IF(IF($H3137="","",INDEX([1]NKC!$D$10:$D$5007,$H3137))=$C$8,IF($H3137="","",INDEX([1]NKC!$E$10:$E$5007,$H3137)),IF($H3137="","",INDEX([1]NKC!$D$10:$D$5007,$H3137)))</f>
        <v/>
      </c>
      <c r="E3137" s="49" t="str">
        <f ca="1">IF(IF($H3137="","",INDEX([1]NKC!$E$10:$E$5007,$H3137))=$C$8,"",IF($H3137="","",INDEX([1]NKC!$F$10:$F$5007,$H3137)))</f>
        <v/>
      </c>
      <c r="F3137" s="55" t="str">
        <f ca="1">IF(IF($H3137="","",INDEX([1]NKC!$D$10:$D$5007,$H3137))=$C$8,"",IF($H3137="","",INDEX([1]NKC!$F$10:$F$5007,$H3137)))</f>
        <v/>
      </c>
      <c r="G3137" s="50">
        <f ca="1">IF(SUM(E3137:F3137)=0,0,$G$11+SUM(E$12:$E3137)-SUM(F$12:$F3137))</f>
        <v>0</v>
      </c>
      <c r="H3137" s="51" t="str">
        <f ca="1">IF(IF(TYPE(MATCH($C$8,OFFSET([1]NKC!$D$10,H3136,0):'[1]NKC'!$D$5007,0)+H3136)=16,"",MATCH($C$8,OFFSET([1]NKC!$D$10,H3136,0):'[1]NKC'!$D$5007,0)+H3136)&lt;IF(TYPE(MATCH($C$8,OFFSET([1]NKC!$E$10,H3136,0):'[1]NKC'!$E$5007,0)+H3136)=16,"",MATCH($C$8,OFFSET([1]NKC!$E$10,H3136,0):'[1]NKC'!$E$5007,0)+H3136),IF(TYPE(MATCH($C$8,OFFSET([1]NKC!$D$10,H3136,0):'[1]NKC'!$D$5007,0)+H3136)=16,"",MATCH($C$8,OFFSET([1]NKC!$D$10,H3136,0):'[1]NKC'!$D$5007,0)+H3136),IF(TYPE(MATCH($C$8,OFFSET([1]NKC!$E$10,H3136,0):'[1]NKC'!$E$5007,0)+H3136)=16,"",MATCH($C$8,OFFSET([1]NKC!$E$10,H3136,0):'[1]NKC'!$E$5007,0)+H3136))</f>
        <v/>
      </c>
    </row>
    <row r="3138" spans="1:8" s="52" customFormat="1" ht="14.25" hidden="1">
      <c r="A3138" s="45" t="str">
        <f ca="1">IF($H3138="","",INDEX([1]NKC!$A$10:$A$5007,$H3138))</f>
        <v/>
      </c>
      <c r="B3138" s="46" t="str">
        <f ca="1">IF($H3138="","",INDEX([1]NKC!$B$10:$B$5007,$H3138))</f>
        <v/>
      </c>
      <c r="C3138" s="47" t="str">
        <f ca="1">IF($H3138="","",INDEX([1]NKC!$C$10:$C$5007,$H3138))</f>
        <v/>
      </c>
      <c r="D3138" s="48" t="str">
        <f ca="1">IF(IF($H3138="","",INDEX([1]NKC!$D$10:$D$5007,$H3138))=$C$8,IF($H3138="","",INDEX([1]NKC!$E$10:$E$5007,$H3138)),IF($H3138="","",INDEX([1]NKC!$D$10:$D$5007,$H3138)))</f>
        <v/>
      </c>
      <c r="E3138" s="49" t="str">
        <f ca="1">IF(IF($H3138="","",INDEX([1]NKC!$E$10:$E$5007,$H3138))=$C$8,"",IF($H3138="","",INDEX([1]NKC!$F$10:$F$5007,$H3138)))</f>
        <v/>
      </c>
      <c r="F3138" s="55" t="str">
        <f ca="1">IF(IF($H3138="","",INDEX([1]NKC!$D$10:$D$5007,$H3138))=$C$8,"",IF($H3138="","",INDEX([1]NKC!$F$10:$F$5007,$H3138)))</f>
        <v/>
      </c>
      <c r="G3138" s="50">
        <f ca="1">IF(SUM(E3138:F3138)=0,0,$G$11+SUM(E$12:$E3138)-SUM(F$12:$F3138))</f>
        <v>0</v>
      </c>
      <c r="H3138" s="51" t="str">
        <f ca="1">IF(IF(TYPE(MATCH($C$8,OFFSET([1]NKC!$D$10,H3137,0):'[1]NKC'!$D$5007,0)+H3137)=16,"",MATCH($C$8,OFFSET([1]NKC!$D$10,H3137,0):'[1]NKC'!$D$5007,0)+H3137)&lt;IF(TYPE(MATCH($C$8,OFFSET([1]NKC!$E$10,H3137,0):'[1]NKC'!$E$5007,0)+H3137)=16,"",MATCH($C$8,OFFSET([1]NKC!$E$10,H3137,0):'[1]NKC'!$E$5007,0)+H3137),IF(TYPE(MATCH($C$8,OFFSET([1]NKC!$D$10,H3137,0):'[1]NKC'!$D$5007,0)+H3137)=16,"",MATCH($C$8,OFFSET([1]NKC!$D$10,H3137,0):'[1]NKC'!$D$5007,0)+H3137),IF(TYPE(MATCH($C$8,OFFSET([1]NKC!$E$10,H3137,0):'[1]NKC'!$E$5007,0)+H3137)=16,"",MATCH($C$8,OFFSET([1]NKC!$E$10,H3137,0):'[1]NKC'!$E$5007,0)+H3137))</f>
        <v/>
      </c>
    </row>
    <row r="3139" spans="1:8" s="52" customFormat="1" ht="14.25" hidden="1">
      <c r="A3139" s="45" t="str">
        <f ca="1">IF($H3139="","",INDEX([1]NKC!$A$10:$A$5007,$H3139))</f>
        <v/>
      </c>
      <c r="B3139" s="46" t="str">
        <f ca="1">IF($H3139="","",INDEX([1]NKC!$B$10:$B$5007,$H3139))</f>
        <v/>
      </c>
      <c r="C3139" s="47" t="str">
        <f ca="1">IF($H3139="","",INDEX([1]NKC!$C$10:$C$5007,$H3139))</f>
        <v/>
      </c>
      <c r="D3139" s="48" t="str">
        <f ca="1">IF(IF($H3139="","",INDEX([1]NKC!$D$10:$D$5007,$H3139))=$C$8,IF($H3139="","",INDEX([1]NKC!$E$10:$E$5007,$H3139)),IF($H3139="","",INDEX([1]NKC!$D$10:$D$5007,$H3139)))</f>
        <v/>
      </c>
      <c r="E3139" s="49" t="str">
        <f ca="1">IF(IF($H3139="","",INDEX([1]NKC!$E$10:$E$5007,$H3139))=$C$8,"",IF($H3139="","",INDEX([1]NKC!$F$10:$F$5007,$H3139)))</f>
        <v/>
      </c>
      <c r="F3139" s="55" t="str">
        <f ca="1">IF(IF($H3139="","",INDEX([1]NKC!$D$10:$D$5007,$H3139))=$C$8,"",IF($H3139="","",INDEX([1]NKC!$F$10:$F$5007,$H3139)))</f>
        <v/>
      </c>
      <c r="G3139" s="50">
        <f ca="1">IF(SUM(E3139:F3139)=0,0,$G$11+SUM(E$12:$E3139)-SUM(F$12:$F3139))</f>
        <v>0</v>
      </c>
      <c r="H3139" s="51" t="str">
        <f ca="1">IF(IF(TYPE(MATCH($C$8,OFFSET([1]NKC!$D$10,H3138,0):'[1]NKC'!$D$5007,0)+H3138)=16,"",MATCH($C$8,OFFSET([1]NKC!$D$10,H3138,0):'[1]NKC'!$D$5007,0)+H3138)&lt;IF(TYPE(MATCH($C$8,OFFSET([1]NKC!$E$10,H3138,0):'[1]NKC'!$E$5007,0)+H3138)=16,"",MATCH($C$8,OFFSET([1]NKC!$E$10,H3138,0):'[1]NKC'!$E$5007,0)+H3138),IF(TYPE(MATCH($C$8,OFFSET([1]NKC!$D$10,H3138,0):'[1]NKC'!$D$5007,0)+H3138)=16,"",MATCH($C$8,OFFSET([1]NKC!$D$10,H3138,0):'[1]NKC'!$D$5007,0)+H3138),IF(TYPE(MATCH($C$8,OFFSET([1]NKC!$E$10,H3138,0):'[1]NKC'!$E$5007,0)+H3138)=16,"",MATCH($C$8,OFFSET([1]NKC!$E$10,H3138,0):'[1]NKC'!$E$5007,0)+H3138))</f>
        <v/>
      </c>
    </row>
    <row r="3140" spans="1:8" s="52" customFormat="1" ht="14.25" hidden="1">
      <c r="A3140" s="45" t="str">
        <f ca="1">IF($H3140="","",INDEX([1]NKC!$A$10:$A$5007,$H3140))</f>
        <v/>
      </c>
      <c r="B3140" s="46" t="str">
        <f ca="1">IF($H3140="","",INDEX([1]NKC!$B$10:$B$5007,$H3140))</f>
        <v/>
      </c>
      <c r="C3140" s="47" t="str">
        <f ca="1">IF($H3140="","",INDEX([1]NKC!$C$10:$C$5007,$H3140))</f>
        <v/>
      </c>
      <c r="D3140" s="48" t="str">
        <f ca="1">IF(IF($H3140="","",INDEX([1]NKC!$D$10:$D$5007,$H3140))=$C$8,IF($H3140="","",INDEX([1]NKC!$E$10:$E$5007,$H3140)),IF($H3140="","",INDEX([1]NKC!$D$10:$D$5007,$H3140)))</f>
        <v/>
      </c>
      <c r="E3140" s="49" t="str">
        <f ca="1">IF(IF($H3140="","",INDEX([1]NKC!$E$10:$E$5007,$H3140))=$C$8,"",IF($H3140="","",INDEX([1]NKC!$F$10:$F$5007,$H3140)))</f>
        <v/>
      </c>
      <c r="F3140" s="55" t="str">
        <f ca="1">IF(IF($H3140="","",INDEX([1]NKC!$D$10:$D$5007,$H3140))=$C$8,"",IF($H3140="","",INDEX([1]NKC!$F$10:$F$5007,$H3140)))</f>
        <v/>
      </c>
      <c r="G3140" s="50">
        <f ca="1">IF(SUM(E3140:F3140)=0,0,$G$11+SUM(E$12:$E3140)-SUM(F$12:$F3140))</f>
        <v>0</v>
      </c>
      <c r="H3140" s="51" t="str">
        <f ca="1">IF(IF(TYPE(MATCH($C$8,OFFSET([1]NKC!$D$10,H3139,0):'[1]NKC'!$D$5007,0)+H3139)=16,"",MATCH($C$8,OFFSET([1]NKC!$D$10,H3139,0):'[1]NKC'!$D$5007,0)+H3139)&lt;IF(TYPE(MATCH($C$8,OFFSET([1]NKC!$E$10,H3139,0):'[1]NKC'!$E$5007,0)+H3139)=16,"",MATCH($C$8,OFFSET([1]NKC!$E$10,H3139,0):'[1]NKC'!$E$5007,0)+H3139),IF(TYPE(MATCH($C$8,OFFSET([1]NKC!$D$10,H3139,0):'[1]NKC'!$D$5007,0)+H3139)=16,"",MATCH($C$8,OFFSET([1]NKC!$D$10,H3139,0):'[1]NKC'!$D$5007,0)+H3139),IF(TYPE(MATCH($C$8,OFFSET([1]NKC!$E$10,H3139,0):'[1]NKC'!$E$5007,0)+H3139)=16,"",MATCH($C$8,OFFSET([1]NKC!$E$10,H3139,0):'[1]NKC'!$E$5007,0)+H3139))</f>
        <v/>
      </c>
    </row>
    <row r="3141" spans="1:8" s="52" customFormat="1" ht="14.25" hidden="1">
      <c r="A3141" s="45" t="str">
        <f ca="1">IF($H3141="","",INDEX([1]NKC!$A$10:$A$5007,$H3141))</f>
        <v/>
      </c>
      <c r="B3141" s="46" t="str">
        <f ca="1">IF($H3141="","",INDEX([1]NKC!$B$10:$B$5007,$H3141))</f>
        <v/>
      </c>
      <c r="C3141" s="47" t="str">
        <f ca="1">IF($H3141="","",INDEX([1]NKC!$C$10:$C$5007,$H3141))</f>
        <v/>
      </c>
      <c r="D3141" s="48" t="str">
        <f ca="1">IF(IF($H3141="","",INDEX([1]NKC!$D$10:$D$5007,$H3141))=$C$8,IF($H3141="","",INDEX([1]NKC!$E$10:$E$5007,$H3141)),IF($H3141="","",INDEX([1]NKC!$D$10:$D$5007,$H3141)))</f>
        <v/>
      </c>
      <c r="E3141" s="49" t="str">
        <f ca="1">IF(IF($H3141="","",INDEX([1]NKC!$E$10:$E$5007,$H3141))=$C$8,"",IF($H3141="","",INDEX([1]NKC!$F$10:$F$5007,$H3141)))</f>
        <v/>
      </c>
      <c r="F3141" s="55" t="str">
        <f ca="1">IF(IF($H3141="","",INDEX([1]NKC!$D$10:$D$5007,$H3141))=$C$8,"",IF($H3141="","",INDEX([1]NKC!$F$10:$F$5007,$H3141)))</f>
        <v/>
      </c>
      <c r="G3141" s="50">
        <f ca="1">IF(SUM(E3141:F3141)=0,0,$G$11+SUM(E$12:$E3141)-SUM(F$12:$F3141))</f>
        <v>0</v>
      </c>
      <c r="H3141" s="51" t="str">
        <f ca="1">IF(IF(TYPE(MATCH($C$8,OFFSET([1]NKC!$D$10,H3140,0):'[1]NKC'!$D$5007,0)+H3140)=16,"",MATCH($C$8,OFFSET([1]NKC!$D$10,H3140,0):'[1]NKC'!$D$5007,0)+H3140)&lt;IF(TYPE(MATCH($C$8,OFFSET([1]NKC!$E$10,H3140,0):'[1]NKC'!$E$5007,0)+H3140)=16,"",MATCH($C$8,OFFSET([1]NKC!$E$10,H3140,0):'[1]NKC'!$E$5007,0)+H3140),IF(TYPE(MATCH($C$8,OFFSET([1]NKC!$D$10,H3140,0):'[1]NKC'!$D$5007,0)+H3140)=16,"",MATCH($C$8,OFFSET([1]NKC!$D$10,H3140,0):'[1]NKC'!$D$5007,0)+H3140),IF(TYPE(MATCH($C$8,OFFSET([1]NKC!$E$10,H3140,0):'[1]NKC'!$E$5007,0)+H3140)=16,"",MATCH($C$8,OFFSET([1]NKC!$E$10,H3140,0):'[1]NKC'!$E$5007,0)+H3140))</f>
        <v/>
      </c>
    </row>
    <row r="3142" spans="1:8" s="52" customFormat="1" ht="14.25" hidden="1">
      <c r="A3142" s="45" t="str">
        <f ca="1">IF($H3142="","",INDEX([1]NKC!$A$10:$A$5007,$H3142))</f>
        <v/>
      </c>
      <c r="B3142" s="46" t="str">
        <f ca="1">IF($H3142="","",INDEX([1]NKC!$B$10:$B$5007,$H3142))</f>
        <v/>
      </c>
      <c r="C3142" s="47" t="str">
        <f ca="1">IF($H3142="","",INDEX([1]NKC!$C$10:$C$5007,$H3142))</f>
        <v/>
      </c>
      <c r="D3142" s="48" t="str">
        <f ca="1">IF(IF($H3142="","",INDEX([1]NKC!$D$10:$D$5007,$H3142))=$C$8,IF($H3142="","",INDEX([1]NKC!$E$10:$E$5007,$H3142)),IF($H3142="","",INDEX([1]NKC!$D$10:$D$5007,$H3142)))</f>
        <v/>
      </c>
      <c r="E3142" s="49" t="str">
        <f ca="1">IF(IF($H3142="","",INDEX([1]NKC!$E$10:$E$5007,$H3142))=$C$8,"",IF($H3142="","",INDEX([1]NKC!$F$10:$F$5007,$H3142)))</f>
        <v/>
      </c>
      <c r="F3142" s="55" t="str">
        <f ca="1">IF(IF($H3142="","",INDEX([1]NKC!$D$10:$D$5007,$H3142))=$C$8,"",IF($H3142="","",INDEX([1]NKC!$F$10:$F$5007,$H3142)))</f>
        <v/>
      </c>
      <c r="G3142" s="50">
        <f ca="1">IF(SUM(E3142:F3142)=0,0,$G$11+SUM(E$12:$E3142)-SUM(F$12:$F3142))</f>
        <v>0</v>
      </c>
      <c r="H3142" s="51" t="str">
        <f ca="1">IF(IF(TYPE(MATCH($C$8,OFFSET([1]NKC!$D$10,H3141,0):'[1]NKC'!$D$5007,0)+H3141)=16,"",MATCH($C$8,OFFSET([1]NKC!$D$10,H3141,0):'[1]NKC'!$D$5007,0)+H3141)&lt;IF(TYPE(MATCH($C$8,OFFSET([1]NKC!$E$10,H3141,0):'[1]NKC'!$E$5007,0)+H3141)=16,"",MATCH($C$8,OFFSET([1]NKC!$E$10,H3141,0):'[1]NKC'!$E$5007,0)+H3141),IF(TYPE(MATCH($C$8,OFFSET([1]NKC!$D$10,H3141,0):'[1]NKC'!$D$5007,0)+H3141)=16,"",MATCH($C$8,OFFSET([1]NKC!$D$10,H3141,0):'[1]NKC'!$D$5007,0)+H3141),IF(TYPE(MATCH($C$8,OFFSET([1]NKC!$E$10,H3141,0):'[1]NKC'!$E$5007,0)+H3141)=16,"",MATCH($C$8,OFFSET([1]NKC!$E$10,H3141,0):'[1]NKC'!$E$5007,0)+H3141))</f>
        <v/>
      </c>
    </row>
    <row r="3143" spans="1:8" s="52" customFormat="1" ht="14.25" hidden="1">
      <c r="A3143" s="45" t="str">
        <f ca="1">IF($H3143="","",INDEX([1]NKC!$A$10:$A$5007,$H3143))</f>
        <v/>
      </c>
      <c r="B3143" s="46" t="str">
        <f ca="1">IF($H3143="","",INDEX([1]NKC!$B$10:$B$5007,$H3143))</f>
        <v/>
      </c>
      <c r="C3143" s="47" t="str">
        <f ca="1">IF($H3143="","",INDEX([1]NKC!$C$10:$C$5007,$H3143))</f>
        <v/>
      </c>
      <c r="D3143" s="48" t="str">
        <f ca="1">IF(IF($H3143="","",INDEX([1]NKC!$D$10:$D$5007,$H3143))=$C$8,IF($H3143="","",INDEX([1]NKC!$E$10:$E$5007,$H3143)),IF($H3143="","",INDEX([1]NKC!$D$10:$D$5007,$H3143)))</f>
        <v/>
      </c>
      <c r="E3143" s="49" t="str">
        <f ca="1">IF(IF($H3143="","",INDEX([1]NKC!$E$10:$E$5007,$H3143))=$C$8,"",IF($H3143="","",INDEX([1]NKC!$F$10:$F$5007,$H3143)))</f>
        <v/>
      </c>
      <c r="F3143" s="55" t="str">
        <f ca="1">IF(IF($H3143="","",INDEX([1]NKC!$D$10:$D$5007,$H3143))=$C$8,"",IF($H3143="","",INDEX([1]NKC!$F$10:$F$5007,$H3143)))</f>
        <v/>
      </c>
      <c r="G3143" s="50">
        <f ca="1">IF(SUM(E3143:F3143)=0,0,$G$11+SUM(E$12:$E3143)-SUM(F$12:$F3143))</f>
        <v>0</v>
      </c>
      <c r="H3143" s="51" t="str">
        <f ca="1">IF(IF(TYPE(MATCH($C$8,OFFSET([1]NKC!$D$10,H3142,0):'[1]NKC'!$D$5007,0)+H3142)=16,"",MATCH($C$8,OFFSET([1]NKC!$D$10,H3142,0):'[1]NKC'!$D$5007,0)+H3142)&lt;IF(TYPE(MATCH($C$8,OFFSET([1]NKC!$E$10,H3142,0):'[1]NKC'!$E$5007,0)+H3142)=16,"",MATCH($C$8,OFFSET([1]NKC!$E$10,H3142,0):'[1]NKC'!$E$5007,0)+H3142),IF(TYPE(MATCH($C$8,OFFSET([1]NKC!$D$10,H3142,0):'[1]NKC'!$D$5007,0)+H3142)=16,"",MATCH($C$8,OFFSET([1]NKC!$D$10,H3142,0):'[1]NKC'!$D$5007,0)+H3142),IF(TYPE(MATCH($C$8,OFFSET([1]NKC!$E$10,H3142,0):'[1]NKC'!$E$5007,0)+H3142)=16,"",MATCH($C$8,OFFSET([1]NKC!$E$10,H3142,0):'[1]NKC'!$E$5007,0)+H3142))</f>
        <v/>
      </c>
    </row>
    <row r="3144" spans="1:8" s="52" customFormat="1" ht="14.25" hidden="1">
      <c r="A3144" s="45" t="str">
        <f ca="1">IF($H3144="","",INDEX([1]NKC!$A$10:$A$5007,$H3144))</f>
        <v/>
      </c>
      <c r="B3144" s="46" t="str">
        <f ca="1">IF($H3144="","",INDEX([1]NKC!$B$10:$B$5007,$H3144))</f>
        <v/>
      </c>
      <c r="C3144" s="47" t="str">
        <f ca="1">IF($H3144="","",INDEX([1]NKC!$C$10:$C$5007,$H3144))</f>
        <v/>
      </c>
      <c r="D3144" s="48" t="str">
        <f ca="1">IF(IF($H3144="","",INDEX([1]NKC!$D$10:$D$5007,$H3144))=$C$8,IF($H3144="","",INDEX([1]NKC!$E$10:$E$5007,$H3144)),IF($H3144="","",INDEX([1]NKC!$D$10:$D$5007,$H3144)))</f>
        <v/>
      </c>
      <c r="E3144" s="49" t="str">
        <f ca="1">IF(IF($H3144="","",INDEX([1]NKC!$E$10:$E$5007,$H3144))=$C$8,"",IF($H3144="","",INDEX([1]NKC!$F$10:$F$5007,$H3144)))</f>
        <v/>
      </c>
      <c r="F3144" s="55" t="str">
        <f ca="1">IF(IF($H3144="","",INDEX([1]NKC!$D$10:$D$5007,$H3144))=$C$8,"",IF($H3144="","",INDEX([1]NKC!$F$10:$F$5007,$H3144)))</f>
        <v/>
      </c>
      <c r="G3144" s="50">
        <f ca="1">IF(SUM(E3144:F3144)=0,0,$G$11+SUM(E$12:$E3144)-SUM(F$12:$F3144))</f>
        <v>0</v>
      </c>
      <c r="H3144" s="51" t="str">
        <f ca="1">IF(IF(TYPE(MATCH($C$8,OFFSET([1]NKC!$D$10,H3143,0):'[1]NKC'!$D$5007,0)+H3143)=16,"",MATCH($C$8,OFFSET([1]NKC!$D$10,H3143,0):'[1]NKC'!$D$5007,0)+H3143)&lt;IF(TYPE(MATCH($C$8,OFFSET([1]NKC!$E$10,H3143,0):'[1]NKC'!$E$5007,0)+H3143)=16,"",MATCH($C$8,OFFSET([1]NKC!$E$10,H3143,0):'[1]NKC'!$E$5007,0)+H3143),IF(TYPE(MATCH($C$8,OFFSET([1]NKC!$D$10,H3143,0):'[1]NKC'!$D$5007,0)+H3143)=16,"",MATCH($C$8,OFFSET([1]NKC!$D$10,H3143,0):'[1]NKC'!$D$5007,0)+H3143),IF(TYPE(MATCH($C$8,OFFSET([1]NKC!$E$10,H3143,0):'[1]NKC'!$E$5007,0)+H3143)=16,"",MATCH($C$8,OFFSET([1]NKC!$E$10,H3143,0):'[1]NKC'!$E$5007,0)+H3143))</f>
        <v/>
      </c>
    </row>
    <row r="3145" spans="1:8" s="52" customFormat="1" ht="14.25" hidden="1">
      <c r="A3145" s="45" t="str">
        <f ca="1">IF($H3145="","",INDEX([1]NKC!$A$10:$A$5007,$H3145))</f>
        <v/>
      </c>
      <c r="B3145" s="46" t="str">
        <f ca="1">IF($H3145="","",INDEX([1]NKC!$B$10:$B$5007,$H3145))</f>
        <v/>
      </c>
      <c r="C3145" s="47" t="str">
        <f ca="1">IF($H3145="","",INDEX([1]NKC!$C$10:$C$5007,$H3145))</f>
        <v/>
      </c>
      <c r="D3145" s="48" t="str">
        <f ca="1">IF(IF($H3145="","",INDEX([1]NKC!$D$10:$D$5007,$H3145))=$C$8,IF($H3145="","",INDEX([1]NKC!$E$10:$E$5007,$H3145)),IF($H3145="","",INDEX([1]NKC!$D$10:$D$5007,$H3145)))</f>
        <v/>
      </c>
      <c r="E3145" s="49" t="str">
        <f ca="1">IF(IF($H3145="","",INDEX([1]NKC!$E$10:$E$5007,$H3145))=$C$8,"",IF($H3145="","",INDEX([1]NKC!$F$10:$F$5007,$H3145)))</f>
        <v/>
      </c>
      <c r="F3145" s="55" t="str">
        <f ca="1">IF(IF($H3145="","",INDEX([1]NKC!$D$10:$D$5007,$H3145))=$C$8,"",IF($H3145="","",INDEX([1]NKC!$F$10:$F$5007,$H3145)))</f>
        <v/>
      </c>
      <c r="G3145" s="50">
        <f ca="1">IF(SUM(E3145:F3145)=0,0,$G$11+SUM(E$12:$E3145)-SUM(F$12:$F3145))</f>
        <v>0</v>
      </c>
      <c r="H3145" s="51" t="str">
        <f ca="1">IF(IF(TYPE(MATCH($C$8,OFFSET([1]NKC!$D$10,H3144,0):'[1]NKC'!$D$5007,0)+H3144)=16,"",MATCH($C$8,OFFSET([1]NKC!$D$10,H3144,0):'[1]NKC'!$D$5007,0)+H3144)&lt;IF(TYPE(MATCH($C$8,OFFSET([1]NKC!$E$10,H3144,0):'[1]NKC'!$E$5007,0)+H3144)=16,"",MATCH($C$8,OFFSET([1]NKC!$E$10,H3144,0):'[1]NKC'!$E$5007,0)+H3144),IF(TYPE(MATCH($C$8,OFFSET([1]NKC!$D$10,H3144,0):'[1]NKC'!$D$5007,0)+H3144)=16,"",MATCH($C$8,OFFSET([1]NKC!$D$10,H3144,0):'[1]NKC'!$D$5007,0)+H3144),IF(TYPE(MATCH($C$8,OFFSET([1]NKC!$E$10,H3144,0):'[1]NKC'!$E$5007,0)+H3144)=16,"",MATCH($C$8,OFFSET([1]NKC!$E$10,H3144,0):'[1]NKC'!$E$5007,0)+H3144))</f>
        <v/>
      </c>
    </row>
    <row r="3146" spans="1:8" s="52" customFormat="1" ht="14.25" hidden="1">
      <c r="A3146" s="45" t="str">
        <f ca="1">IF($H3146="","",INDEX([1]NKC!$A$10:$A$5007,$H3146))</f>
        <v/>
      </c>
      <c r="B3146" s="46" t="str">
        <f ca="1">IF($H3146="","",INDEX([1]NKC!$B$10:$B$5007,$H3146))</f>
        <v/>
      </c>
      <c r="C3146" s="47" t="str">
        <f ca="1">IF($H3146="","",INDEX([1]NKC!$C$10:$C$5007,$H3146))</f>
        <v/>
      </c>
      <c r="D3146" s="48" t="str">
        <f ca="1">IF(IF($H3146="","",INDEX([1]NKC!$D$10:$D$5007,$H3146))=$C$8,IF($H3146="","",INDEX([1]NKC!$E$10:$E$5007,$H3146)),IF($H3146="","",INDEX([1]NKC!$D$10:$D$5007,$H3146)))</f>
        <v/>
      </c>
      <c r="E3146" s="49" t="str">
        <f ca="1">IF(IF($H3146="","",INDEX([1]NKC!$E$10:$E$5007,$H3146))=$C$8,"",IF($H3146="","",INDEX([1]NKC!$F$10:$F$5007,$H3146)))</f>
        <v/>
      </c>
      <c r="F3146" s="55" t="str">
        <f ca="1">IF(IF($H3146="","",INDEX([1]NKC!$D$10:$D$5007,$H3146))=$C$8,"",IF($H3146="","",INDEX([1]NKC!$F$10:$F$5007,$H3146)))</f>
        <v/>
      </c>
      <c r="G3146" s="50">
        <f ca="1">IF(SUM(E3146:F3146)=0,0,$G$11+SUM(E$12:$E3146)-SUM(F$12:$F3146))</f>
        <v>0</v>
      </c>
      <c r="H3146" s="51" t="str">
        <f ca="1">IF(IF(TYPE(MATCH($C$8,OFFSET([1]NKC!$D$10,H3145,0):'[1]NKC'!$D$5007,0)+H3145)=16,"",MATCH($C$8,OFFSET([1]NKC!$D$10,H3145,0):'[1]NKC'!$D$5007,0)+H3145)&lt;IF(TYPE(MATCH($C$8,OFFSET([1]NKC!$E$10,H3145,0):'[1]NKC'!$E$5007,0)+H3145)=16,"",MATCH($C$8,OFFSET([1]NKC!$E$10,H3145,0):'[1]NKC'!$E$5007,0)+H3145),IF(TYPE(MATCH($C$8,OFFSET([1]NKC!$D$10,H3145,0):'[1]NKC'!$D$5007,0)+H3145)=16,"",MATCH($C$8,OFFSET([1]NKC!$D$10,H3145,0):'[1]NKC'!$D$5007,0)+H3145),IF(TYPE(MATCH($C$8,OFFSET([1]NKC!$E$10,H3145,0):'[1]NKC'!$E$5007,0)+H3145)=16,"",MATCH($C$8,OFFSET([1]NKC!$E$10,H3145,0):'[1]NKC'!$E$5007,0)+H3145))</f>
        <v/>
      </c>
    </row>
    <row r="3147" spans="1:8" s="52" customFormat="1" ht="14.25" hidden="1">
      <c r="A3147" s="45" t="str">
        <f ca="1">IF($H3147="","",INDEX([1]NKC!$A$10:$A$5007,$H3147))</f>
        <v/>
      </c>
      <c r="B3147" s="46" t="str">
        <f ca="1">IF($H3147="","",INDEX([1]NKC!$B$10:$B$5007,$H3147))</f>
        <v/>
      </c>
      <c r="C3147" s="47" t="str">
        <f ca="1">IF($H3147="","",INDEX([1]NKC!$C$10:$C$5007,$H3147))</f>
        <v/>
      </c>
      <c r="D3147" s="48" t="str">
        <f ca="1">IF(IF($H3147="","",INDEX([1]NKC!$D$10:$D$5007,$H3147))=$C$8,IF($H3147="","",INDEX([1]NKC!$E$10:$E$5007,$H3147)),IF($H3147="","",INDEX([1]NKC!$D$10:$D$5007,$H3147)))</f>
        <v/>
      </c>
      <c r="E3147" s="49" t="str">
        <f ca="1">IF(IF($H3147="","",INDEX([1]NKC!$E$10:$E$5007,$H3147))=$C$8,"",IF($H3147="","",INDEX([1]NKC!$F$10:$F$5007,$H3147)))</f>
        <v/>
      </c>
      <c r="F3147" s="55" t="str">
        <f ca="1">IF(IF($H3147="","",INDEX([1]NKC!$D$10:$D$5007,$H3147))=$C$8,"",IF($H3147="","",INDEX([1]NKC!$F$10:$F$5007,$H3147)))</f>
        <v/>
      </c>
      <c r="G3147" s="50">
        <f ca="1">IF(SUM(E3147:F3147)=0,0,$G$11+SUM(E$12:$E3147)-SUM(F$12:$F3147))</f>
        <v>0</v>
      </c>
      <c r="H3147" s="51" t="str">
        <f ca="1">IF(IF(TYPE(MATCH($C$8,OFFSET([1]NKC!$D$10,H3146,0):'[1]NKC'!$D$5007,0)+H3146)=16,"",MATCH($C$8,OFFSET([1]NKC!$D$10,H3146,0):'[1]NKC'!$D$5007,0)+H3146)&lt;IF(TYPE(MATCH($C$8,OFFSET([1]NKC!$E$10,H3146,0):'[1]NKC'!$E$5007,0)+H3146)=16,"",MATCH($C$8,OFFSET([1]NKC!$E$10,H3146,0):'[1]NKC'!$E$5007,0)+H3146),IF(TYPE(MATCH($C$8,OFFSET([1]NKC!$D$10,H3146,0):'[1]NKC'!$D$5007,0)+H3146)=16,"",MATCH($C$8,OFFSET([1]NKC!$D$10,H3146,0):'[1]NKC'!$D$5007,0)+H3146),IF(TYPE(MATCH($C$8,OFFSET([1]NKC!$E$10,H3146,0):'[1]NKC'!$E$5007,0)+H3146)=16,"",MATCH($C$8,OFFSET([1]NKC!$E$10,H3146,0):'[1]NKC'!$E$5007,0)+H3146))</f>
        <v/>
      </c>
    </row>
    <row r="3148" spans="1:8" s="52" customFormat="1" ht="14.25" hidden="1">
      <c r="A3148" s="45" t="str">
        <f ca="1">IF($H3148="","",INDEX([1]NKC!$A$10:$A$5007,$H3148))</f>
        <v/>
      </c>
      <c r="B3148" s="46" t="str">
        <f ca="1">IF($H3148="","",INDEX([1]NKC!$B$10:$B$5007,$H3148))</f>
        <v/>
      </c>
      <c r="C3148" s="47" t="str">
        <f ca="1">IF($H3148="","",INDEX([1]NKC!$C$10:$C$5007,$H3148))</f>
        <v/>
      </c>
      <c r="D3148" s="48" t="str">
        <f ca="1">IF(IF($H3148="","",INDEX([1]NKC!$D$10:$D$5007,$H3148))=$C$8,IF($H3148="","",INDEX([1]NKC!$E$10:$E$5007,$H3148)),IF($H3148="","",INDEX([1]NKC!$D$10:$D$5007,$H3148)))</f>
        <v/>
      </c>
      <c r="E3148" s="49" t="str">
        <f ca="1">IF(IF($H3148="","",INDEX([1]NKC!$E$10:$E$5007,$H3148))=$C$8,"",IF($H3148="","",INDEX([1]NKC!$F$10:$F$5007,$H3148)))</f>
        <v/>
      </c>
      <c r="F3148" s="55" t="str">
        <f ca="1">IF(IF($H3148="","",INDEX([1]NKC!$D$10:$D$5007,$H3148))=$C$8,"",IF($H3148="","",INDEX([1]NKC!$F$10:$F$5007,$H3148)))</f>
        <v/>
      </c>
      <c r="G3148" s="50">
        <f ca="1">IF(SUM(E3148:F3148)=0,0,$G$11+SUM(E$12:$E3148)-SUM(F$12:$F3148))</f>
        <v>0</v>
      </c>
      <c r="H3148" s="51" t="str">
        <f ca="1">IF(IF(TYPE(MATCH($C$8,OFFSET([1]NKC!$D$10,H3147,0):'[1]NKC'!$D$5007,0)+H3147)=16,"",MATCH($C$8,OFFSET([1]NKC!$D$10,H3147,0):'[1]NKC'!$D$5007,0)+H3147)&lt;IF(TYPE(MATCH($C$8,OFFSET([1]NKC!$E$10,H3147,0):'[1]NKC'!$E$5007,0)+H3147)=16,"",MATCH($C$8,OFFSET([1]NKC!$E$10,H3147,0):'[1]NKC'!$E$5007,0)+H3147),IF(TYPE(MATCH($C$8,OFFSET([1]NKC!$D$10,H3147,0):'[1]NKC'!$D$5007,0)+H3147)=16,"",MATCH($C$8,OFFSET([1]NKC!$D$10,H3147,0):'[1]NKC'!$D$5007,0)+H3147),IF(TYPE(MATCH($C$8,OFFSET([1]NKC!$E$10,H3147,0):'[1]NKC'!$E$5007,0)+H3147)=16,"",MATCH($C$8,OFFSET([1]NKC!$E$10,H3147,0):'[1]NKC'!$E$5007,0)+H3147))</f>
        <v/>
      </c>
    </row>
    <row r="3149" spans="1:8" s="52" customFormat="1" ht="14.25" hidden="1">
      <c r="A3149" s="45" t="str">
        <f ca="1">IF($H3149="","",INDEX([1]NKC!$A$10:$A$5007,$H3149))</f>
        <v/>
      </c>
      <c r="B3149" s="46" t="str">
        <f ca="1">IF($H3149="","",INDEX([1]NKC!$B$10:$B$5007,$H3149))</f>
        <v/>
      </c>
      <c r="C3149" s="47" t="str">
        <f ca="1">IF($H3149="","",INDEX([1]NKC!$C$10:$C$5007,$H3149))</f>
        <v/>
      </c>
      <c r="D3149" s="48" t="str">
        <f ca="1">IF(IF($H3149="","",INDEX([1]NKC!$D$10:$D$5007,$H3149))=$C$8,IF($H3149="","",INDEX([1]NKC!$E$10:$E$5007,$H3149)),IF($H3149="","",INDEX([1]NKC!$D$10:$D$5007,$H3149)))</f>
        <v/>
      </c>
      <c r="E3149" s="49" t="str">
        <f ca="1">IF(IF($H3149="","",INDEX([1]NKC!$E$10:$E$5007,$H3149))=$C$8,"",IF($H3149="","",INDEX([1]NKC!$F$10:$F$5007,$H3149)))</f>
        <v/>
      </c>
      <c r="F3149" s="55" t="str">
        <f ca="1">IF(IF($H3149="","",INDEX([1]NKC!$D$10:$D$5007,$H3149))=$C$8,"",IF($H3149="","",INDEX([1]NKC!$F$10:$F$5007,$H3149)))</f>
        <v/>
      </c>
      <c r="G3149" s="50">
        <f ca="1">IF(SUM(E3149:F3149)=0,0,$G$11+SUM(E$12:$E3149)-SUM(F$12:$F3149))</f>
        <v>0</v>
      </c>
      <c r="H3149" s="51" t="str">
        <f ca="1">IF(IF(TYPE(MATCH($C$8,OFFSET([1]NKC!$D$10,H3148,0):'[1]NKC'!$D$5007,0)+H3148)=16,"",MATCH($C$8,OFFSET([1]NKC!$D$10,H3148,0):'[1]NKC'!$D$5007,0)+H3148)&lt;IF(TYPE(MATCH($C$8,OFFSET([1]NKC!$E$10,H3148,0):'[1]NKC'!$E$5007,0)+H3148)=16,"",MATCH($C$8,OFFSET([1]NKC!$E$10,H3148,0):'[1]NKC'!$E$5007,0)+H3148),IF(TYPE(MATCH($C$8,OFFSET([1]NKC!$D$10,H3148,0):'[1]NKC'!$D$5007,0)+H3148)=16,"",MATCH($C$8,OFFSET([1]NKC!$D$10,H3148,0):'[1]NKC'!$D$5007,0)+H3148),IF(TYPE(MATCH($C$8,OFFSET([1]NKC!$E$10,H3148,0):'[1]NKC'!$E$5007,0)+H3148)=16,"",MATCH($C$8,OFFSET([1]NKC!$E$10,H3148,0):'[1]NKC'!$E$5007,0)+H3148))</f>
        <v/>
      </c>
    </row>
    <row r="3150" spans="1:8" s="52" customFormat="1" ht="14.25" hidden="1">
      <c r="A3150" s="45" t="str">
        <f ca="1">IF($H3150="","",INDEX([1]NKC!$A$10:$A$5007,$H3150))</f>
        <v/>
      </c>
      <c r="B3150" s="46" t="str">
        <f ca="1">IF($H3150="","",INDEX([1]NKC!$B$10:$B$5007,$H3150))</f>
        <v/>
      </c>
      <c r="C3150" s="47" t="str">
        <f ca="1">IF($H3150="","",INDEX([1]NKC!$C$10:$C$5007,$H3150))</f>
        <v/>
      </c>
      <c r="D3150" s="48" t="str">
        <f ca="1">IF(IF($H3150="","",INDEX([1]NKC!$D$10:$D$5007,$H3150))=$C$8,IF($H3150="","",INDEX([1]NKC!$E$10:$E$5007,$H3150)),IF($H3150="","",INDEX([1]NKC!$D$10:$D$5007,$H3150)))</f>
        <v/>
      </c>
      <c r="E3150" s="49" t="str">
        <f ca="1">IF(IF($H3150="","",INDEX([1]NKC!$E$10:$E$5007,$H3150))=$C$8,"",IF($H3150="","",INDEX([1]NKC!$F$10:$F$5007,$H3150)))</f>
        <v/>
      </c>
      <c r="F3150" s="55" t="str">
        <f ca="1">IF(IF($H3150="","",INDEX([1]NKC!$D$10:$D$5007,$H3150))=$C$8,"",IF($H3150="","",INDEX([1]NKC!$F$10:$F$5007,$H3150)))</f>
        <v/>
      </c>
      <c r="G3150" s="50">
        <f ca="1">IF(SUM(E3150:F3150)=0,0,$G$11+SUM(E$12:$E3150)-SUM(F$12:$F3150))</f>
        <v>0</v>
      </c>
      <c r="H3150" s="51" t="str">
        <f ca="1">IF(IF(TYPE(MATCH($C$8,OFFSET([1]NKC!$D$10,H3149,0):'[1]NKC'!$D$5007,0)+H3149)=16,"",MATCH($C$8,OFFSET([1]NKC!$D$10,H3149,0):'[1]NKC'!$D$5007,0)+H3149)&lt;IF(TYPE(MATCH($C$8,OFFSET([1]NKC!$E$10,H3149,0):'[1]NKC'!$E$5007,0)+H3149)=16,"",MATCH($C$8,OFFSET([1]NKC!$E$10,H3149,0):'[1]NKC'!$E$5007,0)+H3149),IF(TYPE(MATCH($C$8,OFFSET([1]NKC!$D$10,H3149,0):'[1]NKC'!$D$5007,0)+H3149)=16,"",MATCH($C$8,OFFSET([1]NKC!$D$10,H3149,0):'[1]NKC'!$D$5007,0)+H3149),IF(TYPE(MATCH($C$8,OFFSET([1]NKC!$E$10,H3149,0):'[1]NKC'!$E$5007,0)+H3149)=16,"",MATCH($C$8,OFFSET([1]NKC!$E$10,H3149,0):'[1]NKC'!$E$5007,0)+H3149))</f>
        <v/>
      </c>
    </row>
    <row r="3151" spans="1:8" s="52" customFormat="1" ht="14.25" hidden="1">
      <c r="A3151" s="45" t="str">
        <f ca="1">IF($H3151="","",INDEX([1]NKC!$A$10:$A$5007,$H3151))</f>
        <v/>
      </c>
      <c r="B3151" s="46" t="str">
        <f ca="1">IF($H3151="","",INDEX([1]NKC!$B$10:$B$5007,$H3151))</f>
        <v/>
      </c>
      <c r="C3151" s="47" t="str">
        <f ca="1">IF($H3151="","",INDEX([1]NKC!$C$10:$C$5007,$H3151))</f>
        <v/>
      </c>
      <c r="D3151" s="48" t="str">
        <f ca="1">IF(IF($H3151="","",INDEX([1]NKC!$D$10:$D$5007,$H3151))=$C$8,IF($H3151="","",INDEX([1]NKC!$E$10:$E$5007,$H3151)),IF($H3151="","",INDEX([1]NKC!$D$10:$D$5007,$H3151)))</f>
        <v/>
      </c>
      <c r="E3151" s="49" t="str">
        <f ca="1">IF(IF($H3151="","",INDEX([1]NKC!$E$10:$E$5007,$H3151))=$C$8,"",IF($H3151="","",INDEX([1]NKC!$F$10:$F$5007,$H3151)))</f>
        <v/>
      </c>
      <c r="F3151" s="55" t="str">
        <f ca="1">IF(IF($H3151="","",INDEX([1]NKC!$D$10:$D$5007,$H3151))=$C$8,"",IF($H3151="","",INDEX([1]NKC!$F$10:$F$5007,$H3151)))</f>
        <v/>
      </c>
      <c r="G3151" s="50">
        <f ca="1">IF(SUM(E3151:F3151)=0,0,$G$11+SUM(E$12:$E3151)-SUM(F$12:$F3151))</f>
        <v>0</v>
      </c>
      <c r="H3151" s="51" t="str">
        <f ca="1">IF(IF(TYPE(MATCH($C$8,OFFSET([1]NKC!$D$10,H3150,0):'[1]NKC'!$D$5007,0)+H3150)=16,"",MATCH($C$8,OFFSET([1]NKC!$D$10,H3150,0):'[1]NKC'!$D$5007,0)+H3150)&lt;IF(TYPE(MATCH($C$8,OFFSET([1]NKC!$E$10,H3150,0):'[1]NKC'!$E$5007,0)+H3150)=16,"",MATCH($C$8,OFFSET([1]NKC!$E$10,H3150,0):'[1]NKC'!$E$5007,0)+H3150),IF(TYPE(MATCH($C$8,OFFSET([1]NKC!$D$10,H3150,0):'[1]NKC'!$D$5007,0)+H3150)=16,"",MATCH($C$8,OFFSET([1]NKC!$D$10,H3150,0):'[1]NKC'!$D$5007,0)+H3150),IF(TYPE(MATCH($C$8,OFFSET([1]NKC!$E$10,H3150,0):'[1]NKC'!$E$5007,0)+H3150)=16,"",MATCH($C$8,OFFSET([1]NKC!$E$10,H3150,0):'[1]NKC'!$E$5007,0)+H3150))</f>
        <v/>
      </c>
    </row>
    <row r="3152" spans="1:8" s="52" customFormat="1" ht="14.25" hidden="1">
      <c r="A3152" s="45" t="str">
        <f ca="1">IF($H3152="","",INDEX([1]NKC!$A$10:$A$5007,$H3152))</f>
        <v/>
      </c>
      <c r="B3152" s="46" t="str">
        <f ca="1">IF($H3152="","",INDEX([1]NKC!$B$10:$B$5007,$H3152))</f>
        <v/>
      </c>
      <c r="C3152" s="47" t="str">
        <f ca="1">IF($H3152="","",INDEX([1]NKC!$C$10:$C$5007,$H3152))</f>
        <v/>
      </c>
      <c r="D3152" s="48" t="str">
        <f ca="1">IF(IF($H3152="","",INDEX([1]NKC!$D$10:$D$5007,$H3152))=$C$8,IF($H3152="","",INDEX([1]NKC!$E$10:$E$5007,$H3152)),IF($H3152="","",INDEX([1]NKC!$D$10:$D$5007,$H3152)))</f>
        <v/>
      </c>
      <c r="E3152" s="49" t="str">
        <f ca="1">IF(IF($H3152="","",INDEX([1]NKC!$E$10:$E$5007,$H3152))=$C$8,"",IF($H3152="","",INDEX([1]NKC!$F$10:$F$5007,$H3152)))</f>
        <v/>
      </c>
      <c r="F3152" s="55" t="str">
        <f ca="1">IF(IF($H3152="","",INDEX([1]NKC!$D$10:$D$5007,$H3152))=$C$8,"",IF($H3152="","",INDEX([1]NKC!$F$10:$F$5007,$H3152)))</f>
        <v/>
      </c>
      <c r="G3152" s="50">
        <f ca="1">IF(SUM(E3152:F3152)=0,0,$G$11+SUM(E$12:$E3152)-SUM(F$12:$F3152))</f>
        <v>0</v>
      </c>
      <c r="H3152" s="51" t="str">
        <f ca="1">IF(IF(TYPE(MATCH($C$8,OFFSET([1]NKC!$D$10,H3151,0):'[1]NKC'!$D$5007,0)+H3151)=16,"",MATCH($C$8,OFFSET([1]NKC!$D$10,H3151,0):'[1]NKC'!$D$5007,0)+H3151)&lt;IF(TYPE(MATCH($C$8,OFFSET([1]NKC!$E$10,H3151,0):'[1]NKC'!$E$5007,0)+H3151)=16,"",MATCH($C$8,OFFSET([1]NKC!$E$10,H3151,0):'[1]NKC'!$E$5007,0)+H3151),IF(TYPE(MATCH($C$8,OFFSET([1]NKC!$D$10,H3151,0):'[1]NKC'!$D$5007,0)+H3151)=16,"",MATCH($C$8,OFFSET([1]NKC!$D$10,H3151,0):'[1]NKC'!$D$5007,0)+H3151),IF(TYPE(MATCH($C$8,OFFSET([1]NKC!$E$10,H3151,0):'[1]NKC'!$E$5007,0)+H3151)=16,"",MATCH($C$8,OFFSET([1]NKC!$E$10,H3151,0):'[1]NKC'!$E$5007,0)+H3151))</f>
        <v/>
      </c>
    </row>
    <row r="3153" spans="1:8" s="52" customFormat="1" ht="14.25" hidden="1">
      <c r="A3153" s="45" t="str">
        <f ca="1">IF($H3153="","",INDEX([1]NKC!$A$10:$A$5007,$H3153))</f>
        <v/>
      </c>
      <c r="B3153" s="46" t="str">
        <f ca="1">IF($H3153="","",INDEX([1]NKC!$B$10:$B$5007,$H3153))</f>
        <v/>
      </c>
      <c r="C3153" s="47" t="str">
        <f ca="1">IF($H3153="","",INDEX([1]NKC!$C$10:$C$5007,$H3153))</f>
        <v/>
      </c>
      <c r="D3153" s="48" t="str">
        <f ca="1">IF(IF($H3153="","",INDEX([1]NKC!$D$10:$D$5007,$H3153))=$C$8,IF($H3153="","",INDEX([1]NKC!$E$10:$E$5007,$H3153)),IF($H3153="","",INDEX([1]NKC!$D$10:$D$5007,$H3153)))</f>
        <v/>
      </c>
      <c r="E3153" s="49" t="str">
        <f ca="1">IF(IF($H3153="","",INDEX([1]NKC!$E$10:$E$5007,$H3153))=$C$8,"",IF($H3153="","",INDEX([1]NKC!$F$10:$F$5007,$H3153)))</f>
        <v/>
      </c>
      <c r="F3153" s="55" t="str">
        <f ca="1">IF(IF($H3153="","",INDEX([1]NKC!$D$10:$D$5007,$H3153))=$C$8,"",IF($H3153="","",INDEX([1]NKC!$F$10:$F$5007,$H3153)))</f>
        <v/>
      </c>
      <c r="G3153" s="50">
        <f ca="1">IF(SUM(E3153:F3153)=0,0,$G$11+SUM(E$12:$E3153)-SUM(F$12:$F3153))</f>
        <v>0</v>
      </c>
      <c r="H3153" s="51" t="str">
        <f ca="1">IF(IF(TYPE(MATCH($C$8,OFFSET([1]NKC!$D$10,H3152,0):'[1]NKC'!$D$5007,0)+H3152)=16,"",MATCH($C$8,OFFSET([1]NKC!$D$10,H3152,0):'[1]NKC'!$D$5007,0)+H3152)&lt;IF(TYPE(MATCH($C$8,OFFSET([1]NKC!$E$10,H3152,0):'[1]NKC'!$E$5007,0)+H3152)=16,"",MATCH($C$8,OFFSET([1]NKC!$E$10,H3152,0):'[1]NKC'!$E$5007,0)+H3152),IF(TYPE(MATCH($C$8,OFFSET([1]NKC!$D$10,H3152,0):'[1]NKC'!$D$5007,0)+H3152)=16,"",MATCH($C$8,OFFSET([1]NKC!$D$10,H3152,0):'[1]NKC'!$D$5007,0)+H3152),IF(TYPE(MATCH($C$8,OFFSET([1]NKC!$E$10,H3152,0):'[1]NKC'!$E$5007,0)+H3152)=16,"",MATCH($C$8,OFFSET([1]NKC!$E$10,H3152,0):'[1]NKC'!$E$5007,0)+H3152))</f>
        <v/>
      </c>
    </row>
    <row r="3154" spans="1:8" s="52" customFormat="1" ht="14.25" hidden="1">
      <c r="A3154" s="45" t="str">
        <f ca="1">IF($H3154="","",INDEX([1]NKC!$A$10:$A$5007,$H3154))</f>
        <v/>
      </c>
      <c r="B3154" s="46" t="str">
        <f ca="1">IF($H3154="","",INDEX([1]NKC!$B$10:$B$5007,$H3154))</f>
        <v/>
      </c>
      <c r="C3154" s="47" t="str">
        <f ca="1">IF($H3154="","",INDEX([1]NKC!$C$10:$C$5007,$H3154))</f>
        <v/>
      </c>
      <c r="D3154" s="48" t="str">
        <f ca="1">IF(IF($H3154="","",INDEX([1]NKC!$D$10:$D$5007,$H3154))=$C$8,IF($H3154="","",INDEX([1]NKC!$E$10:$E$5007,$H3154)),IF($H3154="","",INDEX([1]NKC!$D$10:$D$5007,$H3154)))</f>
        <v/>
      </c>
      <c r="E3154" s="49" t="str">
        <f ca="1">IF(IF($H3154="","",INDEX([1]NKC!$E$10:$E$5007,$H3154))=$C$8,"",IF($H3154="","",INDEX([1]NKC!$F$10:$F$5007,$H3154)))</f>
        <v/>
      </c>
      <c r="F3154" s="55" t="str">
        <f ca="1">IF(IF($H3154="","",INDEX([1]NKC!$D$10:$D$5007,$H3154))=$C$8,"",IF($H3154="","",INDEX([1]NKC!$F$10:$F$5007,$H3154)))</f>
        <v/>
      </c>
      <c r="G3154" s="50">
        <f ca="1">IF(SUM(E3154:F3154)=0,0,$G$11+SUM(E$12:$E3154)-SUM(F$12:$F3154))</f>
        <v>0</v>
      </c>
      <c r="H3154" s="51" t="str">
        <f ca="1">IF(IF(TYPE(MATCH($C$8,OFFSET([1]NKC!$D$10,H3153,0):'[1]NKC'!$D$5007,0)+H3153)=16,"",MATCH($C$8,OFFSET([1]NKC!$D$10,H3153,0):'[1]NKC'!$D$5007,0)+H3153)&lt;IF(TYPE(MATCH($C$8,OFFSET([1]NKC!$E$10,H3153,0):'[1]NKC'!$E$5007,0)+H3153)=16,"",MATCH($C$8,OFFSET([1]NKC!$E$10,H3153,0):'[1]NKC'!$E$5007,0)+H3153),IF(TYPE(MATCH($C$8,OFFSET([1]NKC!$D$10,H3153,0):'[1]NKC'!$D$5007,0)+H3153)=16,"",MATCH($C$8,OFFSET([1]NKC!$D$10,H3153,0):'[1]NKC'!$D$5007,0)+H3153),IF(TYPE(MATCH($C$8,OFFSET([1]NKC!$E$10,H3153,0):'[1]NKC'!$E$5007,0)+H3153)=16,"",MATCH($C$8,OFFSET([1]NKC!$E$10,H3153,0):'[1]NKC'!$E$5007,0)+H3153))</f>
        <v/>
      </c>
    </row>
    <row r="3155" spans="1:8" s="52" customFormat="1" ht="14.25" hidden="1">
      <c r="A3155" s="45" t="str">
        <f ca="1">IF($H3155="","",INDEX([1]NKC!$A$10:$A$5007,$H3155))</f>
        <v/>
      </c>
      <c r="B3155" s="46" t="str">
        <f ca="1">IF($H3155="","",INDEX([1]NKC!$B$10:$B$5007,$H3155))</f>
        <v/>
      </c>
      <c r="C3155" s="47" t="str">
        <f ca="1">IF($H3155="","",INDEX([1]NKC!$C$10:$C$5007,$H3155))</f>
        <v/>
      </c>
      <c r="D3155" s="48" t="str">
        <f ca="1">IF(IF($H3155="","",INDEX([1]NKC!$D$10:$D$5007,$H3155))=$C$8,IF($H3155="","",INDEX([1]NKC!$E$10:$E$5007,$H3155)),IF($H3155="","",INDEX([1]NKC!$D$10:$D$5007,$H3155)))</f>
        <v/>
      </c>
      <c r="E3155" s="49" t="str">
        <f ca="1">IF(IF($H3155="","",INDEX([1]NKC!$E$10:$E$5007,$H3155))=$C$8,"",IF($H3155="","",INDEX([1]NKC!$F$10:$F$5007,$H3155)))</f>
        <v/>
      </c>
      <c r="F3155" s="55" t="str">
        <f ca="1">IF(IF($H3155="","",INDEX([1]NKC!$D$10:$D$5007,$H3155))=$C$8,"",IF($H3155="","",INDEX([1]NKC!$F$10:$F$5007,$H3155)))</f>
        <v/>
      </c>
      <c r="G3155" s="50">
        <f ca="1">IF(SUM(E3155:F3155)=0,0,$G$11+SUM(E$12:$E3155)-SUM(F$12:$F3155))</f>
        <v>0</v>
      </c>
      <c r="H3155" s="51" t="str">
        <f ca="1">IF(IF(TYPE(MATCH($C$8,OFFSET([1]NKC!$D$10,H3154,0):'[1]NKC'!$D$5007,0)+H3154)=16,"",MATCH($C$8,OFFSET([1]NKC!$D$10,H3154,0):'[1]NKC'!$D$5007,0)+H3154)&lt;IF(TYPE(MATCH($C$8,OFFSET([1]NKC!$E$10,H3154,0):'[1]NKC'!$E$5007,0)+H3154)=16,"",MATCH($C$8,OFFSET([1]NKC!$E$10,H3154,0):'[1]NKC'!$E$5007,0)+H3154),IF(TYPE(MATCH($C$8,OFFSET([1]NKC!$D$10,H3154,0):'[1]NKC'!$D$5007,0)+H3154)=16,"",MATCH($C$8,OFFSET([1]NKC!$D$10,H3154,0):'[1]NKC'!$D$5007,0)+H3154),IF(TYPE(MATCH($C$8,OFFSET([1]NKC!$E$10,H3154,0):'[1]NKC'!$E$5007,0)+H3154)=16,"",MATCH($C$8,OFFSET([1]NKC!$E$10,H3154,0):'[1]NKC'!$E$5007,0)+H3154))</f>
        <v/>
      </c>
    </row>
    <row r="3156" spans="1:8" s="52" customFormat="1" ht="14.25" hidden="1">
      <c r="A3156" s="45" t="str">
        <f ca="1">IF($H3156="","",INDEX([1]NKC!$A$10:$A$5007,$H3156))</f>
        <v/>
      </c>
      <c r="B3156" s="46" t="str">
        <f ca="1">IF($H3156="","",INDEX([1]NKC!$B$10:$B$5007,$H3156))</f>
        <v/>
      </c>
      <c r="C3156" s="47" t="str">
        <f ca="1">IF($H3156="","",INDEX([1]NKC!$C$10:$C$5007,$H3156))</f>
        <v/>
      </c>
      <c r="D3156" s="48" t="str">
        <f ca="1">IF(IF($H3156="","",INDEX([1]NKC!$D$10:$D$5007,$H3156))=$C$8,IF($H3156="","",INDEX([1]NKC!$E$10:$E$5007,$H3156)),IF($H3156="","",INDEX([1]NKC!$D$10:$D$5007,$H3156)))</f>
        <v/>
      </c>
      <c r="E3156" s="49" t="str">
        <f ca="1">IF(IF($H3156="","",INDEX([1]NKC!$E$10:$E$5007,$H3156))=$C$8,"",IF($H3156="","",INDEX([1]NKC!$F$10:$F$5007,$H3156)))</f>
        <v/>
      </c>
      <c r="F3156" s="55" t="str">
        <f ca="1">IF(IF($H3156="","",INDEX([1]NKC!$D$10:$D$5007,$H3156))=$C$8,"",IF($H3156="","",INDEX([1]NKC!$F$10:$F$5007,$H3156)))</f>
        <v/>
      </c>
      <c r="G3156" s="50">
        <f ca="1">IF(SUM(E3156:F3156)=0,0,$G$11+SUM(E$12:$E3156)-SUM(F$12:$F3156))</f>
        <v>0</v>
      </c>
      <c r="H3156" s="51" t="str">
        <f ca="1">IF(IF(TYPE(MATCH($C$8,OFFSET([1]NKC!$D$10,H3155,0):'[1]NKC'!$D$5007,0)+H3155)=16,"",MATCH($C$8,OFFSET([1]NKC!$D$10,H3155,0):'[1]NKC'!$D$5007,0)+H3155)&lt;IF(TYPE(MATCH($C$8,OFFSET([1]NKC!$E$10,H3155,0):'[1]NKC'!$E$5007,0)+H3155)=16,"",MATCH($C$8,OFFSET([1]NKC!$E$10,H3155,0):'[1]NKC'!$E$5007,0)+H3155),IF(TYPE(MATCH($C$8,OFFSET([1]NKC!$D$10,H3155,0):'[1]NKC'!$D$5007,0)+H3155)=16,"",MATCH($C$8,OFFSET([1]NKC!$D$10,H3155,0):'[1]NKC'!$D$5007,0)+H3155),IF(TYPE(MATCH($C$8,OFFSET([1]NKC!$E$10,H3155,0):'[1]NKC'!$E$5007,0)+H3155)=16,"",MATCH($C$8,OFFSET([1]NKC!$E$10,H3155,0):'[1]NKC'!$E$5007,0)+H3155))</f>
        <v/>
      </c>
    </row>
    <row r="3157" spans="1:8" s="52" customFormat="1" ht="14.25" hidden="1">
      <c r="A3157" s="45" t="str">
        <f ca="1">IF($H3157="","",INDEX([1]NKC!$A$10:$A$5007,$H3157))</f>
        <v/>
      </c>
      <c r="B3157" s="46" t="str">
        <f ca="1">IF($H3157="","",INDEX([1]NKC!$B$10:$B$5007,$H3157))</f>
        <v/>
      </c>
      <c r="C3157" s="47" t="str">
        <f ca="1">IF($H3157="","",INDEX([1]NKC!$C$10:$C$5007,$H3157))</f>
        <v/>
      </c>
      <c r="D3157" s="48" t="str">
        <f ca="1">IF(IF($H3157="","",INDEX([1]NKC!$D$10:$D$5007,$H3157))=$C$8,IF($H3157="","",INDEX([1]NKC!$E$10:$E$5007,$H3157)),IF($H3157="","",INDEX([1]NKC!$D$10:$D$5007,$H3157)))</f>
        <v/>
      </c>
      <c r="E3157" s="49" t="str">
        <f ca="1">IF(IF($H3157="","",INDEX([1]NKC!$E$10:$E$5007,$H3157))=$C$8,"",IF($H3157="","",INDEX([1]NKC!$F$10:$F$5007,$H3157)))</f>
        <v/>
      </c>
      <c r="F3157" s="55" t="str">
        <f ca="1">IF(IF($H3157="","",INDEX([1]NKC!$D$10:$D$5007,$H3157))=$C$8,"",IF($H3157="","",INDEX([1]NKC!$F$10:$F$5007,$H3157)))</f>
        <v/>
      </c>
      <c r="G3157" s="50">
        <f ca="1">IF(SUM(E3157:F3157)=0,0,$G$11+SUM(E$12:$E3157)-SUM(F$12:$F3157))</f>
        <v>0</v>
      </c>
      <c r="H3157" s="51" t="str">
        <f ca="1">IF(IF(TYPE(MATCH($C$8,OFFSET([1]NKC!$D$10,H3156,0):'[1]NKC'!$D$5007,0)+H3156)=16,"",MATCH($C$8,OFFSET([1]NKC!$D$10,H3156,0):'[1]NKC'!$D$5007,0)+H3156)&lt;IF(TYPE(MATCH($C$8,OFFSET([1]NKC!$E$10,H3156,0):'[1]NKC'!$E$5007,0)+H3156)=16,"",MATCH($C$8,OFFSET([1]NKC!$E$10,H3156,0):'[1]NKC'!$E$5007,0)+H3156),IF(TYPE(MATCH($C$8,OFFSET([1]NKC!$D$10,H3156,0):'[1]NKC'!$D$5007,0)+H3156)=16,"",MATCH($C$8,OFFSET([1]NKC!$D$10,H3156,0):'[1]NKC'!$D$5007,0)+H3156),IF(TYPE(MATCH($C$8,OFFSET([1]NKC!$E$10,H3156,0):'[1]NKC'!$E$5007,0)+H3156)=16,"",MATCH($C$8,OFFSET([1]NKC!$E$10,H3156,0):'[1]NKC'!$E$5007,0)+H3156))</f>
        <v/>
      </c>
    </row>
    <row r="3158" spans="1:8" s="52" customFormat="1" ht="14.25" hidden="1">
      <c r="A3158" s="45" t="str">
        <f ca="1">IF($H3158="","",INDEX([1]NKC!$A$10:$A$5007,$H3158))</f>
        <v/>
      </c>
      <c r="B3158" s="46" t="str">
        <f ca="1">IF($H3158="","",INDEX([1]NKC!$B$10:$B$5007,$H3158))</f>
        <v/>
      </c>
      <c r="C3158" s="47" t="str">
        <f ca="1">IF($H3158="","",INDEX([1]NKC!$C$10:$C$5007,$H3158))</f>
        <v/>
      </c>
      <c r="D3158" s="48" t="str">
        <f ca="1">IF(IF($H3158="","",INDEX([1]NKC!$D$10:$D$5007,$H3158))=$C$8,IF($H3158="","",INDEX([1]NKC!$E$10:$E$5007,$H3158)),IF($H3158="","",INDEX([1]NKC!$D$10:$D$5007,$H3158)))</f>
        <v/>
      </c>
      <c r="E3158" s="49" t="str">
        <f ca="1">IF(IF($H3158="","",INDEX([1]NKC!$E$10:$E$5007,$H3158))=$C$8,"",IF($H3158="","",INDEX([1]NKC!$F$10:$F$5007,$H3158)))</f>
        <v/>
      </c>
      <c r="F3158" s="55" t="str">
        <f ca="1">IF(IF($H3158="","",INDEX([1]NKC!$D$10:$D$5007,$H3158))=$C$8,"",IF($H3158="","",INDEX([1]NKC!$F$10:$F$5007,$H3158)))</f>
        <v/>
      </c>
      <c r="G3158" s="50">
        <f ca="1">IF(SUM(E3158:F3158)=0,0,$G$11+SUM(E$12:$E3158)-SUM(F$12:$F3158))</f>
        <v>0</v>
      </c>
      <c r="H3158" s="51" t="str">
        <f ca="1">IF(IF(TYPE(MATCH($C$8,OFFSET([1]NKC!$D$10,H3157,0):'[1]NKC'!$D$5007,0)+H3157)=16,"",MATCH($C$8,OFFSET([1]NKC!$D$10,H3157,0):'[1]NKC'!$D$5007,0)+H3157)&lt;IF(TYPE(MATCH($C$8,OFFSET([1]NKC!$E$10,H3157,0):'[1]NKC'!$E$5007,0)+H3157)=16,"",MATCH($C$8,OFFSET([1]NKC!$E$10,H3157,0):'[1]NKC'!$E$5007,0)+H3157),IF(TYPE(MATCH($C$8,OFFSET([1]NKC!$D$10,H3157,0):'[1]NKC'!$D$5007,0)+H3157)=16,"",MATCH($C$8,OFFSET([1]NKC!$D$10,H3157,0):'[1]NKC'!$D$5007,0)+H3157),IF(TYPE(MATCH($C$8,OFFSET([1]NKC!$E$10,H3157,0):'[1]NKC'!$E$5007,0)+H3157)=16,"",MATCH($C$8,OFFSET([1]NKC!$E$10,H3157,0):'[1]NKC'!$E$5007,0)+H3157))</f>
        <v/>
      </c>
    </row>
    <row r="3159" spans="1:8" s="52" customFormat="1" ht="14.25" hidden="1">
      <c r="A3159" s="45" t="str">
        <f ca="1">IF($H3159="","",INDEX([1]NKC!$A$10:$A$5007,$H3159))</f>
        <v/>
      </c>
      <c r="B3159" s="46" t="str">
        <f ca="1">IF($H3159="","",INDEX([1]NKC!$B$10:$B$5007,$H3159))</f>
        <v/>
      </c>
      <c r="C3159" s="47" t="str">
        <f ca="1">IF($H3159="","",INDEX([1]NKC!$C$10:$C$5007,$H3159))</f>
        <v/>
      </c>
      <c r="D3159" s="48" t="str">
        <f ca="1">IF(IF($H3159="","",INDEX([1]NKC!$D$10:$D$5007,$H3159))=$C$8,IF($H3159="","",INDEX([1]NKC!$E$10:$E$5007,$H3159)),IF($H3159="","",INDEX([1]NKC!$D$10:$D$5007,$H3159)))</f>
        <v/>
      </c>
      <c r="E3159" s="49" t="str">
        <f ca="1">IF(IF($H3159="","",INDEX([1]NKC!$E$10:$E$5007,$H3159))=$C$8,"",IF($H3159="","",INDEX([1]NKC!$F$10:$F$5007,$H3159)))</f>
        <v/>
      </c>
      <c r="F3159" s="55" t="str">
        <f ca="1">IF(IF($H3159="","",INDEX([1]NKC!$D$10:$D$5007,$H3159))=$C$8,"",IF($H3159="","",INDEX([1]NKC!$F$10:$F$5007,$H3159)))</f>
        <v/>
      </c>
      <c r="G3159" s="50">
        <f ca="1">IF(SUM(E3159:F3159)=0,0,$G$11+SUM(E$12:$E3159)-SUM(F$12:$F3159))</f>
        <v>0</v>
      </c>
      <c r="H3159" s="51" t="str">
        <f ca="1">IF(IF(TYPE(MATCH($C$8,OFFSET([1]NKC!$D$10,H3158,0):'[1]NKC'!$D$5007,0)+H3158)=16,"",MATCH($C$8,OFFSET([1]NKC!$D$10,H3158,0):'[1]NKC'!$D$5007,0)+H3158)&lt;IF(TYPE(MATCH($C$8,OFFSET([1]NKC!$E$10,H3158,0):'[1]NKC'!$E$5007,0)+H3158)=16,"",MATCH($C$8,OFFSET([1]NKC!$E$10,H3158,0):'[1]NKC'!$E$5007,0)+H3158),IF(TYPE(MATCH($C$8,OFFSET([1]NKC!$D$10,H3158,0):'[1]NKC'!$D$5007,0)+H3158)=16,"",MATCH($C$8,OFFSET([1]NKC!$D$10,H3158,0):'[1]NKC'!$D$5007,0)+H3158),IF(TYPE(MATCH($C$8,OFFSET([1]NKC!$E$10,H3158,0):'[1]NKC'!$E$5007,0)+H3158)=16,"",MATCH($C$8,OFFSET([1]NKC!$E$10,H3158,0):'[1]NKC'!$E$5007,0)+H3158))</f>
        <v/>
      </c>
    </row>
    <row r="3160" spans="1:8" s="52" customFormat="1" ht="14.25" hidden="1">
      <c r="A3160" s="45" t="str">
        <f ca="1">IF($H3160="","",INDEX([1]NKC!$A$10:$A$5007,$H3160))</f>
        <v/>
      </c>
      <c r="B3160" s="46" t="str">
        <f ca="1">IF($H3160="","",INDEX([1]NKC!$B$10:$B$5007,$H3160))</f>
        <v/>
      </c>
      <c r="C3160" s="47" t="str">
        <f ca="1">IF($H3160="","",INDEX([1]NKC!$C$10:$C$5007,$H3160))</f>
        <v/>
      </c>
      <c r="D3160" s="48" t="str">
        <f ca="1">IF(IF($H3160="","",INDEX([1]NKC!$D$10:$D$5007,$H3160))=$C$8,IF($H3160="","",INDEX([1]NKC!$E$10:$E$5007,$H3160)),IF($H3160="","",INDEX([1]NKC!$D$10:$D$5007,$H3160)))</f>
        <v/>
      </c>
      <c r="E3160" s="49" t="str">
        <f ca="1">IF(IF($H3160="","",INDEX([1]NKC!$E$10:$E$5007,$H3160))=$C$8,"",IF($H3160="","",INDEX([1]NKC!$F$10:$F$5007,$H3160)))</f>
        <v/>
      </c>
      <c r="F3160" s="55" t="str">
        <f ca="1">IF(IF($H3160="","",INDEX([1]NKC!$D$10:$D$5007,$H3160))=$C$8,"",IF($H3160="","",INDEX([1]NKC!$F$10:$F$5007,$H3160)))</f>
        <v/>
      </c>
      <c r="G3160" s="50">
        <f ca="1">IF(SUM(E3160:F3160)=0,0,$G$11+SUM(E$12:$E3160)-SUM(F$12:$F3160))</f>
        <v>0</v>
      </c>
      <c r="H3160" s="51" t="str">
        <f ca="1">IF(IF(TYPE(MATCH($C$8,OFFSET([1]NKC!$D$10,H3159,0):'[1]NKC'!$D$5007,0)+H3159)=16,"",MATCH($C$8,OFFSET([1]NKC!$D$10,H3159,0):'[1]NKC'!$D$5007,0)+H3159)&lt;IF(TYPE(MATCH($C$8,OFFSET([1]NKC!$E$10,H3159,0):'[1]NKC'!$E$5007,0)+H3159)=16,"",MATCH($C$8,OFFSET([1]NKC!$E$10,H3159,0):'[1]NKC'!$E$5007,0)+H3159),IF(TYPE(MATCH($C$8,OFFSET([1]NKC!$D$10,H3159,0):'[1]NKC'!$D$5007,0)+H3159)=16,"",MATCH($C$8,OFFSET([1]NKC!$D$10,H3159,0):'[1]NKC'!$D$5007,0)+H3159),IF(TYPE(MATCH($C$8,OFFSET([1]NKC!$E$10,H3159,0):'[1]NKC'!$E$5007,0)+H3159)=16,"",MATCH($C$8,OFFSET([1]NKC!$E$10,H3159,0):'[1]NKC'!$E$5007,0)+H3159))</f>
        <v/>
      </c>
    </row>
    <row r="3161" spans="1:8" s="52" customFormat="1" ht="14.25" hidden="1">
      <c r="A3161" s="45" t="str">
        <f ca="1">IF($H3161="","",INDEX([1]NKC!$A$10:$A$5007,$H3161))</f>
        <v/>
      </c>
      <c r="B3161" s="46" t="str">
        <f ca="1">IF($H3161="","",INDEX([1]NKC!$B$10:$B$5007,$H3161))</f>
        <v/>
      </c>
      <c r="C3161" s="47" t="str">
        <f ca="1">IF($H3161="","",INDEX([1]NKC!$C$10:$C$5007,$H3161))</f>
        <v/>
      </c>
      <c r="D3161" s="48" t="str">
        <f ca="1">IF(IF($H3161="","",INDEX([1]NKC!$D$10:$D$5007,$H3161))=$C$8,IF($H3161="","",INDEX([1]NKC!$E$10:$E$5007,$H3161)),IF($H3161="","",INDEX([1]NKC!$D$10:$D$5007,$H3161)))</f>
        <v/>
      </c>
      <c r="E3161" s="49" t="str">
        <f ca="1">IF(IF($H3161="","",INDEX([1]NKC!$E$10:$E$5007,$H3161))=$C$8,"",IF($H3161="","",INDEX([1]NKC!$F$10:$F$5007,$H3161)))</f>
        <v/>
      </c>
      <c r="F3161" s="55" t="str">
        <f ca="1">IF(IF($H3161="","",INDEX([1]NKC!$D$10:$D$5007,$H3161))=$C$8,"",IF($H3161="","",INDEX([1]NKC!$F$10:$F$5007,$H3161)))</f>
        <v/>
      </c>
      <c r="G3161" s="50">
        <f ca="1">IF(SUM(E3161:F3161)=0,0,$G$11+SUM(E$12:$E3161)-SUM(F$12:$F3161))</f>
        <v>0</v>
      </c>
      <c r="H3161" s="51" t="str">
        <f ca="1">IF(IF(TYPE(MATCH($C$8,OFFSET([1]NKC!$D$10,H3160,0):'[1]NKC'!$D$5007,0)+H3160)=16,"",MATCH($C$8,OFFSET([1]NKC!$D$10,H3160,0):'[1]NKC'!$D$5007,0)+H3160)&lt;IF(TYPE(MATCH($C$8,OFFSET([1]NKC!$E$10,H3160,0):'[1]NKC'!$E$5007,0)+H3160)=16,"",MATCH($C$8,OFFSET([1]NKC!$E$10,H3160,0):'[1]NKC'!$E$5007,0)+H3160),IF(TYPE(MATCH($C$8,OFFSET([1]NKC!$D$10,H3160,0):'[1]NKC'!$D$5007,0)+H3160)=16,"",MATCH($C$8,OFFSET([1]NKC!$D$10,H3160,0):'[1]NKC'!$D$5007,0)+H3160),IF(TYPE(MATCH($C$8,OFFSET([1]NKC!$E$10,H3160,0):'[1]NKC'!$E$5007,0)+H3160)=16,"",MATCH($C$8,OFFSET([1]NKC!$E$10,H3160,0):'[1]NKC'!$E$5007,0)+H3160))</f>
        <v/>
      </c>
    </row>
    <row r="3162" spans="1:8" s="52" customFormat="1" ht="14.25" hidden="1">
      <c r="A3162" s="45" t="str">
        <f ca="1">IF($H3162="","",INDEX([1]NKC!$A$10:$A$5007,$H3162))</f>
        <v/>
      </c>
      <c r="B3162" s="46" t="str">
        <f ca="1">IF($H3162="","",INDEX([1]NKC!$B$10:$B$5007,$H3162))</f>
        <v/>
      </c>
      <c r="C3162" s="47" t="str">
        <f ca="1">IF($H3162="","",INDEX([1]NKC!$C$10:$C$5007,$H3162))</f>
        <v/>
      </c>
      <c r="D3162" s="48" t="str">
        <f ca="1">IF(IF($H3162="","",INDEX([1]NKC!$D$10:$D$5007,$H3162))=$C$8,IF($H3162="","",INDEX([1]NKC!$E$10:$E$5007,$H3162)),IF($H3162="","",INDEX([1]NKC!$D$10:$D$5007,$H3162)))</f>
        <v/>
      </c>
      <c r="E3162" s="49" t="str">
        <f ca="1">IF(IF($H3162="","",INDEX([1]NKC!$E$10:$E$5007,$H3162))=$C$8,"",IF($H3162="","",INDEX([1]NKC!$F$10:$F$5007,$H3162)))</f>
        <v/>
      </c>
      <c r="F3162" s="55" t="str">
        <f ca="1">IF(IF($H3162="","",INDEX([1]NKC!$D$10:$D$5007,$H3162))=$C$8,"",IF($H3162="","",INDEX([1]NKC!$F$10:$F$5007,$H3162)))</f>
        <v/>
      </c>
      <c r="G3162" s="50">
        <f ca="1">IF(SUM(E3162:F3162)=0,0,$G$11+SUM(E$12:$E3162)-SUM(F$12:$F3162))</f>
        <v>0</v>
      </c>
      <c r="H3162" s="51" t="str">
        <f ca="1">IF(IF(TYPE(MATCH($C$8,OFFSET([1]NKC!$D$10,H3161,0):'[1]NKC'!$D$5007,0)+H3161)=16,"",MATCH($C$8,OFFSET([1]NKC!$D$10,H3161,0):'[1]NKC'!$D$5007,0)+H3161)&lt;IF(TYPE(MATCH($C$8,OFFSET([1]NKC!$E$10,H3161,0):'[1]NKC'!$E$5007,0)+H3161)=16,"",MATCH($C$8,OFFSET([1]NKC!$E$10,H3161,0):'[1]NKC'!$E$5007,0)+H3161),IF(TYPE(MATCH($C$8,OFFSET([1]NKC!$D$10,H3161,0):'[1]NKC'!$D$5007,0)+H3161)=16,"",MATCH($C$8,OFFSET([1]NKC!$D$10,H3161,0):'[1]NKC'!$D$5007,0)+H3161),IF(TYPE(MATCH($C$8,OFFSET([1]NKC!$E$10,H3161,0):'[1]NKC'!$E$5007,0)+H3161)=16,"",MATCH($C$8,OFFSET([1]NKC!$E$10,H3161,0):'[1]NKC'!$E$5007,0)+H3161))</f>
        <v/>
      </c>
    </row>
    <row r="3163" spans="1:8" s="52" customFormat="1" ht="14.25" hidden="1">
      <c r="A3163" s="45" t="str">
        <f ca="1">IF($H3163="","",INDEX([1]NKC!$A$10:$A$5007,$H3163))</f>
        <v/>
      </c>
      <c r="B3163" s="46" t="str">
        <f ca="1">IF($H3163="","",INDEX([1]NKC!$B$10:$B$5007,$H3163))</f>
        <v/>
      </c>
      <c r="C3163" s="47" t="str">
        <f ca="1">IF($H3163="","",INDEX([1]NKC!$C$10:$C$5007,$H3163))</f>
        <v/>
      </c>
      <c r="D3163" s="48" t="str">
        <f ca="1">IF(IF($H3163="","",INDEX([1]NKC!$D$10:$D$5007,$H3163))=$C$8,IF($H3163="","",INDEX([1]NKC!$E$10:$E$5007,$H3163)),IF($H3163="","",INDEX([1]NKC!$D$10:$D$5007,$H3163)))</f>
        <v/>
      </c>
      <c r="E3163" s="49" t="str">
        <f ca="1">IF(IF($H3163="","",INDEX([1]NKC!$E$10:$E$5007,$H3163))=$C$8,"",IF($H3163="","",INDEX([1]NKC!$F$10:$F$5007,$H3163)))</f>
        <v/>
      </c>
      <c r="F3163" s="55" t="str">
        <f ca="1">IF(IF($H3163="","",INDEX([1]NKC!$D$10:$D$5007,$H3163))=$C$8,"",IF($H3163="","",INDEX([1]NKC!$F$10:$F$5007,$H3163)))</f>
        <v/>
      </c>
      <c r="G3163" s="50">
        <f ca="1">IF(SUM(E3163:F3163)=0,0,$G$11+SUM(E$12:$E3163)-SUM(F$12:$F3163))</f>
        <v>0</v>
      </c>
      <c r="H3163" s="51" t="str">
        <f ca="1">IF(IF(TYPE(MATCH($C$8,OFFSET([1]NKC!$D$10,H3162,0):'[1]NKC'!$D$5007,0)+H3162)=16,"",MATCH($C$8,OFFSET([1]NKC!$D$10,H3162,0):'[1]NKC'!$D$5007,0)+H3162)&lt;IF(TYPE(MATCH($C$8,OFFSET([1]NKC!$E$10,H3162,0):'[1]NKC'!$E$5007,0)+H3162)=16,"",MATCH($C$8,OFFSET([1]NKC!$E$10,H3162,0):'[1]NKC'!$E$5007,0)+H3162),IF(TYPE(MATCH($C$8,OFFSET([1]NKC!$D$10,H3162,0):'[1]NKC'!$D$5007,0)+H3162)=16,"",MATCH($C$8,OFFSET([1]NKC!$D$10,H3162,0):'[1]NKC'!$D$5007,0)+H3162),IF(TYPE(MATCH($C$8,OFFSET([1]NKC!$E$10,H3162,0):'[1]NKC'!$E$5007,0)+H3162)=16,"",MATCH($C$8,OFFSET([1]NKC!$E$10,H3162,0):'[1]NKC'!$E$5007,0)+H3162))</f>
        <v/>
      </c>
    </row>
    <row r="3164" spans="1:8" s="52" customFormat="1" ht="14.25" hidden="1">
      <c r="A3164" s="45" t="str">
        <f ca="1">IF($H3164="","",INDEX([1]NKC!$A$10:$A$5007,$H3164))</f>
        <v/>
      </c>
      <c r="B3164" s="46" t="str">
        <f ca="1">IF($H3164="","",INDEX([1]NKC!$B$10:$B$5007,$H3164))</f>
        <v/>
      </c>
      <c r="C3164" s="47" t="str">
        <f ca="1">IF($H3164="","",INDEX([1]NKC!$C$10:$C$5007,$H3164))</f>
        <v/>
      </c>
      <c r="D3164" s="48" t="str">
        <f ca="1">IF(IF($H3164="","",INDEX([1]NKC!$D$10:$D$5007,$H3164))=$C$8,IF($H3164="","",INDEX([1]NKC!$E$10:$E$5007,$H3164)),IF($H3164="","",INDEX([1]NKC!$D$10:$D$5007,$H3164)))</f>
        <v/>
      </c>
      <c r="E3164" s="49" t="str">
        <f ca="1">IF(IF($H3164="","",INDEX([1]NKC!$E$10:$E$5007,$H3164))=$C$8,"",IF($H3164="","",INDEX([1]NKC!$F$10:$F$5007,$H3164)))</f>
        <v/>
      </c>
      <c r="F3164" s="55" t="str">
        <f ca="1">IF(IF($H3164="","",INDEX([1]NKC!$D$10:$D$5007,$H3164))=$C$8,"",IF($H3164="","",INDEX([1]NKC!$F$10:$F$5007,$H3164)))</f>
        <v/>
      </c>
      <c r="G3164" s="50">
        <f ca="1">IF(SUM(E3164:F3164)=0,0,$G$11+SUM(E$12:$E3164)-SUM(F$12:$F3164))</f>
        <v>0</v>
      </c>
      <c r="H3164" s="51" t="str">
        <f ca="1">IF(IF(TYPE(MATCH($C$8,OFFSET([1]NKC!$D$10,H3163,0):'[1]NKC'!$D$5007,0)+H3163)=16,"",MATCH($C$8,OFFSET([1]NKC!$D$10,H3163,0):'[1]NKC'!$D$5007,0)+H3163)&lt;IF(TYPE(MATCH($C$8,OFFSET([1]NKC!$E$10,H3163,0):'[1]NKC'!$E$5007,0)+H3163)=16,"",MATCH($C$8,OFFSET([1]NKC!$E$10,H3163,0):'[1]NKC'!$E$5007,0)+H3163),IF(TYPE(MATCH($C$8,OFFSET([1]NKC!$D$10,H3163,0):'[1]NKC'!$D$5007,0)+H3163)=16,"",MATCH($C$8,OFFSET([1]NKC!$D$10,H3163,0):'[1]NKC'!$D$5007,0)+H3163),IF(TYPE(MATCH($C$8,OFFSET([1]NKC!$E$10,H3163,0):'[1]NKC'!$E$5007,0)+H3163)=16,"",MATCH($C$8,OFFSET([1]NKC!$E$10,H3163,0):'[1]NKC'!$E$5007,0)+H3163))</f>
        <v/>
      </c>
    </row>
    <row r="3165" spans="1:8" s="52" customFormat="1" ht="14.25" hidden="1">
      <c r="A3165" s="45" t="str">
        <f ca="1">IF($H3165="","",INDEX([1]NKC!$A$10:$A$5007,$H3165))</f>
        <v/>
      </c>
      <c r="B3165" s="46" t="str">
        <f ca="1">IF($H3165="","",INDEX([1]NKC!$B$10:$B$5007,$H3165))</f>
        <v/>
      </c>
      <c r="C3165" s="47" t="str">
        <f ca="1">IF($H3165="","",INDEX([1]NKC!$C$10:$C$5007,$H3165))</f>
        <v/>
      </c>
      <c r="D3165" s="48" t="str">
        <f ca="1">IF(IF($H3165="","",INDEX([1]NKC!$D$10:$D$5007,$H3165))=$C$8,IF($H3165="","",INDEX([1]NKC!$E$10:$E$5007,$H3165)),IF($H3165="","",INDEX([1]NKC!$D$10:$D$5007,$H3165)))</f>
        <v/>
      </c>
      <c r="E3165" s="49" t="str">
        <f ca="1">IF(IF($H3165="","",INDEX([1]NKC!$E$10:$E$5007,$H3165))=$C$8,"",IF($H3165="","",INDEX([1]NKC!$F$10:$F$5007,$H3165)))</f>
        <v/>
      </c>
      <c r="F3165" s="55" t="str">
        <f ca="1">IF(IF($H3165="","",INDEX([1]NKC!$D$10:$D$5007,$H3165))=$C$8,"",IF($H3165="","",INDEX([1]NKC!$F$10:$F$5007,$H3165)))</f>
        <v/>
      </c>
      <c r="G3165" s="50">
        <f ca="1">IF(SUM(E3165:F3165)=0,0,$G$11+SUM(E$12:$E3165)-SUM(F$12:$F3165))</f>
        <v>0</v>
      </c>
      <c r="H3165" s="51" t="str">
        <f ca="1">IF(IF(TYPE(MATCH($C$8,OFFSET([1]NKC!$D$10,H3164,0):'[1]NKC'!$D$5007,0)+H3164)=16,"",MATCH($C$8,OFFSET([1]NKC!$D$10,H3164,0):'[1]NKC'!$D$5007,0)+H3164)&lt;IF(TYPE(MATCH($C$8,OFFSET([1]NKC!$E$10,H3164,0):'[1]NKC'!$E$5007,0)+H3164)=16,"",MATCH($C$8,OFFSET([1]NKC!$E$10,H3164,0):'[1]NKC'!$E$5007,0)+H3164),IF(TYPE(MATCH($C$8,OFFSET([1]NKC!$D$10,H3164,0):'[1]NKC'!$D$5007,0)+H3164)=16,"",MATCH($C$8,OFFSET([1]NKC!$D$10,H3164,0):'[1]NKC'!$D$5007,0)+H3164),IF(TYPE(MATCH($C$8,OFFSET([1]NKC!$E$10,H3164,0):'[1]NKC'!$E$5007,0)+H3164)=16,"",MATCH($C$8,OFFSET([1]NKC!$E$10,H3164,0):'[1]NKC'!$E$5007,0)+H3164))</f>
        <v/>
      </c>
    </row>
    <row r="3166" spans="1:8" s="52" customFormat="1" ht="14.25" hidden="1">
      <c r="A3166" s="45" t="str">
        <f ca="1">IF($H3166="","",INDEX([1]NKC!$A$10:$A$5007,$H3166))</f>
        <v/>
      </c>
      <c r="B3166" s="46" t="str">
        <f ca="1">IF($H3166="","",INDEX([1]NKC!$B$10:$B$5007,$H3166))</f>
        <v/>
      </c>
      <c r="C3166" s="47" t="str">
        <f ca="1">IF($H3166="","",INDEX([1]NKC!$C$10:$C$5007,$H3166))</f>
        <v/>
      </c>
      <c r="D3166" s="48" t="str">
        <f ca="1">IF(IF($H3166="","",INDEX([1]NKC!$D$10:$D$5007,$H3166))=$C$8,IF($H3166="","",INDEX([1]NKC!$E$10:$E$5007,$H3166)),IF($H3166="","",INDEX([1]NKC!$D$10:$D$5007,$H3166)))</f>
        <v/>
      </c>
      <c r="E3166" s="49" t="str">
        <f ca="1">IF(IF($H3166="","",INDEX([1]NKC!$E$10:$E$5007,$H3166))=$C$8,"",IF($H3166="","",INDEX([1]NKC!$F$10:$F$5007,$H3166)))</f>
        <v/>
      </c>
      <c r="F3166" s="55" t="str">
        <f ca="1">IF(IF($H3166="","",INDEX([1]NKC!$D$10:$D$5007,$H3166))=$C$8,"",IF($H3166="","",INDEX([1]NKC!$F$10:$F$5007,$H3166)))</f>
        <v/>
      </c>
      <c r="G3166" s="50">
        <f ca="1">IF(SUM(E3166:F3166)=0,0,$G$11+SUM(E$12:$E3166)-SUM(F$12:$F3166))</f>
        <v>0</v>
      </c>
      <c r="H3166" s="51" t="str">
        <f ca="1">IF(IF(TYPE(MATCH($C$8,OFFSET([1]NKC!$D$10,H3165,0):'[1]NKC'!$D$5007,0)+H3165)=16,"",MATCH($C$8,OFFSET([1]NKC!$D$10,H3165,0):'[1]NKC'!$D$5007,0)+H3165)&lt;IF(TYPE(MATCH($C$8,OFFSET([1]NKC!$E$10,H3165,0):'[1]NKC'!$E$5007,0)+H3165)=16,"",MATCH($C$8,OFFSET([1]NKC!$E$10,H3165,0):'[1]NKC'!$E$5007,0)+H3165),IF(TYPE(MATCH($C$8,OFFSET([1]NKC!$D$10,H3165,0):'[1]NKC'!$D$5007,0)+H3165)=16,"",MATCH($C$8,OFFSET([1]NKC!$D$10,H3165,0):'[1]NKC'!$D$5007,0)+H3165),IF(TYPE(MATCH($C$8,OFFSET([1]NKC!$E$10,H3165,0):'[1]NKC'!$E$5007,0)+H3165)=16,"",MATCH($C$8,OFFSET([1]NKC!$E$10,H3165,0):'[1]NKC'!$E$5007,0)+H3165))</f>
        <v/>
      </c>
    </row>
    <row r="3167" spans="1:8" s="52" customFormat="1" ht="14.25" hidden="1">
      <c r="A3167" s="45" t="str">
        <f ca="1">IF($H3167="","",INDEX([1]NKC!$A$10:$A$5007,$H3167))</f>
        <v/>
      </c>
      <c r="B3167" s="46" t="str">
        <f ca="1">IF($H3167="","",INDEX([1]NKC!$B$10:$B$5007,$H3167))</f>
        <v/>
      </c>
      <c r="C3167" s="47" t="str">
        <f ca="1">IF($H3167="","",INDEX([1]NKC!$C$10:$C$5007,$H3167))</f>
        <v/>
      </c>
      <c r="D3167" s="48" t="str">
        <f ca="1">IF(IF($H3167="","",INDEX([1]NKC!$D$10:$D$5007,$H3167))=$C$8,IF($H3167="","",INDEX([1]NKC!$E$10:$E$5007,$H3167)),IF($H3167="","",INDEX([1]NKC!$D$10:$D$5007,$H3167)))</f>
        <v/>
      </c>
      <c r="E3167" s="49" t="str">
        <f ca="1">IF(IF($H3167="","",INDEX([1]NKC!$E$10:$E$5007,$H3167))=$C$8,"",IF($H3167="","",INDEX([1]NKC!$F$10:$F$5007,$H3167)))</f>
        <v/>
      </c>
      <c r="F3167" s="55" t="str">
        <f ca="1">IF(IF($H3167="","",INDEX([1]NKC!$D$10:$D$5007,$H3167))=$C$8,"",IF($H3167="","",INDEX([1]NKC!$F$10:$F$5007,$H3167)))</f>
        <v/>
      </c>
      <c r="G3167" s="50">
        <f ca="1">IF(SUM(E3167:F3167)=0,0,$G$11+SUM(E$12:$E3167)-SUM(F$12:$F3167))</f>
        <v>0</v>
      </c>
      <c r="H3167" s="51" t="str">
        <f ca="1">IF(IF(TYPE(MATCH($C$8,OFFSET([1]NKC!$D$10,H3166,0):'[1]NKC'!$D$5007,0)+H3166)=16,"",MATCH($C$8,OFFSET([1]NKC!$D$10,H3166,0):'[1]NKC'!$D$5007,0)+H3166)&lt;IF(TYPE(MATCH($C$8,OFFSET([1]NKC!$E$10,H3166,0):'[1]NKC'!$E$5007,0)+H3166)=16,"",MATCH($C$8,OFFSET([1]NKC!$E$10,H3166,0):'[1]NKC'!$E$5007,0)+H3166),IF(TYPE(MATCH($C$8,OFFSET([1]NKC!$D$10,H3166,0):'[1]NKC'!$D$5007,0)+H3166)=16,"",MATCH($C$8,OFFSET([1]NKC!$D$10,H3166,0):'[1]NKC'!$D$5007,0)+H3166),IF(TYPE(MATCH($C$8,OFFSET([1]NKC!$E$10,H3166,0):'[1]NKC'!$E$5007,0)+H3166)=16,"",MATCH($C$8,OFFSET([1]NKC!$E$10,H3166,0):'[1]NKC'!$E$5007,0)+H3166))</f>
        <v/>
      </c>
    </row>
    <row r="3168" spans="1:8" s="52" customFormat="1" ht="14.25" hidden="1">
      <c r="A3168" s="45" t="str">
        <f ca="1">IF($H3168="","",INDEX([1]NKC!$A$10:$A$5007,$H3168))</f>
        <v/>
      </c>
      <c r="B3168" s="46" t="str">
        <f ca="1">IF($H3168="","",INDEX([1]NKC!$B$10:$B$5007,$H3168))</f>
        <v/>
      </c>
      <c r="C3168" s="47" t="str">
        <f ca="1">IF($H3168="","",INDEX([1]NKC!$C$10:$C$5007,$H3168))</f>
        <v/>
      </c>
      <c r="D3168" s="48" t="str">
        <f ca="1">IF(IF($H3168="","",INDEX([1]NKC!$D$10:$D$5007,$H3168))=$C$8,IF($H3168="","",INDEX([1]NKC!$E$10:$E$5007,$H3168)),IF($H3168="","",INDEX([1]NKC!$D$10:$D$5007,$H3168)))</f>
        <v/>
      </c>
      <c r="E3168" s="49" t="str">
        <f ca="1">IF(IF($H3168="","",INDEX([1]NKC!$E$10:$E$5007,$H3168))=$C$8,"",IF($H3168="","",INDEX([1]NKC!$F$10:$F$5007,$H3168)))</f>
        <v/>
      </c>
      <c r="F3168" s="55" t="str">
        <f ca="1">IF(IF($H3168="","",INDEX([1]NKC!$D$10:$D$5007,$H3168))=$C$8,"",IF($H3168="","",INDEX([1]NKC!$F$10:$F$5007,$H3168)))</f>
        <v/>
      </c>
      <c r="G3168" s="50">
        <f ca="1">IF(SUM(E3168:F3168)=0,0,$G$11+SUM(E$12:$E3168)-SUM(F$12:$F3168))</f>
        <v>0</v>
      </c>
      <c r="H3168" s="51" t="str">
        <f ca="1">IF(IF(TYPE(MATCH($C$8,OFFSET([1]NKC!$D$10,H3167,0):'[1]NKC'!$D$5007,0)+H3167)=16,"",MATCH($C$8,OFFSET([1]NKC!$D$10,H3167,0):'[1]NKC'!$D$5007,0)+H3167)&lt;IF(TYPE(MATCH($C$8,OFFSET([1]NKC!$E$10,H3167,0):'[1]NKC'!$E$5007,0)+H3167)=16,"",MATCH($C$8,OFFSET([1]NKC!$E$10,H3167,0):'[1]NKC'!$E$5007,0)+H3167),IF(TYPE(MATCH($C$8,OFFSET([1]NKC!$D$10,H3167,0):'[1]NKC'!$D$5007,0)+H3167)=16,"",MATCH($C$8,OFFSET([1]NKC!$D$10,H3167,0):'[1]NKC'!$D$5007,0)+H3167),IF(TYPE(MATCH($C$8,OFFSET([1]NKC!$E$10,H3167,0):'[1]NKC'!$E$5007,0)+H3167)=16,"",MATCH($C$8,OFFSET([1]NKC!$E$10,H3167,0):'[1]NKC'!$E$5007,0)+H3167))</f>
        <v/>
      </c>
    </row>
    <row r="3169" spans="1:8" s="52" customFormat="1" ht="14.25" hidden="1">
      <c r="A3169" s="45" t="str">
        <f ca="1">IF($H3169="","",INDEX([1]NKC!$A$10:$A$5007,$H3169))</f>
        <v/>
      </c>
      <c r="B3169" s="46" t="str">
        <f ca="1">IF($H3169="","",INDEX([1]NKC!$B$10:$B$5007,$H3169))</f>
        <v/>
      </c>
      <c r="C3169" s="47" t="str">
        <f ca="1">IF($H3169="","",INDEX([1]NKC!$C$10:$C$5007,$H3169))</f>
        <v/>
      </c>
      <c r="D3169" s="48" t="str">
        <f ca="1">IF(IF($H3169="","",INDEX([1]NKC!$D$10:$D$5007,$H3169))=$C$8,IF($H3169="","",INDEX([1]NKC!$E$10:$E$5007,$H3169)),IF($H3169="","",INDEX([1]NKC!$D$10:$D$5007,$H3169)))</f>
        <v/>
      </c>
      <c r="E3169" s="49" t="str">
        <f ca="1">IF(IF($H3169="","",INDEX([1]NKC!$E$10:$E$5007,$H3169))=$C$8,"",IF($H3169="","",INDEX([1]NKC!$F$10:$F$5007,$H3169)))</f>
        <v/>
      </c>
      <c r="F3169" s="55" t="str">
        <f ca="1">IF(IF($H3169="","",INDEX([1]NKC!$D$10:$D$5007,$H3169))=$C$8,"",IF($H3169="","",INDEX([1]NKC!$F$10:$F$5007,$H3169)))</f>
        <v/>
      </c>
      <c r="G3169" s="50">
        <f ca="1">IF(SUM(E3169:F3169)=0,0,$G$11+SUM(E$12:$E3169)-SUM(F$12:$F3169))</f>
        <v>0</v>
      </c>
      <c r="H3169" s="51" t="str">
        <f ca="1">IF(IF(TYPE(MATCH($C$8,OFFSET([1]NKC!$D$10,H3168,0):'[1]NKC'!$D$5007,0)+H3168)=16,"",MATCH($C$8,OFFSET([1]NKC!$D$10,H3168,0):'[1]NKC'!$D$5007,0)+H3168)&lt;IF(TYPE(MATCH($C$8,OFFSET([1]NKC!$E$10,H3168,0):'[1]NKC'!$E$5007,0)+H3168)=16,"",MATCH($C$8,OFFSET([1]NKC!$E$10,H3168,0):'[1]NKC'!$E$5007,0)+H3168),IF(TYPE(MATCH($C$8,OFFSET([1]NKC!$D$10,H3168,0):'[1]NKC'!$D$5007,0)+H3168)=16,"",MATCH($C$8,OFFSET([1]NKC!$D$10,H3168,0):'[1]NKC'!$D$5007,0)+H3168),IF(TYPE(MATCH($C$8,OFFSET([1]NKC!$E$10,H3168,0):'[1]NKC'!$E$5007,0)+H3168)=16,"",MATCH($C$8,OFFSET([1]NKC!$E$10,H3168,0):'[1]NKC'!$E$5007,0)+H3168))</f>
        <v/>
      </c>
    </row>
    <row r="3170" spans="1:8" s="52" customFormat="1" ht="14.25" hidden="1">
      <c r="A3170" s="45" t="str">
        <f ca="1">IF($H3170="","",INDEX([1]NKC!$A$10:$A$5007,$H3170))</f>
        <v/>
      </c>
      <c r="B3170" s="46" t="str">
        <f ca="1">IF($H3170="","",INDEX([1]NKC!$B$10:$B$5007,$H3170))</f>
        <v/>
      </c>
      <c r="C3170" s="47" t="str">
        <f ca="1">IF($H3170="","",INDEX([1]NKC!$C$10:$C$5007,$H3170))</f>
        <v/>
      </c>
      <c r="D3170" s="48" t="str">
        <f ca="1">IF(IF($H3170="","",INDEX([1]NKC!$D$10:$D$5007,$H3170))=$C$8,IF($H3170="","",INDEX([1]NKC!$E$10:$E$5007,$H3170)),IF($H3170="","",INDEX([1]NKC!$D$10:$D$5007,$H3170)))</f>
        <v/>
      </c>
      <c r="E3170" s="49" t="str">
        <f ca="1">IF(IF($H3170="","",INDEX([1]NKC!$E$10:$E$5007,$H3170))=$C$8,"",IF($H3170="","",INDEX([1]NKC!$F$10:$F$5007,$H3170)))</f>
        <v/>
      </c>
      <c r="F3170" s="55" t="str">
        <f ca="1">IF(IF($H3170="","",INDEX([1]NKC!$D$10:$D$5007,$H3170))=$C$8,"",IF($H3170="","",INDEX([1]NKC!$F$10:$F$5007,$H3170)))</f>
        <v/>
      </c>
      <c r="G3170" s="50">
        <f ca="1">IF(SUM(E3170:F3170)=0,0,$G$11+SUM(E$12:$E3170)-SUM(F$12:$F3170))</f>
        <v>0</v>
      </c>
      <c r="H3170" s="51" t="str">
        <f ca="1">IF(IF(TYPE(MATCH($C$8,OFFSET([1]NKC!$D$10,H3169,0):'[1]NKC'!$D$5007,0)+H3169)=16,"",MATCH($C$8,OFFSET([1]NKC!$D$10,H3169,0):'[1]NKC'!$D$5007,0)+H3169)&lt;IF(TYPE(MATCH($C$8,OFFSET([1]NKC!$E$10,H3169,0):'[1]NKC'!$E$5007,0)+H3169)=16,"",MATCH($C$8,OFFSET([1]NKC!$E$10,H3169,0):'[1]NKC'!$E$5007,0)+H3169),IF(TYPE(MATCH($C$8,OFFSET([1]NKC!$D$10,H3169,0):'[1]NKC'!$D$5007,0)+H3169)=16,"",MATCH($C$8,OFFSET([1]NKC!$D$10,H3169,0):'[1]NKC'!$D$5007,0)+H3169),IF(TYPE(MATCH($C$8,OFFSET([1]NKC!$E$10,H3169,0):'[1]NKC'!$E$5007,0)+H3169)=16,"",MATCH($C$8,OFFSET([1]NKC!$E$10,H3169,0):'[1]NKC'!$E$5007,0)+H3169))</f>
        <v/>
      </c>
    </row>
    <row r="3171" spans="1:8" s="52" customFormat="1" ht="14.25" hidden="1">
      <c r="A3171" s="45" t="str">
        <f ca="1">IF($H3171="","",INDEX([1]NKC!$A$10:$A$5007,$H3171))</f>
        <v/>
      </c>
      <c r="B3171" s="46" t="str">
        <f ca="1">IF($H3171="","",INDEX([1]NKC!$B$10:$B$5007,$H3171))</f>
        <v/>
      </c>
      <c r="C3171" s="47" t="str">
        <f ca="1">IF($H3171="","",INDEX([1]NKC!$C$10:$C$5007,$H3171))</f>
        <v/>
      </c>
      <c r="D3171" s="48" t="str">
        <f ca="1">IF(IF($H3171="","",INDEX([1]NKC!$D$10:$D$5007,$H3171))=$C$8,IF($H3171="","",INDEX([1]NKC!$E$10:$E$5007,$H3171)),IF($H3171="","",INDEX([1]NKC!$D$10:$D$5007,$H3171)))</f>
        <v/>
      </c>
      <c r="E3171" s="49" t="str">
        <f ca="1">IF(IF($H3171="","",INDEX([1]NKC!$E$10:$E$5007,$H3171))=$C$8,"",IF($H3171="","",INDEX([1]NKC!$F$10:$F$5007,$H3171)))</f>
        <v/>
      </c>
      <c r="F3171" s="55" t="str">
        <f ca="1">IF(IF($H3171="","",INDEX([1]NKC!$D$10:$D$5007,$H3171))=$C$8,"",IF($H3171="","",INDEX([1]NKC!$F$10:$F$5007,$H3171)))</f>
        <v/>
      </c>
      <c r="G3171" s="50">
        <f ca="1">IF(SUM(E3171:F3171)=0,0,$G$11+SUM(E$12:$E3171)-SUM(F$12:$F3171))</f>
        <v>0</v>
      </c>
      <c r="H3171" s="51" t="str">
        <f ca="1">IF(IF(TYPE(MATCH($C$8,OFFSET([1]NKC!$D$10,H3170,0):'[1]NKC'!$D$5007,0)+H3170)=16,"",MATCH($C$8,OFFSET([1]NKC!$D$10,H3170,0):'[1]NKC'!$D$5007,0)+H3170)&lt;IF(TYPE(MATCH($C$8,OFFSET([1]NKC!$E$10,H3170,0):'[1]NKC'!$E$5007,0)+H3170)=16,"",MATCH($C$8,OFFSET([1]NKC!$E$10,H3170,0):'[1]NKC'!$E$5007,0)+H3170),IF(TYPE(MATCH($C$8,OFFSET([1]NKC!$D$10,H3170,0):'[1]NKC'!$D$5007,0)+H3170)=16,"",MATCH($C$8,OFFSET([1]NKC!$D$10,H3170,0):'[1]NKC'!$D$5007,0)+H3170),IF(TYPE(MATCH($C$8,OFFSET([1]NKC!$E$10,H3170,0):'[1]NKC'!$E$5007,0)+H3170)=16,"",MATCH($C$8,OFFSET([1]NKC!$E$10,H3170,0):'[1]NKC'!$E$5007,0)+H3170))</f>
        <v/>
      </c>
    </row>
    <row r="3172" spans="1:8" s="52" customFormat="1" ht="14.25" hidden="1">
      <c r="A3172" s="45" t="str">
        <f ca="1">IF($H3172="","",INDEX([1]NKC!$A$10:$A$5007,$H3172))</f>
        <v/>
      </c>
      <c r="B3172" s="46" t="str">
        <f ca="1">IF($H3172="","",INDEX([1]NKC!$B$10:$B$5007,$H3172))</f>
        <v/>
      </c>
      <c r="C3172" s="47" t="str">
        <f ca="1">IF($H3172="","",INDEX([1]NKC!$C$10:$C$5007,$H3172))</f>
        <v/>
      </c>
      <c r="D3172" s="48" t="str">
        <f ca="1">IF(IF($H3172="","",INDEX([1]NKC!$D$10:$D$5007,$H3172))=$C$8,IF($H3172="","",INDEX([1]NKC!$E$10:$E$5007,$H3172)),IF($H3172="","",INDEX([1]NKC!$D$10:$D$5007,$H3172)))</f>
        <v/>
      </c>
      <c r="E3172" s="49" t="str">
        <f ca="1">IF(IF($H3172="","",INDEX([1]NKC!$E$10:$E$5007,$H3172))=$C$8,"",IF($H3172="","",INDEX([1]NKC!$F$10:$F$5007,$H3172)))</f>
        <v/>
      </c>
      <c r="F3172" s="55" t="str">
        <f ca="1">IF(IF($H3172="","",INDEX([1]NKC!$D$10:$D$5007,$H3172))=$C$8,"",IF($H3172="","",INDEX([1]NKC!$F$10:$F$5007,$H3172)))</f>
        <v/>
      </c>
      <c r="G3172" s="50">
        <f ca="1">IF(SUM(E3172:F3172)=0,0,$G$11+SUM(E$12:$E3172)-SUM(F$12:$F3172))</f>
        <v>0</v>
      </c>
      <c r="H3172" s="51" t="str">
        <f ca="1">IF(IF(TYPE(MATCH($C$8,OFFSET([1]NKC!$D$10,H3171,0):'[1]NKC'!$D$5007,0)+H3171)=16,"",MATCH($C$8,OFFSET([1]NKC!$D$10,H3171,0):'[1]NKC'!$D$5007,0)+H3171)&lt;IF(TYPE(MATCH($C$8,OFFSET([1]NKC!$E$10,H3171,0):'[1]NKC'!$E$5007,0)+H3171)=16,"",MATCH($C$8,OFFSET([1]NKC!$E$10,H3171,0):'[1]NKC'!$E$5007,0)+H3171),IF(TYPE(MATCH($C$8,OFFSET([1]NKC!$D$10,H3171,0):'[1]NKC'!$D$5007,0)+H3171)=16,"",MATCH($C$8,OFFSET([1]NKC!$D$10,H3171,0):'[1]NKC'!$D$5007,0)+H3171),IF(TYPE(MATCH($C$8,OFFSET([1]NKC!$E$10,H3171,0):'[1]NKC'!$E$5007,0)+H3171)=16,"",MATCH($C$8,OFFSET([1]NKC!$E$10,H3171,0):'[1]NKC'!$E$5007,0)+H3171))</f>
        <v/>
      </c>
    </row>
    <row r="3173" spans="1:8" s="52" customFormat="1" ht="14.25" hidden="1">
      <c r="A3173" s="45" t="str">
        <f ca="1">IF($H3173="","",INDEX([1]NKC!$A$10:$A$5007,$H3173))</f>
        <v/>
      </c>
      <c r="B3173" s="46" t="str">
        <f ca="1">IF($H3173="","",INDEX([1]NKC!$B$10:$B$5007,$H3173))</f>
        <v/>
      </c>
      <c r="C3173" s="47" t="str">
        <f ca="1">IF($H3173="","",INDEX([1]NKC!$C$10:$C$5007,$H3173))</f>
        <v/>
      </c>
      <c r="D3173" s="48" t="str">
        <f ca="1">IF(IF($H3173="","",INDEX([1]NKC!$D$10:$D$5007,$H3173))=$C$8,IF($H3173="","",INDEX([1]NKC!$E$10:$E$5007,$H3173)),IF($H3173="","",INDEX([1]NKC!$D$10:$D$5007,$H3173)))</f>
        <v/>
      </c>
      <c r="E3173" s="49" t="str">
        <f ca="1">IF(IF($H3173="","",INDEX([1]NKC!$E$10:$E$5007,$H3173))=$C$8,"",IF($H3173="","",INDEX([1]NKC!$F$10:$F$5007,$H3173)))</f>
        <v/>
      </c>
      <c r="F3173" s="55" t="str">
        <f ca="1">IF(IF($H3173="","",INDEX([1]NKC!$D$10:$D$5007,$H3173))=$C$8,"",IF($H3173="","",INDEX([1]NKC!$F$10:$F$5007,$H3173)))</f>
        <v/>
      </c>
      <c r="G3173" s="50">
        <f ca="1">IF(SUM(E3173:F3173)=0,0,$G$11+SUM(E$12:$E3173)-SUM(F$12:$F3173))</f>
        <v>0</v>
      </c>
      <c r="H3173" s="51" t="str">
        <f ca="1">IF(IF(TYPE(MATCH($C$8,OFFSET([1]NKC!$D$10,H3172,0):'[1]NKC'!$D$5007,0)+H3172)=16,"",MATCH($C$8,OFFSET([1]NKC!$D$10,H3172,0):'[1]NKC'!$D$5007,0)+H3172)&lt;IF(TYPE(MATCH($C$8,OFFSET([1]NKC!$E$10,H3172,0):'[1]NKC'!$E$5007,0)+H3172)=16,"",MATCH($C$8,OFFSET([1]NKC!$E$10,H3172,0):'[1]NKC'!$E$5007,0)+H3172),IF(TYPE(MATCH($C$8,OFFSET([1]NKC!$D$10,H3172,0):'[1]NKC'!$D$5007,0)+H3172)=16,"",MATCH($C$8,OFFSET([1]NKC!$D$10,H3172,0):'[1]NKC'!$D$5007,0)+H3172),IF(TYPE(MATCH($C$8,OFFSET([1]NKC!$E$10,H3172,0):'[1]NKC'!$E$5007,0)+H3172)=16,"",MATCH($C$8,OFFSET([1]NKC!$E$10,H3172,0):'[1]NKC'!$E$5007,0)+H3172))</f>
        <v/>
      </c>
    </row>
    <row r="3174" spans="1:8" s="52" customFormat="1" ht="14.25" hidden="1">
      <c r="A3174" s="45" t="str">
        <f ca="1">IF($H3174="","",INDEX([1]NKC!$A$10:$A$5007,$H3174))</f>
        <v/>
      </c>
      <c r="B3174" s="46" t="str">
        <f ca="1">IF($H3174="","",INDEX([1]NKC!$B$10:$B$5007,$H3174))</f>
        <v/>
      </c>
      <c r="C3174" s="47" t="str">
        <f ca="1">IF($H3174="","",INDEX([1]NKC!$C$10:$C$5007,$H3174))</f>
        <v/>
      </c>
      <c r="D3174" s="48" t="str">
        <f ca="1">IF(IF($H3174="","",INDEX([1]NKC!$D$10:$D$5007,$H3174))=$C$8,IF($H3174="","",INDEX([1]NKC!$E$10:$E$5007,$H3174)),IF($H3174="","",INDEX([1]NKC!$D$10:$D$5007,$H3174)))</f>
        <v/>
      </c>
      <c r="E3174" s="49" t="str">
        <f ca="1">IF(IF($H3174="","",INDEX([1]NKC!$E$10:$E$5007,$H3174))=$C$8,"",IF($H3174="","",INDEX([1]NKC!$F$10:$F$5007,$H3174)))</f>
        <v/>
      </c>
      <c r="F3174" s="55" t="str">
        <f ca="1">IF(IF($H3174="","",INDEX([1]NKC!$D$10:$D$5007,$H3174))=$C$8,"",IF($H3174="","",INDEX([1]NKC!$F$10:$F$5007,$H3174)))</f>
        <v/>
      </c>
      <c r="G3174" s="50">
        <f ca="1">IF(SUM(E3174:F3174)=0,0,$G$11+SUM(E$12:$E3174)-SUM(F$12:$F3174))</f>
        <v>0</v>
      </c>
      <c r="H3174" s="51" t="str">
        <f ca="1">IF(IF(TYPE(MATCH($C$8,OFFSET([1]NKC!$D$10,H3173,0):'[1]NKC'!$D$5007,0)+H3173)=16,"",MATCH($C$8,OFFSET([1]NKC!$D$10,H3173,0):'[1]NKC'!$D$5007,0)+H3173)&lt;IF(TYPE(MATCH($C$8,OFFSET([1]NKC!$E$10,H3173,0):'[1]NKC'!$E$5007,0)+H3173)=16,"",MATCH($C$8,OFFSET([1]NKC!$E$10,H3173,0):'[1]NKC'!$E$5007,0)+H3173),IF(TYPE(MATCH($C$8,OFFSET([1]NKC!$D$10,H3173,0):'[1]NKC'!$D$5007,0)+H3173)=16,"",MATCH($C$8,OFFSET([1]NKC!$D$10,H3173,0):'[1]NKC'!$D$5007,0)+H3173),IF(TYPE(MATCH($C$8,OFFSET([1]NKC!$E$10,H3173,0):'[1]NKC'!$E$5007,0)+H3173)=16,"",MATCH($C$8,OFFSET([1]NKC!$E$10,H3173,0):'[1]NKC'!$E$5007,0)+H3173))</f>
        <v/>
      </c>
    </row>
    <row r="3175" spans="1:8" s="52" customFormat="1" ht="14.25" hidden="1">
      <c r="A3175" s="45" t="str">
        <f ca="1">IF($H3175="","",INDEX([1]NKC!$A$10:$A$5007,$H3175))</f>
        <v/>
      </c>
      <c r="B3175" s="46" t="str">
        <f ca="1">IF($H3175="","",INDEX([1]NKC!$B$10:$B$5007,$H3175))</f>
        <v/>
      </c>
      <c r="C3175" s="47" t="str">
        <f ca="1">IF($H3175="","",INDEX([1]NKC!$C$10:$C$5007,$H3175))</f>
        <v/>
      </c>
      <c r="D3175" s="48" t="str">
        <f ca="1">IF(IF($H3175="","",INDEX([1]NKC!$D$10:$D$5007,$H3175))=$C$8,IF($H3175="","",INDEX([1]NKC!$E$10:$E$5007,$H3175)),IF($H3175="","",INDEX([1]NKC!$D$10:$D$5007,$H3175)))</f>
        <v/>
      </c>
      <c r="E3175" s="49" t="str">
        <f ca="1">IF(IF($H3175="","",INDEX([1]NKC!$E$10:$E$5007,$H3175))=$C$8,"",IF($H3175="","",INDEX([1]NKC!$F$10:$F$5007,$H3175)))</f>
        <v/>
      </c>
      <c r="F3175" s="55" t="str">
        <f ca="1">IF(IF($H3175="","",INDEX([1]NKC!$D$10:$D$5007,$H3175))=$C$8,"",IF($H3175="","",INDEX([1]NKC!$F$10:$F$5007,$H3175)))</f>
        <v/>
      </c>
      <c r="G3175" s="50">
        <f ca="1">IF(SUM(E3175:F3175)=0,0,$G$11+SUM(E$12:$E3175)-SUM(F$12:$F3175))</f>
        <v>0</v>
      </c>
      <c r="H3175" s="51" t="str">
        <f ca="1">IF(IF(TYPE(MATCH($C$8,OFFSET([1]NKC!$D$10,H3174,0):'[1]NKC'!$D$5007,0)+H3174)=16,"",MATCH($C$8,OFFSET([1]NKC!$D$10,H3174,0):'[1]NKC'!$D$5007,0)+H3174)&lt;IF(TYPE(MATCH($C$8,OFFSET([1]NKC!$E$10,H3174,0):'[1]NKC'!$E$5007,0)+H3174)=16,"",MATCH($C$8,OFFSET([1]NKC!$E$10,H3174,0):'[1]NKC'!$E$5007,0)+H3174),IF(TYPE(MATCH($C$8,OFFSET([1]NKC!$D$10,H3174,0):'[1]NKC'!$D$5007,0)+H3174)=16,"",MATCH($C$8,OFFSET([1]NKC!$D$10,H3174,0):'[1]NKC'!$D$5007,0)+H3174),IF(TYPE(MATCH($C$8,OFFSET([1]NKC!$E$10,H3174,0):'[1]NKC'!$E$5007,0)+H3174)=16,"",MATCH($C$8,OFFSET([1]NKC!$E$10,H3174,0):'[1]NKC'!$E$5007,0)+H3174))</f>
        <v/>
      </c>
    </row>
    <row r="3176" spans="1:8" s="52" customFormat="1" ht="14.25" hidden="1">
      <c r="A3176" s="45" t="str">
        <f ca="1">IF($H3176="","",INDEX([1]NKC!$A$10:$A$5007,$H3176))</f>
        <v/>
      </c>
      <c r="B3176" s="46" t="str">
        <f ca="1">IF($H3176="","",INDEX([1]NKC!$B$10:$B$5007,$H3176))</f>
        <v/>
      </c>
      <c r="C3176" s="47" t="str">
        <f ca="1">IF($H3176="","",INDEX([1]NKC!$C$10:$C$5007,$H3176))</f>
        <v/>
      </c>
      <c r="D3176" s="48" t="str">
        <f ca="1">IF(IF($H3176="","",INDEX([1]NKC!$D$10:$D$5007,$H3176))=$C$8,IF($H3176="","",INDEX([1]NKC!$E$10:$E$5007,$H3176)),IF($H3176="","",INDEX([1]NKC!$D$10:$D$5007,$H3176)))</f>
        <v/>
      </c>
      <c r="E3176" s="49" t="str">
        <f ca="1">IF(IF($H3176="","",INDEX([1]NKC!$E$10:$E$5007,$H3176))=$C$8,"",IF($H3176="","",INDEX([1]NKC!$F$10:$F$5007,$H3176)))</f>
        <v/>
      </c>
      <c r="F3176" s="55" t="str">
        <f ca="1">IF(IF($H3176="","",INDEX([1]NKC!$D$10:$D$5007,$H3176))=$C$8,"",IF($H3176="","",INDEX([1]NKC!$F$10:$F$5007,$H3176)))</f>
        <v/>
      </c>
      <c r="G3176" s="50">
        <f ca="1">IF(SUM(E3176:F3176)=0,0,$G$11+SUM(E$12:$E3176)-SUM(F$12:$F3176))</f>
        <v>0</v>
      </c>
      <c r="H3176" s="51" t="str">
        <f ca="1">IF(IF(TYPE(MATCH($C$8,OFFSET([1]NKC!$D$10,H3175,0):'[1]NKC'!$D$5007,0)+H3175)=16,"",MATCH($C$8,OFFSET([1]NKC!$D$10,H3175,0):'[1]NKC'!$D$5007,0)+H3175)&lt;IF(TYPE(MATCH($C$8,OFFSET([1]NKC!$E$10,H3175,0):'[1]NKC'!$E$5007,0)+H3175)=16,"",MATCH($C$8,OFFSET([1]NKC!$E$10,H3175,0):'[1]NKC'!$E$5007,0)+H3175),IF(TYPE(MATCH($C$8,OFFSET([1]NKC!$D$10,H3175,0):'[1]NKC'!$D$5007,0)+H3175)=16,"",MATCH($C$8,OFFSET([1]NKC!$D$10,H3175,0):'[1]NKC'!$D$5007,0)+H3175),IF(TYPE(MATCH($C$8,OFFSET([1]NKC!$E$10,H3175,0):'[1]NKC'!$E$5007,0)+H3175)=16,"",MATCH($C$8,OFFSET([1]NKC!$E$10,H3175,0):'[1]NKC'!$E$5007,0)+H3175))</f>
        <v/>
      </c>
    </row>
    <row r="3177" spans="1:8" s="52" customFormat="1" ht="14.25" hidden="1">
      <c r="A3177" s="45" t="str">
        <f ca="1">IF($H3177="","",INDEX([1]NKC!$A$10:$A$5007,$H3177))</f>
        <v/>
      </c>
      <c r="B3177" s="46" t="str">
        <f ca="1">IF($H3177="","",INDEX([1]NKC!$B$10:$B$5007,$H3177))</f>
        <v/>
      </c>
      <c r="C3177" s="47" t="str">
        <f ca="1">IF($H3177="","",INDEX([1]NKC!$C$10:$C$5007,$H3177))</f>
        <v/>
      </c>
      <c r="D3177" s="48" t="str">
        <f ca="1">IF(IF($H3177="","",INDEX([1]NKC!$D$10:$D$5007,$H3177))=$C$8,IF($H3177="","",INDEX([1]NKC!$E$10:$E$5007,$H3177)),IF($H3177="","",INDEX([1]NKC!$D$10:$D$5007,$H3177)))</f>
        <v/>
      </c>
      <c r="E3177" s="49" t="str">
        <f ca="1">IF(IF($H3177="","",INDEX([1]NKC!$E$10:$E$5007,$H3177))=$C$8,"",IF($H3177="","",INDEX([1]NKC!$F$10:$F$5007,$H3177)))</f>
        <v/>
      </c>
      <c r="F3177" s="55" t="str">
        <f ca="1">IF(IF($H3177="","",INDEX([1]NKC!$D$10:$D$5007,$H3177))=$C$8,"",IF($H3177="","",INDEX([1]NKC!$F$10:$F$5007,$H3177)))</f>
        <v/>
      </c>
      <c r="G3177" s="50">
        <f ca="1">IF(SUM(E3177:F3177)=0,0,$G$11+SUM(E$12:$E3177)-SUM(F$12:$F3177))</f>
        <v>0</v>
      </c>
      <c r="H3177" s="51" t="str">
        <f ca="1">IF(IF(TYPE(MATCH($C$8,OFFSET([1]NKC!$D$10,H3176,0):'[1]NKC'!$D$5007,0)+H3176)=16,"",MATCH($C$8,OFFSET([1]NKC!$D$10,H3176,0):'[1]NKC'!$D$5007,0)+H3176)&lt;IF(TYPE(MATCH($C$8,OFFSET([1]NKC!$E$10,H3176,0):'[1]NKC'!$E$5007,0)+H3176)=16,"",MATCH($C$8,OFFSET([1]NKC!$E$10,H3176,0):'[1]NKC'!$E$5007,0)+H3176),IF(TYPE(MATCH($C$8,OFFSET([1]NKC!$D$10,H3176,0):'[1]NKC'!$D$5007,0)+H3176)=16,"",MATCH($C$8,OFFSET([1]NKC!$D$10,H3176,0):'[1]NKC'!$D$5007,0)+H3176),IF(TYPE(MATCH($C$8,OFFSET([1]NKC!$E$10,H3176,0):'[1]NKC'!$E$5007,0)+H3176)=16,"",MATCH($C$8,OFFSET([1]NKC!$E$10,H3176,0):'[1]NKC'!$E$5007,0)+H3176))</f>
        <v/>
      </c>
    </row>
    <row r="3178" spans="1:8" s="52" customFormat="1" ht="14.25" hidden="1">
      <c r="A3178" s="45" t="str">
        <f ca="1">IF($H3178="","",INDEX([1]NKC!$A$10:$A$5007,$H3178))</f>
        <v/>
      </c>
      <c r="B3178" s="46" t="str">
        <f ca="1">IF($H3178="","",INDEX([1]NKC!$B$10:$B$5007,$H3178))</f>
        <v/>
      </c>
      <c r="C3178" s="47" t="str">
        <f ca="1">IF($H3178="","",INDEX([1]NKC!$C$10:$C$5007,$H3178))</f>
        <v/>
      </c>
      <c r="D3178" s="48" t="str">
        <f ca="1">IF(IF($H3178="","",INDEX([1]NKC!$D$10:$D$5007,$H3178))=$C$8,IF($H3178="","",INDEX([1]NKC!$E$10:$E$5007,$H3178)),IF($H3178="","",INDEX([1]NKC!$D$10:$D$5007,$H3178)))</f>
        <v/>
      </c>
      <c r="E3178" s="49" t="str">
        <f ca="1">IF(IF($H3178="","",INDEX([1]NKC!$E$10:$E$5007,$H3178))=$C$8,"",IF($H3178="","",INDEX([1]NKC!$F$10:$F$5007,$H3178)))</f>
        <v/>
      </c>
      <c r="F3178" s="55" t="str">
        <f ca="1">IF(IF($H3178="","",INDEX([1]NKC!$D$10:$D$5007,$H3178))=$C$8,"",IF($H3178="","",INDEX([1]NKC!$F$10:$F$5007,$H3178)))</f>
        <v/>
      </c>
      <c r="G3178" s="50">
        <f ca="1">IF(SUM(E3178:F3178)=0,0,$G$11+SUM(E$12:$E3178)-SUM(F$12:$F3178))</f>
        <v>0</v>
      </c>
      <c r="H3178" s="51" t="str">
        <f ca="1">IF(IF(TYPE(MATCH($C$8,OFFSET([1]NKC!$D$10,H3177,0):'[1]NKC'!$D$5007,0)+H3177)=16,"",MATCH($C$8,OFFSET([1]NKC!$D$10,H3177,0):'[1]NKC'!$D$5007,0)+H3177)&lt;IF(TYPE(MATCH($C$8,OFFSET([1]NKC!$E$10,H3177,0):'[1]NKC'!$E$5007,0)+H3177)=16,"",MATCH($C$8,OFFSET([1]NKC!$E$10,H3177,0):'[1]NKC'!$E$5007,0)+H3177),IF(TYPE(MATCH($C$8,OFFSET([1]NKC!$D$10,H3177,0):'[1]NKC'!$D$5007,0)+H3177)=16,"",MATCH($C$8,OFFSET([1]NKC!$D$10,H3177,0):'[1]NKC'!$D$5007,0)+H3177),IF(TYPE(MATCH($C$8,OFFSET([1]NKC!$E$10,H3177,0):'[1]NKC'!$E$5007,0)+H3177)=16,"",MATCH($C$8,OFFSET([1]NKC!$E$10,H3177,0):'[1]NKC'!$E$5007,0)+H3177))</f>
        <v/>
      </c>
    </row>
    <row r="3179" spans="1:8" s="52" customFormat="1" ht="14.25" hidden="1">
      <c r="A3179" s="45" t="str">
        <f ca="1">IF($H3179="","",INDEX([1]NKC!$A$10:$A$5007,$H3179))</f>
        <v/>
      </c>
      <c r="B3179" s="46" t="str">
        <f ca="1">IF($H3179="","",INDEX([1]NKC!$B$10:$B$5007,$H3179))</f>
        <v/>
      </c>
      <c r="C3179" s="47" t="str">
        <f ca="1">IF($H3179="","",INDEX([1]NKC!$C$10:$C$5007,$H3179))</f>
        <v/>
      </c>
      <c r="D3179" s="48" t="str">
        <f ca="1">IF(IF($H3179="","",INDEX([1]NKC!$D$10:$D$5007,$H3179))=$C$8,IF($H3179="","",INDEX([1]NKC!$E$10:$E$5007,$H3179)),IF($H3179="","",INDEX([1]NKC!$D$10:$D$5007,$H3179)))</f>
        <v/>
      </c>
      <c r="E3179" s="49" t="str">
        <f ca="1">IF(IF($H3179="","",INDEX([1]NKC!$E$10:$E$5007,$H3179))=$C$8,"",IF($H3179="","",INDEX([1]NKC!$F$10:$F$5007,$H3179)))</f>
        <v/>
      </c>
      <c r="F3179" s="55" t="str">
        <f ca="1">IF(IF($H3179="","",INDEX([1]NKC!$D$10:$D$5007,$H3179))=$C$8,"",IF($H3179="","",INDEX([1]NKC!$F$10:$F$5007,$H3179)))</f>
        <v/>
      </c>
      <c r="G3179" s="50">
        <f ca="1">IF(SUM(E3179:F3179)=0,0,$G$11+SUM(E$12:$E3179)-SUM(F$12:$F3179))</f>
        <v>0</v>
      </c>
      <c r="H3179" s="51" t="str">
        <f ca="1">IF(IF(TYPE(MATCH($C$8,OFFSET([1]NKC!$D$10,H3178,0):'[1]NKC'!$D$5007,0)+H3178)=16,"",MATCH($C$8,OFFSET([1]NKC!$D$10,H3178,0):'[1]NKC'!$D$5007,0)+H3178)&lt;IF(TYPE(MATCH($C$8,OFFSET([1]NKC!$E$10,H3178,0):'[1]NKC'!$E$5007,0)+H3178)=16,"",MATCH($C$8,OFFSET([1]NKC!$E$10,H3178,0):'[1]NKC'!$E$5007,0)+H3178),IF(TYPE(MATCH($C$8,OFFSET([1]NKC!$D$10,H3178,0):'[1]NKC'!$D$5007,0)+H3178)=16,"",MATCH($C$8,OFFSET([1]NKC!$D$10,H3178,0):'[1]NKC'!$D$5007,0)+H3178),IF(TYPE(MATCH($C$8,OFFSET([1]NKC!$E$10,H3178,0):'[1]NKC'!$E$5007,0)+H3178)=16,"",MATCH($C$8,OFFSET([1]NKC!$E$10,H3178,0):'[1]NKC'!$E$5007,0)+H3178))</f>
        <v/>
      </c>
    </row>
    <row r="3180" spans="1:8" s="52" customFormat="1" ht="14.25" hidden="1">
      <c r="A3180" s="45" t="str">
        <f ca="1">IF($H3180="","",INDEX([1]NKC!$A$10:$A$5007,$H3180))</f>
        <v/>
      </c>
      <c r="B3180" s="46" t="str">
        <f ca="1">IF($H3180="","",INDEX([1]NKC!$B$10:$B$5007,$H3180))</f>
        <v/>
      </c>
      <c r="C3180" s="47" t="str">
        <f ca="1">IF($H3180="","",INDEX([1]NKC!$C$10:$C$5007,$H3180))</f>
        <v/>
      </c>
      <c r="D3180" s="48" t="str">
        <f ca="1">IF(IF($H3180="","",INDEX([1]NKC!$D$10:$D$5007,$H3180))=$C$8,IF($H3180="","",INDEX([1]NKC!$E$10:$E$5007,$H3180)),IF($H3180="","",INDEX([1]NKC!$D$10:$D$5007,$H3180)))</f>
        <v/>
      </c>
      <c r="E3180" s="49" t="str">
        <f ca="1">IF(IF($H3180="","",INDEX([1]NKC!$E$10:$E$5007,$H3180))=$C$8,"",IF($H3180="","",INDEX([1]NKC!$F$10:$F$5007,$H3180)))</f>
        <v/>
      </c>
      <c r="F3180" s="55" t="str">
        <f ca="1">IF(IF($H3180="","",INDEX([1]NKC!$D$10:$D$5007,$H3180))=$C$8,"",IF($H3180="","",INDEX([1]NKC!$F$10:$F$5007,$H3180)))</f>
        <v/>
      </c>
      <c r="G3180" s="50">
        <f ca="1">IF(SUM(E3180:F3180)=0,0,$G$11+SUM(E$12:$E3180)-SUM(F$12:$F3180))</f>
        <v>0</v>
      </c>
      <c r="H3180" s="51" t="str">
        <f ca="1">IF(IF(TYPE(MATCH($C$8,OFFSET([1]NKC!$D$10,H3179,0):'[1]NKC'!$D$5007,0)+H3179)=16,"",MATCH($C$8,OFFSET([1]NKC!$D$10,H3179,0):'[1]NKC'!$D$5007,0)+H3179)&lt;IF(TYPE(MATCH($C$8,OFFSET([1]NKC!$E$10,H3179,0):'[1]NKC'!$E$5007,0)+H3179)=16,"",MATCH($C$8,OFFSET([1]NKC!$E$10,H3179,0):'[1]NKC'!$E$5007,0)+H3179),IF(TYPE(MATCH($C$8,OFFSET([1]NKC!$D$10,H3179,0):'[1]NKC'!$D$5007,0)+H3179)=16,"",MATCH($C$8,OFFSET([1]NKC!$D$10,H3179,0):'[1]NKC'!$D$5007,0)+H3179),IF(TYPE(MATCH($C$8,OFFSET([1]NKC!$E$10,H3179,0):'[1]NKC'!$E$5007,0)+H3179)=16,"",MATCH($C$8,OFFSET([1]NKC!$E$10,H3179,0):'[1]NKC'!$E$5007,0)+H3179))</f>
        <v/>
      </c>
    </row>
    <row r="3181" spans="1:8" s="52" customFormat="1" ht="14.25" hidden="1">
      <c r="A3181" s="45" t="str">
        <f ca="1">IF($H3181="","",INDEX([1]NKC!$A$10:$A$5007,$H3181))</f>
        <v/>
      </c>
      <c r="B3181" s="46" t="str">
        <f ca="1">IF($H3181="","",INDEX([1]NKC!$B$10:$B$5007,$H3181))</f>
        <v/>
      </c>
      <c r="C3181" s="47" t="str">
        <f ca="1">IF($H3181="","",INDEX([1]NKC!$C$10:$C$5007,$H3181))</f>
        <v/>
      </c>
      <c r="D3181" s="48" t="str">
        <f ca="1">IF(IF($H3181="","",INDEX([1]NKC!$D$10:$D$5007,$H3181))=$C$8,IF($H3181="","",INDEX([1]NKC!$E$10:$E$5007,$H3181)),IF($H3181="","",INDEX([1]NKC!$D$10:$D$5007,$H3181)))</f>
        <v/>
      </c>
      <c r="E3181" s="49" t="str">
        <f ca="1">IF(IF($H3181="","",INDEX([1]NKC!$E$10:$E$5007,$H3181))=$C$8,"",IF($H3181="","",INDEX([1]NKC!$F$10:$F$5007,$H3181)))</f>
        <v/>
      </c>
      <c r="F3181" s="55" t="str">
        <f ca="1">IF(IF($H3181="","",INDEX([1]NKC!$D$10:$D$5007,$H3181))=$C$8,"",IF($H3181="","",INDEX([1]NKC!$F$10:$F$5007,$H3181)))</f>
        <v/>
      </c>
      <c r="G3181" s="50">
        <f ca="1">IF(SUM(E3181:F3181)=0,0,$G$11+SUM(E$12:$E3181)-SUM(F$12:$F3181))</f>
        <v>0</v>
      </c>
      <c r="H3181" s="51" t="str">
        <f ca="1">IF(IF(TYPE(MATCH($C$8,OFFSET([1]NKC!$D$10,H3180,0):'[1]NKC'!$D$5007,0)+H3180)=16,"",MATCH($C$8,OFFSET([1]NKC!$D$10,H3180,0):'[1]NKC'!$D$5007,0)+H3180)&lt;IF(TYPE(MATCH($C$8,OFFSET([1]NKC!$E$10,H3180,0):'[1]NKC'!$E$5007,0)+H3180)=16,"",MATCH($C$8,OFFSET([1]NKC!$E$10,H3180,0):'[1]NKC'!$E$5007,0)+H3180),IF(TYPE(MATCH($C$8,OFFSET([1]NKC!$D$10,H3180,0):'[1]NKC'!$D$5007,0)+H3180)=16,"",MATCH($C$8,OFFSET([1]NKC!$D$10,H3180,0):'[1]NKC'!$D$5007,0)+H3180),IF(TYPE(MATCH($C$8,OFFSET([1]NKC!$E$10,H3180,0):'[1]NKC'!$E$5007,0)+H3180)=16,"",MATCH($C$8,OFFSET([1]NKC!$E$10,H3180,0):'[1]NKC'!$E$5007,0)+H3180))</f>
        <v/>
      </c>
    </row>
    <row r="3182" spans="1:8" s="52" customFormat="1" ht="14.25" hidden="1">
      <c r="A3182" s="45" t="str">
        <f ca="1">IF($H3182="","",INDEX([1]NKC!$A$10:$A$5007,$H3182))</f>
        <v/>
      </c>
      <c r="B3182" s="46" t="str">
        <f ca="1">IF($H3182="","",INDEX([1]NKC!$B$10:$B$5007,$H3182))</f>
        <v/>
      </c>
      <c r="C3182" s="47" t="str">
        <f ca="1">IF($H3182="","",INDEX([1]NKC!$C$10:$C$5007,$H3182))</f>
        <v/>
      </c>
      <c r="D3182" s="48" t="str">
        <f ca="1">IF(IF($H3182="","",INDEX([1]NKC!$D$10:$D$5007,$H3182))=$C$8,IF($H3182="","",INDEX([1]NKC!$E$10:$E$5007,$H3182)),IF($H3182="","",INDEX([1]NKC!$D$10:$D$5007,$H3182)))</f>
        <v/>
      </c>
      <c r="E3182" s="49" t="str">
        <f ca="1">IF(IF($H3182="","",INDEX([1]NKC!$E$10:$E$5007,$H3182))=$C$8,"",IF($H3182="","",INDEX([1]NKC!$F$10:$F$5007,$H3182)))</f>
        <v/>
      </c>
      <c r="F3182" s="55" t="str">
        <f ca="1">IF(IF($H3182="","",INDEX([1]NKC!$D$10:$D$5007,$H3182))=$C$8,"",IF($H3182="","",INDEX([1]NKC!$F$10:$F$5007,$H3182)))</f>
        <v/>
      </c>
      <c r="G3182" s="50">
        <f ca="1">IF(SUM(E3182:F3182)=0,0,$G$11+SUM(E$12:$E3182)-SUM(F$12:$F3182))</f>
        <v>0</v>
      </c>
      <c r="H3182" s="51" t="str">
        <f ca="1">IF(IF(TYPE(MATCH($C$8,OFFSET([1]NKC!$D$10,H3181,0):'[1]NKC'!$D$5007,0)+H3181)=16,"",MATCH($C$8,OFFSET([1]NKC!$D$10,H3181,0):'[1]NKC'!$D$5007,0)+H3181)&lt;IF(TYPE(MATCH($C$8,OFFSET([1]NKC!$E$10,H3181,0):'[1]NKC'!$E$5007,0)+H3181)=16,"",MATCH($C$8,OFFSET([1]NKC!$E$10,H3181,0):'[1]NKC'!$E$5007,0)+H3181),IF(TYPE(MATCH($C$8,OFFSET([1]NKC!$D$10,H3181,0):'[1]NKC'!$D$5007,0)+H3181)=16,"",MATCH($C$8,OFFSET([1]NKC!$D$10,H3181,0):'[1]NKC'!$D$5007,0)+H3181),IF(TYPE(MATCH($C$8,OFFSET([1]NKC!$E$10,H3181,0):'[1]NKC'!$E$5007,0)+H3181)=16,"",MATCH($C$8,OFFSET([1]NKC!$E$10,H3181,0):'[1]NKC'!$E$5007,0)+H3181))</f>
        <v/>
      </c>
    </row>
    <row r="3183" spans="1:8" s="52" customFormat="1" ht="14.25" hidden="1">
      <c r="A3183" s="45" t="str">
        <f ca="1">IF($H3183="","",INDEX([1]NKC!$A$10:$A$5007,$H3183))</f>
        <v/>
      </c>
      <c r="B3183" s="46" t="str">
        <f ca="1">IF($H3183="","",INDEX([1]NKC!$B$10:$B$5007,$H3183))</f>
        <v/>
      </c>
      <c r="C3183" s="47" t="str">
        <f ca="1">IF($H3183="","",INDEX([1]NKC!$C$10:$C$5007,$H3183))</f>
        <v/>
      </c>
      <c r="D3183" s="48" t="str">
        <f ca="1">IF(IF($H3183="","",INDEX([1]NKC!$D$10:$D$5007,$H3183))=$C$8,IF($H3183="","",INDEX([1]NKC!$E$10:$E$5007,$H3183)),IF($H3183="","",INDEX([1]NKC!$D$10:$D$5007,$H3183)))</f>
        <v/>
      </c>
      <c r="E3183" s="49" t="str">
        <f ca="1">IF(IF($H3183="","",INDEX([1]NKC!$E$10:$E$5007,$H3183))=$C$8,"",IF($H3183="","",INDEX([1]NKC!$F$10:$F$5007,$H3183)))</f>
        <v/>
      </c>
      <c r="F3183" s="55" t="str">
        <f ca="1">IF(IF($H3183="","",INDEX([1]NKC!$D$10:$D$5007,$H3183))=$C$8,"",IF($H3183="","",INDEX([1]NKC!$F$10:$F$5007,$H3183)))</f>
        <v/>
      </c>
      <c r="G3183" s="50">
        <f ca="1">IF(SUM(E3183:F3183)=0,0,$G$11+SUM(E$12:$E3183)-SUM(F$12:$F3183))</f>
        <v>0</v>
      </c>
      <c r="H3183" s="51" t="str">
        <f ca="1">IF(IF(TYPE(MATCH($C$8,OFFSET([1]NKC!$D$10,H3182,0):'[1]NKC'!$D$5007,0)+H3182)=16,"",MATCH($C$8,OFFSET([1]NKC!$D$10,H3182,0):'[1]NKC'!$D$5007,0)+H3182)&lt;IF(TYPE(MATCH($C$8,OFFSET([1]NKC!$E$10,H3182,0):'[1]NKC'!$E$5007,0)+H3182)=16,"",MATCH($C$8,OFFSET([1]NKC!$E$10,H3182,0):'[1]NKC'!$E$5007,0)+H3182),IF(TYPE(MATCH($C$8,OFFSET([1]NKC!$D$10,H3182,0):'[1]NKC'!$D$5007,0)+H3182)=16,"",MATCH($C$8,OFFSET([1]NKC!$D$10,H3182,0):'[1]NKC'!$D$5007,0)+H3182),IF(TYPE(MATCH($C$8,OFFSET([1]NKC!$E$10,H3182,0):'[1]NKC'!$E$5007,0)+H3182)=16,"",MATCH($C$8,OFFSET([1]NKC!$E$10,H3182,0):'[1]NKC'!$E$5007,0)+H3182))</f>
        <v/>
      </c>
    </row>
    <row r="3184" spans="1:8" s="52" customFormat="1" ht="14.25" hidden="1">
      <c r="A3184" s="45" t="str">
        <f ca="1">IF($H3184="","",INDEX([1]NKC!$A$10:$A$5007,$H3184))</f>
        <v/>
      </c>
      <c r="B3184" s="46" t="str">
        <f ca="1">IF($H3184="","",INDEX([1]NKC!$B$10:$B$5007,$H3184))</f>
        <v/>
      </c>
      <c r="C3184" s="47" t="str">
        <f ca="1">IF($H3184="","",INDEX([1]NKC!$C$10:$C$5007,$H3184))</f>
        <v/>
      </c>
      <c r="D3184" s="48" t="str">
        <f ca="1">IF(IF($H3184="","",INDEX([1]NKC!$D$10:$D$5007,$H3184))=$C$8,IF($H3184="","",INDEX([1]NKC!$E$10:$E$5007,$H3184)),IF($H3184="","",INDEX([1]NKC!$D$10:$D$5007,$H3184)))</f>
        <v/>
      </c>
      <c r="E3184" s="49" t="str">
        <f ca="1">IF(IF($H3184="","",INDEX([1]NKC!$E$10:$E$5007,$H3184))=$C$8,"",IF($H3184="","",INDEX([1]NKC!$F$10:$F$5007,$H3184)))</f>
        <v/>
      </c>
      <c r="F3184" s="55" t="str">
        <f ca="1">IF(IF($H3184="","",INDEX([1]NKC!$D$10:$D$5007,$H3184))=$C$8,"",IF($H3184="","",INDEX([1]NKC!$F$10:$F$5007,$H3184)))</f>
        <v/>
      </c>
      <c r="G3184" s="50">
        <f ca="1">IF(SUM(E3184:F3184)=0,0,$G$11+SUM(E$12:$E3184)-SUM(F$12:$F3184))</f>
        <v>0</v>
      </c>
      <c r="H3184" s="51" t="str">
        <f ca="1">IF(IF(TYPE(MATCH($C$8,OFFSET([1]NKC!$D$10,H3183,0):'[1]NKC'!$D$5007,0)+H3183)=16,"",MATCH($C$8,OFFSET([1]NKC!$D$10,H3183,0):'[1]NKC'!$D$5007,0)+H3183)&lt;IF(TYPE(MATCH($C$8,OFFSET([1]NKC!$E$10,H3183,0):'[1]NKC'!$E$5007,0)+H3183)=16,"",MATCH($C$8,OFFSET([1]NKC!$E$10,H3183,0):'[1]NKC'!$E$5007,0)+H3183),IF(TYPE(MATCH($C$8,OFFSET([1]NKC!$D$10,H3183,0):'[1]NKC'!$D$5007,0)+H3183)=16,"",MATCH($C$8,OFFSET([1]NKC!$D$10,H3183,0):'[1]NKC'!$D$5007,0)+H3183),IF(TYPE(MATCH($C$8,OFFSET([1]NKC!$E$10,H3183,0):'[1]NKC'!$E$5007,0)+H3183)=16,"",MATCH($C$8,OFFSET([1]NKC!$E$10,H3183,0):'[1]NKC'!$E$5007,0)+H3183))</f>
        <v/>
      </c>
    </row>
    <row r="3185" spans="1:8" s="52" customFormat="1" ht="14.25" hidden="1">
      <c r="A3185" s="45" t="str">
        <f ca="1">IF($H3185="","",INDEX([1]NKC!$A$10:$A$5007,$H3185))</f>
        <v/>
      </c>
      <c r="B3185" s="46" t="str">
        <f ca="1">IF($H3185="","",INDEX([1]NKC!$B$10:$B$5007,$H3185))</f>
        <v/>
      </c>
      <c r="C3185" s="47" t="str">
        <f ca="1">IF($H3185="","",INDEX([1]NKC!$C$10:$C$5007,$H3185))</f>
        <v/>
      </c>
      <c r="D3185" s="48" t="str">
        <f ca="1">IF(IF($H3185="","",INDEX([1]NKC!$D$10:$D$5007,$H3185))=$C$8,IF($H3185="","",INDEX([1]NKC!$E$10:$E$5007,$H3185)),IF($H3185="","",INDEX([1]NKC!$D$10:$D$5007,$H3185)))</f>
        <v/>
      </c>
      <c r="E3185" s="49" t="str">
        <f ca="1">IF(IF($H3185="","",INDEX([1]NKC!$E$10:$E$5007,$H3185))=$C$8,"",IF($H3185="","",INDEX([1]NKC!$F$10:$F$5007,$H3185)))</f>
        <v/>
      </c>
      <c r="F3185" s="55" t="str">
        <f ca="1">IF(IF($H3185="","",INDEX([1]NKC!$D$10:$D$5007,$H3185))=$C$8,"",IF($H3185="","",INDEX([1]NKC!$F$10:$F$5007,$H3185)))</f>
        <v/>
      </c>
      <c r="G3185" s="50">
        <f ca="1">IF(SUM(E3185:F3185)=0,0,$G$11+SUM(E$12:$E3185)-SUM(F$12:$F3185))</f>
        <v>0</v>
      </c>
      <c r="H3185" s="51" t="str">
        <f ca="1">IF(IF(TYPE(MATCH($C$8,OFFSET([1]NKC!$D$10,H3184,0):'[1]NKC'!$D$5007,0)+H3184)=16,"",MATCH($C$8,OFFSET([1]NKC!$D$10,H3184,0):'[1]NKC'!$D$5007,0)+H3184)&lt;IF(TYPE(MATCH($C$8,OFFSET([1]NKC!$E$10,H3184,0):'[1]NKC'!$E$5007,0)+H3184)=16,"",MATCH($C$8,OFFSET([1]NKC!$E$10,H3184,0):'[1]NKC'!$E$5007,0)+H3184),IF(TYPE(MATCH($C$8,OFFSET([1]NKC!$D$10,H3184,0):'[1]NKC'!$D$5007,0)+H3184)=16,"",MATCH($C$8,OFFSET([1]NKC!$D$10,H3184,0):'[1]NKC'!$D$5007,0)+H3184),IF(TYPE(MATCH($C$8,OFFSET([1]NKC!$E$10,H3184,0):'[1]NKC'!$E$5007,0)+H3184)=16,"",MATCH($C$8,OFFSET([1]NKC!$E$10,H3184,0):'[1]NKC'!$E$5007,0)+H3184))</f>
        <v/>
      </c>
    </row>
    <row r="3186" spans="1:8" s="52" customFormat="1" ht="14.25" hidden="1">
      <c r="A3186" s="45" t="str">
        <f ca="1">IF($H3186="","",INDEX([1]NKC!$A$10:$A$5007,$H3186))</f>
        <v/>
      </c>
      <c r="B3186" s="46" t="str">
        <f ca="1">IF($H3186="","",INDEX([1]NKC!$B$10:$B$5007,$H3186))</f>
        <v/>
      </c>
      <c r="C3186" s="47" t="str">
        <f ca="1">IF($H3186="","",INDEX([1]NKC!$C$10:$C$5007,$H3186))</f>
        <v/>
      </c>
      <c r="D3186" s="48" t="str">
        <f ca="1">IF(IF($H3186="","",INDEX([1]NKC!$D$10:$D$5007,$H3186))=$C$8,IF($H3186="","",INDEX([1]NKC!$E$10:$E$5007,$H3186)),IF($H3186="","",INDEX([1]NKC!$D$10:$D$5007,$H3186)))</f>
        <v/>
      </c>
      <c r="E3186" s="49" t="str">
        <f ca="1">IF(IF($H3186="","",INDEX([1]NKC!$E$10:$E$5007,$H3186))=$C$8,"",IF($H3186="","",INDEX([1]NKC!$F$10:$F$5007,$H3186)))</f>
        <v/>
      </c>
      <c r="F3186" s="55" t="str">
        <f ca="1">IF(IF($H3186="","",INDEX([1]NKC!$D$10:$D$5007,$H3186))=$C$8,"",IF($H3186="","",INDEX([1]NKC!$F$10:$F$5007,$H3186)))</f>
        <v/>
      </c>
      <c r="G3186" s="50">
        <f ca="1">IF(SUM(E3186:F3186)=0,0,$G$11+SUM(E$12:$E3186)-SUM(F$12:$F3186))</f>
        <v>0</v>
      </c>
      <c r="H3186" s="51" t="str">
        <f ca="1">IF(IF(TYPE(MATCH($C$8,OFFSET([1]NKC!$D$10,H3185,0):'[1]NKC'!$D$5007,0)+H3185)=16,"",MATCH($C$8,OFFSET([1]NKC!$D$10,H3185,0):'[1]NKC'!$D$5007,0)+H3185)&lt;IF(TYPE(MATCH($C$8,OFFSET([1]NKC!$E$10,H3185,0):'[1]NKC'!$E$5007,0)+H3185)=16,"",MATCH($C$8,OFFSET([1]NKC!$E$10,H3185,0):'[1]NKC'!$E$5007,0)+H3185),IF(TYPE(MATCH($C$8,OFFSET([1]NKC!$D$10,H3185,0):'[1]NKC'!$D$5007,0)+H3185)=16,"",MATCH($C$8,OFFSET([1]NKC!$D$10,H3185,0):'[1]NKC'!$D$5007,0)+H3185),IF(TYPE(MATCH($C$8,OFFSET([1]NKC!$E$10,H3185,0):'[1]NKC'!$E$5007,0)+H3185)=16,"",MATCH($C$8,OFFSET([1]NKC!$E$10,H3185,0):'[1]NKC'!$E$5007,0)+H3185))</f>
        <v/>
      </c>
    </row>
    <row r="3187" spans="1:8" s="52" customFormat="1" ht="14.25" hidden="1">
      <c r="A3187" s="45" t="str">
        <f ca="1">IF($H3187="","",INDEX([1]NKC!$A$10:$A$5007,$H3187))</f>
        <v/>
      </c>
      <c r="B3187" s="46" t="str">
        <f ca="1">IF($H3187="","",INDEX([1]NKC!$B$10:$B$5007,$H3187))</f>
        <v/>
      </c>
      <c r="C3187" s="47" t="str">
        <f ca="1">IF($H3187="","",INDEX([1]NKC!$C$10:$C$5007,$H3187))</f>
        <v/>
      </c>
      <c r="D3187" s="48" t="str">
        <f ca="1">IF(IF($H3187="","",INDEX([1]NKC!$D$10:$D$5007,$H3187))=$C$8,IF($H3187="","",INDEX([1]NKC!$E$10:$E$5007,$H3187)),IF($H3187="","",INDEX([1]NKC!$D$10:$D$5007,$H3187)))</f>
        <v/>
      </c>
      <c r="E3187" s="49" t="str">
        <f ca="1">IF(IF($H3187="","",INDEX([1]NKC!$E$10:$E$5007,$H3187))=$C$8,"",IF($H3187="","",INDEX([1]NKC!$F$10:$F$5007,$H3187)))</f>
        <v/>
      </c>
      <c r="F3187" s="55" t="str">
        <f ca="1">IF(IF($H3187="","",INDEX([1]NKC!$D$10:$D$5007,$H3187))=$C$8,"",IF($H3187="","",INDEX([1]NKC!$F$10:$F$5007,$H3187)))</f>
        <v/>
      </c>
      <c r="G3187" s="50">
        <f ca="1">IF(SUM(E3187:F3187)=0,0,$G$11+SUM(E$12:$E3187)-SUM(F$12:$F3187))</f>
        <v>0</v>
      </c>
      <c r="H3187" s="51" t="str">
        <f ca="1">IF(IF(TYPE(MATCH($C$8,OFFSET([1]NKC!$D$10,H3186,0):'[1]NKC'!$D$5007,0)+H3186)=16,"",MATCH($C$8,OFFSET([1]NKC!$D$10,H3186,0):'[1]NKC'!$D$5007,0)+H3186)&lt;IF(TYPE(MATCH($C$8,OFFSET([1]NKC!$E$10,H3186,0):'[1]NKC'!$E$5007,0)+H3186)=16,"",MATCH($C$8,OFFSET([1]NKC!$E$10,H3186,0):'[1]NKC'!$E$5007,0)+H3186),IF(TYPE(MATCH($C$8,OFFSET([1]NKC!$D$10,H3186,0):'[1]NKC'!$D$5007,0)+H3186)=16,"",MATCH($C$8,OFFSET([1]NKC!$D$10,H3186,0):'[1]NKC'!$D$5007,0)+H3186),IF(TYPE(MATCH($C$8,OFFSET([1]NKC!$E$10,H3186,0):'[1]NKC'!$E$5007,0)+H3186)=16,"",MATCH($C$8,OFFSET([1]NKC!$E$10,H3186,0):'[1]NKC'!$E$5007,0)+H3186))</f>
        <v/>
      </c>
    </row>
    <row r="3188" spans="1:8" s="52" customFormat="1" ht="14.25" hidden="1">
      <c r="A3188" s="45" t="str">
        <f ca="1">IF($H3188="","",INDEX([1]NKC!$A$10:$A$5007,$H3188))</f>
        <v/>
      </c>
      <c r="B3188" s="46" t="str">
        <f ca="1">IF($H3188="","",INDEX([1]NKC!$B$10:$B$5007,$H3188))</f>
        <v/>
      </c>
      <c r="C3188" s="47" t="str">
        <f ca="1">IF($H3188="","",INDEX([1]NKC!$C$10:$C$5007,$H3188))</f>
        <v/>
      </c>
      <c r="D3188" s="48" t="str">
        <f ca="1">IF(IF($H3188="","",INDEX([1]NKC!$D$10:$D$5007,$H3188))=$C$8,IF($H3188="","",INDEX([1]NKC!$E$10:$E$5007,$H3188)),IF($H3188="","",INDEX([1]NKC!$D$10:$D$5007,$H3188)))</f>
        <v/>
      </c>
      <c r="E3188" s="49" t="str">
        <f ca="1">IF(IF($H3188="","",INDEX([1]NKC!$E$10:$E$5007,$H3188))=$C$8,"",IF($H3188="","",INDEX([1]NKC!$F$10:$F$5007,$H3188)))</f>
        <v/>
      </c>
      <c r="F3188" s="55" t="str">
        <f ca="1">IF(IF($H3188="","",INDEX([1]NKC!$D$10:$D$5007,$H3188))=$C$8,"",IF($H3188="","",INDEX([1]NKC!$F$10:$F$5007,$H3188)))</f>
        <v/>
      </c>
      <c r="G3188" s="50">
        <f ca="1">IF(SUM(E3188:F3188)=0,0,$G$11+SUM(E$12:$E3188)-SUM(F$12:$F3188))</f>
        <v>0</v>
      </c>
      <c r="H3188" s="51" t="str">
        <f ca="1">IF(IF(TYPE(MATCH($C$8,OFFSET([1]NKC!$D$10,H3187,0):'[1]NKC'!$D$5007,0)+H3187)=16,"",MATCH($C$8,OFFSET([1]NKC!$D$10,H3187,0):'[1]NKC'!$D$5007,0)+H3187)&lt;IF(TYPE(MATCH($C$8,OFFSET([1]NKC!$E$10,H3187,0):'[1]NKC'!$E$5007,0)+H3187)=16,"",MATCH($C$8,OFFSET([1]NKC!$E$10,H3187,0):'[1]NKC'!$E$5007,0)+H3187),IF(TYPE(MATCH($C$8,OFFSET([1]NKC!$D$10,H3187,0):'[1]NKC'!$D$5007,0)+H3187)=16,"",MATCH($C$8,OFFSET([1]NKC!$D$10,H3187,0):'[1]NKC'!$D$5007,0)+H3187),IF(TYPE(MATCH($C$8,OFFSET([1]NKC!$E$10,H3187,0):'[1]NKC'!$E$5007,0)+H3187)=16,"",MATCH($C$8,OFFSET([1]NKC!$E$10,H3187,0):'[1]NKC'!$E$5007,0)+H3187))</f>
        <v/>
      </c>
    </row>
    <row r="3189" spans="1:8" s="52" customFormat="1" ht="14.25" hidden="1">
      <c r="A3189" s="45" t="str">
        <f ca="1">IF($H3189="","",INDEX([1]NKC!$A$10:$A$5007,$H3189))</f>
        <v/>
      </c>
      <c r="B3189" s="46" t="str">
        <f ca="1">IF($H3189="","",INDEX([1]NKC!$B$10:$B$5007,$H3189))</f>
        <v/>
      </c>
      <c r="C3189" s="47" t="str">
        <f ca="1">IF($H3189="","",INDEX([1]NKC!$C$10:$C$5007,$H3189))</f>
        <v/>
      </c>
      <c r="D3189" s="48" t="str">
        <f ca="1">IF(IF($H3189="","",INDEX([1]NKC!$D$10:$D$5007,$H3189))=$C$8,IF($H3189="","",INDEX([1]NKC!$E$10:$E$5007,$H3189)),IF($H3189="","",INDEX([1]NKC!$D$10:$D$5007,$H3189)))</f>
        <v/>
      </c>
      <c r="E3189" s="49" t="str">
        <f ca="1">IF(IF($H3189="","",INDEX([1]NKC!$E$10:$E$5007,$H3189))=$C$8,"",IF($H3189="","",INDEX([1]NKC!$F$10:$F$5007,$H3189)))</f>
        <v/>
      </c>
      <c r="F3189" s="55" t="str">
        <f ca="1">IF(IF($H3189="","",INDEX([1]NKC!$D$10:$D$5007,$H3189))=$C$8,"",IF($H3189="","",INDEX([1]NKC!$F$10:$F$5007,$H3189)))</f>
        <v/>
      </c>
      <c r="G3189" s="50">
        <f ca="1">IF(SUM(E3189:F3189)=0,0,$G$11+SUM(E$12:$E3189)-SUM(F$12:$F3189))</f>
        <v>0</v>
      </c>
      <c r="H3189" s="51" t="str">
        <f ca="1">IF(IF(TYPE(MATCH($C$8,OFFSET([1]NKC!$D$10,H3188,0):'[1]NKC'!$D$5007,0)+H3188)=16,"",MATCH($C$8,OFFSET([1]NKC!$D$10,H3188,0):'[1]NKC'!$D$5007,0)+H3188)&lt;IF(TYPE(MATCH($C$8,OFFSET([1]NKC!$E$10,H3188,0):'[1]NKC'!$E$5007,0)+H3188)=16,"",MATCH($C$8,OFFSET([1]NKC!$E$10,H3188,0):'[1]NKC'!$E$5007,0)+H3188),IF(TYPE(MATCH($C$8,OFFSET([1]NKC!$D$10,H3188,0):'[1]NKC'!$D$5007,0)+H3188)=16,"",MATCH($C$8,OFFSET([1]NKC!$D$10,H3188,0):'[1]NKC'!$D$5007,0)+H3188),IF(TYPE(MATCH($C$8,OFFSET([1]NKC!$E$10,H3188,0):'[1]NKC'!$E$5007,0)+H3188)=16,"",MATCH($C$8,OFFSET([1]NKC!$E$10,H3188,0):'[1]NKC'!$E$5007,0)+H3188))</f>
        <v/>
      </c>
    </row>
    <row r="3190" spans="1:8" s="52" customFormat="1" ht="14.25" hidden="1">
      <c r="A3190" s="45" t="str">
        <f ca="1">IF($H3190="","",INDEX([1]NKC!$A$10:$A$5007,$H3190))</f>
        <v/>
      </c>
      <c r="B3190" s="46" t="str">
        <f ca="1">IF($H3190="","",INDEX([1]NKC!$B$10:$B$5007,$H3190))</f>
        <v/>
      </c>
      <c r="C3190" s="47" t="str">
        <f ca="1">IF($H3190="","",INDEX([1]NKC!$C$10:$C$5007,$H3190))</f>
        <v/>
      </c>
      <c r="D3190" s="48" t="str">
        <f ca="1">IF(IF($H3190="","",INDEX([1]NKC!$D$10:$D$5007,$H3190))=$C$8,IF($H3190="","",INDEX([1]NKC!$E$10:$E$5007,$H3190)),IF($H3190="","",INDEX([1]NKC!$D$10:$D$5007,$H3190)))</f>
        <v/>
      </c>
      <c r="E3190" s="49" t="str">
        <f ca="1">IF(IF($H3190="","",INDEX([1]NKC!$E$10:$E$5007,$H3190))=$C$8,"",IF($H3190="","",INDEX([1]NKC!$F$10:$F$5007,$H3190)))</f>
        <v/>
      </c>
      <c r="F3190" s="55" t="str">
        <f ca="1">IF(IF($H3190="","",INDEX([1]NKC!$D$10:$D$5007,$H3190))=$C$8,"",IF($H3190="","",INDEX([1]NKC!$F$10:$F$5007,$H3190)))</f>
        <v/>
      </c>
      <c r="G3190" s="50">
        <f ca="1">IF(SUM(E3190:F3190)=0,0,$G$11+SUM(E$12:$E3190)-SUM(F$12:$F3190))</f>
        <v>0</v>
      </c>
      <c r="H3190" s="51" t="str">
        <f ca="1">IF(IF(TYPE(MATCH($C$8,OFFSET([1]NKC!$D$10,H3189,0):'[1]NKC'!$D$5007,0)+H3189)=16,"",MATCH($C$8,OFFSET([1]NKC!$D$10,H3189,0):'[1]NKC'!$D$5007,0)+H3189)&lt;IF(TYPE(MATCH($C$8,OFFSET([1]NKC!$E$10,H3189,0):'[1]NKC'!$E$5007,0)+H3189)=16,"",MATCH($C$8,OFFSET([1]NKC!$E$10,H3189,0):'[1]NKC'!$E$5007,0)+H3189),IF(TYPE(MATCH($C$8,OFFSET([1]NKC!$D$10,H3189,0):'[1]NKC'!$D$5007,0)+H3189)=16,"",MATCH($C$8,OFFSET([1]NKC!$D$10,H3189,0):'[1]NKC'!$D$5007,0)+H3189),IF(TYPE(MATCH($C$8,OFFSET([1]NKC!$E$10,H3189,0):'[1]NKC'!$E$5007,0)+H3189)=16,"",MATCH($C$8,OFFSET([1]NKC!$E$10,H3189,0):'[1]NKC'!$E$5007,0)+H3189))</f>
        <v/>
      </c>
    </row>
    <row r="3191" spans="1:8" s="52" customFormat="1" ht="14.25" hidden="1">
      <c r="A3191" s="45" t="str">
        <f ca="1">IF($H3191="","",INDEX([1]NKC!$A$10:$A$5007,$H3191))</f>
        <v/>
      </c>
      <c r="B3191" s="46" t="str">
        <f ca="1">IF($H3191="","",INDEX([1]NKC!$B$10:$B$5007,$H3191))</f>
        <v/>
      </c>
      <c r="C3191" s="47" t="str">
        <f ca="1">IF($H3191="","",INDEX([1]NKC!$C$10:$C$5007,$H3191))</f>
        <v/>
      </c>
      <c r="D3191" s="48" t="str">
        <f ca="1">IF(IF($H3191="","",INDEX([1]NKC!$D$10:$D$5007,$H3191))=$C$8,IF($H3191="","",INDEX([1]NKC!$E$10:$E$5007,$H3191)),IF($H3191="","",INDEX([1]NKC!$D$10:$D$5007,$H3191)))</f>
        <v/>
      </c>
      <c r="E3191" s="49" t="str">
        <f ca="1">IF(IF($H3191="","",INDEX([1]NKC!$E$10:$E$5007,$H3191))=$C$8,"",IF($H3191="","",INDEX([1]NKC!$F$10:$F$5007,$H3191)))</f>
        <v/>
      </c>
      <c r="F3191" s="55" t="str">
        <f ca="1">IF(IF($H3191="","",INDEX([1]NKC!$D$10:$D$5007,$H3191))=$C$8,"",IF($H3191="","",INDEX([1]NKC!$F$10:$F$5007,$H3191)))</f>
        <v/>
      </c>
      <c r="G3191" s="50">
        <f ca="1">IF(SUM(E3191:F3191)=0,0,$G$11+SUM(E$12:$E3191)-SUM(F$12:$F3191))</f>
        <v>0</v>
      </c>
      <c r="H3191" s="51" t="str">
        <f ca="1">IF(IF(TYPE(MATCH($C$8,OFFSET([1]NKC!$D$10,H3190,0):'[1]NKC'!$D$5007,0)+H3190)=16,"",MATCH($C$8,OFFSET([1]NKC!$D$10,H3190,0):'[1]NKC'!$D$5007,0)+H3190)&lt;IF(TYPE(MATCH($C$8,OFFSET([1]NKC!$E$10,H3190,0):'[1]NKC'!$E$5007,0)+H3190)=16,"",MATCH($C$8,OFFSET([1]NKC!$E$10,H3190,0):'[1]NKC'!$E$5007,0)+H3190),IF(TYPE(MATCH($C$8,OFFSET([1]NKC!$D$10,H3190,0):'[1]NKC'!$D$5007,0)+H3190)=16,"",MATCH($C$8,OFFSET([1]NKC!$D$10,H3190,0):'[1]NKC'!$D$5007,0)+H3190),IF(TYPE(MATCH($C$8,OFFSET([1]NKC!$E$10,H3190,0):'[1]NKC'!$E$5007,0)+H3190)=16,"",MATCH($C$8,OFFSET([1]NKC!$E$10,H3190,0):'[1]NKC'!$E$5007,0)+H3190))</f>
        <v/>
      </c>
    </row>
    <row r="3192" spans="1:8" s="52" customFormat="1" ht="14.25" hidden="1">
      <c r="A3192" s="45" t="str">
        <f ca="1">IF($H3192="","",INDEX([1]NKC!$A$10:$A$5007,$H3192))</f>
        <v/>
      </c>
      <c r="B3192" s="46" t="str">
        <f ca="1">IF($H3192="","",INDEX([1]NKC!$B$10:$B$5007,$H3192))</f>
        <v/>
      </c>
      <c r="C3192" s="47" t="str">
        <f ca="1">IF($H3192="","",INDEX([1]NKC!$C$10:$C$5007,$H3192))</f>
        <v/>
      </c>
      <c r="D3192" s="48" t="str">
        <f ca="1">IF(IF($H3192="","",INDEX([1]NKC!$D$10:$D$5007,$H3192))=$C$8,IF($H3192="","",INDEX([1]NKC!$E$10:$E$5007,$H3192)),IF($H3192="","",INDEX([1]NKC!$D$10:$D$5007,$H3192)))</f>
        <v/>
      </c>
      <c r="E3192" s="49" t="str">
        <f ca="1">IF(IF($H3192="","",INDEX([1]NKC!$E$10:$E$5007,$H3192))=$C$8,"",IF($H3192="","",INDEX([1]NKC!$F$10:$F$5007,$H3192)))</f>
        <v/>
      </c>
      <c r="F3192" s="55" t="str">
        <f ca="1">IF(IF($H3192="","",INDEX([1]NKC!$D$10:$D$5007,$H3192))=$C$8,"",IF($H3192="","",INDEX([1]NKC!$F$10:$F$5007,$H3192)))</f>
        <v/>
      </c>
      <c r="G3192" s="50">
        <f ca="1">IF(SUM(E3192:F3192)=0,0,$G$11+SUM(E$12:$E3192)-SUM(F$12:$F3192))</f>
        <v>0</v>
      </c>
      <c r="H3192" s="51" t="str">
        <f ca="1">IF(IF(TYPE(MATCH($C$8,OFFSET([1]NKC!$D$10,H3191,0):'[1]NKC'!$D$5007,0)+H3191)=16,"",MATCH($C$8,OFFSET([1]NKC!$D$10,H3191,0):'[1]NKC'!$D$5007,0)+H3191)&lt;IF(TYPE(MATCH($C$8,OFFSET([1]NKC!$E$10,H3191,0):'[1]NKC'!$E$5007,0)+H3191)=16,"",MATCH($C$8,OFFSET([1]NKC!$E$10,H3191,0):'[1]NKC'!$E$5007,0)+H3191),IF(TYPE(MATCH($C$8,OFFSET([1]NKC!$D$10,H3191,0):'[1]NKC'!$D$5007,0)+H3191)=16,"",MATCH($C$8,OFFSET([1]NKC!$D$10,H3191,0):'[1]NKC'!$D$5007,0)+H3191),IF(TYPE(MATCH($C$8,OFFSET([1]NKC!$E$10,H3191,0):'[1]NKC'!$E$5007,0)+H3191)=16,"",MATCH($C$8,OFFSET([1]NKC!$E$10,H3191,0):'[1]NKC'!$E$5007,0)+H3191))</f>
        <v/>
      </c>
    </row>
    <row r="3193" spans="1:8" s="52" customFormat="1" ht="14.25" hidden="1">
      <c r="A3193" s="45" t="str">
        <f ca="1">IF($H3193="","",INDEX([1]NKC!$A$10:$A$5007,$H3193))</f>
        <v/>
      </c>
      <c r="B3193" s="46" t="str">
        <f ca="1">IF($H3193="","",INDEX([1]NKC!$B$10:$B$5007,$H3193))</f>
        <v/>
      </c>
      <c r="C3193" s="47" t="str">
        <f ca="1">IF($H3193="","",INDEX([1]NKC!$C$10:$C$5007,$H3193))</f>
        <v/>
      </c>
      <c r="D3193" s="48" t="str">
        <f ca="1">IF(IF($H3193="","",INDEX([1]NKC!$D$10:$D$5007,$H3193))=$C$8,IF($H3193="","",INDEX([1]NKC!$E$10:$E$5007,$H3193)),IF($H3193="","",INDEX([1]NKC!$D$10:$D$5007,$H3193)))</f>
        <v/>
      </c>
      <c r="E3193" s="49" t="str">
        <f ca="1">IF(IF($H3193="","",INDEX([1]NKC!$E$10:$E$5007,$H3193))=$C$8,"",IF($H3193="","",INDEX([1]NKC!$F$10:$F$5007,$H3193)))</f>
        <v/>
      </c>
      <c r="F3193" s="55" t="str">
        <f ca="1">IF(IF($H3193="","",INDEX([1]NKC!$D$10:$D$5007,$H3193))=$C$8,"",IF($H3193="","",INDEX([1]NKC!$F$10:$F$5007,$H3193)))</f>
        <v/>
      </c>
      <c r="G3193" s="50">
        <f ca="1">IF(SUM(E3193:F3193)=0,0,$G$11+SUM(E$12:$E3193)-SUM(F$12:$F3193))</f>
        <v>0</v>
      </c>
      <c r="H3193" s="51" t="str">
        <f ca="1">IF(IF(TYPE(MATCH($C$8,OFFSET([1]NKC!$D$10,H3192,0):'[1]NKC'!$D$5007,0)+H3192)=16,"",MATCH($C$8,OFFSET([1]NKC!$D$10,H3192,0):'[1]NKC'!$D$5007,0)+H3192)&lt;IF(TYPE(MATCH($C$8,OFFSET([1]NKC!$E$10,H3192,0):'[1]NKC'!$E$5007,0)+H3192)=16,"",MATCH($C$8,OFFSET([1]NKC!$E$10,H3192,0):'[1]NKC'!$E$5007,0)+H3192),IF(TYPE(MATCH($C$8,OFFSET([1]NKC!$D$10,H3192,0):'[1]NKC'!$D$5007,0)+H3192)=16,"",MATCH($C$8,OFFSET([1]NKC!$D$10,H3192,0):'[1]NKC'!$D$5007,0)+H3192),IF(TYPE(MATCH($C$8,OFFSET([1]NKC!$E$10,H3192,0):'[1]NKC'!$E$5007,0)+H3192)=16,"",MATCH($C$8,OFFSET([1]NKC!$E$10,H3192,0):'[1]NKC'!$E$5007,0)+H3192))</f>
        <v/>
      </c>
    </row>
    <row r="3194" spans="1:8" s="52" customFormat="1" ht="14.25" hidden="1">
      <c r="A3194" s="45" t="str">
        <f ca="1">IF($H3194="","",INDEX([1]NKC!$A$10:$A$5007,$H3194))</f>
        <v/>
      </c>
      <c r="B3194" s="46" t="str">
        <f ca="1">IF($H3194="","",INDEX([1]NKC!$B$10:$B$5007,$H3194))</f>
        <v/>
      </c>
      <c r="C3194" s="47" t="str">
        <f ca="1">IF($H3194="","",INDEX([1]NKC!$C$10:$C$5007,$H3194))</f>
        <v/>
      </c>
      <c r="D3194" s="48" t="str">
        <f ca="1">IF(IF($H3194="","",INDEX([1]NKC!$D$10:$D$5007,$H3194))=$C$8,IF($H3194="","",INDEX([1]NKC!$E$10:$E$5007,$H3194)),IF($H3194="","",INDEX([1]NKC!$D$10:$D$5007,$H3194)))</f>
        <v/>
      </c>
      <c r="E3194" s="49" t="str">
        <f ca="1">IF(IF($H3194="","",INDEX([1]NKC!$E$10:$E$5007,$H3194))=$C$8,"",IF($H3194="","",INDEX([1]NKC!$F$10:$F$5007,$H3194)))</f>
        <v/>
      </c>
      <c r="F3194" s="55" t="str">
        <f ca="1">IF(IF($H3194="","",INDEX([1]NKC!$D$10:$D$5007,$H3194))=$C$8,"",IF($H3194="","",INDEX([1]NKC!$F$10:$F$5007,$H3194)))</f>
        <v/>
      </c>
      <c r="G3194" s="50">
        <f ca="1">IF(SUM(E3194:F3194)=0,0,$G$11+SUM(E$12:$E3194)-SUM(F$12:$F3194))</f>
        <v>0</v>
      </c>
      <c r="H3194" s="51" t="str">
        <f ca="1">IF(IF(TYPE(MATCH($C$8,OFFSET([1]NKC!$D$10,H3193,0):'[1]NKC'!$D$5007,0)+H3193)=16,"",MATCH($C$8,OFFSET([1]NKC!$D$10,H3193,0):'[1]NKC'!$D$5007,0)+H3193)&lt;IF(TYPE(MATCH($C$8,OFFSET([1]NKC!$E$10,H3193,0):'[1]NKC'!$E$5007,0)+H3193)=16,"",MATCH($C$8,OFFSET([1]NKC!$E$10,H3193,0):'[1]NKC'!$E$5007,0)+H3193),IF(TYPE(MATCH($C$8,OFFSET([1]NKC!$D$10,H3193,0):'[1]NKC'!$D$5007,0)+H3193)=16,"",MATCH($C$8,OFFSET([1]NKC!$D$10,H3193,0):'[1]NKC'!$D$5007,0)+H3193),IF(TYPE(MATCH($C$8,OFFSET([1]NKC!$E$10,H3193,0):'[1]NKC'!$E$5007,0)+H3193)=16,"",MATCH($C$8,OFFSET([1]NKC!$E$10,H3193,0):'[1]NKC'!$E$5007,0)+H3193))</f>
        <v/>
      </c>
    </row>
    <row r="3195" spans="1:8" s="52" customFormat="1" ht="14.25" hidden="1">
      <c r="A3195" s="45" t="str">
        <f ca="1">IF($H3195="","",INDEX([1]NKC!$A$10:$A$5007,$H3195))</f>
        <v/>
      </c>
      <c r="B3195" s="46" t="str">
        <f ca="1">IF($H3195="","",INDEX([1]NKC!$B$10:$B$5007,$H3195))</f>
        <v/>
      </c>
      <c r="C3195" s="47" t="str">
        <f ca="1">IF($H3195="","",INDEX([1]NKC!$C$10:$C$5007,$H3195))</f>
        <v/>
      </c>
      <c r="D3195" s="48" t="str">
        <f ca="1">IF(IF($H3195="","",INDEX([1]NKC!$D$10:$D$5007,$H3195))=$C$8,IF($H3195="","",INDEX([1]NKC!$E$10:$E$5007,$H3195)),IF($H3195="","",INDEX([1]NKC!$D$10:$D$5007,$H3195)))</f>
        <v/>
      </c>
      <c r="E3195" s="49" t="str">
        <f ca="1">IF(IF($H3195="","",INDEX([1]NKC!$E$10:$E$5007,$H3195))=$C$8,"",IF($H3195="","",INDEX([1]NKC!$F$10:$F$5007,$H3195)))</f>
        <v/>
      </c>
      <c r="F3195" s="55" t="str">
        <f ca="1">IF(IF($H3195="","",INDEX([1]NKC!$D$10:$D$5007,$H3195))=$C$8,"",IF($H3195="","",INDEX([1]NKC!$F$10:$F$5007,$H3195)))</f>
        <v/>
      </c>
      <c r="G3195" s="50">
        <f ca="1">IF(SUM(E3195:F3195)=0,0,$G$11+SUM(E$12:$E3195)-SUM(F$12:$F3195))</f>
        <v>0</v>
      </c>
      <c r="H3195" s="51" t="str">
        <f ca="1">IF(IF(TYPE(MATCH($C$8,OFFSET([1]NKC!$D$10,H3194,0):'[1]NKC'!$D$5007,0)+H3194)=16,"",MATCH($C$8,OFFSET([1]NKC!$D$10,H3194,0):'[1]NKC'!$D$5007,0)+H3194)&lt;IF(TYPE(MATCH($C$8,OFFSET([1]NKC!$E$10,H3194,0):'[1]NKC'!$E$5007,0)+H3194)=16,"",MATCH($C$8,OFFSET([1]NKC!$E$10,H3194,0):'[1]NKC'!$E$5007,0)+H3194),IF(TYPE(MATCH($C$8,OFFSET([1]NKC!$D$10,H3194,0):'[1]NKC'!$D$5007,0)+H3194)=16,"",MATCH($C$8,OFFSET([1]NKC!$D$10,H3194,0):'[1]NKC'!$D$5007,0)+H3194),IF(TYPE(MATCH($C$8,OFFSET([1]NKC!$E$10,H3194,0):'[1]NKC'!$E$5007,0)+H3194)=16,"",MATCH($C$8,OFFSET([1]NKC!$E$10,H3194,0):'[1]NKC'!$E$5007,0)+H3194))</f>
        <v/>
      </c>
    </row>
    <row r="3196" spans="1:8" s="52" customFormat="1" ht="14.25" hidden="1">
      <c r="A3196" s="45" t="str">
        <f ca="1">IF($H3196="","",INDEX([1]NKC!$A$10:$A$5007,$H3196))</f>
        <v/>
      </c>
      <c r="B3196" s="46" t="str">
        <f ca="1">IF($H3196="","",INDEX([1]NKC!$B$10:$B$5007,$H3196))</f>
        <v/>
      </c>
      <c r="C3196" s="47" t="str">
        <f ca="1">IF($H3196="","",INDEX([1]NKC!$C$10:$C$5007,$H3196))</f>
        <v/>
      </c>
      <c r="D3196" s="48" t="str">
        <f ca="1">IF(IF($H3196="","",INDEX([1]NKC!$D$10:$D$5007,$H3196))=$C$8,IF($H3196="","",INDEX([1]NKC!$E$10:$E$5007,$H3196)),IF($H3196="","",INDEX([1]NKC!$D$10:$D$5007,$H3196)))</f>
        <v/>
      </c>
      <c r="E3196" s="49" t="str">
        <f ca="1">IF(IF($H3196="","",INDEX([1]NKC!$E$10:$E$5007,$H3196))=$C$8,"",IF($H3196="","",INDEX([1]NKC!$F$10:$F$5007,$H3196)))</f>
        <v/>
      </c>
      <c r="F3196" s="55" t="str">
        <f ca="1">IF(IF($H3196="","",INDEX([1]NKC!$D$10:$D$5007,$H3196))=$C$8,"",IF($H3196="","",INDEX([1]NKC!$F$10:$F$5007,$H3196)))</f>
        <v/>
      </c>
      <c r="G3196" s="50">
        <f ca="1">IF(SUM(E3196:F3196)=0,0,$G$11+SUM(E$12:$E3196)-SUM(F$12:$F3196))</f>
        <v>0</v>
      </c>
      <c r="H3196" s="51" t="str">
        <f ca="1">IF(IF(TYPE(MATCH($C$8,OFFSET([1]NKC!$D$10,H3195,0):'[1]NKC'!$D$5007,0)+H3195)=16,"",MATCH($C$8,OFFSET([1]NKC!$D$10,H3195,0):'[1]NKC'!$D$5007,0)+H3195)&lt;IF(TYPE(MATCH($C$8,OFFSET([1]NKC!$E$10,H3195,0):'[1]NKC'!$E$5007,0)+H3195)=16,"",MATCH($C$8,OFFSET([1]NKC!$E$10,H3195,0):'[1]NKC'!$E$5007,0)+H3195),IF(TYPE(MATCH($C$8,OFFSET([1]NKC!$D$10,H3195,0):'[1]NKC'!$D$5007,0)+H3195)=16,"",MATCH($C$8,OFFSET([1]NKC!$D$10,H3195,0):'[1]NKC'!$D$5007,0)+H3195),IF(TYPE(MATCH($C$8,OFFSET([1]NKC!$E$10,H3195,0):'[1]NKC'!$E$5007,0)+H3195)=16,"",MATCH($C$8,OFFSET([1]NKC!$E$10,H3195,0):'[1]NKC'!$E$5007,0)+H3195))</f>
        <v/>
      </c>
    </row>
    <row r="3197" spans="1:8" s="52" customFormat="1" ht="14.25" hidden="1">
      <c r="A3197" s="45" t="str">
        <f ca="1">IF($H3197="","",INDEX([1]NKC!$A$10:$A$5007,$H3197))</f>
        <v/>
      </c>
      <c r="B3197" s="46" t="str">
        <f ca="1">IF($H3197="","",INDEX([1]NKC!$B$10:$B$5007,$H3197))</f>
        <v/>
      </c>
      <c r="C3197" s="47" t="str">
        <f ca="1">IF($H3197="","",INDEX([1]NKC!$C$10:$C$5007,$H3197))</f>
        <v/>
      </c>
      <c r="D3197" s="48" t="str">
        <f ca="1">IF(IF($H3197="","",INDEX([1]NKC!$D$10:$D$5007,$H3197))=$C$8,IF($H3197="","",INDEX([1]NKC!$E$10:$E$5007,$H3197)),IF($H3197="","",INDEX([1]NKC!$D$10:$D$5007,$H3197)))</f>
        <v/>
      </c>
      <c r="E3197" s="49" t="str">
        <f ca="1">IF(IF($H3197="","",INDEX([1]NKC!$E$10:$E$5007,$H3197))=$C$8,"",IF($H3197="","",INDEX([1]NKC!$F$10:$F$5007,$H3197)))</f>
        <v/>
      </c>
      <c r="F3197" s="55" t="str">
        <f ca="1">IF(IF($H3197="","",INDEX([1]NKC!$D$10:$D$5007,$H3197))=$C$8,"",IF($H3197="","",INDEX([1]NKC!$F$10:$F$5007,$H3197)))</f>
        <v/>
      </c>
      <c r="G3197" s="50">
        <f ca="1">IF(SUM(E3197:F3197)=0,0,$G$11+SUM(E$12:$E3197)-SUM(F$12:$F3197))</f>
        <v>0</v>
      </c>
      <c r="H3197" s="51" t="str">
        <f ca="1">IF(IF(TYPE(MATCH($C$8,OFFSET([1]NKC!$D$10,H3196,0):'[1]NKC'!$D$5007,0)+H3196)=16,"",MATCH($C$8,OFFSET([1]NKC!$D$10,H3196,0):'[1]NKC'!$D$5007,0)+H3196)&lt;IF(TYPE(MATCH($C$8,OFFSET([1]NKC!$E$10,H3196,0):'[1]NKC'!$E$5007,0)+H3196)=16,"",MATCH($C$8,OFFSET([1]NKC!$E$10,H3196,0):'[1]NKC'!$E$5007,0)+H3196),IF(TYPE(MATCH($C$8,OFFSET([1]NKC!$D$10,H3196,0):'[1]NKC'!$D$5007,0)+H3196)=16,"",MATCH($C$8,OFFSET([1]NKC!$D$10,H3196,0):'[1]NKC'!$D$5007,0)+H3196),IF(TYPE(MATCH($C$8,OFFSET([1]NKC!$E$10,H3196,0):'[1]NKC'!$E$5007,0)+H3196)=16,"",MATCH($C$8,OFFSET([1]NKC!$E$10,H3196,0):'[1]NKC'!$E$5007,0)+H3196))</f>
        <v/>
      </c>
    </row>
    <row r="3198" spans="1:8" s="52" customFormat="1" ht="14.25" hidden="1">
      <c r="A3198" s="45" t="str">
        <f ca="1">IF($H3198="","",INDEX([1]NKC!$A$10:$A$5007,$H3198))</f>
        <v/>
      </c>
      <c r="B3198" s="46" t="str">
        <f ca="1">IF($H3198="","",INDEX([1]NKC!$B$10:$B$5007,$H3198))</f>
        <v/>
      </c>
      <c r="C3198" s="47" t="str">
        <f ca="1">IF($H3198="","",INDEX([1]NKC!$C$10:$C$5007,$H3198))</f>
        <v/>
      </c>
      <c r="D3198" s="48" t="str">
        <f ca="1">IF(IF($H3198="","",INDEX([1]NKC!$D$10:$D$5007,$H3198))=$C$8,IF($H3198="","",INDEX([1]NKC!$E$10:$E$5007,$H3198)),IF($H3198="","",INDEX([1]NKC!$D$10:$D$5007,$H3198)))</f>
        <v/>
      </c>
      <c r="E3198" s="49" t="str">
        <f ca="1">IF(IF($H3198="","",INDEX([1]NKC!$E$10:$E$5007,$H3198))=$C$8,"",IF($H3198="","",INDEX([1]NKC!$F$10:$F$5007,$H3198)))</f>
        <v/>
      </c>
      <c r="F3198" s="55" t="str">
        <f ca="1">IF(IF($H3198="","",INDEX([1]NKC!$D$10:$D$5007,$H3198))=$C$8,"",IF($H3198="","",INDEX([1]NKC!$F$10:$F$5007,$H3198)))</f>
        <v/>
      </c>
      <c r="G3198" s="50">
        <f ca="1">IF(SUM(E3198:F3198)=0,0,$G$11+SUM(E$12:$E3198)-SUM(F$12:$F3198))</f>
        <v>0</v>
      </c>
      <c r="H3198" s="51" t="str">
        <f ca="1">IF(IF(TYPE(MATCH($C$8,OFFSET([1]NKC!$D$10,H3197,0):'[1]NKC'!$D$5007,0)+H3197)=16,"",MATCH($C$8,OFFSET([1]NKC!$D$10,H3197,0):'[1]NKC'!$D$5007,0)+H3197)&lt;IF(TYPE(MATCH($C$8,OFFSET([1]NKC!$E$10,H3197,0):'[1]NKC'!$E$5007,0)+H3197)=16,"",MATCH($C$8,OFFSET([1]NKC!$E$10,H3197,0):'[1]NKC'!$E$5007,0)+H3197),IF(TYPE(MATCH($C$8,OFFSET([1]NKC!$D$10,H3197,0):'[1]NKC'!$D$5007,0)+H3197)=16,"",MATCH($C$8,OFFSET([1]NKC!$D$10,H3197,0):'[1]NKC'!$D$5007,0)+H3197),IF(TYPE(MATCH($C$8,OFFSET([1]NKC!$E$10,H3197,0):'[1]NKC'!$E$5007,0)+H3197)=16,"",MATCH($C$8,OFFSET([1]NKC!$E$10,H3197,0):'[1]NKC'!$E$5007,0)+H3197))</f>
        <v/>
      </c>
    </row>
    <row r="3199" spans="1:8" s="52" customFormat="1" ht="14.25" hidden="1">
      <c r="A3199" s="45" t="str">
        <f ca="1">IF($H3199="","",INDEX([1]NKC!$A$10:$A$5007,$H3199))</f>
        <v/>
      </c>
      <c r="B3199" s="46" t="str">
        <f ca="1">IF($H3199="","",INDEX([1]NKC!$B$10:$B$5007,$H3199))</f>
        <v/>
      </c>
      <c r="C3199" s="47" t="str">
        <f ca="1">IF($H3199="","",INDEX([1]NKC!$C$10:$C$5007,$H3199))</f>
        <v/>
      </c>
      <c r="D3199" s="48" t="str">
        <f ca="1">IF(IF($H3199="","",INDEX([1]NKC!$D$10:$D$5007,$H3199))=$C$8,IF($H3199="","",INDEX([1]NKC!$E$10:$E$5007,$H3199)),IF($H3199="","",INDEX([1]NKC!$D$10:$D$5007,$H3199)))</f>
        <v/>
      </c>
      <c r="E3199" s="49" t="str">
        <f ca="1">IF(IF($H3199="","",INDEX([1]NKC!$E$10:$E$5007,$H3199))=$C$8,"",IF($H3199="","",INDEX([1]NKC!$F$10:$F$5007,$H3199)))</f>
        <v/>
      </c>
      <c r="F3199" s="55" t="str">
        <f ca="1">IF(IF($H3199="","",INDEX([1]NKC!$D$10:$D$5007,$H3199))=$C$8,"",IF($H3199="","",INDEX([1]NKC!$F$10:$F$5007,$H3199)))</f>
        <v/>
      </c>
      <c r="G3199" s="50">
        <f ca="1">IF(SUM(E3199:F3199)=0,0,$G$11+SUM(E$12:$E3199)-SUM(F$12:$F3199))</f>
        <v>0</v>
      </c>
      <c r="H3199" s="51" t="str">
        <f ca="1">IF(IF(TYPE(MATCH($C$8,OFFSET([1]NKC!$D$10,H3198,0):'[1]NKC'!$D$5007,0)+H3198)=16,"",MATCH($C$8,OFFSET([1]NKC!$D$10,H3198,0):'[1]NKC'!$D$5007,0)+H3198)&lt;IF(TYPE(MATCH($C$8,OFFSET([1]NKC!$E$10,H3198,0):'[1]NKC'!$E$5007,0)+H3198)=16,"",MATCH($C$8,OFFSET([1]NKC!$E$10,H3198,0):'[1]NKC'!$E$5007,0)+H3198),IF(TYPE(MATCH($C$8,OFFSET([1]NKC!$D$10,H3198,0):'[1]NKC'!$D$5007,0)+H3198)=16,"",MATCH($C$8,OFFSET([1]NKC!$D$10,H3198,0):'[1]NKC'!$D$5007,0)+H3198),IF(TYPE(MATCH($C$8,OFFSET([1]NKC!$E$10,H3198,0):'[1]NKC'!$E$5007,0)+H3198)=16,"",MATCH($C$8,OFFSET([1]NKC!$E$10,H3198,0):'[1]NKC'!$E$5007,0)+H3198))</f>
        <v/>
      </c>
    </row>
    <row r="3200" spans="1:8" s="52" customFormat="1" ht="14.25" hidden="1">
      <c r="A3200" s="45" t="str">
        <f ca="1">IF($H3200="","",INDEX([1]NKC!$A$10:$A$5007,$H3200))</f>
        <v/>
      </c>
      <c r="B3200" s="46" t="str">
        <f ca="1">IF($H3200="","",INDEX([1]NKC!$B$10:$B$5007,$H3200))</f>
        <v/>
      </c>
      <c r="C3200" s="47" t="str">
        <f ca="1">IF($H3200="","",INDEX([1]NKC!$C$10:$C$5007,$H3200))</f>
        <v/>
      </c>
      <c r="D3200" s="48" t="str">
        <f ca="1">IF(IF($H3200="","",INDEX([1]NKC!$D$10:$D$5007,$H3200))=$C$8,IF($H3200="","",INDEX([1]NKC!$E$10:$E$5007,$H3200)),IF($H3200="","",INDEX([1]NKC!$D$10:$D$5007,$H3200)))</f>
        <v/>
      </c>
      <c r="E3200" s="49" t="str">
        <f ca="1">IF(IF($H3200="","",INDEX([1]NKC!$E$10:$E$5007,$H3200))=$C$8,"",IF($H3200="","",INDEX([1]NKC!$F$10:$F$5007,$H3200)))</f>
        <v/>
      </c>
      <c r="F3200" s="55" t="str">
        <f ca="1">IF(IF($H3200="","",INDEX([1]NKC!$D$10:$D$5007,$H3200))=$C$8,"",IF($H3200="","",INDEX([1]NKC!$F$10:$F$5007,$H3200)))</f>
        <v/>
      </c>
      <c r="G3200" s="50">
        <f ca="1">IF(SUM(E3200:F3200)=0,0,$G$11+SUM(E$12:$E3200)-SUM(F$12:$F3200))</f>
        <v>0</v>
      </c>
      <c r="H3200" s="51" t="str">
        <f ca="1">IF(IF(TYPE(MATCH($C$8,OFFSET([1]NKC!$D$10,H3199,0):'[1]NKC'!$D$5007,0)+H3199)=16,"",MATCH($C$8,OFFSET([1]NKC!$D$10,H3199,0):'[1]NKC'!$D$5007,0)+H3199)&lt;IF(TYPE(MATCH($C$8,OFFSET([1]NKC!$E$10,H3199,0):'[1]NKC'!$E$5007,0)+H3199)=16,"",MATCH($C$8,OFFSET([1]NKC!$E$10,H3199,0):'[1]NKC'!$E$5007,0)+H3199),IF(TYPE(MATCH($C$8,OFFSET([1]NKC!$D$10,H3199,0):'[1]NKC'!$D$5007,0)+H3199)=16,"",MATCH($C$8,OFFSET([1]NKC!$D$10,H3199,0):'[1]NKC'!$D$5007,0)+H3199),IF(TYPE(MATCH($C$8,OFFSET([1]NKC!$E$10,H3199,0):'[1]NKC'!$E$5007,0)+H3199)=16,"",MATCH($C$8,OFFSET([1]NKC!$E$10,H3199,0):'[1]NKC'!$E$5007,0)+H3199))</f>
        <v/>
      </c>
    </row>
    <row r="3201" spans="1:8" s="52" customFormat="1" ht="14.25" hidden="1">
      <c r="A3201" s="45" t="str">
        <f ca="1">IF($H3201="","",INDEX([1]NKC!$A$10:$A$5007,$H3201))</f>
        <v/>
      </c>
      <c r="B3201" s="46" t="str">
        <f ca="1">IF($H3201="","",INDEX([1]NKC!$B$10:$B$5007,$H3201))</f>
        <v/>
      </c>
      <c r="C3201" s="47" t="str">
        <f ca="1">IF($H3201="","",INDEX([1]NKC!$C$10:$C$5007,$H3201))</f>
        <v/>
      </c>
      <c r="D3201" s="48" t="str">
        <f ca="1">IF(IF($H3201="","",INDEX([1]NKC!$D$10:$D$5007,$H3201))=$C$8,IF($H3201="","",INDEX([1]NKC!$E$10:$E$5007,$H3201)),IF($H3201="","",INDEX([1]NKC!$D$10:$D$5007,$H3201)))</f>
        <v/>
      </c>
      <c r="E3201" s="49" t="str">
        <f ca="1">IF(IF($H3201="","",INDEX([1]NKC!$E$10:$E$5007,$H3201))=$C$8,"",IF($H3201="","",INDEX([1]NKC!$F$10:$F$5007,$H3201)))</f>
        <v/>
      </c>
      <c r="F3201" s="55" t="str">
        <f ca="1">IF(IF($H3201="","",INDEX([1]NKC!$D$10:$D$5007,$H3201))=$C$8,"",IF($H3201="","",INDEX([1]NKC!$F$10:$F$5007,$H3201)))</f>
        <v/>
      </c>
      <c r="G3201" s="50">
        <f ca="1">IF(SUM(E3201:F3201)=0,0,$G$11+SUM(E$12:$E3201)-SUM(F$12:$F3201))</f>
        <v>0</v>
      </c>
      <c r="H3201" s="51" t="str">
        <f ca="1">IF(IF(TYPE(MATCH($C$8,OFFSET([1]NKC!$D$10,H3200,0):'[1]NKC'!$D$5007,0)+H3200)=16,"",MATCH($C$8,OFFSET([1]NKC!$D$10,H3200,0):'[1]NKC'!$D$5007,0)+H3200)&lt;IF(TYPE(MATCH($C$8,OFFSET([1]NKC!$E$10,H3200,0):'[1]NKC'!$E$5007,0)+H3200)=16,"",MATCH($C$8,OFFSET([1]NKC!$E$10,H3200,0):'[1]NKC'!$E$5007,0)+H3200),IF(TYPE(MATCH($C$8,OFFSET([1]NKC!$D$10,H3200,0):'[1]NKC'!$D$5007,0)+H3200)=16,"",MATCH($C$8,OFFSET([1]NKC!$D$10,H3200,0):'[1]NKC'!$D$5007,0)+H3200),IF(TYPE(MATCH($C$8,OFFSET([1]NKC!$E$10,H3200,0):'[1]NKC'!$E$5007,0)+H3200)=16,"",MATCH($C$8,OFFSET([1]NKC!$E$10,H3200,0):'[1]NKC'!$E$5007,0)+H3200))</f>
        <v/>
      </c>
    </row>
    <row r="3202" spans="1:8" s="52" customFormat="1" ht="14.25" hidden="1">
      <c r="A3202" s="45" t="str">
        <f ca="1">IF($H3202="","",INDEX([1]NKC!$A$10:$A$5007,$H3202))</f>
        <v/>
      </c>
      <c r="B3202" s="46" t="str">
        <f ca="1">IF($H3202="","",INDEX([1]NKC!$B$10:$B$5007,$H3202))</f>
        <v/>
      </c>
      <c r="C3202" s="47" t="str">
        <f ca="1">IF($H3202="","",INDEX([1]NKC!$C$10:$C$5007,$H3202))</f>
        <v/>
      </c>
      <c r="D3202" s="48" t="str">
        <f ca="1">IF(IF($H3202="","",INDEX([1]NKC!$D$10:$D$5007,$H3202))=$C$8,IF($H3202="","",INDEX([1]NKC!$E$10:$E$5007,$H3202)),IF($H3202="","",INDEX([1]NKC!$D$10:$D$5007,$H3202)))</f>
        <v/>
      </c>
      <c r="E3202" s="49" t="str">
        <f ca="1">IF(IF($H3202="","",INDEX([1]NKC!$E$10:$E$5007,$H3202))=$C$8,"",IF($H3202="","",INDEX([1]NKC!$F$10:$F$5007,$H3202)))</f>
        <v/>
      </c>
      <c r="F3202" s="55" t="str">
        <f ca="1">IF(IF($H3202="","",INDEX([1]NKC!$D$10:$D$5007,$H3202))=$C$8,"",IF($H3202="","",INDEX([1]NKC!$F$10:$F$5007,$H3202)))</f>
        <v/>
      </c>
      <c r="G3202" s="50">
        <f ca="1">IF(SUM(E3202:F3202)=0,0,$G$11+SUM(E$12:$E3202)-SUM(F$12:$F3202))</f>
        <v>0</v>
      </c>
      <c r="H3202" s="51" t="str">
        <f ca="1">IF(IF(TYPE(MATCH($C$8,OFFSET([1]NKC!$D$10,H3201,0):'[1]NKC'!$D$5007,0)+H3201)=16,"",MATCH($C$8,OFFSET([1]NKC!$D$10,H3201,0):'[1]NKC'!$D$5007,0)+H3201)&lt;IF(TYPE(MATCH($C$8,OFFSET([1]NKC!$E$10,H3201,0):'[1]NKC'!$E$5007,0)+H3201)=16,"",MATCH($C$8,OFFSET([1]NKC!$E$10,H3201,0):'[1]NKC'!$E$5007,0)+H3201),IF(TYPE(MATCH($C$8,OFFSET([1]NKC!$D$10,H3201,0):'[1]NKC'!$D$5007,0)+H3201)=16,"",MATCH($C$8,OFFSET([1]NKC!$D$10,H3201,0):'[1]NKC'!$D$5007,0)+H3201),IF(TYPE(MATCH($C$8,OFFSET([1]NKC!$E$10,H3201,0):'[1]NKC'!$E$5007,0)+H3201)=16,"",MATCH($C$8,OFFSET([1]NKC!$E$10,H3201,0):'[1]NKC'!$E$5007,0)+H3201))</f>
        <v/>
      </c>
    </row>
    <row r="3203" spans="1:8" s="52" customFormat="1" ht="14.25" hidden="1">
      <c r="A3203" s="45" t="str">
        <f ca="1">IF($H3203="","",INDEX([1]NKC!$A$10:$A$5007,$H3203))</f>
        <v/>
      </c>
      <c r="B3203" s="46" t="str">
        <f ca="1">IF($H3203="","",INDEX([1]NKC!$B$10:$B$5007,$H3203))</f>
        <v/>
      </c>
      <c r="C3203" s="47" t="str">
        <f ca="1">IF($H3203="","",INDEX([1]NKC!$C$10:$C$5007,$H3203))</f>
        <v/>
      </c>
      <c r="D3203" s="48" t="str">
        <f ca="1">IF(IF($H3203="","",INDEX([1]NKC!$D$10:$D$5007,$H3203))=$C$8,IF($H3203="","",INDEX([1]NKC!$E$10:$E$5007,$H3203)),IF($H3203="","",INDEX([1]NKC!$D$10:$D$5007,$H3203)))</f>
        <v/>
      </c>
      <c r="E3203" s="49" t="str">
        <f ca="1">IF(IF($H3203="","",INDEX([1]NKC!$E$10:$E$5007,$H3203))=$C$8,"",IF($H3203="","",INDEX([1]NKC!$F$10:$F$5007,$H3203)))</f>
        <v/>
      </c>
      <c r="F3203" s="55" t="str">
        <f ca="1">IF(IF($H3203="","",INDEX([1]NKC!$D$10:$D$5007,$H3203))=$C$8,"",IF($H3203="","",INDEX([1]NKC!$F$10:$F$5007,$H3203)))</f>
        <v/>
      </c>
      <c r="G3203" s="50">
        <f ca="1">IF(SUM(E3203:F3203)=0,0,$G$11+SUM(E$12:$E3203)-SUM(F$12:$F3203))</f>
        <v>0</v>
      </c>
      <c r="H3203" s="51" t="str">
        <f ca="1">IF(IF(TYPE(MATCH($C$8,OFFSET([1]NKC!$D$10,H3202,0):'[1]NKC'!$D$5007,0)+H3202)=16,"",MATCH($C$8,OFFSET([1]NKC!$D$10,H3202,0):'[1]NKC'!$D$5007,0)+H3202)&lt;IF(TYPE(MATCH($C$8,OFFSET([1]NKC!$E$10,H3202,0):'[1]NKC'!$E$5007,0)+H3202)=16,"",MATCH($C$8,OFFSET([1]NKC!$E$10,H3202,0):'[1]NKC'!$E$5007,0)+H3202),IF(TYPE(MATCH($C$8,OFFSET([1]NKC!$D$10,H3202,0):'[1]NKC'!$D$5007,0)+H3202)=16,"",MATCH($C$8,OFFSET([1]NKC!$D$10,H3202,0):'[1]NKC'!$D$5007,0)+H3202),IF(TYPE(MATCH($C$8,OFFSET([1]NKC!$E$10,H3202,0):'[1]NKC'!$E$5007,0)+H3202)=16,"",MATCH($C$8,OFFSET([1]NKC!$E$10,H3202,0):'[1]NKC'!$E$5007,0)+H3202))</f>
        <v/>
      </c>
    </row>
    <row r="3204" spans="1:8" s="52" customFormat="1" ht="14.25" hidden="1">
      <c r="A3204" s="45" t="str">
        <f ca="1">IF($H3204="","",INDEX([1]NKC!$A$10:$A$5007,$H3204))</f>
        <v/>
      </c>
      <c r="B3204" s="46" t="str">
        <f ca="1">IF($H3204="","",INDEX([1]NKC!$B$10:$B$5007,$H3204))</f>
        <v/>
      </c>
      <c r="C3204" s="47" t="str">
        <f ca="1">IF($H3204="","",INDEX([1]NKC!$C$10:$C$5007,$H3204))</f>
        <v/>
      </c>
      <c r="D3204" s="48" t="str">
        <f ca="1">IF(IF($H3204="","",INDEX([1]NKC!$D$10:$D$5007,$H3204))=$C$8,IF($H3204="","",INDEX([1]NKC!$E$10:$E$5007,$H3204)),IF($H3204="","",INDEX([1]NKC!$D$10:$D$5007,$H3204)))</f>
        <v/>
      </c>
      <c r="E3204" s="49" t="str">
        <f ca="1">IF(IF($H3204="","",INDEX([1]NKC!$E$10:$E$5007,$H3204))=$C$8,"",IF($H3204="","",INDEX([1]NKC!$F$10:$F$5007,$H3204)))</f>
        <v/>
      </c>
      <c r="F3204" s="55" t="str">
        <f ca="1">IF(IF($H3204="","",INDEX([1]NKC!$D$10:$D$5007,$H3204))=$C$8,"",IF($H3204="","",INDEX([1]NKC!$F$10:$F$5007,$H3204)))</f>
        <v/>
      </c>
      <c r="G3204" s="50">
        <f ca="1">IF(SUM(E3204:F3204)=0,0,$G$11+SUM(E$12:$E3204)-SUM(F$12:$F3204))</f>
        <v>0</v>
      </c>
      <c r="H3204" s="51" t="str">
        <f ca="1">IF(IF(TYPE(MATCH($C$8,OFFSET([1]NKC!$D$10,H3203,0):'[1]NKC'!$D$5007,0)+H3203)=16,"",MATCH($C$8,OFFSET([1]NKC!$D$10,H3203,0):'[1]NKC'!$D$5007,0)+H3203)&lt;IF(TYPE(MATCH($C$8,OFFSET([1]NKC!$E$10,H3203,0):'[1]NKC'!$E$5007,0)+H3203)=16,"",MATCH($C$8,OFFSET([1]NKC!$E$10,H3203,0):'[1]NKC'!$E$5007,0)+H3203),IF(TYPE(MATCH($C$8,OFFSET([1]NKC!$D$10,H3203,0):'[1]NKC'!$D$5007,0)+H3203)=16,"",MATCH($C$8,OFFSET([1]NKC!$D$10,H3203,0):'[1]NKC'!$D$5007,0)+H3203),IF(TYPE(MATCH($C$8,OFFSET([1]NKC!$E$10,H3203,0):'[1]NKC'!$E$5007,0)+H3203)=16,"",MATCH($C$8,OFFSET([1]NKC!$E$10,H3203,0):'[1]NKC'!$E$5007,0)+H3203))</f>
        <v/>
      </c>
    </row>
    <row r="3205" spans="1:8" s="52" customFormat="1" ht="14.25" hidden="1">
      <c r="A3205" s="45" t="str">
        <f ca="1">IF($H3205="","",INDEX([1]NKC!$A$10:$A$5007,$H3205))</f>
        <v/>
      </c>
      <c r="B3205" s="46" t="str">
        <f ca="1">IF($H3205="","",INDEX([1]NKC!$B$10:$B$5007,$H3205))</f>
        <v/>
      </c>
      <c r="C3205" s="47" t="str">
        <f ca="1">IF($H3205="","",INDEX([1]NKC!$C$10:$C$5007,$H3205))</f>
        <v/>
      </c>
      <c r="D3205" s="48" t="str">
        <f ca="1">IF(IF($H3205="","",INDEX([1]NKC!$D$10:$D$5007,$H3205))=$C$8,IF($H3205="","",INDEX([1]NKC!$E$10:$E$5007,$H3205)),IF($H3205="","",INDEX([1]NKC!$D$10:$D$5007,$H3205)))</f>
        <v/>
      </c>
      <c r="E3205" s="49" t="str">
        <f ca="1">IF(IF($H3205="","",INDEX([1]NKC!$E$10:$E$5007,$H3205))=$C$8,"",IF($H3205="","",INDEX([1]NKC!$F$10:$F$5007,$H3205)))</f>
        <v/>
      </c>
      <c r="F3205" s="55" t="str">
        <f ca="1">IF(IF($H3205="","",INDEX([1]NKC!$D$10:$D$5007,$H3205))=$C$8,"",IF($H3205="","",INDEX([1]NKC!$F$10:$F$5007,$H3205)))</f>
        <v/>
      </c>
      <c r="G3205" s="50">
        <f ca="1">IF(SUM(E3205:F3205)=0,0,$G$11+SUM(E$12:$E3205)-SUM(F$12:$F3205))</f>
        <v>0</v>
      </c>
      <c r="H3205" s="51" t="str">
        <f ca="1">IF(IF(TYPE(MATCH($C$8,OFFSET([1]NKC!$D$10,H3204,0):'[1]NKC'!$D$5007,0)+H3204)=16,"",MATCH($C$8,OFFSET([1]NKC!$D$10,H3204,0):'[1]NKC'!$D$5007,0)+H3204)&lt;IF(TYPE(MATCH($C$8,OFFSET([1]NKC!$E$10,H3204,0):'[1]NKC'!$E$5007,0)+H3204)=16,"",MATCH($C$8,OFFSET([1]NKC!$E$10,H3204,0):'[1]NKC'!$E$5007,0)+H3204),IF(TYPE(MATCH($C$8,OFFSET([1]NKC!$D$10,H3204,0):'[1]NKC'!$D$5007,0)+H3204)=16,"",MATCH($C$8,OFFSET([1]NKC!$D$10,H3204,0):'[1]NKC'!$D$5007,0)+H3204),IF(TYPE(MATCH($C$8,OFFSET([1]NKC!$E$10,H3204,0):'[1]NKC'!$E$5007,0)+H3204)=16,"",MATCH($C$8,OFFSET([1]NKC!$E$10,H3204,0):'[1]NKC'!$E$5007,0)+H3204))</f>
        <v/>
      </c>
    </row>
    <row r="3206" spans="1:8" s="52" customFormat="1" ht="14.25" hidden="1">
      <c r="A3206" s="45" t="str">
        <f ca="1">IF($H3206="","",INDEX([1]NKC!$A$10:$A$5007,$H3206))</f>
        <v/>
      </c>
      <c r="B3206" s="46" t="str">
        <f ca="1">IF($H3206="","",INDEX([1]NKC!$B$10:$B$5007,$H3206))</f>
        <v/>
      </c>
      <c r="C3206" s="47" t="str">
        <f ca="1">IF($H3206="","",INDEX([1]NKC!$C$10:$C$5007,$H3206))</f>
        <v/>
      </c>
      <c r="D3206" s="48" t="str">
        <f ca="1">IF(IF($H3206="","",INDEX([1]NKC!$D$10:$D$5007,$H3206))=$C$8,IF($H3206="","",INDEX([1]NKC!$E$10:$E$5007,$H3206)),IF($H3206="","",INDEX([1]NKC!$D$10:$D$5007,$H3206)))</f>
        <v/>
      </c>
      <c r="E3206" s="49" t="str">
        <f ca="1">IF(IF($H3206="","",INDEX([1]NKC!$E$10:$E$5007,$H3206))=$C$8,"",IF($H3206="","",INDEX([1]NKC!$F$10:$F$5007,$H3206)))</f>
        <v/>
      </c>
      <c r="F3206" s="55" t="str">
        <f ca="1">IF(IF($H3206="","",INDEX([1]NKC!$D$10:$D$5007,$H3206))=$C$8,"",IF($H3206="","",INDEX([1]NKC!$F$10:$F$5007,$H3206)))</f>
        <v/>
      </c>
      <c r="G3206" s="50">
        <f ca="1">IF(SUM(E3206:F3206)=0,0,$G$11+SUM(E$12:$E3206)-SUM(F$12:$F3206))</f>
        <v>0</v>
      </c>
      <c r="H3206" s="51" t="str">
        <f ca="1">IF(IF(TYPE(MATCH($C$8,OFFSET([1]NKC!$D$10,H3205,0):'[1]NKC'!$D$5007,0)+H3205)=16,"",MATCH($C$8,OFFSET([1]NKC!$D$10,H3205,0):'[1]NKC'!$D$5007,0)+H3205)&lt;IF(TYPE(MATCH($C$8,OFFSET([1]NKC!$E$10,H3205,0):'[1]NKC'!$E$5007,0)+H3205)=16,"",MATCH($C$8,OFFSET([1]NKC!$E$10,H3205,0):'[1]NKC'!$E$5007,0)+H3205),IF(TYPE(MATCH($C$8,OFFSET([1]NKC!$D$10,H3205,0):'[1]NKC'!$D$5007,0)+H3205)=16,"",MATCH($C$8,OFFSET([1]NKC!$D$10,H3205,0):'[1]NKC'!$D$5007,0)+H3205),IF(TYPE(MATCH($C$8,OFFSET([1]NKC!$E$10,H3205,0):'[1]NKC'!$E$5007,0)+H3205)=16,"",MATCH($C$8,OFFSET([1]NKC!$E$10,H3205,0):'[1]NKC'!$E$5007,0)+H3205))</f>
        <v/>
      </c>
    </row>
    <row r="3207" spans="1:8" s="52" customFormat="1" ht="14.25" hidden="1">
      <c r="A3207" s="45" t="str">
        <f ca="1">IF($H3207="","",INDEX([1]NKC!$A$10:$A$5007,$H3207))</f>
        <v/>
      </c>
      <c r="B3207" s="46" t="str">
        <f ca="1">IF($H3207="","",INDEX([1]NKC!$B$10:$B$5007,$H3207))</f>
        <v/>
      </c>
      <c r="C3207" s="47" t="str">
        <f ca="1">IF($H3207="","",INDEX([1]NKC!$C$10:$C$5007,$H3207))</f>
        <v/>
      </c>
      <c r="D3207" s="48" t="str">
        <f ca="1">IF(IF($H3207="","",INDEX([1]NKC!$D$10:$D$5007,$H3207))=$C$8,IF($H3207="","",INDEX([1]NKC!$E$10:$E$5007,$H3207)),IF($H3207="","",INDEX([1]NKC!$D$10:$D$5007,$H3207)))</f>
        <v/>
      </c>
      <c r="E3207" s="49" t="str">
        <f ca="1">IF(IF($H3207="","",INDEX([1]NKC!$E$10:$E$5007,$H3207))=$C$8,"",IF($H3207="","",INDEX([1]NKC!$F$10:$F$5007,$H3207)))</f>
        <v/>
      </c>
      <c r="F3207" s="55" t="str">
        <f ca="1">IF(IF($H3207="","",INDEX([1]NKC!$D$10:$D$5007,$H3207))=$C$8,"",IF($H3207="","",INDEX([1]NKC!$F$10:$F$5007,$H3207)))</f>
        <v/>
      </c>
      <c r="G3207" s="50">
        <f ca="1">IF(SUM(E3207:F3207)=0,0,$G$11+SUM(E$12:$E3207)-SUM(F$12:$F3207))</f>
        <v>0</v>
      </c>
      <c r="H3207" s="51" t="str">
        <f ca="1">IF(IF(TYPE(MATCH($C$8,OFFSET([1]NKC!$D$10,H3206,0):'[1]NKC'!$D$5007,0)+H3206)=16,"",MATCH($C$8,OFFSET([1]NKC!$D$10,H3206,0):'[1]NKC'!$D$5007,0)+H3206)&lt;IF(TYPE(MATCH($C$8,OFFSET([1]NKC!$E$10,H3206,0):'[1]NKC'!$E$5007,0)+H3206)=16,"",MATCH($C$8,OFFSET([1]NKC!$E$10,H3206,0):'[1]NKC'!$E$5007,0)+H3206),IF(TYPE(MATCH($C$8,OFFSET([1]NKC!$D$10,H3206,0):'[1]NKC'!$D$5007,0)+H3206)=16,"",MATCH($C$8,OFFSET([1]NKC!$D$10,H3206,0):'[1]NKC'!$D$5007,0)+H3206),IF(TYPE(MATCH($C$8,OFFSET([1]NKC!$E$10,H3206,0):'[1]NKC'!$E$5007,0)+H3206)=16,"",MATCH($C$8,OFFSET([1]NKC!$E$10,H3206,0):'[1]NKC'!$E$5007,0)+H3206))</f>
        <v/>
      </c>
    </row>
    <row r="3208" spans="1:8" s="52" customFormat="1" ht="14.25" hidden="1">
      <c r="A3208" s="45" t="str">
        <f ca="1">IF($H3208="","",INDEX([1]NKC!$A$10:$A$5007,$H3208))</f>
        <v/>
      </c>
      <c r="B3208" s="46" t="str">
        <f ca="1">IF($H3208="","",INDEX([1]NKC!$B$10:$B$5007,$H3208))</f>
        <v/>
      </c>
      <c r="C3208" s="47" t="str">
        <f ca="1">IF($H3208="","",INDEX([1]NKC!$C$10:$C$5007,$H3208))</f>
        <v/>
      </c>
      <c r="D3208" s="48" t="str">
        <f ca="1">IF(IF($H3208="","",INDEX([1]NKC!$D$10:$D$5007,$H3208))=$C$8,IF($H3208="","",INDEX([1]NKC!$E$10:$E$5007,$H3208)),IF($H3208="","",INDEX([1]NKC!$D$10:$D$5007,$H3208)))</f>
        <v/>
      </c>
      <c r="E3208" s="49" t="str">
        <f ca="1">IF(IF($H3208="","",INDEX([1]NKC!$E$10:$E$5007,$H3208))=$C$8,"",IF($H3208="","",INDEX([1]NKC!$F$10:$F$5007,$H3208)))</f>
        <v/>
      </c>
      <c r="F3208" s="55" t="str">
        <f ca="1">IF(IF($H3208="","",INDEX([1]NKC!$D$10:$D$5007,$H3208))=$C$8,"",IF($H3208="","",INDEX([1]NKC!$F$10:$F$5007,$H3208)))</f>
        <v/>
      </c>
      <c r="G3208" s="50">
        <f ca="1">IF(SUM(E3208:F3208)=0,0,$G$11+SUM(E$12:$E3208)-SUM(F$12:$F3208))</f>
        <v>0</v>
      </c>
      <c r="H3208" s="51" t="str">
        <f ca="1">IF(IF(TYPE(MATCH($C$8,OFFSET([1]NKC!$D$10,H3207,0):'[1]NKC'!$D$5007,0)+H3207)=16,"",MATCH($C$8,OFFSET([1]NKC!$D$10,H3207,0):'[1]NKC'!$D$5007,0)+H3207)&lt;IF(TYPE(MATCH($C$8,OFFSET([1]NKC!$E$10,H3207,0):'[1]NKC'!$E$5007,0)+H3207)=16,"",MATCH($C$8,OFFSET([1]NKC!$E$10,H3207,0):'[1]NKC'!$E$5007,0)+H3207),IF(TYPE(MATCH($C$8,OFFSET([1]NKC!$D$10,H3207,0):'[1]NKC'!$D$5007,0)+H3207)=16,"",MATCH($C$8,OFFSET([1]NKC!$D$10,H3207,0):'[1]NKC'!$D$5007,0)+H3207),IF(TYPE(MATCH($C$8,OFFSET([1]NKC!$E$10,H3207,0):'[1]NKC'!$E$5007,0)+H3207)=16,"",MATCH($C$8,OFFSET([1]NKC!$E$10,H3207,0):'[1]NKC'!$E$5007,0)+H3207))</f>
        <v/>
      </c>
    </row>
    <row r="3209" spans="1:8" s="52" customFormat="1" ht="14.25" hidden="1">
      <c r="A3209" s="45" t="str">
        <f ca="1">IF($H3209="","",INDEX([1]NKC!$A$10:$A$5007,$H3209))</f>
        <v/>
      </c>
      <c r="B3209" s="46" t="str">
        <f ca="1">IF($H3209="","",INDEX([1]NKC!$B$10:$B$5007,$H3209))</f>
        <v/>
      </c>
      <c r="C3209" s="47" t="str">
        <f ca="1">IF($H3209="","",INDEX([1]NKC!$C$10:$C$5007,$H3209))</f>
        <v/>
      </c>
      <c r="D3209" s="48" t="str">
        <f ca="1">IF(IF($H3209="","",INDEX([1]NKC!$D$10:$D$5007,$H3209))=$C$8,IF($H3209="","",INDEX([1]NKC!$E$10:$E$5007,$H3209)),IF($H3209="","",INDEX([1]NKC!$D$10:$D$5007,$H3209)))</f>
        <v/>
      </c>
      <c r="E3209" s="49" t="str">
        <f ca="1">IF(IF($H3209="","",INDEX([1]NKC!$E$10:$E$5007,$H3209))=$C$8,"",IF($H3209="","",INDEX([1]NKC!$F$10:$F$5007,$H3209)))</f>
        <v/>
      </c>
      <c r="F3209" s="55" t="str">
        <f ca="1">IF(IF($H3209="","",INDEX([1]NKC!$D$10:$D$5007,$H3209))=$C$8,"",IF($H3209="","",INDEX([1]NKC!$F$10:$F$5007,$H3209)))</f>
        <v/>
      </c>
      <c r="G3209" s="50">
        <f ca="1">IF(SUM(E3209:F3209)=0,0,$G$11+SUM(E$12:$E3209)-SUM(F$12:$F3209))</f>
        <v>0</v>
      </c>
      <c r="H3209" s="51" t="str">
        <f ca="1">IF(IF(TYPE(MATCH($C$8,OFFSET([1]NKC!$D$10,H3208,0):'[1]NKC'!$D$5007,0)+H3208)=16,"",MATCH($C$8,OFFSET([1]NKC!$D$10,H3208,0):'[1]NKC'!$D$5007,0)+H3208)&lt;IF(TYPE(MATCH($C$8,OFFSET([1]NKC!$E$10,H3208,0):'[1]NKC'!$E$5007,0)+H3208)=16,"",MATCH($C$8,OFFSET([1]NKC!$E$10,H3208,0):'[1]NKC'!$E$5007,0)+H3208),IF(TYPE(MATCH($C$8,OFFSET([1]NKC!$D$10,H3208,0):'[1]NKC'!$D$5007,0)+H3208)=16,"",MATCH($C$8,OFFSET([1]NKC!$D$10,H3208,0):'[1]NKC'!$D$5007,0)+H3208),IF(TYPE(MATCH($C$8,OFFSET([1]NKC!$E$10,H3208,0):'[1]NKC'!$E$5007,0)+H3208)=16,"",MATCH($C$8,OFFSET([1]NKC!$E$10,H3208,0):'[1]NKC'!$E$5007,0)+H3208))</f>
        <v/>
      </c>
    </row>
    <row r="3210" spans="1:8" s="52" customFormat="1" ht="14.25" hidden="1">
      <c r="A3210" s="45" t="str">
        <f ca="1">IF($H3210="","",INDEX([1]NKC!$A$10:$A$5007,$H3210))</f>
        <v/>
      </c>
      <c r="B3210" s="46" t="str">
        <f ca="1">IF($H3210="","",INDEX([1]NKC!$B$10:$B$5007,$H3210))</f>
        <v/>
      </c>
      <c r="C3210" s="47" t="str">
        <f ca="1">IF($H3210="","",INDEX([1]NKC!$C$10:$C$5007,$H3210))</f>
        <v/>
      </c>
      <c r="D3210" s="48" t="str">
        <f ca="1">IF(IF($H3210="","",INDEX([1]NKC!$D$10:$D$5007,$H3210))=$C$8,IF($H3210="","",INDEX([1]NKC!$E$10:$E$5007,$H3210)),IF($H3210="","",INDEX([1]NKC!$D$10:$D$5007,$H3210)))</f>
        <v/>
      </c>
      <c r="E3210" s="49" t="str">
        <f ca="1">IF(IF($H3210="","",INDEX([1]NKC!$E$10:$E$5007,$H3210))=$C$8,"",IF($H3210="","",INDEX([1]NKC!$F$10:$F$5007,$H3210)))</f>
        <v/>
      </c>
      <c r="F3210" s="55" t="str">
        <f ca="1">IF(IF($H3210="","",INDEX([1]NKC!$D$10:$D$5007,$H3210))=$C$8,"",IF($H3210="","",INDEX([1]NKC!$F$10:$F$5007,$H3210)))</f>
        <v/>
      </c>
      <c r="G3210" s="50">
        <f ca="1">IF(SUM(E3210:F3210)=0,0,$G$11+SUM(E$12:$E3210)-SUM(F$12:$F3210))</f>
        <v>0</v>
      </c>
      <c r="H3210" s="51" t="str">
        <f ca="1">IF(IF(TYPE(MATCH($C$8,OFFSET([1]NKC!$D$10,H3209,0):'[1]NKC'!$D$5007,0)+H3209)=16,"",MATCH($C$8,OFFSET([1]NKC!$D$10,H3209,0):'[1]NKC'!$D$5007,0)+H3209)&lt;IF(TYPE(MATCH($C$8,OFFSET([1]NKC!$E$10,H3209,0):'[1]NKC'!$E$5007,0)+H3209)=16,"",MATCH($C$8,OFFSET([1]NKC!$E$10,H3209,0):'[1]NKC'!$E$5007,0)+H3209),IF(TYPE(MATCH($C$8,OFFSET([1]NKC!$D$10,H3209,0):'[1]NKC'!$D$5007,0)+H3209)=16,"",MATCH($C$8,OFFSET([1]NKC!$D$10,H3209,0):'[1]NKC'!$D$5007,0)+H3209),IF(TYPE(MATCH($C$8,OFFSET([1]NKC!$E$10,H3209,0):'[1]NKC'!$E$5007,0)+H3209)=16,"",MATCH($C$8,OFFSET([1]NKC!$E$10,H3209,0):'[1]NKC'!$E$5007,0)+H3209))</f>
        <v/>
      </c>
    </row>
    <row r="3211" spans="1:8" s="52" customFormat="1" ht="14.25" hidden="1">
      <c r="A3211" s="45" t="str">
        <f ca="1">IF($H3211="","",INDEX([1]NKC!$A$10:$A$5007,$H3211))</f>
        <v/>
      </c>
      <c r="B3211" s="46" t="str">
        <f ca="1">IF($H3211="","",INDEX([1]NKC!$B$10:$B$5007,$H3211))</f>
        <v/>
      </c>
      <c r="C3211" s="47" t="str">
        <f ca="1">IF($H3211="","",INDEX([1]NKC!$C$10:$C$5007,$H3211))</f>
        <v/>
      </c>
      <c r="D3211" s="48" t="str">
        <f ca="1">IF(IF($H3211="","",INDEX([1]NKC!$D$10:$D$5007,$H3211))=$C$8,IF($H3211="","",INDEX([1]NKC!$E$10:$E$5007,$H3211)),IF($H3211="","",INDEX([1]NKC!$D$10:$D$5007,$H3211)))</f>
        <v/>
      </c>
      <c r="E3211" s="49" t="str">
        <f ca="1">IF(IF($H3211="","",INDEX([1]NKC!$E$10:$E$5007,$H3211))=$C$8,"",IF($H3211="","",INDEX([1]NKC!$F$10:$F$5007,$H3211)))</f>
        <v/>
      </c>
      <c r="F3211" s="55" t="str">
        <f ca="1">IF(IF($H3211="","",INDEX([1]NKC!$D$10:$D$5007,$H3211))=$C$8,"",IF($H3211="","",INDEX([1]NKC!$F$10:$F$5007,$H3211)))</f>
        <v/>
      </c>
      <c r="G3211" s="50">
        <f ca="1">IF(SUM(E3211:F3211)=0,0,$G$11+SUM(E$12:$E3211)-SUM(F$12:$F3211))</f>
        <v>0</v>
      </c>
      <c r="H3211" s="51" t="str">
        <f ca="1">IF(IF(TYPE(MATCH($C$8,OFFSET([1]NKC!$D$10,H3210,0):'[1]NKC'!$D$5007,0)+H3210)=16,"",MATCH($C$8,OFFSET([1]NKC!$D$10,H3210,0):'[1]NKC'!$D$5007,0)+H3210)&lt;IF(TYPE(MATCH($C$8,OFFSET([1]NKC!$E$10,H3210,0):'[1]NKC'!$E$5007,0)+H3210)=16,"",MATCH($C$8,OFFSET([1]NKC!$E$10,H3210,0):'[1]NKC'!$E$5007,0)+H3210),IF(TYPE(MATCH($C$8,OFFSET([1]NKC!$D$10,H3210,0):'[1]NKC'!$D$5007,0)+H3210)=16,"",MATCH($C$8,OFFSET([1]NKC!$D$10,H3210,0):'[1]NKC'!$D$5007,0)+H3210),IF(TYPE(MATCH($C$8,OFFSET([1]NKC!$E$10,H3210,0):'[1]NKC'!$E$5007,0)+H3210)=16,"",MATCH($C$8,OFFSET([1]NKC!$E$10,H3210,0):'[1]NKC'!$E$5007,0)+H3210))</f>
        <v/>
      </c>
    </row>
    <row r="3212" spans="1:8" s="52" customFormat="1" ht="14.25" hidden="1">
      <c r="A3212" s="45" t="str">
        <f ca="1">IF($H3212="","",INDEX([1]NKC!$A$10:$A$5007,$H3212))</f>
        <v/>
      </c>
      <c r="B3212" s="46" t="str">
        <f ca="1">IF($H3212="","",INDEX([1]NKC!$B$10:$B$5007,$H3212))</f>
        <v/>
      </c>
      <c r="C3212" s="47" t="str">
        <f ca="1">IF($H3212="","",INDEX([1]NKC!$C$10:$C$5007,$H3212))</f>
        <v/>
      </c>
      <c r="D3212" s="48" t="str">
        <f ca="1">IF(IF($H3212="","",INDEX([1]NKC!$D$10:$D$5007,$H3212))=$C$8,IF($H3212="","",INDEX([1]NKC!$E$10:$E$5007,$H3212)),IF($H3212="","",INDEX([1]NKC!$D$10:$D$5007,$H3212)))</f>
        <v/>
      </c>
      <c r="E3212" s="49" t="str">
        <f ca="1">IF(IF($H3212="","",INDEX([1]NKC!$E$10:$E$5007,$H3212))=$C$8,"",IF($H3212="","",INDEX([1]NKC!$F$10:$F$5007,$H3212)))</f>
        <v/>
      </c>
      <c r="F3212" s="55" t="str">
        <f ca="1">IF(IF($H3212="","",INDEX([1]NKC!$D$10:$D$5007,$H3212))=$C$8,"",IF($H3212="","",INDEX([1]NKC!$F$10:$F$5007,$H3212)))</f>
        <v/>
      </c>
      <c r="G3212" s="50">
        <f ca="1">IF(SUM(E3212:F3212)=0,0,$G$11+SUM(E$12:$E3212)-SUM(F$12:$F3212))</f>
        <v>0</v>
      </c>
      <c r="H3212" s="51" t="str">
        <f ca="1">IF(IF(TYPE(MATCH($C$8,OFFSET([1]NKC!$D$10,H3211,0):'[1]NKC'!$D$5007,0)+H3211)=16,"",MATCH($C$8,OFFSET([1]NKC!$D$10,H3211,0):'[1]NKC'!$D$5007,0)+H3211)&lt;IF(TYPE(MATCH($C$8,OFFSET([1]NKC!$E$10,H3211,0):'[1]NKC'!$E$5007,0)+H3211)=16,"",MATCH($C$8,OFFSET([1]NKC!$E$10,H3211,0):'[1]NKC'!$E$5007,0)+H3211),IF(TYPE(MATCH($C$8,OFFSET([1]NKC!$D$10,H3211,0):'[1]NKC'!$D$5007,0)+H3211)=16,"",MATCH($C$8,OFFSET([1]NKC!$D$10,H3211,0):'[1]NKC'!$D$5007,0)+H3211),IF(TYPE(MATCH($C$8,OFFSET([1]NKC!$E$10,H3211,0):'[1]NKC'!$E$5007,0)+H3211)=16,"",MATCH($C$8,OFFSET([1]NKC!$E$10,H3211,0):'[1]NKC'!$E$5007,0)+H3211))</f>
        <v/>
      </c>
    </row>
    <row r="3213" spans="1:8" s="52" customFormat="1" ht="14.25" hidden="1">
      <c r="A3213" s="45" t="str">
        <f ca="1">IF($H3213="","",INDEX([1]NKC!$A$10:$A$5007,$H3213))</f>
        <v/>
      </c>
      <c r="B3213" s="46" t="str">
        <f ca="1">IF($H3213="","",INDEX([1]NKC!$B$10:$B$5007,$H3213))</f>
        <v/>
      </c>
      <c r="C3213" s="47" t="str">
        <f ca="1">IF($H3213="","",INDEX([1]NKC!$C$10:$C$5007,$H3213))</f>
        <v/>
      </c>
      <c r="D3213" s="48" t="str">
        <f ca="1">IF(IF($H3213="","",INDEX([1]NKC!$D$10:$D$5007,$H3213))=$C$8,IF($H3213="","",INDEX([1]NKC!$E$10:$E$5007,$H3213)),IF($H3213="","",INDEX([1]NKC!$D$10:$D$5007,$H3213)))</f>
        <v/>
      </c>
      <c r="E3213" s="49" t="str">
        <f ca="1">IF(IF($H3213="","",INDEX([1]NKC!$E$10:$E$5007,$H3213))=$C$8,"",IF($H3213="","",INDEX([1]NKC!$F$10:$F$5007,$H3213)))</f>
        <v/>
      </c>
      <c r="F3213" s="55" t="str">
        <f ca="1">IF(IF($H3213="","",INDEX([1]NKC!$D$10:$D$5007,$H3213))=$C$8,"",IF($H3213="","",INDEX([1]NKC!$F$10:$F$5007,$H3213)))</f>
        <v/>
      </c>
      <c r="G3213" s="50">
        <f ca="1">IF(SUM(E3213:F3213)=0,0,$G$11+SUM(E$12:$E3213)-SUM(F$12:$F3213))</f>
        <v>0</v>
      </c>
      <c r="H3213" s="51" t="str">
        <f ca="1">IF(IF(TYPE(MATCH($C$8,OFFSET([1]NKC!$D$10,H3212,0):'[1]NKC'!$D$5007,0)+H3212)=16,"",MATCH($C$8,OFFSET([1]NKC!$D$10,H3212,0):'[1]NKC'!$D$5007,0)+H3212)&lt;IF(TYPE(MATCH($C$8,OFFSET([1]NKC!$E$10,H3212,0):'[1]NKC'!$E$5007,0)+H3212)=16,"",MATCH($C$8,OFFSET([1]NKC!$E$10,H3212,0):'[1]NKC'!$E$5007,0)+H3212),IF(TYPE(MATCH($C$8,OFFSET([1]NKC!$D$10,H3212,0):'[1]NKC'!$D$5007,0)+H3212)=16,"",MATCH($C$8,OFFSET([1]NKC!$D$10,H3212,0):'[1]NKC'!$D$5007,0)+H3212),IF(TYPE(MATCH($C$8,OFFSET([1]NKC!$E$10,H3212,0):'[1]NKC'!$E$5007,0)+H3212)=16,"",MATCH($C$8,OFFSET([1]NKC!$E$10,H3212,0):'[1]NKC'!$E$5007,0)+H3212))</f>
        <v/>
      </c>
    </row>
    <row r="3214" spans="1:8" s="52" customFormat="1" ht="14.25" hidden="1">
      <c r="A3214" s="45" t="str">
        <f ca="1">IF($H3214="","",INDEX([1]NKC!$A$10:$A$5007,$H3214))</f>
        <v/>
      </c>
      <c r="B3214" s="46" t="str">
        <f ca="1">IF($H3214="","",INDEX([1]NKC!$B$10:$B$5007,$H3214))</f>
        <v/>
      </c>
      <c r="C3214" s="47" t="str">
        <f ca="1">IF($H3214="","",INDEX([1]NKC!$C$10:$C$5007,$H3214))</f>
        <v/>
      </c>
      <c r="D3214" s="48" t="str">
        <f ca="1">IF(IF($H3214="","",INDEX([1]NKC!$D$10:$D$5007,$H3214))=$C$8,IF($H3214="","",INDEX([1]NKC!$E$10:$E$5007,$H3214)),IF($H3214="","",INDEX([1]NKC!$D$10:$D$5007,$H3214)))</f>
        <v/>
      </c>
      <c r="E3214" s="49" t="str">
        <f ca="1">IF(IF($H3214="","",INDEX([1]NKC!$E$10:$E$5007,$H3214))=$C$8,"",IF($H3214="","",INDEX([1]NKC!$F$10:$F$5007,$H3214)))</f>
        <v/>
      </c>
      <c r="F3214" s="55" t="str">
        <f ca="1">IF(IF($H3214="","",INDEX([1]NKC!$D$10:$D$5007,$H3214))=$C$8,"",IF($H3214="","",INDEX([1]NKC!$F$10:$F$5007,$H3214)))</f>
        <v/>
      </c>
      <c r="G3214" s="50">
        <f ca="1">IF(SUM(E3214:F3214)=0,0,$G$11+SUM(E$12:$E3214)-SUM(F$12:$F3214))</f>
        <v>0</v>
      </c>
      <c r="H3214" s="51" t="str">
        <f ca="1">IF(IF(TYPE(MATCH($C$8,OFFSET([1]NKC!$D$10,H3213,0):'[1]NKC'!$D$5007,0)+H3213)=16,"",MATCH($C$8,OFFSET([1]NKC!$D$10,H3213,0):'[1]NKC'!$D$5007,0)+H3213)&lt;IF(TYPE(MATCH($C$8,OFFSET([1]NKC!$E$10,H3213,0):'[1]NKC'!$E$5007,0)+H3213)=16,"",MATCH($C$8,OFFSET([1]NKC!$E$10,H3213,0):'[1]NKC'!$E$5007,0)+H3213),IF(TYPE(MATCH($C$8,OFFSET([1]NKC!$D$10,H3213,0):'[1]NKC'!$D$5007,0)+H3213)=16,"",MATCH($C$8,OFFSET([1]NKC!$D$10,H3213,0):'[1]NKC'!$D$5007,0)+H3213),IF(TYPE(MATCH($C$8,OFFSET([1]NKC!$E$10,H3213,0):'[1]NKC'!$E$5007,0)+H3213)=16,"",MATCH($C$8,OFFSET([1]NKC!$E$10,H3213,0):'[1]NKC'!$E$5007,0)+H3213))</f>
        <v/>
      </c>
    </row>
    <row r="3215" spans="1:8" s="52" customFormat="1" ht="14.25" hidden="1">
      <c r="A3215" s="45" t="str">
        <f ca="1">IF($H3215="","",INDEX([1]NKC!$A$10:$A$5007,$H3215))</f>
        <v/>
      </c>
      <c r="B3215" s="46" t="str">
        <f ca="1">IF($H3215="","",INDEX([1]NKC!$B$10:$B$5007,$H3215))</f>
        <v/>
      </c>
      <c r="C3215" s="47" t="str">
        <f ca="1">IF($H3215="","",INDEX([1]NKC!$C$10:$C$5007,$H3215))</f>
        <v/>
      </c>
      <c r="D3215" s="48" t="str">
        <f ca="1">IF(IF($H3215="","",INDEX([1]NKC!$D$10:$D$5007,$H3215))=$C$8,IF($H3215="","",INDEX([1]NKC!$E$10:$E$5007,$H3215)),IF($H3215="","",INDEX([1]NKC!$D$10:$D$5007,$H3215)))</f>
        <v/>
      </c>
      <c r="E3215" s="49" t="str">
        <f ca="1">IF(IF($H3215="","",INDEX([1]NKC!$E$10:$E$5007,$H3215))=$C$8,"",IF($H3215="","",INDEX([1]NKC!$F$10:$F$5007,$H3215)))</f>
        <v/>
      </c>
      <c r="F3215" s="55" t="str">
        <f ca="1">IF(IF($H3215="","",INDEX([1]NKC!$D$10:$D$5007,$H3215))=$C$8,"",IF($H3215="","",INDEX([1]NKC!$F$10:$F$5007,$H3215)))</f>
        <v/>
      </c>
      <c r="G3215" s="50">
        <f ca="1">IF(SUM(E3215:F3215)=0,0,$G$11+SUM(E$12:$E3215)-SUM(F$12:$F3215))</f>
        <v>0</v>
      </c>
      <c r="H3215" s="51" t="str">
        <f ca="1">IF(IF(TYPE(MATCH($C$8,OFFSET([1]NKC!$D$10,H3214,0):'[1]NKC'!$D$5007,0)+H3214)=16,"",MATCH($C$8,OFFSET([1]NKC!$D$10,H3214,0):'[1]NKC'!$D$5007,0)+H3214)&lt;IF(TYPE(MATCH($C$8,OFFSET([1]NKC!$E$10,H3214,0):'[1]NKC'!$E$5007,0)+H3214)=16,"",MATCH($C$8,OFFSET([1]NKC!$E$10,H3214,0):'[1]NKC'!$E$5007,0)+H3214),IF(TYPE(MATCH($C$8,OFFSET([1]NKC!$D$10,H3214,0):'[1]NKC'!$D$5007,0)+H3214)=16,"",MATCH($C$8,OFFSET([1]NKC!$D$10,H3214,0):'[1]NKC'!$D$5007,0)+H3214),IF(TYPE(MATCH($C$8,OFFSET([1]NKC!$E$10,H3214,0):'[1]NKC'!$E$5007,0)+H3214)=16,"",MATCH($C$8,OFFSET([1]NKC!$E$10,H3214,0):'[1]NKC'!$E$5007,0)+H3214))</f>
        <v/>
      </c>
    </row>
    <row r="3216" spans="1:8" s="52" customFormat="1" ht="14.25" hidden="1">
      <c r="A3216" s="45" t="str">
        <f ca="1">IF($H3216="","",INDEX([1]NKC!$A$10:$A$5007,$H3216))</f>
        <v/>
      </c>
      <c r="B3216" s="46" t="str">
        <f ca="1">IF($H3216="","",INDEX([1]NKC!$B$10:$B$5007,$H3216))</f>
        <v/>
      </c>
      <c r="C3216" s="47" t="str">
        <f ca="1">IF($H3216="","",INDEX([1]NKC!$C$10:$C$5007,$H3216))</f>
        <v/>
      </c>
      <c r="D3216" s="48" t="str">
        <f ca="1">IF(IF($H3216="","",INDEX([1]NKC!$D$10:$D$5007,$H3216))=$C$8,IF($H3216="","",INDEX([1]NKC!$E$10:$E$5007,$H3216)),IF($H3216="","",INDEX([1]NKC!$D$10:$D$5007,$H3216)))</f>
        <v/>
      </c>
      <c r="E3216" s="49" t="str">
        <f ca="1">IF(IF($H3216="","",INDEX([1]NKC!$E$10:$E$5007,$H3216))=$C$8,"",IF($H3216="","",INDEX([1]NKC!$F$10:$F$5007,$H3216)))</f>
        <v/>
      </c>
      <c r="F3216" s="55" t="str">
        <f ca="1">IF(IF($H3216="","",INDEX([1]NKC!$D$10:$D$5007,$H3216))=$C$8,"",IF($H3216="","",INDEX([1]NKC!$F$10:$F$5007,$H3216)))</f>
        <v/>
      </c>
      <c r="G3216" s="50">
        <f ca="1">IF(SUM(E3216:F3216)=0,0,$G$11+SUM(E$12:$E3216)-SUM(F$12:$F3216))</f>
        <v>0</v>
      </c>
      <c r="H3216" s="51" t="str">
        <f ca="1">IF(IF(TYPE(MATCH($C$8,OFFSET([1]NKC!$D$10,H3215,0):'[1]NKC'!$D$5007,0)+H3215)=16,"",MATCH($C$8,OFFSET([1]NKC!$D$10,H3215,0):'[1]NKC'!$D$5007,0)+H3215)&lt;IF(TYPE(MATCH($C$8,OFFSET([1]NKC!$E$10,H3215,0):'[1]NKC'!$E$5007,0)+H3215)=16,"",MATCH($C$8,OFFSET([1]NKC!$E$10,H3215,0):'[1]NKC'!$E$5007,0)+H3215),IF(TYPE(MATCH($C$8,OFFSET([1]NKC!$D$10,H3215,0):'[1]NKC'!$D$5007,0)+H3215)=16,"",MATCH($C$8,OFFSET([1]NKC!$D$10,H3215,0):'[1]NKC'!$D$5007,0)+H3215),IF(TYPE(MATCH($C$8,OFFSET([1]NKC!$E$10,H3215,0):'[1]NKC'!$E$5007,0)+H3215)=16,"",MATCH($C$8,OFFSET([1]NKC!$E$10,H3215,0):'[1]NKC'!$E$5007,0)+H3215))</f>
        <v/>
      </c>
    </row>
    <row r="3217" spans="1:8" s="52" customFormat="1" ht="14.25" hidden="1">
      <c r="A3217" s="45" t="str">
        <f ca="1">IF($H3217="","",INDEX([1]NKC!$A$10:$A$5007,$H3217))</f>
        <v/>
      </c>
      <c r="B3217" s="46" t="str">
        <f ca="1">IF($H3217="","",INDEX([1]NKC!$B$10:$B$5007,$H3217))</f>
        <v/>
      </c>
      <c r="C3217" s="47" t="str">
        <f ca="1">IF($H3217="","",INDEX([1]NKC!$C$10:$C$5007,$H3217))</f>
        <v/>
      </c>
      <c r="D3217" s="48" t="str">
        <f ca="1">IF(IF($H3217="","",INDEX([1]NKC!$D$10:$D$5007,$H3217))=$C$8,IF($H3217="","",INDEX([1]NKC!$E$10:$E$5007,$H3217)),IF($H3217="","",INDEX([1]NKC!$D$10:$D$5007,$H3217)))</f>
        <v/>
      </c>
      <c r="E3217" s="49" t="str">
        <f ca="1">IF(IF($H3217="","",INDEX([1]NKC!$E$10:$E$5007,$H3217))=$C$8,"",IF($H3217="","",INDEX([1]NKC!$F$10:$F$5007,$H3217)))</f>
        <v/>
      </c>
      <c r="F3217" s="55" t="str">
        <f ca="1">IF(IF($H3217="","",INDEX([1]NKC!$D$10:$D$5007,$H3217))=$C$8,"",IF($H3217="","",INDEX([1]NKC!$F$10:$F$5007,$H3217)))</f>
        <v/>
      </c>
      <c r="G3217" s="50">
        <f ca="1">IF(SUM(E3217:F3217)=0,0,$G$11+SUM(E$12:$E3217)-SUM(F$12:$F3217))</f>
        <v>0</v>
      </c>
      <c r="H3217" s="51" t="str">
        <f ca="1">IF(IF(TYPE(MATCH($C$8,OFFSET([1]NKC!$D$10,H3216,0):'[1]NKC'!$D$5007,0)+H3216)=16,"",MATCH($C$8,OFFSET([1]NKC!$D$10,H3216,0):'[1]NKC'!$D$5007,0)+H3216)&lt;IF(TYPE(MATCH($C$8,OFFSET([1]NKC!$E$10,H3216,0):'[1]NKC'!$E$5007,0)+H3216)=16,"",MATCH($C$8,OFFSET([1]NKC!$E$10,H3216,0):'[1]NKC'!$E$5007,0)+H3216),IF(TYPE(MATCH($C$8,OFFSET([1]NKC!$D$10,H3216,0):'[1]NKC'!$D$5007,0)+H3216)=16,"",MATCH($C$8,OFFSET([1]NKC!$D$10,H3216,0):'[1]NKC'!$D$5007,0)+H3216),IF(TYPE(MATCH($C$8,OFFSET([1]NKC!$E$10,H3216,0):'[1]NKC'!$E$5007,0)+H3216)=16,"",MATCH($C$8,OFFSET([1]NKC!$E$10,H3216,0):'[1]NKC'!$E$5007,0)+H3216))</f>
        <v/>
      </c>
    </row>
    <row r="3218" spans="1:8" s="52" customFormat="1" ht="14.25" hidden="1">
      <c r="A3218" s="45" t="str">
        <f ca="1">IF($H3218="","",INDEX([1]NKC!$A$10:$A$5007,$H3218))</f>
        <v/>
      </c>
      <c r="B3218" s="46" t="str">
        <f ca="1">IF($H3218="","",INDEX([1]NKC!$B$10:$B$5007,$H3218))</f>
        <v/>
      </c>
      <c r="C3218" s="47" t="str">
        <f ca="1">IF($H3218="","",INDEX([1]NKC!$C$10:$C$5007,$H3218))</f>
        <v/>
      </c>
      <c r="D3218" s="48" t="str">
        <f ca="1">IF(IF($H3218="","",INDEX([1]NKC!$D$10:$D$5007,$H3218))=$C$8,IF($H3218="","",INDEX([1]NKC!$E$10:$E$5007,$H3218)),IF($H3218="","",INDEX([1]NKC!$D$10:$D$5007,$H3218)))</f>
        <v/>
      </c>
      <c r="E3218" s="49" t="str">
        <f ca="1">IF(IF($H3218="","",INDEX([1]NKC!$E$10:$E$5007,$H3218))=$C$8,"",IF($H3218="","",INDEX([1]NKC!$F$10:$F$5007,$H3218)))</f>
        <v/>
      </c>
      <c r="F3218" s="55" t="str">
        <f ca="1">IF(IF($H3218="","",INDEX([1]NKC!$D$10:$D$5007,$H3218))=$C$8,"",IF($H3218="","",INDEX([1]NKC!$F$10:$F$5007,$H3218)))</f>
        <v/>
      </c>
      <c r="G3218" s="50">
        <f ca="1">IF(SUM(E3218:F3218)=0,0,$G$11+SUM(E$12:$E3218)-SUM(F$12:$F3218))</f>
        <v>0</v>
      </c>
      <c r="H3218" s="51" t="str">
        <f ca="1">IF(IF(TYPE(MATCH($C$8,OFFSET([1]NKC!$D$10,H3217,0):'[1]NKC'!$D$5007,0)+H3217)=16,"",MATCH($C$8,OFFSET([1]NKC!$D$10,H3217,0):'[1]NKC'!$D$5007,0)+H3217)&lt;IF(TYPE(MATCH($C$8,OFFSET([1]NKC!$E$10,H3217,0):'[1]NKC'!$E$5007,0)+H3217)=16,"",MATCH($C$8,OFFSET([1]NKC!$E$10,H3217,0):'[1]NKC'!$E$5007,0)+H3217),IF(TYPE(MATCH($C$8,OFFSET([1]NKC!$D$10,H3217,0):'[1]NKC'!$D$5007,0)+H3217)=16,"",MATCH($C$8,OFFSET([1]NKC!$D$10,H3217,0):'[1]NKC'!$D$5007,0)+H3217),IF(TYPE(MATCH($C$8,OFFSET([1]NKC!$E$10,H3217,0):'[1]NKC'!$E$5007,0)+H3217)=16,"",MATCH($C$8,OFFSET([1]NKC!$E$10,H3217,0):'[1]NKC'!$E$5007,0)+H3217))</f>
        <v/>
      </c>
    </row>
    <row r="3219" spans="1:8" s="52" customFormat="1" ht="14.25" hidden="1">
      <c r="A3219" s="45" t="str">
        <f ca="1">IF($H3219="","",INDEX([1]NKC!$A$10:$A$5007,$H3219))</f>
        <v/>
      </c>
      <c r="B3219" s="46" t="str">
        <f ca="1">IF($H3219="","",INDEX([1]NKC!$B$10:$B$5007,$H3219))</f>
        <v/>
      </c>
      <c r="C3219" s="47" t="str">
        <f ca="1">IF($H3219="","",INDEX([1]NKC!$C$10:$C$5007,$H3219))</f>
        <v/>
      </c>
      <c r="D3219" s="48" t="str">
        <f ca="1">IF(IF($H3219="","",INDEX([1]NKC!$D$10:$D$5007,$H3219))=$C$8,IF($H3219="","",INDEX([1]NKC!$E$10:$E$5007,$H3219)),IF($H3219="","",INDEX([1]NKC!$D$10:$D$5007,$H3219)))</f>
        <v/>
      </c>
      <c r="E3219" s="49" t="str">
        <f ca="1">IF(IF($H3219="","",INDEX([1]NKC!$E$10:$E$5007,$H3219))=$C$8,"",IF($H3219="","",INDEX([1]NKC!$F$10:$F$5007,$H3219)))</f>
        <v/>
      </c>
      <c r="F3219" s="55" t="str">
        <f ca="1">IF(IF($H3219="","",INDEX([1]NKC!$D$10:$D$5007,$H3219))=$C$8,"",IF($H3219="","",INDEX([1]NKC!$F$10:$F$5007,$H3219)))</f>
        <v/>
      </c>
      <c r="G3219" s="50">
        <f ca="1">IF(SUM(E3219:F3219)=0,0,$G$11+SUM(E$12:$E3219)-SUM(F$12:$F3219))</f>
        <v>0</v>
      </c>
      <c r="H3219" s="51" t="str">
        <f ca="1">IF(IF(TYPE(MATCH($C$8,OFFSET([1]NKC!$D$10,H3218,0):'[1]NKC'!$D$5007,0)+H3218)=16,"",MATCH($C$8,OFFSET([1]NKC!$D$10,H3218,0):'[1]NKC'!$D$5007,0)+H3218)&lt;IF(TYPE(MATCH($C$8,OFFSET([1]NKC!$E$10,H3218,0):'[1]NKC'!$E$5007,0)+H3218)=16,"",MATCH($C$8,OFFSET([1]NKC!$E$10,H3218,0):'[1]NKC'!$E$5007,0)+H3218),IF(TYPE(MATCH($C$8,OFFSET([1]NKC!$D$10,H3218,0):'[1]NKC'!$D$5007,0)+H3218)=16,"",MATCH($C$8,OFFSET([1]NKC!$D$10,H3218,0):'[1]NKC'!$D$5007,0)+H3218),IF(TYPE(MATCH($C$8,OFFSET([1]NKC!$E$10,H3218,0):'[1]NKC'!$E$5007,0)+H3218)=16,"",MATCH($C$8,OFFSET([1]NKC!$E$10,H3218,0):'[1]NKC'!$E$5007,0)+H3218))</f>
        <v/>
      </c>
    </row>
    <row r="3220" spans="1:8" s="52" customFormat="1" ht="14.25" hidden="1">
      <c r="A3220" s="45" t="str">
        <f ca="1">IF($H3220="","",INDEX([1]NKC!$A$10:$A$5007,$H3220))</f>
        <v/>
      </c>
      <c r="B3220" s="46" t="str">
        <f ca="1">IF($H3220="","",INDEX([1]NKC!$B$10:$B$5007,$H3220))</f>
        <v/>
      </c>
      <c r="C3220" s="47" t="str">
        <f ca="1">IF($H3220="","",INDEX([1]NKC!$C$10:$C$5007,$H3220))</f>
        <v/>
      </c>
      <c r="D3220" s="48" t="str">
        <f ca="1">IF(IF($H3220="","",INDEX([1]NKC!$D$10:$D$5007,$H3220))=$C$8,IF($H3220="","",INDEX([1]NKC!$E$10:$E$5007,$H3220)),IF($H3220="","",INDEX([1]NKC!$D$10:$D$5007,$H3220)))</f>
        <v/>
      </c>
      <c r="E3220" s="49" t="str">
        <f ca="1">IF(IF($H3220="","",INDEX([1]NKC!$E$10:$E$5007,$H3220))=$C$8,"",IF($H3220="","",INDEX([1]NKC!$F$10:$F$5007,$H3220)))</f>
        <v/>
      </c>
      <c r="F3220" s="55" t="str">
        <f ca="1">IF(IF($H3220="","",INDEX([1]NKC!$D$10:$D$5007,$H3220))=$C$8,"",IF($H3220="","",INDEX([1]NKC!$F$10:$F$5007,$H3220)))</f>
        <v/>
      </c>
      <c r="G3220" s="50">
        <f ca="1">IF(SUM(E3220:F3220)=0,0,$G$11+SUM(E$12:$E3220)-SUM(F$12:$F3220))</f>
        <v>0</v>
      </c>
      <c r="H3220" s="51" t="str">
        <f ca="1">IF(IF(TYPE(MATCH($C$8,OFFSET([1]NKC!$D$10,H3219,0):'[1]NKC'!$D$5007,0)+H3219)=16,"",MATCH($C$8,OFFSET([1]NKC!$D$10,H3219,0):'[1]NKC'!$D$5007,0)+H3219)&lt;IF(TYPE(MATCH($C$8,OFFSET([1]NKC!$E$10,H3219,0):'[1]NKC'!$E$5007,0)+H3219)=16,"",MATCH($C$8,OFFSET([1]NKC!$E$10,H3219,0):'[1]NKC'!$E$5007,0)+H3219),IF(TYPE(MATCH($C$8,OFFSET([1]NKC!$D$10,H3219,0):'[1]NKC'!$D$5007,0)+H3219)=16,"",MATCH($C$8,OFFSET([1]NKC!$D$10,H3219,0):'[1]NKC'!$D$5007,0)+H3219),IF(TYPE(MATCH($C$8,OFFSET([1]NKC!$E$10,H3219,0):'[1]NKC'!$E$5007,0)+H3219)=16,"",MATCH($C$8,OFFSET([1]NKC!$E$10,H3219,0):'[1]NKC'!$E$5007,0)+H3219))</f>
        <v/>
      </c>
    </row>
    <row r="3221" spans="1:8" s="52" customFormat="1" ht="14.25" hidden="1">
      <c r="A3221" s="45" t="str">
        <f ca="1">IF($H3221="","",INDEX([1]NKC!$A$10:$A$5007,$H3221))</f>
        <v/>
      </c>
      <c r="B3221" s="46" t="str">
        <f ca="1">IF($H3221="","",INDEX([1]NKC!$B$10:$B$5007,$H3221))</f>
        <v/>
      </c>
      <c r="C3221" s="47" t="str">
        <f ca="1">IF($H3221="","",INDEX([1]NKC!$C$10:$C$5007,$H3221))</f>
        <v/>
      </c>
      <c r="D3221" s="48" t="str">
        <f ca="1">IF(IF($H3221="","",INDEX([1]NKC!$D$10:$D$5007,$H3221))=$C$8,IF($H3221="","",INDEX([1]NKC!$E$10:$E$5007,$H3221)),IF($H3221="","",INDEX([1]NKC!$D$10:$D$5007,$H3221)))</f>
        <v/>
      </c>
      <c r="E3221" s="49" t="str">
        <f ca="1">IF(IF($H3221="","",INDEX([1]NKC!$E$10:$E$5007,$H3221))=$C$8,"",IF($H3221="","",INDEX([1]NKC!$F$10:$F$5007,$H3221)))</f>
        <v/>
      </c>
      <c r="F3221" s="55" t="str">
        <f ca="1">IF(IF($H3221="","",INDEX([1]NKC!$D$10:$D$5007,$H3221))=$C$8,"",IF($H3221="","",INDEX([1]NKC!$F$10:$F$5007,$H3221)))</f>
        <v/>
      </c>
      <c r="G3221" s="50">
        <f ca="1">IF(SUM(E3221:F3221)=0,0,$G$11+SUM(E$12:$E3221)-SUM(F$12:$F3221))</f>
        <v>0</v>
      </c>
      <c r="H3221" s="51" t="str">
        <f ca="1">IF(IF(TYPE(MATCH($C$8,OFFSET([1]NKC!$D$10,H3220,0):'[1]NKC'!$D$5007,0)+H3220)=16,"",MATCH($C$8,OFFSET([1]NKC!$D$10,H3220,0):'[1]NKC'!$D$5007,0)+H3220)&lt;IF(TYPE(MATCH($C$8,OFFSET([1]NKC!$E$10,H3220,0):'[1]NKC'!$E$5007,0)+H3220)=16,"",MATCH($C$8,OFFSET([1]NKC!$E$10,H3220,0):'[1]NKC'!$E$5007,0)+H3220),IF(TYPE(MATCH($C$8,OFFSET([1]NKC!$D$10,H3220,0):'[1]NKC'!$D$5007,0)+H3220)=16,"",MATCH($C$8,OFFSET([1]NKC!$D$10,H3220,0):'[1]NKC'!$D$5007,0)+H3220),IF(TYPE(MATCH($C$8,OFFSET([1]NKC!$E$10,H3220,0):'[1]NKC'!$E$5007,0)+H3220)=16,"",MATCH($C$8,OFFSET([1]NKC!$E$10,H3220,0):'[1]NKC'!$E$5007,0)+H3220))</f>
        <v/>
      </c>
    </row>
    <row r="3222" spans="1:8" s="52" customFormat="1" ht="14.25" hidden="1">
      <c r="A3222" s="45" t="str">
        <f ca="1">IF($H3222="","",INDEX([1]NKC!$A$10:$A$5007,$H3222))</f>
        <v/>
      </c>
      <c r="B3222" s="46" t="str">
        <f ca="1">IF($H3222="","",INDEX([1]NKC!$B$10:$B$5007,$H3222))</f>
        <v/>
      </c>
      <c r="C3222" s="47" t="str">
        <f ca="1">IF($H3222="","",INDEX([1]NKC!$C$10:$C$5007,$H3222))</f>
        <v/>
      </c>
      <c r="D3222" s="48" t="str">
        <f ca="1">IF(IF($H3222="","",INDEX([1]NKC!$D$10:$D$5007,$H3222))=$C$8,IF($H3222="","",INDEX([1]NKC!$E$10:$E$5007,$H3222)),IF($H3222="","",INDEX([1]NKC!$D$10:$D$5007,$H3222)))</f>
        <v/>
      </c>
      <c r="E3222" s="49" t="str">
        <f ca="1">IF(IF($H3222="","",INDEX([1]NKC!$E$10:$E$5007,$H3222))=$C$8,"",IF($H3222="","",INDEX([1]NKC!$F$10:$F$5007,$H3222)))</f>
        <v/>
      </c>
      <c r="F3222" s="55" t="str">
        <f ca="1">IF(IF($H3222="","",INDEX([1]NKC!$D$10:$D$5007,$H3222))=$C$8,"",IF($H3222="","",INDEX([1]NKC!$F$10:$F$5007,$H3222)))</f>
        <v/>
      </c>
      <c r="G3222" s="50">
        <f ca="1">IF(SUM(E3222:F3222)=0,0,$G$11+SUM(E$12:$E3222)-SUM(F$12:$F3222))</f>
        <v>0</v>
      </c>
      <c r="H3222" s="51" t="str">
        <f ca="1">IF(IF(TYPE(MATCH($C$8,OFFSET([1]NKC!$D$10,H3221,0):'[1]NKC'!$D$5007,0)+H3221)=16,"",MATCH($C$8,OFFSET([1]NKC!$D$10,H3221,0):'[1]NKC'!$D$5007,0)+H3221)&lt;IF(TYPE(MATCH($C$8,OFFSET([1]NKC!$E$10,H3221,0):'[1]NKC'!$E$5007,0)+H3221)=16,"",MATCH($C$8,OFFSET([1]NKC!$E$10,H3221,0):'[1]NKC'!$E$5007,0)+H3221),IF(TYPE(MATCH($C$8,OFFSET([1]NKC!$D$10,H3221,0):'[1]NKC'!$D$5007,0)+H3221)=16,"",MATCH($C$8,OFFSET([1]NKC!$D$10,H3221,0):'[1]NKC'!$D$5007,0)+H3221),IF(TYPE(MATCH($C$8,OFFSET([1]NKC!$E$10,H3221,0):'[1]NKC'!$E$5007,0)+H3221)=16,"",MATCH($C$8,OFFSET([1]NKC!$E$10,H3221,0):'[1]NKC'!$E$5007,0)+H3221))</f>
        <v/>
      </c>
    </row>
    <row r="3223" spans="1:8" s="52" customFormat="1" ht="14.25" hidden="1">
      <c r="A3223" s="45" t="str">
        <f ca="1">IF($H3223="","",INDEX([1]NKC!$A$10:$A$5007,$H3223))</f>
        <v/>
      </c>
      <c r="B3223" s="46" t="str">
        <f ca="1">IF($H3223="","",INDEX([1]NKC!$B$10:$B$5007,$H3223))</f>
        <v/>
      </c>
      <c r="C3223" s="47" t="str">
        <f ca="1">IF($H3223="","",INDEX([1]NKC!$C$10:$C$5007,$H3223))</f>
        <v/>
      </c>
      <c r="D3223" s="48" t="str">
        <f ca="1">IF(IF($H3223="","",INDEX([1]NKC!$D$10:$D$5007,$H3223))=$C$8,IF($H3223="","",INDEX([1]NKC!$E$10:$E$5007,$H3223)),IF($H3223="","",INDEX([1]NKC!$D$10:$D$5007,$H3223)))</f>
        <v/>
      </c>
      <c r="E3223" s="49" t="str">
        <f ca="1">IF(IF($H3223="","",INDEX([1]NKC!$E$10:$E$5007,$H3223))=$C$8,"",IF($H3223="","",INDEX([1]NKC!$F$10:$F$5007,$H3223)))</f>
        <v/>
      </c>
      <c r="F3223" s="55" t="str">
        <f ca="1">IF(IF($H3223="","",INDEX([1]NKC!$D$10:$D$5007,$H3223))=$C$8,"",IF($H3223="","",INDEX([1]NKC!$F$10:$F$5007,$H3223)))</f>
        <v/>
      </c>
      <c r="G3223" s="50">
        <f ca="1">IF(SUM(E3223:F3223)=0,0,$G$11+SUM(E$12:$E3223)-SUM(F$12:$F3223))</f>
        <v>0</v>
      </c>
      <c r="H3223" s="51" t="str">
        <f ca="1">IF(IF(TYPE(MATCH($C$8,OFFSET([1]NKC!$D$10,H3222,0):'[1]NKC'!$D$5007,0)+H3222)=16,"",MATCH($C$8,OFFSET([1]NKC!$D$10,H3222,0):'[1]NKC'!$D$5007,0)+H3222)&lt;IF(TYPE(MATCH($C$8,OFFSET([1]NKC!$E$10,H3222,0):'[1]NKC'!$E$5007,0)+H3222)=16,"",MATCH($C$8,OFFSET([1]NKC!$E$10,H3222,0):'[1]NKC'!$E$5007,0)+H3222),IF(TYPE(MATCH($C$8,OFFSET([1]NKC!$D$10,H3222,0):'[1]NKC'!$D$5007,0)+H3222)=16,"",MATCH($C$8,OFFSET([1]NKC!$D$10,H3222,0):'[1]NKC'!$D$5007,0)+H3222),IF(TYPE(MATCH($C$8,OFFSET([1]NKC!$E$10,H3222,0):'[1]NKC'!$E$5007,0)+H3222)=16,"",MATCH($C$8,OFFSET([1]NKC!$E$10,H3222,0):'[1]NKC'!$E$5007,0)+H3222))</f>
        <v/>
      </c>
    </row>
    <row r="3224" spans="1:8" s="52" customFormat="1" ht="14.25" hidden="1">
      <c r="A3224" s="45" t="str">
        <f ca="1">IF($H3224="","",INDEX([1]NKC!$A$10:$A$5007,$H3224))</f>
        <v/>
      </c>
      <c r="B3224" s="46" t="str">
        <f ca="1">IF($H3224="","",INDEX([1]NKC!$B$10:$B$5007,$H3224))</f>
        <v/>
      </c>
      <c r="C3224" s="47" t="str">
        <f ca="1">IF($H3224="","",INDEX([1]NKC!$C$10:$C$5007,$H3224))</f>
        <v/>
      </c>
      <c r="D3224" s="48" t="str">
        <f ca="1">IF(IF($H3224="","",INDEX([1]NKC!$D$10:$D$5007,$H3224))=$C$8,IF($H3224="","",INDEX([1]NKC!$E$10:$E$5007,$H3224)),IF($H3224="","",INDEX([1]NKC!$D$10:$D$5007,$H3224)))</f>
        <v/>
      </c>
      <c r="E3224" s="49" t="str">
        <f ca="1">IF(IF($H3224="","",INDEX([1]NKC!$E$10:$E$5007,$H3224))=$C$8,"",IF($H3224="","",INDEX([1]NKC!$F$10:$F$5007,$H3224)))</f>
        <v/>
      </c>
      <c r="F3224" s="55" t="str">
        <f ca="1">IF(IF($H3224="","",INDEX([1]NKC!$D$10:$D$5007,$H3224))=$C$8,"",IF($H3224="","",INDEX([1]NKC!$F$10:$F$5007,$H3224)))</f>
        <v/>
      </c>
      <c r="G3224" s="50">
        <f ca="1">IF(SUM(E3224:F3224)=0,0,$G$11+SUM(E$12:$E3224)-SUM(F$12:$F3224))</f>
        <v>0</v>
      </c>
      <c r="H3224" s="51" t="str">
        <f ca="1">IF(IF(TYPE(MATCH($C$8,OFFSET([1]NKC!$D$10,H3223,0):'[1]NKC'!$D$5007,0)+H3223)=16,"",MATCH($C$8,OFFSET([1]NKC!$D$10,H3223,0):'[1]NKC'!$D$5007,0)+H3223)&lt;IF(TYPE(MATCH($C$8,OFFSET([1]NKC!$E$10,H3223,0):'[1]NKC'!$E$5007,0)+H3223)=16,"",MATCH($C$8,OFFSET([1]NKC!$E$10,H3223,0):'[1]NKC'!$E$5007,0)+H3223),IF(TYPE(MATCH($C$8,OFFSET([1]NKC!$D$10,H3223,0):'[1]NKC'!$D$5007,0)+H3223)=16,"",MATCH($C$8,OFFSET([1]NKC!$D$10,H3223,0):'[1]NKC'!$D$5007,0)+H3223),IF(TYPE(MATCH($C$8,OFFSET([1]NKC!$E$10,H3223,0):'[1]NKC'!$E$5007,0)+H3223)=16,"",MATCH($C$8,OFFSET([1]NKC!$E$10,H3223,0):'[1]NKC'!$E$5007,0)+H3223))</f>
        <v/>
      </c>
    </row>
    <row r="3225" spans="1:8" s="52" customFormat="1" ht="14.25" hidden="1">
      <c r="A3225" s="45" t="str">
        <f ca="1">IF($H3225="","",INDEX([1]NKC!$A$10:$A$5007,$H3225))</f>
        <v/>
      </c>
      <c r="B3225" s="46" t="str">
        <f ca="1">IF($H3225="","",INDEX([1]NKC!$B$10:$B$5007,$H3225))</f>
        <v/>
      </c>
      <c r="C3225" s="47" t="str">
        <f ca="1">IF($H3225="","",INDEX([1]NKC!$C$10:$C$5007,$H3225))</f>
        <v/>
      </c>
      <c r="D3225" s="48" t="str">
        <f ca="1">IF(IF($H3225="","",INDEX([1]NKC!$D$10:$D$5007,$H3225))=$C$8,IF($H3225="","",INDEX([1]NKC!$E$10:$E$5007,$H3225)),IF($H3225="","",INDEX([1]NKC!$D$10:$D$5007,$H3225)))</f>
        <v/>
      </c>
      <c r="E3225" s="49" t="str">
        <f ca="1">IF(IF($H3225="","",INDEX([1]NKC!$E$10:$E$5007,$H3225))=$C$8,"",IF($H3225="","",INDEX([1]NKC!$F$10:$F$5007,$H3225)))</f>
        <v/>
      </c>
      <c r="F3225" s="55" t="str">
        <f ca="1">IF(IF($H3225="","",INDEX([1]NKC!$D$10:$D$5007,$H3225))=$C$8,"",IF($H3225="","",INDEX([1]NKC!$F$10:$F$5007,$H3225)))</f>
        <v/>
      </c>
      <c r="G3225" s="50">
        <f ca="1">IF(SUM(E3225:F3225)=0,0,$G$11+SUM(E$12:$E3225)-SUM(F$12:$F3225))</f>
        <v>0</v>
      </c>
      <c r="H3225" s="51" t="str">
        <f ca="1">IF(IF(TYPE(MATCH($C$8,OFFSET([1]NKC!$D$10,H3224,0):'[1]NKC'!$D$5007,0)+H3224)=16,"",MATCH($C$8,OFFSET([1]NKC!$D$10,H3224,0):'[1]NKC'!$D$5007,0)+H3224)&lt;IF(TYPE(MATCH($C$8,OFFSET([1]NKC!$E$10,H3224,0):'[1]NKC'!$E$5007,0)+H3224)=16,"",MATCH($C$8,OFFSET([1]NKC!$E$10,H3224,0):'[1]NKC'!$E$5007,0)+H3224),IF(TYPE(MATCH($C$8,OFFSET([1]NKC!$D$10,H3224,0):'[1]NKC'!$D$5007,0)+H3224)=16,"",MATCH($C$8,OFFSET([1]NKC!$D$10,H3224,0):'[1]NKC'!$D$5007,0)+H3224),IF(TYPE(MATCH($C$8,OFFSET([1]NKC!$E$10,H3224,0):'[1]NKC'!$E$5007,0)+H3224)=16,"",MATCH($C$8,OFFSET([1]NKC!$E$10,H3224,0):'[1]NKC'!$E$5007,0)+H3224))</f>
        <v/>
      </c>
    </row>
    <row r="3226" spans="1:8" s="52" customFormat="1" ht="14.25" hidden="1">
      <c r="A3226" s="45" t="str">
        <f ca="1">IF($H3226="","",INDEX([1]NKC!$A$10:$A$5007,$H3226))</f>
        <v/>
      </c>
      <c r="B3226" s="46" t="str">
        <f ca="1">IF($H3226="","",INDEX([1]NKC!$B$10:$B$5007,$H3226))</f>
        <v/>
      </c>
      <c r="C3226" s="47" t="str">
        <f ca="1">IF($H3226="","",INDEX([1]NKC!$C$10:$C$5007,$H3226))</f>
        <v/>
      </c>
      <c r="D3226" s="48" t="str">
        <f ca="1">IF(IF($H3226="","",INDEX([1]NKC!$D$10:$D$5007,$H3226))=$C$8,IF($H3226="","",INDEX([1]NKC!$E$10:$E$5007,$H3226)),IF($H3226="","",INDEX([1]NKC!$D$10:$D$5007,$H3226)))</f>
        <v/>
      </c>
      <c r="E3226" s="49" t="str">
        <f ca="1">IF(IF($H3226="","",INDEX([1]NKC!$E$10:$E$5007,$H3226))=$C$8,"",IF($H3226="","",INDEX([1]NKC!$F$10:$F$5007,$H3226)))</f>
        <v/>
      </c>
      <c r="F3226" s="55" t="str">
        <f ca="1">IF(IF($H3226="","",INDEX([1]NKC!$D$10:$D$5007,$H3226))=$C$8,"",IF($H3226="","",INDEX([1]NKC!$F$10:$F$5007,$H3226)))</f>
        <v/>
      </c>
      <c r="G3226" s="50">
        <f ca="1">IF(SUM(E3226:F3226)=0,0,$G$11+SUM(E$12:$E3226)-SUM(F$12:$F3226))</f>
        <v>0</v>
      </c>
      <c r="H3226" s="51" t="str">
        <f ca="1">IF(IF(TYPE(MATCH($C$8,OFFSET([1]NKC!$D$10,H3225,0):'[1]NKC'!$D$5007,0)+H3225)=16,"",MATCH($C$8,OFFSET([1]NKC!$D$10,H3225,0):'[1]NKC'!$D$5007,0)+H3225)&lt;IF(TYPE(MATCH($C$8,OFFSET([1]NKC!$E$10,H3225,0):'[1]NKC'!$E$5007,0)+H3225)=16,"",MATCH($C$8,OFFSET([1]NKC!$E$10,H3225,0):'[1]NKC'!$E$5007,0)+H3225),IF(TYPE(MATCH($C$8,OFFSET([1]NKC!$D$10,H3225,0):'[1]NKC'!$D$5007,0)+H3225)=16,"",MATCH($C$8,OFFSET([1]NKC!$D$10,H3225,0):'[1]NKC'!$D$5007,0)+H3225),IF(TYPE(MATCH($C$8,OFFSET([1]NKC!$E$10,H3225,0):'[1]NKC'!$E$5007,0)+H3225)=16,"",MATCH($C$8,OFFSET([1]NKC!$E$10,H3225,0):'[1]NKC'!$E$5007,0)+H3225))</f>
        <v/>
      </c>
    </row>
    <row r="3227" spans="1:8" s="52" customFormat="1" ht="14.25" hidden="1">
      <c r="A3227" s="45" t="str">
        <f ca="1">IF($H3227="","",INDEX([1]NKC!$A$10:$A$5007,$H3227))</f>
        <v/>
      </c>
      <c r="B3227" s="46" t="str">
        <f ca="1">IF($H3227="","",INDEX([1]NKC!$B$10:$B$5007,$H3227))</f>
        <v/>
      </c>
      <c r="C3227" s="47" t="str">
        <f ca="1">IF($H3227="","",INDEX([1]NKC!$C$10:$C$5007,$H3227))</f>
        <v/>
      </c>
      <c r="D3227" s="48" t="str">
        <f ca="1">IF(IF($H3227="","",INDEX([1]NKC!$D$10:$D$5007,$H3227))=$C$8,IF($H3227="","",INDEX([1]NKC!$E$10:$E$5007,$H3227)),IF($H3227="","",INDEX([1]NKC!$D$10:$D$5007,$H3227)))</f>
        <v/>
      </c>
      <c r="E3227" s="49" t="str">
        <f ca="1">IF(IF($H3227="","",INDEX([1]NKC!$E$10:$E$5007,$H3227))=$C$8,"",IF($H3227="","",INDEX([1]NKC!$F$10:$F$5007,$H3227)))</f>
        <v/>
      </c>
      <c r="F3227" s="55" t="str">
        <f ca="1">IF(IF($H3227="","",INDEX([1]NKC!$D$10:$D$5007,$H3227))=$C$8,"",IF($H3227="","",INDEX([1]NKC!$F$10:$F$5007,$H3227)))</f>
        <v/>
      </c>
      <c r="G3227" s="50">
        <f ca="1">IF(SUM(E3227:F3227)=0,0,$G$11+SUM(E$12:$E3227)-SUM(F$12:$F3227))</f>
        <v>0</v>
      </c>
      <c r="H3227" s="51" t="str">
        <f ca="1">IF(IF(TYPE(MATCH($C$8,OFFSET([1]NKC!$D$10,H3226,0):'[1]NKC'!$D$5007,0)+H3226)=16,"",MATCH($C$8,OFFSET([1]NKC!$D$10,H3226,0):'[1]NKC'!$D$5007,0)+H3226)&lt;IF(TYPE(MATCH($C$8,OFFSET([1]NKC!$E$10,H3226,0):'[1]NKC'!$E$5007,0)+H3226)=16,"",MATCH($C$8,OFFSET([1]NKC!$E$10,H3226,0):'[1]NKC'!$E$5007,0)+H3226),IF(TYPE(MATCH($C$8,OFFSET([1]NKC!$D$10,H3226,0):'[1]NKC'!$D$5007,0)+H3226)=16,"",MATCH($C$8,OFFSET([1]NKC!$D$10,H3226,0):'[1]NKC'!$D$5007,0)+H3226),IF(TYPE(MATCH($C$8,OFFSET([1]NKC!$E$10,H3226,0):'[1]NKC'!$E$5007,0)+H3226)=16,"",MATCH($C$8,OFFSET([1]NKC!$E$10,H3226,0):'[1]NKC'!$E$5007,0)+H3226))</f>
        <v/>
      </c>
    </row>
    <row r="3228" spans="1:8" s="52" customFormat="1" ht="14.25" hidden="1">
      <c r="A3228" s="45" t="str">
        <f ca="1">IF($H3228="","",INDEX([1]NKC!$A$10:$A$5007,$H3228))</f>
        <v/>
      </c>
      <c r="B3228" s="46" t="str">
        <f ca="1">IF($H3228="","",INDEX([1]NKC!$B$10:$B$5007,$H3228))</f>
        <v/>
      </c>
      <c r="C3228" s="47" t="str">
        <f ca="1">IF($H3228="","",INDEX([1]NKC!$C$10:$C$5007,$H3228))</f>
        <v/>
      </c>
      <c r="D3228" s="48" t="str">
        <f ca="1">IF(IF($H3228="","",INDEX([1]NKC!$D$10:$D$5007,$H3228))=$C$8,IF($H3228="","",INDEX([1]NKC!$E$10:$E$5007,$H3228)),IF($H3228="","",INDEX([1]NKC!$D$10:$D$5007,$H3228)))</f>
        <v/>
      </c>
      <c r="E3228" s="49" t="str">
        <f ca="1">IF(IF($H3228="","",INDEX([1]NKC!$E$10:$E$5007,$H3228))=$C$8,"",IF($H3228="","",INDEX([1]NKC!$F$10:$F$5007,$H3228)))</f>
        <v/>
      </c>
      <c r="F3228" s="55" t="str">
        <f ca="1">IF(IF($H3228="","",INDEX([1]NKC!$D$10:$D$5007,$H3228))=$C$8,"",IF($H3228="","",INDEX([1]NKC!$F$10:$F$5007,$H3228)))</f>
        <v/>
      </c>
      <c r="G3228" s="50">
        <f ca="1">IF(SUM(E3228:F3228)=0,0,$G$11+SUM(E$12:$E3228)-SUM(F$12:$F3228))</f>
        <v>0</v>
      </c>
      <c r="H3228" s="51" t="str">
        <f ca="1">IF(IF(TYPE(MATCH($C$8,OFFSET([1]NKC!$D$10,H3227,0):'[1]NKC'!$D$5007,0)+H3227)=16,"",MATCH($C$8,OFFSET([1]NKC!$D$10,H3227,0):'[1]NKC'!$D$5007,0)+H3227)&lt;IF(TYPE(MATCH($C$8,OFFSET([1]NKC!$E$10,H3227,0):'[1]NKC'!$E$5007,0)+H3227)=16,"",MATCH($C$8,OFFSET([1]NKC!$E$10,H3227,0):'[1]NKC'!$E$5007,0)+H3227),IF(TYPE(MATCH($C$8,OFFSET([1]NKC!$D$10,H3227,0):'[1]NKC'!$D$5007,0)+H3227)=16,"",MATCH($C$8,OFFSET([1]NKC!$D$10,H3227,0):'[1]NKC'!$D$5007,0)+H3227),IF(TYPE(MATCH($C$8,OFFSET([1]NKC!$E$10,H3227,0):'[1]NKC'!$E$5007,0)+H3227)=16,"",MATCH($C$8,OFFSET([1]NKC!$E$10,H3227,0):'[1]NKC'!$E$5007,0)+H3227))</f>
        <v/>
      </c>
    </row>
    <row r="3229" spans="1:8" s="52" customFormat="1" ht="14.25" hidden="1">
      <c r="A3229" s="45" t="str">
        <f ca="1">IF($H3229="","",INDEX([1]NKC!$A$10:$A$5007,$H3229))</f>
        <v/>
      </c>
      <c r="B3229" s="46" t="str">
        <f ca="1">IF($H3229="","",INDEX([1]NKC!$B$10:$B$5007,$H3229))</f>
        <v/>
      </c>
      <c r="C3229" s="47" t="str">
        <f ca="1">IF($H3229="","",INDEX([1]NKC!$C$10:$C$5007,$H3229))</f>
        <v/>
      </c>
      <c r="D3229" s="48" t="str">
        <f ca="1">IF(IF($H3229="","",INDEX([1]NKC!$D$10:$D$5007,$H3229))=$C$8,IF($H3229="","",INDEX([1]NKC!$E$10:$E$5007,$H3229)),IF($H3229="","",INDEX([1]NKC!$D$10:$D$5007,$H3229)))</f>
        <v/>
      </c>
      <c r="E3229" s="49" t="str">
        <f ca="1">IF(IF($H3229="","",INDEX([1]NKC!$E$10:$E$5007,$H3229))=$C$8,"",IF($H3229="","",INDEX([1]NKC!$F$10:$F$5007,$H3229)))</f>
        <v/>
      </c>
      <c r="F3229" s="55" t="str">
        <f ca="1">IF(IF($H3229="","",INDEX([1]NKC!$D$10:$D$5007,$H3229))=$C$8,"",IF($H3229="","",INDEX([1]NKC!$F$10:$F$5007,$H3229)))</f>
        <v/>
      </c>
      <c r="G3229" s="50">
        <f ca="1">IF(SUM(E3229:F3229)=0,0,$G$11+SUM(E$12:$E3229)-SUM(F$12:$F3229))</f>
        <v>0</v>
      </c>
      <c r="H3229" s="51" t="str">
        <f ca="1">IF(IF(TYPE(MATCH($C$8,OFFSET([1]NKC!$D$10,H3228,0):'[1]NKC'!$D$5007,0)+H3228)=16,"",MATCH($C$8,OFFSET([1]NKC!$D$10,H3228,0):'[1]NKC'!$D$5007,0)+H3228)&lt;IF(TYPE(MATCH($C$8,OFFSET([1]NKC!$E$10,H3228,0):'[1]NKC'!$E$5007,0)+H3228)=16,"",MATCH($C$8,OFFSET([1]NKC!$E$10,H3228,0):'[1]NKC'!$E$5007,0)+H3228),IF(TYPE(MATCH($C$8,OFFSET([1]NKC!$D$10,H3228,0):'[1]NKC'!$D$5007,0)+H3228)=16,"",MATCH($C$8,OFFSET([1]NKC!$D$10,H3228,0):'[1]NKC'!$D$5007,0)+H3228),IF(TYPE(MATCH($C$8,OFFSET([1]NKC!$E$10,H3228,0):'[1]NKC'!$E$5007,0)+H3228)=16,"",MATCH($C$8,OFFSET([1]NKC!$E$10,H3228,0):'[1]NKC'!$E$5007,0)+H3228))</f>
        <v/>
      </c>
    </row>
    <row r="3230" spans="1:8" s="52" customFormat="1" ht="14.25" hidden="1">
      <c r="A3230" s="45" t="str">
        <f ca="1">IF($H3230="","",INDEX([1]NKC!$A$10:$A$5007,$H3230))</f>
        <v/>
      </c>
      <c r="B3230" s="46" t="str">
        <f ca="1">IF($H3230="","",INDEX([1]NKC!$B$10:$B$5007,$H3230))</f>
        <v/>
      </c>
      <c r="C3230" s="47" t="str">
        <f ca="1">IF($H3230="","",INDEX([1]NKC!$C$10:$C$5007,$H3230))</f>
        <v/>
      </c>
      <c r="D3230" s="48" t="str">
        <f ca="1">IF(IF($H3230="","",INDEX([1]NKC!$D$10:$D$5007,$H3230))=$C$8,IF($H3230="","",INDEX([1]NKC!$E$10:$E$5007,$H3230)),IF($H3230="","",INDEX([1]NKC!$D$10:$D$5007,$H3230)))</f>
        <v/>
      </c>
      <c r="E3230" s="49" t="str">
        <f ca="1">IF(IF($H3230="","",INDEX([1]NKC!$E$10:$E$5007,$H3230))=$C$8,"",IF($H3230="","",INDEX([1]NKC!$F$10:$F$5007,$H3230)))</f>
        <v/>
      </c>
      <c r="F3230" s="55" t="str">
        <f ca="1">IF(IF($H3230="","",INDEX([1]NKC!$D$10:$D$5007,$H3230))=$C$8,"",IF($H3230="","",INDEX([1]NKC!$F$10:$F$5007,$H3230)))</f>
        <v/>
      </c>
      <c r="G3230" s="50">
        <f ca="1">IF(SUM(E3230:F3230)=0,0,$G$11+SUM(E$12:$E3230)-SUM(F$12:$F3230))</f>
        <v>0</v>
      </c>
      <c r="H3230" s="51" t="str">
        <f ca="1">IF(IF(TYPE(MATCH($C$8,OFFSET([1]NKC!$D$10,H3229,0):'[1]NKC'!$D$5007,0)+H3229)=16,"",MATCH($C$8,OFFSET([1]NKC!$D$10,H3229,0):'[1]NKC'!$D$5007,0)+H3229)&lt;IF(TYPE(MATCH($C$8,OFFSET([1]NKC!$E$10,H3229,0):'[1]NKC'!$E$5007,0)+H3229)=16,"",MATCH($C$8,OFFSET([1]NKC!$E$10,H3229,0):'[1]NKC'!$E$5007,0)+H3229),IF(TYPE(MATCH($C$8,OFFSET([1]NKC!$D$10,H3229,0):'[1]NKC'!$D$5007,0)+H3229)=16,"",MATCH($C$8,OFFSET([1]NKC!$D$10,H3229,0):'[1]NKC'!$D$5007,0)+H3229),IF(TYPE(MATCH($C$8,OFFSET([1]NKC!$E$10,H3229,0):'[1]NKC'!$E$5007,0)+H3229)=16,"",MATCH($C$8,OFFSET([1]NKC!$E$10,H3229,0):'[1]NKC'!$E$5007,0)+H3229))</f>
        <v/>
      </c>
    </row>
    <row r="3231" spans="1:8" s="52" customFormat="1" ht="14.25" hidden="1">
      <c r="A3231" s="45" t="str">
        <f ca="1">IF($H3231="","",INDEX([1]NKC!$A$10:$A$5007,$H3231))</f>
        <v/>
      </c>
      <c r="B3231" s="46" t="str">
        <f ca="1">IF($H3231="","",INDEX([1]NKC!$B$10:$B$5007,$H3231))</f>
        <v/>
      </c>
      <c r="C3231" s="47" t="str">
        <f ca="1">IF($H3231="","",INDEX([1]NKC!$C$10:$C$5007,$H3231))</f>
        <v/>
      </c>
      <c r="D3231" s="48" t="str">
        <f ca="1">IF(IF($H3231="","",INDEX([1]NKC!$D$10:$D$5007,$H3231))=$C$8,IF($H3231="","",INDEX([1]NKC!$E$10:$E$5007,$H3231)),IF($H3231="","",INDEX([1]NKC!$D$10:$D$5007,$H3231)))</f>
        <v/>
      </c>
      <c r="E3231" s="49" t="str">
        <f ca="1">IF(IF($H3231="","",INDEX([1]NKC!$E$10:$E$5007,$H3231))=$C$8,"",IF($H3231="","",INDEX([1]NKC!$F$10:$F$5007,$H3231)))</f>
        <v/>
      </c>
      <c r="F3231" s="55" t="str">
        <f ca="1">IF(IF($H3231="","",INDEX([1]NKC!$D$10:$D$5007,$H3231))=$C$8,"",IF($H3231="","",INDEX([1]NKC!$F$10:$F$5007,$H3231)))</f>
        <v/>
      </c>
      <c r="G3231" s="50">
        <f ca="1">IF(SUM(E3231:F3231)=0,0,$G$11+SUM(E$12:$E3231)-SUM(F$12:$F3231))</f>
        <v>0</v>
      </c>
      <c r="H3231" s="51" t="str">
        <f ca="1">IF(IF(TYPE(MATCH($C$8,OFFSET([1]NKC!$D$10,H3230,0):'[1]NKC'!$D$5007,0)+H3230)=16,"",MATCH($C$8,OFFSET([1]NKC!$D$10,H3230,0):'[1]NKC'!$D$5007,0)+H3230)&lt;IF(TYPE(MATCH($C$8,OFFSET([1]NKC!$E$10,H3230,0):'[1]NKC'!$E$5007,0)+H3230)=16,"",MATCH($C$8,OFFSET([1]NKC!$E$10,H3230,0):'[1]NKC'!$E$5007,0)+H3230),IF(TYPE(MATCH($C$8,OFFSET([1]NKC!$D$10,H3230,0):'[1]NKC'!$D$5007,0)+H3230)=16,"",MATCH($C$8,OFFSET([1]NKC!$D$10,H3230,0):'[1]NKC'!$D$5007,0)+H3230),IF(TYPE(MATCH($C$8,OFFSET([1]NKC!$E$10,H3230,0):'[1]NKC'!$E$5007,0)+H3230)=16,"",MATCH($C$8,OFFSET([1]NKC!$E$10,H3230,0):'[1]NKC'!$E$5007,0)+H3230))</f>
        <v/>
      </c>
    </row>
    <row r="3232" spans="1:8" s="52" customFormat="1" ht="14.25" hidden="1">
      <c r="A3232" s="45" t="str">
        <f ca="1">IF($H3232="","",INDEX([1]NKC!$A$10:$A$5007,$H3232))</f>
        <v/>
      </c>
      <c r="B3232" s="46" t="str">
        <f ca="1">IF($H3232="","",INDEX([1]NKC!$B$10:$B$5007,$H3232))</f>
        <v/>
      </c>
      <c r="C3232" s="47" t="str">
        <f ca="1">IF($H3232="","",INDEX([1]NKC!$C$10:$C$5007,$H3232))</f>
        <v/>
      </c>
      <c r="D3232" s="48" t="str">
        <f ca="1">IF(IF($H3232="","",INDEX([1]NKC!$D$10:$D$5007,$H3232))=$C$8,IF($H3232="","",INDEX([1]NKC!$E$10:$E$5007,$H3232)),IF($H3232="","",INDEX([1]NKC!$D$10:$D$5007,$H3232)))</f>
        <v/>
      </c>
      <c r="E3232" s="49" t="str">
        <f ca="1">IF(IF($H3232="","",INDEX([1]NKC!$E$10:$E$5007,$H3232))=$C$8,"",IF($H3232="","",INDEX([1]NKC!$F$10:$F$5007,$H3232)))</f>
        <v/>
      </c>
      <c r="F3232" s="55" t="str">
        <f ca="1">IF(IF($H3232="","",INDEX([1]NKC!$D$10:$D$5007,$H3232))=$C$8,"",IF($H3232="","",INDEX([1]NKC!$F$10:$F$5007,$H3232)))</f>
        <v/>
      </c>
      <c r="G3232" s="50">
        <f ca="1">IF(SUM(E3232:F3232)=0,0,$G$11+SUM(E$12:$E3232)-SUM(F$12:$F3232))</f>
        <v>0</v>
      </c>
      <c r="H3232" s="51" t="str">
        <f ca="1">IF(IF(TYPE(MATCH($C$8,OFFSET([1]NKC!$D$10,H3231,0):'[1]NKC'!$D$5007,0)+H3231)=16,"",MATCH($C$8,OFFSET([1]NKC!$D$10,H3231,0):'[1]NKC'!$D$5007,0)+H3231)&lt;IF(TYPE(MATCH($C$8,OFFSET([1]NKC!$E$10,H3231,0):'[1]NKC'!$E$5007,0)+H3231)=16,"",MATCH($C$8,OFFSET([1]NKC!$E$10,H3231,0):'[1]NKC'!$E$5007,0)+H3231),IF(TYPE(MATCH($C$8,OFFSET([1]NKC!$D$10,H3231,0):'[1]NKC'!$D$5007,0)+H3231)=16,"",MATCH($C$8,OFFSET([1]NKC!$D$10,H3231,0):'[1]NKC'!$D$5007,0)+H3231),IF(TYPE(MATCH($C$8,OFFSET([1]NKC!$E$10,H3231,0):'[1]NKC'!$E$5007,0)+H3231)=16,"",MATCH($C$8,OFFSET([1]NKC!$E$10,H3231,0):'[1]NKC'!$E$5007,0)+H3231))</f>
        <v/>
      </c>
    </row>
    <row r="3233" spans="1:8" s="52" customFormat="1" ht="14.25" hidden="1">
      <c r="A3233" s="45" t="str">
        <f ca="1">IF($H3233="","",INDEX([1]NKC!$A$10:$A$5007,$H3233))</f>
        <v/>
      </c>
      <c r="B3233" s="46" t="str">
        <f ca="1">IF($H3233="","",INDEX([1]NKC!$B$10:$B$5007,$H3233))</f>
        <v/>
      </c>
      <c r="C3233" s="47" t="str">
        <f ca="1">IF($H3233="","",INDEX([1]NKC!$C$10:$C$5007,$H3233))</f>
        <v/>
      </c>
      <c r="D3233" s="48" t="str">
        <f ca="1">IF(IF($H3233="","",INDEX([1]NKC!$D$10:$D$5007,$H3233))=$C$8,IF($H3233="","",INDEX([1]NKC!$E$10:$E$5007,$H3233)),IF($H3233="","",INDEX([1]NKC!$D$10:$D$5007,$H3233)))</f>
        <v/>
      </c>
      <c r="E3233" s="49" t="str">
        <f ca="1">IF(IF($H3233="","",INDEX([1]NKC!$E$10:$E$5007,$H3233))=$C$8,"",IF($H3233="","",INDEX([1]NKC!$F$10:$F$5007,$H3233)))</f>
        <v/>
      </c>
      <c r="F3233" s="55" t="str">
        <f ca="1">IF(IF($H3233="","",INDEX([1]NKC!$D$10:$D$5007,$H3233))=$C$8,"",IF($H3233="","",INDEX([1]NKC!$F$10:$F$5007,$H3233)))</f>
        <v/>
      </c>
      <c r="G3233" s="50">
        <f ca="1">IF(SUM(E3233:F3233)=0,0,$G$11+SUM(E$12:$E3233)-SUM(F$12:$F3233))</f>
        <v>0</v>
      </c>
      <c r="H3233" s="51" t="str">
        <f ca="1">IF(IF(TYPE(MATCH($C$8,OFFSET([1]NKC!$D$10,H3232,0):'[1]NKC'!$D$5007,0)+H3232)=16,"",MATCH($C$8,OFFSET([1]NKC!$D$10,H3232,0):'[1]NKC'!$D$5007,0)+H3232)&lt;IF(TYPE(MATCH($C$8,OFFSET([1]NKC!$E$10,H3232,0):'[1]NKC'!$E$5007,0)+H3232)=16,"",MATCH($C$8,OFFSET([1]NKC!$E$10,H3232,0):'[1]NKC'!$E$5007,0)+H3232),IF(TYPE(MATCH($C$8,OFFSET([1]NKC!$D$10,H3232,0):'[1]NKC'!$D$5007,0)+H3232)=16,"",MATCH($C$8,OFFSET([1]NKC!$D$10,H3232,0):'[1]NKC'!$D$5007,0)+H3232),IF(TYPE(MATCH($C$8,OFFSET([1]NKC!$E$10,H3232,0):'[1]NKC'!$E$5007,0)+H3232)=16,"",MATCH($C$8,OFFSET([1]NKC!$E$10,H3232,0):'[1]NKC'!$E$5007,0)+H3232))</f>
        <v/>
      </c>
    </row>
    <row r="3234" spans="1:8" s="52" customFormat="1" ht="14.25" hidden="1">
      <c r="A3234" s="45" t="str">
        <f ca="1">IF($H3234="","",INDEX([1]NKC!$A$10:$A$5007,$H3234))</f>
        <v/>
      </c>
      <c r="B3234" s="46" t="str">
        <f ca="1">IF($H3234="","",INDEX([1]NKC!$B$10:$B$5007,$H3234))</f>
        <v/>
      </c>
      <c r="C3234" s="47" t="str">
        <f ca="1">IF($H3234="","",INDEX([1]NKC!$C$10:$C$5007,$H3234))</f>
        <v/>
      </c>
      <c r="D3234" s="48" t="str">
        <f ca="1">IF(IF($H3234="","",INDEX([1]NKC!$D$10:$D$5007,$H3234))=$C$8,IF($H3234="","",INDEX([1]NKC!$E$10:$E$5007,$H3234)),IF($H3234="","",INDEX([1]NKC!$D$10:$D$5007,$H3234)))</f>
        <v/>
      </c>
      <c r="E3234" s="49" t="str">
        <f ca="1">IF(IF($H3234="","",INDEX([1]NKC!$E$10:$E$5007,$H3234))=$C$8,"",IF($H3234="","",INDEX([1]NKC!$F$10:$F$5007,$H3234)))</f>
        <v/>
      </c>
      <c r="F3234" s="55" t="str">
        <f ca="1">IF(IF($H3234="","",INDEX([1]NKC!$D$10:$D$5007,$H3234))=$C$8,"",IF($H3234="","",INDEX([1]NKC!$F$10:$F$5007,$H3234)))</f>
        <v/>
      </c>
      <c r="G3234" s="50">
        <f ca="1">IF(SUM(E3234:F3234)=0,0,$G$11+SUM(E$12:$E3234)-SUM(F$12:$F3234))</f>
        <v>0</v>
      </c>
      <c r="H3234" s="51" t="str">
        <f ca="1">IF(IF(TYPE(MATCH($C$8,OFFSET([1]NKC!$D$10,H3233,0):'[1]NKC'!$D$5007,0)+H3233)=16,"",MATCH($C$8,OFFSET([1]NKC!$D$10,H3233,0):'[1]NKC'!$D$5007,0)+H3233)&lt;IF(TYPE(MATCH($C$8,OFFSET([1]NKC!$E$10,H3233,0):'[1]NKC'!$E$5007,0)+H3233)=16,"",MATCH($C$8,OFFSET([1]NKC!$E$10,H3233,0):'[1]NKC'!$E$5007,0)+H3233),IF(TYPE(MATCH($C$8,OFFSET([1]NKC!$D$10,H3233,0):'[1]NKC'!$D$5007,0)+H3233)=16,"",MATCH($C$8,OFFSET([1]NKC!$D$10,H3233,0):'[1]NKC'!$D$5007,0)+H3233),IF(TYPE(MATCH($C$8,OFFSET([1]NKC!$E$10,H3233,0):'[1]NKC'!$E$5007,0)+H3233)=16,"",MATCH($C$8,OFFSET([1]NKC!$E$10,H3233,0):'[1]NKC'!$E$5007,0)+H3233))</f>
        <v/>
      </c>
    </row>
    <row r="3235" spans="1:8" s="52" customFormat="1" ht="14.25" hidden="1">
      <c r="A3235" s="45" t="str">
        <f ca="1">IF($H3235="","",INDEX([1]NKC!$A$10:$A$5007,$H3235))</f>
        <v/>
      </c>
      <c r="B3235" s="46" t="str">
        <f ca="1">IF($H3235="","",INDEX([1]NKC!$B$10:$B$5007,$H3235))</f>
        <v/>
      </c>
      <c r="C3235" s="47" t="str">
        <f ca="1">IF($H3235="","",INDEX([1]NKC!$C$10:$C$5007,$H3235))</f>
        <v/>
      </c>
      <c r="D3235" s="48" t="str">
        <f ca="1">IF(IF($H3235="","",INDEX([1]NKC!$D$10:$D$5007,$H3235))=$C$8,IF($H3235="","",INDEX([1]NKC!$E$10:$E$5007,$H3235)),IF($H3235="","",INDEX([1]NKC!$D$10:$D$5007,$H3235)))</f>
        <v/>
      </c>
      <c r="E3235" s="49" t="str">
        <f ca="1">IF(IF($H3235="","",INDEX([1]NKC!$E$10:$E$5007,$H3235))=$C$8,"",IF($H3235="","",INDEX([1]NKC!$F$10:$F$5007,$H3235)))</f>
        <v/>
      </c>
      <c r="F3235" s="55" t="str">
        <f ca="1">IF(IF($H3235="","",INDEX([1]NKC!$D$10:$D$5007,$H3235))=$C$8,"",IF($H3235="","",INDEX([1]NKC!$F$10:$F$5007,$H3235)))</f>
        <v/>
      </c>
      <c r="G3235" s="50">
        <f ca="1">IF(SUM(E3235:F3235)=0,0,$G$11+SUM(E$12:$E3235)-SUM(F$12:$F3235))</f>
        <v>0</v>
      </c>
      <c r="H3235" s="51" t="str">
        <f ca="1">IF(IF(TYPE(MATCH($C$8,OFFSET([1]NKC!$D$10,H3234,0):'[1]NKC'!$D$5007,0)+H3234)=16,"",MATCH($C$8,OFFSET([1]NKC!$D$10,H3234,0):'[1]NKC'!$D$5007,0)+H3234)&lt;IF(TYPE(MATCH($C$8,OFFSET([1]NKC!$E$10,H3234,0):'[1]NKC'!$E$5007,0)+H3234)=16,"",MATCH($C$8,OFFSET([1]NKC!$E$10,H3234,0):'[1]NKC'!$E$5007,0)+H3234),IF(TYPE(MATCH($C$8,OFFSET([1]NKC!$D$10,H3234,0):'[1]NKC'!$D$5007,0)+H3234)=16,"",MATCH($C$8,OFFSET([1]NKC!$D$10,H3234,0):'[1]NKC'!$D$5007,0)+H3234),IF(TYPE(MATCH($C$8,OFFSET([1]NKC!$E$10,H3234,0):'[1]NKC'!$E$5007,0)+H3234)=16,"",MATCH($C$8,OFFSET([1]NKC!$E$10,H3234,0):'[1]NKC'!$E$5007,0)+H3234))</f>
        <v/>
      </c>
    </row>
    <row r="3236" spans="1:8" s="52" customFormat="1" ht="14.25" hidden="1">
      <c r="A3236" s="45" t="str">
        <f ca="1">IF($H3236="","",INDEX([1]NKC!$A$10:$A$5007,$H3236))</f>
        <v/>
      </c>
      <c r="B3236" s="46" t="str">
        <f ca="1">IF($H3236="","",INDEX([1]NKC!$B$10:$B$5007,$H3236))</f>
        <v/>
      </c>
      <c r="C3236" s="47" t="str">
        <f ca="1">IF($H3236="","",INDEX([1]NKC!$C$10:$C$5007,$H3236))</f>
        <v/>
      </c>
      <c r="D3236" s="48" t="str">
        <f ca="1">IF(IF($H3236="","",INDEX([1]NKC!$D$10:$D$5007,$H3236))=$C$8,IF($H3236="","",INDEX([1]NKC!$E$10:$E$5007,$H3236)),IF($H3236="","",INDEX([1]NKC!$D$10:$D$5007,$H3236)))</f>
        <v/>
      </c>
      <c r="E3236" s="49" t="str">
        <f ca="1">IF(IF($H3236="","",INDEX([1]NKC!$E$10:$E$5007,$H3236))=$C$8,"",IF($H3236="","",INDEX([1]NKC!$F$10:$F$5007,$H3236)))</f>
        <v/>
      </c>
      <c r="F3236" s="55" t="str">
        <f ca="1">IF(IF($H3236="","",INDEX([1]NKC!$D$10:$D$5007,$H3236))=$C$8,"",IF($H3236="","",INDEX([1]NKC!$F$10:$F$5007,$H3236)))</f>
        <v/>
      </c>
      <c r="G3236" s="50">
        <f ca="1">IF(SUM(E3236:F3236)=0,0,$G$11+SUM(E$12:$E3236)-SUM(F$12:$F3236))</f>
        <v>0</v>
      </c>
      <c r="H3236" s="51" t="str">
        <f ca="1">IF(IF(TYPE(MATCH($C$8,OFFSET([1]NKC!$D$10,H3235,0):'[1]NKC'!$D$5007,0)+H3235)=16,"",MATCH($C$8,OFFSET([1]NKC!$D$10,H3235,0):'[1]NKC'!$D$5007,0)+H3235)&lt;IF(TYPE(MATCH($C$8,OFFSET([1]NKC!$E$10,H3235,0):'[1]NKC'!$E$5007,0)+H3235)=16,"",MATCH($C$8,OFFSET([1]NKC!$E$10,H3235,0):'[1]NKC'!$E$5007,0)+H3235),IF(TYPE(MATCH($C$8,OFFSET([1]NKC!$D$10,H3235,0):'[1]NKC'!$D$5007,0)+H3235)=16,"",MATCH($C$8,OFFSET([1]NKC!$D$10,H3235,0):'[1]NKC'!$D$5007,0)+H3235),IF(TYPE(MATCH($C$8,OFFSET([1]NKC!$E$10,H3235,0):'[1]NKC'!$E$5007,0)+H3235)=16,"",MATCH($C$8,OFFSET([1]NKC!$E$10,H3235,0):'[1]NKC'!$E$5007,0)+H3235))</f>
        <v/>
      </c>
    </row>
    <row r="3237" spans="1:8" s="52" customFormat="1" ht="14.25" hidden="1">
      <c r="A3237" s="45" t="str">
        <f ca="1">IF($H3237="","",INDEX([1]NKC!$A$10:$A$5007,$H3237))</f>
        <v/>
      </c>
      <c r="B3237" s="46" t="str">
        <f ca="1">IF($H3237="","",INDEX([1]NKC!$B$10:$B$5007,$H3237))</f>
        <v/>
      </c>
      <c r="C3237" s="47" t="str">
        <f ca="1">IF($H3237="","",INDEX([1]NKC!$C$10:$C$5007,$H3237))</f>
        <v/>
      </c>
      <c r="D3237" s="48" t="str">
        <f ca="1">IF(IF($H3237="","",INDEX([1]NKC!$D$10:$D$5007,$H3237))=$C$8,IF($H3237="","",INDEX([1]NKC!$E$10:$E$5007,$H3237)),IF($H3237="","",INDEX([1]NKC!$D$10:$D$5007,$H3237)))</f>
        <v/>
      </c>
      <c r="E3237" s="49" t="str">
        <f ca="1">IF(IF($H3237="","",INDEX([1]NKC!$E$10:$E$5007,$H3237))=$C$8,"",IF($H3237="","",INDEX([1]NKC!$F$10:$F$5007,$H3237)))</f>
        <v/>
      </c>
      <c r="F3237" s="55" t="str">
        <f ca="1">IF(IF($H3237="","",INDEX([1]NKC!$D$10:$D$5007,$H3237))=$C$8,"",IF($H3237="","",INDEX([1]NKC!$F$10:$F$5007,$H3237)))</f>
        <v/>
      </c>
      <c r="G3237" s="50">
        <f ca="1">IF(SUM(E3237:F3237)=0,0,$G$11+SUM(E$12:$E3237)-SUM(F$12:$F3237))</f>
        <v>0</v>
      </c>
      <c r="H3237" s="51" t="str">
        <f ca="1">IF(IF(TYPE(MATCH($C$8,OFFSET([1]NKC!$D$10,H3236,0):'[1]NKC'!$D$5007,0)+H3236)=16,"",MATCH($C$8,OFFSET([1]NKC!$D$10,H3236,0):'[1]NKC'!$D$5007,0)+H3236)&lt;IF(TYPE(MATCH($C$8,OFFSET([1]NKC!$E$10,H3236,0):'[1]NKC'!$E$5007,0)+H3236)=16,"",MATCH($C$8,OFFSET([1]NKC!$E$10,H3236,0):'[1]NKC'!$E$5007,0)+H3236),IF(TYPE(MATCH($C$8,OFFSET([1]NKC!$D$10,H3236,0):'[1]NKC'!$D$5007,0)+H3236)=16,"",MATCH($C$8,OFFSET([1]NKC!$D$10,H3236,0):'[1]NKC'!$D$5007,0)+H3236),IF(TYPE(MATCH($C$8,OFFSET([1]NKC!$E$10,H3236,0):'[1]NKC'!$E$5007,0)+H3236)=16,"",MATCH($C$8,OFFSET([1]NKC!$E$10,H3236,0):'[1]NKC'!$E$5007,0)+H3236))</f>
        <v/>
      </c>
    </row>
    <row r="3238" spans="1:8" s="52" customFormat="1" ht="14.25" hidden="1">
      <c r="A3238" s="45" t="str">
        <f ca="1">IF($H3238="","",INDEX([1]NKC!$A$10:$A$5007,$H3238))</f>
        <v/>
      </c>
      <c r="B3238" s="46" t="str">
        <f ca="1">IF($H3238="","",INDEX([1]NKC!$B$10:$B$5007,$H3238))</f>
        <v/>
      </c>
      <c r="C3238" s="47" t="str">
        <f ca="1">IF($H3238="","",INDEX([1]NKC!$C$10:$C$5007,$H3238))</f>
        <v/>
      </c>
      <c r="D3238" s="48" t="str">
        <f ca="1">IF(IF($H3238="","",INDEX([1]NKC!$D$10:$D$5007,$H3238))=$C$8,IF($H3238="","",INDEX([1]NKC!$E$10:$E$5007,$H3238)),IF($H3238="","",INDEX([1]NKC!$D$10:$D$5007,$H3238)))</f>
        <v/>
      </c>
      <c r="E3238" s="49" t="str">
        <f ca="1">IF(IF($H3238="","",INDEX([1]NKC!$E$10:$E$5007,$H3238))=$C$8,"",IF($H3238="","",INDEX([1]NKC!$F$10:$F$5007,$H3238)))</f>
        <v/>
      </c>
      <c r="F3238" s="55" t="str">
        <f ca="1">IF(IF($H3238="","",INDEX([1]NKC!$D$10:$D$5007,$H3238))=$C$8,"",IF($H3238="","",INDEX([1]NKC!$F$10:$F$5007,$H3238)))</f>
        <v/>
      </c>
      <c r="G3238" s="50">
        <f ca="1">IF(SUM(E3238:F3238)=0,0,$G$11+SUM(E$12:$E3238)-SUM(F$12:$F3238))</f>
        <v>0</v>
      </c>
      <c r="H3238" s="51" t="str">
        <f ca="1">IF(IF(TYPE(MATCH($C$8,OFFSET([1]NKC!$D$10,H3237,0):'[1]NKC'!$D$5007,0)+H3237)=16,"",MATCH($C$8,OFFSET([1]NKC!$D$10,H3237,0):'[1]NKC'!$D$5007,0)+H3237)&lt;IF(TYPE(MATCH($C$8,OFFSET([1]NKC!$E$10,H3237,0):'[1]NKC'!$E$5007,0)+H3237)=16,"",MATCH($C$8,OFFSET([1]NKC!$E$10,H3237,0):'[1]NKC'!$E$5007,0)+H3237),IF(TYPE(MATCH($C$8,OFFSET([1]NKC!$D$10,H3237,0):'[1]NKC'!$D$5007,0)+H3237)=16,"",MATCH($C$8,OFFSET([1]NKC!$D$10,H3237,0):'[1]NKC'!$D$5007,0)+H3237),IF(TYPE(MATCH($C$8,OFFSET([1]NKC!$E$10,H3237,0):'[1]NKC'!$E$5007,0)+H3237)=16,"",MATCH($C$8,OFFSET([1]NKC!$E$10,H3237,0):'[1]NKC'!$E$5007,0)+H3237))</f>
        <v/>
      </c>
    </row>
    <row r="3239" spans="1:8" s="52" customFormat="1" ht="14.25" hidden="1">
      <c r="A3239" s="45" t="str">
        <f ca="1">IF($H3239="","",INDEX([1]NKC!$A$10:$A$5007,$H3239))</f>
        <v/>
      </c>
      <c r="B3239" s="46" t="str">
        <f ca="1">IF($H3239="","",INDEX([1]NKC!$B$10:$B$5007,$H3239))</f>
        <v/>
      </c>
      <c r="C3239" s="47" t="str">
        <f ca="1">IF($H3239="","",INDEX([1]NKC!$C$10:$C$5007,$H3239))</f>
        <v/>
      </c>
      <c r="D3239" s="48" t="str">
        <f ca="1">IF(IF($H3239="","",INDEX([1]NKC!$D$10:$D$5007,$H3239))=$C$8,IF($H3239="","",INDEX([1]NKC!$E$10:$E$5007,$H3239)),IF($H3239="","",INDEX([1]NKC!$D$10:$D$5007,$H3239)))</f>
        <v/>
      </c>
      <c r="E3239" s="49" t="str">
        <f ca="1">IF(IF($H3239="","",INDEX([1]NKC!$E$10:$E$5007,$H3239))=$C$8,"",IF($H3239="","",INDEX([1]NKC!$F$10:$F$5007,$H3239)))</f>
        <v/>
      </c>
      <c r="F3239" s="55" t="str">
        <f ca="1">IF(IF($H3239="","",INDEX([1]NKC!$D$10:$D$5007,$H3239))=$C$8,"",IF($H3239="","",INDEX([1]NKC!$F$10:$F$5007,$H3239)))</f>
        <v/>
      </c>
      <c r="G3239" s="50">
        <f ca="1">IF(SUM(E3239:F3239)=0,0,$G$11+SUM(E$12:$E3239)-SUM(F$12:$F3239))</f>
        <v>0</v>
      </c>
      <c r="H3239" s="51" t="str">
        <f ca="1">IF(IF(TYPE(MATCH($C$8,OFFSET([1]NKC!$D$10,H3238,0):'[1]NKC'!$D$5007,0)+H3238)=16,"",MATCH($C$8,OFFSET([1]NKC!$D$10,H3238,0):'[1]NKC'!$D$5007,0)+H3238)&lt;IF(TYPE(MATCH($C$8,OFFSET([1]NKC!$E$10,H3238,0):'[1]NKC'!$E$5007,0)+H3238)=16,"",MATCH($C$8,OFFSET([1]NKC!$E$10,H3238,0):'[1]NKC'!$E$5007,0)+H3238),IF(TYPE(MATCH($C$8,OFFSET([1]NKC!$D$10,H3238,0):'[1]NKC'!$D$5007,0)+H3238)=16,"",MATCH($C$8,OFFSET([1]NKC!$D$10,H3238,0):'[1]NKC'!$D$5007,0)+H3238),IF(TYPE(MATCH($C$8,OFFSET([1]NKC!$E$10,H3238,0):'[1]NKC'!$E$5007,0)+H3238)=16,"",MATCH($C$8,OFFSET([1]NKC!$E$10,H3238,0):'[1]NKC'!$E$5007,0)+H3238))</f>
        <v/>
      </c>
    </row>
    <row r="3240" spans="1:8" s="52" customFormat="1" ht="14.25" hidden="1">
      <c r="A3240" s="45" t="str">
        <f ca="1">IF($H3240="","",INDEX([1]NKC!$A$10:$A$5007,$H3240))</f>
        <v/>
      </c>
      <c r="B3240" s="46" t="str">
        <f ca="1">IF($H3240="","",INDEX([1]NKC!$B$10:$B$5007,$H3240))</f>
        <v/>
      </c>
      <c r="C3240" s="47" t="str">
        <f ca="1">IF($H3240="","",INDEX([1]NKC!$C$10:$C$5007,$H3240))</f>
        <v/>
      </c>
      <c r="D3240" s="48" t="str">
        <f ca="1">IF(IF($H3240="","",INDEX([1]NKC!$D$10:$D$5007,$H3240))=$C$8,IF($H3240="","",INDEX([1]NKC!$E$10:$E$5007,$H3240)),IF($H3240="","",INDEX([1]NKC!$D$10:$D$5007,$H3240)))</f>
        <v/>
      </c>
      <c r="E3240" s="49" t="str">
        <f ca="1">IF(IF($H3240="","",INDEX([1]NKC!$E$10:$E$5007,$H3240))=$C$8,"",IF($H3240="","",INDEX([1]NKC!$F$10:$F$5007,$H3240)))</f>
        <v/>
      </c>
      <c r="F3240" s="55" t="str">
        <f ca="1">IF(IF($H3240="","",INDEX([1]NKC!$D$10:$D$5007,$H3240))=$C$8,"",IF($H3240="","",INDEX([1]NKC!$F$10:$F$5007,$H3240)))</f>
        <v/>
      </c>
      <c r="G3240" s="50">
        <f ca="1">IF(SUM(E3240:F3240)=0,0,$G$11+SUM(E$12:$E3240)-SUM(F$12:$F3240))</f>
        <v>0</v>
      </c>
      <c r="H3240" s="51" t="str">
        <f ca="1">IF(IF(TYPE(MATCH($C$8,OFFSET([1]NKC!$D$10,H3239,0):'[1]NKC'!$D$5007,0)+H3239)=16,"",MATCH($C$8,OFFSET([1]NKC!$D$10,H3239,0):'[1]NKC'!$D$5007,0)+H3239)&lt;IF(TYPE(MATCH($C$8,OFFSET([1]NKC!$E$10,H3239,0):'[1]NKC'!$E$5007,0)+H3239)=16,"",MATCH($C$8,OFFSET([1]NKC!$E$10,H3239,0):'[1]NKC'!$E$5007,0)+H3239),IF(TYPE(MATCH($C$8,OFFSET([1]NKC!$D$10,H3239,0):'[1]NKC'!$D$5007,0)+H3239)=16,"",MATCH($C$8,OFFSET([1]NKC!$D$10,H3239,0):'[1]NKC'!$D$5007,0)+H3239),IF(TYPE(MATCH($C$8,OFFSET([1]NKC!$E$10,H3239,0):'[1]NKC'!$E$5007,0)+H3239)=16,"",MATCH($C$8,OFFSET([1]NKC!$E$10,H3239,0):'[1]NKC'!$E$5007,0)+H3239))</f>
        <v/>
      </c>
    </row>
    <row r="3241" spans="1:8" s="52" customFormat="1" ht="14.25" hidden="1">
      <c r="A3241" s="45" t="str">
        <f ca="1">IF($H3241="","",INDEX([1]NKC!$A$10:$A$5007,$H3241))</f>
        <v/>
      </c>
      <c r="B3241" s="46" t="str">
        <f ca="1">IF($H3241="","",INDEX([1]NKC!$B$10:$B$5007,$H3241))</f>
        <v/>
      </c>
      <c r="C3241" s="47" t="str">
        <f ca="1">IF($H3241="","",INDEX([1]NKC!$C$10:$C$5007,$H3241))</f>
        <v/>
      </c>
      <c r="D3241" s="48" t="str">
        <f ca="1">IF(IF($H3241="","",INDEX([1]NKC!$D$10:$D$5007,$H3241))=$C$8,IF($H3241="","",INDEX([1]NKC!$E$10:$E$5007,$H3241)),IF($H3241="","",INDEX([1]NKC!$D$10:$D$5007,$H3241)))</f>
        <v/>
      </c>
      <c r="E3241" s="49" t="str">
        <f ca="1">IF(IF($H3241="","",INDEX([1]NKC!$E$10:$E$5007,$H3241))=$C$8,"",IF($H3241="","",INDEX([1]NKC!$F$10:$F$5007,$H3241)))</f>
        <v/>
      </c>
      <c r="F3241" s="55" t="str">
        <f ca="1">IF(IF($H3241="","",INDEX([1]NKC!$D$10:$D$5007,$H3241))=$C$8,"",IF($H3241="","",INDEX([1]NKC!$F$10:$F$5007,$H3241)))</f>
        <v/>
      </c>
      <c r="G3241" s="50">
        <f ca="1">IF(SUM(E3241:F3241)=0,0,$G$11+SUM(E$12:$E3241)-SUM(F$12:$F3241))</f>
        <v>0</v>
      </c>
      <c r="H3241" s="51" t="str">
        <f ca="1">IF(IF(TYPE(MATCH($C$8,OFFSET([1]NKC!$D$10,H3240,0):'[1]NKC'!$D$5007,0)+H3240)=16,"",MATCH($C$8,OFFSET([1]NKC!$D$10,H3240,0):'[1]NKC'!$D$5007,0)+H3240)&lt;IF(TYPE(MATCH($C$8,OFFSET([1]NKC!$E$10,H3240,0):'[1]NKC'!$E$5007,0)+H3240)=16,"",MATCH($C$8,OFFSET([1]NKC!$E$10,H3240,0):'[1]NKC'!$E$5007,0)+H3240),IF(TYPE(MATCH($C$8,OFFSET([1]NKC!$D$10,H3240,0):'[1]NKC'!$D$5007,0)+H3240)=16,"",MATCH($C$8,OFFSET([1]NKC!$D$10,H3240,0):'[1]NKC'!$D$5007,0)+H3240),IF(TYPE(MATCH($C$8,OFFSET([1]NKC!$E$10,H3240,0):'[1]NKC'!$E$5007,0)+H3240)=16,"",MATCH($C$8,OFFSET([1]NKC!$E$10,H3240,0):'[1]NKC'!$E$5007,0)+H3240))</f>
        <v/>
      </c>
    </row>
    <row r="3242" spans="1:8" s="52" customFormat="1" ht="14.25" hidden="1">
      <c r="A3242" s="45" t="str">
        <f ca="1">IF($H3242="","",INDEX([1]NKC!$A$10:$A$5007,$H3242))</f>
        <v/>
      </c>
      <c r="B3242" s="46" t="str">
        <f ca="1">IF($H3242="","",INDEX([1]NKC!$B$10:$B$5007,$H3242))</f>
        <v/>
      </c>
      <c r="C3242" s="47" t="str">
        <f ca="1">IF($H3242="","",INDEX([1]NKC!$C$10:$C$5007,$H3242))</f>
        <v/>
      </c>
      <c r="D3242" s="48" t="str">
        <f ca="1">IF(IF($H3242="","",INDEX([1]NKC!$D$10:$D$5007,$H3242))=$C$8,IF($H3242="","",INDEX([1]NKC!$E$10:$E$5007,$H3242)),IF($H3242="","",INDEX([1]NKC!$D$10:$D$5007,$H3242)))</f>
        <v/>
      </c>
      <c r="E3242" s="49" t="str">
        <f ca="1">IF(IF($H3242="","",INDEX([1]NKC!$E$10:$E$5007,$H3242))=$C$8,"",IF($H3242="","",INDEX([1]NKC!$F$10:$F$5007,$H3242)))</f>
        <v/>
      </c>
      <c r="F3242" s="55" t="str">
        <f ca="1">IF(IF($H3242="","",INDEX([1]NKC!$D$10:$D$5007,$H3242))=$C$8,"",IF($H3242="","",INDEX([1]NKC!$F$10:$F$5007,$H3242)))</f>
        <v/>
      </c>
      <c r="G3242" s="50">
        <f ca="1">IF(SUM(E3242:F3242)=0,0,$G$11+SUM(E$12:$E3242)-SUM(F$12:$F3242))</f>
        <v>0</v>
      </c>
      <c r="H3242" s="51" t="str">
        <f ca="1">IF(IF(TYPE(MATCH($C$8,OFFSET([1]NKC!$D$10,H3241,0):'[1]NKC'!$D$5007,0)+H3241)=16,"",MATCH($C$8,OFFSET([1]NKC!$D$10,H3241,0):'[1]NKC'!$D$5007,0)+H3241)&lt;IF(TYPE(MATCH($C$8,OFFSET([1]NKC!$E$10,H3241,0):'[1]NKC'!$E$5007,0)+H3241)=16,"",MATCH($C$8,OFFSET([1]NKC!$E$10,H3241,0):'[1]NKC'!$E$5007,0)+H3241),IF(TYPE(MATCH($C$8,OFFSET([1]NKC!$D$10,H3241,0):'[1]NKC'!$D$5007,0)+H3241)=16,"",MATCH($C$8,OFFSET([1]NKC!$D$10,H3241,0):'[1]NKC'!$D$5007,0)+H3241),IF(TYPE(MATCH($C$8,OFFSET([1]NKC!$E$10,H3241,0):'[1]NKC'!$E$5007,0)+H3241)=16,"",MATCH($C$8,OFFSET([1]NKC!$E$10,H3241,0):'[1]NKC'!$E$5007,0)+H3241))</f>
        <v/>
      </c>
    </row>
    <row r="3243" spans="1:8" s="52" customFormat="1" ht="14.25" hidden="1">
      <c r="A3243" s="45" t="str">
        <f ca="1">IF($H3243="","",INDEX([1]NKC!$A$10:$A$5007,$H3243))</f>
        <v/>
      </c>
      <c r="B3243" s="46" t="str">
        <f ca="1">IF($H3243="","",INDEX([1]NKC!$B$10:$B$5007,$H3243))</f>
        <v/>
      </c>
      <c r="C3243" s="47" t="str">
        <f ca="1">IF($H3243="","",INDEX([1]NKC!$C$10:$C$5007,$H3243))</f>
        <v/>
      </c>
      <c r="D3243" s="48" t="str">
        <f ca="1">IF(IF($H3243="","",INDEX([1]NKC!$D$10:$D$5007,$H3243))=$C$8,IF($H3243="","",INDEX([1]NKC!$E$10:$E$5007,$H3243)),IF($H3243="","",INDEX([1]NKC!$D$10:$D$5007,$H3243)))</f>
        <v/>
      </c>
      <c r="E3243" s="49" t="str">
        <f ca="1">IF(IF($H3243="","",INDEX([1]NKC!$E$10:$E$5007,$H3243))=$C$8,"",IF($H3243="","",INDEX([1]NKC!$F$10:$F$5007,$H3243)))</f>
        <v/>
      </c>
      <c r="F3243" s="55" t="str">
        <f ca="1">IF(IF($H3243="","",INDEX([1]NKC!$D$10:$D$5007,$H3243))=$C$8,"",IF($H3243="","",INDEX([1]NKC!$F$10:$F$5007,$H3243)))</f>
        <v/>
      </c>
      <c r="G3243" s="50">
        <f ca="1">IF(SUM(E3243:F3243)=0,0,$G$11+SUM(E$12:$E3243)-SUM(F$12:$F3243))</f>
        <v>0</v>
      </c>
      <c r="H3243" s="51" t="str">
        <f ca="1">IF(IF(TYPE(MATCH($C$8,OFFSET([1]NKC!$D$10,H3242,0):'[1]NKC'!$D$5007,0)+H3242)=16,"",MATCH($C$8,OFFSET([1]NKC!$D$10,H3242,0):'[1]NKC'!$D$5007,0)+H3242)&lt;IF(TYPE(MATCH($C$8,OFFSET([1]NKC!$E$10,H3242,0):'[1]NKC'!$E$5007,0)+H3242)=16,"",MATCH($C$8,OFFSET([1]NKC!$E$10,H3242,0):'[1]NKC'!$E$5007,0)+H3242),IF(TYPE(MATCH($C$8,OFFSET([1]NKC!$D$10,H3242,0):'[1]NKC'!$D$5007,0)+H3242)=16,"",MATCH($C$8,OFFSET([1]NKC!$D$10,H3242,0):'[1]NKC'!$D$5007,0)+H3242),IF(TYPE(MATCH($C$8,OFFSET([1]NKC!$E$10,H3242,0):'[1]NKC'!$E$5007,0)+H3242)=16,"",MATCH($C$8,OFFSET([1]NKC!$E$10,H3242,0):'[1]NKC'!$E$5007,0)+H3242))</f>
        <v/>
      </c>
    </row>
    <row r="3244" spans="1:8" s="52" customFormat="1" ht="14.25" hidden="1">
      <c r="A3244" s="45" t="str">
        <f ca="1">IF($H3244="","",INDEX([1]NKC!$A$10:$A$5007,$H3244))</f>
        <v/>
      </c>
      <c r="B3244" s="46" t="str">
        <f ca="1">IF($H3244="","",INDEX([1]NKC!$B$10:$B$5007,$H3244))</f>
        <v/>
      </c>
      <c r="C3244" s="47" t="str">
        <f ca="1">IF($H3244="","",INDEX([1]NKC!$C$10:$C$5007,$H3244))</f>
        <v/>
      </c>
      <c r="D3244" s="48" t="str">
        <f ca="1">IF(IF($H3244="","",INDEX([1]NKC!$D$10:$D$5007,$H3244))=$C$8,IF($H3244="","",INDEX([1]NKC!$E$10:$E$5007,$H3244)),IF($H3244="","",INDEX([1]NKC!$D$10:$D$5007,$H3244)))</f>
        <v/>
      </c>
      <c r="E3244" s="49" t="str">
        <f ca="1">IF(IF($H3244="","",INDEX([1]NKC!$E$10:$E$5007,$H3244))=$C$8,"",IF($H3244="","",INDEX([1]NKC!$F$10:$F$5007,$H3244)))</f>
        <v/>
      </c>
      <c r="F3244" s="55" t="str">
        <f ca="1">IF(IF($H3244="","",INDEX([1]NKC!$D$10:$D$5007,$H3244))=$C$8,"",IF($H3244="","",INDEX([1]NKC!$F$10:$F$5007,$H3244)))</f>
        <v/>
      </c>
      <c r="G3244" s="50">
        <f ca="1">IF(SUM(E3244:F3244)=0,0,$G$11+SUM(E$12:$E3244)-SUM(F$12:$F3244))</f>
        <v>0</v>
      </c>
      <c r="H3244" s="51" t="str">
        <f ca="1">IF(IF(TYPE(MATCH($C$8,OFFSET([1]NKC!$D$10,H3243,0):'[1]NKC'!$D$5007,0)+H3243)=16,"",MATCH($C$8,OFFSET([1]NKC!$D$10,H3243,0):'[1]NKC'!$D$5007,0)+H3243)&lt;IF(TYPE(MATCH($C$8,OFFSET([1]NKC!$E$10,H3243,0):'[1]NKC'!$E$5007,0)+H3243)=16,"",MATCH($C$8,OFFSET([1]NKC!$E$10,H3243,0):'[1]NKC'!$E$5007,0)+H3243),IF(TYPE(MATCH($C$8,OFFSET([1]NKC!$D$10,H3243,0):'[1]NKC'!$D$5007,0)+H3243)=16,"",MATCH($C$8,OFFSET([1]NKC!$D$10,H3243,0):'[1]NKC'!$D$5007,0)+H3243),IF(TYPE(MATCH($C$8,OFFSET([1]NKC!$E$10,H3243,0):'[1]NKC'!$E$5007,0)+H3243)=16,"",MATCH($C$8,OFFSET([1]NKC!$E$10,H3243,0):'[1]NKC'!$E$5007,0)+H3243))</f>
        <v/>
      </c>
    </row>
    <row r="3245" spans="1:8" s="52" customFormat="1" ht="14.25" hidden="1">
      <c r="A3245" s="45" t="str">
        <f ca="1">IF($H3245="","",INDEX([1]NKC!$A$10:$A$5007,$H3245))</f>
        <v/>
      </c>
      <c r="B3245" s="46" t="str">
        <f ca="1">IF($H3245="","",INDEX([1]NKC!$B$10:$B$5007,$H3245))</f>
        <v/>
      </c>
      <c r="C3245" s="47" t="str">
        <f ca="1">IF($H3245="","",INDEX([1]NKC!$C$10:$C$5007,$H3245))</f>
        <v/>
      </c>
      <c r="D3245" s="48" t="str">
        <f ca="1">IF(IF($H3245="","",INDEX([1]NKC!$D$10:$D$5007,$H3245))=$C$8,IF($H3245="","",INDEX([1]NKC!$E$10:$E$5007,$H3245)),IF($H3245="","",INDEX([1]NKC!$D$10:$D$5007,$H3245)))</f>
        <v/>
      </c>
      <c r="E3245" s="49" t="str">
        <f ca="1">IF(IF($H3245="","",INDEX([1]NKC!$E$10:$E$5007,$H3245))=$C$8,"",IF($H3245="","",INDEX([1]NKC!$F$10:$F$5007,$H3245)))</f>
        <v/>
      </c>
      <c r="F3245" s="55" t="str">
        <f ca="1">IF(IF($H3245="","",INDEX([1]NKC!$D$10:$D$5007,$H3245))=$C$8,"",IF($H3245="","",INDEX([1]NKC!$F$10:$F$5007,$H3245)))</f>
        <v/>
      </c>
      <c r="G3245" s="50">
        <f ca="1">IF(SUM(E3245:F3245)=0,0,$G$11+SUM(E$12:$E3245)-SUM(F$12:$F3245))</f>
        <v>0</v>
      </c>
      <c r="H3245" s="51" t="str">
        <f ca="1">IF(IF(TYPE(MATCH($C$8,OFFSET([1]NKC!$D$10,H3244,0):'[1]NKC'!$D$5007,0)+H3244)=16,"",MATCH($C$8,OFFSET([1]NKC!$D$10,H3244,0):'[1]NKC'!$D$5007,0)+H3244)&lt;IF(TYPE(MATCH($C$8,OFFSET([1]NKC!$E$10,H3244,0):'[1]NKC'!$E$5007,0)+H3244)=16,"",MATCH($C$8,OFFSET([1]NKC!$E$10,H3244,0):'[1]NKC'!$E$5007,0)+H3244),IF(TYPE(MATCH($C$8,OFFSET([1]NKC!$D$10,H3244,0):'[1]NKC'!$D$5007,0)+H3244)=16,"",MATCH($C$8,OFFSET([1]NKC!$D$10,H3244,0):'[1]NKC'!$D$5007,0)+H3244),IF(TYPE(MATCH($C$8,OFFSET([1]NKC!$E$10,H3244,0):'[1]NKC'!$E$5007,0)+H3244)=16,"",MATCH($C$8,OFFSET([1]NKC!$E$10,H3244,0):'[1]NKC'!$E$5007,0)+H3244))</f>
        <v/>
      </c>
    </row>
    <row r="3246" spans="1:8" s="52" customFormat="1" ht="14.25" hidden="1">
      <c r="A3246" s="45" t="str">
        <f ca="1">IF($H3246="","",INDEX([1]NKC!$A$10:$A$5007,$H3246))</f>
        <v/>
      </c>
      <c r="B3246" s="46" t="str">
        <f ca="1">IF($H3246="","",INDEX([1]NKC!$B$10:$B$5007,$H3246))</f>
        <v/>
      </c>
      <c r="C3246" s="47" t="str">
        <f ca="1">IF($H3246="","",INDEX([1]NKC!$C$10:$C$5007,$H3246))</f>
        <v/>
      </c>
      <c r="D3246" s="48" t="str">
        <f ca="1">IF(IF($H3246="","",INDEX([1]NKC!$D$10:$D$5007,$H3246))=$C$8,IF($H3246="","",INDEX([1]NKC!$E$10:$E$5007,$H3246)),IF($H3246="","",INDEX([1]NKC!$D$10:$D$5007,$H3246)))</f>
        <v/>
      </c>
      <c r="E3246" s="49" t="str">
        <f ca="1">IF(IF($H3246="","",INDEX([1]NKC!$E$10:$E$5007,$H3246))=$C$8,"",IF($H3246="","",INDEX([1]NKC!$F$10:$F$5007,$H3246)))</f>
        <v/>
      </c>
      <c r="F3246" s="55" t="str">
        <f ca="1">IF(IF($H3246="","",INDEX([1]NKC!$D$10:$D$5007,$H3246))=$C$8,"",IF($H3246="","",INDEX([1]NKC!$F$10:$F$5007,$H3246)))</f>
        <v/>
      </c>
      <c r="G3246" s="50">
        <f ca="1">IF(SUM(E3246:F3246)=0,0,$G$11+SUM(E$12:$E3246)-SUM(F$12:$F3246))</f>
        <v>0</v>
      </c>
      <c r="H3246" s="51" t="str">
        <f ca="1">IF(IF(TYPE(MATCH($C$8,OFFSET([1]NKC!$D$10,H3245,0):'[1]NKC'!$D$5007,0)+H3245)=16,"",MATCH($C$8,OFFSET([1]NKC!$D$10,H3245,0):'[1]NKC'!$D$5007,0)+H3245)&lt;IF(TYPE(MATCH($C$8,OFFSET([1]NKC!$E$10,H3245,0):'[1]NKC'!$E$5007,0)+H3245)=16,"",MATCH($C$8,OFFSET([1]NKC!$E$10,H3245,0):'[1]NKC'!$E$5007,0)+H3245),IF(TYPE(MATCH($C$8,OFFSET([1]NKC!$D$10,H3245,0):'[1]NKC'!$D$5007,0)+H3245)=16,"",MATCH($C$8,OFFSET([1]NKC!$D$10,H3245,0):'[1]NKC'!$D$5007,0)+H3245),IF(TYPE(MATCH($C$8,OFFSET([1]NKC!$E$10,H3245,0):'[1]NKC'!$E$5007,0)+H3245)=16,"",MATCH($C$8,OFFSET([1]NKC!$E$10,H3245,0):'[1]NKC'!$E$5007,0)+H3245))</f>
        <v/>
      </c>
    </row>
    <row r="3247" spans="1:8" s="52" customFormat="1" ht="14.25" hidden="1">
      <c r="A3247" s="45" t="str">
        <f ca="1">IF($H3247="","",INDEX([1]NKC!$A$10:$A$5007,$H3247))</f>
        <v/>
      </c>
      <c r="B3247" s="46" t="str">
        <f ca="1">IF($H3247="","",INDEX([1]NKC!$B$10:$B$5007,$H3247))</f>
        <v/>
      </c>
      <c r="C3247" s="47" t="str">
        <f ca="1">IF($H3247="","",INDEX([1]NKC!$C$10:$C$5007,$H3247))</f>
        <v/>
      </c>
      <c r="D3247" s="48" t="str">
        <f ca="1">IF(IF($H3247="","",INDEX([1]NKC!$D$10:$D$5007,$H3247))=$C$8,IF($H3247="","",INDEX([1]NKC!$E$10:$E$5007,$H3247)),IF($H3247="","",INDEX([1]NKC!$D$10:$D$5007,$H3247)))</f>
        <v/>
      </c>
      <c r="E3247" s="49" t="str">
        <f ca="1">IF(IF($H3247="","",INDEX([1]NKC!$E$10:$E$5007,$H3247))=$C$8,"",IF($H3247="","",INDEX([1]NKC!$F$10:$F$5007,$H3247)))</f>
        <v/>
      </c>
      <c r="F3247" s="55" t="str">
        <f ca="1">IF(IF($H3247="","",INDEX([1]NKC!$D$10:$D$5007,$H3247))=$C$8,"",IF($H3247="","",INDEX([1]NKC!$F$10:$F$5007,$H3247)))</f>
        <v/>
      </c>
      <c r="G3247" s="50">
        <f ca="1">IF(SUM(E3247:F3247)=0,0,$G$11+SUM(E$12:$E3247)-SUM(F$12:$F3247))</f>
        <v>0</v>
      </c>
      <c r="H3247" s="51" t="str">
        <f ca="1">IF(IF(TYPE(MATCH($C$8,OFFSET([1]NKC!$D$10,H3246,0):'[1]NKC'!$D$5007,0)+H3246)=16,"",MATCH($C$8,OFFSET([1]NKC!$D$10,H3246,0):'[1]NKC'!$D$5007,0)+H3246)&lt;IF(TYPE(MATCH($C$8,OFFSET([1]NKC!$E$10,H3246,0):'[1]NKC'!$E$5007,0)+H3246)=16,"",MATCH($C$8,OFFSET([1]NKC!$E$10,H3246,0):'[1]NKC'!$E$5007,0)+H3246),IF(TYPE(MATCH($C$8,OFFSET([1]NKC!$D$10,H3246,0):'[1]NKC'!$D$5007,0)+H3246)=16,"",MATCH($C$8,OFFSET([1]NKC!$D$10,H3246,0):'[1]NKC'!$D$5007,0)+H3246),IF(TYPE(MATCH($C$8,OFFSET([1]NKC!$E$10,H3246,0):'[1]NKC'!$E$5007,0)+H3246)=16,"",MATCH($C$8,OFFSET([1]NKC!$E$10,H3246,0):'[1]NKC'!$E$5007,0)+H3246))</f>
        <v/>
      </c>
    </row>
    <row r="3248" spans="1:8" s="52" customFormat="1" ht="14.25" hidden="1">
      <c r="A3248" s="45" t="str">
        <f ca="1">IF($H3248="","",INDEX([1]NKC!$A$10:$A$5007,$H3248))</f>
        <v/>
      </c>
      <c r="B3248" s="46" t="str">
        <f ca="1">IF($H3248="","",INDEX([1]NKC!$B$10:$B$5007,$H3248))</f>
        <v/>
      </c>
      <c r="C3248" s="47" t="str">
        <f ca="1">IF($H3248="","",INDEX([1]NKC!$C$10:$C$5007,$H3248))</f>
        <v/>
      </c>
      <c r="D3248" s="48" t="str">
        <f ca="1">IF(IF($H3248="","",INDEX([1]NKC!$D$10:$D$5007,$H3248))=$C$8,IF($H3248="","",INDEX([1]NKC!$E$10:$E$5007,$H3248)),IF($H3248="","",INDEX([1]NKC!$D$10:$D$5007,$H3248)))</f>
        <v/>
      </c>
      <c r="E3248" s="49" t="str">
        <f ca="1">IF(IF($H3248="","",INDEX([1]NKC!$E$10:$E$5007,$H3248))=$C$8,"",IF($H3248="","",INDEX([1]NKC!$F$10:$F$5007,$H3248)))</f>
        <v/>
      </c>
      <c r="F3248" s="55" t="str">
        <f ca="1">IF(IF($H3248="","",INDEX([1]NKC!$D$10:$D$5007,$H3248))=$C$8,"",IF($H3248="","",INDEX([1]NKC!$F$10:$F$5007,$H3248)))</f>
        <v/>
      </c>
      <c r="G3248" s="50">
        <f ca="1">IF(SUM(E3248:F3248)=0,0,$G$11+SUM(E$12:$E3248)-SUM(F$12:$F3248))</f>
        <v>0</v>
      </c>
      <c r="H3248" s="51" t="str">
        <f ca="1">IF(IF(TYPE(MATCH($C$8,OFFSET([1]NKC!$D$10,H3247,0):'[1]NKC'!$D$5007,0)+H3247)=16,"",MATCH($C$8,OFFSET([1]NKC!$D$10,H3247,0):'[1]NKC'!$D$5007,0)+H3247)&lt;IF(TYPE(MATCH($C$8,OFFSET([1]NKC!$E$10,H3247,0):'[1]NKC'!$E$5007,0)+H3247)=16,"",MATCH($C$8,OFFSET([1]NKC!$E$10,H3247,0):'[1]NKC'!$E$5007,0)+H3247),IF(TYPE(MATCH($C$8,OFFSET([1]NKC!$D$10,H3247,0):'[1]NKC'!$D$5007,0)+H3247)=16,"",MATCH($C$8,OFFSET([1]NKC!$D$10,H3247,0):'[1]NKC'!$D$5007,0)+H3247),IF(TYPE(MATCH($C$8,OFFSET([1]NKC!$E$10,H3247,0):'[1]NKC'!$E$5007,0)+H3247)=16,"",MATCH($C$8,OFFSET([1]NKC!$E$10,H3247,0):'[1]NKC'!$E$5007,0)+H3247))</f>
        <v/>
      </c>
    </row>
    <row r="3249" spans="1:8" s="52" customFormat="1" ht="14.25" hidden="1">
      <c r="A3249" s="45" t="str">
        <f ca="1">IF($H3249="","",INDEX([1]NKC!$A$10:$A$5007,$H3249))</f>
        <v/>
      </c>
      <c r="B3249" s="46" t="str">
        <f ca="1">IF($H3249="","",INDEX([1]NKC!$B$10:$B$5007,$H3249))</f>
        <v/>
      </c>
      <c r="C3249" s="47" t="str">
        <f ca="1">IF($H3249="","",INDEX([1]NKC!$C$10:$C$5007,$H3249))</f>
        <v/>
      </c>
      <c r="D3249" s="48" t="str">
        <f ca="1">IF(IF($H3249="","",INDEX([1]NKC!$D$10:$D$5007,$H3249))=$C$8,IF($H3249="","",INDEX([1]NKC!$E$10:$E$5007,$H3249)),IF($H3249="","",INDEX([1]NKC!$D$10:$D$5007,$H3249)))</f>
        <v/>
      </c>
      <c r="E3249" s="49" t="str">
        <f ca="1">IF(IF($H3249="","",INDEX([1]NKC!$E$10:$E$5007,$H3249))=$C$8,"",IF($H3249="","",INDEX([1]NKC!$F$10:$F$5007,$H3249)))</f>
        <v/>
      </c>
      <c r="F3249" s="55" t="str">
        <f ca="1">IF(IF($H3249="","",INDEX([1]NKC!$D$10:$D$5007,$H3249))=$C$8,"",IF($H3249="","",INDEX([1]NKC!$F$10:$F$5007,$H3249)))</f>
        <v/>
      </c>
      <c r="G3249" s="50">
        <f ca="1">IF(SUM(E3249:F3249)=0,0,$G$11+SUM(E$12:$E3249)-SUM(F$12:$F3249))</f>
        <v>0</v>
      </c>
      <c r="H3249" s="51" t="str">
        <f ca="1">IF(IF(TYPE(MATCH($C$8,OFFSET([1]NKC!$D$10,H3248,0):'[1]NKC'!$D$5007,0)+H3248)=16,"",MATCH($C$8,OFFSET([1]NKC!$D$10,H3248,0):'[1]NKC'!$D$5007,0)+H3248)&lt;IF(TYPE(MATCH($C$8,OFFSET([1]NKC!$E$10,H3248,0):'[1]NKC'!$E$5007,0)+H3248)=16,"",MATCH($C$8,OFFSET([1]NKC!$E$10,H3248,0):'[1]NKC'!$E$5007,0)+H3248),IF(TYPE(MATCH($C$8,OFFSET([1]NKC!$D$10,H3248,0):'[1]NKC'!$D$5007,0)+H3248)=16,"",MATCH($C$8,OFFSET([1]NKC!$D$10,H3248,0):'[1]NKC'!$D$5007,0)+H3248),IF(TYPE(MATCH($C$8,OFFSET([1]NKC!$E$10,H3248,0):'[1]NKC'!$E$5007,0)+H3248)=16,"",MATCH($C$8,OFFSET([1]NKC!$E$10,H3248,0):'[1]NKC'!$E$5007,0)+H3248))</f>
        <v/>
      </c>
    </row>
    <row r="3250" spans="1:8" s="52" customFormat="1" ht="14.25" hidden="1">
      <c r="A3250" s="45" t="str">
        <f ca="1">IF($H3250="","",INDEX([1]NKC!$A$10:$A$5007,$H3250))</f>
        <v/>
      </c>
      <c r="B3250" s="46" t="str">
        <f ca="1">IF($H3250="","",INDEX([1]NKC!$B$10:$B$5007,$H3250))</f>
        <v/>
      </c>
      <c r="C3250" s="47" t="str">
        <f ca="1">IF($H3250="","",INDEX([1]NKC!$C$10:$C$5007,$H3250))</f>
        <v/>
      </c>
      <c r="D3250" s="48" t="str">
        <f ca="1">IF(IF($H3250="","",INDEX([1]NKC!$D$10:$D$5007,$H3250))=$C$8,IF($H3250="","",INDEX([1]NKC!$E$10:$E$5007,$H3250)),IF($H3250="","",INDEX([1]NKC!$D$10:$D$5007,$H3250)))</f>
        <v/>
      </c>
      <c r="E3250" s="49" t="str">
        <f ca="1">IF(IF($H3250="","",INDEX([1]NKC!$E$10:$E$5007,$H3250))=$C$8,"",IF($H3250="","",INDEX([1]NKC!$F$10:$F$5007,$H3250)))</f>
        <v/>
      </c>
      <c r="F3250" s="55" t="str">
        <f ca="1">IF(IF($H3250="","",INDEX([1]NKC!$D$10:$D$5007,$H3250))=$C$8,"",IF($H3250="","",INDEX([1]NKC!$F$10:$F$5007,$H3250)))</f>
        <v/>
      </c>
      <c r="G3250" s="50">
        <f ca="1">IF(SUM(E3250:F3250)=0,0,$G$11+SUM(E$12:$E3250)-SUM(F$12:$F3250))</f>
        <v>0</v>
      </c>
      <c r="H3250" s="51" t="str">
        <f ca="1">IF(IF(TYPE(MATCH($C$8,OFFSET([1]NKC!$D$10,H3249,0):'[1]NKC'!$D$5007,0)+H3249)=16,"",MATCH($C$8,OFFSET([1]NKC!$D$10,H3249,0):'[1]NKC'!$D$5007,0)+H3249)&lt;IF(TYPE(MATCH($C$8,OFFSET([1]NKC!$E$10,H3249,0):'[1]NKC'!$E$5007,0)+H3249)=16,"",MATCH($C$8,OFFSET([1]NKC!$E$10,H3249,0):'[1]NKC'!$E$5007,0)+H3249),IF(TYPE(MATCH($C$8,OFFSET([1]NKC!$D$10,H3249,0):'[1]NKC'!$D$5007,0)+H3249)=16,"",MATCH($C$8,OFFSET([1]NKC!$D$10,H3249,0):'[1]NKC'!$D$5007,0)+H3249),IF(TYPE(MATCH($C$8,OFFSET([1]NKC!$E$10,H3249,0):'[1]NKC'!$E$5007,0)+H3249)=16,"",MATCH($C$8,OFFSET([1]NKC!$E$10,H3249,0):'[1]NKC'!$E$5007,0)+H3249))</f>
        <v/>
      </c>
    </row>
    <row r="3251" spans="1:8" s="52" customFormat="1" ht="14.25" hidden="1">
      <c r="A3251" s="45" t="str">
        <f ca="1">IF($H3251="","",INDEX([1]NKC!$A$10:$A$5007,$H3251))</f>
        <v/>
      </c>
      <c r="B3251" s="46" t="str">
        <f ca="1">IF($H3251="","",INDEX([1]NKC!$B$10:$B$5007,$H3251))</f>
        <v/>
      </c>
      <c r="C3251" s="47" t="str">
        <f ca="1">IF($H3251="","",INDEX([1]NKC!$C$10:$C$5007,$H3251))</f>
        <v/>
      </c>
      <c r="D3251" s="48" t="str">
        <f ca="1">IF(IF($H3251="","",INDEX([1]NKC!$D$10:$D$5007,$H3251))=$C$8,IF($H3251="","",INDEX([1]NKC!$E$10:$E$5007,$H3251)),IF($H3251="","",INDEX([1]NKC!$D$10:$D$5007,$H3251)))</f>
        <v/>
      </c>
      <c r="E3251" s="49" t="str">
        <f ca="1">IF(IF($H3251="","",INDEX([1]NKC!$E$10:$E$5007,$H3251))=$C$8,"",IF($H3251="","",INDEX([1]NKC!$F$10:$F$5007,$H3251)))</f>
        <v/>
      </c>
      <c r="F3251" s="55" t="str">
        <f ca="1">IF(IF($H3251="","",INDEX([1]NKC!$D$10:$D$5007,$H3251))=$C$8,"",IF($H3251="","",INDEX([1]NKC!$F$10:$F$5007,$H3251)))</f>
        <v/>
      </c>
      <c r="G3251" s="50">
        <f ca="1">IF(SUM(E3251:F3251)=0,0,$G$11+SUM(E$12:$E3251)-SUM(F$12:$F3251))</f>
        <v>0</v>
      </c>
      <c r="H3251" s="51" t="str">
        <f ca="1">IF(IF(TYPE(MATCH($C$8,OFFSET([1]NKC!$D$10,H3250,0):'[1]NKC'!$D$5007,0)+H3250)=16,"",MATCH($C$8,OFFSET([1]NKC!$D$10,H3250,0):'[1]NKC'!$D$5007,0)+H3250)&lt;IF(TYPE(MATCH($C$8,OFFSET([1]NKC!$E$10,H3250,0):'[1]NKC'!$E$5007,0)+H3250)=16,"",MATCH($C$8,OFFSET([1]NKC!$E$10,H3250,0):'[1]NKC'!$E$5007,0)+H3250),IF(TYPE(MATCH($C$8,OFFSET([1]NKC!$D$10,H3250,0):'[1]NKC'!$D$5007,0)+H3250)=16,"",MATCH($C$8,OFFSET([1]NKC!$D$10,H3250,0):'[1]NKC'!$D$5007,0)+H3250),IF(TYPE(MATCH($C$8,OFFSET([1]NKC!$E$10,H3250,0):'[1]NKC'!$E$5007,0)+H3250)=16,"",MATCH($C$8,OFFSET([1]NKC!$E$10,H3250,0):'[1]NKC'!$E$5007,0)+H3250))</f>
        <v/>
      </c>
    </row>
    <row r="3252" spans="1:8" s="52" customFormat="1" ht="14.25" hidden="1">
      <c r="A3252" s="45" t="str">
        <f ca="1">IF($H3252="","",INDEX([1]NKC!$A$10:$A$5007,$H3252))</f>
        <v/>
      </c>
      <c r="B3252" s="46" t="str">
        <f ca="1">IF($H3252="","",INDEX([1]NKC!$B$10:$B$5007,$H3252))</f>
        <v/>
      </c>
      <c r="C3252" s="47" t="str">
        <f ca="1">IF($H3252="","",INDEX([1]NKC!$C$10:$C$5007,$H3252))</f>
        <v/>
      </c>
      <c r="D3252" s="48" t="str">
        <f ca="1">IF(IF($H3252="","",INDEX([1]NKC!$D$10:$D$5007,$H3252))=$C$8,IF($H3252="","",INDEX([1]NKC!$E$10:$E$5007,$H3252)),IF($H3252="","",INDEX([1]NKC!$D$10:$D$5007,$H3252)))</f>
        <v/>
      </c>
      <c r="E3252" s="49" t="str">
        <f ca="1">IF(IF($H3252="","",INDEX([1]NKC!$E$10:$E$5007,$H3252))=$C$8,"",IF($H3252="","",INDEX([1]NKC!$F$10:$F$5007,$H3252)))</f>
        <v/>
      </c>
      <c r="F3252" s="55" t="str">
        <f ca="1">IF(IF($H3252="","",INDEX([1]NKC!$D$10:$D$5007,$H3252))=$C$8,"",IF($H3252="","",INDEX([1]NKC!$F$10:$F$5007,$H3252)))</f>
        <v/>
      </c>
      <c r="G3252" s="50">
        <f ca="1">IF(SUM(E3252:F3252)=0,0,$G$11+SUM(E$12:$E3252)-SUM(F$12:$F3252))</f>
        <v>0</v>
      </c>
      <c r="H3252" s="51" t="str">
        <f ca="1">IF(IF(TYPE(MATCH($C$8,OFFSET([1]NKC!$D$10,H3251,0):'[1]NKC'!$D$5007,0)+H3251)=16,"",MATCH($C$8,OFFSET([1]NKC!$D$10,H3251,0):'[1]NKC'!$D$5007,0)+H3251)&lt;IF(TYPE(MATCH($C$8,OFFSET([1]NKC!$E$10,H3251,0):'[1]NKC'!$E$5007,0)+H3251)=16,"",MATCH($C$8,OFFSET([1]NKC!$E$10,H3251,0):'[1]NKC'!$E$5007,0)+H3251),IF(TYPE(MATCH($C$8,OFFSET([1]NKC!$D$10,H3251,0):'[1]NKC'!$D$5007,0)+H3251)=16,"",MATCH($C$8,OFFSET([1]NKC!$D$10,H3251,0):'[1]NKC'!$D$5007,0)+H3251),IF(TYPE(MATCH($C$8,OFFSET([1]NKC!$E$10,H3251,0):'[1]NKC'!$E$5007,0)+H3251)=16,"",MATCH($C$8,OFFSET([1]NKC!$E$10,H3251,0):'[1]NKC'!$E$5007,0)+H3251))</f>
        <v/>
      </c>
    </row>
    <row r="3253" spans="1:8" s="52" customFormat="1" ht="14.25" hidden="1">
      <c r="A3253" s="45" t="str">
        <f ca="1">IF($H3253="","",INDEX([1]NKC!$A$10:$A$5007,$H3253))</f>
        <v/>
      </c>
      <c r="B3253" s="46" t="str">
        <f ca="1">IF($H3253="","",INDEX([1]NKC!$B$10:$B$5007,$H3253))</f>
        <v/>
      </c>
      <c r="C3253" s="47" t="str">
        <f ca="1">IF($H3253="","",INDEX([1]NKC!$C$10:$C$5007,$H3253))</f>
        <v/>
      </c>
      <c r="D3253" s="48" t="str">
        <f ca="1">IF(IF($H3253="","",INDEX([1]NKC!$D$10:$D$5007,$H3253))=$C$8,IF($H3253="","",INDEX([1]NKC!$E$10:$E$5007,$H3253)),IF($H3253="","",INDEX([1]NKC!$D$10:$D$5007,$H3253)))</f>
        <v/>
      </c>
      <c r="E3253" s="49" t="str">
        <f ca="1">IF(IF($H3253="","",INDEX([1]NKC!$E$10:$E$5007,$H3253))=$C$8,"",IF($H3253="","",INDEX([1]NKC!$F$10:$F$5007,$H3253)))</f>
        <v/>
      </c>
      <c r="F3253" s="55" t="str">
        <f ca="1">IF(IF($H3253="","",INDEX([1]NKC!$D$10:$D$5007,$H3253))=$C$8,"",IF($H3253="","",INDEX([1]NKC!$F$10:$F$5007,$H3253)))</f>
        <v/>
      </c>
      <c r="G3253" s="50">
        <f ca="1">IF(SUM(E3253:F3253)=0,0,$G$11+SUM(E$12:$E3253)-SUM(F$12:$F3253))</f>
        <v>0</v>
      </c>
      <c r="H3253" s="51" t="str">
        <f ca="1">IF(IF(TYPE(MATCH($C$8,OFFSET([1]NKC!$D$10,H3252,0):'[1]NKC'!$D$5007,0)+H3252)=16,"",MATCH($C$8,OFFSET([1]NKC!$D$10,H3252,0):'[1]NKC'!$D$5007,0)+H3252)&lt;IF(TYPE(MATCH($C$8,OFFSET([1]NKC!$E$10,H3252,0):'[1]NKC'!$E$5007,0)+H3252)=16,"",MATCH($C$8,OFFSET([1]NKC!$E$10,H3252,0):'[1]NKC'!$E$5007,0)+H3252),IF(TYPE(MATCH($C$8,OFFSET([1]NKC!$D$10,H3252,0):'[1]NKC'!$D$5007,0)+H3252)=16,"",MATCH($C$8,OFFSET([1]NKC!$D$10,H3252,0):'[1]NKC'!$D$5007,0)+H3252),IF(TYPE(MATCH($C$8,OFFSET([1]NKC!$E$10,H3252,0):'[1]NKC'!$E$5007,0)+H3252)=16,"",MATCH($C$8,OFFSET([1]NKC!$E$10,H3252,0):'[1]NKC'!$E$5007,0)+H3252))</f>
        <v/>
      </c>
    </row>
    <row r="3254" spans="1:8" s="52" customFormat="1" ht="14.25" hidden="1">
      <c r="A3254" s="45" t="str">
        <f ca="1">IF($H3254="","",INDEX([1]NKC!$A$10:$A$5007,$H3254))</f>
        <v/>
      </c>
      <c r="B3254" s="46" t="str">
        <f ca="1">IF($H3254="","",INDEX([1]NKC!$B$10:$B$5007,$H3254))</f>
        <v/>
      </c>
      <c r="C3254" s="47" t="str">
        <f ca="1">IF($H3254="","",INDEX([1]NKC!$C$10:$C$5007,$H3254))</f>
        <v/>
      </c>
      <c r="D3254" s="48" t="str">
        <f ca="1">IF(IF($H3254="","",INDEX([1]NKC!$D$10:$D$5007,$H3254))=$C$8,IF($H3254="","",INDEX([1]NKC!$E$10:$E$5007,$H3254)),IF($H3254="","",INDEX([1]NKC!$D$10:$D$5007,$H3254)))</f>
        <v/>
      </c>
      <c r="E3254" s="49" t="str">
        <f ca="1">IF(IF($H3254="","",INDEX([1]NKC!$E$10:$E$5007,$H3254))=$C$8,"",IF($H3254="","",INDEX([1]NKC!$F$10:$F$5007,$H3254)))</f>
        <v/>
      </c>
      <c r="F3254" s="55" t="str">
        <f ca="1">IF(IF($H3254="","",INDEX([1]NKC!$D$10:$D$5007,$H3254))=$C$8,"",IF($H3254="","",INDEX([1]NKC!$F$10:$F$5007,$H3254)))</f>
        <v/>
      </c>
      <c r="G3254" s="50">
        <f ca="1">IF(SUM(E3254:F3254)=0,0,$G$11+SUM(E$12:$E3254)-SUM(F$12:$F3254))</f>
        <v>0</v>
      </c>
      <c r="H3254" s="51" t="str">
        <f ca="1">IF(IF(TYPE(MATCH($C$8,OFFSET([1]NKC!$D$10,H3253,0):'[1]NKC'!$D$5007,0)+H3253)=16,"",MATCH($C$8,OFFSET([1]NKC!$D$10,H3253,0):'[1]NKC'!$D$5007,0)+H3253)&lt;IF(TYPE(MATCH($C$8,OFFSET([1]NKC!$E$10,H3253,0):'[1]NKC'!$E$5007,0)+H3253)=16,"",MATCH($C$8,OFFSET([1]NKC!$E$10,H3253,0):'[1]NKC'!$E$5007,0)+H3253),IF(TYPE(MATCH($C$8,OFFSET([1]NKC!$D$10,H3253,0):'[1]NKC'!$D$5007,0)+H3253)=16,"",MATCH($C$8,OFFSET([1]NKC!$D$10,H3253,0):'[1]NKC'!$D$5007,0)+H3253),IF(TYPE(MATCH($C$8,OFFSET([1]NKC!$E$10,H3253,0):'[1]NKC'!$E$5007,0)+H3253)=16,"",MATCH($C$8,OFFSET([1]NKC!$E$10,H3253,0):'[1]NKC'!$E$5007,0)+H3253))</f>
        <v/>
      </c>
    </row>
    <row r="3255" spans="1:8" s="52" customFormat="1" ht="14.25" hidden="1">
      <c r="A3255" s="45" t="str">
        <f ca="1">IF($H3255="","",INDEX([1]NKC!$A$10:$A$5007,$H3255))</f>
        <v/>
      </c>
      <c r="B3255" s="46" t="str">
        <f ca="1">IF($H3255="","",INDEX([1]NKC!$B$10:$B$5007,$H3255))</f>
        <v/>
      </c>
      <c r="C3255" s="47" t="str">
        <f ca="1">IF($H3255="","",INDEX([1]NKC!$C$10:$C$5007,$H3255))</f>
        <v/>
      </c>
      <c r="D3255" s="48" t="str">
        <f ca="1">IF(IF($H3255="","",INDEX([1]NKC!$D$10:$D$5007,$H3255))=$C$8,IF($H3255="","",INDEX([1]NKC!$E$10:$E$5007,$H3255)),IF($H3255="","",INDEX([1]NKC!$D$10:$D$5007,$H3255)))</f>
        <v/>
      </c>
      <c r="E3255" s="49" t="str">
        <f ca="1">IF(IF($H3255="","",INDEX([1]NKC!$E$10:$E$5007,$H3255))=$C$8,"",IF($H3255="","",INDEX([1]NKC!$F$10:$F$5007,$H3255)))</f>
        <v/>
      </c>
      <c r="F3255" s="55" t="str">
        <f ca="1">IF(IF($H3255="","",INDEX([1]NKC!$D$10:$D$5007,$H3255))=$C$8,"",IF($H3255="","",INDEX([1]NKC!$F$10:$F$5007,$H3255)))</f>
        <v/>
      </c>
      <c r="G3255" s="50">
        <f ca="1">IF(SUM(E3255:F3255)=0,0,$G$11+SUM(E$12:$E3255)-SUM(F$12:$F3255))</f>
        <v>0</v>
      </c>
      <c r="H3255" s="51" t="str">
        <f ca="1">IF(IF(TYPE(MATCH($C$8,OFFSET([1]NKC!$D$10,H3254,0):'[1]NKC'!$D$5007,0)+H3254)=16,"",MATCH($C$8,OFFSET([1]NKC!$D$10,H3254,0):'[1]NKC'!$D$5007,0)+H3254)&lt;IF(TYPE(MATCH($C$8,OFFSET([1]NKC!$E$10,H3254,0):'[1]NKC'!$E$5007,0)+H3254)=16,"",MATCH($C$8,OFFSET([1]NKC!$E$10,H3254,0):'[1]NKC'!$E$5007,0)+H3254),IF(TYPE(MATCH($C$8,OFFSET([1]NKC!$D$10,H3254,0):'[1]NKC'!$D$5007,0)+H3254)=16,"",MATCH($C$8,OFFSET([1]NKC!$D$10,H3254,0):'[1]NKC'!$D$5007,0)+H3254),IF(TYPE(MATCH($C$8,OFFSET([1]NKC!$E$10,H3254,0):'[1]NKC'!$E$5007,0)+H3254)=16,"",MATCH($C$8,OFFSET([1]NKC!$E$10,H3254,0):'[1]NKC'!$E$5007,0)+H3254))</f>
        <v/>
      </c>
    </row>
    <row r="3256" spans="1:8" s="52" customFormat="1" ht="14.25" hidden="1">
      <c r="A3256" s="45" t="str">
        <f ca="1">IF($H3256="","",INDEX([1]NKC!$A$10:$A$5007,$H3256))</f>
        <v/>
      </c>
      <c r="B3256" s="46" t="str">
        <f ca="1">IF($H3256="","",INDEX([1]NKC!$B$10:$B$5007,$H3256))</f>
        <v/>
      </c>
      <c r="C3256" s="47" t="str">
        <f ca="1">IF($H3256="","",INDEX([1]NKC!$C$10:$C$5007,$H3256))</f>
        <v/>
      </c>
      <c r="D3256" s="48" t="str">
        <f ca="1">IF(IF($H3256="","",INDEX([1]NKC!$D$10:$D$5007,$H3256))=$C$8,IF($H3256="","",INDEX([1]NKC!$E$10:$E$5007,$H3256)),IF($H3256="","",INDEX([1]NKC!$D$10:$D$5007,$H3256)))</f>
        <v/>
      </c>
      <c r="E3256" s="49" t="str">
        <f ca="1">IF(IF($H3256="","",INDEX([1]NKC!$E$10:$E$5007,$H3256))=$C$8,"",IF($H3256="","",INDEX([1]NKC!$F$10:$F$5007,$H3256)))</f>
        <v/>
      </c>
      <c r="F3256" s="55" t="str">
        <f ca="1">IF(IF($H3256="","",INDEX([1]NKC!$D$10:$D$5007,$H3256))=$C$8,"",IF($H3256="","",INDEX([1]NKC!$F$10:$F$5007,$H3256)))</f>
        <v/>
      </c>
      <c r="G3256" s="50">
        <f ca="1">IF(SUM(E3256:F3256)=0,0,$G$11+SUM(E$12:$E3256)-SUM(F$12:$F3256))</f>
        <v>0</v>
      </c>
      <c r="H3256" s="51" t="str">
        <f ca="1">IF(IF(TYPE(MATCH($C$8,OFFSET([1]NKC!$D$10,H3255,0):'[1]NKC'!$D$5007,0)+H3255)=16,"",MATCH($C$8,OFFSET([1]NKC!$D$10,H3255,0):'[1]NKC'!$D$5007,0)+H3255)&lt;IF(TYPE(MATCH($C$8,OFFSET([1]NKC!$E$10,H3255,0):'[1]NKC'!$E$5007,0)+H3255)=16,"",MATCH($C$8,OFFSET([1]NKC!$E$10,H3255,0):'[1]NKC'!$E$5007,0)+H3255),IF(TYPE(MATCH($C$8,OFFSET([1]NKC!$D$10,H3255,0):'[1]NKC'!$D$5007,0)+H3255)=16,"",MATCH($C$8,OFFSET([1]NKC!$D$10,H3255,0):'[1]NKC'!$D$5007,0)+H3255),IF(TYPE(MATCH($C$8,OFFSET([1]NKC!$E$10,H3255,0):'[1]NKC'!$E$5007,0)+H3255)=16,"",MATCH($C$8,OFFSET([1]NKC!$E$10,H3255,0):'[1]NKC'!$E$5007,0)+H3255))</f>
        <v/>
      </c>
    </row>
    <row r="3257" spans="1:8" s="52" customFormat="1" ht="14.25" hidden="1">
      <c r="A3257" s="45" t="str">
        <f ca="1">IF($H3257="","",INDEX([1]NKC!$A$10:$A$5007,$H3257))</f>
        <v/>
      </c>
      <c r="B3257" s="46" t="str">
        <f ca="1">IF($H3257="","",INDEX([1]NKC!$B$10:$B$5007,$H3257))</f>
        <v/>
      </c>
      <c r="C3257" s="47" t="str">
        <f ca="1">IF($H3257="","",INDEX([1]NKC!$C$10:$C$5007,$H3257))</f>
        <v/>
      </c>
      <c r="D3257" s="48" t="str">
        <f ca="1">IF(IF($H3257="","",INDEX([1]NKC!$D$10:$D$5007,$H3257))=$C$8,IF($H3257="","",INDEX([1]NKC!$E$10:$E$5007,$H3257)),IF($H3257="","",INDEX([1]NKC!$D$10:$D$5007,$H3257)))</f>
        <v/>
      </c>
      <c r="E3257" s="49" t="str">
        <f ca="1">IF(IF($H3257="","",INDEX([1]NKC!$E$10:$E$5007,$H3257))=$C$8,"",IF($H3257="","",INDEX([1]NKC!$F$10:$F$5007,$H3257)))</f>
        <v/>
      </c>
      <c r="F3257" s="55" t="str">
        <f ca="1">IF(IF($H3257="","",INDEX([1]NKC!$D$10:$D$5007,$H3257))=$C$8,"",IF($H3257="","",INDEX([1]NKC!$F$10:$F$5007,$H3257)))</f>
        <v/>
      </c>
      <c r="G3257" s="50">
        <f ca="1">IF(SUM(E3257:F3257)=0,0,$G$11+SUM(E$12:$E3257)-SUM(F$12:$F3257))</f>
        <v>0</v>
      </c>
      <c r="H3257" s="51" t="str">
        <f ca="1">IF(IF(TYPE(MATCH($C$8,OFFSET([1]NKC!$D$10,H3256,0):'[1]NKC'!$D$5007,0)+H3256)=16,"",MATCH($C$8,OFFSET([1]NKC!$D$10,H3256,0):'[1]NKC'!$D$5007,0)+H3256)&lt;IF(TYPE(MATCH($C$8,OFFSET([1]NKC!$E$10,H3256,0):'[1]NKC'!$E$5007,0)+H3256)=16,"",MATCH($C$8,OFFSET([1]NKC!$E$10,H3256,0):'[1]NKC'!$E$5007,0)+H3256),IF(TYPE(MATCH($C$8,OFFSET([1]NKC!$D$10,H3256,0):'[1]NKC'!$D$5007,0)+H3256)=16,"",MATCH($C$8,OFFSET([1]NKC!$D$10,H3256,0):'[1]NKC'!$D$5007,0)+H3256),IF(TYPE(MATCH($C$8,OFFSET([1]NKC!$E$10,H3256,0):'[1]NKC'!$E$5007,0)+H3256)=16,"",MATCH($C$8,OFFSET([1]NKC!$E$10,H3256,0):'[1]NKC'!$E$5007,0)+H3256))</f>
        <v/>
      </c>
    </row>
    <row r="3258" spans="1:8" s="52" customFormat="1" ht="14.25" hidden="1">
      <c r="A3258" s="45" t="str">
        <f ca="1">IF($H3258="","",INDEX([1]NKC!$A$10:$A$5007,$H3258))</f>
        <v/>
      </c>
      <c r="B3258" s="46" t="str">
        <f ca="1">IF($H3258="","",INDEX([1]NKC!$B$10:$B$5007,$H3258))</f>
        <v/>
      </c>
      <c r="C3258" s="47" t="str">
        <f ca="1">IF($H3258="","",INDEX([1]NKC!$C$10:$C$5007,$H3258))</f>
        <v/>
      </c>
      <c r="D3258" s="48" t="str">
        <f ca="1">IF(IF($H3258="","",INDEX([1]NKC!$D$10:$D$5007,$H3258))=$C$8,IF($H3258="","",INDEX([1]NKC!$E$10:$E$5007,$H3258)),IF($H3258="","",INDEX([1]NKC!$D$10:$D$5007,$H3258)))</f>
        <v/>
      </c>
      <c r="E3258" s="49" t="str">
        <f ca="1">IF(IF($H3258="","",INDEX([1]NKC!$E$10:$E$5007,$H3258))=$C$8,"",IF($H3258="","",INDEX([1]NKC!$F$10:$F$5007,$H3258)))</f>
        <v/>
      </c>
      <c r="F3258" s="55" t="str">
        <f ca="1">IF(IF($H3258="","",INDEX([1]NKC!$D$10:$D$5007,$H3258))=$C$8,"",IF($H3258="","",INDEX([1]NKC!$F$10:$F$5007,$H3258)))</f>
        <v/>
      </c>
      <c r="G3258" s="50">
        <f ca="1">IF(SUM(E3258:F3258)=0,0,$G$11+SUM(E$12:$E3258)-SUM(F$12:$F3258))</f>
        <v>0</v>
      </c>
      <c r="H3258" s="51" t="str">
        <f ca="1">IF(IF(TYPE(MATCH($C$8,OFFSET([1]NKC!$D$10,H3257,0):'[1]NKC'!$D$5007,0)+H3257)=16,"",MATCH($C$8,OFFSET([1]NKC!$D$10,H3257,0):'[1]NKC'!$D$5007,0)+H3257)&lt;IF(TYPE(MATCH($C$8,OFFSET([1]NKC!$E$10,H3257,0):'[1]NKC'!$E$5007,0)+H3257)=16,"",MATCH($C$8,OFFSET([1]NKC!$E$10,H3257,0):'[1]NKC'!$E$5007,0)+H3257),IF(TYPE(MATCH($C$8,OFFSET([1]NKC!$D$10,H3257,0):'[1]NKC'!$D$5007,0)+H3257)=16,"",MATCH($C$8,OFFSET([1]NKC!$D$10,H3257,0):'[1]NKC'!$D$5007,0)+H3257),IF(TYPE(MATCH($C$8,OFFSET([1]NKC!$E$10,H3257,0):'[1]NKC'!$E$5007,0)+H3257)=16,"",MATCH($C$8,OFFSET([1]NKC!$E$10,H3257,0):'[1]NKC'!$E$5007,0)+H3257))</f>
        <v/>
      </c>
    </row>
    <row r="3259" spans="1:8" s="52" customFormat="1" ht="14.25" hidden="1">
      <c r="A3259" s="45" t="str">
        <f ca="1">IF($H3259="","",INDEX([1]NKC!$A$10:$A$5007,$H3259))</f>
        <v/>
      </c>
      <c r="B3259" s="46" t="str">
        <f ca="1">IF($H3259="","",INDEX([1]NKC!$B$10:$B$5007,$H3259))</f>
        <v/>
      </c>
      <c r="C3259" s="47" t="str">
        <f ca="1">IF($H3259="","",INDEX([1]NKC!$C$10:$C$5007,$H3259))</f>
        <v/>
      </c>
      <c r="D3259" s="48" t="str">
        <f ca="1">IF(IF($H3259="","",INDEX([1]NKC!$D$10:$D$5007,$H3259))=$C$8,IF($H3259="","",INDEX([1]NKC!$E$10:$E$5007,$H3259)),IF($H3259="","",INDEX([1]NKC!$D$10:$D$5007,$H3259)))</f>
        <v/>
      </c>
      <c r="E3259" s="49" t="str">
        <f ca="1">IF(IF($H3259="","",INDEX([1]NKC!$E$10:$E$5007,$H3259))=$C$8,"",IF($H3259="","",INDEX([1]NKC!$F$10:$F$5007,$H3259)))</f>
        <v/>
      </c>
      <c r="F3259" s="55" t="str">
        <f ca="1">IF(IF($H3259="","",INDEX([1]NKC!$D$10:$D$5007,$H3259))=$C$8,"",IF($H3259="","",INDEX([1]NKC!$F$10:$F$5007,$H3259)))</f>
        <v/>
      </c>
      <c r="G3259" s="50">
        <f ca="1">IF(SUM(E3259:F3259)=0,0,$G$11+SUM(E$12:$E3259)-SUM(F$12:$F3259))</f>
        <v>0</v>
      </c>
      <c r="H3259" s="51" t="str">
        <f ca="1">IF(IF(TYPE(MATCH($C$8,OFFSET([1]NKC!$D$10,H3258,0):'[1]NKC'!$D$5007,0)+H3258)=16,"",MATCH($C$8,OFFSET([1]NKC!$D$10,H3258,0):'[1]NKC'!$D$5007,0)+H3258)&lt;IF(TYPE(MATCH($C$8,OFFSET([1]NKC!$E$10,H3258,0):'[1]NKC'!$E$5007,0)+H3258)=16,"",MATCH($C$8,OFFSET([1]NKC!$E$10,H3258,0):'[1]NKC'!$E$5007,0)+H3258),IF(TYPE(MATCH($C$8,OFFSET([1]NKC!$D$10,H3258,0):'[1]NKC'!$D$5007,0)+H3258)=16,"",MATCH($C$8,OFFSET([1]NKC!$D$10,H3258,0):'[1]NKC'!$D$5007,0)+H3258),IF(TYPE(MATCH($C$8,OFFSET([1]NKC!$E$10,H3258,0):'[1]NKC'!$E$5007,0)+H3258)=16,"",MATCH($C$8,OFFSET([1]NKC!$E$10,H3258,0):'[1]NKC'!$E$5007,0)+H3258))</f>
        <v/>
      </c>
    </row>
    <row r="3260" spans="1:8" s="52" customFormat="1" ht="14.25" hidden="1">
      <c r="A3260" s="45" t="str">
        <f ca="1">IF($H3260="","",INDEX([1]NKC!$A$10:$A$5007,$H3260))</f>
        <v/>
      </c>
      <c r="B3260" s="46" t="str">
        <f ca="1">IF($H3260="","",INDEX([1]NKC!$B$10:$B$5007,$H3260))</f>
        <v/>
      </c>
      <c r="C3260" s="47" t="str">
        <f ca="1">IF($H3260="","",INDEX([1]NKC!$C$10:$C$5007,$H3260))</f>
        <v/>
      </c>
      <c r="D3260" s="48" t="str">
        <f ca="1">IF(IF($H3260="","",INDEX([1]NKC!$D$10:$D$5007,$H3260))=$C$8,IF($H3260="","",INDEX([1]NKC!$E$10:$E$5007,$H3260)),IF($H3260="","",INDEX([1]NKC!$D$10:$D$5007,$H3260)))</f>
        <v/>
      </c>
      <c r="E3260" s="49" t="str">
        <f ca="1">IF(IF($H3260="","",INDEX([1]NKC!$E$10:$E$5007,$H3260))=$C$8,"",IF($H3260="","",INDEX([1]NKC!$F$10:$F$5007,$H3260)))</f>
        <v/>
      </c>
      <c r="F3260" s="55" t="str">
        <f ca="1">IF(IF($H3260="","",INDEX([1]NKC!$D$10:$D$5007,$H3260))=$C$8,"",IF($H3260="","",INDEX([1]NKC!$F$10:$F$5007,$H3260)))</f>
        <v/>
      </c>
      <c r="G3260" s="50">
        <f ca="1">IF(SUM(E3260:F3260)=0,0,$G$11+SUM(E$12:$E3260)-SUM(F$12:$F3260))</f>
        <v>0</v>
      </c>
      <c r="H3260" s="51" t="str">
        <f ca="1">IF(IF(TYPE(MATCH($C$8,OFFSET([1]NKC!$D$10,H3259,0):'[1]NKC'!$D$5007,0)+H3259)=16,"",MATCH($C$8,OFFSET([1]NKC!$D$10,H3259,0):'[1]NKC'!$D$5007,0)+H3259)&lt;IF(TYPE(MATCH($C$8,OFFSET([1]NKC!$E$10,H3259,0):'[1]NKC'!$E$5007,0)+H3259)=16,"",MATCH($C$8,OFFSET([1]NKC!$E$10,H3259,0):'[1]NKC'!$E$5007,0)+H3259),IF(TYPE(MATCH($C$8,OFFSET([1]NKC!$D$10,H3259,0):'[1]NKC'!$D$5007,0)+H3259)=16,"",MATCH($C$8,OFFSET([1]NKC!$D$10,H3259,0):'[1]NKC'!$D$5007,0)+H3259),IF(TYPE(MATCH($C$8,OFFSET([1]NKC!$E$10,H3259,0):'[1]NKC'!$E$5007,0)+H3259)=16,"",MATCH($C$8,OFFSET([1]NKC!$E$10,H3259,0):'[1]NKC'!$E$5007,0)+H3259))</f>
        <v/>
      </c>
    </row>
    <row r="3261" spans="1:8" s="52" customFormat="1" ht="14.25" hidden="1">
      <c r="A3261" s="45" t="str">
        <f ca="1">IF($H3261="","",INDEX([1]NKC!$A$10:$A$5007,$H3261))</f>
        <v/>
      </c>
      <c r="B3261" s="46" t="str">
        <f ca="1">IF($H3261="","",INDEX([1]NKC!$B$10:$B$5007,$H3261))</f>
        <v/>
      </c>
      <c r="C3261" s="47" t="str">
        <f ca="1">IF($H3261="","",INDEX([1]NKC!$C$10:$C$5007,$H3261))</f>
        <v/>
      </c>
      <c r="D3261" s="48" t="str">
        <f ca="1">IF(IF($H3261="","",INDEX([1]NKC!$D$10:$D$5007,$H3261))=$C$8,IF($H3261="","",INDEX([1]NKC!$E$10:$E$5007,$H3261)),IF($H3261="","",INDEX([1]NKC!$D$10:$D$5007,$H3261)))</f>
        <v/>
      </c>
      <c r="E3261" s="49" t="str">
        <f ca="1">IF(IF($H3261="","",INDEX([1]NKC!$E$10:$E$5007,$H3261))=$C$8,"",IF($H3261="","",INDEX([1]NKC!$F$10:$F$5007,$H3261)))</f>
        <v/>
      </c>
      <c r="F3261" s="55" t="str">
        <f ca="1">IF(IF($H3261="","",INDEX([1]NKC!$D$10:$D$5007,$H3261))=$C$8,"",IF($H3261="","",INDEX([1]NKC!$F$10:$F$5007,$H3261)))</f>
        <v/>
      </c>
      <c r="G3261" s="50">
        <f ca="1">IF(SUM(E3261:F3261)=0,0,$G$11+SUM(E$12:$E3261)-SUM(F$12:$F3261))</f>
        <v>0</v>
      </c>
      <c r="H3261" s="51" t="str">
        <f ca="1">IF(IF(TYPE(MATCH($C$8,OFFSET([1]NKC!$D$10,H3260,0):'[1]NKC'!$D$5007,0)+H3260)=16,"",MATCH($C$8,OFFSET([1]NKC!$D$10,H3260,0):'[1]NKC'!$D$5007,0)+H3260)&lt;IF(TYPE(MATCH($C$8,OFFSET([1]NKC!$E$10,H3260,0):'[1]NKC'!$E$5007,0)+H3260)=16,"",MATCH($C$8,OFFSET([1]NKC!$E$10,H3260,0):'[1]NKC'!$E$5007,0)+H3260),IF(TYPE(MATCH($C$8,OFFSET([1]NKC!$D$10,H3260,0):'[1]NKC'!$D$5007,0)+H3260)=16,"",MATCH($C$8,OFFSET([1]NKC!$D$10,H3260,0):'[1]NKC'!$D$5007,0)+H3260),IF(TYPE(MATCH($C$8,OFFSET([1]NKC!$E$10,H3260,0):'[1]NKC'!$E$5007,0)+H3260)=16,"",MATCH($C$8,OFFSET([1]NKC!$E$10,H3260,0):'[1]NKC'!$E$5007,0)+H3260))</f>
        <v/>
      </c>
    </row>
    <row r="3262" spans="1:8" s="52" customFormat="1" ht="14.25" hidden="1">
      <c r="A3262" s="45" t="str">
        <f ca="1">IF($H3262="","",INDEX([1]NKC!$A$10:$A$5007,$H3262))</f>
        <v/>
      </c>
      <c r="B3262" s="46" t="str">
        <f ca="1">IF($H3262="","",INDEX([1]NKC!$B$10:$B$5007,$H3262))</f>
        <v/>
      </c>
      <c r="C3262" s="47" t="str">
        <f ca="1">IF($H3262="","",INDEX([1]NKC!$C$10:$C$5007,$H3262))</f>
        <v/>
      </c>
      <c r="D3262" s="48" t="str">
        <f ca="1">IF(IF($H3262="","",INDEX([1]NKC!$D$10:$D$5007,$H3262))=$C$8,IF($H3262="","",INDEX([1]NKC!$E$10:$E$5007,$H3262)),IF($H3262="","",INDEX([1]NKC!$D$10:$D$5007,$H3262)))</f>
        <v/>
      </c>
      <c r="E3262" s="49" t="str">
        <f ca="1">IF(IF($H3262="","",INDEX([1]NKC!$E$10:$E$5007,$H3262))=$C$8,"",IF($H3262="","",INDEX([1]NKC!$F$10:$F$5007,$H3262)))</f>
        <v/>
      </c>
      <c r="F3262" s="55" t="str">
        <f ca="1">IF(IF($H3262="","",INDEX([1]NKC!$D$10:$D$5007,$H3262))=$C$8,"",IF($H3262="","",INDEX([1]NKC!$F$10:$F$5007,$H3262)))</f>
        <v/>
      </c>
      <c r="G3262" s="50">
        <f ca="1">IF(SUM(E3262:F3262)=0,0,$G$11+SUM(E$12:$E3262)-SUM(F$12:$F3262))</f>
        <v>0</v>
      </c>
      <c r="H3262" s="51" t="str">
        <f ca="1">IF(IF(TYPE(MATCH($C$8,OFFSET([1]NKC!$D$10,H3261,0):'[1]NKC'!$D$5007,0)+H3261)=16,"",MATCH($C$8,OFFSET([1]NKC!$D$10,H3261,0):'[1]NKC'!$D$5007,0)+H3261)&lt;IF(TYPE(MATCH($C$8,OFFSET([1]NKC!$E$10,H3261,0):'[1]NKC'!$E$5007,0)+H3261)=16,"",MATCH($C$8,OFFSET([1]NKC!$E$10,H3261,0):'[1]NKC'!$E$5007,0)+H3261),IF(TYPE(MATCH($C$8,OFFSET([1]NKC!$D$10,H3261,0):'[1]NKC'!$D$5007,0)+H3261)=16,"",MATCH($C$8,OFFSET([1]NKC!$D$10,H3261,0):'[1]NKC'!$D$5007,0)+H3261),IF(TYPE(MATCH($C$8,OFFSET([1]NKC!$E$10,H3261,0):'[1]NKC'!$E$5007,0)+H3261)=16,"",MATCH($C$8,OFFSET([1]NKC!$E$10,H3261,0):'[1]NKC'!$E$5007,0)+H3261))</f>
        <v/>
      </c>
    </row>
    <row r="3263" spans="1:8" s="52" customFormat="1" ht="14.25" hidden="1">
      <c r="A3263" s="45" t="str">
        <f ca="1">IF($H3263="","",INDEX([1]NKC!$A$10:$A$5007,$H3263))</f>
        <v/>
      </c>
      <c r="B3263" s="46" t="str">
        <f ca="1">IF($H3263="","",INDEX([1]NKC!$B$10:$B$5007,$H3263))</f>
        <v/>
      </c>
      <c r="C3263" s="47" t="str">
        <f ca="1">IF($H3263="","",INDEX([1]NKC!$C$10:$C$5007,$H3263))</f>
        <v/>
      </c>
      <c r="D3263" s="48" t="str">
        <f ca="1">IF(IF($H3263="","",INDEX([1]NKC!$D$10:$D$5007,$H3263))=$C$8,IF($H3263="","",INDEX([1]NKC!$E$10:$E$5007,$H3263)),IF($H3263="","",INDEX([1]NKC!$D$10:$D$5007,$H3263)))</f>
        <v/>
      </c>
      <c r="E3263" s="49" t="str">
        <f ca="1">IF(IF($H3263="","",INDEX([1]NKC!$E$10:$E$5007,$H3263))=$C$8,"",IF($H3263="","",INDEX([1]NKC!$F$10:$F$5007,$H3263)))</f>
        <v/>
      </c>
      <c r="F3263" s="55" t="str">
        <f ca="1">IF(IF($H3263="","",INDEX([1]NKC!$D$10:$D$5007,$H3263))=$C$8,"",IF($H3263="","",INDEX([1]NKC!$F$10:$F$5007,$H3263)))</f>
        <v/>
      </c>
      <c r="G3263" s="50">
        <f ca="1">IF(SUM(E3263:F3263)=0,0,$G$11+SUM(E$12:$E3263)-SUM(F$12:$F3263))</f>
        <v>0</v>
      </c>
      <c r="H3263" s="51" t="str">
        <f ca="1">IF(IF(TYPE(MATCH($C$8,OFFSET([1]NKC!$D$10,H3262,0):'[1]NKC'!$D$5007,0)+H3262)=16,"",MATCH($C$8,OFFSET([1]NKC!$D$10,H3262,0):'[1]NKC'!$D$5007,0)+H3262)&lt;IF(TYPE(MATCH($C$8,OFFSET([1]NKC!$E$10,H3262,0):'[1]NKC'!$E$5007,0)+H3262)=16,"",MATCH($C$8,OFFSET([1]NKC!$E$10,H3262,0):'[1]NKC'!$E$5007,0)+H3262),IF(TYPE(MATCH($C$8,OFFSET([1]NKC!$D$10,H3262,0):'[1]NKC'!$D$5007,0)+H3262)=16,"",MATCH($C$8,OFFSET([1]NKC!$D$10,H3262,0):'[1]NKC'!$D$5007,0)+H3262),IF(TYPE(MATCH($C$8,OFFSET([1]NKC!$E$10,H3262,0):'[1]NKC'!$E$5007,0)+H3262)=16,"",MATCH($C$8,OFFSET([1]NKC!$E$10,H3262,0):'[1]NKC'!$E$5007,0)+H3262))</f>
        <v/>
      </c>
    </row>
    <row r="3264" spans="1:8" s="52" customFormat="1" ht="14.25" hidden="1">
      <c r="A3264" s="45" t="str">
        <f ca="1">IF($H3264="","",INDEX([1]NKC!$A$10:$A$5007,$H3264))</f>
        <v/>
      </c>
      <c r="B3264" s="46" t="str">
        <f ca="1">IF($H3264="","",INDEX([1]NKC!$B$10:$B$5007,$H3264))</f>
        <v/>
      </c>
      <c r="C3264" s="47" t="str">
        <f ca="1">IF($H3264="","",INDEX([1]NKC!$C$10:$C$5007,$H3264))</f>
        <v/>
      </c>
      <c r="D3264" s="48" t="str">
        <f ca="1">IF(IF($H3264="","",INDEX([1]NKC!$D$10:$D$5007,$H3264))=$C$8,IF($H3264="","",INDEX([1]NKC!$E$10:$E$5007,$H3264)),IF($H3264="","",INDEX([1]NKC!$D$10:$D$5007,$H3264)))</f>
        <v/>
      </c>
      <c r="E3264" s="49" t="str">
        <f ca="1">IF(IF($H3264="","",INDEX([1]NKC!$E$10:$E$5007,$H3264))=$C$8,"",IF($H3264="","",INDEX([1]NKC!$F$10:$F$5007,$H3264)))</f>
        <v/>
      </c>
      <c r="F3264" s="55" t="str">
        <f ca="1">IF(IF($H3264="","",INDEX([1]NKC!$D$10:$D$5007,$H3264))=$C$8,"",IF($H3264="","",INDEX([1]NKC!$F$10:$F$5007,$H3264)))</f>
        <v/>
      </c>
      <c r="G3264" s="50">
        <f ca="1">IF(SUM(E3264:F3264)=0,0,$G$11+SUM(E$12:$E3264)-SUM(F$12:$F3264))</f>
        <v>0</v>
      </c>
      <c r="H3264" s="51" t="str">
        <f ca="1">IF(IF(TYPE(MATCH($C$8,OFFSET([1]NKC!$D$10,H3263,0):'[1]NKC'!$D$5007,0)+H3263)=16,"",MATCH($C$8,OFFSET([1]NKC!$D$10,H3263,0):'[1]NKC'!$D$5007,0)+H3263)&lt;IF(TYPE(MATCH($C$8,OFFSET([1]NKC!$E$10,H3263,0):'[1]NKC'!$E$5007,0)+H3263)=16,"",MATCH($C$8,OFFSET([1]NKC!$E$10,H3263,0):'[1]NKC'!$E$5007,0)+H3263),IF(TYPE(MATCH($C$8,OFFSET([1]NKC!$D$10,H3263,0):'[1]NKC'!$D$5007,0)+H3263)=16,"",MATCH($C$8,OFFSET([1]NKC!$D$10,H3263,0):'[1]NKC'!$D$5007,0)+H3263),IF(TYPE(MATCH($C$8,OFFSET([1]NKC!$E$10,H3263,0):'[1]NKC'!$E$5007,0)+H3263)=16,"",MATCH($C$8,OFFSET([1]NKC!$E$10,H3263,0):'[1]NKC'!$E$5007,0)+H3263))</f>
        <v/>
      </c>
    </row>
    <row r="3265" spans="1:8" s="52" customFormat="1" ht="14.25" hidden="1">
      <c r="A3265" s="45" t="str">
        <f ca="1">IF($H3265="","",INDEX([1]NKC!$A$10:$A$5007,$H3265))</f>
        <v/>
      </c>
      <c r="B3265" s="46" t="str">
        <f ca="1">IF($H3265="","",INDEX([1]NKC!$B$10:$B$5007,$H3265))</f>
        <v/>
      </c>
      <c r="C3265" s="47" t="str">
        <f ca="1">IF($H3265="","",INDEX([1]NKC!$C$10:$C$5007,$H3265))</f>
        <v/>
      </c>
      <c r="D3265" s="48" t="str">
        <f ca="1">IF(IF($H3265="","",INDEX([1]NKC!$D$10:$D$5007,$H3265))=$C$8,IF($H3265="","",INDEX([1]NKC!$E$10:$E$5007,$H3265)),IF($H3265="","",INDEX([1]NKC!$D$10:$D$5007,$H3265)))</f>
        <v/>
      </c>
      <c r="E3265" s="49" t="str">
        <f ca="1">IF(IF($H3265="","",INDEX([1]NKC!$E$10:$E$5007,$H3265))=$C$8,"",IF($H3265="","",INDEX([1]NKC!$F$10:$F$5007,$H3265)))</f>
        <v/>
      </c>
      <c r="F3265" s="55" t="str">
        <f ca="1">IF(IF($H3265="","",INDEX([1]NKC!$D$10:$D$5007,$H3265))=$C$8,"",IF($H3265="","",INDEX([1]NKC!$F$10:$F$5007,$H3265)))</f>
        <v/>
      </c>
      <c r="G3265" s="50">
        <f ca="1">IF(SUM(E3265:F3265)=0,0,$G$11+SUM(E$12:$E3265)-SUM(F$12:$F3265))</f>
        <v>0</v>
      </c>
      <c r="H3265" s="51" t="str">
        <f ca="1">IF(IF(TYPE(MATCH($C$8,OFFSET([1]NKC!$D$10,H3264,0):'[1]NKC'!$D$5007,0)+H3264)=16,"",MATCH($C$8,OFFSET([1]NKC!$D$10,H3264,0):'[1]NKC'!$D$5007,0)+H3264)&lt;IF(TYPE(MATCH($C$8,OFFSET([1]NKC!$E$10,H3264,0):'[1]NKC'!$E$5007,0)+H3264)=16,"",MATCH($C$8,OFFSET([1]NKC!$E$10,H3264,0):'[1]NKC'!$E$5007,0)+H3264),IF(TYPE(MATCH($C$8,OFFSET([1]NKC!$D$10,H3264,0):'[1]NKC'!$D$5007,0)+H3264)=16,"",MATCH($C$8,OFFSET([1]NKC!$D$10,H3264,0):'[1]NKC'!$D$5007,0)+H3264),IF(TYPE(MATCH($C$8,OFFSET([1]NKC!$E$10,H3264,0):'[1]NKC'!$E$5007,0)+H3264)=16,"",MATCH($C$8,OFFSET([1]NKC!$E$10,H3264,0):'[1]NKC'!$E$5007,0)+H3264))</f>
        <v/>
      </c>
    </row>
    <row r="3266" spans="1:8" s="52" customFormat="1" ht="14.25" hidden="1">
      <c r="A3266" s="45" t="str">
        <f ca="1">IF($H3266="","",INDEX([1]NKC!$A$10:$A$5007,$H3266))</f>
        <v/>
      </c>
      <c r="B3266" s="46" t="str">
        <f ca="1">IF($H3266="","",INDEX([1]NKC!$B$10:$B$5007,$H3266))</f>
        <v/>
      </c>
      <c r="C3266" s="47" t="str">
        <f ca="1">IF($H3266="","",INDEX([1]NKC!$C$10:$C$5007,$H3266))</f>
        <v/>
      </c>
      <c r="D3266" s="48" t="str">
        <f ca="1">IF(IF($H3266="","",INDEX([1]NKC!$D$10:$D$5007,$H3266))=$C$8,IF($H3266="","",INDEX([1]NKC!$E$10:$E$5007,$H3266)),IF($H3266="","",INDEX([1]NKC!$D$10:$D$5007,$H3266)))</f>
        <v/>
      </c>
      <c r="E3266" s="49" t="str">
        <f ca="1">IF(IF($H3266="","",INDEX([1]NKC!$E$10:$E$5007,$H3266))=$C$8,"",IF($H3266="","",INDEX([1]NKC!$F$10:$F$5007,$H3266)))</f>
        <v/>
      </c>
      <c r="F3266" s="55" t="str">
        <f ca="1">IF(IF($H3266="","",INDEX([1]NKC!$D$10:$D$5007,$H3266))=$C$8,"",IF($H3266="","",INDEX([1]NKC!$F$10:$F$5007,$H3266)))</f>
        <v/>
      </c>
      <c r="G3266" s="50">
        <f ca="1">IF(SUM(E3266:F3266)=0,0,$G$11+SUM(E$12:$E3266)-SUM(F$12:$F3266))</f>
        <v>0</v>
      </c>
      <c r="H3266" s="51" t="str">
        <f ca="1">IF(IF(TYPE(MATCH($C$8,OFFSET([1]NKC!$D$10,H3265,0):'[1]NKC'!$D$5007,0)+H3265)=16,"",MATCH($C$8,OFFSET([1]NKC!$D$10,H3265,0):'[1]NKC'!$D$5007,0)+H3265)&lt;IF(TYPE(MATCH($C$8,OFFSET([1]NKC!$E$10,H3265,0):'[1]NKC'!$E$5007,0)+H3265)=16,"",MATCH($C$8,OFFSET([1]NKC!$E$10,H3265,0):'[1]NKC'!$E$5007,0)+H3265),IF(TYPE(MATCH($C$8,OFFSET([1]NKC!$D$10,H3265,0):'[1]NKC'!$D$5007,0)+H3265)=16,"",MATCH($C$8,OFFSET([1]NKC!$D$10,H3265,0):'[1]NKC'!$D$5007,0)+H3265),IF(TYPE(MATCH($C$8,OFFSET([1]NKC!$E$10,H3265,0):'[1]NKC'!$E$5007,0)+H3265)=16,"",MATCH($C$8,OFFSET([1]NKC!$E$10,H3265,0):'[1]NKC'!$E$5007,0)+H3265))</f>
        <v/>
      </c>
    </row>
    <row r="3267" spans="1:8" s="52" customFormat="1" ht="14.25" hidden="1">
      <c r="A3267" s="45" t="str">
        <f ca="1">IF($H3267="","",INDEX([1]NKC!$A$10:$A$5007,$H3267))</f>
        <v/>
      </c>
      <c r="B3267" s="46" t="str">
        <f ca="1">IF($H3267="","",INDEX([1]NKC!$B$10:$B$5007,$H3267))</f>
        <v/>
      </c>
      <c r="C3267" s="47" t="str">
        <f ca="1">IF($H3267="","",INDEX([1]NKC!$C$10:$C$5007,$H3267))</f>
        <v/>
      </c>
      <c r="D3267" s="48" t="str">
        <f ca="1">IF(IF($H3267="","",INDEX([1]NKC!$D$10:$D$5007,$H3267))=$C$8,IF($H3267="","",INDEX([1]NKC!$E$10:$E$5007,$H3267)),IF($H3267="","",INDEX([1]NKC!$D$10:$D$5007,$H3267)))</f>
        <v/>
      </c>
      <c r="E3267" s="49" t="str">
        <f ca="1">IF(IF($H3267="","",INDEX([1]NKC!$E$10:$E$5007,$H3267))=$C$8,"",IF($H3267="","",INDEX([1]NKC!$F$10:$F$5007,$H3267)))</f>
        <v/>
      </c>
      <c r="F3267" s="55" t="str">
        <f ca="1">IF(IF($H3267="","",INDEX([1]NKC!$D$10:$D$5007,$H3267))=$C$8,"",IF($H3267="","",INDEX([1]NKC!$F$10:$F$5007,$H3267)))</f>
        <v/>
      </c>
      <c r="G3267" s="50">
        <f ca="1">IF(SUM(E3267:F3267)=0,0,$G$11+SUM(E$12:$E3267)-SUM(F$12:$F3267))</f>
        <v>0</v>
      </c>
      <c r="H3267" s="51" t="str">
        <f ca="1">IF(IF(TYPE(MATCH($C$8,OFFSET([1]NKC!$D$10,H3266,0):'[1]NKC'!$D$5007,0)+H3266)=16,"",MATCH($C$8,OFFSET([1]NKC!$D$10,H3266,0):'[1]NKC'!$D$5007,0)+H3266)&lt;IF(TYPE(MATCH($C$8,OFFSET([1]NKC!$E$10,H3266,0):'[1]NKC'!$E$5007,0)+H3266)=16,"",MATCH($C$8,OFFSET([1]NKC!$E$10,H3266,0):'[1]NKC'!$E$5007,0)+H3266),IF(TYPE(MATCH($C$8,OFFSET([1]NKC!$D$10,H3266,0):'[1]NKC'!$D$5007,0)+H3266)=16,"",MATCH($C$8,OFFSET([1]NKC!$D$10,H3266,0):'[1]NKC'!$D$5007,0)+H3266),IF(TYPE(MATCH($C$8,OFFSET([1]NKC!$E$10,H3266,0):'[1]NKC'!$E$5007,0)+H3266)=16,"",MATCH($C$8,OFFSET([1]NKC!$E$10,H3266,0):'[1]NKC'!$E$5007,0)+H3266))</f>
        <v/>
      </c>
    </row>
    <row r="3268" spans="1:8" s="52" customFormat="1" ht="14.25" hidden="1">
      <c r="A3268" s="45" t="str">
        <f ca="1">IF($H3268="","",INDEX([1]NKC!$A$10:$A$5007,$H3268))</f>
        <v/>
      </c>
      <c r="B3268" s="46" t="str">
        <f ca="1">IF($H3268="","",INDEX([1]NKC!$B$10:$B$5007,$H3268))</f>
        <v/>
      </c>
      <c r="C3268" s="47" t="str">
        <f ca="1">IF($H3268="","",INDEX([1]NKC!$C$10:$C$5007,$H3268))</f>
        <v/>
      </c>
      <c r="D3268" s="48" t="str">
        <f ca="1">IF(IF($H3268="","",INDEX([1]NKC!$D$10:$D$5007,$H3268))=$C$8,IF($H3268="","",INDEX([1]NKC!$E$10:$E$5007,$H3268)),IF($H3268="","",INDEX([1]NKC!$D$10:$D$5007,$H3268)))</f>
        <v/>
      </c>
      <c r="E3268" s="49" t="str">
        <f ca="1">IF(IF($H3268="","",INDEX([1]NKC!$E$10:$E$5007,$H3268))=$C$8,"",IF($H3268="","",INDEX([1]NKC!$F$10:$F$5007,$H3268)))</f>
        <v/>
      </c>
      <c r="F3268" s="55" t="str">
        <f ca="1">IF(IF($H3268="","",INDEX([1]NKC!$D$10:$D$5007,$H3268))=$C$8,"",IF($H3268="","",INDEX([1]NKC!$F$10:$F$5007,$H3268)))</f>
        <v/>
      </c>
      <c r="G3268" s="50">
        <f ca="1">IF(SUM(E3268:F3268)=0,0,$G$11+SUM(E$12:$E3268)-SUM(F$12:$F3268))</f>
        <v>0</v>
      </c>
      <c r="H3268" s="51" t="str">
        <f ca="1">IF(IF(TYPE(MATCH($C$8,OFFSET([1]NKC!$D$10,H3267,0):'[1]NKC'!$D$5007,0)+H3267)=16,"",MATCH($C$8,OFFSET([1]NKC!$D$10,H3267,0):'[1]NKC'!$D$5007,0)+H3267)&lt;IF(TYPE(MATCH($C$8,OFFSET([1]NKC!$E$10,H3267,0):'[1]NKC'!$E$5007,0)+H3267)=16,"",MATCH($C$8,OFFSET([1]NKC!$E$10,H3267,0):'[1]NKC'!$E$5007,0)+H3267),IF(TYPE(MATCH($C$8,OFFSET([1]NKC!$D$10,H3267,0):'[1]NKC'!$D$5007,0)+H3267)=16,"",MATCH($C$8,OFFSET([1]NKC!$D$10,H3267,0):'[1]NKC'!$D$5007,0)+H3267),IF(TYPE(MATCH($C$8,OFFSET([1]NKC!$E$10,H3267,0):'[1]NKC'!$E$5007,0)+H3267)=16,"",MATCH($C$8,OFFSET([1]NKC!$E$10,H3267,0):'[1]NKC'!$E$5007,0)+H3267))</f>
        <v/>
      </c>
    </row>
    <row r="3269" spans="1:8" s="52" customFormat="1" ht="14.25" hidden="1">
      <c r="A3269" s="45" t="str">
        <f ca="1">IF($H3269="","",INDEX([1]NKC!$A$10:$A$5007,$H3269))</f>
        <v/>
      </c>
      <c r="B3269" s="46" t="str">
        <f ca="1">IF($H3269="","",INDEX([1]NKC!$B$10:$B$5007,$H3269))</f>
        <v/>
      </c>
      <c r="C3269" s="47" t="str">
        <f ca="1">IF($H3269="","",INDEX([1]NKC!$C$10:$C$5007,$H3269))</f>
        <v/>
      </c>
      <c r="D3269" s="48" t="str">
        <f ca="1">IF(IF($H3269="","",INDEX([1]NKC!$D$10:$D$5007,$H3269))=$C$8,IF($H3269="","",INDEX([1]NKC!$E$10:$E$5007,$H3269)),IF($H3269="","",INDEX([1]NKC!$D$10:$D$5007,$H3269)))</f>
        <v/>
      </c>
      <c r="E3269" s="49" t="str">
        <f ca="1">IF(IF($H3269="","",INDEX([1]NKC!$E$10:$E$5007,$H3269))=$C$8,"",IF($H3269="","",INDEX([1]NKC!$F$10:$F$5007,$H3269)))</f>
        <v/>
      </c>
      <c r="F3269" s="55" t="str">
        <f ca="1">IF(IF($H3269="","",INDEX([1]NKC!$D$10:$D$5007,$H3269))=$C$8,"",IF($H3269="","",INDEX([1]NKC!$F$10:$F$5007,$H3269)))</f>
        <v/>
      </c>
      <c r="G3269" s="50">
        <f ca="1">IF(SUM(E3269:F3269)=0,0,$G$11+SUM(E$12:$E3269)-SUM(F$12:$F3269))</f>
        <v>0</v>
      </c>
      <c r="H3269" s="51" t="str">
        <f ca="1">IF(IF(TYPE(MATCH($C$8,OFFSET([1]NKC!$D$10,H3268,0):'[1]NKC'!$D$5007,0)+H3268)=16,"",MATCH($C$8,OFFSET([1]NKC!$D$10,H3268,0):'[1]NKC'!$D$5007,0)+H3268)&lt;IF(TYPE(MATCH($C$8,OFFSET([1]NKC!$E$10,H3268,0):'[1]NKC'!$E$5007,0)+H3268)=16,"",MATCH($C$8,OFFSET([1]NKC!$E$10,H3268,0):'[1]NKC'!$E$5007,0)+H3268),IF(TYPE(MATCH($C$8,OFFSET([1]NKC!$D$10,H3268,0):'[1]NKC'!$D$5007,0)+H3268)=16,"",MATCH($C$8,OFFSET([1]NKC!$D$10,H3268,0):'[1]NKC'!$D$5007,0)+H3268),IF(TYPE(MATCH($C$8,OFFSET([1]NKC!$E$10,H3268,0):'[1]NKC'!$E$5007,0)+H3268)=16,"",MATCH($C$8,OFFSET([1]NKC!$E$10,H3268,0):'[1]NKC'!$E$5007,0)+H3268))</f>
        <v/>
      </c>
    </row>
    <row r="3270" spans="1:8" s="52" customFormat="1" ht="14.25" hidden="1">
      <c r="A3270" s="45" t="str">
        <f ca="1">IF($H3270="","",INDEX([1]NKC!$A$10:$A$5007,$H3270))</f>
        <v/>
      </c>
      <c r="B3270" s="46" t="str">
        <f ca="1">IF($H3270="","",INDEX([1]NKC!$B$10:$B$5007,$H3270))</f>
        <v/>
      </c>
      <c r="C3270" s="47" t="str">
        <f ca="1">IF($H3270="","",INDEX([1]NKC!$C$10:$C$5007,$H3270))</f>
        <v/>
      </c>
      <c r="D3270" s="48" t="str">
        <f ca="1">IF(IF($H3270="","",INDEX([1]NKC!$D$10:$D$5007,$H3270))=$C$8,IF($H3270="","",INDEX([1]NKC!$E$10:$E$5007,$H3270)),IF($H3270="","",INDEX([1]NKC!$D$10:$D$5007,$H3270)))</f>
        <v/>
      </c>
      <c r="E3270" s="49" t="str">
        <f ca="1">IF(IF($H3270="","",INDEX([1]NKC!$E$10:$E$5007,$H3270))=$C$8,"",IF($H3270="","",INDEX([1]NKC!$F$10:$F$5007,$H3270)))</f>
        <v/>
      </c>
      <c r="F3270" s="55" t="str">
        <f ca="1">IF(IF($H3270="","",INDEX([1]NKC!$D$10:$D$5007,$H3270))=$C$8,"",IF($H3270="","",INDEX([1]NKC!$F$10:$F$5007,$H3270)))</f>
        <v/>
      </c>
      <c r="G3270" s="50">
        <f ca="1">IF(SUM(E3270:F3270)=0,0,$G$11+SUM(E$12:$E3270)-SUM(F$12:$F3270))</f>
        <v>0</v>
      </c>
      <c r="H3270" s="51" t="str">
        <f ca="1">IF(IF(TYPE(MATCH($C$8,OFFSET([1]NKC!$D$10,H3269,0):'[1]NKC'!$D$5007,0)+H3269)=16,"",MATCH($C$8,OFFSET([1]NKC!$D$10,H3269,0):'[1]NKC'!$D$5007,0)+H3269)&lt;IF(TYPE(MATCH($C$8,OFFSET([1]NKC!$E$10,H3269,0):'[1]NKC'!$E$5007,0)+H3269)=16,"",MATCH($C$8,OFFSET([1]NKC!$E$10,H3269,0):'[1]NKC'!$E$5007,0)+H3269),IF(TYPE(MATCH($C$8,OFFSET([1]NKC!$D$10,H3269,0):'[1]NKC'!$D$5007,0)+H3269)=16,"",MATCH($C$8,OFFSET([1]NKC!$D$10,H3269,0):'[1]NKC'!$D$5007,0)+H3269),IF(TYPE(MATCH($C$8,OFFSET([1]NKC!$E$10,H3269,0):'[1]NKC'!$E$5007,0)+H3269)=16,"",MATCH($C$8,OFFSET([1]NKC!$E$10,H3269,0):'[1]NKC'!$E$5007,0)+H3269))</f>
        <v/>
      </c>
    </row>
    <row r="3271" spans="1:8" s="52" customFormat="1" ht="14.25" hidden="1">
      <c r="A3271" s="45" t="str">
        <f ca="1">IF($H3271="","",INDEX([1]NKC!$A$10:$A$5007,$H3271))</f>
        <v/>
      </c>
      <c r="B3271" s="46" t="str">
        <f ca="1">IF($H3271="","",INDEX([1]NKC!$B$10:$B$5007,$H3271))</f>
        <v/>
      </c>
      <c r="C3271" s="47" t="str">
        <f ca="1">IF($H3271="","",INDEX([1]NKC!$C$10:$C$5007,$H3271))</f>
        <v/>
      </c>
      <c r="D3271" s="48" t="str">
        <f ca="1">IF(IF($H3271="","",INDEX([1]NKC!$D$10:$D$5007,$H3271))=$C$8,IF($H3271="","",INDEX([1]NKC!$E$10:$E$5007,$H3271)),IF($H3271="","",INDEX([1]NKC!$D$10:$D$5007,$H3271)))</f>
        <v/>
      </c>
      <c r="E3271" s="49" t="str">
        <f ca="1">IF(IF($H3271="","",INDEX([1]NKC!$E$10:$E$5007,$H3271))=$C$8,"",IF($H3271="","",INDEX([1]NKC!$F$10:$F$5007,$H3271)))</f>
        <v/>
      </c>
      <c r="F3271" s="55" t="str">
        <f ca="1">IF(IF($H3271="","",INDEX([1]NKC!$D$10:$D$5007,$H3271))=$C$8,"",IF($H3271="","",INDEX([1]NKC!$F$10:$F$5007,$H3271)))</f>
        <v/>
      </c>
      <c r="G3271" s="50">
        <f ca="1">IF(SUM(E3271:F3271)=0,0,$G$11+SUM(E$12:$E3271)-SUM(F$12:$F3271))</f>
        <v>0</v>
      </c>
      <c r="H3271" s="51" t="str">
        <f ca="1">IF(IF(TYPE(MATCH($C$8,OFFSET([1]NKC!$D$10,H3270,0):'[1]NKC'!$D$5007,0)+H3270)=16,"",MATCH($C$8,OFFSET([1]NKC!$D$10,H3270,0):'[1]NKC'!$D$5007,0)+H3270)&lt;IF(TYPE(MATCH($C$8,OFFSET([1]NKC!$E$10,H3270,0):'[1]NKC'!$E$5007,0)+H3270)=16,"",MATCH($C$8,OFFSET([1]NKC!$E$10,H3270,0):'[1]NKC'!$E$5007,0)+H3270),IF(TYPE(MATCH($C$8,OFFSET([1]NKC!$D$10,H3270,0):'[1]NKC'!$D$5007,0)+H3270)=16,"",MATCH($C$8,OFFSET([1]NKC!$D$10,H3270,0):'[1]NKC'!$D$5007,0)+H3270),IF(TYPE(MATCH($C$8,OFFSET([1]NKC!$E$10,H3270,0):'[1]NKC'!$E$5007,0)+H3270)=16,"",MATCH($C$8,OFFSET([1]NKC!$E$10,H3270,0):'[1]NKC'!$E$5007,0)+H3270))</f>
        <v/>
      </c>
    </row>
    <row r="3272" spans="1:8" s="52" customFormat="1" ht="14.25" hidden="1">
      <c r="A3272" s="45" t="str">
        <f ca="1">IF($H3272="","",INDEX([1]NKC!$A$10:$A$5007,$H3272))</f>
        <v/>
      </c>
      <c r="B3272" s="46" t="str">
        <f ca="1">IF($H3272="","",INDEX([1]NKC!$B$10:$B$5007,$H3272))</f>
        <v/>
      </c>
      <c r="C3272" s="47" t="str">
        <f ca="1">IF($H3272="","",INDEX([1]NKC!$C$10:$C$5007,$H3272))</f>
        <v/>
      </c>
      <c r="D3272" s="48" t="str">
        <f ca="1">IF(IF($H3272="","",INDEX([1]NKC!$D$10:$D$5007,$H3272))=$C$8,IF($H3272="","",INDEX([1]NKC!$E$10:$E$5007,$H3272)),IF($H3272="","",INDEX([1]NKC!$D$10:$D$5007,$H3272)))</f>
        <v/>
      </c>
      <c r="E3272" s="49" t="str">
        <f ca="1">IF(IF($H3272="","",INDEX([1]NKC!$E$10:$E$5007,$H3272))=$C$8,"",IF($H3272="","",INDEX([1]NKC!$F$10:$F$5007,$H3272)))</f>
        <v/>
      </c>
      <c r="F3272" s="55" t="str">
        <f ca="1">IF(IF($H3272="","",INDEX([1]NKC!$D$10:$D$5007,$H3272))=$C$8,"",IF($H3272="","",INDEX([1]NKC!$F$10:$F$5007,$H3272)))</f>
        <v/>
      </c>
      <c r="G3272" s="50">
        <f ca="1">IF(SUM(E3272:F3272)=0,0,$G$11+SUM(E$12:$E3272)-SUM(F$12:$F3272))</f>
        <v>0</v>
      </c>
      <c r="H3272" s="51" t="str">
        <f ca="1">IF(IF(TYPE(MATCH($C$8,OFFSET([1]NKC!$D$10,H3271,0):'[1]NKC'!$D$5007,0)+H3271)=16,"",MATCH($C$8,OFFSET([1]NKC!$D$10,H3271,0):'[1]NKC'!$D$5007,0)+H3271)&lt;IF(TYPE(MATCH($C$8,OFFSET([1]NKC!$E$10,H3271,0):'[1]NKC'!$E$5007,0)+H3271)=16,"",MATCH($C$8,OFFSET([1]NKC!$E$10,H3271,0):'[1]NKC'!$E$5007,0)+H3271),IF(TYPE(MATCH($C$8,OFFSET([1]NKC!$D$10,H3271,0):'[1]NKC'!$D$5007,0)+H3271)=16,"",MATCH($C$8,OFFSET([1]NKC!$D$10,H3271,0):'[1]NKC'!$D$5007,0)+H3271),IF(TYPE(MATCH($C$8,OFFSET([1]NKC!$E$10,H3271,0):'[1]NKC'!$E$5007,0)+H3271)=16,"",MATCH($C$8,OFFSET([1]NKC!$E$10,H3271,0):'[1]NKC'!$E$5007,0)+H3271))</f>
        <v/>
      </c>
    </row>
    <row r="3273" spans="1:8" s="52" customFormat="1" ht="14.25" hidden="1">
      <c r="A3273" s="45" t="str">
        <f ca="1">IF($H3273="","",INDEX([1]NKC!$A$10:$A$5007,$H3273))</f>
        <v/>
      </c>
      <c r="B3273" s="46" t="str">
        <f ca="1">IF($H3273="","",INDEX([1]NKC!$B$10:$B$5007,$H3273))</f>
        <v/>
      </c>
      <c r="C3273" s="47" t="str">
        <f ca="1">IF($H3273="","",INDEX([1]NKC!$C$10:$C$5007,$H3273))</f>
        <v/>
      </c>
      <c r="D3273" s="48" t="str">
        <f ca="1">IF(IF($H3273="","",INDEX([1]NKC!$D$10:$D$5007,$H3273))=$C$8,IF($H3273="","",INDEX([1]NKC!$E$10:$E$5007,$H3273)),IF($H3273="","",INDEX([1]NKC!$D$10:$D$5007,$H3273)))</f>
        <v/>
      </c>
      <c r="E3273" s="49" t="str">
        <f ca="1">IF(IF($H3273="","",INDEX([1]NKC!$E$10:$E$5007,$H3273))=$C$8,"",IF($H3273="","",INDEX([1]NKC!$F$10:$F$5007,$H3273)))</f>
        <v/>
      </c>
      <c r="F3273" s="55" t="str">
        <f ca="1">IF(IF($H3273="","",INDEX([1]NKC!$D$10:$D$5007,$H3273))=$C$8,"",IF($H3273="","",INDEX([1]NKC!$F$10:$F$5007,$H3273)))</f>
        <v/>
      </c>
      <c r="G3273" s="50">
        <f ca="1">IF(SUM(E3273:F3273)=0,0,$G$11+SUM(E$12:$E3273)-SUM(F$12:$F3273))</f>
        <v>0</v>
      </c>
      <c r="H3273" s="51" t="str">
        <f ca="1">IF(IF(TYPE(MATCH($C$8,OFFSET([1]NKC!$D$10,H3272,0):'[1]NKC'!$D$5007,0)+H3272)=16,"",MATCH($C$8,OFFSET([1]NKC!$D$10,H3272,0):'[1]NKC'!$D$5007,0)+H3272)&lt;IF(TYPE(MATCH($C$8,OFFSET([1]NKC!$E$10,H3272,0):'[1]NKC'!$E$5007,0)+H3272)=16,"",MATCH($C$8,OFFSET([1]NKC!$E$10,H3272,0):'[1]NKC'!$E$5007,0)+H3272),IF(TYPE(MATCH($C$8,OFFSET([1]NKC!$D$10,H3272,0):'[1]NKC'!$D$5007,0)+H3272)=16,"",MATCH($C$8,OFFSET([1]NKC!$D$10,H3272,0):'[1]NKC'!$D$5007,0)+H3272),IF(TYPE(MATCH($C$8,OFFSET([1]NKC!$E$10,H3272,0):'[1]NKC'!$E$5007,0)+H3272)=16,"",MATCH($C$8,OFFSET([1]NKC!$E$10,H3272,0):'[1]NKC'!$E$5007,0)+H3272))</f>
        <v/>
      </c>
    </row>
    <row r="3274" spans="1:8" s="52" customFormat="1" ht="14.25" hidden="1">
      <c r="A3274" s="45" t="str">
        <f ca="1">IF($H3274="","",INDEX([1]NKC!$A$10:$A$5007,$H3274))</f>
        <v/>
      </c>
      <c r="B3274" s="46" t="str">
        <f ca="1">IF($H3274="","",INDEX([1]NKC!$B$10:$B$5007,$H3274))</f>
        <v/>
      </c>
      <c r="C3274" s="47" t="str">
        <f ca="1">IF($H3274="","",INDEX([1]NKC!$C$10:$C$5007,$H3274))</f>
        <v/>
      </c>
      <c r="D3274" s="48" t="str">
        <f ca="1">IF(IF($H3274="","",INDEX([1]NKC!$D$10:$D$5007,$H3274))=$C$8,IF($H3274="","",INDEX([1]NKC!$E$10:$E$5007,$H3274)),IF($H3274="","",INDEX([1]NKC!$D$10:$D$5007,$H3274)))</f>
        <v/>
      </c>
      <c r="E3274" s="49" t="str">
        <f ca="1">IF(IF($H3274="","",INDEX([1]NKC!$E$10:$E$5007,$H3274))=$C$8,"",IF($H3274="","",INDEX([1]NKC!$F$10:$F$5007,$H3274)))</f>
        <v/>
      </c>
      <c r="F3274" s="55" t="str">
        <f ca="1">IF(IF($H3274="","",INDEX([1]NKC!$D$10:$D$5007,$H3274))=$C$8,"",IF($H3274="","",INDEX([1]NKC!$F$10:$F$5007,$H3274)))</f>
        <v/>
      </c>
      <c r="G3274" s="50">
        <f ca="1">IF(SUM(E3274:F3274)=0,0,$G$11+SUM(E$12:$E3274)-SUM(F$12:$F3274))</f>
        <v>0</v>
      </c>
      <c r="H3274" s="51" t="str">
        <f ca="1">IF(IF(TYPE(MATCH($C$8,OFFSET([1]NKC!$D$10,H3273,0):'[1]NKC'!$D$5007,0)+H3273)=16,"",MATCH($C$8,OFFSET([1]NKC!$D$10,H3273,0):'[1]NKC'!$D$5007,0)+H3273)&lt;IF(TYPE(MATCH($C$8,OFFSET([1]NKC!$E$10,H3273,0):'[1]NKC'!$E$5007,0)+H3273)=16,"",MATCH($C$8,OFFSET([1]NKC!$E$10,H3273,0):'[1]NKC'!$E$5007,0)+H3273),IF(TYPE(MATCH($C$8,OFFSET([1]NKC!$D$10,H3273,0):'[1]NKC'!$D$5007,0)+H3273)=16,"",MATCH($C$8,OFFSET([1]NKC!$D$10,H3273,0):'[1]NKC'!$D$5007,0)+H3273),IF(TYPE(MATCH($C$8,OFFSET([1]NKC!$E$10,H3273,0):'[1]NKC'!$E$5007,0)+H3273)=16,"",MATCH($C$8,OFFSET([1]NKC!$E$10,H3273,0):'[1]NKC'!$E$5007,0)+H3273))</f>
        <v/>
      </c>
    </row>
    <row r="3275" spans="1:8" s="52" customFormat="1" ht="14.25" hidden="1">
      <c r="A3275" s="45" t="str">
        <f ca="1">IF($H3275="","",INDEX([1]NKC!$A$10:$A$5007,$H3275))</f>
        <v/>
      </c>
      <c r="B3275" s="46" t="str">
        <f ca="1">IF($H3275="","",INDEX([1]NKC!$B$10:$B$5007,$H3275))</f>
        <v/>
      </c>
      <c r="C3275" s="47" t="str">
        <f ca="1">IF($H3275="","",INDEX([1]NKC!$C$10:$C$5007,$H3275))</f>
        <v/>
      </c>
      <c r="D3275" s="48" t="str">
        <f ca="1">IF(IF($H3275="","",INDEX([1]NKC!$D$10:$D$5007,$H3275))=$C$8,IF($H3275="","",INDEX([1]NKC!$E$10:$E$5007,$H3275)),IF($H3275="","",INDEX([1]NKC!$D$10:$D$5007,$H3275)))</f>
        <v/>
      </c>
      <c r="E3275" s="49" t="str">
        <f ca="1">IF(IF($H3275="","",INDEX([1]NKC!$E$10:$E$5007,$H3275))=$C$8,"",IF($H3275="","",INDEX([1]NKC!$F$10:$F$5007,$H3275)))</f>
        <v/>
      </c>
      <c r="F3275" s="55" t="str">
        <f ca="1">IF(IF($H3275="","",INDEX([1]NKC!$D$10:$D$5007,$H3275))=$C$8,"",IF($H3275="","",INDEX([1]NKC!$F$10:$F$5007,$H3275)))</f>
        <v/>
      </c>
      <c r="G3275" s="50">
        <f ca="1">IF(SUM(E3275:F3275)=0,0,$G$11+SUM(E$12:$E3275)-SUM(F$12:$F3275))</f>
        <v>0</v>
      </c>
      <c r="H3275" s="51" t="str">
        <f ca="1">IF(IF(TYPE(MATCH($C$8,OFFSET([1]NKC!$D$10,H3274,0):'[1]NKC'!$D$5007,0)+H3274)=16,"",MATCH($C$8,OFFSET([1]NKC!$D$10,H3274,0):'[1]NKC'!$D$5007,0)+H3274)&lt;IF(TYPE(MATCH($C$8,OFFSET([1]NKC!$E$10,H3274,0):'[1]NKC'!$E$5007,0)+H3274)=16,"",MATCH($C$8,OFFSET([1]NKC!$E$10,H3274,0):'[1]NKC'!$E$5007,0)+H3274),IF(TYPE(MATCH($C$8,OFFSET([1]NKC!$D$10,H3274,0):'[1]NKC'!$D$5007,0)+H3274)=16,"",MATCH($C$8,OFFSET([1]NKC!$D$10,H3274,0):'[1]NKC'!$D$5007,0)+H3274),IF(TYPE(MATCH($C$8,OFFSET([1]NKC!$E$10,H3274,0):'[1]NKC'!$E$5007,0)+H3274)=16,"",MATCH($C$8,OFFSET([1]NKC!$E$10,H3274,0):'[1]NKC'!$E$5007,0)+H3274))</f>
        <v/>
      </c>
    </row>
    <row r="3276" spans="1:8" s="52" customFormat="1" ht="14.25" hidden="1">
      <c r="A3276" s="45" t="str">
        <f ca="1">IF($H3276="","",INDEX([1]NKC!$A$10:$A$5007,$H3276))</f>
        <v/>
      </c>
      <c r="B3276" s="46" t="str">
        <f ca="1">IF($H3276="","",INDEX([1]NKC!$B$10:$B$5007,$H3276))</f>
        <v/>
      </c>
      <c r="C3276" s="47" t="str">
        <f ca="1">IF($H3276="","",INDEX([1]NKC!$C$10:$C$5007,$H3276))</f>
        <v/>
      </c>
      <c r="D3276" s="48" t="str">
        <f ca="1">IF(IF($H3276="","",INDEX([1]NKC!$D$10:$D$5007,$H3276))=$C$8,IF($H3276="","",INDEX([1]NKC!$E$10:$E$5007,$H3276)),IF($H3276="","",INDEX([1]NKC!$D$10:$D$5007,$H3276)))</f>
        <v/>
      </c>
      <c r="E3276" s="49" t="str">
        <f ca="1">IF(IF($H3276="","",INDEX([1]NKC!$E$10:$E$5007,$H3276))=$C$8,"",IF($H3276="","",INDEX([1]NKC!$F$10:$F$5007,$H3276)))</f>
        <v/>
      </c>
      <c r="F3276" s="55" t="str">
        <f ca="1">IF(IF($H3276="","",INDEX([1]NKC!$D$10:$D$5007,$H3276))=$C$8,"",IF($H3276="","",INDEX([1]NKC!$F$10:$F$5007,$H3276)))</f>
        <v/>
      </c>
      <c r="G3276" s="50">
        <f ca="1">IF(SUM(E3276:F3276)=0,0,$G$11+SUM(E$12:$E3276)-SUM(F$12:$F3276))</f>
        <v>0</v>
      </c>
      <c r="H3276" s="51" t="str">
        <f ca="1">IF(IF(TYPE(MATCH($C$8,OFFSET([1]NKC!$D$10,H3275,0):'[1]NKC'!$D$5007,0)+H3275)=16,"",MATCH($C$8,OFFSET([1]NKC!$D$10,H3275,0):'[1]NKC'!$D$5007,0)+H3275)&lt;IF(TYPE(MATCH($C$8,OFFSET([1]NKC!$E$10,H3275,0):'[1]NKC'!$E$5007,0)+H3275)=16,"",MATCH($C$8,OFFSET([1]NKC!$E$10,H3275,0):'[1]NKC'!$E$5007,0)+H3275),IF(TYPE(MATCH($C$8,OFFSET([1]NKC!$D$10,H3275,0):'[1]NKC'!$D$5007,0)+H3275)=16,"",MATCH($C$8,OFFSET([1]NKC!$D$10,H3275,0):'[1]NKC'!$D$5007,0)+H3275),IF(TYPE(MATCH($C$8,OFFSET([1]NKC!$E$10,H3275,0):'[1]NKC'!$E$5007,0)+H3275)=16,"",MATCH($C$8,OFFSET([1]NKC!$E$10,H3275,0):'[1]NKC'!$E$5007,0)+H3275))</f>
        <v/>
      </c>
    </row>
    <row r="3277" spans="1:8" s="52" customFormat="1" ht="14.25" hidden="1">
      <c r="A3277" s="45" t="str">
        <f ca="1">IF($H3277="","",INDEX([1]NKC!$A$10:$A$5007,$H3277))</f>
        <v/>
      </c>
      <c r="B3277" s="46" t="str">
        <f ca="1">IF($H3277="","",INDEX([1]NKC!$B$10:$B$5007,$H3277))</f>
        <v/>
      </c>
      <c r="C3277" s="47" t="str">
        <f ca="1">IF($H3277="","",INDEX([1]NKC!$C$10:$C$5007,$H3277))</f>
        <v/>
      </c>
      <c r="D3277" s="48" t="str">
        <f ca="1">IF(IF($H3277="","",INDEX([1]NKC!$D$10:$D$5007,$H3277))=$C$8,IF($H3277="","",INDEX([1]NKC!$E$10:$E$5007,$H3277)),IF($H3277="","",INDEX([1]NKC!$D$10:$D$5007,$H3277)))</f>
        <v/>
      </c>
      <c r="E3277" s="49" t="str">
        <f ca="1">IF(IF($H3277="","",INDEX([1]NKC!$E$10:$E$5007,$H3277))=$C$8,"",IF($H3277="","",INDEX([1]NKC!$F$10:$F$5007,$H3277)))</f>
        <v/>
      </c>
      <c r="F3277" s="55" t="str">
        <f ca="1">IF(IF($H3277="","",INDEX([1]NKC!$D$10:$D$5007,$H3277))=$C$8,"",IF($H3277="","",INDEX([1]NKC!$F$10:$F$5007,$H3277)))</f>
        <v/>
      </c>
      <c r="G3277" s="50">
        <f ca="1">IF(SUM(E3277:F3277)=0,0,$G$11+SUM(E$12:$E3277)-SUM(F$12:$F3277))</f>
        <v>0</v>
      </c>
      <c r="H3277" s="51" t="str">
        <f ca="1">IF(IF(TYPE(MATCH($C$8,OFFSET([1]NKC!$D$10,H3276,0):'[1]NKC'!$D$5007,0)+H3276)=16,"",MATCH($C$8,OFFSET([1]NKC!$D$10,H3276,0):'[1]NKC'!$D$5007,0)+H3276)&lt;IF(TYPE(MATCH($C$8,OFFSET([1]NKC!$E$10,H3276,0):'[1]NKC'!$E$5007,0)+H3276)=16,"",MATCH($C$8,OFFSET([1]NKC!$E$10,H3276,0):'[1]NKC'!$E$5007,0)+H3276),IF(TYPE(MATCH($C$8,OFFSET([1]NKC!$D$10,H3276,0):'[1]NKC'!$D$5007,0)+H3276)=16,"",MATCH($C$8,OFFSET([1]NKC!$D$10,H3276,0):'[1]NKC'!$D$5007,0)+H3276),IF(TYPE(MATCH($C$8,OFFSET([1]NKC!$E$10,H3276,0):'[1]NKC'!$E$5007,0)+H3276)=16,"",MATCH($C$8,OFFSET([1]NKC!$E$10,H3276,0):'[1]NKC'!$E$5007,0)+H3276))</f>
        <v/>
      </c>
    </row>
    <row r="3278" spans="1:8" s="52" customFormat="1" ht="14.25" hidden="1">
      <c r="A3278" s="45" t="str">
        <f ca="1">IF($H3278="","",INDEX([1]NKC!$A$10:$A$5007,$H3278))</f>
        <v/>
      </c>
      <c r="B3278" s="46" t="str">
        <f ca="1">IF($H3278="","",INDEX([1]NKC!$B$10:$B$5007,$H3278))</f>
        <v/>
      </c>
      <c r="C3278" s="47" t="str">
        <f ca="1">IF($H3278="","",INDEX([1]NKC!$C$10:$C$5007,$H3278))</f>
        <v/>
      </c>
      <c r="D3278" s="48" t="str">
        <f ca="1">IF(IF($H3278="","",INDEX([1]NKC!$D$10:$D$5007,$H3278))=$C$8,IF($H3278="","",INDEX([1]NKC!$E$10:$E$5007,$H3278)),IF($H3278="","",INDEX([1]NKC!$D$10:$D$5007,$H3278)))</f>
        <v/>
      </c>
      <c r="E3278" s="49" t="str">
        <f ca="1">IF(IF($H3278="","",INDEX([1]NKC!$E$10:$E$5007,$H3278))=$C$8,"",IF($H3278="","",INDEX([1]NKC!$F$10:$F$5007,$H3278)))</f>
        <v/>
      </c>
      <c r="F3278" s="55" t="str">
        <f ca="1">IF(IF($H3278="","",INDEX([1]NKC!$D$10:$D$5007,$H3278))=$C$8,"",IF($H3278="","",INDEX([1]NKC!$F$10:$F$5007,$H3278)))</f>
        <v/>
      </c>
      <c r="G3278" s="50">
        <f ca="1">IF(SUM(E3278:F3278)=0,0,$G$11+SUM(E$12:$E3278)-SUM(F$12:$F3278))</f>
        <v>0</v>
      </c>
      <c r="H3278" s="51" t="str">
        <f ca="1">IF(IF(TYPE(MATCH($C$8,OFFSET([1]NKC!$D$10,H3277,0):'[1]NKC'!$D$5007,0)+H3277)=16,"",MATCH($C$8,OFFSET([1]NKC!$D$10,H3277,0):'[1]NKC'!$D$5007,0)+H3277)&lt;IF(TYPE(MATCH($C$8,OFFSET([1]NKC!$E$10,H3277,0):'[1]NKC'!$E$5007,0)+H3277)=16,"",MATCH($C$8,OFFSET([1]NKC!$E$10,H3277,0):'[1]NKC'!$E$5007,0)+H3277),IF(TYPE(MATCH($C$8,OFFSET([1]NKC!$D$10,H3277,0):'[1]NKC'!$D$5007,0)+H3277)=16,"",MATCH($C$8,OFFSET([1]NKC!$D$10,H3277,0):'[1]NKC'!$D$5007,0)+H3277),IF(TYPE(MATCH($C$8,OFFSET([1]NKC!$E$10,H3277,0):'[1]NKC'!$E$5007,0)+H3277)=16,"",MATCH($C$8,OFFSET([1]NKC!$E$10,H3277,0):'[1]NKC'!$E$5007,0)+H3277))</f>
        <v/>
      </c>
    </row>
    <row r="3279" spans="1:8" s="52" customFormat="1" ht="14.25" hidden="1">
      <c r="A3279" s="45" t="str">
        <f ca="1">IF($H3279="","",INDEX([1]NKC!$A$10:$A$5007,$H3279))</f>
        <v/>
      </c>
      <c r="B3279" s="46" t="str">
        <f ca="1">IF($H3279="","",INDEX([1]NKC!$B$10:$B$5007,$H3279))</f>
        <v/>
      </c>
      <c r="C3279" s="47" t="str">
        <f ca="1">IF($H3279="","",INDEX([1]NKC!$C$10:$C$5007,$H3279))</f>
        <v/>
      </c>
      <c r="D3279" s="48" t="str">
        <f ca="1">IF(IF($H3279="","",INDEX([1]NKC!$D$10:$D$5007,$H3279))=$C$8,IF($H3279="","",INDEX([1]NKC!$E$10:$E$5007,$H3279)),IF($H3279="","",INDEX([1]NKC!$D$10:$D$5007,$H3279)))</f>
        <v/>
      </c>
      <c r="E3279" s="49" t="str">
        <f ca="1">IF(IF($H3279="","",INDEX([1]NKC!$E$10:$E$5007,$H3279))=$C$8,"",IF($H3279="","",INDEX([1]NKC!$F$10:$F$5007,$H3279)))</f>
        <v/>
      </c>
      <c r="F3279" s="55" t="str">
        <f ca="1">IF(IF($H3279="","",INDEX([1]NKC!$D$10:$D$5007,$H3279))=$C$8,"",IF($H3279="","",INDEX([1]NKC!$F$10:$F$5007,$H3279)))</f>
        <v/>
      </c>
      <c r="G3279" s="50">
        <f ca="1">IF(SUM(E3279:F3279)=0,0,$G$11+SUM(E$12:$E3279)-SUM(F$12:$F3279))</f>
        <v>0</v>
      </c>
      <c r="H3279" s="51" t="str">
        <f ca="1">IF(IF(TYPE(MATCH($C$8,OFFSET([1]NKC!$D$10,H3278,0):'[1]NKC'!$D$5007,0)+H3278)=16,"",MATCH($C$8,OFFSET([1]NKC!$D$10,H3278,0):'[1]NKC'!$D$5007,0)+H3278)&lt;IF(TYPE(MATCH($C$8,OFFSET([1]NKC!$E$10,H3278,0):'[1]NKC'!$E$5007,0)+H3278)=16,"",MATCH($C$8,OFFSET([1]NKC!$E$10,H3278,0):'[1]NKC'!$E$5007,0)+H3278),IF(TYPE(MATCH($C$8,OFFSET([1]NKC!$D$10,H3278,0):'[1]NKC'!$D$5007,0)+H3278)=16,"",MATCH($C$8,OFFSET([1]NKC!$D$10,H3278,0):'[1]NKC'!$D$5007,0)+H3278),IF(TYPE(MATCH($C$8,OFFSET([1]NKC!$E$10,H3278,0):'[1]NKC'!$E$5007,0)+H3278)=16,"",MATCH($C$8,OFFSET([1]NKC!$E$10,H3278,0):'[1]NKC'!$E$5007,0)+H3278))</f>
        <v/>
      </c>
    </row>
    <row r="3280" spans="1:8" s="52" customFormat="1" ht="14.25" hidden="1">
      <c r="A3280" s="45" t="str">
        <f ca="1">IF($H3280="","",INDEX([1]NKC!$A$10:$A$5007,$H3280))</f>
        <v/>
      </c>
      <c r="B3280" s="46" t="str">
        <f ca="1">IF($H3280="","",INDEX([1]NKC!$B$10:$B$5007,$H3280))</f>
        <v/>
      </c>
      <c r="C3280" s="47" t="str">
        <f ca="1">IF($H3280="","",INDEX([1]NKC!$C$10:$C$5007,$H3280))</f>
        <v/>
      </c>
      <c r="D3280" s="48" t="str">
        <f ca="1">IF(IF($H3280="","",INDEX([1]NKC!$D$10:$D$5007,$H3280))=$C$8,IF($H3280="","",INDEX([1]NKC!$E$10:$E$5007,$H3280)),IF($H3280="","",INDEX([1]NKC!$D$10:$D$5007,$H3280)))</f>
        <v/>
      </c>
      <c r="E3280" s="49" t="str">
        <f ca="1">IF(IF($H3280="","",INDEX([1]NKC!$E$10:$E$5007,$H3280))=$C$8,"",IF($H3280="","",INDEX([1]NKC!$F$10:$F$5007,$H3280)))</f>
        <v/>
      </c>
      <c r="F3280" s="55" t="str">
        <f ca="1">IF(IF($H3280="","",INDEX([1]NKC!$D$10:$D$5007,$H3280))=$C$8,"",IF($H3280="","",INDEX([1]NKC!$F$10:$F$5007,$H3280)))</f>
        <v/>
      </c>
      <c r="G3280" s="50">
        <f ca="1">IF(SUM(E3280:F3280)=0,0,$G$11+SUM(E$12:$E3280)-SUM(F$12:$F3280))</f>
        <v>0</v>
      </c>
      <c r="H3280" s="51" t="str">
        <f ca="1">IF(IF(TYPE(MATCH($C$8,OFFSET([1]NKC!$D$10,H3279,0):'[1]NKC'!$D$5007,0)+H3279)=16,"",MATCH($C$8,OFFSET([1]NKC!$D$10,H3279,0):'[1]NKC'!$D$5007,0)+H3279)&lt;IF(TYPE(MATCH($C$8,OFFSET([1]NKC!$E$10,H3279,0):'[1]NKC'!$E$5007,0)+H3279)=16,"",MATCH($C$8,OFFSET([1]NKC!$E$10,H3279,0):'[1]NKC'!$E$5007,0)+H3279),IF(TYPE(MATCH($C$8,OFFSET([1]NKC!$D$10,H3279,0):'[1]NKC'!$D$5007,0)+H3279)=16,"",MATCH($C$8,OFFSET([1]NKC!$D$10,H3279,0):'[1]NKC'!$D$5007,0)+H3279),IF(TYPE(MATCH($C$8,OFFSET([1]NKC!$E$10,H3279,0):'[1]NKC'!$E$5007,0)+H3279)=16,"",MATCH($C$8,OFFSET([1]NKC!$E$10,H3279,0):'[1]NKC'!$E$5007,0)+H3279))</f>
        <v/>
      </c>
    </row>
    <row r="3281" spans="1:8" s="52" customFormat="1" ht="14.25" hidden="1">
      <c r="A3281" s="45" t="str">
        <f ca="1">IF($H3281="","",INDEX([1]NKC!$A$10:$A$5007,$H3281))</f>
        <v/>
      </c>
      <c r="B3281" s="46" t="str">
        <f ca="1">IF($H3281="","",INDEX([1]NKC!$B$10:$B$5007,$H3281))</f>
        <v/>
      </c>
      <c r="C3281" s="47" t="str">
        <f ca="1">IF($H3281="","",INDEX([1]NKC!$C$10:$C$5007,$H3281))</f>
        <v/>
      </c>
      <c r="D3281" s="48" t="str">
        <f ca="1">IF(IF($H3281="","",INDEX([1]NKC!$D$10:$D$5007,$H3281))=$C$8,IF($H3281="","",INDEX([1]NKC!$E$10:$E$5007,$H3281)),IF($H3281="","",INDEX([1]NKC!$D$10:$D$5007,$H3281)))</f>
        <v/>
      </c>
      <c r="E3281" s="49" t="str">
        <f ca="1">IF(IF($H3281="","",INDEX([1]NKC!$E$10:$E$5007,$H3281))=$C$8,"",IF($H3281="","",INDEX([1]NKC!$F$10:$F$5007,$H3281)))</f>
        <v/>
      </c>
      <c r="F3281" s="55" t="str">
        <f ca="1">IF(IF($H3281="","",INDEX([1]NKC!$D$10:$D$5007,$H3281))=$C$8,"",IF($H3281="","",INDEX([1]NKC!$F$10:$F$5007,$H3281)))</f>
        <v/>
      </c>
      <c r="G3281" s="50">
        <f ca="1">IF(SUM(E3281:F3281)=0,0,$G$11+SUM(E$12:$E3281)-SUM(F$12:$F3281))</f>
        <v>0</v>
      </c>
      <c r="H3281" s="51" t="str">
        <f ca="1">IF(IF(TYPE(MATCH($C$8,OFFSET([1]NKC!$D$10,H3280,0):'[1]NKC'!$D$5007,0)+H3280)=16,"",MATCH($C$8,OFFSET([1]NKC!$D$10,H3280,0):'[1]NKC'!$D$5007,0)+H3280)&lt;IF(TYPE(MATCH($C$8,OFFSET([1]NKC!$E$10,H3280,0):'[1]NKC'!$E$5007,0)+H3280)=16,"",MATCH($C$8,OFFSET([1]NKC!$E$10,H3280,0):'[1]NKC'!$E$5007,0)+H3280),IF(TYPE(MATCH($C$8,OFFSET([1]NKC!$D$10,H3280,0):'[1]NKC'!$D$5007,0)+H3280)=16,"",MATCH($C$8,OFFSET([1]NKC!$D$10,H3280,0):'[1]NKC'!$D$5007,0)+H3280),IF(TYPE(MATCH($C$8,OFFSET([1]NKC!$E$10,H3280,0):'[1]NKC'!$E$5007,0)+H3280)=16,"",MATCH($C$8,OFFSET([1]NKC!$E$10,H3280,0):'[1]NKC'!$E$5007,0)+H3280))</f>
        <v/>
      </c>
    </row>
    <row r="3282" spans="1:8" s="52" customFormat="1" ht="14.25" hidden="1">
      <c r="A3282" s="45" t="str">
        <f ca="1">IF($H3282="","",INDEX([1]NKC!$A$10:$A$5007,$H3282))</f>
        <v/>
      </c>
      <c r="B3282" s="46" t="str">
        <f ca="1">IF($H3282="","",INDEX([1]NKC!$B$10:$B$5007,$H3282))</f>
        <v/>
      </c>
      <c r="C3282" s="47" t="str">
        <f ca="1">IF($H3282="","",INDEX([1]NKC!$C$10:$C$5007,$H3282))</f>
        <v/>
      </c>
      <c r="D3282" s="48" t="str">
        <f ca="1">IF(IF($H3282="","",INDEX([1]NKC!$D$10:$D$5007,$H3282))=$C$8,IF($H3282="","",INDEX([1]NKC!$E$10:$E$5007,$H3282)),IF($H3282="","",INDEX([1]NKC!$D$10:$D$5007,$H3282)))</f>
        <v/>
      </c>
      <c r="E3282" s="49" t="str">
        <f ca="1">IF(IF($H3282="","",INDEX([1]NKC!$E$10:$E$5007,$H3282))=$C$8,"",IF($H3282="","",INDEX([1]NKC!$F$10:$F$5007,$H3282)))</f>
        <v/>
      </c>
      <c r="F3282" s="55" t="str">
        <f ca="1">IF(IF($H3282="","",INDEX([1]NKC!$D$10:$D$5007,$H3282))=$C$8,"",IF($H3282="","",INDEX([1]NKC!$F$10:$F$5007,$H3282)))</f>
        <v/>
      </c>
      <c r="G3282" s="50">
        <f ca="1">IF(SUM(E3282:F3282)=0,0,$G$11+SUM(E$12:$E3282)-SUM(F$12:$F3282))</f>
        <v>0</v>
      </c>
      <c r="H3282" s="51" t="str">
        <f ca="1">IF(IF(TYPE(MATCH($C$8,OFFSET([1]NKC!$D$10,H3281,0):'[1]NKC'!$D$5007,0)+H3281)=16,"",MATCH($C$8,OFFSET([1]NKC!$D$10,H3281,0):'[1]NKC'!$D$5007,0)+H3281)&lt;IF(TYPE(MATCH($C$8,OFFSET([1]NKC!$E$10,H3281,0):'[1]NKC'!$E$5007,0)+H3281)=16,"",MATCH($C$8,OFFSET([1]NKC!$E$10,H3281,0):'[1]NKC'!$E$5007,0)+H3281),IF(TYPE(MATCH($C$8,OFFSET([1]NKC!$D$10,H3281,0):'[1]NKC'!$D$5007,0)+H3281)=16,"",MATCH($C$8,OFFSET([1]NKC!$D$10,H3281,0):'[1]NKC'!$D$5007,0)+H3281),IF(TYPE(MATCH($C$8,OFFSET([1]NKC!$E$10,H3281,0):'[1]NKC'!$E$5007,0)+H3281)=16,"",MATCH($C$8,OFFSET([1]NKC!$E$10,H3281,0):'[1]NKC'!$E$5007,0)+H3281))</f>
        <v/>
      </c>
    </row>
    <row r="3283" spans="1:8" s="52" customFormat="1" ht="14.25" hidden="1">
      <c r="A3283" s="45" t="str">
        <f ca="1">IF($H3283="","",INDEX([1]NKC!$A$10:$A$5007,$H3283))</f>
        <v/>
      </c>
      <c r="B3283" s="46" t="str">
        <f ca="1">IF($H3283="","",INDEX([1]NKC!$B$10:$B$5007,$H3283))</f>
        <v/>
      </c>
      <c r="C3283" s="47" t="str">
        <f ca="1">IF($H3283="","",INDEX([1]NKC!$C$10:$C$5007,$H3283))</f>
        <v/>
      </c>
      <c r="D3283" s="48" t="str">
        <f ca="1">IF(IF($H3283="","",INDEX([1]NKC!$D$10:$D$5007,$H3283))=$C$8,IF($H3283="","",INDEX([1]NKC!$E$10:$E$5007,$H3283)),IF($H3283="","",INDEX([1]NKC!$D$10:$D$5007,$H3283)))</f>
        <v/>
      </c>
      <c r="E3283" s="49" t="str">
        <f ca="1">IF(IF($H3283="","",INDEX([1]NKC!$E$10:$E$5007,$H3283))=$C$8,"",IF($H3283="","",INDEX([1]NKC!$F$10:$F$5007,$H3283)))</f>
        <v/>
      </c>
      <c r="F3283" s="55" t="str">
        <f ca="1">IF(IF($H3283="","",INDEX([1]NKC!$D$10:$D$5007,$H3283))=$C$8,"",IF($H3283="","",INDEX([1]NKC!$F$10:$F$5007,$H3283)))</f>
        <v/>
      </c>
      <c r="G3283" s="50">
        <f ca="1">IF(SUM(E3283:F3283)=0,0,$G$11+SUM(E$12:$E3283)-SUM(F$12:$F3283))</f>
        <v>0</v>
      </c>
      <c r="H3283" s="51" t="str">
        <f ca="1">IF(IF(TYPE(MATCH($C$8,OFFSET([1]NKC!$D$10,H3282,0):'[1]NKC'!$D$5007,0)+H3282)=16,"",MATCH($C$8,OFFSET([1]NKC!$D$10,H3282,0):'[1]NKC'!$D$5007,0)+H3282)&lt;IF(TYPE(MATCH($C$8,OFFSET([1]NKC!$E$10,H3282,0):'[1]NKC'!$E$5007,0)+H3282)=16,"",MATCH($C$8,OFFSET([1]NKC!$E$10,H3282,0):'[1]NKC'!$E$5007,0)+H3282),IF(TYPE(MATCH($C$8,OFFSET([1]NKC!$D$10,H3282,0):'[1]NKC'!$D$5007,0)+H3282)=16,"",MATCH($C$8,OFFSET([1]NKC!$D$10,H3282,0):'[1]NKC'!$D$5007,0)+H3282),IF(TYPE(MATCH($C$8,OFFSET([1]NKC!$E$10,H3282,0):'[1]NKC'!$E$5007,0)+H3282)=16,"",MATCH($C$8,OFFSET([1]NKC!$E$10,H3282,0):'[1]NKC'!$E$5007,0)+H3282))</f>
        <v/>
      </c>
    </row>
    <row r="3284" spans="1:8" s="52" customFormat="1" ht="14.25" hidden="1">
      <c r="A3284" s="45" t="str">
        <f ca="1">IF($H3284="","",INDEX([1]NKC!$A$10:$A$5007,$H3284))</f>
        <v/>
      </c>
      <c r="B3284" s="46" t="str">
        <f ca="1">IF($H3284="","",INDEX([1]NKC!$B$10:$B$5007,$H3284))</f>
        <v/>
      </c>
      <c r="C3284" s="47" t="str">
        <f ca="1">IF($H3284="","",INDEX([1]NKC!$C$10:$C$5007,$H3284))</f>
        <v/>
      </c>
      <c r="D3284" s="48" t="str">
        <f ca="1">IF(IF($H3284="","",INDEX([1]NKC!$D$10:$D$5007,$H3284))=$C$8,IF($H3284="","",INDEX([1]NKC!$E$10:$E$5007,$H3284)),IF($H3284="","",INDEX([1]NKC!$D$10:$D$5007,$H3284)))</f>
        <v/>
      </c>
      <c r="E3284" s="49" t="str">
        <f ca="1">IF(IF($H3284="","",INDEX([1]NKC!$E$10:$E$5007,$H3284))=$C$8,"",IF($H3284="","",INDEX([1]NKC!$F$10:$F$5007,$H3284)))</f>
        <v/>
      </c>
      <c r="F3284" s="55" t="str">
        <f ca="1">IF(IF($H3284="","",INDEX([1]NKC!$D$10:$D$5007,$H3284))=$C$8,"",IF($H3284="","",INDEX([1]NKC!$F$10:$F$5007,$H3284)))</f>
        <v/>
      </c>
      <c r="G3284" s="50">
        <f ca="1">IF(SUM(E3284:F3284)=0,0,$G$11+SUM(E$12:$E3284)-SUM(F$12:$F3284))</f>
        <v>0</v>
      </c>
      <c r="H3284" s="51" t="str">
        <f ca="1">IF(IF(TYPE(MATCH($C$8,OFFSET([1]NKC!$D$10,H3283,0):'[1]NKC'!$D$5007,0)+H3283)=16,"",MATCH($C$8,OFFSET([1]NKC!$D$10,H3283,0):'[1]NKC'!$D$5007,0)+H3283)&lt;IF(TYPE(MATCH($C$8,OFFSET([1]NKC!$E$10,H3283,0):'[1]NKC'!$E$5007,0)+H3283)=16,"",MATCH($C$8,OFFSET([1]NKC!$E$10,H3283,0):'[1]NKC'!$E$5007,0)+H3283),IF(TYPE(MATCH($C$8,OFFSET([1]NKC!$D$10,H3283,0):'[1]NKC'!$D$5007,0)+H3283)=16,"",MATCH($C$8,OFFSET([1]NKC!$D$10,H3283,0):'[1]NKC'!$D$5007,0)+H3283),IF(TYPE(MATCH($C$8,OFFSET([1]NKC!$E$10,H3283,0):'[1]NKC'!$E$5007,0)+H3283)=16,"",MATCH($C$8,OFFSET([1]NKC!$E$10,H3283,0):'[1]NKC'!$E$5007,0)+H3283))</f>
        <v/>
      </c>
    </row>
    <row r="3285" spans="1:8" s="52" customFormat="1" ht="14.25" hidden="1">
      <c r="A3285" s="45" t="str">
        <f ca="1">IF($H3285="","",INDEX([1]NKC!$A$10:$A$5007,$H3285))</f>
        <v/>
      </c>
      <c r="B3285" s="46" t="str">
        <f ca="1">IF($H3285="","",INDEX([1]NKC!$B$10:$B$5007,$H3285))</f>
        <v/>
      </c>
      <c r="C3285" s="47" t="str">
        <f ca="1">IF($H3285="","",INDEX([1]NKC!$C$10:$C$5007,$H3285))</f>
        <v/>
      </c>
      <c r="D3285" s="48" t="str">
        <f ca="1">IF(IF($H3285="","",INDEX([1]NKC!$D$10:$D$5007,$H3285))=$C$8,IF($H3285="","",INDEX([1]NKC!$E$10:$E$5007,$H3285)),IF($H3285="","",INDEX([1]NKC!$D$10:$D$5007,$H3285)))</f>
        <v/>
      </c>
      <c r="E3285" s="49" t="str">
        <f ca="1">IF(IF($H3285="","",INDEX([1]NKC!$E$10:$E$5007,$H3285))=$C$8,"",IF($H3285="","",INDEX([1]NKC!$F$10:$F$5007,$H3285)))</f>
        <v/>
      </c>
      <c r="F3285" s="55" t="str">
        <f ca="1">IF(IF($H3285="","",INDEX([1]NKC!$D$10:$D$5007,$H3285))=$C$8,"",IF($H3285="","",INDEX([1]NKC!$F$10:$F$5007,$H3285)))</f>
        <v/>
      </c>
      <c r="G3285" s="50">
        <f ca="1">IF(SUM(E3285:F3285)=0,0,$G$11+SUM(E$12:$E3285)-SUM(F$12:$F3285))</f>
        <v>0</v>
      </c>
      <c r="H3285" s="51" t="str">
        <f ca="1">IF(IF(TYPE(MATCH($C$8,OFFSET([1]NKC!$D$10,H3284,0):'[1]NKC'!$D$5007,0)+H3284)=16,"",MATCH($C$8,OFFSET([1]NKC!$D$10,H3284,0):'[1]NKC'!$D$5007,0)+H3284)&lt;IF(TYPE(MATCH($C$8,OFFSET([1]NKC!$E$10,H3284,0):'[1]NKC'!$E$5007,0)+H3284)=16,"",MATCH($C$8,OFFSET([1]NKC!$E$10,H3284,0):'[1]NKC'!$E$5007,0)+H3284),IF(TYPE(MATCH($C$8,OFFSET([1]NKC!$D$10,H3284,0):'[1]NKC'!$D$5007,0)+H3284)=16,"",MATCH($C$8,OFFSET([1]NKC!$D$10,H3284,0):'[1]NKC'!$D$5007,0)+H3284),IF(TYPE(MATCH($C$8,OFFSET([1]NKC!$E$10,H3284,0):'[1]NKC'!$E$5007,0)+H3284)=16,"",MATCH($C$8,OFFSET([1]NKC!$E$10,H3284,0):'[1]NKC'!$E$5007,0)+H3284))</f>
        <v/>
      </c>
    </row>
    <row r="3286" spans="1:8" s="52" customFormat="1" ht="14.25" hidden="1">
      <c r="A3286" s="45" t="str">
        <f ca="1">IF($H3286="","",INDEX([1]NKC!$A$10:$A$5007,$H3286))</f>
        <v/>
      </c>
      <c r="B3286" s="46" t="str">
        <f ca="1">IF($H3286="","",INDEX([1]NKC!$B$10:$B$5007,$H3286))</f>
        <v/>
      </c>
      <c r="C3286" s="47" t="str">
        <f ca="1">IF($H3286="","",INDEX([1]NKC!$C$10:$C$5007,$H3286))</f>
        <v/>
      </c>
      <c r="D3286" s="48" t="str">
        <f ca="1">IF(IF($H3286="","",INDEX([1]NKC!$D$10:$D$5007,$H3286))=$C$8,IF($H3286="","",INDEX([1]NKC!$E$10:$E$5007,$H3286)),IF($H3286="","",INDEX([1]NKC!$D$10:$D$5007,$H3286)))</f>
        <v/>
      </c>
      <c r="E3286" s="49" t="str">
        <f ca="1">IF(IF($H3286="","",INDEX([1]NKC!$E$10:$E$5007,$H3286))=$C$8,"",IF($H3286="","",INDEX([1]NKC!$F$10:$F$5007,$H3286)))</f>
        <v/>
      </c>
      <c r="F3286" s="55" t="str">
        <f ca="1">IF(IF($H3286="","",INDEX([1]NKC!$D$10:$D$5007,$H3286))=$C$8,"",IF($H3286="","",INDEX([1]NKC!$F$10:$F$5007,$H3286)))</f>
        <v/>
      </c>
      <c r="G3286" s="50">
        <f ca="1">IF(SUM(E3286:F3286)=0,0,$G$11+SUM(E$12:$E3286)-SUM(F$12:$F3286))</f>
        <v>0</v>
      </c>
      <c r="H3286" s="51" t="str">
        <f ca="1">IF(IF(TYPE(MATCH($C$8,OFFSET([1]NKC!$D$10,H3285,0):'[1]NKC'!$D$5007,0)+H3285)=16,"",MATCH($C$8,OFFSET([1]NKC!$D$10,H3285,0):'[1]NKC'!$D$5007,0)+H3285)&lt;IF(TYPE(MATCH($C$8,OFFSET([1]NKC!$E$10,H3285,0):'[1]NKC'!$E$5007,0)+H3285)=16,"",MATCH($C$8,OFFSET([1]NKC!$E$10,H3285,0):'[1]NKC'!$E$5007,0)+H3285),IF(TYPE(MATCH($C$8,OFFSET([1]NKC!$D$10,H3285,0):'[1]NKC'!$D$5007,0)+H3285)=16,"",MATCH($C$8,OFFSET([1]NKC!$D$10,H3285,0):'[1]NKC'!$D$5007,0)+H3285),IF(TYPE(MATCH($C$8,OFFSET([1]NKC!$E$10,H3285,0):'[1]NKC'!$E$5007,0)+H3285)=16,"",MATCH($C$8,OFFSET([1]NKC!$E$10,H3285,0):'[1]NKC'!$E$5007,0)+H3285))</f>
        <v/>
      </c>
    </row>
    <row r="3287" spans="1:8" s="52" customFormat="1" ht="14.25" hidden="1">
      <c r="A3287" s="45" t="str">
        <f ca="1">IF($H3287="","",INDEX([1]NKC!$A$10:$A$5007,$H3287))</f>
        <v/>
      </c>
      <c r="B3287" s="46" t="str">
        <f ca="1">IF($H3287="","",INDEX([1]NKC!$B$10:$B$5007,$H3287))</f>
        <v/>
      </c>
      <c r="C3287" s="47" t="str">
        <f ca="1">IF($H3287="","",INDEX([1]NKC!$C$10:$C$5007,$H3287))</f>
        <v/>
      </c>
      <c r="D3287" s="48" t="str">
        <f ca="1">IF(IF($H3287="","",INDEX([1]NKC!$D$10:$D$5007,$H3287))=$C$8,IF($H3287="","",INDEX([1]NKC!$E$10:$E$5007,$H3287)),IF($H3287="","",INDEX([1]NKC!$D$10:$D$5007,$H3287)))</f>
        <v/>
      </c>
      <c r="E3287" s="49" t="str">
        <f ca="1">IF(IF($H3287="","",INDEX([1]NKC!$E$10:$E$5007,$H3287))=$C$8,"",IF($H3287="","",INDEX([1]NKC!$F$10:$F$5007,$H3287)))</f>
        <v/>
      </c>
      <c r="F3287" s="55" t="str">
        <f ca="1">IF(IF($H3287="","",INDEX([1]NKC!$D$10:$D$5007,$H3287))=$C$8,"",IF($H3287="","",INDEX([1]NKC!$F$10:$F$5007,$H3287)))</f>
        <v/>
      </c>
      <c r="G3287" s="50">
        <f ca="1">IF(SUM(E3287:F3287)=0,0,$G$11+SUM(E$12:$E3287)-SUM(F$12:$F3287))</f>
        <v>0</v>
      </c>
      <c r="H3287" s="51" t="str">
        <f ca="1">IF(IF(TYPE(MATCH($C$8,OFFSET([1]NKC!$D$10,H3286,0):'[1]NKC'!$D$5007,0)+H3286)=16,"",MATCH($C$8,OFFSET([1]NKC!$D$10,H3286,0):'[1]NKC'!$D$5007,0)+H3286)&lt;IF(TYPE(MATCH($C$8,OFFSET([1]NKC!$E$10,H3286,0):'[1]NKC'!$E$5007,0)+H3286)=16,"",MATCH($C$8,OFFSET([1]NKC!$E$10,H3286,0):'[1]NKC'!$E$5007,0)+H3286),IF(TYPE(MATCH($C$8,OFFSET([1]NKC!$D$10,H3286,0):'[1]NKC'!$D$5007,0)+H3286)=16,"",MATCH($C$8,OFFSET([1]NKC!$D$10,H3286,0):'[1]NKC'!$D$5007,0)+H3286),IF(TYPE(MATCH($C$8,OFFSET([1]NKC!$E$10,H3286,0):'[1]NKC'!$E$5007,0)+H3286)=16,"",MATCH($C$8,OFFSET([1]NKC!$E$10,H3286,0):'[1]NKC'!$E$5007,0)+H3286))</f>
        <v/>
      </c>
    </row>
    <row r="3288" spans="1:8" s="52" customFormat="1" ht="14.25" hidden="1">
      <c r="A3288" s="45" t="str">
        <f ca="1">IF($H3288="","",INDEX([1]NKC!$A$10:$A$5007,$H3288))</f>
        <v/>
      </c>
      <c r="B3288" s="46" t="str">
        <f ca="1">IF($H3288="","",INDEX([1]NKC!$B$10:$B$5007,$H3288))</f>
        <v/>
      </c>
      <c r="C3288" s="47" t="str">
        <f ca="1">IF($H3288="","",INDEX([1]NKC!$C$10:$C$5007,$H3288))</f>
        <v/>
      </c>
      <c r="D3288" s="48" t="str">
        <f ca="1">IF(IF($H3288="","",INDEX([1]NKC!$D$10:$D$5007,$H3288))=$C$8,IF($H3288="","",INDEX([1]NKC!$E$10:$E$5007,$H3288)),IF($H3288="","",INDEX([1]NKC!$D$10:$D$5007,$H3288)))</f>
        <v/>
      </c>
      <c r="E3288" s="49" t="str">
        <f ca="1">IF(IF($H3288="","",INDEX([1]NKC!$E$10:$E$5007,$H3288))=$C$8,"",IF($H3288="","",INDEX([1]NKC!$F$10:$F$5007,$H3288)))</f>
        <v/>
      </c>
      <c r="F3288" s="55" t="str">
        <f ca="1">IF(IF($H3288="","",INDEX([1]NKC!$D$10:$D$5007,$H3288))=$C$8,"",IF($H3288="","",INDEX([1]NKC!$F$10:$F$5007,$H3288)))</f>
        <v/>
      </c>
      <c r="G3288" s="50">
        <f ca="1">IF(SUM(E3288:F3288)=0,0,$G$11+SUM(E$12:$E3288)-SUM(F$12:$F3288))</f>
        <v>0</v>
      </c>
      <c r="H3288" s="51" t="str">
        <f ca="1">IF(IF(TYPE(MATCH($C$8,OFFSET([1]NKC!$D$10,H3287,0):'[1]NKC'!$D$5007,0)+H3287)=16,"",MATCH($C$8,OFFSET([1]NKC!$D$10,H3287,0):'[1]NKC'!$D$5007,0)+H3287)&lt;IF(TYPE(MATCH($C$8,OFFSET([1]NKC!$E$10,H3287,0):'[1]NKC'!$E$5007,0)+H3287)=16,"",MATCH($C$8,OFFSET([1]NKC!$E$10,H3287,0):'[1]NKC'!$E$5007,0)+H3287),IF(TYPE(MATCH($C$8,OFFSET([1]NKC!$D$10,H3287,0):'[1]NKC'!$D$5007,0)+H3287)=16,"",MATCH($C$8,OFFSET([1]NKC!$D$10,H3287,0):'[1]NKC'!$D$5007,0)+H3287),IF(TYPE(MATCH($C$8,OFFSET([1]NKC!$E$10,H3287,0):'[1]NKC'!$E$5007,0)+H3287)=16,"",MATCH($C$8,OFFSET([1]NKC!$E$10,H3287,0):'[1]NKC'!$E$5007,0)+H3287))</f>
        <v/>
      </c>
    </row>
    <row r="3289" spans="1:8" s="52" customFormat="1" ht="14.25" hidden="1">
      <c r="A3289" s="45" t="str">
        <f ca="1">IF($H3289="","",INDEX([1]NKC!$A$10:$A$5007,$H3289))</f>
        <v/>
      </c>
      <c r="B3289" s="46" t="str">
        <f ca="1">IF($H3289="","",INDEX([1]NKC!$B$10:$B$5007,$H3289))</f>
        <v/>
      </c>
      <c r="C3289" s="47" t="str">
        <f ca="1">IF($H3289="","",INDEX([1]NKC!$C$10:$C$5007,$H3289))</f>
        <v/>
      </c>
      <c r="D3289" s="48" t="str">
        <f ca="1">IF(IF($H3289="","",INDEX([1]NKC!$D$10:$D$5007,$H3289))=$C$8,IF($H3289="","",INDEX([1]NKC!$E$10:$E$5007,$H3289)),IF($H3289="","",INDEX([1]NKC!$D$10:$D$5007,$H3289)))</f>
        <v/>
      </c>
      <c r="E3289" s="49" t="str">
        <f ca="1">IF(IF($H3289="","",INDEX([1]NKC!$E$10:$E$5007,$H3289))=$C$8,"",IF($H3289="","",INDEX([1]NKC!$F$10:$F$5007,$H3289)))</f>
        <v/>
      </c>
      <c r="F3289" s="55" t="str">
        <f ca="1">IF(IF($H3289="","",INDEX([1]NKC!$D$10:$D$5007,$H3289))=$C$8,"",IF($H3289="","",INDEX([1]NKC!$F$10:$F$5007,$H3289)))</f>
        <v/>
      </c>
      <c r="G3289" s="50">
        <f ca="1">IF(SUM(E3289:F3289)=0,0,$G$11+SUM(E$12:$E3289)-SUM(F$12:$F3289))</f>
        <v>0</v>
      </c>
      <c r="H3289" s="51" t="str">
        <f ca="1">IF(IF(TYPE(MATCH($C$8,OFFSET([1]NKC!$D$10,H3288,0):'[1]NKC'!$D$5007,0)+H3288)=16,"",MATCH($C$8,OFFSET([1]NKC!$D$10,H3288,0):'[1]NKC'!$D$5007,0)+H3288)&lt;IF(TYPE(MATCH($C$8,OFFSET([1]NKC!$E$10,H3288,0):'[1]NKC'!$E$5007,0)+H3288)=16,"",MATCH($C$8,OFFSET([1]NKC!$E$10,H3288,0):'[1]NKC'!$E$5007,0)+H3288),IF(TYPE(MATCH($C$8,OFFSET([1]NKC!$D$10,H3288,0):'[1]NKC'!$D$5007,0)+H3288)=16,"",MATCH($C$8,OFFSET([1]NKC!$D$10,H3288,0):'[1]NKC'!$D$5007,0)+H3288),IF(TYPE(MATCH($C$8,OFFSET([1]NKC!$E$10,H3288,0):'[1]NKC'!$E$5007,0)+H3288)=16,"",MATCH($C$8,OFFSET([1]NKC!$E$10,H3288,0):'[1]NKC'!$E$5007,0)+H3288))</f>
        <v/>
      </c>
    </row>
    <row r="3290" spans="1:8" s="52" customFormat="1" ht="14.25" hidden="1">
      <c r="A3290" s="45" t="str">
        <f ca="1">IF($H3290="","",INDEX([1]NKC!$A$10:$A$5007,$H3290))</f>
        <v/>
      </c>
      <c r="B3290" s="46" t="str">
        <f ca="1">IF($H3290="","",INDEX([1]NKC!$B$10:$B$5007,$H3290))</f>
        <v/>
      </c>
      <c r="C3290" s="47" t="str">
        <f ca="1">IF($H3290="","",INDEX([1]NKC!$C$10:$C$5007,$H3290))</f>
        <v/>
      </c>
      <c r="D3290" s="48" t="str">
        <f ca="1">IF(IF($H3290="","",INDEX([1]NKC!$D$10:$D$5007,$H3290))=$C$8,IF($H3290="","",INDEX([1]NKC!$E$10:$E$5007,$H3290)),IF($H3290="","",INDEX([1]NKC!$D$10:$D$5007,$H3290)))</f>
        <v/>
      </c>
      <c r="E3290" s="49" t="str">
        <f ca="1">IF(IF($H3290="","",INDEX([1]NKC!$E$10:$E$5007,$H3290))=$C$8,"",IF($H3290="","",INDEX([1]NKC!$F$10:$F$5007,$H3290)))</f>
        <v/>
      </c>
      <c r="F3290" s="55" t="str">
        <f ca="1">IF(IF($H3290="","",INDEX([1]NKC!$D$10:$D$5007,$H3290))=$C$8,"",IF($H3290="","",INDEX([1]NKC!$F$10:$F$5007,$H3290)))</f>
        <v/>
      </c>
      <c r="G3290" s="50">
        <f ca="1">IF(SUM(E3290:F3290)=0,0,$G$11+SUM(E$12:$E3290)-SUM(F$12:$F3290))</f>
        <v>0</v>
      </c>
      <c r="H3290" s="51" t="str">
        <f ca="1">IF(IF(TYPE(MATCH($C$8,OFFSET([1]NKC!$D$10,H3289,0):'[1]NKC'!$D$5007,0)+H3289)=16,"",MATCH($C$8,OFFSET([1]NKC!$D$10,H3289,0):'[1]NKC'!$D$5007,0)+H3289)&lt;IF(TYPE(MATCH($C$8,OFFSET([1]NKC!$E$10,H3289,0):'[1]NKC'!$E$5007,0)+H3289)=16,"",MATCH($C$8,OFFSET([1]NKC!$E$10,H3289,0):'[1]NKC'!$E$5007,0)+H3289),IF(TYPE(MATCH($C$8,OFFSET([1]NKC!$D$10,H3289,0):'[1]NKC'!$D$5007,0)+H3289)=16,"",MATCH($C$8,OFFSET([1]NKC!$D$10,H3289,0):'[1]NKC'!$D$5007,0)+H3289),IF(TYPE(MATCH($C$8,OFFSET([1]NKC!$E$10,H3289,0):'[1]NKC'!$E$5007,0)+H3289)=16,"",MATCH($C$8,OFFSET([1]NKC!$E$10,H3289,0):'[1]NKC'!$E$5007,0)+H3289))</f>
        <v/>
      </c>
    </row>
    <row r="3291" spans="1:8" s="52" customFormat="1" ht="14.25" hidden="1">
      <c r="A3291" s="45" t="str">
        <f ca="1">IF($H3291="","",INDEX([1]NKC!$A$10:$A$5007,$H3291))</f>
        <v/>
      </c>
      <c r="B3291" s="46" t="str">
        <f ca="1">IF($H3291="","",INDEX([1]NKC!$B$10:$B$5007,$H3291))</f>
        <v/>
      </c>
      <c r="C3291" s="47" t="str">
        <f ca="1">IF($H3291="","",INDEX([1]NKC!$C$10:$C$5007,$H3291))</f>
        <v/>
      </c>
      <c r="D3291" s="48" t="str">
        <f ca="1">IF(IF($H3291="","",INDEX([1]NKC!$D$10:$D$5007,$H3291))=$C$8,IF($H3291="","",INDEX([1]NKC!$E$10:$E$5007,$H3291)),IF($H3291="","",INDEX([1]NKC!$D$10:$D$5007,$H3291)))</f>
        <v/>
      </c>
      <c r="E3291" s="49" t="str">
        <f ca="1">IF(IF($H3291="","",INDEX([1]NKC!$E$10:$E$5007,$H3291))=$C$8,"",IF($H3291="","",INDEX([1]NKC!$F$10:$F$5007,$H3291)))</f>
        <v/>
      </c>
      <c r="F3291" s="55" t="str">
        <f ca="1">IF(IF($H3291="","",INDEX([1]NKC!$D$10:$D$5007,$H3291))=$C$8,"",IF($H3291="","",INDEX([1]NKC!$F$10:$F$5007,$H3291)))</f>
        <v/>
      </c>
      <c r="G3291" s="50">
        <f ca="1">IF(SUM(E3291:F3291)=0,0,$G$11+SUM(E$12:$E3291)-SUM(F$12:$F3291))</f>
        <v>0</v>
      </c>
      <c r="H3291" s="51" t="str">
        <f ca="1">IF(IF(TYPE(MATCH($C$8,OFFSET([1]NKC!$D$10,H3290,0):'[1]NKC'!$D$5007,0)+H3290)=16,"",MATCH($C$8,OFFSET([1]NKC!$D$10,H3290,0):'[1]NKC'!$D$5007,0)+H3290)&lt;IF(TYPE(MATCH($C$8,OFFSET([1]NKC!$E$10,H3290,0):'[1]NKC'!$E$5007,0)+H3290)=16,"",MATCH($C$8,OFFSET([1]NKC!$E$10,H3290,0):'[1]NKC'!$E$5007,0)+H3290),IF(TYPE(MATCH($C$8,OFFSET([1]NKC!$D$10,H3290,0):'[1]NKC'!$D$5007,0)+H3290)=16,"",MATCH($C$8,OFFSET([1]NKC!$D$10,H3290,0):'[1]NKC'!$D$5007,0)+H3290),IF(TYPE(MATCH($C$8,OFFSET([1]NKC!$E$10,H3290,0):'[1]NKC'!$E$5007,0)+H3290)=16,"",MATCH($C$8,OFFSET([1]NKC!$E$10,H3290,0):'[1]NKC'!$E$5007,0)+H3290))</f>
        <v/>
      </c>
    </row>
    <row r="3292" spans="1:8" s="52" customFormat="1" ht="14.25" hidden="1">
      <c r="A3292" s="45" t="str">
        <f ca="1">IF($H3292="","",INDEX([1]NKC!$A$10:$A$5007,$H3292))</f>
        <v/>
      </c>
      <c r="B3292" s="46" t="str">
        <f ca="1">IF($H3292="","",INDEX([1]NKC!$B$10:$B$5007,$H3292))</f>
        <v/>
      </c>
      <c r="C3292" s="47" t="str">
        <f ca="1">IF($H3292="","",INDEX([1]NKC!$C$10:$C$5007,$H3292))</f>
        <v/>
      </c>
      <c r="D3292" s="48" t="str">
        <f ca="1">IF(IF($H3292="","",INDEX([1]NKC!$D$10:$D$5007,$H3292))=$C$8,IF($H3292="","",INDEX([1]NKC!$E$10:$E$5007,$H3292)),IF($H3292="","",INDEX([1]NKC!$D$10:$D$5007,$H3292)))</f>
        <v/>
      </c>
      <c r="E3292" s="49" t="str">
        <f ca="1">IF(IF($H3292="","",INDEX([1]NKC!$E$10:$E$5007,$H3292))=$C$8,"",IF($H3292="","",INDEX([1]NKC!$F$10:$F$5007,$H3292)))</f>
        <v/>
      </c>
      <c r="F3292" s="55" t="str">
        <f ca="1">IF(IF($H3292="","",INDEX([1]NKC!$D$10:$D$5007,$H3292))=$C$8,"",IF($H3292="","",INDEX([1]NKC!$F$10:$F$5007,$H3292)))</f>
        <v/>
      </c>
      <c r="G3292" s="50">
        <f ca="1">IF(SUM(E3292:F3292)=0,0,$G$11+SUM(E$12:$E3292)-SUM(F$12:$F3292))</f>
        <v>0</v>
      </c>
      <c r="H3292" s="51" t="str">
        <f ca="1">IF(IF(TYPE(MATCH($C$8,OFFSET([1]NKC!$D$10,H3291,0):'[1]NKC'!$D$5007,0)+H3291)=16,"",MATCH($C$8,OFFSET([1]NKC!$D$10,H3291,0):'[1]NKC'!$D$5007,0)+H3291)&lt;IF(TYPE(MATCH($C$8,OFFSET([1]NKC!$E$10,H3291,0):'[1]NKC'!$E$5007,0)+H3291)=16,"",MATCH($C$8,OFFSET([1]NKC!$E$10,H3291,0):'[1]NKC'!$E$5007,0)+H3291),IF(TYPE(MATCH($C$8,OFFSET([1]NKC!$D$10,H3291,0):'[1]NKC'!$D$5007,0)+H3291)=16,"",MATCH($C$8,OFFSET([1]NKC!$D$10,H3291,0):'[1]NKC'!$D$5007,0)+H3291),IF(TYPE(MATCH($C$8,OFFSET([1]NKC!$E$10,H3291,0):'[1]NKC'!$E$5007,0)+H3291)=16,"",MATCH($C$8,OFFSET([1]NKC!$E$10,H3291,0):'[1]NKC'!$E$5007,0)+H3291))</f>
        <v/>
      </c>
    </row>
    <row r="3293" spans="1:8" s="52" customFormat="1" ht="14.25" hidden="1">
      <c r="A3293" s="45" t="str">
        <f ca="1">IF($H3293="","",INDEX([1]NKC!$A$10:$A$5007,$H3293))</f>
        <v/>
      </c>
      <c r="B3293" s="46" t="str">
        <f ca="1">IF($H3293="","",INDEX([1]NKC!$B$10:$B$5007,$H3293))</f>
        <v/>
      </c>
      <c r="C3293" s="47" t="str">
        <f ca="1">IF($H3293="","",INDEX([1]NKC!$C$10:$C$5007,$H3293))</f>
        <v/>
      </c>
      <c r="D3293" s="48" t="str">
        <f ca="1">IF(IF($H3293="","",INDEX([1]NKC!$D$10:$D$5007,$H3293))=$C$8,IF($H3293="","",INDEX([1]NKC!$E$10:$E$5007,$H3293)),IF($H3293="","",INDEX([1]NKC!$D$10:$D$5007,$H3293)))</f>
        <v/>
      </c>
      <c r="E3293" s="49" t="str">
        <f ca="1">IF(IF($H3293="","",INDEX([1]NKC!$E$10:$E$5007,$H3293))=$C$8,"",IF($H3293="","",INDEX([1]NKC!$F$10:$F$5007,$H3293)))</f>
        <v/>
      </c>
      <c r="F3293" s="55" t="str">
        <f ca="1">IF(IF($H3293="","",INDEX([1]NKC!$D$10:$D$5007,$H3293))=$C$8,"",IF($H3293="","",INDEX([1]NKC!$F$10:$F$5007,$H3293)))</f>
        <v/>
      </c>
      <c r="G3293" s="50">
        <f ca="1">IF(SUM(E3293:F3293)=0,0,$G$11+SUM(E$12:$E3293)-SUM(F$12:$F3293))</f>
        <v>0</v>
      </c>
      <c r="H3293" s="51" t="str">
        <f ca="1">IF(IF(TYPE(MATCH($C$8,OFFSET([1]NKC!$D$10,H3292,0):'[1]NKC'!$D$5007,0)+H3292)=16,"",MATCH($C$8,OFFSET([1]NKC!$D$10,H3292,0):'[1]NKC'!$D$5007,0)+H3292)&lt;IF(TYPE(MATCH($C$8,OFFSET([1]NKC!$E$10,H3292,0):'[1]NKC'!$E$5007,0)+H3292)=16,"",MATCH($C$8,OFFSET([1]NKC!$E$10,H3292,0):'[1]NKC'!$E$5007,0)+H3292),IF(TYPE(MATCH($C$8,OFFSET([1]NKC!$D$10,H3292,0):'[1]NKC'!$D$5007,0)+H3292)=16,"",MATCH($C$8,OFFSET([1]NKC!$D$10,H3292,0):'[1]NKC'!$D$5007,0)+H3292),IF(TYPE(MATCH($C$8,OFFSET([1]NKC!$E$10,H3292,0):'[1]NKC'!$E$5007,0)+H3292)=16,"",MATCH($C$8,OFFSET([1]NKC!$E$10,H3292,0):'[1]NKC'!$E$5007,0)+H3292))</f>
        <v/>
      </c>
    </row>
    <row r="3294" spans="1:8" s="52" customFormat="1" ht="14.25" hidden="1">
      <c r="A3294" s="45" t="str">
        <f ca="1">IF($H3294="","",INDEX([1]NKC!$A$10:$A$5007,$H3294))</f>
        <v/>
      </c>
      <c r="B3294" s="46" t="str">
        <f ca="1">IF($H3294="","",INDEX([1]NKC!$B$10:$B$5007,$H3294))</f>
        <v/>
      </c>
      <c r="C3294" s="47" t="str">
        <f ca="1">IF($H3294="","",INDEX([1]NKC!$C$10:$C$5007,$H3294))</f>
        <v/>
      </c>
      <c r="D3294" s="48" t="str">
        <f ca="1">IF(IF($H3294="","",INDEX([1]NKC!$D$10:$D$5007,$H3294))=$C$8,IF($H3294="","",INDEX([1]NKC!$E$10:$E$5007,$H3294)),IF($H3294="","",INDEX([1]NKC!$D$10:$D$5007,$H3294)))</f>
        <v/>
      </c>
      <c r="E3294" s="49" t="str">
        <f ca="1">IF(IF($H3294="","",INDEX([1]NKC!$E$10:$E$5007,$H3294))=$C$8,"",IF($H3294="","",INDEX([1]NKC!$F$10:$F$5007,$H3294)))</f>
        <v/>
      </c>
      <c r="F3294" s="55" t="str">
        <f ca="1">IF(IF($H3294="","",INDEX([1]NKC!$D$10:$D$5007,$H3294))=$C$8,"",IF($H3294="","",INDEX([1]NKC!$F$10:$F$5007,$H3294)))</f>
        <v/>
      </c>
      <c r="G3294" s="50">
        <f ca="1">IF(SUM(E3294:F3294)=0,0,$G$11+SUM(E$12:$E3294)-SUM(F$12:$F3294))</f>
        <v>0</v>
      </c>
      <c r="H3294" s="51" t="str">
        <f ca="1">IF(IF(TYPE(MATCH($C$8,OFFSET([1]NKC!$D$10,H3293,0):'[1]NKC'!$D$5007,0)+H3293)=16,"",MATCH($C$8,OFFSET([1]NKC!$D$10,H3293,0):'[1]NKC'!$D$5007,0)+H3293)&lt;IF(TYPE(MATCH($C$8,OFFSET([1]NKC!$E$10,H3293,0):'[1]NKC'!$E$5007,0)+H3293)=16,"",MATCH($C$8,OFFSET([1]NKC!$E$10,H3293,0):'[1]NKC'!$E$5007,0)+H3293),IF(TYPE(MATCH($C$8,OFFSET([1]NKC!$D$10,H3293,0):'[1]NKC'!$D$5007,0)+H3293)=16,"",MATCH($C$8,OFFSET([1]NKC!$D$10,H3293,0):'[1]NKC'!$D$5007,0)+H3293),IF(TYPE(MATCH($C$8,OFFSET([1]NKC!$E$10,H3293,0):'[1]NKC'!$E$5007,0)+H3293)=16,"",MATCH($C$8,OFFSET([1]NKC!$E$10,H3293,0):'[1]NKC'!$E$5007,0)+H3293))</f>
        <v/>
      </c>
    </row>
    <row r="3295" spans="1:8" s="52" customFormat="1" ht="14.25" hidden="1">
      <c r="A3295" s="45" t="str">
        <f ca="1">IF($H3295="","",INDEX([1]NKC!$A$10:$A$5007,$H3295))</f>
        <v/>
      </c>
      <c r="B3295" s="46" t="str">
        <f ca="1">IF($H3295="","",INDEX([1]NKC!$B$10:$B$5007,$H3295))</f>
        <v/>
      </c>
      <c r="C3295" s="47" t="str">
        <f ca="1">IF($H3295="","",INDEX([1]NKC!$C$10:$C$5007,$H3295))</f>
        <v/>
      </c>
      <c r="D3295" s="48" t="str">
        <f ca="1">IF(IF($H3295="","",INDEX([1]NKC!$D$10:$D$5007,$H3295))=$C$8,IF($H3295="","",INDEX([1]NKC!$E$10:$E$5007,$H3295)),IF($H3295="","",INDEX([1]NKC!$D$10:$D$5007,$H3295)))</f>
        <v/>
      </c>
      <c r="E3295" s="49" t="str">
        <f ca="1">IF(IF($H3295="","",INDEX([1]NKC!$E$10:$E$5007,$H3295))=$C$8,"",IF($H3295="","",INDEX([1]NKC!$F$10:$F$5007,$H3295)))</f>
        <v/>
      </c>
      <c r="F3295" s="55" t="str">
        <f ca="1">IF(IF($H3295="","",INDEX([1]NKC!$D$10:$D$5007,$H3295))=$C$8,"",IF($H3295="","",INDEX([1]NKC!$F$10:$F$5007,$H3295)))</f>
        <v/>
      </c>
      <c r="G3295" s="50">
        <f ca="1">IF(SUM(E3295:F3295)=0,0,$G$11+SUM(E$12:$E3295)-SUM(F$12:$F3295))</f>
        <v>0</v>
      </c>
      <c r="H3295" s="51" t="str">
        <f ca="1">IF(IF(TYPE(MATCH($C$8,OFFSET([1]NKC!$D$10,H3294,0):'[1]NKC'!$D$5007,0)+H3294)=16,"",MATCH($C$8,OFFSET([1]NKC!$D$10,H3294,0):'[1]NKC'!$D$5007,0)+H3294)&lt;IF(TYPE(MATCH($C$8,OFFSET([1]NKC!$E$10,H3294,0):'[1]NKC'!$E$5007,0)+H3294)=16,"",MATCH($C$8,OFFSET([1]NKC!$E$10,H3294,0):'[1]NKC'!$E$5007,0)+H3294),IF(TYPE(MATCH($C$8,OFFSET([1]NKC!$D$10,H3294,0):'[1]NKC'!$D$5007,0)+H3294)=16,"",MATCH($C$8,OFFSET([1]NKC!$D$10,H3294,0):'[1]NKC'!$D$5007,0)+H3294),IF(TYPE(MATCH($C$8,OFFSET([1]NKC!$E$10,H3294,0):'[1]NKC'!$E$5007,0)+H3294)=16,"",MATCH($C$8,OFFSET([1]NKC!$E$10,H3294,0):'[1]NKC'!$E$5007,0)+H3294))</f>
        <v/>
      </c>
    </row>
    <row r="3296" spans="1:8" s="52" customFormat="1" ht="14.25" hidden="1">
      <c r="A3296" s="45" t="str">
        <f ca="1">IF($H3296="","",INDEX([1]NKC!$A$10:$A$5007,$H3296))</f>
        <v/>
      </c>
      <c r="B3296" s="46" t="str">
        <f ca="1">IF($H3296="","",INDEX([1]NKC!$B$10:$B$5007,$H3296))</f>
        <v/>
      </c>
      <c r="C3296" s="47" t="str">
        <f ca="1">IF($H3296="","",INDEX([1]NKC!$C$10:$C$5007,$H3296))</f>
        <v/>
      </c>
      <c r="D3296" s="48" t="str">
        <f ca="1">IF(IF($H3296="","",INDEX([1]NKC!$D$10:$D$5007,$H3296))=$C$8,IF($H3296="","",INDEX([1]NKC!$E$10:$E$5007,$H3296)),IF($H3296="","",INDEX([1]NKC!$D$10:$D$5007,$H3296)))</f>
        <v/>
      </c>
      <c r="E3296" s="49" t="str">
        <f ca="1">IF(IF($H3296="","",INDEX([1]NKC!$E$10:$E$5007,$H3296))=$C$8,"",IF($H3296="","",INDEX([1]NKC!$F$10:$F$5007,$H3296)))</f>
        <v/>
      </c>
      <c r="F3296" s="55" t="str">
        <f ca="1">IF(IF($H3296="","",INDEX([1]NKC!$D$10:$D$5007,$H3296))=$C$8,"",IF($H3296="","",INDEX([1]NKC!$F$10:$F$5007,$H3296)))</f>
        <v/>
      </c>
      <c r="G3296" s="50">
        <f ca="1">IF(SUM(E3296:F3296)=0,0,$G$11+SUM(E$12:$E3296)-SUM(F$12:$F3296))</f>
        <v>0</v>
      </c>
      <c r="H3296" s="51" t="str">
        <f ca="1">IF(IF(TYPE(MATCH($C$8,OFFSET([1]NKC!$D$10,H3295,0):'[1]NKC'!$D$5007,0)+H3295)=16,"",MATCH($C$8,OFFSET([1]NKC!$D$10,H3295,0):'[1]NKC'!$D$5007,0)+H3295)&lt;IF(TYPE(MATCH($C$8,OFFSET([1]NKC!$E$10,H3295,0):'[1]NKC'!$E$5007,0)+H3295)=16,"",MATCH($C$8,OFFSET([1]NKC!$E$10,H3295,0):'[1]NKC'!$E$5007,0)+H3295),IF(TYPE(MATCH($C$8,OFFSET([1]NKC!$D$10,H3295,0):'[1]NKC'!$D$5007,0)+H3295)=16,"",MATCH($C$8,OFFSET([1]NKC!$D$10,H3295,0):'[1]NKC'!$D$5007,0)+H3295),IF(TYPE(MATCH($C$8,OFFSET([1]NKC!$E$10,H3295,0):'[1]NKC'!$E$5007,0)+H3295)=16,"",MATCH($C$8,OFFSET([1]NKC!$E$10,H3295,0):'[1]NKC'!$E$5007,0)+H3295))</f>
        <v/>
      </c>
    </row>
    <row r="3297" spans="1:8" s="52" customFormat="1" ht="14.25" hidden="1">
      <c r="A3297" s="45" t="str">
        <f ca="1">IF($H3297="","",INDEX([1]NKC!$A$10:$A$5007,$H3297))</f>
        <v/>
      </c>
      <c r="B3297" s="46" t="str">
        <f ca="1">IF($H3297="","",INDEX([1]NKC!$B$10:$B$5007,$H3297))</f>
        <v/>
      </c>
      <c r="C3297" s="47" t="str">
        <f ca="1">IF($H3297="","",INDEX([1]NKC!$C$10:$C$5007,$H3297))</f>
        <v/>
      </c>
      <c r="D3297" s="48" t="str">
        <f ca="1">IF(IF($H3297="","",INDEX([1]NKC!$D$10:$D$5007,$H3297))=$C$8,IF($H3297="","",INDEX([1]NKC!$E$10:$E$5007,$H3297)),IF($H3297="","",INDEX([1]NKC!$D$10:$D$5007,$H3297)))</f>
        <v/>
      </c>
      <c r="E3297" s="49" t="str">
        <f ca="1">IF(IF($H3297="","",INDEX([1]NKC!$E$10:$E$5007,$H3297))=$C$8,"",IF($H3297="","",INDEX([1]NKC!$F$10:$F$5007,$H3297)))</f>
        <v/>
      </c>
      <c r="F3297" s="55" t="str">
        <f ca="1">IF(IF($H3297="","",INDEX([1]NKC!$D$10:$D$5007,$H3297))=$C$8,"",IF($H3297="","",INDEX([1]NKC!$F$10:$F$5007,$H3297)))</f>
        <v/>
      </c>
      <c r="G3297" s="50">
        <f ca="1">IF(SUM(E3297:F3297)=0,0,$G$11+SUM(E$12:$E3297)-SUM(F$12:$F3297))</f>
        <v>0</v>
      </c>
      <c r="H3297" s="51" t="str">
        <f ca="1">IF(IF(TYPE(MATCH($C$8,OFFSET([1]NKC!$D$10,H3296,0):'[1]NKC'!$D$5007,0)+H3296)=16,"",MATCH($C$8,OFFSET([1]NKC!$D$10,H3296,0):'[1]NKC'!$D$5007,0)+H3296)&lt;IF(TYPE(MATCH($C$8,OFFSET([1]NKC!$E$10,H3296,0):'[1]NKC'!$E$5007,0)+H3296)=16,"",MATCH($C$8,OFFSET([1]NKC!$E$10,H3296,0):'[1]NKC'!$E$5007,0)+H3296),IF(TYPE(MATCH($C$8,OFFSET([1]NKC!$D$10,H3296,0):'[1]NKC'!$D$5007,0)+H3296)=16,"",MATCH($C$8,OFFSET([1]NKC!$D$10,H3296,0):'[1]NKC'!$D$5007,0)+H3296),IF(TYPE(MATCH($C$8,OFFSET([1]NKC!$E$10,H3296,0):'[1]NKC'!$E$5007,0)+H3296)=16,"",MATCH($C$8,OFFSET([1]NKC!$E$10,H3296,0):'[1]NKC'!$E$5007,0)+H3296))</f>
        <v/>
      </c>
    </row>
    <row r="3298" spans="1:8" s="52" customFormat="1" ht="14.25" hidden="1">
      <c r="A3298" s="45" t="str">
        <f ca="1">IF($H3298="","",INDEX([1]NKC!$A$10:$A$5007,$H3298))</f>
        <v/>
      </c>
      <c r="B3298" s="46" t="str">
        <f ca="1">IF($H3298="","",INDEX([1]NKC!$B$10:$B$5007,$H3298))</f>
        <v/>
      </c>
      <c r="C3298" s="47" t="str">
        <f ca="1">IF($H3298="","",INDEX([1]NKC!$C$10:$C$5007,$H3298))</f>
        <v/>
      </c>
      <c r="D3298" s="48" t="str">
        <f ca="1">IF(IF($H3298="","",INDEX([1]NKC!$D$10:$D$5007,$H3298))=$C$8,IF($H3298="","",INDEX([1]NKC!$E$10:$E$5007,$H3298)),IF($H3298="","",INDEX([1]NKC!$D$10:$D$5007,$H3298)))</f>
        <v/>
      </c>
      <c r="E3298" s="49" t="str">
        <f ca="1">IF(IF($H3298="","",INDEX([1]NKC!$E$10:$E$5007,$H3298))=$C$8,"",IF($H3298="","",INDEX([1]NKC!$F$10:$F$5007,$H3298)))</f>
        <v/>
      </c>
      <c r="F3298" s="55" t="str">
        <f ca="1">IF(IF($H3298="","",INDEX([1]NKC!$D$10:$D$5007,$H3298))=$C$8,"",IF($H3298="","",INDEX([1]NKC!$F$10:$F$5007,$H3298)))</f>
        <v/>
      </c>
      <c r="G3298" s="50">
        <f ca="1">IF(SUM(E3298:F3298)=0,0,$G$11+SUM(E$12:$E3298)-SUM(F$12:$F3298))</f>
        <v>0</v>
      </c>
      <c r="H3298" s="51" t="str">
        <f ca="1">IF(IF(TYPE(MATCH($C$8,OFFSET([1]NKC!$D$10,H3297,0):'[1]NKC'!$D$5007,0)+H3297)=16,"",MATCH($C$8,OFFSET([1]NKC!$D$10,H3297,0):'[1]NKC'!$D$5007,0)+H3297)&lt;IF(TYPE(MATCH($C$8,OFFSET([1]NKC!$E$10,H3297,0):'[1]NKC'!$E$5007,0)+H3297)=16,"",MATCH($C$8,OFFSET([1]NKC!$E$10,H3297,0):'[1]NKC'!$E$5007,0)+H3297),IF(TYPE(MATCH($C$8,OFFSET([1]NKC!$D$10,H3297,0):'[1]NKC'!$D$5007,0)+H3297)=16,"",MATCH($C$8,OFFSET([1]NKC!$D$10,H3297,0):'[1]NKC'!$D$5007,0)+H3297),IF(TYPE(MATCH($C$8,OFFSET([1]NKC!$E$10,H3297,0):'[1]NKC'!$E$5007,0)+H3297)=16,"",MATCH($C$8,OFFSET([1]NKC!$E$10,H3297,0):'[1]NKC'!$E$5007,0)+H3297))</f>
        <v/>
      </c>
    </row>
    <row r="3299" spans="1:8" s="52" customFormat="1" ht="14.25" hidden="1">
      <c r="A3299" s="45" t="str">
        <f ca="1">IF($H3299="","",INDEX([1]NKC!$A$10:$A$5007,$H3299))</f>
        <v/>
      </c>
      <c r="B3299" s="46" t="str">
        <f ca="1">IF($H3299="","",INDEX([1]NKC!$B$10:$B$5007,$H3299))</f>
        <v/>
      </c>
      <c r="C3299" s="47" t="str">
        <f ca="1">IF($H3299="","",INDEX([1]NKC!$C$10:$C$5007,$H3299))</f>
        <v/>
      </c>
      <c r="D3299" s="48" t="str">
        <f ca="1">IF(IF($H3299="","",INDEX([1]NKC!$D$10:$D$5007,$H3299))=$C$8,IF($H3299="","",INDEX([1]NKC!$E$10:$E$5007,$H3299)),IF($H3299="","",INDEX([1]NKC!$D$10:$D$5007,$H3299)))</f>
        <v/>
      </c>
      <c r="E3299" s="49" t="str">
        <f ca="1">IF(IF($H3299="","",INDEX([1]NKC!$E$10:$E$5007,$H3299))=$C$8,"",IF($H3299="","",INDEX([1]NKC!$F$10:$F$5007,$H3299)))</f>
        <v/>
      </c>
      <c r="F3299" s="55" t="str">
        <f ca="1">IF(IF($H3299="","",INDEX([1]NKC!$D$10:$D$5007,$H3299))=$C$8,"",IF($H3299="","",INDEX([1]NKC!$F$10:$F$5007,$H3299)))</f>
        <v/>
      </c>
      <c r="G3299" s="50">
        <f ca="1">IF(SUM(E3299:F3299)=0,0,$G$11+SUM(E$12:$E3299)-SUM(F$12:$F3299))</f>
        <v>0</v>
      </c>
      <c r="H3299" s="51" t="str">
        <f ca="1">IF(IF(TYPE(MATCH($C$8,OFFSET([1]NKC!$D$10,H3298,0):'[1]NKC'!$D$5007,0)+H3298)=16,"",MATCH($C$8,OFFSET([1]NKC!$D$10,H3298,0):'[1]NKC'!$D$5007,0)+H3298)&lt;IF(TYPE(MATCH($C$8,OFFSET([1]NKC!$E$10,H3298,0):'[1]NKC'!$E$5007,0)+H3298)=16,"",MATCH($C$8,OFFSET([1]NKC!$E$10,H3298,0):'[1]NKC'!$E$5007,0)+H3298),IF(TYPE(MATCH($C$8,OFFSET([1]NKC!$D$10,H3298,0):'[1]NKC'!$D$5007,0)+H3298)=16,"",MATCH($C$8,OFFSET([1]NKC!$D$10,H3298,0):'[1]NKC'!$D$5007,0)+H3298),IF(TYPE(MATCH($C$8,OFFSET([1]NKC!$E$10,H3298,0):'[1]NKC'!$E$5007,0)+H3298)=16,"",MATCH($C$8,OFFSET([1]NKC!$E$10,H3298,0):'[1]NKC'!$E$5007,0)+H3298))</f>
        <v/>
      </c>
    </row>
    <row r="3300" spans="1:8" s="52" customFormat="1" ht="14.25" hidden="1">
      <c r="A3300" s="45" t="str">
        <f ca="1">IF($H3300="","",INDEX([1]NKC!$A$10:$A$5007,$H3300))</f>
        <v/>
      </c>
      <c r="B3300" s="46" t="str">
        <f ca="1">IF($H3300="","",INDEX([1]NKC!$B$10:$B$5007,$H3300))</f>
        <v/>
      </c>
      <c r="C3300" s="47" t="str">
        <f ca="1">IF($H3300="","",INDEX([1]NKC!$C$10:$C$5007,$H3300))</f>
        <v/>
      </c>
      <c r="D3300" s="48" t="str">
        <f ca="1">IF(IF($H3300="","",INDEX([1]NKC!$D$10:$D$5007,$H3300))=$C$8,IF($H3300="","",INDEX([1]NKC!$E$10:$E$5007,$H3300)),IF($H3300="","",INDEX([1]NKC!$D$10:$D$5007,$H3300)))</f>
        <v/>
      </c>
      <c r="E3300" s="49" t="str">
        <f ca="1">IF(IF($H3300="","",INDEX([1]NKC!$E$10:$E$5007,$H3300))=$C$8,"",IF($H3300="","",INDEX([1]NKC!$F$10:$F$5007,$H3300)))</f>
        <v/>
      </c>
      <c r="F3300" s="55" t="str">
        <f ca="1">IF(IF($H3300="","",INDEX([1]NKC!$D$10:$D$5007,$H3300))=$C$8,"",IF($H3300="","",INDEX([1]NKC!$F$10:$F$5007,$H3300)))</f>
        <v/>
      </c>
      <c r="G3300" s="50">
        <f ca="1">IF(SUM(E3300:F3300)=0,0,$G$11+SUM(E$12:$E3300)-SUM(F$12:$F3300))</f>
        <v>0</v>
      </c>
      <c r="H3300" s="51" t="str">
        <f ca="1">IF(IF(TYPE(MATCH($C$8,OFFSET([1]NKC!$D$10,H3299,0):'[1]NKC'!$D$5007,0)+H3299)=16,"",MATCH($C$8,OFFSET([1]NKC!$D$10,H3299,0):'[1]NKC'!$D$5007,0)+H3299)&lt;IF(TYPE(MATCH($C$8,OFFSET([1]NKC!$E$10,H3299,0):'[1]NKC'!$E$5007,0)+H3299)=16,"",MATCH($C$8,OFFSET([1]NKC!$E$10,H3299,0):'[1]NKC'!$E$5007,0)+H3299),IF(TYPE(MATCH($C$8,OFFSET([1]NKC!$D$10,H3299,0):'[1]NKC'!$D$5007,0)+H3299)=16,"",MATCH($C$8,OFFSET([1]NKC!$D$10,H3299,0):'[1]NKC'!$D$5007,0)+H3299),IF(TYPE(MATCH($C$8,OFFSET([1]NKC!$E$10,H3299,0):'[1]NKC'!$E$5007,0)+H3299)=16,"",MATCH($C$8,OFFSET([1]NKC!$E$10,H3299,0):'[1]NKC'!$E$5007,0)+H3299))</f>
        <v/>
      </c>
    </row>
    <row r="3301" spans="1:8" s="52" customFormat="1" ht="14.25" hidden="1">
      <c r="A3301" s="45" t="str">
        <f ca="1">IF($H3301="","",INDEX([1]NKC!$A$10:$A$5007,$H3301))</f>
        <v/>
      </c>
      <c r="B3301" s="46" t="str">
        <f ca="1">IF($H3301="","",INDEX([1]NKC!$B$10:$B$5007,$H3301))</f>
        <v/>
      </c>
      <c r="C3301" s="47" t="str">
        <f ca="1">IF($H3301="","",INDEX([1]NKC!$C$10:$C$5007,$H3301))</f>
        <v/>
      </c>
      <c r="D3301" s="48" t="str">
        <f ca="1">IF(IF($H3301="","",INDEX([1]NKC!$D$10:$D$5007,$H3301))=$C$8,IF($H3301="","",INDEX([1]NKC!$E$10:$E$5007,$H3301)),IF($H3301="","",INDEX([1]NKC!$D$10:$D$5007,$H3301)))</f>
        <v/>
      </c>
      <c r="E3301" s="49" t="str">
        <f ca="1">IF(IF($H3301="","",INDEX([1]NKC!$E$10:$E$5007,$H3301))=$C$8,"",IF($H3301="","",INDEX([1]NKC!$F$10:$F$5007,$H3301)))</f>
        <v/>
      </c>
      <c r="F3301" s="55" t="str">
        <f ca="1">IF(IF($H3301="","",INDEX([1]NKC!$D$10:$D$5007,$H3301))=$C$8,"",IF($H3301="","",INDEX([1]NKC!$F$10:$F$5007,$H3301)))</f>
        <v/>
      </c>
      <c r="G3301" s="50">
        <f ca="1">IF(SUM(E3301:F3301)=0,0,$G$11+SUM(E$12:$E3301)-SUM(F$12:$F3301))</f>
        <v>0</v>
      </c>
      <c r="H3301" s="51" t="str">
        <f ca="1">IF(IF(TYPE(MATCH($C$8,OFFSET([1]NKC!$D$10,H3300,0):'[1]NKC'!$D$5007,0)+H3300)=16,"",MATCH($C$8,OFFSET([1]NKC!$D$10,H3300,0):'[1]NKC'!$D$5007,0)+H3300)&lt;IF(TYPE(MATCH($C$8,OFFSET([1]NKC!$E$10,H3300,0):'[1]NKC'!$E$5007,0)+H3300)=16,"",MATCH($C$8,OFFSET([1]NKC!$E$10,H3300,0):'[1]NKC'!$E$5007,0)+H3300),IF(TYPE(MATCH($C$8,OFFSET([1]NKC!$D$10,H3300,0):'[1]NKC'!$D$5007,0)+H3300)=16,"",MATCH($C$8,OFFSET([1]NKC!$D$10,H3300,0):'[1]NKC'!$D$5007,0)+H3300),IF(TYPE(MATCH($C$8,OFFSET([1]NKC!$E$10,H3300,0):'[1]NKC'!$E$5007,0)+H3300)=16,"",MATCH($C$8,OFFSET([1]NKC!$E$10,H3300,0):'[1]NKC'!$E$5007,0)+H3300))</f>
        <v/>
      </c>
    </row>
    <row r="3302" spans="1:8" s="52" customFormat="1" ht="14.25" hidden="1">
      <c r="A3302" s="45" t="str">
        <f ca="1">IF($H3302="","",INDEX([1]NKC!$A$10:$A$5007,$H3302))</f>
        <v/>
      </c>
      <c r="B3302" s="46" t="str">
        <f ca="1">IF($H3302="","",INDEX([1]NKC!$B$10:$B$5007,$H3302))</f>
        <v/>
      </c>
      <c r="C3302" s="47" t="str">
        <f ca="1">IF($H3302="","",INDEX([1]NKC!$C$10:$C$5007,$H3302))</f>
        <v/>
      </c>
      <c r="D3302" s="48" t="str">
        <f ca="1">IF(IF($H3302="","",INDEX([1]NKC!$D$10:$D$5007,$H3302))=$C$8,IF($H3302="","",INDEX([1]NKC!$E$10:$E$5007,$H3302)),IF($H3302="","",INDEX([1]NKC!$D$10:$D$5007,$H3302)))</f>
        <v/>
      </c>
      <c r="E3302" s="49" t="str">
        <f ca="1">IF(IF($H3302="","",INDEX([1]NKC!$E$10:$E$5007,$H3302))=$C$8,"",IF($H3302="","",INDEX([1]NKC!$F$10:$F$5007,$H3302)))</f>
        <v/>
      </c>
      <c r="F3302" s="55" t="str">
        <f ca="1">IF(IF($H3302="","",INDEX([1]NKC!$D$10:$D$5007,$H3302))=$C$8,"",IF($H3302="","",INDEX([1]NKC!$F$10:$F$5007,$H3302)))</f>
        <v/>
      </c>
      <c r="G3302" s="50">
        <f ca="1">IF(SUM(E3302:F3302)=0,0,$G$11+SUM(E$12:$E3302)-SUM(F$12:$F3302))</f>
        <v>0</v>
      </c>
      <c r="H3302" s="51" t="str">
        <f ca="1">IF(IF(TYPE(MATCH($C$8,OFFSET([1]NKC!$D$10,H3301,0):'[1]NKC'!$D$5007,0)+H3301)=16,"",MATCH($C$8,OFFSET([1]NKC!$D$10,H3301,0):'[1]NKC'!$D$5007,0)+H3301)&lt;IF(TYPE(MATCH($C$8,OFFSET([1]NKC!$E$10,H3301,0):'[1]NKC'!$E$5007,0)+H3301)=16,"",MATCH($C$8,OFFSET([1]NKC!$E$10,H3301,0):'[1]NKC'!$E$5007,0)+H3301),IF(TYPE(MATCH($C$8,OFFSET([1]NKC!$D$10,H3301,0):'[1]NKC'!$D$5007,0)+H3301)=16,"",MATCH($C$8,OFFSET([1]NKC!$D$10,H3301,0):'[1]NKC'!$D$5007,0)+H3301),IF(TYPE(MATCH($C$8,OFFSET([1]NKC!$E$10,H3301,0):'[1]NKC'!$E$5007,0)+H3301)=16,"",MATCH($C$8,OFFSET([1]NKC!$E$10,H3301,0):'[1]NKC'!$E$5007,0)+H3301))</f>
        <v/>
      </c>
    </row>
    <row r="3303" spans="1:8" s="52" customFormat="1" ht="14.25" hidden="1">
      <c r="A3303" s="45" t="str">
        <f ca="1">IF($H3303="","",INDEX([1]NKC!$A$10:$A$5007,$H3303))</f>
        <v/>
      </c>
      <c r="B3303" s="46" t="str">
        <f ca="1">IF($H3303="","",INDEX([1]NKC!$B$10:$B$5007,$H3303))</f>
        <v/>
      </c>
      <c r="C3303" s="47" t="str">
        <f ca="1">IF($H3303="","",INDEX([1]NKC!$C$10:$C$5007,$H3303))</f>
        <v/>
      </c>
      <c r="D3303" s="48" t="str">
        <f ca="1">IF(IF($H3303="","",INDEX([1]NKC!$D$10:$D$5007,$H3303))=$C$8,IF($H3303="","",INDEX([1]NKC!$E$10:$E$5007,$H3303)),IF($H3303="","",INDEX([1]NKC!$D$10:$D$5007,$H3303)))</f>
        <v/>
      </c>
      <c r="E3303" s="49" t="str">
        <f ca="1">IF(IF($H3303="","",INDEX([1]NKC!$E$10:$E$5007,$H3303))=$C$8,"",IF($H3303="","",INDEX([1]NKC!$F$10:$F$5007,$H3303)))</f>
        <v/>
      </c>
      <c r="F3303" s="55" t="str">
        <f ca="1">IF(IF($H3303="","",INDEX([1]NKC!$D$10:$D$5007,$H3303))=$C$8,"",IF($H3303="","",INDEX([1]NKC!$F$10:$F$5007,$H3303)))</f>
        <v/>
      </c>
      <c r="G3303" s="50">
        <f ca="1">IF(SUM(E3303:F3303)=0,0,$G$11+SUM(E$12:$E3303)-SUM(F$12:$F3303))</f>
        <v>0</v>
      </c>
      <c r="H3303" s="51" t="str">
        <f ca="1">IF(IF(TYPE(MATCH($C$8,OFFSET([1]NKC!$D$10,H3302,0):'[1]NKC'!$D$5007,0)+H3302)=16,"",MATCH($C$8,OFFSET([1]NKC!$D$10,H3302,0):'[1]NKC'!$D$5007,0)+H3302)&lt;IF(TYPE(MATCH($C$8,OFFSET([1]NKC!$E$10,H3302,0):'[1]NKC'!$E$5007,0)+H3302)=16,"",MATCH($C$8,OFFSET([1]NKC!$E$10,H3302,0):'[1]NKC'!$E$5007,0)+H3302),IF(TYPE(MATCH($C$8,OFFSET([1]NKC!$D$10,H3302,0):'[1]NKC'!$D$5007,0)+H3302)=16,"",MATCH($C$8,OFFSET([1]NKC!$D$10,H3302,0):'[1]NKC'!$D$5007,0)+H3302),IF(TYPE(MATCH($C$8,OFFSET([1]NKC!$E$10,H3302,0):'[1]NKC'!$E$5007,0)+H3302)=16,"",MATCH($C$8,OFFSET([1]NKC!$E$10,H3302,0):'[1]NKC'!$E$5007,0)+H3302))</f>
        <v/>
      </c>
    </row>
    <row r="3304" spans="1:8" s="52" customFormat="1" ht="14.25" hidden="1">
      <c r="A3304" s="45" t="str">
        <f ca="1">IF($H3304="","",INDEX([1]NKC!$A$10:$A$5007,$H3304))</f>
        <v/>
      </c>
      <c r="B3304" s="46" t="str">
        <f ca="1">IF($H3304="","",INDEX([1]NKC!$B$10:$B$5007,$H3304))</f>
        <v/>
      </c>
      <c r="C3304" s="47" t="str">
        <f ca="1">IF($H3304="","",INDEX([1]NKC!$C$10:$C$5007,$H3304))</f>
        <v/>
      </c>
      <c r="D3304" s="48" t="str">
        <f ca="1">IF(IF($H3304="","",INDEX([1]NKC!$D$10:$D$5007,$H3304))=$C$8,IF($H3304="","",INDEX([1]NKC!$E$10:$E$5007,$H3304)),IF($H3304="","",INDEX([1]NKC!$D$10:$D$5007,$H3304)))</f>
        <v/>
      </c>
      <c r="E3304" s="49" t="str">
        <f ca="1">IF(IF($H3304="","",INDEX([1]NKC!$E$10:$E$5007,$H3304))=$C$8,"",IF($H3304="","",INDEX([1]NKC!$F$10:$F$5007,$H3304)))</f>
        <v/>
      </c>
      <c r="F3304" s="55" t="str">
        <f ca="1">IF(IF($H3304="","",INDEX([1]NKC!$D$10:$D$5007,$H3304))=$C$8,"",IF($H3304="","",INDEX([1]NKC!$F$10:$F$5007,$H3304)))</f>
        <v/>
      </c>
      <c r="G3304" s="50">
        <f ca="1">IF(SUM(E3304:F3304)=0,0,$G$11+SUM(E$12:$E3304)-SUM(F$12:$F3304))</f>
        <v>0</v>
      </c>
      <c r="H3304" s="51" t="str">
        <f ca="1">IF(IF(TYPE(MATCH($C$8,OFFSET([1]NKC!$D$10,H3303,0):'[1]NKC'!$D$5007,0)+H3303)=16,"",MATCH($C$8,OFFSET([1]NKC!$D$10,H3303,0):'[1]NKC'!$D$5007,0)+H3303)&lt;IF(TYPE(MATCH($C$8,OFFSET([1]NKC!$E$10,H3303,0):'[1]NKC'!$E$5007,0)+H3303)=16,"",MATCH($C$8,OFFSET([1]NKC!$E$10,H3303,0):'[1]NKC'!$E$5007,0)+H3303),IF(TYPE(MATCH($C$8,OFFSET([1]NKC!$D$10,H3303,0):'[1]NKC'!$D$5007,0)+H3303)=16,"",MATCH($C$8,OFFSET([1]NKC!$D$10,H3303,0):'[1]NKC'!$D$5007,0)+H3303),IF(TYPE(MATCH($C$8,OFFSET([1]NKC!$E$10,H3303,0):'[1]NKC'!$E$5007,0)+H3303)=16,"",MATCH($C$8,OFFSET([1]NKC!$E$10,H3303,0):'[1]NKC'!$E$5007,0)+H3303))</f>
        <v/>
      </c>
    </row>
    <row r="3305" spans="1:8" s="52" customFormat="1" ht="14.25" hidden="1">
      <c r="A3305" s="45" t="str">
        <f ca="1">IF($H3305="","",INDEX([1]NKC!$A$10:$A$5007,$H3305))</f>
        <v/>
      </c>
      <c r="B3305" s="46" t="str">
        <f ca="1">IF($H3305="","",INDEX([1]NKC!$B$10:$B$5007,$H3305))</f>
        <v/>
      </c>
      <c r="C3305" s="47" t="str">
        <f ca="1">IF($H3305="","",INDEX([1]NKC!$C$10:$C$5007,$H3305))</f>
        <v/>
      </c>
      <c r="D3305" s="48" t="str">
        <f ca="1">IF(IF($H3305="","",INDEX([1]NKC!$D$10:$D$5007,$H3305))=$C$8,IF($H3305="","",INDEX([1]NKC!$E$10:$E$5007,$H3305)),IF($H3305="","",INDEX([1]NKC!$D$10:$D$5007,$H3305)))</f>
        <v/>
      </c>
      <c r="E3305" s="49" t="str">
        <f ca="1">IF(IF($H3305="","",INDEX([1]NKC!$E$10:$E$5007,$H3305))=$C$8,"",IF($H3305="","",INDEX([1]NKC!$F$10:$F$5007,$H3305)))</f>
        <v/>
      </c>
      <c r="F3305" s="55" t="str">
        <f ca="1">IF(IF($H3305="","",INDEX([1]NKC!$D$10:$D$5007,$H3305))=$C$8,"",IF($H3305="","",INDEX([1]NKC!$F$10:$F$5007,$H3305)))</f>
        <v/>
      </c>
      <c r="G3305" s="50">
        <f ca="1">IF(SUM(E3305:F3305)=0,0,$G$11+SUM(E$12:$E3305)-SUM(F$12:$F3305))</f>
        <v>0</v>
      </c>
      <c r="H3305" s="51" t="str">
        <f ca="1">IF(IF(TYPE(MATCH($C$8,OFFSET([1]NKC!$D$10,H3304,0):'[1]NKC'!$D$5007,0)+H3304)=16,"",MATCH($C$8,OFFSET([1]NKC!$D$10,H3304,0):'[1]NKC'!$D$5007,0)+H3304)&lt;IF(TYPE(MATCH($C$8,OFFSET([1]NKC!$E$10,H3304,0):'[1]NKC'!$E$5007,0)+H3304)=16,"",MATCH($C$8,OFFSET([1]NKC!$E$10,H3304,0):'[1]NKC'!$E$5007,0)+H3304),IF(TYPE(MATCH($C$8,OFFSET([1]NKC!$D$10,H3304,0):'[1]NKC'!$D$5007,0)+H3304)=16,"",MATCH($C$8,OFFSET([1]NKC!$D$10,H3304,0):'[1]NKC'!$D$5007,0)+H3304),IF(TYPE(MATCH($C$8,OFFSET([1]NKC!$E$10,H3304,0):'[1]NKC'!$E$5007,0)+H3304)=16,"",MATCH($C$8,OFFSET([1]NKC!$E$10,H3304,0):'[1]NKC'!$E$5007,0)+H3304))</f>
        <v/>
      </c>
    </row>
    <row r="3306" spans="1:8" s="52" customFormat="1" ht="14.25" hidden="1">
      <c r="A3306" s="45" t="str">
        <f ca="1">IF($H3306="","",INDEX([1]NKC!$A$10:$A$5007,$H3306))</f>
        <v/>
      </c>
      <c r="B3306" s="46" t="str">
        <f ca="1">IF($H3306="","",INDEX([1]NKC!$B$10:$B$5007,$H3306))</f>
        <v/>
      </c>
      <c r="C3306" s="47" t="str">
        <f ca="1">IF($H3306="","",INDEX([1]NKC!$C$10:$C$5007,$H3306))</f>
        <v/>
      </c>
      <c r="D3306" s="48" t="str">
        <f ca="1">IF(IF($H3306="","",INDEX([1]NKC!$D$10:$D$5007,$H3306))=$C$8,IF($H3306="","",INDEX([1]NKC!$E$10:$E$5007,$H3306)),IF($H3306="","",INDEX([1]NKC!$D$10:$D$5007,$H3306)))</f>
        <v/>
      </c>
      <c r="E3306" s="49" t="str">
        <f ca="1">IF(IF($H3306="","",INDEX([1]NKC!$E$10:$E$5007,$H3306))=$C$8,"",IF($H3306="","",INDEX([1]NKC!$F$10:$F$5007,$H3306)))</f>
        <v/>
      </c>
      <c r="F3306" s="55" t="str">
        <f ca="1">IF(IF($H3306="","",INDEX([1]NKC!$D$10:$D$5007,$H3306))=$C$8,"",IF($H3306="","",INDEX([1]NKC!$F$10:$F$5007,$H3306)))</f>
        <v/>
      </c>
      <c r="G3306" s="50">
        <f ca="1">IF(SUM(E3306:F3306)=0,0,$G$11+SUM(E$12:$E3306)-SUM(F$12:$F3306))</f>
        <v>0</v>
      </c>
      <c r="H3306" s="51" t="str">
        <f ca="1">IF(IF(TYPE(MATCH($C$8,OFFSET([1]NKC!$D$10,H3305,0):'[1]NKC'!$D$5007,0)+H3305)=16,"",MATCH($C$8,OFFSET([1]NKC!$D$10,H3305,0):'[1]NKC'!$D$5007,0)+H3305)&lt;IF(TYPE(MATCH($C$8,OFFSET([1]NKC!$E$10,H3305,0):'[1]NKC'!$E$5007,0)+H3305)=16,"",MATCH($C$8,OFFSET([1]NKC!$E$10,H3305,0):'[1]NKC'!$E$5007,0)+H3305),IF(TYPE(MATCH($C$8,OFFSET([1]NKC!$D$10,H3305,0):'[1]NKC'!$D$5007,0)+H3305)=16,"",MATCH($C$8,OFFSET([1]NKC!$D$10,H3305,0):'[1]NKC'!$D$5007,0)+H3305),IF(TYPE(MATCH($C$8,OFFSET([1]NKC!$E$10,H3305,0):'[1]NKC'!$E$5007,0)+H3305)=16,"",MATCH($C$8,OFFSET([1]NKC!$E$10,H3305,0):'[1]NKC'!$E$5007,0)+H3305))</f>
        <v/>
      </c>
    </row>
    <row r="3307" spans="1:8" s="52" customFormat="1" ht="14.25" hidden="1">
      <c r="A3307" s="45" t="str">
        <f ca="1">IF($H3307="","",INDEX([1]NKC!$A$10:$A$5007,$H3307))</f>
        <v/>
      </c>
      <c r="B3307" s="46" t="str">
        <f ca="1">IF($H3307="","",INDEX([1]NKC!$B$10:$B$5007,$H3307))</f>
        <v/>
      </c>
      <c r="C3307" s="47" t="str">
        <f ca="1">IF($H3307="","",INDEX([1]NKC!$C$10:$C$5007,$H3307))</f>
        <v/>
      </c>
      <c r="D3307" s="48" t="str">
        <f ca="1">IF(IF($H3307="","",INDEX([1]NKC!$D$10:$D$5007,$H3307))=$C$8,IF($H3307="","",INDEX([1]NKC!$E$10:$E$5007,$H3307)),IF($H3307="","",INDEX([1]NKC!$D$10:$D$5007,$H3307)))</f>
        <v/>
      </c>
      <c r="E3307" s="49" t="str">
        <f ca="1">IF(IF($H3307="","",INDEX([1]NKC!$E$10:$E$5007,$H3307))=$C$8,"",IF($H3307="","",INDEX([1]NKC!$F$10:$F$5007,$H3307)))</f>
        <v/>
      </c>
      <c r="F3307" s="55" t="str">
        <f ca="1">IF(IF($H3307="","",INDEX([1]NKC!$D$10:$D$5007,$H3307))=$C$8,"",IF($H3307="","",INDEX([1]NKC!$F$10:$F$5007,$H3307)))</f>
        <v/>
      </c>
      <c r="G3307" s="50">
        <f ca="1">IF(SUM(E3307:F3307)=0,0,$G$11+SUM(E$12:$E3307)-SUM(F$12:$F3307))</f>
        <v>0</v>
      </c>
      <c r="H3307" s="51" t="str">
        <f ca="1">IF(IF(TYPE(MATCH($C$8,OFFSET([1]NKC!$D$10,H3306,0):'[1]NKC'!$D$5007,0)+H3306)=16,"",MATCH($C$8,OFFSET([1]NKC!$D$10,H3306,0):'[1]NKC'!$D$5007,0)+H3306)&lt;IF(TYPE(MATCH($C$8,OFFSET([1]NKC!$E$10,H3306,0):'[1]NKC'!$E$5007,0)+H3306)=16,"",MATCH($C$8,OFFSET([1]NKC!$E$10,H3306,0):'[1]NKC'!$E$5007,0)+H3306),IF(TYPE(MATCH($C$8,OFFSET([1]NKC!$D$10,H3306,0):'[1]NKC'!$D$5007,0)+H3306)=16,"",MATCH($C$8,OFFSET([1]NKC!$D$10,H3306,0):'[1]NKC'!$D$5007,0)+H3306),IF(TYPE(MATCH($C$8,OFFSET([1]NKC!$E$10,H3306,0):'[1]NKC'!$E$5007,0)+H3306)=16,"",MATCH($C$8,OFFSET([1]NKC!$E$10,H3306,0):'[1]NKC'!$E$5007,0)+H3306))</f>
        <v/>
      </c>
    </row>
    <row r="3308" spans="1:8" s="52" customFormat="1" ht="14.25" hidden="1">
      <c r="A3308" s="45" t="str">
        <f ca="1">IF($H3308="","",INDEX([1]NKC!$A$10:$A$5007,$H3308))</f>
        <v/>
      </c>
      <c r="B3308" s="46" t="str">
        <f ca="1">IF($H3308="","",INDEX([1]NKC!$B$10:$B$5007,$H3308))</f>
        <v/>
      </c>
      <c r="C3308" s="47" t="str">
        <f ca="1">IF($H3308="","",INDEX([1]NKC!$C$10:$C$5007,$H3308))</f>
        <v/>
      </c>
      <c r="D3308" s="48" t="str">
        <f ca="1">IF(IF($H3308="","",INDEX([1]NKC!$D$10:$D$5007,$H3308))=$C$8,IF($H3308="","",INDEX([1]NKC!$E$10:$E$5007,$H3308)),IF($H3308="","",INDEX([1]NKC!$D$10:$D$5007,$H3308)))</f>
        <v/>
      </c>
      <c r="E3308" s="49" t="str">
        <f ca="1">IF(IF($H3308="","",INDEX([1]NKC!$E$10:$E$5007,$H3308))=$C$8,"",IF($H3308="","",INDEX([1]NKC!$F$10:$F$5007,$H3308)))</f>
        <v/>
      </c>
      <c r="F3308" s="55" t="str">
        <f ca="1">IF(IF($H3308="","",INDEX([1]NKC!$D$10:$D$5007,$H3308))=$C$8,"",IF($H3308="","",INDEX([1]NKC!$F$10:$F$5007,$H3308)))</f>
        <v/>
      </c>
      <c r="G3308" s="50">
        <f ca="1">IF(SUM(E3308:F3308)=0,0,$G$11+SUM(E$12:$E3308)-SUM(F$12:$F3308))</f>
        <v>0</v>
      </c>
      <c r="H3308" s="51" t="str">
        <f ca="1">IF(IF(TYPE(MATCH($C$8,OFFSET([1]NKC!$D$10,H3307,0):'[1]NKC'!$D$5007,0)+H3307)=16,"",MATCH($C$8,OFFSET([1]NKC!$D$10,H3307,0):'[1]NKC'!$D$5007,0)+H3307)&lt;IF(TYPE(MATCH($C$8,OFFSET([1]NKC!$E$10,H3307,0):'[1]NKC'!$E$5007,0)+H3307)=16,"",MATCH($C$8,OFFSET([1]NKC!$E$10,H3307,0):'[1]NKC'!$E$5007,0)+H3307),IF(TYPE(MATCH($C$8,OFFSET([1]NKC!$D$10,H3307,0):'[1]NKC'!$D$5007,0)+H3307)=16,"",MATCH($C$8,OFFSET([1]NKC!$D$10,H3307,0):'[1]NKC'!$D$5007,0)+H3307),IF(TYPE(MATCH($C$8,OFFSET([1]NKC!$E$10,H3307,0):'[1]NKC'!$E$5007,0)+H3307)=16,"",MATCH($C$8,OFFSET([1]NKC!$E$10,H3307,0):'[1]NKC'!$E$5007,0)+H3307))</f>
        <v/>
      </c>
    </row>
    <row r="3309" spans="1:8" s="52" customFormat="1" ht="14.25" hidden="1">
      <c r="A3309" s="45" t="str">
        <f ca="1">IF($H3309="","",INDEX([1]NKC!$A$10:$A$5007,$H3309))</f>
        <v/>
      </c>
      <c r="B3309" s="46" t="str">
        <f ca="1">IF($H3309="","",INDEX([1]NKC!$B$10:$B$5007,$H3309))</f>
        <v/>
      </c>
      <c r="C3309" s="47" t="str">
        <f ca="1">IF($H3309="","",INDEX([1]NKC!$C$10:$C$5007,$H3309))</f>
        <v/>
      </c>
      <c r="D3309" s="48" t="str">
        <f ca="1">IF(IF($H3309="","",INDEX([1]NKC!$D$10:$D$5007,$H3309))=$C$8,IF($H3309="","",INDEX([1]NKC!$E$10:$E$5007,$H3309)),IF($H3309="","",INDEX([1]NKC!$D$10:$D$5007,$H3309)))</f>
        <v/>
      </c>
      <c r="E3309" s="49" t="str">
        <f ca="1">IF(IF($H3309="","",INDEX([1]NKC!$E$10:$E$5007,$H3309))=$C$8,"",IF($H3309="","",INDEX([1]NKC!$F$10:$F$5007,$H3309)))</f>
        <v/>
      </c>
      <c r="F3309" s="55" t="str">
        <f ca="1">IF(IF($H3309="","",INDEX([1]NKC!$D$10:$D$5007,$H3309))=$C$8,"",IF($H3309="","",INDEX([1]NKC!$F$10:$F$5007,$H3309)))</f>
        <v/>
      </c>
      <c r="G3309" s="50">
        <f ca="1">IF(SUM(E3309:F3309)=0,0,$G$11+SUM(E$12:$E3309)-SUM(F$12:$F3309))</f>
        <v>0</v>
      </c>
      <c r="H3309" s="51" t="str">
        <f ca="1">IF(IF(TYPE(MATCH($C$8,OFFSET([1]NKC!$D$10,H3308,0):'[1]NKC'!$D$5007,0)+H3308)=16,"",MATCH($C$8,OFFSET([1]NKC!$D$10,H3308,0):'[1]NKC'!$D$5007,0)+H3308)&lt;IF(TYPE(MATCH($C$8,OFFSET([1]NKC!$E$10,H3308,0):'[1]NKC'!$E$5007,0)+H3308)=16,"",MATCH($C$8,OFFSET([1]NKC!$E$10,H3308,0):'[1]NKC'!$E$5007,0)+H3308),IF(TYPE(MATCH($C$8,OFFSET([1]NKC!$D$10,H3308,0):'[1]NKC'!$D$5007,0)+H3308)=16,"",MATCH($C$8,OFFSET([1]NKC!$D$10,H3308,0):'[1]NKC'!$D$5007,0)+H3308),IF(TYPE(MATCH($C$8,OFFSET([1]NKC!$E$10,H3308,0):'[1]NKC'!$E$5007,0)+H3308)=16,"",MATCH($C$8,OFFSET([1]NKC!$E$10,H3308,0):'[1]NKC'!$E$5007,0)+H3308))</f>
        <v/>
      </c>
    </row>
    <row r="3310" spans="1:8" s="52" customFormat="1" ht="14.25" hidden="1">
      <c r="A3310" s="45" t="str">
        <f ca="1">IF($H3310="","",INDEX([1]NKC!$A$10:$A$5007,$H3310))</f>
        <v/>
      </c>
      <c r="B3310" s="46" t="str">
        <f ca="1">IF($H3310="","",INDEX([1]NKC!$B$10:$B$5007,$H3310))</f>
        <v/>
      </c>
      <c r="C3310" s="47" t="str">
        <f ca="1">IF($H3310="","",INDEX([1]NKC!$C$10:$C$5007,$H3310))</f>
        <v/>
      </c>
      <c r="D3310" s="48" t="str">
        <f ca="1">IF(IF($H3310="","",INDEX([1]NKC!$D$10:$D$5007,$H3310))=$C$8,IF($H3310="","",INDEX([1]NKC!$E$10:$E$5007,$H3310)),IF($H3310="","",INDEX([1]NKC!$D$10:$D$5007,$H3310)))</f>
        <v/>
      </c>
      <c r="E3310" s="49" t="str">
        <f ca="1">IF(IF($H3310="","",INDEX([1]NKC!$E$10:$E$5007,$H3310))=$C$8,"",IF($H3310="","",INDEX([1]NKC!$F$10:$F$5007,$H3310)))</f>
        <v/>
      </c>
      <c r="F3310" s="55" t="str">
        <f ca="1">IF(IF($H3310="","",INDEX([1]NKC!$D$10:$D$5007,$H3310))=$C$8,"",IF($H3310="","",INDEX([1]NKC!$F$10:$F$5007,$H3310)))</f>
        <v/>
      </c>
      <c r="G3310" s="50">
        <f ca="1">IF(SUM(E3310:F3310)=0,0,$G$11+SUM(E$12:$E3310)-SUM(F$12:$F3310))</f>
        <v>0</v>
      </c>
      <c r="H3310" s="51" t="str">
        <f ca="1">IF(IF(TYPE(MATCH($C$8,OFFSET([1]NKC!$D$10,H3309,0):'[1]NKC'!$D$5007,0)+H3309)=16,"",MATCH($C$8,OFFSET([1]NKC!$D$10,H3309,0):'[1]NKC'!$D$5007,0)+H3309)&lt;IF(TYPE(MATCH($C$8,OFFSET([1]NKC!$E$10,H3309,0):'[1]NKC'!$E$5007,0)+H3309)=16,"",MATCH($C$8,OFFSET([1]NKC!$E$10,H3309,0):'[1]NKC'!$E$5007,0)+H3309),IF(TYPE(MATCH($C$8,OFFSET([1]NKC!$D$10,H3309,0):'[1]NKC'!$D$5007,0)+H3309)=16,"",MATCH($C$8,OFFSET([1]NKC!$D$10,H3309,0):'[1]NKC'!$D$5007,0)+H3309),IF(TYPE(MATCH($C$8,OFFSET([1]NKC!$E$10,H3309,0):'[1]NKC'!$E$5007,0)+H3309)=16,"",MATCH($C$8,OFFSET([1]NKC!$E$10,H3309,0):'[1]NKC'!$E$5007,0)+H3309))</f>
        <v/>
      </c>
    </row>
    <row r="3311" spans="1:8" s="52" customFormat="1" ht="14.25" hidden="1">
      <c r="A3311" s="45" t="str">
        <f ca="1">IF($H3311="","",INDEX([1]NKC!$A$10:$A$5007,$H3311))</f>
        <v/>
      </c>
      <c r="B3311" s="46" t="str">
        <f ca="1">IF($H3311="","",INDEX([1]NKC!$B$10:$B$5007,$H3311))</f>
        <v/>
      </c>
      <c r="C3311" s="47" t="str">
        <f ca="1">IF($H3311="","",INDEX([1]NKC!$C$10:$C$5007,$H3311))</f>
        <v/>
      </c>
      <c r="D3311" s="48" t="str">
        <f ca="1">IF(IF($H3311="","",INDEX([1]NKC!$D$10:$D$5007,$H3311))=$C$8,IF($H3311="","",INDEX([1]NKC!$E$10:$E$5007,$H3311)),IF($H3311="","",INDEX([1]NKC!$D$10:$D$5007,$H3311)))</f>
        <v/>
      </c>
      <c r="E3311" s="49" t="str">
        <f ca="1">IF(IF($H3311="","",INDEX([1]NKC!$E$10:$E$5007,$H3311))=$C$8,"",IF($H3311="","",INDEX([1]NKC!$F$10:$F$5007,$H3311)))</f>
        <v/>
      </c>
      <c r="F3311" s="55" t="str">
        <f ca="1">IF(IF($H3311="","",INDEX([1]NKC!$D$10:$D$5007,$H3311))=$C$8,"",IF($H3311="","",INDEX([1]NKC!$F$10:$F$5007,$H3311)))</f>
        <v/>
      </c>
      <c r="G3311" s="50">
        <f ca="1">IF(SUM(E3311:F3311)=0,0,$G$11+SUM(E$12:$E3311)-SUM(F$12:$F3311))</f>
        <v>0</v>
      </c>
      <c r="H3311" s="51" t="str">
        <f ca="1">IF(IF(TYPE(MATCH($C$8,OFFSET([1]NKC!$D$10,H3310,0):'[1]NKC'!$D$5007,0)+H3310)=16,"",MATCH($C$8,OFFSET([1]NKC!$D$10,H3310,0):'[1]NKC'!$D$5007,0)+H3310)&lt;IF(TYPE(MATCH($C$8,OFFSET([1]NKC!$E$10,H3310,0):'[1]NKC'!$E$5007,0)+H3310)=16,"",MATCH($C$8,OFFSET([1]NKC!$E$10,H3310,0):'[1]NKC'!$E$5007,0)+H3310),IF(TYPE(MATCH($C$8,OFFSET([1]NKC!$D$10,H3310,0):'[1]NKC'!$D$5007,0)+H3310)=16,"",MATCH($C$8,OFFSET([1]NKC!$D$10,H3310,0):'[1]NKC'!$D$5007,0)+H3310),IF(TYPE(MATCH($C$8,OFFSET([1]NKC!$E$10,H3310,0):'[1]NKC'!$E$5007,0)+H3310)=16,"",MATCH($C$8,OFFSET([1]NKC!$E$10,H3310,0):'[1]NKC'!$E$5007,0)+H3310))</f>
        <v/>
      </c>
    </row>
    <row r="3312" spans="1:8" s="52" customFormat="1" ht="14.25" hidden="1">
      <c r="A3312" s="45" t="str">
        <f ca="1">IF($H3312="","",INDEX([1]NKC!$A$10:$A$5007,$H3312))</f>
        <v/>
      </c>
      <c r="B3312" s="46" t="str">
        <f ca="1">IF($H3312="","",INDEX([1]NKC!$B$10:$B$5007,$H3312))</f>
        <v/>
      </c>
      <c r="C3312" s="47" t="str">
        <f ca="1">IF($H3312="","",INDEX([1]NKC!$C$10:$C$5007,$H3312))</f>
        <v/>
      </c>
      <c r="D3312" s="48" t="str">
        <f ca="1">IF(IF($H3312="","",INDEX([1]NKC!$D$10:$D$5007,$H3312))=$C$8,IF($H3312="","",INDEX([1]NKC!$E$10:$E$5007,$H3312)),IF($H3312="","",INDEX([1]NKC!$D$10:$D$5007,$H3312)))</f>
        <v/>
      </c>
      <c r="E3312" s="49" t="str">
        <f ca="1">IF(IF($H3312="","",INDEX([1]NKC!$E$10:$E$5007,$H3312))=$C$8,"",IF($H3312="","",INDEX([1]NKC!$F$10:$F$5007,$H3312)))</f>
        <v/>
      </c>
      <c r="F3312" s="55" t="str">
        <f ca="1">IF(IF($H3312="","",INDEX([1]NKC!$D$10:$D$5007,$H3312))=$C$8,"",IF($H3312="","",INDEX([1]NKC!$F$10:$F$5007,$H3312)))</f>
        <v/>
      </c>
      <c r="G3312" s="50">
        <f ca="1">IF(SUM(E3312:F3312)=0,0,$G$11+SUM(E$12:$E3312)-SUM(F$12:$F3312))</f>
        <v>0</v>
      </c>
      <c r="H3312" s="51" t="str">
        <f ca="1">IF(IF(TYPE(MATCH($C$8,OFFSET([1]NKC!$D$10,H3311,0):'[1]NKC'!$D$5007,0)+H3311)=16,"",MATCH($C$8,OFFSET([1]NKC!$D$10,H3311,0):'[1]NKC'!$D$5007,0)+H3311)&lt;IF(TYPE(MATCH($C$8,OFFSET([1]NKC!$E$10,H3311,0):'[1]NKC'!$E$5007,0)+H3311)=16,"",MATCH($C$8,OFFSET([1]NKC!$E$10,H3311,0):'[1]NKC'!$E$5007,0)+H3311),IF(TYPE(MATCH($C$8,OFFSET([1]NKC!$D$10,H3311,0):'[1]NKC'!$D$5007,0)+H3311)=16,"",MATCH($C$8,OFFSET([1]NKC!$D$10,H3311,0):'[1]NKC'!$D$5007,0)+H3311),IF(TYPE(MATCH($C$8,OFFSET([1]NKC!$E$10,H3311,0):'[1]NKC'!$E$5007,0)+H3311)=16,"",MATCH($C$8,OFFSET([1]NKC!$E$10,H3311,0):'[1]NKC'!$E$5007,0)+H3311))</f>
        <v/>
      </c>
    </row>
    <row r="3313" spans="1:8" s="52" customFormat="1" ht="14.25" hidden="1">
      <c r="A3313" s="45" t="str">
        <f ca="1">IF($H3313="","",INDEX([1]NKC!$A$10:$A$5007,$H3313))</f>
        <v/>
      </c>
      <c r="B3313" s="46" t="str">
        <f ca="1">IF($H3313="","",INDEX([1]NKC!$B$10:$B$5007,$H3313))</f>
        <v/>
      </c>
      <c r="C3313" s="47" t="str">
        <f ca="1">IF($H3313="","",INDEX([1]NKC!$C$10:$C$5007,$H3313))</f>
        <v/>
      </c>
      <c r="D3313" s="48" t="str">
        <f ca="1">IF(IF($H3313="","",INDEX([1]NKC!$D$10:$D$5007,$H3313))=$C$8,IF($H3313="","",INDEX([1]NKC!$E$10:$E$5007,$H3313)),IF($H3313="","",INDEX([1]NKC!$D$10:$D$5007,$H3313)))</f>
        <v/>
      </c>
      <c r="E3313" s="49" t="str">
        <f ca="1">IF(IF($H3313="","",INDEX([1]NKC!$E$10:$E$5007,$H3313))=$C$8,"",IF($H3313="","",INDEX([1]NKC!$F$10:$F$5007,$H3313)))</f>
        <v/>
      </c>
      <c r="F3313" s="55" t="str">
        <f ca="1">IF(IF($H3313="","",INDEX([1]NKC!$D$10:$D$5007,$H3313))=$C$8,"",IF($H3313="","",INDEX([1]NKC!$F$10:$F$5007,$H3313)))</f>
        <v/>
      </c>
      <c r="G3313" s="50">
        <f ca="1">IF(SUM(E3313:F3313)=0,0,$G$11+SUM(E$12:$E3313)-SUM(F$12:$F3313))</f>
        <v>0</v>
      </c>
      <c r="H3313" s="51" t="str">
        <f ca="1">IF(IF(TYPE(MATCH($C$8,OFFSET([1]NKC!$D$10,H3312,0):'[1]NKC'!$D$5007,0)+H3312)=16,"",MATCH($C$8,OFFSET([1]NKC!$D$10,H3312,0):'[1]NKC'!$D$5007,0)+H3312)&lt;IF(TYPE(MATCH($C$8,OFFSET([1]NKC!$E$10,H3312,0):'[1]NKC'!$E$5007,0)+H3312)=16,"",MATCH($C$8,OFFSET([1]NKC!$E$10,H3312,0):'[1]NKC'!$E$5007,0)+H3312),IF(TYPE(MATCH($C$8,OFFSET([1]NKC!$D$10,H3312,0):'[1]NKC'!$D$5007,0)+H3312)=16,"",MATCH($C$8,OFFSET([1]NKC!$D$10,H3312,0):'[1]NKC'!$D$5007,0)+H3312),IF(TYPE(MATCH($C$8,OFFSET([1]NKC!$E$10,H3312,0):'[1]NKC'!$E$5007,0)+H3312)=16,"",MATCH($C$8,OFFSET([1]NKC!$E$10,H3312,0):'[1]NKC'!$E$5007,0)+H3312))</f>
        <v/>
      </c>
    </row>
    <row r="3314" spans="1:8" s="52" customFormat="1" ht="14.25" hidden="1">
      <c r="A3314" s="45" t="str">
        <f ca="1">IF($H3314="","",INDEX([1]NKC!$A$10:$A$5007,$H3314))</f>
        <v/>
      </c>
      <c r="B3314" s="46" t="str">
        <f ca="1">IF($H3314="","",INDEX([1]NKC!$B$10:$B$5007,$H3314))</f>
        <v/>
      </c>
      <c r="C3314" s="47" t="str">
        <f ca="1">IF($H3314="","",INDEX([1]NKC!$C$10:$C$5007,$H3314))</f>
        <v/>
      </c>
      <c r="D3314" s="48" t="str">
        <f ca="1">IF(IF($H3314="","",INDEX([1]NKC!$D$10:$D$5007,$H3314))=$C$8,IF($H3314="","",INDEX([1]NKC!$E$10:$E$5007,$H3314)),IF($H3314="","",INDEX([1]NKC!$D$10:$D$5007,$H3314)))</f>
        <v/>
      </c>
      <c r="E3314" s="49" t="str">
        <f ca="1">IF(IF($H3314="","",INDEX([1]NKC!$E$10:$E$5007,$H3314))=$C$8,"",IF($H3314="","",INDEX([1]NKC!$F$10:$F$5007,$H3314)))</f>
        <v/>
      </c>
      <c r="F3314" s="55" t="str">
        <f ca="1">IF(IF($H3314="","",INDEX([1]NKC!$D$10:$D$5007,$H3314))=$C$8,"",IF($H3314="","",INDEX([1]NKC!$F$10:$F$5007,$H3314)))</f>
        <v/>
      </c>
      <c r="G3314" s="50">
        <f ca="1">IF(SUM(E3314:F3314)=0,0,$G$11+SUM(E$12:$E3314)-SUM(F$12:$F3314))</f>
        <v>0</v>
      </c>
      <c r="H3314" s="51" t="str">
        <f ca="1">IF(IF(TYPE(MATCH($C$8,OFFSET([1]NKC!$D$10,H3313,0):'[1]NKC'!$D$5007,0)+H3313)=16,"",MATCH($C$8,OFFSET([1]NKC!$D$10,H3313,0):'[1]NKC'!$D$5007,0)+H3313)&lt;IF(TYPE(MATCH($C$8,OFFSET([1]NKC!$E$10,H3313,0):'[1]NKC'!$E$5007,0)+H3313)=16,"",MATCH($C$8,OFFSET([1]NKC!$E$10,H3313,0):'[1]NKC'!$E$5007,0)+H3313),IF(TYPE(MATCH($C$8,OFFSET([1]NKC!$D$10,H3313,0):'[1]NKC'!$D$5007,0)+H3313)=16,"",MATCH($C$8,OFFSET([1]NKC!$D$10,H3313,0):'[1]NKC'!$D$5007,0)+H3313),IF(TYPE(MATCH($C$8,OFFSET([1]NKC!$E$10,H3313,0):'[1]NKC'!$E$5007,0)+H3313)=16,"",MATCH($C$8,OFFSET([1]NKC!$E$10,H3313,0):'[1]NKC'!$E$5007,0)+H3313))</f>
        <v/>
      </c>
    </row>
    <row r="3315" spans="1:8" s="52" customFormat="1" ht="14.25" hidden="1">
      <c r="A3315" s="45" t="str">
        <f ca="1">IF($H3315="","",INDEX([1]NKC!$A$10:$A$5007,$H3315))</f>
        <v/>
      </c>
      <c r="B3315" s="46" t="str">
        <f ca="1">IF($H3315="","",INDEX([1]NKC!$B$10:$B$5007,$H3315))</f>
        <v/>
      </c>
      <c r="C3315" s="47" t="str">
        <f ca="1">IF($H3315="","",INDEX([1]NKC!$C$10:$C$5007,$H3315))</f>
        <v/>
      </c>
      <c r="D3315" s="48" t="str">
        <f ca="1">IF(IF($H3315="","",INDEX([1]NKC!$D$10:$D$5007,$H3315))=$C$8,IF($H3315="","",INDEX([1]NKC!$E$10:$E$5007,$H3315)),IF($H3315="","",INDEX([1]NKC!$D$10:$D$5007,$H3315)))</f>
        <v/>
      </c>
      <c r="E3315" s="49" t="str">
        <f ca="1">IF(IF($H3315="","",INDEX([1]NKC!$E$10:$E$5007,$H3315))=$C$8,"",IF($H3315="","",INDEX([1]NKC!$F$10:$F$5007,$H3315)))</f>
        <v/>
      </c>
      <c r="F3315" s="55" t="str">
        <f ca="1">IF(IF($H3315="","",INDEX([1]NKC!$D$10:$D$5007,$H3315))=$C$8,"",IF($H3315="","",INDEX([1]NKC!$F$10:$F$5007,$H3315)))</f>
        <v/>
      </c>
      <c r="G3315" s="50">
        <f ca="1">IF(SUM(E3315:F3315)=0,0,$G$11+SUM(E$12:$E3315)-SUM(F$12:$F3315))</f>
        <v>0</v>
      </c>
      <c r="H3315" s="51" t="str">
        <f ca="1">IF(IF(TYPE(MATCH($C$8,OFFSET([1]NKC!$D$10,H3314,0):'[1]NKC'!$D$5007,0)+H3314)=16,"",MATCH($C$8,OFFSET([1]NKC!$D$10,H3314,0):'[1]NKC'!$D$5007,0)+H3314)&lt;IF(TYPE(MATCH($C$8,OFFSET([1]NKC!$E$10,H3314,0):'[1]NKC'!$E$5007,0)+H3314)=16,"",MATCH($C$8,OFFSET([1]NKC!$E$10,H3314,0):'[1]NKC'!$E$5007,0)+H3314),IF(TYPE(MATCH($C$8,OFFSET([1]NKC!$D$10,H3314,0):'[1]NKC'!$D$5007,0)+H3314)=16,"",MATCH($C$8,OFFSET([1]NKC!$D$10,H3314,0):'[1]NKC'!$D$5007,0)+H3314),IF(TYPE(MATCH($C$8,OFFSET([1]NKC!$E$10,H3314,0):'[1]NKC'!$E$5007,0)+H3314)=16,"",MATCH($C$8,OFFSET([1]NKC!$E$10,H3314,0):'[1]NKC'!$E$5007,0)+H3314))</f>
        <v/>
      </c>
    </row>
    <row r="3316" spans="1:8" s="52" customFormat="1" ht="14.25" hidden="1">
      <c r="A3316" s="45" t="str">
        <f ca="1">IF($H3316="","",INDEX([1]NKC!$A$10:$A$5007,$H3316))</f>
        <v/>
      </c>
      <c r="B3316" s="46" t="str">
        <f ca="1">IF($H3316="","",INDEX([1]NKC!$B$10:$B$5007,$H3316))</f>
        <v/>
      </c>
      <c r="C3316" s="47" t="str">
        <f ca="1">IF($H3316="","",INDEX([1]NKC!$C$10:$C$5007,$H3316))</f>
        <v/>
      </c>
      <c r="D3316" s="48" t="str">
        <f ca="1">IF(IF($H3316="","",INDEX([1]NKC!$D$10:$D$5007,$H3316))=$C$8,IF($H3316="","",INDEX([1]NKC!$E$10:$E$5007,$H3316)),IF($H3316="","",INDEX([1]NKC!$D$10:$D$5007,$H3316)))</f>
        <v/>
      </c>
      <c r="E3316" s="49" t="str">
        <f ca="1">IF(IF($H3316="","",INDEX([1]NKC!$E$10:$E$5007,$H3316))=$C$8,"",IF($H3316="","",INDEX([1]NKC!$F$10:$F$5007,$H3316)))</f>
        <v/>
      </c>
      <c r="F3316" s="55" t="str">
        <f ca="1">IF(IF($H3316="","",INDEX([1]NKC!$D$10:$D$5007,$H3316))=$C$8,"",IF($H3316="","",INDEX([1]NKC!$F$10:$F$5007,$H3316)))</f>
        <v/>
      </c>
      <c r="G3316" s="50">
        <f ca="1">IF(SUM(E3316:F3316)=0,0,$G$11+SUM(E$12:$E3316)-SUM(F$12:$F3316))</f>
        <v>0</v>
      </c>
      <c r="H3316" s="51" t="str">
        <f ca="1">IF(IF(TYPE(MATCH($C$8,OFFSET([1]NKC!$D$10,H3315,0):'[1]NKC'!$D$5007,0)+H3315)=16,"",MATCH($C$8,OFFSET([1]NKC!$D$10,H3315,0):'[1]NKC'!$D$5007,0)+H3315)&lt;IF(TYPE(MATCH($C$8,OFFSET([1]NKC!$E$10,H3315,0):'[1]NKC'!$E$5007,0)+H3315)=16,"",MATCH($C$8,OFFSET([1]NKC!$E$10,H3315,0):'[1]NKC'!$E$5007,0)+H3315),IF(TYPE(MATCH($C$8,OFFSET([1]NKC!$D$10,H3315,0):'[1]NKC'!$D$5007,0)+H3315)=16,"",MATCH($C$8,OFFSET([1]NKC!$D$10,H3315,0):'[1]NKC'!$D$5007,0)+H3315),IF(TYPE(MATCH($C$8,OFFSET([1]NKC!$E$10,H3315,0):'[1]NKC'!$E$5007,0)+H3315)=16,"",MATCH($C$8,OFFSET([1]NKC!$E$10,H3315,0):'[1]NKC'!$E$5007,0)+H3315))</f>
        <v/>
      </c>
    </row>
    <row r="3317" spans="1:8" s="52" customFormat="1" ht="14.25" hidden="1">
      <c r="A3317" s="45" t="str">
        <f ca="1">IF($H3317="","",INDEX([1]NKC!$A$10:$A$5007,$H3317))</f>
        <v/>
      </c>
      <c r="B3317" s="46" t="str">
        <f ca="1">IF($H3317="","",INDEX([1]NKC!$B$10:$B$5007,$H3317))</f>
        <v/>
      </c>
      <c r="C3317" s="47" t="str">
        <f ca="1">IF($H3317="","",INDEX([1]NKC!$C$10:$C$5007,$H3317))</f>
        <v/>
      </c>
      <c r="D3317" s="48" t="str">
        <f ca="1">IF(IF($H3317="","",INDEX([1]NKC!$D$10:$D$5007,$H3317))=$C$8,IF($H3317="","",INDEX([1]NKC!$E$10:$E$5007,$H3317)),IF($H3317="","",INDEX([1]NKC!$D$10:$D$5007,$H3317)))</f>
        <v/>
      </c>
      <c r="E3317" s="49" t="str">
        <f ca="1">IF(IF($H3317="","",INDEX([1]NKC!$E$10:$E$5007,$H3317))=$C$8,"",IF($H3317="","",INDEX([1]NKC!$F$10:$F$5007,$H3317)))</f>
        <v/>
      </c>
      <c r="F3317" s="55" t="str">
        <f ca="1">IF(IF($H3317="","",INDEX([1]NKC!$D$10:$D$5007,$H3317))=$C$8,"",IF($H3317="","",INDEX([1]NKC!$F$10:$F$5007,$H3317)))</f>
        <v/>
      </c>
      <c r="G3317" s="50">
        <f ca="1">IF(SUM(E3317:F3317)=0,0,$G$11+SUM(E$12:$E3317)-SUM(F$12:$F3317))</f>
        <v>0</v>
      </c>
      <c r="H3317" s="51" t="str">
        <f ca="1">IF(IF(TYPE(MATCH($C$8,OFFSET([1]NKC!$D$10,H3316,0):'[1]NKC'!$D$5007,0)+H3316)=16,"",MATCH($C$8,OFFSET([1]NKC!$D$10,H3316,0):'[1]NKC'!$D$5007,0)+H3316)&lt;IF(TYPE(MATCH($C$8,OFFSET([1]NKC!$E$10,H3316,0):'[1]NKC'!$E$5007,0)+H3316)=16,"",MATCH($C$8,OFFSET([1]NKC!$E$10,H3316,0):'[1]NKC'!$E$5007,0)+H3316),IF(TYPE(MATCH($C$8,OFFSET([1]NKC!$D$10,H3316,0):'[1]NKC'!$D$5007,0)+H3316)=16,"",MATCH($C$8,OFFSET([1]NKC!$D$10,H3316,0):'[1]NKC'!$D$5007,0)+H3316),IF(TYPE(MATCH($C$8,OFFSET([1]NKC!$E$10,H3316,0):'[1]NKC'!$E$5007,0)+H3316)=16,"",MATCH($C$8,OFFSET([1]NKC!$E$10,H3316,0):'[1]NKC'!$E$5007,0)+H3316))</f>
        <v/>
      </c>
    </row>
    <row r="3318" spans="1:8" s="52" customFormat="1" ht="14.25" hidden="1">
      <c r="A3318" s="45" t="str">
        <f ca="1">IF($H3318="","",INDEX([1]NKC!$A$10:$A$5007,$H3318))</f>
        <v/>
      </c>
      <c r="B3318" s="46" t="str">
        <f ca="1">IF($H3318="","",INDEX([1]NKC!$B$10:$B$5007,$H3318))</f>
        <v/>
      </c>
      <c r="C3318" s="47" t="str">
        <f ca="1">IF($H3318="","",INDEX([1]NKC!$C$10:$C$5007,$H3318))</f>
        <v/>
      </c>
      <c r="D3318" s="48" t="str">
        <f ca="1">IF(IF($H3318="","",INDEX([1]NKC!$D$10:$D$5007,$H3318))=$C$8,IF($H3318="","",INDEX([1]NKC!$E$10:$E$5007,$H3318)),IF($H3318="","",INDEX([1]NKC!$D$10:$D$5007,$H3318)))</f>
        <v/>
      </c>
      <c r="E3318" s="49" t="str">
        <f ca="1">IF(IF($H3318="","",INDEX([1]NKC!$E$10:$E$5007,$H3318))=$C$8,"",IF($H3318="","",INDEX([1]NKC!$F$10:$F$5007,$H3318)))</f>
        <v/>
      </c>
      <c r="F3318" s="55" t="str">
        <f ca="1">IF(IF($H3318="","",INDEX([1]NKC!$D$10:$D$5007,$H3318))=$C$8,"",IF($H3318="","",INDEX([1]NKC!$F$10:$F$5007,$H3318)))</f>
        <v/>
      </c>
      <c r="G3318" s="50">
        <f ca="1">IF(SUM(E3318:F3318)=0,0,$G$11+SUM(E$12:$E3318)-SUM(F$12:$F3318))</f>
        <v>0</v>
      </c>
      <c r="H3318" s="51" t="str">
        <f ca="1">IF(IF(TYPE(MATCH($C$8,OFFSET([1]NKC!$D$10,H3317,0):'[1]NKC'!$D$5007,0)+H3317)=16,"",MATCH($C$8,OFFSET([1]NKC!$D$10,H3317,0):'[1]NKC'!$D$5007,0)+H3317)&lt;IF(TYPE(MATCH($C$8,OFFSET([1]NKC!$E$10,H3317,0):'[1]NKC'!$E$5007,0)+H3317)=16,"",MATCH($C$8,OFFSET([1]NKC!$E$10,H3317,0):'[1]NKC'!$E$5007,0)+H3317),IF(TYPE(MATCH($C$8,OFFSET([1]NKC!$D$10,H3317,0):'[1]NKC'!$D$5007,0)+H3317)=16,"",MATCH($C$8,OFFSET([1]NKC!$D$10,H3317,0):'[1]NKC'!$D$5007,0)+H3317),IF(TYPE(MATCH($C$8,OFFSET([1]NKC!$E$10,H3317,0):'[1]NKC'!$E$5007,0)+H3317)=16,"",MATCH($C$8,OFFSET([1]NKC!$E$10,H3317,0):'[1]NKC'!$E$5007,0)+H3317))</f>
        <v/>
      </c>
    </row>
    <row r="3319" spans="1:8" s="52" customFormat="1" ht="14.25" hidden="1">
      <c r="A3319" s="45" t="str">
        <f ca="1">IF($H3319="","",INDEX([1]NKC!$A$10:$A$5007,$H3319))</f>
        <v/>
      </c>
      <c r="B3319" s="46" t="str">
        <f ca="1">IF($H3319="","",INDEX([1]NKC!$B$10:$B$5007,$H3319))</f>
        <v/>
      </c>
      <c r="C3319" s="47" t="str">
        <f ca="1">IF($H3319="","",INDEX([1]NKC!$C$10:$C$5007,$H3319))</f>
        <v/>
      </c>
      <c r="D3319" s="48" t="str">
        <f ca="1">IF(IF($H3319="","",INDEX([1]NKC!$D$10:$D$5007,$H3319))=$C$8,IF($H3319="","",INDEX([1]NKC!$E$10:$E$5007,$H3319)),IF($H3319="","",INDEX([1]NKC!$D$10:$D$5007,$H3319)))</f>
        <v/>
      </c>
      <c r="E3319" s="49" t="str">
        <f ca="1">IF(IF($H3319="","",INDEX([1]NKC!$E$10:$E$5007,$H3319))=$C$8,"",IF($H3319="","",INDEX([1]NKC!$F$10:$F$5007,$H3319)))</f>
        <v/>
      </c>
      <c r="F3319" s="55" t="str">
        <f ca="1">IF(IF($H3319="","",INDEX([1]NKC!$D$10:$D$5007,$H3319))=$C$8,"",IF($H3319="","",INDEX([1]NKC!$F$10:$F$5007,$H3319)))</f>
        <v/>
      </c>
      <c r="G3319" s="50">
        <f ca="1">IF(SUM(E3319:F3319)=0,0,$G$11+SUM(E$12:$E3319)-SUM(F$12:$F3319))</f>
        <v>0</v>
      </c>
      <c r="H3319" s="51" t="str">
        <f ca="1">IF(IF(TYPE(MATCH($C$8,OFFSET([1]NKC!$D$10,H3318,0):'[1]NKC'!$D$5007,0)+H3318)=16,"",MATCH($C$8,OFFSET([1]NKC!$D$10,H3318,0):'[1]NKC'!$D$5007,0)+H3318)&lt;IF(TYPE(MATCH($C$8,OFFSET([1]NKC!$E$10,H3318,0):'[1]NKC'!$E$5007,0)+H3318)=16,"",MATCH($C$8,OFFSET([1]NKC!$E$10,H3318,0):'[1]NKC'!$E$5007,0)+H3318),IF(TYPE(MATCH($C$8,OFFSET([1]NKC!$D$10,H3318,0):'[1]NKC'!$D$5007,0)+H3318)=16,"",MATCH($C$8,OFFSET([1]NKC!$D$10,H3318,0):'[1]NKC'!$D$5007,0)+H3318),IF(TYPE(MATCH($C$8,OFFSET([1]NKC!$E$10,H3318,0):'[1]NKC'!$E$5007,0)+H3318)=16,"",MATCH($C$8,OFFSET([1]NKC!$E$10,H3318,0):'[1]NKC'!$E$5007,0)+H3318))</f>
        <v/>
      </c>
    </row>
    <row r="3320" spans="1:8" s="52" customFormat="1" ht="14.25" hidden="1">
      <c r="A3320" s="45" t="str">
        <f ca="1">IF($H3320="","",INDEX([1]NKC!$A$10:$A$5007,$H3320))</f>
        <v/>
      </c>
      <c r="B3320" s="46" t="str">
        <f ca="1">IF($H3320="","",INDEX([1]NKC!$B$10:$B$5007,$H3320))</f>
        <v/>
      </c>
      <c r="C3320" s="47" t="str">
        <f ca="1">IF($H3320="","",INDEX([1]NKC!$C$10:$C$5007,$H3320))</f>
        <v/>
      </c>
      <c r="D3320" s="48" t="str">
        <f ca="1">IF(IF($H3320="","",INDEX([1]NKC!$D$10:$D$5007,$H3320))=$C$8,IF($H3320="","",INDEX([1]NKC!$E$10:$E$5007,$H3320)),IF($H3320="","",INDEX([1]NKC!$D$10:$D$5007,$H3320)))</f>
        <v/>
      </c>
      <c r="E3320" s="49" t="str">
        <f ca="1">IF(IF($H3320="","",INDEX([1]NKC!$E$10:$E$5007,$H3320))=$C$8,"",IF($H3320="","",INDEX([1]NKC!$F$10:$F$5007,$H3320)))</f>
        <v/>
      </c>
      <c r="F3320" s="55" t="str">
        <f ca="1">IF(IF($H3320="","",INDEX([1]NKC!$D$10:$D$5007,$H3320))=$C$8,"",IF($H3320="","",INDEX([1]NKC!$F$10:$F$5007,$H3320)))</f>
        <v/>
      </c>
      <c r="G3320" s="50">
        <f ca="1">IF(SUM(E3320:F3320)=0,0,$G$11+SUM(E$12:$E3320)-SUM(F$12:$F3320))</f>
        <v>0</v>
      </c>
      <c r="H3320" s="51" t="str">
        <f ca="1">IF(IF(TYPE(MATCH($C$8,OFFSET([1]NKC!$D$10,H3319,0):'[1]NKC'!$D$5007,0)+H3319)=16,"",MATCH($C$8,OFFSET([1]NKC!$D$10,H3319,0):'[1]NKC'!$D$5007,0)+H3319)&lt;IF(TYPE(MATCH($C$8,OFFSET([1]NKC!$E$10,H3319,0):'[1]NKC'!$E$5007,0)+H3319)=16,"",MATCH($C$8,OFFSET([1]NKC!$E$10,H3319,0):'[1]NKC'!$E$5007,0)+H3319),IF(TYPE(MATCH($C$8,OFFSET([1]NKC!$D$10,H3319,0):'[1]NKC'!$D$5007,0)+H3319)=16,"",MATCH($C$8,OFFSET([1]NKC!$D$10,H3319,0):'[1]NKC'!$D$5007,0)+H3319),IF(TYPE(MATCH($C$8,OFFSET([1]NKC!$E$10,H3319,0):'[1]NKC'!$E$5007,0)+H3319)=16,"",MATCH($C$8,OFFSET([1]NKC!$E$10,H3319,0):'[1]NKC'!$E$5007,0)+H3319))</f>
        <v/>
      </c>
    </row>
    <row r="3321" spans="1:8" s="52" customFormat="1" ht="14.25" hidden="1">
      <c r="A3321" s="45" t="str">
        <f ca="1">IF($H3321="","",INDEX([1]NKC!$A$10:$A$5007,$H3321))</f>
        <v/>
      </c>
      <c r="B3321" s="46" t="str">
        <f ca="1">IF($H3321="","",INDEX([1]NKC!$B$10:$B$5007,$H3321))</f>
        <v/>
      </c>
      <c r="C3321" s="47" t="str">
        <f ca="1">IF($H3321="","",INDEX([1]NKC!$C$10:$C$5007,$H3321))</f>
        <v/>
      </c>
      <c r="D3321" s="48" t="str">
        <f ca="1">IF(IF($H3321="","",INDEX([1]NKC!$D$10:$D$5007,$H3321))=$C$8,IF($H3321="","",INDEX([1]NKC!$E$10:$E$5007,$H3321)),IF($H3321="","",INDEX([1]NKC!$D$10:$D$5007,$H3321)))</f>
        <v/>
      </c>
      <c r="E3321" s="49" t="str">
        <f ca="1">IF(IF($H3321="","",INDEX([1]NKC!$E$10:$E$5007,$H3321))=$C$8,"",IF($H3321="","",INDEX([1]NKC!$F$10:$F$5007,$H3321)))</f>
        <v/>
      </c>
      <c r="F3321" s="55" t="str">
        <f ca="1">IF(IF($H3321="","",INDEX([1]NKC!$D$10:$D$5007,$H3321))=$C$8,"",IF($H3321="","",INDEX([1]NKC!$F$10:$F$5007,$H3321)))</f>
        <v/>
      </c>
      <c r="G3321" s="50">
        <f ca="1">IF(SUM(E3321:F3321)=0,0,$G$11+SUM(E$12:$E3321)-SUM(F$12:$F3321))</f>
        <v>0</v>
      </c>
      <c r="H3321" s="51" t="str">
        <f ca="1">IF(IF(TYPE(MATCH($C$8,OFFSET([1]NKC!$D$10,H3320,0):'[1]NKC'!$D$5007,0)+H3320)=16,"",MATCH($C$8,OFFSET([1]NKC!$D$10,H3320,0):'[1]NKC'!$D$5007,0)+H3320)&lt;IF(TYPE(MATCH($C$8,OFFSET([1]NKC!$E$10,H3320,0):'[1]NKC'!$E$5007,0)+H3320)=16,"",MATCH($C$8,OFFSET([1]NKC!$E$10,H3320,0):'[1]NKC'!$E$5007,0)+H3320),IF(TYPE(MATCH($C$8,OFFSET([1]NKC!$D$10,H3320,0):'[1]NKC'!$D$5007,0)+H3320)=16,"",MATCH($C$8,OFFSET([1]NKC!$D$10,H3320,0):'[1]NKC'!$D$5007,0)+H3320),IF(TYPE(MATCH($C$8,OFFSET([1]NKC!$E$10,H3320,0):'[1]NKC'!$E$5007,0)+H3320)=16,"",MATCH($C$8,OFFSET([1]NKC!$E$10,H3320,0):'[1]NKC'!$E$5007,0)+H3320))</f>
        <v/>
      </c>
    </row>
    <row r="3322" spans="1:8" s="52" customFormat="1" ht="14.25" hidden="1">
      <c r="A3322" s="45" t="str">
        <f ca="1">IF($H3322="","",INDEX([1]NKC!$A$10:$A$5007,$H3322))</f>
        <v/>
      </c>
      <c r="B3322" s="46" t="str">
        <f ca="1">IF($H3322="","",INDEX([1]NKC!$B$10:$B$5007,$H3322))</f>
        <v/>
      </c>
      <c r="C3322" s="47" t="str">
        <f ca="1">IF($H3322="","",INDEX([1]NKC!$C$10:$C$5007,$H3322))</f>
        <v/>
      </c>
      <c r="D3322" s="48" t="str">
        <f ca="1">IF(IF($H3322="","",INDEX([1]NKC!$D$10:$D$5007,$H3322))=$C$8,IF($H3322="","",INDEX([1]NKC!$E$10:$E$5007,$H3322)),IF($H3322="","",INDEX([1]NKC!$D$10:$D$5007,$H3322)))</f>
        <v/>
      </c>
      <c r="E3322" s="49" t="str">
        <f ca="1">IF(IF($H3322="","",INDEX([1]NKC!$E$10:$E$5007,$H3322))=$C$8,"",IF($H3322="","",INDEX([1]NKC!$F$10:$F$5007,$H3322)))</f>
        <v/>
      </c>
      <c r="F3322" s="55" t="str">
        <f ca="1">IF(IF($H3322="","",INDEX([1]NKC!$D$10:$D$5007,$H3322))=$C$8,"",IF($H3322="","",INDEX([1]NKC!$F$10:$F$5007,$H3322)))</f>
        <v/>
      </c>
      <c r="G3322" s="50">
        <f ca="1">IF(SUM(E3322:F3322)=0,0,$G$11+SUM(E$12:$E3322)-SUM(F$12:$F3322))</f>
        <v>0</v>
      </c>
      <c r="H3322" s="51" t="str">
        <f ca="1">IF(IF(TYPE(MATCH($C$8,OFFSET([1]NKC!$D$10,H3321,0):'[1]NKC'!$D$5007,0)+H3321)=16,"",MATCH($C$8,OFFSET([1]NKC!$D$10,H3321,0):'[1]NKC'!$D$5007,0)+H3321)&lt;IF(TYPE(MATCH($C$8,OFFSET([1]NKC!$E$10,H3321,0):'[1]NKC'!$E$5007,0)+H3321)=16,"",MATCH($C$8,OFFSET([1]NKC!$E$10,H3321,0):'[1]NKC'!$E$5007,0)+H3321),IF(TYPE(MATCH($C$8,OFFSET([1]NKC!$D$10,H3321,0):'[1]NKC'!$D$5007,0)+H3321)=16,"",MATCH($C$8,OFFSET([1]NKC!$D$10,H3321,0):'[1]NKC'!$D$5007,0)+H3321),IF(TYPE(MATCH($C$8,OFFSET([1]NKC!$E$10,H3321,0):'[1]NKC'!$E$5007,0)+H3321)=16,"",MATCH($C$8,OFFSET([1]NKC!$E$10,H3321,0):'[1]NKC'!$E$5007,0)+H3321))</f>
        <v/>
      </c>
    </row>
    <row r="3323" spans="1:8" s="52" customFormat="1" ht="14.25" hidden="1">
      <c r="A3323" s="45" t="str">
        <f ca="1">IF($H3323="","",INDEX([1]NKC!$A$10:$A$5007,$H3323))</f>
        <v/>
      </c>
      <c r="B3323" s="46" t="str">
        <f ca="1">IF($H3323="","",INDEX([1]NKC!$B$10:$B$5007,$H3323))</f>
        <v/>
      </c>
      <c r="C3323" s="47" t="str">
        <f ca="1">IF($H3323="","",INDEX([1]NKC!$C$10:$C$5007,$H3323))</f>
        <v/>
      </c>
      <c r="D3323" s="48" t="str">
        <f ca="1">IF(IF($H3323="","",INDEX([1]NKC!$D$10:$D$5007,$H3323))=$C$8,IF($H3323="","",INDEX([1]NKC!$E$10:$E$5007,$H3323)),IF($H3323="","",INDEX([1]NKC!$D$10:$D$5007,$H3323)))</f>
        <v/>
      </c>
      <c r="E3323" s="49" t="str">
        <f ca="1">IF(IF($H3323="","",INDEX([1]NKC!$E$10:$E$5007,$H3323))=$C$8,"",IF($H3323="","",INDEX([1]NKC!$F$10:$F$5007,$H3323)))</f>
        <v/>
      </c>
      <c r="F3323" s="55" t="str">
        <f ca="1">IF(IF($H3323="","",INDEX([1]NKC!$D$10:$D$5007,$H3323))=$C$8,"",IF($H3323="","",INDEX([1]NKC!$F$10:$F$5007,$H3323)))</f>
        <v/>
      </c>
      <c r="G3323" s="50">
        <f ca="1">IF(SUM(E3323:F3323)=0,0,$G$11+SUM(E$12:$E3323)-SUM(F$12:$F3323))</f>
        <v>0</v>
      </c>
      <c r="H3323" s="51" t="str">
        <f ca="1">IF(IF(TYPE(MATCH($C$8,OFFSET([1]NKC!$D$10,H3322,0):'[1]NKC'!$D$5007,0)+H3322)=16,"",MATCH($C$8,OFFSET([1]NKC!$D$10,H3322,0):'[1]NKC'!$D$5007,0)+H3322)&lt;IF(TYPE(MATCH($C$8,OFFSET([1]NKC!$E$10,H3322,0):'[1]NKC'!$E$5007,0)+H3322)=16,"",MATCH($C$8,OFFSET([1]NKC!$E$10,H3322,0):'[1]NKC'!$E$5007,0)+H3322),IF(TYPE(MATCH($C$8,OFFSET([1]NKC!$D$10,H3322,0):'[1]NKC'!$D$5007,0)+H3322)=16,"",MATCH($C$8,OFFSET([1]NKC!$D$10,H3322,0):'[1]NKC'!$D$5007,0)+H3322),IF(TYPE(MATCH($C$8,OFFSET([1]NKC!$E$10,H3322,0):'[1]NKC'!$E$5007,0)+H3322)=16,"",MATCH($C$8,OFFSET([1]NKC!$E$10,H3322,0):'[1]NKC'!$E$5007,0)+H3322))</f>
        <v/>
      </c>
    </row>
    <row r="3324" spans="1:8" s="52" customFormat="1" ht="14.25" hidden="1">
      <c r="A3324" s="45" t="str">
        <f ca="1">IF($H3324="","",INDEX([1]NKC!$A$10:$A$5007,$H3324))</f>
        <v/>
      </c>
      <c r="B3324" s="46" t="str">
        <f ca="1">IF($H3324="","",INDEX([1]NKC!$B$10:$B$5007,$H3324))</f>
        <v/>
      </c>
      <c r="C3324" s="47" t="str">
        <f ca="1">IF($H3324="","",INDEX([1]NKC!$C$10:$C$5007,$H3324))</f>
        <v/>
      </c>
      <c r="D3324" s="48" t="str">
        <f ca="1">IF(IF($H3324="","",INDEX([1]NKC!$D$10:$D$5007,$H3324))=$C$8,IF($H3324="","",INDEX([1]NKC!$E$10:$E$5007,$H3324)),IF($H3324="","",INDEX([1]NKC!$D$10:$D$5007,$H3324)))</f>
        <v/>
      </c>
      <c r="E3324" s="49" t="str">
        <f ca="1">IF(IF($H3324="","",INDEX([1]NKC!$E$10:$E$5007,$H3324))=$C$8,"",IF($H3324="","",INDEX([1]NKC!$F$10:$F$5007,$H3324)))</f>
        <v/>
      </c>
      <c r="F3324" s="55" t="str">
        <f ca="1">IF(IF($H3324="","",INDEX([1]NKC!$D$10:$D$5007,$H3324))=$C$8,"",IF($H3324="","",INDEX([1]NKC!$F$10:$F$5007,$H3324)))</f>
        <v/>
      </c>
      <c r="G3324" s="50">
        <f ca="1">IF(SUM(E3324:F3324)=0,0,$G$11+SUM(E$12:$E3324)-SUM(F$12:$F3324))</f>
        <v>0</v>
      </c>
      <c r="H3324" s="51" t="str">
        <f ca="1">IF(IF(TYPE(MATCH($C$8,OFFSET([1]NKC!$D$10,H3323,0):'[1]NKC'!$D$5007,0)+H3323)=16,"",MATCH($C$8,OFFSET([1]NKC!$D$10,H3323,0):'[1]NKC'!$D$5007,0)+H3323)&lt;IF(TYPE(MATCH($C$8,OFFSET([1]NKC!$E$10,H3323,0):'[1]NKC'!$E$5007,0)+H3323)=16,"",MATCH($C$8,OFFSET([1]NKC!$E$10,H3323,0):'[1]NKC'!$E$5007,0)+H3323),IF(TYPE(MATCH($C$8,OFFSET([1]NKC!$D$10,H3323,0):'[1]NKC'!$D$5007,0)+H3323)=16,"",MATCH($C$8,OFFSET([1]NKC!$D$10,H3323,0):'[1]NKC'!$D$5007,0)+H3323),IF(TYPE(MATCH($C$8,OFFSET([1]NKC!$E$10,H3323,0):'[1]NKC'!$E$5007,0)+H3323)=16,"",MATCH($C$8,OFFSET([1]NKC!$E$10,H3323,0):'[1]NKC'!$E$5007,0)+H3323))</f>
        <v/>
      </c>
    </row>
    <row r="3325" spans="1:8" s="52" customFormat="1" ht="14.25" hidden="1">
      <c r="A3325" s="45" t="str">
        <f ca="1">IF($H3325="","",INDEX([1]NKC!$A$10:$A$5007,$H3325))</f>
        <v/>
      </c>
      <c r="B3325" s="46" t="str">
        <f ca="1">IF($H3325="","",INDEX([1]NKC!$B$10:$B$5007,$H3325))</f>
        <v/>
      </c>
      <c r="C3325" s="47" t="str">
        <f ca="1">IF($H3325="","",INDEX([1]NKC!$C$10:$C$5007,$H3325))</f>
        <v/>
      </c>
      <c r="D3325" s="48" t="str">
        <f ca="1">IF(IF($H3325="","",INDEX([1]NKC!$D$10:$D$5007,$H3325))=$C$8,IF($H3325="","",INDEX([1]NKC!$E$10:$E$5007,$H3325)),IF($H3325="","",INDEX([1]NKC!$D$10:$D$5007,$H3325)))</f>
        <v/>
      </c>
      <c r="E3325" s="49" t="str">
        <f ca="1">IF(IF($H3325="","",INDEX([1]NKC!$E$10:$E$5007,$H3325))=$C$8,"",IF($H3325="","",INDEX([1]NKC!$F$10:$F$5007,$H3325)))</f>
        <v/>
      </c>
      <c r="F3325" s="55" t="str">
        <f ca="1">IF(IF($H3325="","",INDEX([1]NKC!$D$10:$D$5007,$H3325))=$C$8,"",IF($H3325="","",INDEX([1]NKC!$F$10:$F$5007,$H3325)))</f>
        <v/>
      </c>
      <c r="G3325" s="50">
        <f ca="1">IF(SUM(E3325:F3325)=0,0,$G$11+SUM(E$12:$E3325)-SUM(F$12:$F3325))</f>
        <v>0</v>
      </c>
      <c r="H3325" s="51" t="str">
        <f ca="1">IF(IF(TYPE(MATCH($C$8,OFFSET([1]NKC!$D$10,H3324,0):'[1]NKC'!$D$5007,0)+H3324)=16,"",MATCH($C$8,OFFSET([1]NKC!$D$10,H3324,0):'[1]NKC'!$D$5007,0)+H3324)&lt;IF(TYPE(MATCH($C$8,OFFSET([1]NKC!$E$10,H3324,0):'[1]NKC'!$E$5007,0)+H3324)=16,"",MATCH($C$8,OFFSET([1]NKC!$E$10,H3324,0):'[1]NKC'!$E$5007,0)+H3324),IF(TYPE(MATCH($C$8,OFFSET([1]NKC!$D$10,H3324,0):'[1]NKC'!$D$5007,0)+H3324)=16,"",MATCH($C$8,OFFSET([1]NKC!$D$10,H3324,0):'[1]NKC'!$D$5007,0)+H3324),IF(TYPE(MATCH($C$8,OFFSET([1]NKC!$E$10,H3324,0):'[1]NKC'!$E$5007,0)+H3324)=16,"",MATCH($C$8,OFFSET([1]NKC!$E$10,H3324,0):'[1]NKC'!$E$5007,0)+H3324))</f>
        <v/>
      </c>
    </row>
    <row r="3326" spans="1:8" s="52" customFormat="1" ht="14.25" hidden="1">
      <c r="A3326" s="45" t="str">
        <f ca="1">IF($H3326="","",INDEX([1]NKC!$A$10:$A$5007,$H3326))</f>
        <v/>
      </c>
      <c r="B3326" s="46" t="str">
        <f ca="1">IF($H3326="","",INDEX([1]NKC!$B$10:$B$5007,$H3326))</f>
        <v/>
      </c>
      <c r="C3326" s="47" t="str">
        <f ca="1">IF($H3326="","",INDEX([1]NKC!$C$10:$C$5007,$H3326))</f>
        <v/>
      </c>
      <c r="D3326" s="48" t="str">
        <f ca="1">IF(IF($H3326="","",INDEX([1]NKC!$D$10:$D$5007,$H3326))=$C$8,IF($H3326="","",INDEX([1]NKC!$E$10:$E$5007,$H3326)),IF($H3326="","",INDEX([1]NKC!$D$10:$D$5007,$H3326)))</f>
        <v/>
      </c>
      <c r="E3326" s="49" t="str">
        <f ca="1">IF(IF($H3326="","",INDEX([1]NKC!$E$10:$E$5007,$H3326))=$C$8,"",IF($H3326="","",INDEX([1]NKC!$F$10:$F$5007,$H3326)))</f>
        <v/>
      </c>
      <c r="F3326" s="55" t="str">
        <f ca="1">IF(IF($H3326="","",INDEX([1]NKC!$D$10:$D$5007,$H3326))=$C$8,"",IF($H3326="","",INDEX([1]NKC!$F$10:$F$5007,$H3326)))</f>
        <v/>
      </c>
      <c r="G3326" s="50">
        <f ca="1">IF(SUM(E3326:F3326)=0,0,$G$11+SUM(E$12:$E3326)-SUM(F$12:$F3326))</f>
        <v>0</v>
      </c>
      <c r="H3326" s="51" t="str">
        <f ca="1">IF(IF(TYPE(MATCH($C$8,OFFSET([1]NKC!$D$10,H3325,0):'[1]NKC'!$D$5007,0)+H3325)=16,"",MATCH($C$8,OFFSET([1]NKC!$D$10,H3325,0):'[1]NKC'!$D$5007,0)+H3325)&lt;IF(TYPE(MATCH($C$8,OFFSET([1]NKC!$E$10,H3325,0):'[1]NKC'!$E$5007,0)+H3325)=16,"",MATCH($C$8,OFFSET([1]NKC!$E$10,H3325,0):'[1]NKC'!$E$5007,0)+H3325),IF(TYPE(MATCH($C$8,OFFSET([1]NKC!$D$10,H3325,0):'[1]NKC'!$D$5007,0)+H3325)=16,"",MATCH($C$8,OFFSET([1]NKC!$D$10,H3325,0):'[1]NKC'!$D$5007,0)+H3325),IF(TYPE(MATCH($C$8,OFFSET([1]NKC!$E$10,H3325,0):'[1]NKC'!$E$5007,0)+H3325)=16,"",MATCH($C$8,OFFSET([1]NKC!$E$10,H3325,0):'[1]NKC'!$E$5007,0)+H3325))</f>
        <v/>
      </c>
    </row>
    <row r="3327" spans="1:8" s="52" customFormat="1" ht="14.25" hidden="1">
      <c r="A3327" s="45" t="str">
        <f ca="1">IF($H3327="","",INDEX([1]NKC!$A$10:$A$5007,$H3327))</f>
        <v/>
      </c>
      <c r="B3327" s="46" t="str">
        <f ca="1">IF($H3327="","",INDEX([1]NKC!$B$10:$B$5007,$H3327))</f>
        <v/>
      </c>
      <c r="C3327" s="47" t="str">
        <f ca="1">IF($H3327="","",INDEX([1]NKC!$C$10:$C$5007,$H3327))</f>
        <v/>
      </c>
      <c r="D3327" s="48" t="str">
        <f ca="1">IF(IF($H3327="","",INDEX([1]NKC!$D$10:$D$5007,$H3327))=$C$8,IF($H3327="","",INDEX([1]NKC!$E$10:$E$5007,$H3327)),IF($H3327="","",INDEX([1]NKC!$D$10:$D$5007,$H3327)))</f>
        <v/>
      </c>
      <c r="E3327" s="49" t="str">
        <f ca="1">IF(IF($H3327="","",INDEX([1]NKC!$E$10:$E$5007,$H3327))=$C$8,"",IF($H3327="","",INDEX([1]NKC!$F$10:$F$5007,$H3327)))</f>
        <v/>
      </c>
      <c r="F3327" s="55" t="str">
        <f ca="1">IF(IF($H3327="","",INDEX([1]NKC!$D$10:$D$5007,$H3327))=$C$8,"",IF($H3327="","",INDEX([1]NKC!$F$10:$F$5007,$H3327)))</f>
        <v/>
      </c>
      <c r="G3327" s="50">
        <f ca="1">IF(SUM(E3327:F3327)=0,0,$G$11+SUM(E$12:$E3327)-SUM(F$12:$F3327))</f>
        <v>0</v>
      </c>
      <c r="H3327" s="51" t="str">
        <f ca="1">IF(IF(TYPE(MATCH($C$8,OFFSET([1]NKC!$D$10,H3326,0):'[1]NKC'!$D$5007,0)+H3326)=16,"",MATCH($C$8,OFFSET([1]NKC!$D$10,H3326,0):'[1]NKC'!$D$5007,0)+H3326)&lt;IF(TYPE(MATCH($C$8,OFFSET([1]NKC!$E$10,H3326,0):'[1]NKC'!$E$5007,0)+H3326)=16,"",MATCH($C$8,OFFSET([1]NKC!$E$10,H3326,0):'[1]NKC'!$E$5007,0)+H3326),IF(TYPE(MATCH($C$8,OFFSET([1]NKC!$D$10,H3326,0):'[1]NKC'!$D$5007,0)+H3326)=16,"",MATCH($C$8,OFFSET([1]NKC!$D$10,H3326,0):'[1]NKC'!$D$5007,0)+H3326),IF(TYPE(MATCH($C$8,OFFSET([1]NKC!$E$10,H3326,0):'[1]NKC'!$E$5007,0)+H3326)=16,"",MATCH($C$8,OFFSET([1]NKC!$E$10,H3326,0):'[1]NKC'!$E$5007,0)+H3326))</f>
        <v/>
      </c>
    </row>
    <row r="3328" spans="1:8" s="52" customFormat="1" ht="14.25" hidden="1">
      <c r="A3328" s="45" t="str">
        <f ca="1">IF($H3328="","",INDEX([1]NKC!$A$10:$A$5007,$H3328))</f>
        <v/>
      </c>
      <c r="B3328" s="46" t="str">
        <f ca="1">IF($H3328="","",INDEX([1]NKC!$B$10:$B$5007,$H3328))</f>
        <v/>
      </c>
      <c r="C3328" s="47" t="str">
        <f ca="1">IF($H3328="","",INDEX([1]NKC!$C$10:$C$5007,$H3328))</f>
        <v/>
      </c>
      <c r="D3328" s="48" t="str">
        <f ca="1">IF(IF($H3328="","",INDEX([1]NKC!$D$10:$D$5007,$H3328))=$C$8,IF($H3328="","",INDEX([1]NKC!$E$10:$E$5007,$H3328)),IF($H3328="","",INDEX([1]NKC!$D$10:$D$5007,$H3328)))</f>
        <v/>
      </c>
      <c r="E3328" s="49" t="str">
        <f ca="1">IF(IF($H3328="","",INDEX([1]NKC!$E$10:$E$5007,$H3328))=$C$8,"",IF($H3328="","",INDEX([1]NKC!$F$10:$F$5007,$H3328)))</f>
        <v/>
      </c>
      <c r="F3328" s="55" t="str">
        <f ca="1">IF(IF($H3328="","",INDEX([1]NKC!$D$10:$D$5007,$H3328))=$C$8,"",IF($H3328="","",INDEX([1]NKC!$F$10:$F$5007,$H3328)))</f>
        <v/>
      </c>
      <c r="G3328" s="50">
        <f ca="1">IF(SUM(E3328:F3328)=0,0,$G$11+SUM(E$12:$E3328)-SUM(F$12:$F3328))</f>
        <v>0</v>
      </c>
      <c r="H3328" s="51" t="str">
        <f ca="1">IF(IF(TYPE(MATCH($C$8,OFFSET([1]NKC!$D$10,H3327,0):'[1]NKC'!$D$5007,0)+H3327)=16,"",MATCH($C$8,OFFSET([1]NKC!$D$10,H3327,0):'[1]NKC'!$D$5007,0)+H3327)&lt;IF(TYPE(MATCH($C$8,OFFSET([1]NKC!$E$10,H3327,0):'[1]NKC'!$E$5007,0)+H3327)=16,"",MATCH($C$8,OFFSET([1]NKC!$E$10,H3327,0):'[1]NKC'!$E$5007,0)+H3327),IF(TYPE(MATCH($C$8,OFFSET([1]NKC!$D$10,H3327,0):'[1]NKC'!$D$5007,0)+H3327)=16,"",MATCH($C$8,OFFSET([1]NKC!$D$10,H3327,0):'[1]NKC'!$D$5007,0)+H3327),IF(TYPE(MATCH($C$8,OFFSET([1]NKC!$E$10,H3327,0):'[1]NKC'!$E$5007,0)+H3327)=16,"",MATCH($C$8,OFFSET([1]NKC!$E$10,H3327,0):'[1]NKC'!$E$5007,0)+H3327))</f>
        <v/>
      </c>
    </row>
    <row r="3329" spans="1:8" s="52" customFormat="1" ht="14.25" hidden="1">
      <c r="A3329" s="45" t="str">
        <f ca="1">IF($H3329="","",INDEX([1]NKC!$A$10:$A$5007,$H3329))</f>
        <v/>
      </c>
      <c r="B3329" s="46" t="str">
        <f ca="1">IF($H3329="","",INDEX([1]NKC!$B$10:$B$5007,$H3329))</f>
        <v/>
      </c>
      <c r="C3329" s="47" t="str">
        <f ca="1">IF($H3329="","",INDEX([1]NKC!$C$10:$C$5007,$H3329))</f>
        <v/>
      </c>
      <c r="D3329" s="48" t="str">
        <f ca="1">IF(IF($H3329="","",INDEX([1]NKC!$D$10:$D$5007,$H3329))=$C$8,IF($H3329="","",INDEX([1]NKC!$E$10:$E$5007,$H3329)),IF($H3329="","",INDEX([1]NKC!$D$10:$D$5007,$H3329)))</f>
        <v/>
      </c>
      <c r="E3329" s="49" t="str">
        <f ca="1">IF(IF($H3329="","",INDEX([1]NKC!$E$10:$E$5007,$H3329))=$C$8,"",IF($H3329="","",INDEX([1]NKC!$F$10:$F$5007,$H3329)))</f>
        <v/>
      </c>
      <c r="F3329" s="55" t="str">
        <f ca="1">IF(IF($H3329="","",INDEX([1]NKC!$D$10:$D$5007,$H3329))=$C$8,"",IF($H3329="","",INDEX([1]NKC!$F$10:$F$5007,$H3329)))</f>
        <v/>
      </c>
      <c r="G3329" s="50">
        <f ca="1">IF(SUM(E3329:F3329)=0,0,$G$11+SUM(E$12:$E3329)-SUM(F$12:$F3329))</f>
        <v>0</v>
      </c>
      <c r="H3329" s="51" t="str">
        <f ca="1">IF(IF(TYPE(MATCH($C$8,OFFSET([1]NKC!$D$10,H3328,0):'[1]NKC'!$D$5007,0)+H3328)=16,"",MATCH($C$8,OFFSET([1]NKC!$D$10,H3328,0):'[1]NKC'!$D$5007,0)+H3328)&lt;IF(TYPE(MATCH($C$8,OFFSET([1]NKC!$E$10,H3328,0):'[1]NKC'!$E$5007,0)+H3328)=16,"",MATCH($C$8,OFFSET([1]NKC!$E$10,H3328,0):'[1]NKC'!$E$5007,0)+H3328),IF(TYPE(MATCH($C$8,OFFSET([1]NKC!$D$10,H3328,0):'[1]NKC'!$D$5007,0)+H3328)=16,"",MATCH($C$8,OFFSET([1]NKC!$D$10,H3328,0):'[1]NKC'!$D$5007,0)+H3328),IF(TYPE(MATCH($C$8,OFFSET([1]NKC!$E$10,H3328,0):'[1]NKC'!$E$5007,0)+H3328)=16,"",MATCH($C$8,OFFSET([1]NKC!$E$10,H3328,0):'[1]NKC'!$E$5007,0)+H3328))</f>
        <v/>
      </c>
    </row>
    <row r="3330" spans="1:8" s="52" customFormat="1" ht="14.25" hidden="1">
      <c r="A3330" s="45" t="str">
        <f ca="1">IF($H3330="","",INDEX([1]NKC!$A$10:$A$5007,$H3330))</f>
        <v/>
      </c>
      <c r="B3330" s="46" t="str">
        <f ca="1">IF($H3330="","",INDEX([1]NKC!$B$10:$B$5007,$H3330))</f>
        <v/>
      </c>
      <c r="C3330" s="47" t="str">
        <f ca="1">IF($H3330="","",INDEX([1]NKC!$C$10:$C$5007,$H3330))</f>
        <v/>
      </c>
      <c r="D3330" s="48" t="str">
        <f ca="1">IF(IF($H3330="","",INDEX([1]NKC!$D$10:$D$5007,$H3330))=$C$8,IF($H3330="","",INDEX([1]NKC!$E$10:$E$5007,$H3330)),IF($H3330="","",INDEX([1]NKC!$D$10:$D$5007,$H3330)))</f>
        <v/>
      </c>
      <c r="E3330" s="49" t="str">
        <f ca="1">IF(IF($H3330="","",INDEX([1]NKC!$E$10:$E$5007,$H3330))=$C$8,"",IF($H3330="","",INDEX([1]NKC!$F$10:$F$5007,$H3330)))</f>
        <v/>
      </c>
      <c r="F3330" s="55" t="str">
        <f ca="1">IF(IF($H3330="","",INDEX([1]NKC!$D$10:$D$5007,$H3330))=$C$8,"",IF($H3330="","",INDEX([1]NKC!$F$10:$F$5007,$H3330)))</f>
        <v/>
      </c>
      <c r="G3330" s="50">
        <f ca="1">IF(SUM(E3330:F3330)=0,0,$G$11+SUM(E$12:$E3330)-SUM(F$12:$F3330))</f>
        <v>0</v>
      </c>
      <c r="H3330" s="51" t="str">
        <f ca="1">IF(IF(TYPE(MATCH($C$8,OFFSET([1]NKC!$D$10,H3329,0):'[1]NKC'!$D$5007,0)+H3329)=16,"",MATCH($C$8,OFFSET([1]NKC!$D$10,H3329,0):'[1]NKC'!$D$5007,0)+H3329)&lt;IF(TYPE(MATCH($C$8,OFFSET([1]NKC!$E$10,H3329,0):'[1]NKC'!$E$5007,0)+H3329)=16,"",MATCH($C$8,OFFSET([1]NKC!$E$10,H3329,0):'[1]NKC'!$E$5007,0)+H3329),IF(TYPE(MATCH($C$8,OFFSET([1]NKC!$D$10,H3329,0):'[1]NKC'!$D$5007,0)+H3329)=16,"",MATCH($C$8,OFFSET([1]NKC!$D$10,H3329,0):'[1]NKC'!$D$5007,0)+H3329),IF(TYPE(MATCH($C$8,OFFSET([1]NKC!$E$10,H3329,0):'[1]NKC'!$E$5007,0)+H3329)=16,"",MATCH($C$8,OFFSET([1]NKC!$E$10,H3329,0):'[1]NKC'!$E$5007,0)+H3329))</f>
        <v/>
      </c>
    </row>
    <row r="3331" spans="1:8" s="52" customFormat="1" ht="14.25" hidden="1">
      <c r="A3331" s="45" t="str">
        <f ca="1">IF($H3331="","",INDEX([1]NKC!$A$10:$A$5007,$H3331))</f>
        <v/>
      </c>
      <c r="B3331" s="46" t="str">
        <f ca="1">IF($H3331="","",INDEX([1]NKC!$B$10:$B$5007,$H3331))</f>
        <v/>
      </c>
      <c r="C3331" s="47" t="str">
        <f ca="1">IF($H3331="","",INDEX([1]NKC!$C$10:$C$5007,$H3331))</f>
        <v/>
      </c>
      <c r="D3331" s="48" t="str">
        <f ca="1">IF(IF($H3331="","",INDEX([1]NKC!$D$10:$D$5007,$H3331))=$C$8,IF($H3331="","",INDEX([1]NKC!$E$10:$E$5007,$H3331)),IF($H3331="","",INDEX([1]NKC!$D$10:$D$5007,$H3331)))</f>
        <v/>
      </c>
      <c r="E3331" s="49" t="str">
        <f ca="1">IF(IF($H3331="","",INDEX([1]NKC!$E$10:$E$5007,$H3331))=$C$8,"",IF($H3331="","",INDEX([1]NKC!$F$10:$F$5007,$H3331)))</f>
        <v/>
      </c>
      <c r="F3331" s="55" t="str">
        <f ca="1">IF(IF($H3331="","",INDEX([1]NKC!$D$10:$D$5007,$H3331))=$C$8,"",IF($H3331="","",INDEX([1]NKC!$F$10:$F$5007,$H3331)))</f>
        <v/>
      </c>
      <c r="G3331" s="50">
        <f ca="1">IF(SUM(E3331:F3331)=0,0,$G$11+SUM(E$12:$E3331)-SUM(F$12:$F3331))</f>
        <v>0</v>
      </c>
      <c r="H3331" s="51" t="str">
        <f ca="1">IF(IF(TYPE(MATCH($C$8,OFFSET([1]NKC!$D$10,H3330,0):'[1]NKC'!$D$5007,0)+H3330)=16,"",MATCH($C$8,OFFSET([1]NKC!$D$10,H3330,0):'[1]NKC'!$D$5007,0)+H3330)&lt;IF(TYPE(MATCH($C$8,OFFSET([1]NKC!$E$10,H3330,0):'[1]NKC'!$E$5007,0)+H3330)=16,"",MATCH($C$8,OFFSET([1]NKC!$E$10,H3330,0):'[1]NKC'!$E$5007,0)+H3330),IF(TYPE(MATCH($C$8,OFFSET([1]NKC!$D$10,H3330,0):'[1]NKC'!$D$5007,0)+H3330)=16,"",MATCH($C$8,OFFSET([1]NKC!$D$10,H3330,0):'[1]NKC'!$D$5007,0)+H3330),IF(TYPE(MATCH($C$8,OFFSET([1]NKC!$E$10,H3330,0):'[1]NKC'!$E$5007,0)+H3330)=16,"",MATCH($C$8,OFFSET([1]NKC!$E$10,H3330,0):'[1]NKC'!$E$5007,0)+H3330))</f>
        <v/>
      </c>
    </row>
    <row r="3332" spans="1:8" s="52" customFormat="1" ht="14.25" hidden="1">
      <c r="A3332" s="45" t="str">
        <f ca="1">IF($H3332="","",INDEX([1]NKC!$A$10:$A$5007,$H3332))</f>
        <v/>
      </c>
      <c r="B3332" s="46" t="str">
        <f ca="1">IF($H3332="","",INDEX([1]NKC!$B$10:$B$5007,$H3332))</f>
        <v/>
      </c>
      <c r="C3332" s="47" t="str">
        <f ca="1">IF($H3332="","",INDEX([1]NKC!$C$10:$C$5007,$H3332))</f>
        <v/>
      </c>
      <c r="D3332" s="48" t="str">
        <f ca="1">IF(IF($H3332="","",INDEX([1]NKC!$D$10:$D$5007,$H3332))=$C$8,IF($H3332="","",INDEX([1]NKC!$E$10:$E$5007,$H3332)),IF($H3332="","",INDEX([1]NKC!$D$10:$D$5007,$H3332)))</f>
        <v/>
      </c>
      <c r="E3332" s="49" t="str">
        <f ca="1">IF(IF($H3332="","",INDEX([1]NKC!$E$10:$E$5007,$H3332))=$C$8,"",IF($H3332="","",INDEX([1]NKC!$F$10:$F$5007,$H3332)))</f>
        <v/>
      </c>
      <c r="F3332" s="55" t="str">
        <f ca="1">IF(IF($H3332="","",INDEX([1]NKC!$D$10:$D$5007,$H3332))=$C$8,"",IF($H3332="","",INDEX([1]NKC!$F$10:$F$5007,$H3332)))</f>
        <v/>
      </c>
      <c r="G3332" s="50">
        <f ca="1">IF(SUM(E3332:F3332)=0,0,$G$11+SUM(E$12:$E3332)-SUM(F$12:$F3332))</f>
        <v>0</v>
      </c>
      <c r="H3332" s="51" t="str">
        <f ca="1">IF(IF(TYPE(MATCH($C$8,OFFSET([1]NKC!$D$10,H3331,0):'[1]NKC'!$D$5007,0)+H3331)=16,"",MATCH($C$8,OFFSET([1]NKC!$D$10,H3331,0):'[1]NKC'!$D$5007,0)+H3331)&lt;IF(TYPE(MATCH($C$8,OFFSET([1]NKC!$E$10,H3331,0):'[1]NKC'!$E$5007,0)+H3331)=16,"",MATCH($C$8,OFFSET([1]NKC!$E$10,H3331,0):'[1]NKC'!$E$5007,0)+H3331),IF(TYPE(MATCH($C$8,OFFSET([1]NKC!$D$10,H3331,0):'[1]NKC'!$D$5007,0)+H3331)=16,"",MATCH($C$8,OFFSET([1]NKC!$D$10,H3331,0):'[1]NKC'!$D$5007,0)+H3331),IF(TYPE(MATCH($C$8,OFFSET([1]NKC!$E$10,H3331,0):'[1]NKC'!$E$5007,0)+H3331)=16,"",MATCH($C$8,OFFSET([1]NKC!$E$10,H3331,0):'[1]NKC'!$E$5007,0)+H3331))</f>
        <v/>
      </c>
    </row>
    <row r="3333" spans="1:8" s="52" customFormat="1" ht="14.25" hidden="1">
      <c r="A3333" s="45" t="str">
        <f ca="1">IF($H3333="","",INDEX([1]NKC!$A$10:$A$5007,$H3333))</f>
        <v/>
      </c>
      <c r="B3333" s="46" t="str">
        <f ca="1">IF($H3333="","",INDEX([1]NKC!$B$10:$B$5007,$H3333))</f>
        <v/>
      </c>
      <c r="C3333" s="47" t="str">
        <f ca="1">IF($H3333="","",INDEX([1]NKC!$C$10:$C$5007,$H3333))</f>
        <v/>
      </c>
      <c r="D3333" s="48" t="str">
        <f ca="1">IF(IF($H3333="","",INDEX([1]NKC!$D$10:$D$5007,$H3333))=$C$8,IF($H3333="","",INDEX([1]NKC!$E$10:$E$5007,$H3333)),IF($H3333="","",INDEX([1]NKC!$D$10:$D$5007,$H3333)))</f>
        <v/>
      </c>
      <c r="E3333" s="49" t="str">
        <f ca="1">IF(IF($H3333="","",INDEX([1]NKC!$E$10:$E$5007,$H3333))=$C$8,"",IF($H3333="","",INDEX([1]NKC!$F$10:$F$5007,$H3333)))</f>
        <v/>
      </c>
      <c r="F3333" s="55" t="str">
        <f ca="1">IF(IF($H3333="","",INDEX([1]NKC!$D$10:$D$5007,$H3333))=$C$8,"",IF($H3333="","",INDEX([1]NKC!$F$10:$F$5007,$H3333)))</f>
        <v/>
      </c>
      <c r="G3333" s="50">
        <f ca="1">IF(SUM(E3333:F3333)=0,0,$G$11+SUM(E$12:$E3333)-SUM(F$12:$F3333))</f>
        <v>0</v>
      </c>
      <c r="H3333" s="51" t="str">
        <f ca="1">IF(IF(TYPE(MATCH($C$8,OFFSET([1]NKC!$D$10,H3332,0):'[1]NKC'!$D$5007,0)+H3332)=16,"",MATCH($C$8,OFFSET([1]NKC!$D$10,H3332,0):'[1]NKC'!$D$5007,0)+H3332)&lt;IF(TYPE(MATCH($C$8,OFFSET([1]NKC!$E$10,H3332,0):'[1]NKC'!$E$5007,0)+H3332)=16,"",MATCH($C$8,OFFSET([1]NKC!$E$10,H3332,0):'[1]NKC'!$E$5007,0)+H3332),IF(TYPE(MATCH($C$8,OFFSET([1]NKC!$D$10,H3332,0):'[1]NKC'!$D$5007,0)+H3332)=16,"",MATCH($C$8,OFFSET([1]NKC!$D$10,H3332,0):'[1]NKC'!$D$5007,0)+H3332),IF(TYPE(MATCH($C$8,OFFSET([1]NKC!$E$10,H3332,0):'[1]NKC'!$E$5007,0)+H3332)=16,"",MATCH($C$8,OFFSET([1]NKC!$E$10,H3332,0):'[1]NKC'!$E$5007,0)+H3332))</f>
        <v/>
      </c>
    </row>
    <row r="3334" spans="1:8" s="52" customFormat="1" ht="14.25" hidden="1">
      <c r="A3334" s="45" t="str">
        <f ca="1">IF($H3334="","",INDEX([1]NKC!$A$10:$A$5007,$H3334))</f>
        <v/>
      </c>
      <c r="B3334" s="46" t="str">
        <f ca="1">IF($H3334="","",INDEX([1]NKC!$B$10:$B$5007,$H3334))</f>
        <v/>
      </c>
      <c r="C3334" s="47" t="str">
        <f ca="1">IF($H3334="","",INDEX([1]NKC!$C$10:$C$5007,$H3334))</f>
        <v/>
      </c>
      <c r="D3334" s="48" t="str">
        <f ca="1">IF(IF($H3334="","",INDEX([1]NKC!$D$10:$D$5007,$H3334))=$C$8,IF($H3334="","",INDEX([1]NKC!$E$10:$E$5007,$H3334)),IF($H3334="","",INDEX([1]NKC!$D$10:$D$5007,$H3334)))</f>
        <v/>
      </c>
      <c r="E3334" s="49" t="str">
        <f ca="1">IF(IF($H3334="","",INDEX([1]NKC!$E$10:$E$5007,$H3334))=$C$8,"",IF($H3334="","",INDEX([1]NKC!$F$10:$F$5007,$H3334)))</f>
        <v/>
      </c>
      <c r="F3334" s="55" t="str">
        <f ca="1">IF(IF($H3334="","",INDEX([1]NKC!$D$10:$D$5007,$H3334))=$C$8,"",IF($H3334="","",INDEX([1]NKC!$F$10:$F$5007,$H3334)))</f>
        <v/>
      </c>
      <c r="G3334" s="50">
        <f ca="1">IF(SUM(E3334:F3334)=0,0,$G$11+SUM(E$12:$E3334)-SUM(F$12:$F3334))</f>
        <v>0</v>
      </c>
      <c r="H3334" s="51" t="str">
        <f ca="1">IF(IF(TYPE(MATCH($C$8,OFFSET([1]NKC!$D$10,H3333,0):'[1]NKC'!$D$5007,0)+H3333)=16,"",MATCH($C$8,OFFSET([1]NKC!$D$10,H3333,0):'[1]NKC'!$D$5007,0)+H3333)&lt;IF(TYPE(MATCH($C$8,OFFSET([1]NKC!$E$10,H3333,0):'[1]NKC'!$E$5007,0)+H3333)=16,"",MATCH($C$8,OFFSET([1]NKC!$E$10,H3333,0):'[1]NKC'!$E$5007,0)+H3333),IF(TYPE(MATCH($C$8,OFFSET([1]NKC!$D$10,H3333,0):'[1]NKC'!$D$5007,0)+H3333)=16,"",MATCH($C$8,OFFSET([1]NKC!$D$10,H3333,0):'[1]NKC'!$D$5007,0)+H3333),IF(TYPE(MATCH($C$8,OFFSET([1]NKC!$E$10,H3333,0):'[1]NKC'!$E$5007,0)+H3333)=16,"",MATCH($C$8,OFFSET([1]NKC!$E$10,H3333,0):'[1]NKC'!$E$5007,0)+H3333))</f>
        <v/>
      </c>
    </row>
    <row r="3335" spans="1:8" s="52" customFormat="1" ht="14.25" hidden="1">
      <c r="A3335" s="45" t="str">
        <f ca="1">IF($H3335="","",INDEX([1]NKC!$A$10:$A$5007,$H3335))</f>
        <v/>
      </c>
      <c r="B3335" s="46" t="str">
        <f ca="1">IF($H3335="","",INDEX([1]NKC!$B$10:$B$5007,$H3335))</f>
        <v/>
      </c>
      <c r="C3335" s="47" t="str">
        <f ca="1">IF($H3335="","",INDEX([1]NKC!$C$10:$C$5007,$H3335))</f>
        <v/>
      </c>
      <c r="D3335" s="48" t="str">
        <f ca="1">IF(IF($H3335="","",INDEX([1]NKC!$D$10:$D$5007,$H3335))=$C$8,IF($H3335="","",INDEX([1]NKC!$E$10:$E$5007,$H3335)),IF($H3335="","",INDEX([1]NKC!$D$10:$D$5007,$H3335)))</f>
        <v/>
      </c>
      <c r="E3335" s="49" t="str">
        <f ca="1">IF(IF($H3335="","",INDEX([1]NKC!$E$10:$E$5007,$H3335))=$C$8,"",IF($H3335="","",INDEX([1]NKC!$F$10:$F$5007,$H3335)))</f>
        <v/>
      </c>
      <c r="F3335" s="55" t="str">
        <f ca="1">IF(IF($H3335="","",INDEX([1]NKC!$D$10:$D$5007,$H3335))=$C$8,"",IF($H3335="","",INDEX([1]NKC!$F$10:$F$5007,$H3335)))</f>
        <v/>
      </c>
      <c r="G3335" s="50">
        <f ca="1">IF(SUM(E3335:F3335)=0,0,$G$11+SUM(E$12:$E3335)-SUM(F$12:$F3335))</f>
        <v>0</v>
      </c>
      <c r="H3335" s="51" t="str">
        <f ca="1">IF(IF(TYPE(MATCH($C$8,OFFSET([1]NKC!$D$10,H3334,0):'[1]NKC'!$D$5007,0)+H3334)=16,"",MATCH($C$8,OFFSET([1]NKC!$D$10,H3334,0):'[1]NKC'!$D$5007,0)+H3334)&lt;IF(TYPE(MATCH($C$8,OFFSET([1]NKC!$E$10,H3334,0):'[1]NKC'!$E$5007,0)+H3334)=16,"",MATCH($C$8,OFFSET([1]NKC!$E$10,H3334,0):'[1]NKC'!$E$5007,0)+H3334),IF(TYPE(MATCH($C$8,OFFSET([1]NKC!$D$10,H3334,0):'[1]NKC'!$D$5007,0)+H3334)=16,"",MATCH($C$8,OFFSET([1]NKC!$D$10,H3334,0):'[1]NKC'!$D$5007,0)+H3334),IF(TYPE(MATCH($C$8,OFFSET([1]NKC!$E$10,H3334,0):'[1]NKC'!$E$5007,0)+H3334)=16,"",MATCH($C$8,OFFSET([1]NKC!$E$10,H3334,0):'[1]NKC'!$E$5007,0)+H3334))</f>
        <v/>
      </c>
    </row>
    <row r="3336" spans="1:8" s="52" customFormat="1" ht="14.25" hidden="1">
      <c r="A3336" s="45" t="str">
        <f ca="1">IF($H3336="","",INDEX([1]NKC!$A$10:$A$5007,$H3336))</f>
        <v/>
      </c>
      <c r="B3336" s="46" t="str">
        <f ca="1">IF($H3336="","",INDEX([1]NKC!$B$10:$B$5007,$H3336))</f>
        <v/>
      </c>
      <c r="C3336" s="47" t="str">
        <f ca="1">IF($H3336="","",INDEX([1]NKC!$C$10:$C$5007,$H3336))</f>
        <v/>
      </c>
      <c r="D3336" s="48" t="str">
        <f ca="1">IF(IF($H3336="","",INDEX([1]NKC!$D$10:$D$5007,$H3336))=$C$8,IF($H3336="","",INDEX([1]NKC!$E$10:$E$5007,$H3336)),IF($H3336="","",INDEX([1]NKC!$D$10:$D$5007,$H3336)))</f>
        <v/>
      </c>
      <c r="E3336" s="49" t="str">
        <f ca="1">IF(IF($H3336="","",INDEX([1]NKC!$E$10:$E$5007,$H3336))=$C$8,"",IF($H3336="","",INDEX([1]NKC!$F$10:$F$5007,$H3336)))</f>
        <v/>
      </c>
      <c r="F3336" s="55" t="str">
        <f ca="1">IF(IF($H3336="","",INDEX([1]NKC!$D$10:$D$5007,$H3336))=$C$8,"",IF($H3336="","",INDEX([1]NKC!$F$10:$F$5007,$H3336)))</f>
        <v/>
      </c>
      <c r="G3336" s="50">
        <f ca="1">IF(SUM(E3336:F3336)=0,0,$G$11+SUM(E$12:$E3336)-SUM(F$12:$F3336))</f>
        <v>0</v>
      </c>
      <c r="H3336" s="51" t="str">
        <f ca="1">IF(IF(TYPE(MATCH($C$8,OFFSET([1]NKC!$D$10,H3335,0):'[1]NKC'!$D$5007,0)+H3335)=16,"",MATCH($C$8,OFFSET([1]NKC!$D$10,H3335,0):'[1]NKC'!$D$5007,0)+H3335)&lt;IF(TYPE(MATCH($C$8,OFFSET([1]NKC!$E$10,H3335,0):'[1]NKC'!$E$5007,0)+H3335)=16,"",MATCH($C$8,OFFSET([1]NKC!$E$10,H3335,0):'[1]NKC'!$E$5007,0)+H3335),IF(TYPE(MATCH($C$8,OFFSET([1]NKC!$D$10,H3335,0):'[1]NKC'!$D$5007,0)+H3335)=16,"",MATCH($C$8,OFFSET([1]NKC!$D$10,H3335,0):'[1]NKC'!$D$5007,0)+H3335),IF(TYPE(MATCH($C$8,OFFSET([1]NKC!$E$10,H3335,0):'[1]NKC'!$E$5007,0)+H3335)=16,"",MATCH($C$8,OFFSET([1]NKC!$E$10,H3335,0):'[1]NKC'!$E$5007,0)+H3335))</f>
        <v/>
      </c>
    </row>
    <row r="3337" spans="1:8" s="52" customFormat="1" ht="14.25" hidden="1">
      <c r="A3337" s="45" t="str">
        <f ca="1">IF($H3337="","",INDEX([1]NKC!$A$10:$A$5007,$H3337))</f>
        <v/>
      </c>
      <c r="B3337" s="46" t="str">
        <f ca="1">IF($H3337="","",INDEX([1]NKC!$B$10:$B$5007,$H3337))</f>
        <v/>
      </c>
      <c r="C3337" s="47" t="str">
        <f ca="1">IF($H3337="","",INDEX([1]NKC!$C$10:$C$5007,$H3337))</f>
        <v/>
      </c>
      <c r="D3337" s="48" t="str">
        <f ca="1">IF(IF($H3337="","",INDEX([1]NKC!$D$10:$D$5007,$H3337))=$C$8,IF($H3337="","",INDEX([1]NKC!$E$10:$E$5007,$H3337)),IF($H3337="","",INDEX([1]NKC!$D$10:$D$5007,$H3337)))</f>
        <v/>
      </c>
      <c r="E3337" s="49" t="str">
        <f ca="1">IF(IF($H3337="","",INDEX([1]NKC!$E$10:$E$5007,$H3337))=$C$8,"",IF($H3337="","",INDEX([1]NKC!$F$10:$F$5007,$H3337)))</f>
        <v/>
      </c>
      <c r="F3337" s="55" t="str">
        <f ca="1">IF(IF($H3337="","",INDEX([1]NKC!$D$10:$D$5007,$H3337))=$C$8,"",IF($H3337="","",INDEX([1]NKC!$F$10:$F$5007,$H3337)))</f>
        <v/>
      </c>
      <c r="G3337" s="50">
        <f ca="1">IF(SUM(E3337:F3337)=0,0,$G$11+SUM(E$12:$E3337)-SUM(F$12:$F3337))</f>
        <v>0</v>
      </c>
      <c r="H3337" s="51" t="str">
        <f ca="1">IF(IF(TYPE(MATCH($C$8,OFFSET([1]NKC!$D$10,H3336,0):'[1]NKC'!$D$5007,0)+H3336)=16,"",MATCH($C$8,OFFSET([1]NKC!$D$10,H3336,0):'[1]NKC'!$D$5007,0)+H3336)&lt;IF(TYPE(MATCH($C$8,OFFSET([1]NKC!$E$10,H3336,0):'[1]NKC'!$E$5007,0)+H3336)=16,"",MATCH($C$8,OFFSET([1]NKC!$E$10,H3336,0):'[1]NKC'!$E$5007,0)+H3336),IF(TYPE(MATCH($C$8,OFFSET([1]NKC!$D$10,H3336,0):'[1]NKC'!$D$5007,0)+H3336)=16,"",MATCH($C$8,OFFSET([1]NKC!$D$10,H3336,0):'[1]NKC'!$D$5007,0)+H3336),IF(TYPE(MATCH($C$8,OFFSET([1]NKC!$E$10,H3336,0):'[1]NKC'!$E$5007,0)+H3336)=16,"",MATCH($C$8,OFFSET([1]NKC!$E$10,H3336,0):'[1]NKC'!$E$5007,0)+H3336))</f>
        <v/>
      </c>
    </row>
    <row r="3338" spans="1:8" s="52" customFormat="1" ht="14.25" hidden="1">
      <c r="A3338" s="45" t="str">
        <f ca="1">IF($H3338="","",INDEX([1]NKC!$A$10:$A$5007,$H3338))</f>
        <v/>
      </c>
      <c r="B3338" s="46" t="str">
        <f ca="1">IF($H3338="","",INDEX([1]NKC!$B$10:$B$5007,$H3338))</f>
        <v/>
      </c>
      <c r="C3338" s="47" t="str">
        <f ca="1">IF($H3338="","",INDEX([1]NKC!$C$10:$C$5007,$H3338))</f>
        <v/>
      </c>
      <c r="D3338" s="48" t="str">
        <f ca="1">IF(IF($H3338="","",INDEX([1]NKC!$D$10:$D$5007,$H3338))=$C$8,IF($H3338="","",INDEX([1]NKC!$E$10:$E$5007,$H3338)),IF($H3338="","",INDEX([1]NKC!$D$10:$D$5007,$H3338)))</f>
        <v/>
      </c>
      <c r="E3338" s="49" t="str">
        <f ca="1">IF(IF($H3338="","",INDEX([1]NKC!$E$10:$E$5007,$H3338))=$C$8,"",IF($H3338="","",INDEX([1]NKC!$F$10:$F$5007,$H3338)))</f>
        <v/>
      </c>
      <c r="F3338" s="55" t="str">
        <f ca="1">IF(IF($H3338="","",INDEX([1]NKC!$D$10:$D$5007,$H3338))=$C$8,"",IF($H3338="","",INDEX([1]NKC!$F$10:$F$5007,$H3338)))</f>
        <v/>
      </c>
      <c r="G3338" s="50">
        <f ca="1">IF(SUM(E3338:F3338)=0,0,$G$11+SUM(E$12:$E3338)-SUM(F$12:$F3338))</f>
        <v>0</v>
      </c>
      <c r="H3338" s="51" t="str">
        <f ca="1">IF(IF(TYPE(MATCH($C$8,OFFSET([1]NKC!$D$10,H3337,0):'[1]NKC'!$D$5007,0)+H3337)=16,"",MATCH($C$8,OFFSET([1]NKC!$D$10,H3337,0):'[1]NKC'!$D$5007,0)+H3337)&lt;IF(TYPE(MATCH($C$8,OFFSET([1]NKC!$E$10,H3337,0):'[1]NKC'!$E$5007,0)+H3337)=16,"",MATCH($C$8,OFFSET([1]NKC!$E$10,H3337,0):'[1]NKC'!$E$5007,0)+H3337),IF(TYPE(MATCH($C$8,OFFSET([1]NKC!$D$10,H3337,0):'[1]NKC'!$D$5007,0)+H3337)=16,"",MATCH($C$8,OFFSET([1]NKC!$D$10,H3337,0):'[1]NKC'!$D$5007,0)+H3337),IF(TYPE(MATCH($C$8,OFFSET([1]NKC!$E$10,H3337,0):'[1]NKC'!$E$5007,0)+H3337)=16,"",MATCH($C$8,OFFSET([1]NKC!$E$10,H3337,0):'[1]NKC'!$E$5007,0)+H3337))</f>
        <v/>
      </c>
    </row>
    <row r="3339" spans="1:8" s="52" customFormat="1" ht="14.25" hidden="1">
      <c r="A3339" s="45" t="str">
        <f ca="1">IF($H3339="","",INDEX([1]NKC!$A$10:$A$5007,$H3339))</f>
        <v/>
      </c>
      <c r="B3339" s="46" t="str">
        <f ca="1">IF($H3339="","",INDEX([1]NKC!$B$10:$B$5007,$H3339))</f>
        <v/>
      </c>
      <c r="C3339" s="47" t="str">
        <f ca="1">IF($H3339="","",INDEX([1]NKC!$C$10:$C$5007,$H3339))</f>
        <v/>
      </c>
      <c r="D3339" s="48" t="str">
        <f ca="1">IF(IF($H3339="","",INDEX([1]NKC!$D$10:$D$5007,$H3339))=$C$8,IF($H3339="","",INDEX([1]NKC!$E$10:$E$5007,$H3339)),IF($H3339="","",INDEX([1]NKC!$D$10:$D$5007,$H3339)))</f>
        <v/>
      </c>
      <c r="E3339" s="49" t="str">
        <f ca="1">IF(IF($H3339="","",INDEX([1]NKC!$E$10:$E$5007,$H3339))=$C$8,"",IF($H3339="","",INDEX([1]NKC!$F$10:$F$5007,$H3339)))</f>
        <v/>
      </c>
      <c r="F3339" s="55" t="str">
        <f ca="1">IF(IF($H3339="","",INDEX([1]NKC!$D$10:$D$5007,$H3339))=$C$8,"",IF($H3339="","",INDEX([1]NKC!$F$10:$F$5007,$H3339)))</f>
        <v/>
      </c>
      <c r="G3339" s="50">
        <f ca="1">IF(SUM(E3339:F3339)=0,0,$G$11+SUM(E$12:$E3339)-SUM(F$12:$F3339))</f>
        <v>0</v>
      </c>
      <c r="H3339" s="51" t="str">
        <f ca="1">IF(IF(TYPE(MATCH($C$8,OFFSET([1]NKC!$D$10,H3338,0):'[1]NKC'!$D$5007,0)+H3338)=16,"",MATCH($C$8,OFFSET([1]NKC!$D$10,H3338,0):'[1]NKC'!$D$5007,0)+H3338)&lt;IF(TYPE(MATCH($C$8,OFFSET([1]NKC!$E$10,H3338,0):'[1]NKC'!$E$5007,0)+H3338)=16,"",MATCH($C$8,OFFSET([1]NKC!$E$10,H3338,0):'[1]NKC'!$E$5007,0)+H3338),IF(TYPE(MATCH($C$8,OFFSET([1]NKC!$D$10,H3338,0):'[1]NKC'!$D$5007,0)+H3338)=16,"",MATCH($C$8,OFFSET([1]NKC!$D$10,H3338,0):'[1]NKC'!$D$5007,0)+H3338),IF(TYPE(MATCH($C$8,OFFSET([1]NKC!$E$10,H3338,0):'[1]NKC'!$E$5007,0)+H3338)=16,"",MATCH($C$8,OFFSET([1]NKC!$E$10,H3338,0):'[1]NKC'!$E$5007,0)+H3338))</f>
        <v/>
      </c>
    </row>
    <row r="3340" spans="1:8" s="52" customFormat="1" ht="14.25" hidden="1">
      <c r="A3340" s="45" t="str">
        <f ca="1">IF($H3340="","",INDEX([1]NKC!$A$10:$A$5007,$H3340))</f>
        <v/>
      </c>
      <c r="B3340" s="46" t="str">
        <f ca="1">IF($H3340="","",INDEX([1]NKC!$B$10:$B$5007,$H3340))</f>
        <v/>
      </c>
      <c r="C3340" s="47" t="str">
        <f ca="1">IF($H3340="","",INDEX([1]NKC!$C$10:$C$5007,$H3340))</f>
        <v/>
      </c>
      <c r="D3340" s="48" t="str">
        <f ca="1">IF(IF($H3340="","",INDEX([1]NKC!$D$10:$D$5007,$H3340))=$C$8,IF($H3340="","",INDEX([1]NKC!$E$10:$E$5007,$H3340)),IF($H3340="","",INDEX([1]NKC!$D$10:$D$5007,$H3340)))</f>
        <v/>
      </c>
      <c r="E3340" s="49" t="str">
        <f ca="1">IF(IF($H3340="","",INDEX([1]NKC!$E$10:$E$5007,$H3340))=$C$8,"",IF($H3340="","",INDEX([1]NKC!$F$10:$F$5007,$H3340)))</f>
        <v/>
      </c>
      <c r="F3340" s="55" t="str">
        <f ca="1">IF(IF($H3340="","",INDEX([1]NKC!$D$10:$D$5007,$H3340))=$C$8,"",IF($H3340="","",INDEX([1]NKC!$F$10:$F$5007,$H3340)))</f>
        <v/>
      </c>
      <c r="G3340" s="50">
        <f ca="1">IF(SUM(E3340:F3340)=0,0,$G$11+SUM(E$12:$E3340)-SUM(F$12:$F3340))</f>
        <v>0</v>
      </c>
      <c r="H3340" s="51" t="str">
        <f ca="1">IF(IF(TYPE(MATCH($C$8,OFFSET([1]NKC!$D$10,H3339,0):'[1]NKC'!$D$5007,0)+H3339)=16,"",MATCH($C$8,OFFSET([1]NKC!$D$10,H3339,0):'[1]NKC'!$D$5007,0)+H3339)&lt;IF(TYPE(MATCH($C$8,OFFSET([1]NKC!$E$10,H3339,0):'[1]NKC'!$E$5007,0)+H3339)=16,"",MATCH($C$8,OFFSET([1]NKC!$E$10,H3339,0):'[1]NKC'!$E$5007,0)+H3339),IF(TYPE(MATCH($C$8,OFFSET([1]NKC!$D$10,H3339,0):'[1]NKC'!$D$5007,0)+H3339)=16,"",MATCH($C$8,OFFSET([1]NKC!$D$10,H3339,0):'[1]NKC'!$D$5007,0)+H3339),IF(TYPE(MATCH($C$8,OFFSET([1]NKC!$E$10,H3339,0):'[1]NKC'!$E$5007,0)+H3339)=16,"",MATCH($C$8,OFFSET([1]NKC!$E$10,H3339,0):'[1]NKC'!$E$5007,0)+H3339))</f>
        <v/>
      </c>
    </row>
    <row r="3341" spans="1:8" s="52" customFormat="1" ht="14.25" hidden="1">
      <c r="A3341" s="45" t="str">
        <f ca="1">IF($H3341="","",INDEX([1]NKC!$A$10:$A$5007,$H3341))</f>
        <v/>
      </c>
      <c r="B3341" s="46" t="str">
        <f ca="1">IF($H3341="","",INDEX([1]NKC!$B$10:$B$5007,$H3341))</f>
        <v/>
      </c>
      <c r="C3341" s="47" t="str">
        <f ca="1">IF($H3341="","",INDEX([1]NKC!$C$10:$C$5007,$H3341))</f>
        <v/>
      </c>
      <c r="D3341" s="48" t="str">
        <f ca="1">IF(IF($H3341="","",INDEX([1]NKC!$D$10:$D$5007,$H3341))=$C$8,IF($H3341="","",INDEX([1]NKC!$E$10:$E$5007,$H3341)),IF($H3341="","",INDEX([1]NKC!$D$10:$D$5007,$H3341)))</f>
        <v/>
      </c>
      <c r="E3341" s="49" t="str">
        <f ca="1">IF(IF($H3341="","",INDEX([1]NKC!$E$10:$E$5007,$H3341))=$C$8,"",IF($H3341="","",INDEX([1]NKC!$F$10:$F$5007,$H3341)))</f>
        <v/>
      </c>
      <c r="F3341" s="55" t="str">
        <f ca="1">IF(IF($H3341="","",INDEX([1]NKC!$D$10:$D$5007,$H3341))=$C$8,"",IF($H3341="","",INDEX([1]NKC!$F$10:$F$5007,$H3341)))</f>
        <v/>
      </c>
      <c r="G3341" s="50">
        <f ca="1">IF(SUM(E3341:F3341)=0,0,$G$11+SUM(E$12:$E3341)-SUM(F$12:$F3341))</f>
        <v>0</v>
      </c>
      <c r="H3341" s="51" t="str">
        <f ca="1">IF(IF(TYPE(MATCH($C$8,OFFSET([1]NKC!$D$10,H3340,0):'[1]NKC'!$D$5007,0)+H3340)=16,"",MATCH($C$8,OFFSET([1]NKC!$D$10,H3340,0):'[1]NKC'!$D$5007,0)+H3340)&lt;IF(TYPE(MATCH($C$8,OFFSET([1]NKC!$E$10,H3340,0):'[1]NKC'!$E$5007,0)+H3340)=16,"",MATCH($C$8,OFFSET([1]NKC!$E$10,H3340,0):'[1]NKC'!$E$5007,0)+H3340),IF(TYPE(MATCH($C$8,OFFSET([1]NKC!$D$10,H3340,0):'[1]NKC'!$D$5007,0)+H3340)=16,"",MATCH($C$8,OFFSET([1]NKC!$D$10,H3340,0):'[1]NKC'!$D$5007,0)+H3340),IF(TYPE(MATCH($C$8,OFFSET([1]NKC!$E$10,H3340,0):'[1]NKC'!$E$5007,0)+H3340)=16,"",MATCH($C$8,OFFSET([1]NKC!$E$10,H3340,0):'[1]NKC'!$E$5007,0)+H3340))</f>
        <v/>
      </c>
    </row>
    <row r="3342" spans="1:8" s="52" customFormat="1" ht="14.25" hidden="1">
      <c r="A3342" s="45" t="str">
        <f ca="1">IF($H3342="","",INDEX([1]NKC!$A$10:$A$5007,$H3342))</f>
        <v/>
      </c>
      <c r="B3342" s="46" t="str">
        <f ca="1">IF($H3342="","",INDEX([1]NKC!$B$10:$B$5007,$H3342))</f>
        <v/>
      </c>
      <c r="C3342" s="47" t="str">
        <f ca="1">IF($H3342="","",INDEX([1]NKC!$C$10:$C$5007,$H3342))</f>
        <v/>
      </c>
      <c r="D3342" s="48" t="str">
        <f ca="1">IF(IF($H3342="","",INDEX([1]NKC!$D$10:$D$5007,$H3342))=$C$8,IF($H3342="","",INDEX([1]NKC!$E$10:$E$5007,$H3342)),IF($H3342="","",INDEX([1]NKC!$D$10:$D$5007,$H3342)))</f>
        <v/>
      </c>
      <c r="E3342" s="49" t="str">
        <f ca="1">IF(IF($H3342="","",INDEX([1]NKC!$E$10:$E$5007,$H3342))=$C$8,"",IF($H3342="","",INDEX([1]NKC!$F$10:$F$5007,$H3342)))</f>
        <v/>
      </c>
      <c r="F3342" s="55" t="str">
        <f ca="1">IF(IF($H3342="","",INDEX([1]NKC!$D$10:$D$5007,$H3342))=$C$8,"",IF($H3342="","",INDEX([1]NKC!$F$10:$F$5007,$H3342)))</f>
        <v/>
      </c>
      <c r="G3342" s="50">
        <f ca="1">IF(SUM(E3342:F3342)=0,0,$G$11+SUM(E$12:$E3342)-SUM(F$12:$F3342))</f>
        <v>0</v>
      </c>
      <c r="H3342" s="51" t="str">
        <f ca="1">IF(IF(TYPE(MATCH($C$8,OFFSET([1]NKC!$D$10,H3341,0):'[1]NKC'!$D$5007,0)+H3341)=16,"",MATCH($C$8,OFFSET([1]NKC!$D$10,H3341,0):'[1]NKC'!$D$5007,0)+H3341)&lt;IF(TYPE(MATCH($C$8,OFFSET([1]NKC!$E$10,H3341,0):'[1]NKC'!$E$5007,0)+H3341)=16,"",MATCH($C$8,OFFSET([1]NKC!$E$10,H3341,0):'[1]NKC'!$E$5007,0)+H3341),IF(TYPE(MATCH($C$8,OFFSET([1]NKC!$D$10,H3341,0):'[1]NKC'!$D$5007,0)+H3341)=16,"",MATCH($C$8,OFFSET([1]NKC!$D$10,H3341,0):'[1]NKC'!$D$5007,0)+H3341),IF(TYPE(MATCH($C$8,OFFSET([1]NKC!$E$10,H3341,0):'[1]NKC'!$E$5007,0)+H3341)=16,"",MATCH($C$8,OFFSET([1]NKC!$E$10,H3341,0):'[1]NKC'!$E$5007,0)+H3341))</f>
        <v/>
      </c>
    </row>
    <row r="3343" spans="1:8" s="52" customFormat="1" ht="14.25" hidden="1">
      <c r="A3343" s="45" t="str">
        <f ca="1">IF($H3343="","",INDEX([1]NKC!$A$10:$A$5007,$H3343))</f>
        <v/>
      </c>
      <c r="B3343" s="46" t="str">
        <f ca="1">IF($H3343="","",INDEX([1]NKC!$B$10:$B$5007,$H3343))</f>
        <v/>
      </c>
      <c r="C3343" s="47" t="str">
        <f ca="1">IF($H3343="","",INDEX([1]NKC!$C$10:$C$5007,$H3343))</f>
        <v/>
      </c>
      <c r="D3343" s="48" t="str">
        <f ca="1">IF(IF($H3343="","",INDEX([1]NKC!$D$10:$D$5007,$H3343))=$C$8,IF($H3343="","",INDEX([1]NKC!$E$10:$E$5007,$H3343)),IF($H3343="","",INDEX([1]NKC!$D$10:$D$5007,$H3343)))</f>
        <v/>
      </c>
      <c r="E3343" s="49" t="str">
        <f ca="1">IF(IF($H3343="","",INDEX([1]NKC!$E$10:$E$5007,$H3343))=$C$8,"",IF($H3343="","",INDEX([1]NKC!$F$10:$F$5007,$H3343)))</f>
        <v/>
      </c>
      <c r="F3343" s="55" t="str">
        <f ca="1">IF(IF($H3343="","",INDEX([1]NKC!$D$10:$D$5007,$H3343))=$C$8,"",IF($H3343="","",INDEX([1]NKC!$F$10:$F$5007,$H3343)))</f>
        <v/>
      </c>
      <c r="G3343" s="50">
        <f ca="1">IF(SUM(E3343:F3343)=0,0,$G$11+SUM(E$12:$E3343)-SUM(F$12:$F3343))</f>
        <v>0</v>
      </c>
      <c r="H3343" s="51" t="str">
        <f ca="1">IF(IF(TYPE(MATCH($C$8,OFFSET([1]NKC!$D$10,H3342,0):'[1]NKC'!$D$5007,0)+H3342)=16,"",MATCH($C$8,OFFSET([1]NKC!$D$10,H3342,0):'[1]NKC'!$D$5007,0)+H3342)&lt;IF(TYPE(MATCH($C$8,OFFSET([1]NKC!$E$10,H3342,0):'[1]NKC'!$E$5007,0)+H3342)=16,"",MATCH($C$8,OFFSET([1]NKC!$E$10,H3342,0):'[1]NKC'!$E$5007,0)+H3342),IF(TYPE(MATCH($C$8,OFFSET([1]NKC!$D$10,H3342,0):'[1]NKC'!$D$5007,0)+H3342)=16,"",MATCH($C$8,OFFSET([1]NKC!$D$10,H3342,0):'[1]NKC'!$D$5007,0)+H3342),IF(TYPE(MATCH($C$8,OFFSET([1]NKC!$E$10,H3342,0):'[1]NKC'!$E$5007,0)+H3342)=16,"",MATCH($C$8,OFFSET([1]NKC!$E$10,H3342,0):'[1]NKC'!$E$5007,0)+H3342))</f>
        <v/>
      </c>
    </row>
    <row r="3344" spans="1:8" s="52" customFormat="1" ht="14.25" hidden="1">
      <c r="A3344" s="45" t="str">
        <f ca="1">IF($H3344="","",INDEX([1]NKC!$A$10:$A$5007,$H3344))</f>
        <v/>
      </c>
      <c r="B3344" s="46" t="str">
        <f ca="1">IF($H3344="","",INDEX([1]NKC!$B$10:$B$5007,$H3344))</f>
        <v/>
      </c>
      <c r="C3344" s="47" t="str">
        <f ca="1">IF($H3344="","",INDEX([1]NKC!$C$10:$C$5007,$H3344))</f>
        <v/>
      </c>
      <c r="D3344" s="48" t="str">
        <f ca="1">IF(IF($H3344="","",INDEX([1]NKC!$D$10:$D$5007,$H3344))=$C$8,IF($H3344="","",INDEX([1]NKC!$E$10:$E$5007,$H3344)),IF($H3344="","",INDEX([1]NKC!$D$10:$D$5007,$H3344)))</f>
        <v/>
      </c>
      <c r="E3344" s="49" t="str">
        <f ca="1">IF(IF($H3344="","",INDEX([1]NKC!$E$10:$E$5007,$H3344))=$C$8,"",IF($H3344="","",INDEX([1]NKC!$F$10:$F$5007,$H3344)))</f>
        <v/>
      </c>
      <c r="F3344" s="55" t="str">
        <f ca="1">IF(IF($H3344="","",INDEX([1]NKC!$D$10:$D$5007,$H3344))=$C$8,"",IF($H3344="","",INDEX([1]NKC!$F$10:$F$5007,$H3344)))</f>
        <v/>
      </c>
      <c r="G3344" s="50">
        <f ca="1">IF(SUM(E3344:F3344)=0,0,$G$11+SUM(E$12:$E3344)-SUM(F$12:$F3344))</f>
        <v>0</v>
      </c>
      <c r="H3344" s="51" t="str">
        <f ca="1">IF(IF(TYPE(MATCH($C$8,OFFSET([1]NKC!$D$10,H3343,0):'[1]NKC'!$D$5007,0)+H3343)=16,"",MATCH($C$8,OFFSET([1]NKC!$D$10,H3343,0):'[1]NKC'!$D$5007,0)+H3343)&lt;IF(TYPE(MATCH($C$8,OFFSET([1]NKC!$E$10,H3343,0):'[1]NKC'!$E$5007,0)+H3343)=16,"",MATCH($C$8,OFFSET([1]NKC!$E$10,H3343,0):'[1]NKC'!$E$5007,0)+H3343),IF(TYPE(MATCH($C$8,OFFSET([1]NKC!$D$10,H3343,0):'[1]NKC'!$D$5007,0)+H3343)=16,"",MATCH($C$8,OFFSET([1]NKC!$D$10,H3343,0):'[1]NKC'!$D$5007,0)+H3343),IF(TYPE(MATCH($C$8,OFFSET([1]NKC!$E$10,H3343,0):'[1]NKC'!$E$5007,0)+H3343)=16,"",MATCH($C$8,OFFSET([1]NKC!$E$10,H3343,0):'[1]NKC'!$E$5007,0)+H3343))</f>
        <v/>
      </c>
    </row>
    <row r="3345" spans="1:8" s="52" customFormat="1" ht="14.25" hidden="1">
      <c r="A3345" s="45" t="str">
        <f ca="1">IF($H3345="","",INDEX([1]NKC!$A$10:$A$5007,$H3345))</f>
        <v/>
      </c>
      <c r="B3345" s="46" t="str">
        <f ca="1">IF($H3345="","",INDEX([1]NKC!$B$10:$B$5007,$H3345))</f>
        <v/>
      </c>
      <c r="C3345" s="47" t="str">
        <f ca="1">IF($H3345="","",INDEX([1]NKC!$C$10:$C$5007,$H3345))</f>
        <v/>
      </c>
      <c r="D3345" s="48" t="str">
        <f ca="1">IF(IF($H3345="","",INDEX([1]NKC!$D$10:$D$5007,$H3345))=$C$8,IF($H3345="","",INDEX([1]NKC!$E$10:$E$5007,$H3345)),IF($H3345="","",INDEX([1]NKC!$D$10:$D$5007,$H3345)))</f>
        <v/>
      </c>
      <c r="E3345" s="49" t="str">
        <f ca="1">IF(IF($H3345="","",INDEX([1]NKC!$E$10:$E$5007,$H3345))=$C$8,"",IF($H3345="","",INDEX([1]NKC!$F$10:$F$5007,$H3345)))</f>
        <v/>
      </c>
      <c r="F3345" s="55" t="str">
        <f ca="1">IF(IF($H3345="","",INDEX([1]NKC!$D$10:$D$5007,$H3345))=$C$8,"",IF($H3345="","",INDEX([1]NKC!$F$10:$F$5007,$H3345)))</f>
        <v/>
      </c>
      <c r="G3345" s="50">
        <f ca="1">IF(SUM(E3345:F3345)=0,0,$G$11+SUM(E$12:$E3345)-SUM(F$12:$F3345))</f>
        <v>0</v>
      </c>
      <c r="H3345" s="51" t="str">
        <f ca="1">IF(IF(TYPE(MATCH($C$8,OFFSET([1]NKC!$D$10,H3344,0):'[1]NKC'!$D$5007,0)+H3344)=16,"",MATCH($C$8,OFFSET([1]NKC!$D$10,H3344,0):'[1]NKC'!$D$5007,0)+H3344)&lt;IF(TYPE(MATCH($C$8,OFFSET([1]NKC!$E$10,H3344,0):'[1]NKC'!$E$5007,0)+H3344)=16,"",MATCH($C$8,OFFSET([1]NKC!$E$10,H3344,0):'[1]NKC'!$E$5007,0)+H3344),IF(TYPE(MATCH($C$8,OFFSET([1]NKC!$D$10,H3344,0):'[1]NKC'!$D$5007,0)+H3344)=16,"",MATCH($C$8,OFFSET([1]NKC!$D$10,H3344,0):'[1]NKC'!$D$5007,0)+H3344),IF(TYPE(MATCH($C$8,OFFSET([1]NKC!$E$10,H3344,0):'[1]NKC'!$E$5007,0)+H3344)=16,"",MATCH($C$8,OFFSET([1]NKC!$E$10,H3344,0):'[1]NKC'!$E$5007,0)+H3344))</f>
        <v/>
      </c>
    </row>
    <row r="3346" spans="1:8" s="52" customFormat="1" ht="14.25" hidden="1">
      <c r="A3346" s="45" t="str">
        <f ca="1">IF($H3346="","",INDEX([1]NKC!$A$10:$A$5007,$H3346))</f>
        <v/>
      </c>
      <c r="B3346" s="46" t="str">
        <f ca="1">IF($H3346="","",INDEX([1]NKC!$B$10:$B$5007,$H3346))</f>
        <v/>
      </c>
      <c r="C3346" s="47" t="str">
        <f ca="1">IF($H3346="","",INDEX([1]NKC!$C$10:$C$5007,$H3346))</f>
        <v/>
      </c>
      <c r="D3346" s="48" t="str">
        <f ca="1">IF(IF($H3346="","",INDEX([1]NKC!$D$10:$D$5007,$H3346))=$C$8,IF($H3346="","",INDEX([1]NKC!$E$10:$E$5007,$H3346)),IF($H3346="","",INDEX([1]NKC!$D$10:$D$5007,$H3346)))</f>
        <v/>
      </c>
      <c r="E3346" s="49" t="str">
        <f ca="1">IF(IF($H3346="","",INDEX([1]NKC!$E$10:$E$5007,$H3346))=$C$8,"",IF($H3346="","",INDEX([1]NKC!$F$10:$F$5007,$H3346)))</f>
        <v/>
      </c>
      <c r="F3346" s="55" t="str">
        <f ca="1">IF(IF($H3346="","",INDEX([1]NKC!$D$10:$D$5007,$H3346))=$C$8,"",IF($H3346="","",INDEX([1]NKC!$F$10:$F$5007,$H3346)))</f>
        <v/>
      </c>
      <c r="G3346" s="50">
        <f ca="1">IF(SUM(E3346:F3346)=0,0,$G$11+SUM(E$12:$E3346)-SUM(F$12:$F3346))</f>
        <v>0</v>
      </c>
      <c r="H3346" s="51" t="str">
        <f ca="1">IF(IF(TYPE(MATCH($C$8,OFFSET([1]NKC!$D$10,H3345,0):'[1]NKC'!$D$5007,0)+H3345)=16,"",MATCH($C$8,OFFSET([1]NKC!$D$10,H3345,0):'[1]NKC'!$D$5007,0)+H3345)&lt;IF(TYPE(MATCH($C$8,OFFSET([1]NKC!$E$10,H3345,0):'[1]NKC'!$E$5007,0)+H3345)=16,"",MATCH($C$8,OFFSET([1]NKC!$E$10,H3345,0):'[1]NKC'!$E$5007,0)+H3345),IF(TYPE(MATCH($C$8,OFFSET([1]NKC!$D$10,H3345,0):'[1]NKC'!$D$5007,0)+H3345)=16,"",MATCH($C$8,OFFSET([1]NKC!$D$10,H3345,0):'[1]NKC'!$D$5007,0)+H3345),IF(TYPE(MATCH($C$8,OFFSET([1]NKC!$E$10,H3345,0):'[1]NKC'!$E$5007,0)+H3345)=16,"",MATCH($C$8,OFFSET([1]NKC!$E$10,H3345,0):'[1]NKC'!$E$5007,0)+H3345))</f>
        <v/>
      </c>
    </row>
    <row r="3347" spans="1:8" s="52" customFormat="1" ht="14.25" hidden="1">
      <c r="A3347" s="45" t="str">
        <f ca="1">IF($H3347="","",INDEX([1]NKC!$A$10:$A$5007,$H3347))</f>
        <v/>
      </c>
      <c r="B3347" s="46" t="str">
        <f ca="1">IF($H3347="","",INDEX([1]NKC!$B$10:$B$5007,$H3347))</f>
        <v/>
      </c>
      <c r="C3347" s="47" t="str">
        <f ca="1">IF($H3347="","",INDEX([1]NKC!$C$10:$C$5007,$H3347))</f>
        <v/>
      </c>
      <c r="D3347" s="48" t="str">
        <f ca="1">IF(IF($H3347="","",INDEX([1]NKC!$D$10:$D$5007,$H3347))=$C$8,IF($H3347="","",INDEX([1]NKC!$E$10:$E$5007,$H3347)),IF($H3347="","",INDEX([1]NKC!$D$10:$D$5007,$H3347)))</f>
        <v/>
      </c>
      <c r="E3347" s="49" t="str">
        <f ca="1">IF(IF($H3347="","",INDEX([1]NKC!$E$10:$E$5007,$H3347))=$C$8,"",IF($H3347="","",INDEX([1]NKC!$F$10:$F$5007,$H3347)))</f>
        <v/>
      </c>
      <c r="F3347" s="55" t="str">
        <f ca="1">IF(IF($H3347="","",INDEX([1]NKC!$D$10:$D$5007,$H3347))=$C$8,"",IF($H3347="","",INDEX([1]NKC!$F$10:$F$5007,$H3347)))</f>
        <v/>
      </c>
      <c r="G3347" s="50">
        <f ca="1">IF(SUM(E3347:F3347)=0,0,$G$11+SUM(E$12:$E3347)-SUM(F$12:$F3347))</f>
        <v>0</v>
      </c>
      <c r="H3347" s="51" t="str">
        <f ca="1">IF(IF(TYPE(MATCH($C$8,OFFSET([1]NKC!$D$10,H3346,0):'[1]NKC'!$D$5007,0)+H3346)=16,"",MATCH($C$8,OFFSET([1]NKC!$D$10,H3346,0):'[1]NKC'!$D$5007,0)+H3346)&lt;IF(TYPE(MATCH($C$8,OFFSET([1]NKC!$E$10,H3346,0):'[1]NKC'!$E$5007,0)+H3346)=16,"",MATCH($C$8,OFFSET([1]NKC!$E$10,H3346,0):'[1]NKC'!$E$5007,0)+H3346),IF(TYPE(MATCH($C$8,OFFSET([1]NKC!$D$10,H3346,0):'[1]NKC'!$D$5007,0)+H3346)=16,"",MATCH($C$8,OFFSET([1]NKC!$D$10,H3346,0):'[1]NKC'!$D$5007,0)+H3346),IF(TYPE(MATCH($C$8,OFFSET([1]NKC!$E$10,H3346,0):'[1]NKC'!$E$5007,0)+H3346)=16,"",MATCH($C$8,OFFSET([1]NKC!$E$10,H3346,0):'[1]NKC'!$E$5007,0)+H3346))</f>
        <v/>
      </c>
    </row>
    <row r="3348" spans="1:8" s="52" customFormat="1" ht="14.25" hidden="1">
      <c r="A3348" s="45" t="str">
        <f ca="1">IF($H3348="","",INDEX([1]NKC!$A$10:$A$5007,$H3348))</f>
        <v/>
      </c>
      <c r="B3348" s="46" t="str">
        <f ca="1">IF($H3348="","",INDEX([1]NKC!$B$10:$B$5007,$H3348))</f>
        <v/>
      </c>
      <c r="C3348" s="47" t="str">
        <f ca="1">IF($H3348="","",INDEX([1]NKC!$C$10:$C$5007,$H3348))</f>
        <v/>
      </c>
      <c r="D3348" s="48" t="str">
        <f ca="1">IF(IF($H3348="","",INDEX([1]NKC!$D$10:$D$5007,$H3348))=$C$8,IF($H3348="","",INDEX([1]NKC!$E$10:$E$5007,$H3348)),IF($H3348="","",INDEX([1]NKC!$D$10:$D$5007,$H3348)))</f>
        <v/>
      </c>
      <c r="E3348" s="49" t="str">
        <f ca="1">IF(IF($H3348="","",INDEX([1]NKC!$E$10:$E$5007,$H3348))=$C$8,"",IF($H3348="","",INDEX([1]NKC!$F$10:$F$5007,$H3348)))</f>
        <v/>
      </c>
      <c r="F3348" s="55" t="str">
        <f ca="1">IF(IF($H3348="","",INDEX([1]NKC!$D$10:$D$5007,$H3348))=$C$8,"",IF($H3348="","",INDEX([1]NKC!$F$10:$F$5007,$H3348)))</f>
        <v/>
      </c>
      <c r="G3348" s="50">
        <f ca="1">IF(SUM(E3348:F3348)=0,0,$G$11+SUM(E$12:$E3348)-SUM(F$12:$F3348))</f>
        <v>0</v>
      </c>
      <c r="H3348" s="51" t="str">
        <f ca="1">IF(IF(TYPE(MATCH($C$8,OFFSET([1]NKC!$D$10,H3347,0):'[1]NKC'!$D$5007,0)+H3347)=16,"",MATCH($C$8,OFFSET([1]NKC!$D$10,H3347,0):'[1]NKC'!$D$5007,0)+H3347)&lt;IF(TYPE(MATCH($C$8,OFFSET([1]NKC!$E$10,H3347,0):'[1]NKC'!$E$5007,0)+H3347)=16,"",MATCH($C$8,OFFSET([1]NKC!$E$10,H3347,0):'[1]NKC'!$E$5007,0)+H3347),IF(TYPE(MATCH($C$8,OFFSET([1]NKC!$D$10,H3347,0):'[1]NKC'!$D$5007,0)+H3347)=16,"",MATCH($C$8,OFFSET([1]NKC!$D$10,H3347,0):'[1]NKC'!$D$5007,0)+H3347),IF(TYPE(MATCH($C$8,OFFSET([1]NKC!$E$10,H3347,0):'[1]NKC'!$E$5007,0)+H3347)=16,"",MATCH($C$8,OFFSET([1]NKC!$E$10,H3347,0):'[1]NKC'!$E$5007,0)+H3347))</f>
        <v/>
      </c>
    </row>
    <row r="3349" spans="1:8" s="52" customFormat="1" ht="14.25" hidden="1">
      <c r="A3349" s="45" t="str">
        <f ca="1">IF($H3349="","",INDEX([1]NKC!$A$10:$A$5007,$H3349))</f>
        <v/>
      </c>
      <c r="B3349" s="46" t="str">
        <f ca="1">IF($H3349="","",INDEX([1]NKC!$B$10:$B$5007,$H3349))</f>
        <v/>
      </c>
      <c r="C3349" s="47" t="str">
        <f ca="1">IF($H3349="","",INDEX([1]NKC!$C$10:$C$5007,$H3349))</f>
        <v/>
      </c>
      <c r="D3349" s="48" t="str">
        <f ca="1">IF(IF($H3349="","",INDEX([1]NKC!$D$10:$D$5007,$H3349))=$C$8,IF($H3349="","",INDEX([1]NKC!$E$10:$E$5007,$H3349)),IF($H3349="","",INDEX([1]NKC!$D$10:$D$5007,$H3349)))</f>
        <v/>
      </c>
      <c r="E3349" s="49" t="str">
        <f ca="1">IF(IF($H3349="","",INDEX([1]NKC!$E$10:$E$5007,$H3349))=$C$8,"",IF($H3349="","",INDEX([1]NKC!$F$10:$F$5007,$H3349)))</f>
        <v/>
      </c>
      <c r="F3349" s="55" t="str">
        <f ca="1">IF(IF($H3349="","",INDEX([1]NKC!$D$10:$D$5007,$H3349))=$C$8,"",IF($H3349="","",INDEX([1]NKC!$F$10:$F$5007,$H3349)))</f>
        <v/>
      </c>
      <c r="G3349" s="50">
        <f ca="1">IF(SUM(E3349:F3349)=0,0,$G$11+SUM(E$12:$E3349)-SUM(F$12:$F3349))</f>
        <v>0</v>
      </c>
      <c r="H3349" s="51" t="str">
        <f ca="1">IF(IF(TYPE(MATCH($C$8,OFFSET([1]NKC!$D$10,H3348,0):'[1]NKC'!$D$5007,0)+H3348)=16,"",MATCH($C$8,OFFSET([1]NKC!$D$10,H3348,0):'[1]NKC'!$D$5007,0)+H3348)&lt;IF(TYPE(MATCH($C$8,OFFSET([1]NKC!$E$10,H3348,0):'[1]NKC'!$E$5007,0)+H3348)=16,"",MATCH($C$8,OFFSET([1]NKC!$E$10,H3348,0):'[1]NKC'!$E$5007,0)+H3348),IF(TYPE(MATCH($C$8,OFFSET([1]NKC!$D$10,H3348,0):'[1]NKC'!$D$5007,0)+H3348)=16,"",MATCH($C$8,OFFSET([1]NKC!$D$10,H3348,0):'[1]NKC'!$D$5007,0)+H3348),IF(TYPE(MATCH($C$8,OFFSET([1]NKC!$E$10,H3348,0):'[1]NKC'!$E$5007,0)+H3348)=16,"",MATCH($C$8,OFFSET([1]NKC!$E$10,H3348,0):'[1]NKC'!$E$5007,0)+H3348))</f>
        <v/>
      </c>
    </row>
    <row r="3350" spans="1:8" s="52" customFormat="1" ht="14.25" hidden="1">
      <c r="A3350" s="45" t="str">
        <f ca="1">IF($H3350="","",INDEX([1]NKC!$A$10:$A$5007,$H3350))</f>
        <v/>
      </c>
      <c r="B3350" s="46" t="str">
        <f ca="1">IF($H3350="","",INDEX([1]NKC!$B$10:$B$5007,$H3350))</f>
        <v/>
      </c>
      <c r="C3350" s="47" t="str">
        <f ca="1">IF($H3350="","",INDEX([1]NKC!$C$10:$C$5007,$H3350))</f>
        <v/>
      </c>
      <c r="D3350" s="48" t="str">
        <f ca="1">IF(IF($H3350="","",INDEX([1]NKC!$D$10:$D$5007,$H3350))=$C$8,IF($H3350="","",INDEX([1]NKC!$E$10:$E$5007,$H3350)),IF($H3350="","",INDEX([1]NKC!$D$10:$D$5007,$H3350)))</f>
        <v/>
      </c>
      <c r="E3350" s="49" t="str">
        <f ca="1">IF(IF($H3350="","",INDEX([1]NKC!$E$10:$E$5007,$H3350))=$C$8,"",IF($H3350="","",INDEX([1]NKC!$F$10:$F$5007,$H3350)))</f>
        <v/>
      </c>
      <c r="F3350" s="55" t="str">
        <f ca="1">IF(IF($H3350="","",INDEX([1]NKC!$D$10:$D$5007,$H3350))=$C$8,"",IF($H3350="","",INDEX([1]NKC!$F$10:$F$5007,$H3350)))</f>
        <v/>
      </c>
      <c r="G3350" s="50">
        <f ca="1">IF(SUM(E3350:F3350)=0,0,$G$11+SUM(E$12:$E3350)-SUM(F$12:$F3350))</f>
        <v>0</v>
      </c>
      <c r="H3350" s="51" t="str">
        <f ca="1">IF(IF(TYPE(MATCH($C$8,OFFSET([1]NKC!$D$10,H3349,0):'[1]NKC'!$D$5007,0)+H3349)=16,"",MATCH($C$8,OFFSET([1]NKC!$D$10,H3349,0):'[1]NKC'!$D$5007,0)+H3349)&lt;IF(TYPE(MATCH($C$8,OFFSET([1]NKC!$E$10,H3349,0):'[1]NKC'!$E$5007,0)+H3349)=16,"",MATCH($C$8,OFFSET([1]NKC!$E$10,H3349,0):'[1]NKC'!$E$5007,0)+H3349),IF(TYPE(MATCH($C$8,OFFSET([1]NKC!$D$10,H3349,0):'[1]NKC'!$D$5007,0)+H3349)=16,"",MATCH($C$8,OFFSET([1]NKC!$D$10,H3349,0):'[1]NKC'!$D$5007,0)+H3349),IF(TYPE(MATCH($C$8,OFFSET([1]NKC!$E$10,H3349,0):'[1]NKC'!$E$5007,0)+H3349)=16,"",MATCH($C$8,OFFSET([1]NKC!$E$10,H3349,0):'[1]NKC'!$E$5007,0)+H3349))</f>
        <v/>
      </c>
    </row>
    <row r="3351" spans="1:8" s="52" customFormat="1" ht="14.25" hidden="1">
      <c r="A3351" s="45" t="str">
        <f ca="1">IF($H3351="","",INDEX([1]NKC!$A$10:$A$5007,$H3351))</f>
        <v/>
      </c>
      <c r="B3351" s="46" t="str">
        <f ca="1">IF($H3351="","",INDEX([1]NKC!$B$10:$B$5007,$H3351))</f>
        <v/>
      </c>
      <c r="C3351" s="47" t="str">
        <f ca="1">IF($H3351="","",INDEX([1]NKC!$C$10:$C$5007,$H3351))</f>
        <v/>
      </c>
      <c r="D3351" s="48" t="str">
        <f ca="1">IF(IF($H3351="","",INDEX([1]NKC!$D$10:$D$5007,$H3351))=$C$8,IF($H3351="","",INDEX([1]NKC!$E$10:$E$5007,$H3351)),IF($H3351="","",INDEX([1]NKC!$D$10:$D$5007,$H3351)))</f>
        <v/>
      </c>
      <c r="E3351" s="49" t="str">
        <f ca="1">IF(IF($H3351="","",INDEX([1]NKC!$E$10:$E$5007,$H3351))=$C$8,"",IF($H3351="","",INDEX([1]NKC!$F$10:$F$5007,$H3351)))</f>
        <v/>
      </c>
      <c r="F3351" s="55" t="str">
        <f ca="1">IF(IF($H3351="","",INDEX([1]NKC!$D$10:$D$5007,$H3351))=$C$8,"",IF($H3351="","",INDEX([1]NKC!$F$10:$F$5007,$H3351)))</f>
        <v/>
      </c>
      <c r="G3351" s="50">
        <f ca="1">IF(SUM(E3351:F3351)=0,0,$G$11+SUM(E$12:$E3351)-SUM(F$12:$F3351))</f>
        <v>0</v>
      </c>
      <c r="H3351" s="51" t="str">
        <f ca="1">IF(IF(TYPE(MATCH($C$8,OFFSET([1]NKC!$D$10,H3350,0):'[1]NKC'!$D$5007,0)+H3350)=16,"",MATCH($C$8,OFFSET([1]NKC!$D$10,H3350,0):'[1]NKC'!$D$5007,0)+H3350)&lt;IF(TYPE(MATCH($C$8,OFFSET([1]NKC!$E$10,H3350,0):'[1]NKC'!$E$5007,0)+H3350)=16,"",MATCH($C$8,OFFSET([1]NKC!$E$10,H3350,0):'[1]NKC'!$E$5007,0)+H3350),IF(TYPE(MATCH($C$8,OFFSET([1]NKC!$D$10,H3350,0):'[1]NKC'!$D$5007,0)+H3350)=16,"",MATCH($C$8,OFFSET([1]NKC!$D$10,H3350,0):'[1]NKC'!$D$5007,0)+H3350),IF(TYPE(MATCH($C$8,OFFSET([1]NKC!$E$10,H3350,0):'[1]NKC'!$E$5007,0)+H3350)=16,"",MATCH($C$8,OFFSET([1]NKC!$E$10,H3350,0):'[1]NKC'!$E$5007,0)+H3350))</f>
        <v/>
      </c>
    </row>
    <row r="3352" spans="1:8" s="52" customFormat="1" ht="14.25" hidden="1">
      <c r="A3352" s="45" t="str">
        <f ca="1">IF($H3352="","",INDEX([1]NKC!$A$10:$A$5007,$H3352))</f>
        <v/>
      </c>
      <c r="B3352" s="46" t="str">
        <f ca="1">IF($H3352="","",INDEX([1]NKC!$B$10:$B$5007,$H3352))</f>
        <v/>
      </c>
      <c r="C3352" s="47" t="str">
        <f ca="1">IF($H3352="","",INDEX([1]NKC!$C$10:$C$5007,$H3352))</f>
        <v/>
      </c>
      <c r="D3352" s="48" t="str">
        <f ca="1">IF(IF($H3352="","",INDEX([1]NKC!$D$10:$D$5007,$H3352))=$C$8,IF($H3352="","",INDEX([1]NKC!$E$10:$E$5007,$H3352)),IF($H3352="","",INDEX([1]NKC!$D$10:$D$5007,$H3352)))</f>
        <v/>
      </c>
      <c r="E3352" s="49" t="str">
        <f ca="1">IF(IF($H3352="","",INDEX([1]NKC!$E$10:$E$5007,$H3352))=$C$8,"",IF($H3352="","",INDEX([1]NKC!$F$10:$F$5007,$H3352)))</f>
        <v/>
      </c>
      <c r="F3352" s="55" t="str">
        <f ca="1">IF(IF($H3352="","",INDEX([1]NKC!$D$10:$D$5007,$H3352))=$C$8,"",IF($H3352="","",INDEX([1]NKC!$F$10:$F$5007,$H3352)))</f>
        <v/>
      </c>
      <c r="G3352" s="50">
        <f ca="1">IF(SUM(E3352:F3352)=0,0,$G$11+SUM(E$12:$E3352)-SUM(F$12:$F3352))</f>
        <v>0</v>
      </c>
      <c r="H3352" s="51" t="str">
        <f ca="1">IF(IF(TYPE(MATCH($C$8,OFFSET([1]NKC!$D$10,H3351,0):'[1]NKC'!$D$5007,0)+H3351)=16,"",MATCH($C$8,OFFSET([1]NKC!$D$10,H3351,0):'[1]NKC'!$D$5007,0)+H3351)&lt;IF(TYPE(MATCH($C$8,OFFSET([1]NKC!$E$10,H3351,0):'[1]NKC'!$E$5007,0)+H3351)=16,"",MATCH($C$8,OFFSET([1]NKC!$E$10,H3351,0):'[1]NKC'!$E$5007,0)+H3351),IF(TYPE(MATCH($C$8,OFFSET([1]NKC!$D$10,H3351,0):'[1]NKC'!$D$5007,0)+H3351)=16,"",MATCH($C$8,OFFSET([1]NKC!$D$10,H3351,0):'[1]NKC'!$D$5007,0)+H3351),IF(TYPE(MATCH($C$8,OFFSET([1]NKC!$E$10,H3351,0):'[1]NKC'!$E$5007,0)+H3351)=16,"",MATCH($C$8,OFFSET([1]NKC!$E$10,H3351,0):'[1]NKC'!$E$5007,0)+H3351))</f>
        <v/>
      </c>
    </row>
    <row r="3353" spans="1:8" s="52" customFormat="1" ht="14.25" hidden="1">
      <c r="A3353" s="45" t="str">
        <f ca="1">IF($H3353="","",INDEX([1]NKC!$A$10:$A$5007,$H3353))</f>
        <v/>
      </c>
      <c r="B3353" s="46" t="str">
        <f ca="1">IF($H3353="","",INDEX([1]NKC!$B$10:$B$5007,$H3353))</f>
        <v/>
      </c>
      <c r="C3353" s="47" t="str">
        <f ca="1">IF($H3353="","",INDEX([1]NKC!$C$10:$C$5007,$H3353))</f>
        <v/>
      </c>
      <c r="D3353" s="48" t="str">
        <f ca="1">IF(IF($H3353="","",INDEX([1]NKC!$D$10:$D$5007,$H3353))=$C$8,IF($H3353="","",INDEX([1]NKC!$E$10:$E$5007,$H3353)),IF($H3353="","",INDEX([1]NKC!$D$10:$D$5007,$H3353)))</f>
        <v/>
      </c>
      <c r="E3353" s="49" t="str">
        <f ca="1">IF(IF($H3353="","",INDEX([1]NKC!$E$10:$E$5007,$H3353))=$C$8,"",IF($H3353="","",INDEX([1]NKC!$F$10:$F$5007,$H3353)))</f>
        <v/>
      </c>
      <c r="F3353" s="55" t="str">
        <f ca="1">IF(IF($H3353="","",INDEX([1]NKC!$D$10:$D$5007,$H3353))=$C$8,"",IF($H3353="","",INDEX([1]NKC!$F$10:$F$5007,$H3353)))</f>
        <v/>
      </c>
      <c r="G3353" s="50">
        <f ca="1">IF(SUM(E3353:F3353)=0,0,$G$11+SUM(E$12:$E3353)-SUM(F$12:$F3353))</f>
        <v>0</v>
      </c>
      <c r="H3353" s="51" t="str">
        <f ca="1">IF(IF(TYPE(MATCH($C$8,OFFSET([1]NKC!$D$10,H3352,0):'[1]NKC'!$D$5007,0)+H3352)=16,"",MATCH($C$8,OFFSET([1]NKC!$D$10,H3352,0):'[1]NKC'!$D$5007,0)+H3352)&lt;IF(TYPE(MATCH($C$8,OFFSET([1]NKC!$E$10,H3352,0):'[1]NKC'!$E$5007,0)+H3352)=16,"",MATCH($C$8,OFFSET([1]NKC!$E$10,H3352,0):'[1]NKC'!$E$5007,0)+H3352),IF(TYPE(MATCH($C$8,OFFSET([1]NKC!$D$10,H3352,0):'[1]NKC'!$D$5007,0)+H3352)=16,"",MATCH($C$8,OFFSET([1]NKC!$D$10,H3352,0):'[1]NKC'!$D$5007,0)+H3352),IF(TYPE(MATCH($C$8,OFFSET([1]NKC!$E$10,H3352,0):'[1]NKC'!$E$5007,0)+H3352)=16,"",MATCH($C$8,OFFSET([1]NKC!$E$10,H3352,0):'[1]NKC'!$E$5007,0)+H3352))</f>
        <v/>
      </c>
    </row>
    <row r="3354" spans="1:8" s="52" customFormat="1" ht="14.25" hidden="1">
      <c r="A3354" s="45" t="str">
        <f ca="1">IF($H3354="","",INDEX([1]NKC!$A$10:$A$5007,$H3354))</f>
        <v/>
      </c>
      <c r="B3354" s="46" t="str">
        <f ca="1">IF($H3354="","",INDEX([1]NKC!$B$10:$B$5007,$H3354))</f>
        <v/>
      </c>
      <c r="C3354" s="47" t="str">
        <f ca="1">IF($H3354="","",INDEX([1]NKC!$C$10:$C$5007,$H3354))</f>
        <v/>
      </c>
      <c r="D3354" s="48" t="str">
        <f ca="1">IF(IF($H3354="","",INDEX([1]NKC!$D$10:$D$5007,$H3354))=$C$8,IF($H3354="","",INDEX([1]NKC!$E$10:$E$5007,$H3354)),IF($H3354="","",INDEX([1]NKC!$D$10:$D$5007,$H3354)))</f>
        <v/>
      </c>
      <c r="E3354" s="49" t="str">
        <f ca="1">IF(IF($H3354="","",INDEX([1]NKC!$E$10:$E$5007,$H3354))=$C$8,"",IF($H3354="","",INDEX([1]NKC!$F$10:$F$5007,$H3354)))</f>
        <v/>
      </c>
      <c r="F3354" s="55" t="str">
        <f ca="1">IF(IF($H3354="","",INDEX([1]NKC!$D$10:$D$5007,$H3354))=$C$8,"",IF($H3354="","",INDEX([1]NKC!$F$10:$F$5007,$H3354)))</f>
        <v/>
      </c>
      <c r="G3354" s="50">
        <f ca="1">IF(SUM(E3354:F3354)=0,0,$G$11+SUM(E$12:$E3354)-SUM(F$12:$F3354))</f>
        <v>0</v>
      </c>
      <c r="H3354" s="51" t="str">
        <f ca="1">IF(IF(TYPE(MATCH($C$8,OFFSET([1]NKC!$D$10,H3353,0):'[1]NKC'!$D$5007,0)+H3353)=16,"",MATCH($C$8,OFFSET([1]NKC!$D$10,H3353,0):'[1]NKC'!$D$5007,0)+H3353)&lt;IF(TYPE(MATCH($C$8,OFFSET([1]NKC!$E$10,H3353,0):'[1]NKC'!$E$5007,0)+H3353)=16,"",MATCH($C$8,OFFSET([1]NKC!$E$10,H3353,0):'[1]NKC'!$E$5007,0)+H3353),IF(TYPE(MATCH($C$8,OFFSET([1]NKC!$D$10,H3353,0):'[1]NKC'!$D$5007,0)+H3353)=16,"",MATCH($C$8,OFFSET([1]NKC!$D$10,H3353,0):'[1]NKC'!$D$5007,0)+H3353),IF(TYPE(MATCH($C$8,OFFSET([1]NKC!$E$10,H3353,0):'[1]NKC'!$E$5007,0)+H3353)=16,"",MATCH($C$8,OFFSET([1]NKC!$E$10,H3353,0):'[1]NKC'!$E$5007,0)+H3353))</f>
        <v/>
      </c>
    </row>
    <row r="3355" spans="1:8" s="52" customFormat="1" ht="14.25" hidden="1">
      <c r="A3355" s="45" t="str">
        <f ca="1">IF($H3355="","",INDEX([1]NKC!$A$10:$A$5007,$H3355))</f>
        <v/>
      </c>
      <c r="B3355" s="46" t="str">
        <f ca="1">IF($H3355="","",INDEX([1]NKC!$B$10:$B$5007,$H3355))</f>
        <v/>
      </c>
      <c r="C3355" s="47" t="str">
        <f ca="1">IF($H3355="","",INDEX([1]NKC!$C$10:$C$5007,$H3355))</f>
        <v/>
      </c>
      <c r="D3355" s="48" t="str">
        <f ca="1">IF(IF($H3355="","",INDEX([1]NKC!$D$10:$D$5007,$H3355))=$C$8,IF($H3355="","",INDEX([1]NKC!$E$10:$E$5007,$H3355)),IF($H3355="","",INDEX([1]NKC!$D$10:$D$5007,$H3355)))</f>
        <v/>
      </c>
      <c r="E3355" s="49" t="str">
        <f ca="1">IF(IF($H3355="","",INDEX([1]NKC!$E$10:$E$5007,$H3355))=$C$8,"",IF($H3355="","",INDEX([1]NKC!$F$10:$F$5007,$H3355)))</f>
        <v/>
      </c>
      <c r="F3355" s="55" t="str">
        <f ca="1">IF(IF($H3355="","",INDEX([1]NKC!$D$10:$D$5007,$H3355))=$C$8,"",IF($H3355="","",INDEX([1]NKC!$F$10:$F$5007,$H3355)))</f>
        <v/>
      </c>
      <c r="G3355" s="50">
        <f ca="1">IF(SUM(E3355:F3355)=0,0,$G$11+SUM(E$12:$E3355)-SUM(F$12:$F3355))</f>
        <v>0</v>
      </c>
      <c r="H3355" s="51" t="str">
        <f ca="1">IF(IF(TYPE(MATCH($C$8,OFFSET([1]NKC!$D$10,H3354,0):'[1]NKC'!$D$5007,0)+H3354)=16,"",MATCH($C$8,OFFSET([1]NKC!$D$10,H3354,0):'[1]NKC'!$D$5007,0)+H3354)&lt;IF(TYPE(MATCH($C$8,OFFSET([1]NKC!$E$10,H3354,0):'[1]NKC'!$E$5007,0)+H3354)=16,"",MATCH($C$8,OFFSET([1]NKC!$E$10,H3354,0):'[1]NKC'!$E$5007,0)+H3354),IF(TYPE(MATCH($C$8,OFFSET([1]NKC!$D$10,H3354,0):'[1]NKC'!$D$5007,0)+H3354)=16,"",MATCH($C$8,OFFSET([1]NKC!$D$10,H3354,0):'[1]NKC'!$D$5007,0)+H3354),IF(TYPE(MATCH($C$8,OFFSET([1]NKC!$E$10,H3354,0):'[1]NKC'!$E$5007,0)+H3354)=16,"",MATCH($C$8,OFFSET([1]NKC!$E$10,H3354,0):'[1]NKC'!$E$5007,0)+H3354))</f>
        <v/>
      </c>
    </row>
    <row r="3356" spans="1:8" s="52" customFormat="1" ht="14.25" hidden="1">
      <c r="A3356" s="45" t="str">
        <f ca="1">IF($H3356="","",INDEX([1]NKC!$A$10:$A$5007,$H3356))</f>
        <v/>
      </c>
      <c r="B3356" s="46" t="str">
        <f ca="1">IF($H3356="","",INDEX([1]NKC!$B$10:$B$5007,$H3356))</f>
        <v/>
      </c>
      <c r="C3356" s="47" t="str">
        <f ca="1">IF($H3356="","",INDEX([1]NKC!$C$10:$C$5007,$H3356))</f>
        <v/>
      </c>
      <c r="D3356" s="48" t="str">
        <f ca="1">IF(IF($H3356="","",INDEX([1]NKC!$D$10:$D$5007,$H3356))=$C$8,IF($H3356="","",INDEX([1]NKC!$E$10:$E$5007,$H3356)),IF($H3356="","",INDEX([1]NKC!$D$10:$D$5007,$H3356)))</f>
        <v/>
      </c>
      <c r="E3356" s="49" t="str">
        <f ca="1">IF(IF($H3356="","",INDEX([1]NKC!$E$10:$E$5007,$H3356))=$C$8,"",IF($H3356="","",INDEX([1]NKC!$F$10:$F$5007,$H3356)))</f>
        <v/>
      </c>
      <c r="F3356" s="55" t="str">
        <f ca="1">IF(IF($H3356="","",INDEX([1]NKC!$D$10:$D$5007,$H3356))=$C$8,"",IF($H3356="","",INDEX([1]NKC!$F$10:$F$5007,$H3356)))</f>
        <v/>
      </c>
      <c r="G3356" s="50">
        <f ca="1">IF(SUM(E3356:F3356)=0,0,$G$11+SUM(E$12:$E3356)-SUM(F$12:$F3356))</f>
        <v>0</v>
      </c>
      <c r="H3356" s="51" t="str">
        <f ca="1">IF(IF(TYPE(MATCH($C$8,OFFSET([1]NKC!$D$10,H3355,0):'[1]NKC'!$D$5007,0)+H3355)=16,"",MATCH($C$8,OFFSET([1]NKC!$D$10,H3355,0):'[1]NKC'!$D$5007,0)+H3355)&lt;IF(TYPE(MATCH($C$8,OFFSET([1]NKC!$E$10,H3355,0):'[1]NKC'!$E$5007,0)+H3355)=16,"",MATCH($C$8,OFFSET([1]NKC!$E$10,H3355,0):'[1]NKC'!$E$5007,0)+H3355),IF(TYPE(MATCH($C$8,OFFSET([1]NKC!$D$10,H3355,0):'[1]NKC'!$D$5007,0)+H3355)=16,"",MATCH($C$8,OFFSET([1]NKC!$D$10,H3355,0):'[1]NKC'!$D$5007,0)+H3355),IF(TYPE(MATCH($C$8,OFFSET([1]NKC!$E$10,H3355,0):'[1]NKC'!$E$5007,0)+H3355)=16,"",MATCH($C$8,OFFSET([1]NKC!$E$10,H3355,0):'[1]NKC'!$E$5007,0)+H3355))</f>
        <v/>
      </c>
    </row>
    <row r="3357" spans="1:8" s="52" customFormat="1" ht="14.25" hidden="1">
      <c r="A3357" s="45" t="str">
        <f ca="1">IF($H3357="","",INDEX([1]NKC!$A$10:$A$5007,$H3357))</f>
        <v/>
      </c>
      <c r="B3357" s="46" t="str">
        <f ca="1">IF($H3357="","",INDEX([1]NKC!$B$10:$B$5007,$H3357))</f>
        <v/>
      </c>
      <c r="C3357" s="47" t="str">
        <f ca="1">IF($H3357="","",INDEX([1]NKC!$C$10:$C$5007,$H3357))</f>
        <v/>
      </c>
      <c r="D3357" s="48" t="str">
        <f ca="1">IF(IF($H3357="","",INDEX([1]NKC!$D$10:$D$5007,$H3357))=$C$8,IF($H3357="","",INDEX([1]NKC!$E$10:$E$5007,$H3357)),IF($H3357="","",INDEX([1]NKC!$D$10:$D$5007,$H3357)))</f>
        <v/>
      </c>
      <c r="E3357" s="49" t="str">
        <f ca="1">IF(IF($H3357="","",INDEX([1]NKC!$E$10:$E$5007,$H3357))=$C$8,"",IF($H3357="","",INDEX([1]NKC!$F$10:$F$5007,$H3357)))</f>
        <v/>
      </c>
      <c r="F3357" s="55" t="str">
        <f ca="1">IF(IF($H3357="","",INDEX([1]NKC!$D$10:$D$5007,$H3357))=$C$8,"",IF($H3357="","",INDEX([1]NKC!$F$10:$F$5007,$H3357)))</f>
        <v/>
      </c>
      <c r="G3357" s="50">
        <f ca="1">IF(SUM(E3357:F3357)=0,0,$G$11+SUM(E$12:$E3357)-SUM(F$12:$F3357))</f>
        <v>0</v>
      </c>
      <c r="H3357" s="51" t="str">
        <f ca="1">IF(IF(TYPE(MATCH($C$8,OFFSET([1]NKC!$D$10,H3356,0):'[1]NKC'!$D$5007,0)+H3356)=16,"",MATCH($C$8,OFFSET([1]NKC!$D$10,H3356,0):'[1]NKC'!$D$5007,0)+H3356)&lt;IF(TYPE(MATCH($C$8,OFFSET([1]NKC!$E$10,H3356,0):'[1]NKC'!$E$5007,0)+H3356)=16,"",MATCH($C$8,OFFSET([1]NKC!$E$10,H3356,0):'[1]NKC'!$E$5007,0)+H3356),IF(TYPE(MATCH($C$8,OFFSET([1]NKC!$D$10,H3356,0):'[1]NKC'!$D$5007,0)+H3356)=16,"",MATCH($C$8,OFFSET([1]NKC!$D$10,H3356,0):'[1]NKC'!$D$5007,0)+H3356),IF(TYPE(MATCH($C$8,OFFSET([1]NKC!$E$10,H3356,0):'[1]NKC'!$E$5007,0)+H3356)=16,"",MATCH($C$8,OFFSET([1]NKC!$E$10,H3356,0):'[1]NKC'!$E$5007,0)+H3356))</f>
        <v/>
      </c>
    </row>
    <row r="3358" spans="1:8" s="52" customFormat="1" ht="14.25" hidden="1">
      <c r="A3358" s="45" t="str">
        <f ca="1">IF($H3358="","",INDEX([1]NKC!$A$10:$A$5007,$H3358))</f>
        <v/>
      </c>
      <c r="B3358" s="46" t="str">
        <f ca="1">IF($H3358="","",INDEX([1]NKC!$B$10:$B$5007,$H3358))</f>
        <v/>
      </c>
      <c r="C3358" s="47" t="str">
        <f ca="1">IF($H3358="","",INDEX([1]NKC!$C$10:$C$5007,$H3358))</f>
        <v/>
      </c>
      <c r="D3358" s="48" t="str">
        <f ca="1">IF(IF($H3358="","",INDEX([1]NKC!$D$10:$D$5007,$H3358))=$C$8,IF($H3358="","",INDEX([1]NKC!$E$10:$E$5007,$H3358)),IF($H3358="","",INDEX([1]NKC!$D$10:$D$5007,$H3358)))</f>
        <v/>
      </c>
      <c r="E3358" s="49" t="str">
        <f ca="1">IF(IF($H3358="","",INDEX([1]NKC!$E$10:$E$5007,$H3358))=$C$8,"",IF($H3358="","",INDEX([1]NKC!$F$10:$F$5007,$H3358)))</f>
        <v/>
      </c>
      <c r="F3358" s="55" t="str">
        <f ca="1">IF(IF($H3358="","",INDEX([1]NKC!$D$10:$D$5007,$H3358))=$C$8,"",IF($H3358="","",INDEX([1]NKC!$F$10:$F$5007,$H3358)))</f>
        <v/>
      </c>
      <c r="G3358" s="50">
        <f ca="1">IF(SUM(E3358:F3358)=0,0,$G$11+SUM(E$12:$E3358)-SUM(F$12:$F3358))</f>
        <v>0</v>
      </c>
      <c r="H3358" s="51" t="str">
        <f ca="1">IF(IF(TYPE(MATCH($C$8,OFFSET([1]NKC!$D$10,H3357,0):'[1]NKC'!$D$5007,0)+H3357)=16,"",MATCH($C$8,OFFSET([1]NKC!$D$10,H3357,0):'[1]NKC'!$D$5007,0)+H3357)&lt;IF(TYPE(MATCH($C$8,OFFSET([1]NKC!$E$10,H3357,0):'[1]NKC'!$E$5007,0)+H3357)=16,"",MATCH($C$8,OFFSET([1]NKC!$E$10,H3357,0):'[1]NKC'!$E$5007,0)+H3357),IF(TYPE(MATCH($C$8,OFFSET([1]NKC!$D$10,H3357,0):'[1]NKC'!$D$5007,0)+H3357)=16,"",MATCH($C$8,OFFSET([1]NKC!$D$10,H3357,0):'[1]NKC'!$D$5007,0)+H3357),IF(TYPE(MATCH($C$8,OFFSET([1]NKC!$E$10,H3357,0):'[1]NKC'!$E$5007,0)+H3357)=16,"",MATCH($C$8,OFFSET([1]NKC!$E$10,H3357,0):'[1]NKC'!$E$5007,0)+H3357))</f>
        <v/>
      </c>
    </row>
    <row r="3359" spans="1:8" s="52" customFormat="1" ht="14.25" hidden="1">
      <c r="A3359" s="45" t="str">
        <f ca="1">IF($H3359="","",INDEX([1]NKC!$A$10:$A$5007,$H3359))</f>
        <v/>
      </c>
      <c r="B3359" s="46" t="str">
        <f ca="1">IF($H3359="","",INDEX([1]NKC!$B$10:$B$5007,$H3359))</f>
        <v/>
      </c>
      <c r="C3359" s="47" t="str">
        <f ca="1">IF($H3359="","",INDEX([1]NKC!$C$10:$C$5007,$H3359))</f>
        <v/>
      </c>
      <c r="D3359" s="48" t="str">
        <f ca="1">IF(IF($H3359="","",INDEX([1]NKC!$D$10:$D$5007,$H3359))=$C$8,IF($H3359="","",INDEX([1]NKC!$E$10:$E$5007,$H3359)),IF($H3359="","",INDEX([1]NKC!$D$10:$D$5007,$H3359)))</f>
        <v/>
      </c>
      <c r="E3359" s="49" t="str">
        <f ca="1">IF(IF($H3359="","",INDEX([1]NKC!$E$10:$E$5007,$H3359))=$C$8,"",IF($H3359="","",INDEX([1]NKC!$F$10:$F$5007,$H3359)))</f>
        <v/>
      </c>
      <c r="F3359" s="55" t="str">
        <f ca="1">IF(IF($H3359="","",INDEX([1]NKC!$D$10:$D$5007,$H3359))=$C$8,"",IF($H3359="","",INDEX([1]NKC!$F$10:$F$5007,$H3359)))</f>
        <v/>
      </c>
      <c r="G3359" s="50">
        <f ca="1">IF(SUM(E3359:F3359)=0,0,$G$11+SUM(E$12:$E3359)-SUM(F$12:$F3359))</f>
        <v>0</v>
      </c>
      <c r="H3359" s="51" t="str">
        <f ca="1">IF(IF(TYPE(MATCH($C$8,OFFSET([1]NKC!$D$10,H3358,0):'[1]NKC'!$D$5007,0)+H3358)=16,"",MATCH($C$8,OFFSET([1]NKC!$D$10,H3358,0):'[1]NKC'!$D$5007,0)+H3358)&lt;IF(TYPE(MATCH($C$8,OFFSET([1]NKC!$E$10,H3358,0):'[1]NKC'!$E$5007,0)+H3358)=16,"",MATCH($C$8,OFFSET([1]NKC!$E$10,H3358,0):'[1]NKC'!$E$5007,0)+H3358),IF(TYPE(MATCH($C$8,OFFSET([1]NKC!$D$10,H3358,0):'[1]NKC'!$D$5007,0)+H3358)=16,"",MATCH($C$8,OFFSET([1]NKC!$D$10,H3358,0):'[1]NKC'!$D$5007,0)+H3358),IF(TYPE(MATCH($C$8,OFFSET([1]NKC!$E$10,H3358,0):'[1]NKC'!$E$5007,0)+H3358)=16,"",MATCH($C$8,OFFSET([1]NKC!$E$10,H3358,0):'[1]NKC'!$E$5007,0)+H3358))</f>
        <v/>
      </c>
    </row>
    <row r="3360" spans="1:8" s="52" customFormat="1" ht="14.25" hidden="1">
      <c r="A3360" s="45" t="str">
        <f ca="1">IF($H3360="","",INDEX([1]NKC!$A$10:$A$5007,$H3360))</f>
        <v/>
      </c>
      <c r="B3360" s="46" t="str">
        <f ca="1">IF($H3360="","",INDEX([1]NKC!$B$10:$B$5007,$H3360))</f>
        <v/>
      </c>
      <c r="C3360" s="47" t="str">
        <f ca="1">IF($H3360="","",INDEX([1]NKC!$C$10:$C$5007,$H3360))</f>
        <v/>
      </c>
      <c r="D3360" s="48" t="str">
        <f ca="1">IF(IF($H3360="","",INDEX([1]NKC!$D$10:$D$5007,$H3360))=$C$8,IF($H3360="","",INDEX([1]NKC!$E$10:$E$5007,$H3360)),IF($H3360="","",INDEX([1]NKC!$D$10:$D$5007,$H3360)))</f>
        <v/>
      </c>
      <c r="E3360" s="49" t="str">
        <f ca="1">IF(IF($H3360="","",INDEX([1]NKC!$E$10:$E$5007,$H3360))=$C$8,"",IF($H3360="","",INDEX([1]NKC!$F$10:$F$5007,$H3360)))</f>
        <v/>
      </c>
      <c r="F3360" s="55" t="str">
        <f ca="1">IF(IF($H3360="","",INDEX([1]NKC!$D$10:$D$5007,$H3360))=$C$8,"",IF($H3360="","",INDEX([1]NKC!$F$10:$F$5007,$H3360)))</f>
        <v/>
      </c>
      <c r="G3360" s="50">
        <f ca="1">IF(SUM(E3360:F3360)=0,0,$G$11+SUM(E$12:$E3360)-SUM(F$12:$F3360))</f>
        <v>0</v>
      </c>
      <c r="H3360" s="51" t="str">
        <f ca="1">IF(IF(TYPE(MATCH($C$8,OFFSET([1]NKC!$D$10,H3359,0):'[1]NKC'!$D$5007,0)+H3359)=16,"",MATCH($C$8,OFFSET([1]NKC!$D$10,H3359,0):'[1]NKC'!$D$5007,0)+H3359)&lt;IF(TYPE(MATCH($C$8,OFFSET([1]NKC!$E$10,H3359,0):'[1]NKC'!$E$5007,0)+H3359)=16,"",MATCH($C$8,OFFSET([1]NKC!$E$10,H3359,0):'[1]NKC'!$E$5007,0)+H3359),IF(TYPE(MATCH($C$8,OFFSET([1]NKC!$D$10,H3359,0):'[1]NKC'!$D$5007,0)+H3359)=16,"",MATCH($C$8,OFFSET([1]NKC!$D$10,H3359,0):'[1]NKC'!$D$5007,0)+H3359),IF(TYPE(MATCH($C$8,OFFSET([1]NKC!$E$10,H3359,0):'[1]NKC'!$E$5007,0)+H3359)=16,"",MATCH($C$8,OFFSET([1]NKC!$E$10,H3359,0):'[1]NKC'!$E$5007,0)+H3359))</f>
        <v/>
      </c>
    </row>
    <row r="3361" spans="1:8" s="52" customFormat="1" ht="14.25" hidden="1">
      <c r="A3361" s="45" t="str">
        <f ca="1">IF($H3361="","",INDEX([1]NKC!$A$10:$A$5007,$H3361))</f>
        <v/>
      </c>
      <c r="B3361" s="46" t="str">
        <f ca="1">IF($H3361="","",INDEX([1]NKC!$B$10:$B$5007,$H3361))</f>
        <v/>
      </c>
      <c r="C3361" s="47" t="str">
        <f ca="1">IF($H3361="","",INDEX([1]NKC!$C$10:$C$5007,$H3361))</f>
        <v/>
      </c>
      <c r="D3361" s="48" t="str">
        <f ca="1">IF(IF($H3361="","",INDEX([1]NKC!$D$10:$D$5007,$H3361))=$C$8,IF($H3361="","",INDEX([1]NKC!$E$10:$E$5007,$H3361)),IF($H3361="","",INDEX([1]NKC!$D$10:$D$5007,$H3361)))</f>
        <v/>
      </c>
      <c r="E3361" s="49" t="str">
        <f ca="1">IF(IF($H3361="","",INDEX([1]NKC!$E$10:$E$5007,$H3361))=$C$8,"",IF($H3361="","",INDEX([1]NKC!$F$10:$F$5007,$H3361)))</f>
        <v/>
      </c>
      <c r="F3361" s="55" t="str">
        <f ca="1">IF(IF($H3361="","",INDEX([1]NKC!$D$10:$D$5007,$H3361))=$C$8,"",IF($H3361="","",INDEX([1]NKC!$F$10:$F$5007,$H3361)))</f>
        <v/>
      </c>
      <c r="G3361" s="50">
        <f ca="1">IF(SUM(E3361:F3361)=0,0,$G$11+SUM(E$12:$E3361)-SUM(F$12:$F3361))</f>
        <v>0</v>
      </c>
      <c r="H3361" s="51" t="str">
        <f ca="1">IF(IF(TYPE(MATCH($C$8,OFFSET([1]NKC!$D$10,H3360,0):'[1]NKC'!$D$5007,0)+H3360)=16,"",MATCH($C$8,OFFSET([1]NKC!$D$10,H3360,0):'[1]NKC'!$D$5007,0)+H3360)&lt;IF(TYPE(MATCH($C$8,OFFSET([1]NKC!$E$10,H3360,0):'[1]NKC'!$E$5007,0)+H3360)=16,"",MATCH($C$8,OFFSET([1]NKC!$E$10,H3360,0):'[1]NKC'!$E$5007,0)+H3360),IF(TYPE(MATCH($C$8,OFFSET([1]NKC!$D$10,H3360,0):'[1]NKC'!$D$5007,0)+H3360)=16,"",MATCH($C$8,OFFSET([1]NKC!$D$10,H3360,0):'[1]NKC'!$D$5007,0)+H3360),IF(TYPE(MATCH($C$8,OFFSET([1]NKC!$E$10,H3360,0):'[1]NKC'!$E$5007,0)+H3360)=16,"",MATCH($C$8,OFFSET([1]NKC!$E$10,H3360,0):'[1]NKC'!$E$5007,0)+H3360))</f>
        <v/>
      </c>
    </row>
    <row r="3362" spans="1:8" s="52" customFormat="1" ht="14.25" hidden="1">
      <c r="A3362" s="45" t="str">
        <f ca="1">IF($H3362="","",INDEX([1]NKC!$A$10:$A$5007,$H3362))</f>
        <v/>
      </c>
      <c r="B3362" s="46" t="str">
        <f ca="1">IF($H3362="","",INDEX([1]NKC!$B$10:$B$5007,$H3362))</f>
        <v/>
      </c>
      <c r="C3362" s="47" t="str">
        <f ca="1">IF($H3362="","",INDEX([1]NKC!$C$10:$C$5007,$H3362))</f>
        <v/>
      </c>
      <c r="D3362" s="48" t="str">
        <f ca="1">IF(IF($H3362="","",INDEX([1]NKC!$D$10:$D$5007,$H3362))=$C$8,IF($H3362="","",INDEX([1]NKC!$E$10:$E$5007,$H3362)),IF($H3362="","",INDEX([1]NKC!$D$10:$D$5007,$H3362)))</f>
        <v/>
      </c>
      <c r="E3362" s="49" t="str">
        <f ca="1">IF(IF($H3362="","",INDEX([1]NKC!$E$10:$E$5007,$H3362))=$C$8,"",IF($H3362="","",INDEX([1]NKC!$F$10:$F$5007,$H3362)))</f>
        <v/>
      </c>
      <c r="F3362" s="55" t="str">
        <f ca="1">IF(IF($H3362="","",INDEX([1]NKC!$D$10:$D$5007,$H3362))=$C$8,"",IF($H3362="","",INDEX([1]NKC!$F$10:$F$5007,$H3362)))</f>
        <v/>
      </c>
      <c r="G3362" s="50">
        <f ca="1">IF(SUM(E3362:F3362)=0,0,$G$11+SUM(E$12:$E3362)-SUM(F$12:$F3362))</f>
        <v>0</v>
      </c>
      <c r="H3362" s="51" t="str">
        <f ca="1">IF(IF(TYPE(MATCH($C$8,OFFSET([1]NKC!$D$10,H3361,0):'[1]NKC'!$D$5007,0)+H3361)=16,"",MATCH($C$8,OFFSET([1]NKC!$D$10,H3361,0):'[1]NKC'!$D$5007,0)+H3361)&lt;IF(TYPE(MATCH($C$8,OFFSET([1]NKC!$E$10,H3361,0):'[1]NKC'!$E$5007,0)+H3361)=16,"",MATCH($C$8,OFFSET([1]NKC!$E$10,H3361,0):'[1]NKC'!$E$5007,0)+H3361),IF(TYPE(MATCH($C$8,OFFSET([1]NKC!$D$10,H3361,0):'[1]NKC'!$D$5007,0)+H3361)=16,"",MATCH($C$8,OFFSET([1]NKC!$D$10,H3361,0):'[1]NKC'!$D$5007,0)+H3361),IF(TYPE(MATCH($C$8,OFFSET([1]NKC!$E$10,H3361,0):'[1]NKC'!$E$5007,0)+H3361)=16,"",MATCH($C$8,OFFSET([1]NKC!$E$10,H3361,0):'[1]NKC'!$E$5007,0)+H3361))</f>
        <v/>
      </c>
    </row>
    <row r="3363" spans="1:8" s="52" customFormat="1" ht="14.25" hidden="1">
      <c r="A3363" s="45" t="str">
        <f ca="1">IF($H3363="","",INDEX([1]NKC!$A$10:$A$5007,$H3363))</f>
        <v/>
      </c>
      <c r="B3363" s="46" t="str">
        <f ca="1">IF($H3363="","",INDEX([1]NKC!$B$10:$B$5007,$H3363))</f>
        <v/>
      </c>
      <c r="C3363" s="47" t="str">
        <f ca="1">IF($H3363="","",INDEX([1]NKC!$C$10:$C$5007,$H3363))</f>
        <v/>
      </c>
      <c r="D3363" s="48" t="str">
        <f ca="1">IF(IF($H3363="","",INDEX([1]NKC!$D$10:$D$5007,$H3363))=$C$8,IF($H3363="","",INDEX([1]NKC!$E$10:$E$5007,$H3363)),IF($H3363="","",INDEX([1]NKC!$D$10:$D$5007,$H3363)))</f>
        <v/>
      </c>
      <c r="E3363" s="49" t="str">
        <f ca="1">IF(IF($H3363="","",INDEX([1]NKC!$E$10:$E$5007,$H3363))=$C$8,"",IF($H3363="","",INDEX([1]NKC!$F$10:$F$5007,$H3363)))</f>
        <v/>
      </c>
      <c r="F3363" s="55" t="str">
        <f ca="1">IF(IF($H3363="","",INDEX([1]NKC!$D$10:$D$5007,$H3363))=$C$8,"",IF($H3363="","",INDEX([1]NKC!$F$10:$F$5007,$H3363)))</f>
        <v/>
      </c>
      <c r="G3363" s="50">
        <f ca="1">IF(SUM(E3363:F3363)=0,0,$G$11+SUM(E$12:$E3363)-SUM(F$12:$F3363))</f>
        <v>0</v>
      </c>
      <c r="H3363" s="51" t="str">
        <f ca="1">IF(IF(TYPE(MATCH($C$8,OFFSET([1]NKC!$D$10,H3362,0):'[1]NKC'!$D$5007,0)+H3362)=16,"",MATCH($C$8,OFFSET([1]NKC!$D$10,H3362,0):'[1]NKC'!$D$5007,0)+H3362)&lt;IF(TYPE(MATCH($C$8,OFFSET([1]NKC!$E$10,H3362,0):'[1]NKC'!$E$5007,0)+H3362)=16,"",MATCH($C$8,OFFSET([1]NKC!$E$10,H3362,0):'[1]NKC'!$E$5007,0)+H3362),IF(TYPE(MATCH($C$8,OFFSET([1]NKC!$D$10,H3362,0):'[1]NKC'!$D$5007,0)+H3362)=16,"",MATCH($C$8,OFFSET([1]NKC!$D$10,H3362,0):'[1]NKC'!$D$5007,0)+H3362),IF(TYPE(MATCH($C$8,OFFSET([1]NKC!$E$10,H3362,0):'[1]NKC'!$E$5007,0)+H3362)=16,"",MATCH($C$8,OFFSET([1]NKC!$E$10,H3362,0):'[1]NKC'!$E$5007,0)+H3362))</f>
        <v/>
      </c>
    </row>
    <row r="3364" spans="1:8" s="52" customFormat="1" ht="14.25" hidden="1">
      <c r="A3364" s="45" t="str">
        <f ca="1">IF($H3364="","",INDEX([1]NKC!$A$10:$A$5007,$H3364))</f>
        <v/>
      </c>
      <c r="B3364" s="46" t="str">
        <f ca="1">IF($H3364="","",INDEX([1]NKC!$B$10:$B$5007,$H3364))</f>
        <v/>
      </c>
      <c r="C3364" s="47" t="str">
        <f ca="1">IF($H3364="","",INDEX([1]NKC!$C$10:$C$5007,$H3364))</f>
        <v/>
      </c>
      <c r="D3364" s="48" t="str">
        <f ca="1">IF(IF($H3364="","",INDEX([1]NKC!$D$10:$D$5007,$H3364))=$C$8,IF($H3364="","",INDEX([1]NKC!$E$10:$E$5007,$H3364)),IF($H3364="","",INDEX([1]NKC!$D$10:$D$5007,$H3364)))</f>
        <v/>
      </c>
      <c r="E3364" s="49" t="str">
        <f ca="1">IF(IF($H3364="","",INDEX([1]NKC!$E$10:$E$5007,$H3364))=$C$8,"",IF($H3364="","",INDEX([1]NKC!$F$10:$F$5007,$H3364)))</f>
        <v/>
      </c>
      <c r="F3364" s="55" t="str">
        <f ca="1">IF(IF($H3364="","",INDEX([1]NKC!$D$10:$D$5007,$H3364))=$C$8,"",IF($H3364="","",INDEX([1]NKC!$F$10:$F$5007,$H3364)))</f>
        <v/>
      </c>
      <c r="G3364" s="50">
        <f ca="1">IF(SUM(E3364:F3364)=0,0,$G$11+SUM(E$12:$E3364)-SUM(F$12:$F3364))</f>
        <v>0</v>
      </c>
      <c r="H3364" s="51" t="str">
        <f ca="1">IF(IF(TYPE(MATCH($C$8,OFFSET([1]NKC!$D$10,H3363,0):'[1]NKC'!$D$5007,0)+H3363)=16,"",MATCH($C$8,OFFSET([1]NKC!$D$10,H3363,0):'[1]NKC'!$D$5007,0)+H3363)&lt;IF(TYPE(MATCH($C$8,OFFSET([1]NKC!$E$10,H3363,0):'[1]NKC'!$E$5007,0)+H3363)=16,"",MATCH($C$8,OFFSET([1]NKC!$E$10,H3363,0):'[1]NKC'!$E$5007,0)+H3363),IF(TYPE(MATCH($C$8,OFFSET([1]NKC!$D$10,H3363,0):'[1]NKC'!$D$5007,0)+H3363)=16,"",MATCH($C$8,OFFSET([1]NKC!$D$10,H3363,0):'[1]NKC'!$D$5007,0)+H3363),IF(TYPE(MATCH($C$8,OFFSET([1]NKC!$E$10,H3363,0):'[1]NKC'!$E$5007,0)+H3363)=16,"",MATCH($C$8,OFFSET([1]NKC!$E$10,H3363,0):'[1]NKC'!$E$5007,0)+H3363))</f>
        <v/>
      </c>
    </row>
    <row r="3365" spans="1:8" s="52" customFormat="1" ht="14.25" hidden="1">
      <c r="A3365" s="45" t="str">
        <f ca="1">IF($H3365="","",INDEX([1]NKC!$A$10:$A$5007,$H3365))</f>
        <v/>
      </c>
      <c r="B3365" s="46" t="str">
        <f ca="1">IF($H3365="","",INDEX([1]NKC!$B$10:$B$5007,$H3365))</f>
        <v/>
      </c>
      <c r="C3365" s="47" t="str">
        <f ca="1">IF($H3365="","",INDEX([1]NKC!$C$10:$C$5007,$H3365))</f>
        <v/>
      </c>
      <c r="D3365" s="48" t="str">
        <f ca="1">IF(IF($H3365="","",INDEX([1]NKC!$D$10:$D$5007,$H3365))=$C$8,IF($H3365="","",INDEX([1]NKC!$E$10:$E$5007,$H3365)),IF($H3365="","",INDEX([1]NKC!$D$10:$D$5007,$H3365)))</f>
        <v/>
      </c>
      <c r="E3365" s="49" t="str">
        <f ca="1">IF(IF($H3365="","",INDEX([1]NKC!$E$10:$E$5007,$H3365))=$C$8,"",IF($H3365="","",INDEX([1]NKC!$F$10:$F$5007,$H3365)))</f>
        <v/>
      </c>
      <c r="F3365" s="55" t="str">
        <f ca="1">IF(IF($H3365="","",INDEX([1]NKC!$D$10:$D$5007,$H3365))=$C$8,"",IF($H3365="","",INDEX([1]NKC!$F$10:$F$5007,$H3365)))</f>
        <v/>
      </c>
      <c r="G3365" s="50">
        <f ca="1">IF(SUM(E3365:F3365)=0,0,$G$11+SUM(E$12:$E3365)-SUM(F$12:$F3365))</f>
        <v>0</v>
      </c>
      <c r="H3365" s="51" t="str">
        <f ca="1">IF(IF(TYPE(MATCH($C$8,OFFSET([1]NKC!$D$10,H3364,0):'[1]NKC'!$D$5007,0)+H3364)=16,"",MATCH($C$8,OFFSET([1]NKC!$D$10,H3364,0):'[1]NKC'!$D$5007,0)+H3364)&lt;IF(TYPE(MATCH($C$8,OFFSET([1]NKC!$E$10,H3364,0):'[1]NKC'!$E$5007,0)+H3364)=16,"",MATCH($C$8,OFFSET([1]NKC!$E$10,H3364,0):'[1]NKC'!$E$5007,0)+H3364),IF(TYPE(MATCH($C$8,OFFSET([1]NKC!$D$10,H3364,0):'[1]NKC'!$D$5007,0)+H3364)=16,"",MATCH($C$8,OFFSET([1]NKC!$D$10,H3364,0):'[1]NKC'!$D$5007,0)+H3364),IF(TYPE(MATCH($C$8,OFFSET([1]NKC!$E$10,H3364,0):'[1]NKC'!$E$5007,0)+H3364)=16,"",MATCH($C$8,OFFSET([1]NKC!$E$10,H3364,0):'[1]NKC'!$E$5007,0)+H3364))</f>
        <v/>
      </c>
    </row>
    <row r="3366" spans="1:8" s="52" customFormat="1" ht="14.25" hidden="1">
      <c r="A3366" s="45" t="str">
        <f ca="1">IF($H3366="","",INDEX([1]NKC!$A$10:$A$5007,$H3366))</f>
        <v/>
      </c>
      <c r="B3366" s="46" t="str">
        <f ca="1">IF($H3366="","",INDEX([1]NKC!$B$10:$B$5007,$H3366))</f>
        <v/>
      </c>
      <c r="C3366" s="47" t="str">
        <f ca="1">IF($H3366="","",INDEX([1]NKC!$C$10:$C$5007,$H3366))</f>
        <v/>
      </c>
      <c r="D3366" s="48" t="str">
        <f ca="1">IF(IF($H3366="","",INDEX([1]NKC!$D$10:$D$5007,$H3366))=$C$8,IF($H3366="","",INDEX([1]NKC!$E$10:$E$5007,$H3366)),IF($H3366="","",INDEX([1]NKC!$D$10:$D$5007,$H3366)))</f>
        <v/>
      </c>
      <c r="E3366" s="49" t="str">
        <f ca="1">IF(IF($H3366="","",INDEX([1]NKC!$E$10:$E$5007,$H3366))=$C$8,"",IF($H3366="","",INDEX([1]NKC!$F$10:$F$5007,$H3366)))</f>
        <v/>
      </c>
      <c r="F3366" s="55" t="str">
        <f ca="1">IF(IF($H3366="","",INDEX([1]NKC!$D$10:$D$5007,$H3366))=$C$8,"",IF($H3366="","",INDEX([1]NKC!$F$10:$F$5007,$H3366)))</f>
        <v/>
      </c>
      <c r="G3366" s="50">
        <f ca="1">IF(SUM(E3366:F3366)=0,0,$G$11+SUM(E$12:$E3366)-SUM(F$12:$F3366))</f>
        <v>0</v>
      </c>
      <c r="H3366" s="51" t="str">
        <f ca="1">IF(IF(TYPE(MATCH($C$8,OFFSET([1]NKC!$D$10,H3365,0):'[1]NKC'!$D$5007,0)+H3365)=16,"",MATCH($C$8,OFFSET([1]NKC!$D$10,H3365,0):'[1]NKC'!$D$5007,0)+H3365)&lt;IF(TYPE(MATCH($C$8,OFFSET([1]NKC!$E$10,H3365,0):'[1]NKC'!$E$5007,0)+H3365)=16,"",MATCH($C$8,OFFSET([1]NKC!$E$10,H3365,0):'[1]NKC'!$E$5007,0)+H3365),IF(TYPE(MATCH($C$8,OFFSET([1]NKC!$D$10,H3365,0):'[1]NKC'!$D$5007,0)+H3365)=16,"",MATCH($C$8,OFFSET([1]NKC!$D$10,H3365,0):'[1]NKC'!$D$5007,0)+H3365),IF(TYPE(MATCH($C$8,OFFSET([1]NKC!$E$10,H3365,0):'[1]NKC'!$E$5007,0)+H3365)=16,"",MATCH($C$8,OFFSET([1]NKC!$E$10,H3365,0):'[1]NKC'!$E$5007,0)+H3365))</f>
        <v/>
      </c>
    </row>
    <row r="3367" spans="1:8" s="52" customFormat="1" ht="14.25" hidden="1">
      <c r="A3367" s="45" t="str">
        <f ca="1">IF($H3367="","",INDEX([1]NKC!$A$10:$A$5007,$H3367))</f>
        <v/>
      </c>
      <c r="B3367" s="46" t="str">
        <f ca="1">IF($H3367="","",INDEX([1]NKC!$B$10:$B$5007,$H3367))</f>
        <v/>
      </c>
      <c r="C3367" s="47" t="str">
        <f ca="1">IF($H3367="","",INDEX([1]NKC!$C$10:$C$5007,$H3367))</f>
        <v/>
      </c>
      <c r="D3367" s="48" t="str">
        <f ca="1">IF(IF($H3367="","",INDEX([1]NKC!$D$10:$D$5007,$H3367))=$C$8,IF($H3367="","",INDEX([1]NKC!$E$10:$E$5007,$H3367)),IF($H3367="","",INDEX([1]NKC!$D$10:$D$5007,$H3367)))</f>
        <v/>
      </c>
      <c r="E3367" s="49" t="str">
        <f ca="1">IF(IF($H3367="","",INDEX([1]NKC!$E$10:$E$5007,$H3367))=$C$8,"",IF($H3367="","",INDEX([1]NKC!$F$10:$F$5007,$H3367)))</f>
        <v/>
      </c>
      <c r="F3367" s="55" t="str">
        <f ca="1">IF(IF($H3367="","",INDEX([1]NKC!$D$10:$D$5007,$H3367))=$C$8,"",IF($H3367="","",INDEX([1]NKC!$F$10:$F$5007,$H3367)))</f>
        <v/>
      </c>
      <c r="G3367" s="50">
        <f ca="1">IF(SUM(E3367:F3367)=0,0,$G$11+SUM(E$12:$E3367)-SUM(F$12:$F3367))</f>
        <v>0</v>
      </c>
      <c r="H3367" s="51" t="str">
        <f ca="1">IF(IF(TYPE(MATCH($C$8,OFFSET([1]NKC!$D$10,H3366,0):'[1]NKC'!$D$5007,0)+H3366)=16,"",MATCH($C$8,OFFSET([1]NKC!$D$10,H3366,0):'[1]NKC'!$D$5007,0)+H3366)&lt;IF(TYPE(MATCH($C$8,OFFSET([1]NKC!$E$10,H3366,0):'[1]NKC'!$E$5007,0)+H3366)=16,"",MATCH($C$8,OFFSET([1]NKC!$E$10,H3366,0):'[1]NKC'!$E$5007,0)+H3366),IF(TYPE(MATCH($C$8,OFFSET([1]NKC!$D$10,H3366,0):'[1]NKC'!$D$5007,0)+H3366)=16,"",MATCH($C$8,OFFSET([1]NKC!$D$10,H3366,0):'[1]NKC'!$D$5007,0)+H3366),IF(TYPE(MATCH($C$8,OFFSET([1]NKC!$E$10,H3366,0):'[1]NKC'!$E$5007,0)+H3366)=16,"",MATCH($C$8,OFFSET([1]NKC!$E$10,H3366,0):'[1]NKC'!$E$5007,0)+H3366))</f>
        <v/>
      </c>
    </row>
    <row r="3368" spans="1:8" s="52" customFormat="1" ht="14.25" hidden="1">
      <c r="A3368" s="45" t="str">
        <f ca="1">IF($H3368="","",INDEX([1]NKC!$A$10:$A$5007,$H3368))</f>
        <v/>
      </c>
      <c r="B3368" s="46" t="str">
        <f ca="1">IF($H3368="","",INDEX([1]NKC!$B$10:$B$5007,$H3368))</f>
        <v/>
      </c>
      <c r="C3368" s="47" t="str">
        <f ca="1">IF($H3368="","",INDEX([1]NKC!$C$10:$C$5007,$H3368))</f>
        <v/>
      </c>
      <c r="D3368" s="48" t="str">
        <f ca="1">IF(IF($H3368="","",INDEX([1]NKC!$D$10:$D$5007,$H3368))=$C$8,IF($H3368="","",INDEX([1]NKC!$E$10:$E$5007,$H3368)),IF($H3368="","",INDEX([1]NKC!$D$10:$D$5007,$H3368)))</f>
        <v/>
      </c>
      <c r="E3368" s="49" t="str">
        <f ca="1">IF(IF($H3368="","",INDEX([1]NKC!$E$10:$E$5007,$H3368))=$C$8,"",IF($H3368="","",INDEX([1]NKC!$F$10:$F$5007,$H3368)))</f>
        <v/>
      </c>
      <c r="F3368" s="55" t="str">
        <f ca="1">IF(IF($H3368="","",INDEX([1]NKC!$D$10:$D$5007,$H3368))=$C$8,"",IF($H3368="","",INDEX([1]NKC!$F$10:$F$5007,$H3368)))</f>
        <v/>
      </c>
      <c r="G3368" s="50">
        <f ca="1">IF(SUM(E3368:F3368)=0,0,$G$11+SUM(E$12:$E3368)-SUM(F$12:$F3368))</f>
        <v>0</v>
      </c>
      <c r="H3368" s="51" t="str">
        <f ca="1">IF(IF(TYPE(MATCH($C$8,OFFSET([1]NKC!$D$10,H3367,0):'[1]NKC'!$D$5007,0)+H3367)=16,"",MATCH($C$8,OFFSET([1]NKC!$D$10,H3367,0):'[1]NKC'!$D$5007,0)+H3367)&lt;IF(TYPE(MATCH($C$8,OFFSET([1]NKC!$E$10,H3367,0):'[1]NKC'!$E$5007,0)+H3367)=16,"",MATCH($C$8,OFFSET([1]NKC!$E$10,H3367,0):'[1]NKC'!$E$5007,0)+H3367),IF(TYPE(MATCH($C$8,OFFSET([1]NKC!$D$10,H3367,0):'[1]NKC'!$D$5007,0)+H3367)=16,"",MATCH($C$8,OFFSET([1]NKC!$D$10,H3367,0):'[1]NKC'!$D$5007,0)+H3367),IF(TYPE(MATCH($C$8,OFFSET([1]NKC!$E$10,H3367,0):'[1]NKC'!$E$5007,0)+H3367)=16,"",MATCH($C$8,OFFSET([1]NKC!$E$10,H3367,0):'[1]NKC'!$E$5007,0)+H3367))</f>
        <v/>
      </c>
    </row>
    <row r="3369" spans="1:8" s="52" customFormat="1" ht="14.25" hidden="1">
      <c r="A3369" s="45" t="str">
        <f ca="1">IF($H3369="","",INDEX([1]NKC!$A$10:$A$5007,$H3369))</f>
        <v/>
      </c>
      <c r="B3369" s="46" t="str">
        <f ca="1">IF($H3369="","",INDEX([1]NKC!$B$10:$B$5007,$H3369))</f>
        <v/>
      </c>
      <c r="C3369" s="47" t="str">
        <f ca="1">IF($H3369="","",INDEX([1]NKC!$C$10:$C$5007,$H3369))</f>
        <v/>
      </c>
      <c r="D3369" s="48" t="str">
        <f ca="1">IF(IF($H3369="","",INDEX([1]NKC!$D$10:$D$5007,$H3369))=$C$8,IF($H3369="","",INDEX([1]NKC!$E$10:$E$5007,$H3369)),IF($H3369="","",INDEX([1]NKC!$D$10:$D$5007,$H3369)))</f>
        <v/>
      </c>
      <c r="E3369" s="49" t="str">
        <f ca="1">IF(IF($H3369="","",INDEX([1]NKC!$E$10:$E$5007,$H3369))=$C$8,"",IF($H3369="","",INDEX([1]NKC!$F$10:$F$5007,$H3369)))</f>
        <v/>
      </c>
      <c r="F3369" s="55" t="str">
        <f ca="1">IF(IF($H3369="","",INDEX([1]NKC!$D$10:$D$5007,$H3369))=$C$8,"",IF($H3369="","",INDEX([1]NKC!$F$10:$F$5007,$H3369)))</f>
        <v/>
      </c>
      <c r="G3369" s="50">
        <f ca="1">IF(SUM(E3369:F3369)=0,0,$G$11+SUM(E$12:$E3369)-SUM(F$12:$F3369))</f>
        <v>0</v>
      </c>
      <c r="H3369" s="51" t="str">
        <f ca="1">IF(IF(TYPE(MATCH($C$8,OFFSET([1]NKC!$D$10,H3368,0):'[1]NKC'!$D$5007,0)+H3368)=16,"",MATCH($C$8,OFFSET([1]NKC!$D$10,H3368,0):'[1]NKC'!$D$5007,0)+H3368)&lt;IF(TYPE(MATCH($C$8,OFFSET([1]NKC!$E$10,H3368,0):'[1]NKC'!$E$5007,0)+H3368)=16,"",MATCH($C$8,OFFSET([1]NKC!$E$10,H3368,0):'[1]NKC'!$E$5007,0)+H3368),IF(TYPE(MATCH($C$8,OFFSET([1]NKC!$D$10,H3368,0):'[1]NKC'!$D$5007,0)+H3368)=16,"",MATCH($C$8,OFFSET([1]NKC!$D$10,H3368,0):'[1]NKC'!$D$5007,0)+H3368),IF(TYPE(MATCH($C$8,OFFSET([1]NKC!$E$10,H3368,0):'[1]NKC'!$E$5007,0)+H3368)=16,"",MATCH($C$8,OFFSET([1]NKC!$E$10,H3368,0):'[1]NKC'!$E$5007,0)+H3368))</f>
        <v/>
      </c>
    </row>
    <row r="3370" spans="1:8" s="52" customFormat="1" ht="14.25" hidden="1">
      <c r="A3370" s="45" t="str">
        <f ca="1">IF($H3370="","",INDEX([1]NKC!$A$10:$A$5007,$H3370))</f>
        <v/>
      </c>
      <c r="B3370" s="46" t="str">
        <f ca="1">IF($H3370="","",INDEX([1]NKC!$B$10:$B$5007,$H3370))</f>
        <v/>
      </c>
      <c r="C3370" s="47" t="str">
        <f ca="1">IF($H3370="","",INDEX([1]NKC!$C$10:$C$5007,$H3370))</f>
        <v/>
      </c>
      <c r="D3370" s="48" t="str">
        <f ca="1">IF(IF($H3370="","",INDEX([1]NKC!$D$10:$D$5007,$H3370))=$C$8,IF($H3370="","",INDEX([1]NKC!$E$10:$E$5007,$H3370)),IF($H3370="","",INDEX([1]NKC!$D$10:$D$5007,$H3370)))</f>
        <v/>
      </c>
      <c r="E3370" s="49" t="str">
        <f ca="1">IF(IF($H3370="","",INDEX([1]NKC!$E$10:$E$5007,$H3370))=$C$8,"",IF($H3370="","",INDEX([1]NKC!$F$10:$F$5007,$H3370)))</f>
        <v/>
      </c>
      <c r="F3370" s="55" t="str">
        <f ca="1">IF(IF($H3370="","",INDEX([1]NKC!$D$10:$D$5007,$H3370))=$C$8,"",IF($H3370="","",INDEX([1]NKC!$F$10:$F$5007,$H3370)))</f>
        <v/>
      </c>
      <c r="G3370" s="50">
        <f ca="1">IF(SUM(E3370:F3370)=0,0,$G$11+SUM(E$12:$E3370)-SUM(F$12:$F3370))</f>
        <v>0</v>
      </c>
      <c r="H3370" s="51" t="str">
        <f ca="1">IF(IF(TYPE(MATCH($C$8,OFFSET([1]NKC!$D$10,H3369,0):'[1]NKC'!$D$5007,0)+H3369)=16,"",MATCH($C$8,OFFSET([1]NKC!$D$10,H3369,0):'[1]NKC'!$D$5007,0)+H3369)&lt;IF(TYPE(MATCH($C$8,OFFSET([1]NKC!$E$10,H3369,0):'[1]NKC'!$E$5007,0)+H3369)=16,"",MATCH($C$8,OFFSET([1]NKC!$E$10,H3369,0):'[1]NKC'!$E$5007,0)+H3369),IF(TYPE(MATCH($C$8,OFFSET([1]NKC!$D$10,H3369,0):'[1]NKC'!$D$5007,0)+H3369)=16,"",MATCH($C$8,OFFSET([1]NKC!$D$10,H3369,0):'[1]NKC'!$D$5007,0)+H3369),IF(TYPE(MATCH($C$8,OFFSET([1]NKC!$E$10,H3369,0):'[1]NKC'!$E$5007,0)+H3369)=16,"",MATCH($C$8,OFFSET([1]NKC!$E$10,H3369,0):'[1]NKC'!$E$5007,0)+H3369))</f>
        <v/>
      </c>
    </row>
    <row r="3371" spans="1:8" s="52" customFormat="1" ht="14.25" hidden="1">
      <c r="A3371" s="45" t="str">
        <f ca="1">IF($H3371="","",INDEX([1]NKC!$A$10:$A$5007,$H3371))</f>
        <v/>
      </c>
      <c r="B3371" s="46" t="str">
        <f ca="1">IF($H3371="","",INDEX([1]NKC!$B$10:$B$5007,$H3371))</f>
        <v/>
      </c>
      <c r="C3371" s="47" t="str">
        <f ca="1">IF($H3371="","",INDEX([1]NKC!$C$10:$C$5007,$H3371))</f>
        <v/>
      </c>
      <c r="D3371" s="48" t="str">
        <f ca="1">IF(IF($H3371="","",INDEX([1]NKC!$D$10:$D$5007,$H3371))=$C$8,IF($H3371="","",INDEX([1]NKC!$E$10:$E$5007,$H3371)),IF($H3371="","",INDEX([1]NKC!$D$10:$D$5007,$H3371)))</f>
        <v/>
      </c>
      <c r="E3371" s="49" t="str">
        <f ca="1">IF(IF($H3371="","",INDEX([1]NKC!$E$10:$E$5007,$H3371))=$C$8,"",IF($H3371="","",INDEX([1]NKC!$F$10:$F$5007,$H3371)))</f>
        <v/>
      </c>
      <c r="F3371" s="55" t="str">
        <f ca="1">IF(IF($H3371="","",INDEX([1]NKC!$D$10:$D$5007,$H3371))=$C$8,"",IF($H3371="","",INDEX([1]NKC!$F$10:$F$5007,$H3371)))</f>
        <v/>
      </c>
      <c r="G3371" s="50">
        <f ca="1">IF(SUM(E3371:F3371)=0,0,$G$11+SUM(E$12:$E3371)-SUM(F$12:$F3371))</f>
        <v>0</v>
      </c>
      <c r="H3371" s="51" t="str">
        <f ca="1">IF(IF(TYPE(MATCH($C$8,OFFSET([1]NKC!$D$10,H3370,0):'[1]NKC'!$D$5007,0)+H3370)=16,"",MATCH($C$8,OFFSET([1]NKC!$D$10,H3370,0):'[1]NKC'!$D$5007,0)+H3370)&lt;IF(TYPE(MATCH($C$8,OFFSET([1]NKC!$E$10,H3370,0):'[1]NKC'!$E$5007,0)+H3370)=16,"",MATCH($C$8,OFFSET([1]NKC!$E$10,H3370,0):'[1]NKC'!$E$5007,0)+H3370),IF(TYPE(MATCH($C$8,OFFSET([1]NKC!$D$10,H3370,0):'[1]NKC'!$D$5007,0)+H3370)=16,"",MATCH($C$8,OFFSET([1]NKC!$D$10,H3370,0):'[1]NKC'!$D$5007,0)+H3370),IF(TYPE(MATCH($C$8,OFFSET([1]NKC!$E$10,H3370,0):'[1]NKC'!$E$5007,0)+H3370)=16,"",MATCH($C$8,OFFSET([1]NKC!$E$10,H3370,0):'[1]NKC'!$E$5007,0)+H3370))</f>
        <v/>
      </c>
    </row>
    <row r="3372" spans="1:8" s="52" customFormat="1" ht="14.25" hidden="1">
      <c r="A3372" s="45" t="str">
        <f ca="1">IF($H3372="","",INDEX([1]NKC!$A$10:$A$5007,$H3372))</f>
        <v/>
      </c>
      <c r="B3372" s="46" t="str">
        <f ca="1">IF($H3372="","",INDEX([1]NKC!$B$10:$B$5007,$H3372))</f>
        <v/>
      </c>
      <c r="C3372" s="47" t="str">
        <f ca="1">IF($H3372="","",INDEX([1]NKC!$C$10:$C$5007,$H3372))</f>
        <v/>
      </c>
      <c r="D3372" s="48" t="str">
        <f ca="1">IF(IF($H3372="","",INDEX([1]NKC!$D$10:$D$5007,$H3372))=$C$8,IF($H3372="","",INDEX([1]NKC!$E$10:$E$5007,$H3372)),IF($H3372="","",INDEX([1]NKC!$D$10:$D$5007,$H3372)))</f>
        <v/>
      </c>
      <c r="E3372" s="49" t="str">
        <f ca="1">IF(IF($H3372="","",INDEX([1]NKC!$E$10:$E$5007,$H3372))=$C$8,"",IF($H3372="","",INDEX([1]NKC!$F$10:$F$5007,$H3372)))</f>
        <v/>
      </c>
      <c r="F3372" s="55" t="str">
        <f ca="1">IF(IF($H3372="","",INDEX([1]NKC!$D$10:$D$5007,$H3372))=$C$8,"",IF($H3372="","",INDEX([1]NKC!$F$10:$F$5007,$H3372)))</f>
        <v/>
      </c>
      <c r="G3372" s="50">
        <f ca="1">IF(SUM(E3372:F3372)=0,0,$G$11+SUM(E$12:$E3372)-SUM(F$12:$F3372))</f>
        <v>0</v>
      </c>
      <c r="H3372" s="51" t="str">
        <f ca="1">IF(IF(TYPE(MATCH($C$8,OFFSET([1]NKC!$D$10,H3371,0):'[1]NKC'!$D$5007,0)+H3371)=16,"",MATCH($C$8,OFFSET([1]NKC!$D$10,H3371,0):'[1]NKC'!$D$5007,0)+H3371)&lt;IF(TYPE(MATCH($C$8,OFFSET([1]NKC!$E$10,H3371,0):'[1]NKC'!$E$5007,0)+H3371)=16,"",MATCH($C$8,OFFSET([1]NKC!$E$10,H3371,0):'[1]NKC'!$E$5007,0)+H3371),IF(TYPE(MATCH($C$8,OFFSET([1]NKC!$D$10,H3371,0):'[1]NKC'!$D$5007,0)+H3371)=16,"",MATCH($C$8,OFFSET([1]NKC!$D$10,H3371,0):'[1]NKC'!$D$5007,0)+H3371),IF(TYPE(MATCH($C$8,OFFSET([1]NKC!$E$10,H3371,0):'[1]NKC'!$E$5007,0)+H3371)=16,"",MATCH($C$8,OFFSET([1]NKC!$E$10,H3371,0):'[1]NKC'!$E$5007,0)+H3371))</f>
        <v/>
      </c>
    </row>
    <row r="3373" spans="1:8" s="52" customFormat="1" ht="14.25" hidden="1">
      <c r="A3373" s="45" t="str">
        <f ca="1">IF($H3373="","",INDEX([1]NKC!$A$10:$A$5007,$H3373))</f>
        <v/>
      </c>
      <c r="B3373" s="46" t="str">
        <f ca="1">IF($H3373="","",INDEX([1]NKC!$B$10:$B$5007,$H3373))</f>
        <v/>
      </c>
      <c r="C3373" s="47" t="str">
        <f ca="1">IF($H3373="","",INDEX([1]NKC!$C$10:$C$5007,$H3373))</f>
        <v/>
      </c>
      <c r="D3373" s="48" t="str">
        <f ca="1">IF(IF($H3373="","",INDEX([1]NKC!$D$10:$D$5007,$H3373))=$C$8,IF($H3373="","",INDEX([1]NKC!$E$10:$E$5007,$H3373)),IF($H3373="","",INDEX([1]NKC!$D$10:$D$5007,$H3373)))</f>
        <v/>
      </c>
      <c r="E3373" s="49" t="str">
        <f ca="1">IF(IF($H3373="","",INDEX([1]NKC!$E$10:$E$5007,$H3373))=$C$8,"",IF($H3373="","",INDEX([1]NKC!$F$10:$F$5007,$H3373)))</f>
        <v/>
      </c>
      <c r="F3373" s="55" t="str">
        <f ca="1">IF(IF($H3373="","",INDEX([1]NKC!$D$10:$D$5007,$H3373))=$C$8,"",IF($H3373="","",INDEX([1]NKC!$F$10:$F$5007,$H3373)))</f>
        <v/>
      </c>
      <c r="G3373" s="50">
        <f ca="1">IF(SUM(E3373:F3373)=0,0,$G$11+SUM(E$12:$E3373)-SUM(F$12:$F3373))</f>
        <v>0</v>
      </c>
      <c r="H3373" s="51" t="str">
        <f ca="1">IF(IF(TYPE(MATCH($C$8,OFFSET([1]NKC!$D$10,H3372,0):'[1]NKC'!$D$5007,0)+H3372)=16,"",MATCH($C$8,OFFSET([1]NKC!$D$10,H3372,0):'[1]NKC'!$D$5007,0)+H3372)&lt;IF(TYPE(MATCH($C$8,OFFSET([1]NKC!$E$10,H3372,0):'[1]NKC'!$E$5007,0)+H3372)=16,"",MATCH($C$8,OFFSET([1]NKC!$E$10,H3372,0):'[1]NKC'!$E$5007,0)+H3372),IF(TYPE(MATCH($C$8,OFFSET([1]NKC!$D$10,H3372,0):'[1]NKC'!$D$5007,0)+H3372)=16,"",MATCH($C$8,OFFSET([1]NKC!$D$10,H3372,0):'[1]NKC'!$D$5007,0)+H3372),IF(TYPE(MATCH($C$8,OFFSET([1]NKC!$E$10,H3372,0):'[1]NKC'!$E$5007,0)+H3372)=16,"",MATCH($C$8,OFFSET([1]NKC!$E$10,H3372,0):'[1]NKC'!$E$5007,0)+H3372))</f>
        <v/>
      </c>
    </row>
    <row r="3374" spans="1:8" s="52" customFormat="1" ht="14.25" hidden="1">
      <c r="A3374" s="45" t="str">
        <f ca="1">IF($H3374="","",INDEX([1]NKC!$A$10:$A$5007,$H3374))</f>
        <v/>
      </c>
      <c r="B3374" s="46" t="str">
        <f ca="1">IF($H3374="","",INDEX([1]NKC!$B$10:$B$5007,$H3374))</f>
        <v/>
      </c>
      <c r="C3374" s="47" t="str">
        <f ca="1">IF($H3374="","",INDEX([1]NKC!$C$10:$C$5007,$H3374))</f>
        <v/>
      </c>
      <c r="D3374" s="48" t="str">
        <f ca="1">IF(IF($H3374="","",INDEX([1]NKC!$D$10:$D$5007,$H3374))=$C$8,IF($H3374="","",INDEX([1]NKC!$E$10:$E$5007,$H3374)),IF($H3374="","",INDEX([1]NKC!$D$10:$D$5007,$H3374)))</f>
        <v/>
      </c>
      <c r="E3374" s="49" t="str">
        <f ca="1">IF(IF($H3374="","",INDEX([1]NKC!$E$10:$E$5007,$H3374))=$C$8,"",IF($H3374="","",INDEX([1]NKC!$F$10:$F$5007,$H3374)))</f>
        <v/>
      </c>
      <c r="F3374" s="55" t="str">
        <f ca="1">IF(IF($H3374="","",INDEX([1]NKC!$D$10:$D$5007,$H3374))=$C$8,"",IF($H3374="","",INDEX([1]NKC!$F$10:$F$5007,$H3374)))</f>
        <v/>
      </c>
      <c r="G3374" s="50">
        <f ca="1">IF(SUM(E3374:F3374)=0,0,$G$11+SUM(E$12:$E3374)-SUM(F$12:$F3374))</f>
        <v>0</v>
      </c>
      <c r="H3374" s="51" t="str">
        <f ca="1">IF(IF(TYPE(MATCH($C$8,OFFSET([1]NKC!$D$10,H3373,0):'[1]NKC'!$D$5007,0)+H3373)=16,"",MATCH($C$8,OFFSET([1]NKC!$D$10,H3373,0):'[1]NKC'!$D$5007,0)+H3373)&lt;IF(TYPE(MATCH($C$8,OFFSET([1]NKC!$E$10,H3373,0):'[1]NKC'!$E$5007,0)+H3373)=16,"",MATCH($C$8,OFFSET([1]NKC!$E$10,H3373,0):'[1]NKC'!$E$5007,0)+H3373),IF(TYPE(MATCH($C$8,OFFSET([1]NKC!$D$10,H3373,0):'[1]NKC'!$D$5007,0)+H3373)=16,"",MATCH($C$8,OFFSET([1]NKC!$D$10,H3373,0):'[1]NKC'!$D$5007,0)+H3373),IF(TYPE(MATCH($C$8,OFFSET([1]NKC!$E$10,H3373,0):'[1]NKC'!$E$5007,0)+H3373)=16,"",MATCH($C$8,OFFSET([1]NKC!$E$10,H3373,0):'[1]NKC'!$E$5007,0)+H3373))</f>
        <v/>
      </c>
    </row>
    <row r="3375" spans="1:8" s="52" customFormat="1" ht="14.25" hidden="1">
      <c r="A3375" s="45" t="str">
        <f ca="1">IF($H3375="","",INDEX([1]NKC!$A$10:$A$5007,$H3375))</f>
        <v/>
      </c>
      <c r="B3375" s="46" t="str">
        <f ca="1">IF($H3375="","",INDEX([1]NKC!$B$10:$B$5007,$H3375))</f>
        <v/>
      </c>
      <c r="C3375" s="47" t="str">
        <f ca="1">IF($H3375="","",INDEX([1]NKC!$C$10:$C$5007,$H3375))</f>
        <v/>
      </c>
      <c r="D3375" s="48" t="str">
        <f ca="1">IF(IF($H3375="","",INDEX([1]NKC!$D$10:$D$5007,$H3375))=$C$8,IF($H3375="","",INDEX([1]NKC!$E$10:$E$5007,$H3375)),IF($H3375="","",INDEX([1]NKC!$D$10:$D$5007,$H3375)))</f>
        <v/>
      </c>
      <c r="E3375" s="49" t="str">
        <f ca="1">IF(IF($H3375="","",INDEX([1]NKC!$E$10:$E$5007,$H3375))=$C$8,"",IF($H3375="","",INDEX([1]NKC!$F$10:$F$5007,$H3375)))</f>
        <v/>
      </c>
      <c r="F3375" s="55" t="str">
        <f ca="1">IF(IF($H3375="","",INDEX([1]NKC!$D$10:$D$5007,$H3375))=$C$8,"",IF($H3375="","",INDEX([1]NKC!$F$10:$F$5007,$H3375)))</f>
        <v/>
      </c>
      <c r="G3375" s="50">
        <f ca="1">IF(SUM(E3375:F3375)=0,0,$G$11+SUM(E$12:$E3375)-SUM(F$12:$F3375))</f>
        <v>0</v>
      </c>
      <c r="H3375" s="51" t="str">
        <f ca="1">IF(IF(TYPE(MATCH($C$8,OFFSET([1]NKC!$D$10,H3374,0):'[1]NKC'!$D$5007,0)+H3374)=16,"",MATCH($C$8,OFFSET([1]NKC!$D$10,H3374,0):'[1]NKC'!$D$5007,0)+H3374)&lt;IF(TYPE(MATCH($C$8,OFFSET([1]NKC!$E$10,H3374,0):'[1]NKC'!$E$5007,0)+H3374)=16,"",MATCH($C$8,OFFSET([1]NKC!$E$10,H3374,0):'[1]NKC'!$E$5007,0)+H3374),IF(TYPE(MATCH($C$8,OFFSET([1]NKC!$D$10,H3374,0):'[1]NKC'!$D$5007,0)+H3374)=16,"",MATCH($C$8,OFFSET([1]NKC!$D$10,H3374,0):'[1]NKC'!$D$5007,0)+H3374),IF(TYPE(MATCH($C$8,OFFSET([1]NKC!$E$10,H3374,0):'[1]NKC'!$E$5007,0)+H3374)=16,"",MATCH($C$8,OFFSET([1]NKC!$E$10,H3374,0):'[1]NKC'!$E$5007,0)+H3374))</f>
        <v/>
      </c>
    </row>
    <row r="3376" spans="1:8" s="52" customFormat="1" ht="14.25" hidden="1">
      <c r="A3376" s="45" t="str">
        <f ca="1">IF($H3376="","",INDEX([1]NKC!$A$10:$A$5007,$H3376))</f>
        <v/>
      </c>
      <c r="B3376" s="46" t="str">
        <f ca="1">IF($H3376="","",INDEX([1]NKC!$B$10:$B$5007,$H3376))</f>
        <v/>
      </c>
      <c r="C3376" s="47" t="str">
        <f ca="1">IF($H3376="","",INDEX([1]NKC!$C$10:$C$5007,$H3376))</f>
        <v/>
      </c>
      <c r="D3376" s="48" t="str">
        <f ca="1">IF(IF($H3376="","",INDEX([1]NKC!$D$10:$D$5007,$H3376))=$C$8,IF($H3376="","",INDEX([1]NKC!$E$10:$E$5007,$H3376)),IF($H3376="","",INDEX([1]NKC!$D$10:$D$5007,$H3376)))</f>
        <v/>
      </c>
      <c r="E3376" s="49" t="str">
        <f ca="1">IF(IF($H3376="","",INDEX([1]NKC!$E$10:$E$5007,$H3376))=$C$8,"",IF($H3376="","",INDEX([1]NKC!$F$10:$F$5007,$H3376)))</f>
        <v/>
      </c>
      <c r="F3376" s="55" t="str">
        <f ca="1">IF(IF($H3376="","",INDEX([1]NKC!$D$10:$D$5007,$H3376))=$C$8,"",IF($H3376="","",INDEX([1]NKC!$F$10:$F$5007,$H3376)))</f>
        <v/>
      </c>
      <c r="G3376" s="50">
        <f ca="1">IF(SUM(E3376:F3376)=0,0,$G$11+SUM(E$12:$E3376)-SUM(F$12:$F3376))</f>
        <v>0</v>
      </c>
      <c r="H3376" s="51" t="str">
        <f ca="1">IF(IF(TYPE(MATCH($C$8,OFFSET([1]NKC!$D$10,H3375,0):'[1]NKC'!$D$5007,0)+H3375)=16,"",MATCH($C$8,OFFSET([1]NKC!$D$10,H3375,0):'[1]NKC'!$D$5007,0)+H3375)&lt;IF(TYPE(MATCH($C$8,OFFSET([1]NKC!$E$10,H3375,0):'[1]NKC'!$E$5007,0)+H3375)=16,"",MATCH($C$8,OFFSET([1]NKC!$E$10,H3375,0):'[1]NKC'!$E$5007,0)+H3375),IF(TYPE(MATCH($C$8,OFFSET([1]NKC!$D$10,H3375,0):'[1]NKC'!$D$5007,0)+H3375)=16,"",MATCH($C$8,OFFSET([1]NKC!$D$10,H3375,0):'[1]NKC'!$D$5007,0)+H3375),IF(TYPE(MATCH($C$8,OFFSET([1]NKC!$E$10,H3375,0):'[1]NKC'!$E$5007,0)+H3375)=16,"",MATCH($C$8,OFFSET([1]NKC!$E$10,H3375,0):'[1]NKC'!$E$5007,0)+H3375))</f>
        <v/>
      </c>
    </row>
    <row r="3377" spans="1:8" s="52" customFormat="1" ht="14.25" hidden="1">
      <c r="A3377" s="45" t="str">
        <f ca="1">IF($H3377="","",INDEX([1]NKC!$A$10:$A$5007,$H3377))</f>
        <v/>
      </c>
      <c r="B3377" s="46" t="str">
        <f ca="1">IF($H3377="","",INDEX([1]NKC!$B$10:$B$5007,$H3377))</f>
        <v/>
      </c>
      <c r="C3377" s="47" t="str">
        <f ca="1">IF($H3377="","",INDEX([1]NKC!$C$10:$C$5007,$H3377))</f>
        <v/>
      </c>
      <c r="D3377" s="48" t="str">
        <f ca="1">IF(IF($H3377="","",INDEX([1]NKC!$D$10:$D$5007,$H3377))=$C$8,IF($H3377="","",INDEX([1]NKC!$E$10:$E$5007,$H3377)),IF($H3377="","",INDEX([1]NKC!$D$10:$D$5007,$H3377)))</f>
        <v/>
      </c>
      <c r="E3377" s="49" t="str">
        <f ca="1">IF(IF($H3377="","",INDEX([1]NKC!$E$10:$E$5007,$H3377))=$C$8,"",IF($H3377="","",INDEX([1]NKC!$F$10:$F$5007,$H3377)))</f>
        <v/>
      </c>
      <c r="F3377" s="55" t="str">
        <f ca="1">IF(IF($H3377="","",INDEX([1]NKC!$D$10:$D$5007,$H3377))=$C$8,"",IF($H3377="","",INDEX([1]NKC!$F$10:$F$5007,$H3377)))</f>
        <v/>
      </c>
      <c r="G3377" s="50">
        <f ca="1">IF(SUM(E3377:F3377)=0,0,$G$11+SUM(E$12:$E3377)-SUM(F$12:$F3377))</f>
        <v>0</v>
      </c>
      <c r="H3377" s="51" t="str">
        <f ca="1">IF(IF(TYPE(MATCH($C$8,OFFSET([1]NKC!$D$10,H3376,0):'[1]NKC'!$D$5007,0)+H3376)=16,"",MATCH($C$8,OFFSET([1]NKC!$D$10,H3376,0):'[1]NKC'!$D$5007,0)+H3376)&lt;IF(TYPE(MATCH($C$8,OFFSET([1]NKC!$E$10,H3376,0):'[1]NKC'!$E$5007,0)+H3376)=16,"",MATCH($C$8,OFFSET([1]NKC!$E$10,H3376,0):'[1]NKC'!$E$5007,0)+H3376),IF(TYPE(MATCH($C$8,OFFSET([1]NKC!$D$10,H3376,0):'[1]NKC'!$D$5007,0)+H3376)=16,"",MATCH($C$8,OFFSET([1]NKC!$D$10,H3376,0):'[1]NKC'!$D$5007,0)+H3376),IF(TYPE(MATCH($C$8,OFFSET([1]NKC!$E$10,H3376,0):'[1]NKC'!$E$5007,0)+H3376)=16,"",MATCH($C$8,OFFSET([1]NKC!$E$10,H3376,0):'[1]NKC'!$E$5007,0)+H3376))</f>
        <v/>
      </c>
    </row>
    <row r="3378" spans="1:8" s="52" customFormat="1" ht="14.25" hidden="1">
      <c r="A3378" s="45" t="str">
        <f ca="1">IF($H3378="","",INDEX([1]NKC!$A$10:$A$5007,$H3378))</f>
        <v/>
      </c>
      <c r="B3378" s="46" t="str">
        <f ca="1">IF($H3378="","",INDEX([1]NKC!$B$10:$B$5007,$H3378))</f>
        <v/>
      </c>
      <c r="C3378" s="47" t="str">
        <f ca="1">IF($H3378="","",INDEX([1]NKC!$C$10:$C$5007,$H3378))</f>
        <v/>
      </c>
      <c r="D3378" s="48" t="str">
        <f ca="1">IF(IF($H3378="","",INDEX([1]NKC!$D$10:$D$5007,$H3378))=$C$8,IF($H3378="","",INDEX([1]NKC!$E$10:$E$5007,$H3378)),IF($H3378="","",INDEX([1]NKC!$D$10:$D$5007,$H3378)))</f>
        <v/>
      </c>
      <c r="E3378" s="49" t="str">
        <f ca="1">IF(IF($H3378="","",INDEX([1]NKC!$E$10:$E$5007,$H3378))=$C$8,"",IF($H3378="","",INDEX([1]NKC!$F$10:$F$5007,$H3378)))</f>
        <v/>
      </c>
      <c r="F3378" s="55" t="str">
        <f ca="1">IF(IF($H3378="","",INDEX([1]NKC!$D$10:$D$5007,$H3378))=$C$8,"",IF($H3378="","",INDEX([1]NKC!$F$10:$F$5007,$H3378)))</f>
        <v/>
      </c>
      <c r="G3378" s="50">
        <f ca="1">IF(SUM(E3378:F3378)=0,0,$G$11+SUM(E$12:$E3378)-SUM(F$12:$F3378))</f>
        <v>0</v>
      </c>
      <c r="H3378" s="51" t="str">
        <f ca="1">IF(IF(TYPE(MATCH($C$8,OFFSET([1]NKC!$D$10,H3377,0):'[1]NKC'!$D$5007,0)+H3377)=16,"",MATCH($C$8,OFFSET([1]NKC!$D$10,H3377,0):'[1]NKC'!$D$5007,0)+H3377)&lt;IF(TYPE(MATCH($C$8,OFFSET([1]NKC!$E$10,H3377,0):'[1]NKC'!$E$5007,0)+H3377)=16,"",MATCH($C$8,OFFSET([1]NKC!$E$10,H3377,0):'[1]NKC'!$E$5007,0)+H3377),IF(TYPE(MATCH($C$8,OFFSET([1]NKC!$D$10,H3377,0):'[1]NKC'!$D$5007,0)+H3377)=16,"",MATCH($C$8,OFFSET([1]NKC!$D$10,H3377,0):'[1]NKC'!$D$5007,0)+H3377),IF(TYPE(MATCH($C$8,OFFSET([1]NKC!$E$10,H3377,0):'[1]NKC'!$E$5007,0)+H3377)=16,"",MATCH($C$8,OFFSET([1]NKC!$E$10,H3377,0):'[1]NKC'!$E$5007,0)+H3377))</f>
        <v/>
      </c>
    </row>
    <row r="3379" spans="1:8" s="52" customFormat="1" ht="14.25" hidden="1">
      <c r="A3379" s="45" t="str">
        <f ca="1">IF($H3379="","",INDEX([1]NKC!$A$10:$A$5007,$H3379))</f>
        <v/>
      </c>
      <c r="B3379" s="46" t="str">
        <f ca="1">IF($H3379="","",INDEX([1]NKC!$B$10:$B$5007,$H3379))</f>
        <v/>
      </c>
      <c r="C3379" s="47" t="str">
        <f ca="1">IF($H3379="","",INDEX([1]NKC!$C$10:$C$5007,$H3379))</f>
        <v/>
      </c>
      <c r="D3379" s="48" t="str">
        <f ca="1">IF(IF($H3379="","",INDEX([1]NKC!$D$10:$D$5007,$H3379))=$C$8,IF($H3379="","",INDEX([1]NKC!$E$10:$E$5007,$H3379)),IF($H3379="","",INDEX([1]NKC!$D$10:$D$5007,$H3379)))</f>
        <v/>
      </c>
      <c r="E3379" s="49" t="str">
        <f ca="1">IF(IF($H3379="","",INDEX([1]NKC!$E$10:$E$5007,$H3379))=$C$8,"",IF($H3379="","",INDEX([1]NKC!$F$10:$F$5007,$H3379)))</f>
        <v/>
      </c>
      <c r="F3379" s="55" t="str">
        <f ca="1">IF(IF($H3379="","",INDEX([1]NKC!$D$10:$D$5007,$H3379))=$C$8,"",IF($H3379="","",INDEX([1]NKC!$F$10:$F$5007,$H3379)))</f>
        <v/>
      </c>
      <c r="G3379" s="50">
        <f ca="1">IF(SUM(E3379:F3379)=0,0,$G$11+SUM(E$12:$E3379)-SUM(F$12:$F3379))</f>
        <v>0</v>
      </c>
      <c r="H3379" s="51" t="str">
        <f ca="1">IF(IF(TYPE(MATCH($C$8,OFFSET([1]NKC!$D$10,H3378,0):'[1]NKC'!$D$5007,0)+H3378)=16,"",MATCH($C$8,OFFSET([1]NKC!$D$10,H3378,0):'[1]NKC'!$D$5007,0)+H3378)&lt;IF(TYPE(MATCH($C$8,OFFSET([1]NKC!$E$10,H3378,0):'[1]NKC'!$E$5007,0)+H3378)=16,"",MATCH($C$8,OFFSET([1]NKC!$E$10,H3378,0):'[1]NKC'!$E$5007,0)+H3378),IF(TYPE(MATCH($C$8,OFFSET([1]NKC!$D$10,H3378,0):'[1]NKC'!$D$5007,0)+H3378)=16,"",MATCH($C$8,OFFSET([1]NKC!$D$10,H3378,0):'[1]NKC'!$D$5007,0)+H3378),IF(TYPE(MATCH($C$8,OFFSET([1]NKC!$E$10,H3378,0):'[1]NKC'!$E$5007,0)+H3378)=16,"",MATCH($C$8,OFFSET([1]NKC!$E$10,H3378,0):'[1]NKC'!$E$5007,0)+H3378))</f>
        <v/>
      </c>
    </row>
    <row r="3380" spans="1:8" s="52" customFormat="1" ht="14.25" hidden="1">
      <c r="A3380" s="45" t="str">
        <f ca="1">IF($H3380="","",INDEX([1]NKC!$A$10:$A$5007,$H3380))</f>
        <v/>
      </c>
      <c r="B3380" s="46" t="str">
        <f ca="1">IF($H3380="","",INDEX([1]NKC!$B$10:$B$5007,$H3380))</f>
        <v/>
      </c>
      <c r="C3380" s="47" t="str">
        <f ca="1">IF($H3380="","",INDEX([1]NKC!$C$10:$C$5007,$H3380))</f>
        <v/>
      </c>
      <c r="D3380" s="48" t="str">
        <f ca="1">IF(IF($H3380="","",INDEX([1]NKC!$D$10:$D$5007,$H3380))=$C$8,IF($H3380="","",INDEX([1]NKC!$E$10:$E$5007,$H3380)),IF($H3380="","",INDEX([1]NKC!$D$10:$D$5007,$H3380)))</f>
        <v/>
      </c>
      <c r="E3380" s="49" t="str">
        <f ca="1">IF(IF($H3380="","",INDEX([1]NKC!$E$10:$E$5007,$H3380))=$C$8,"",IF($H3380="","",INDEX([1]NKC!$F$10:$F$5007,$H3380)))</f>
        <v/>
      </c>
      <c r="F3380" s="55" t="str">
        <f ca="1">IF(IF($H3380="","",INDEX([1]NKC!$D$10:$D$5007,$H3380))=$C$8,"",IF($H3380="","",INDEX([1]NKC!$F$10:$F$5007,$H3380)))</f>
        <v/>
      </c>
      <c r="G3380" s="50">
        <f ca="1">IF(SUM(E3380:F3380)=0,0,$G$11+SUM(E$12:$E3380)-SUM(F$12:$F3380))</f>
        <v>0</v>
      </c>
      <c r="H3380" s="51" t="str">
        <f ca="1">IF(IF(TYPE(MATCH($C$8,OFFSET([1]NKC!$D$10,H3379,0):'[1]NKC'!$D$5007,0)+H3379)=16,"",MATCH($C$8,OFFSET([1]NKC!$D$10,H3379,0):'[1]NKC'!$D$5007,0)+H3379)&lt;IF(TYPE(MATCH($C$8,OFFSET([1]NKC!$E$10,H3379,0):'[1]NKC'!$E$5007,0)+H3379)=16,"",MATCH($C$8,OFFSET([1]NKC!$E$10,H3379,0):'[1]NKC'!$E$5007,0)+H3379),IF(TYPE(MATCH($C$8,OFFSET([1]NKC!$D$10,H3379,0):'[1]NKC'!$D$5007,0)+H3379)=16,"",MATCH($C$8,OFFSET([1]NKC!$D$10,H3379,0):'[1]NKC'!$D$5007,0)+H3379),IF(TYPE(MATCH($C$8,OFFSET([1]NKC!$E$10,H3379,0):'[1]NKC'!$E$5007,0)+H3379)=16,"",MATCH($C$8,OFFSET([1]NKC!$E$10,H3379,0):'[1]NKC'!$E$5007,0)+H3379))</f>
        <v/>
      </c>
    </row>
    <row r="3381" spans="1:8" s="52" customFormat="1" ht="14.25" hidden="1">
      <c r="A3381" s="45" t="str">
        <f ca="1">IF($H3381="","",INDEX([1]NKC!$A$10:$A$5007,$H3381))</f>
        <v/>
      </c>
      <c r="B3381" s="46" t="str">
        <f ca="1">IF($H3381="","",INDEX([1]NKC!$B$10:$B$5007,$H3381))</f>
        <v/>
      </c>
      <c r="C3381" s="47" t="str">
        <f ca="1">IF($H3381="","",INDEX([1]NKC!$C$10:$C$5007,$H3381))</f>
        <v/>
      </c>
      <c r="D3381" s="48" t="str">
        <f ca="1">IF(IF($H3381="","",INDEX([1]NKC!$D$10:$D$5007,$H3381))=$C$8,IF($H3381="","",INDEX([1]NKC!$E$10:$E$5007,$H3381)),IF($H3381="","",INDEX([1]NKC!$D$10:$D$5007,$H3381)))</f>
        <v/>
      </c>
      <c r="E3381" s="49" t="str">
        <f ca="1">IF(IF($H3381="","",INDEX([1]NKC!$E$10:$E$5007,$H3381))=$C$8,"",IF($H3381="","",INDEX([1]NKC!$F$10:$F$5007,$H3381)))</f>
        <v/>
      </c>
      <c r="F3381" s="55" t="str">
        <f ca="1">IF(IF($H3381="","",INDEX([1]NKC!$D$10:$D$5007,$H3381))=$C$8,"",IF($H3381="","",INDEX([1]NKC!$F$10:$F$5007,$H3381)))</f>
        <v/>
      </c>
      <c r="G3381" s="50">
        <f ca="1">IF(SUM(E3381:F3381)=0,0,$G$11+SUM(E$12:$E3381)-SUM(F$12:$F3381))</f>
        <v>0</v>
      </c>
      <c r="H3381" s="51" t="str">
        <f ca="1">IF(IF(TYPE(MATCH($C$8,OFFSET([1]NKC!$D$10,H3380,0):'[1]NKC'!$D$5007,0)+H3380)=16,"",MATCH($C$8,OFFSET([1]NKC!$D$10,H3380,0):'[1]NKC'!$D$5007,0)+H3380)&lt;IF(TYPE(MATCH($C$8,OFFSET([1]NKC!$E$10,H3380,0):'[1]NKC'!$E$5007,0)+H3380)=16,"",MATCH($C$8,OFFSET([1]NKC!$E$10,H3380,0):'[1]NKC'!$E$5007,0)+H3380),IF(TYPE(MATCH($C$8,OFFSET([1]NKC!$D$10,H3380,0):'[1]NKC'!$D$5007,0)+H3380)=16,"",MATCH($C$8,OFFSET([1]NKC!$D$10,H3380,0):'[1]NKC'!$D$5007,0)+H3380),IF(TYPE(MATCH($C$8,OFFSET([1]NKC!$E$10,H3380,0):'[1]NKC'!$E$5007,0)+H3380)=16,"",MATCH($C$8,OFFSET([1]NKC!$E$10,H3380,0):'[1]NKC'!$E$5007,0)+H3380))</f>
        <v/>
      </c>
    </row>
    <row r="3382" spans="1:8" s="52" customFormat="1" ht="14.25" hidden="1">
      <c r="A3382" s="45" t="str">
        <f ca="1">IF($H3382="","",INDEX([1]NKC!$A$10:$A$5007,$H3382))</f>
        <v/>
      </c>
      <c r="B3382" s="46" t="str">
        <f ca="1">IF($H3382="","",INDEX([1]NKC!$B$10:$B$5007,$H3382))</f>
        <v/>
      </c>
      <c r="C3382" s="47" t="str">
        <f ca="1">IF($H3382="","",INDEX([1]NKC!$C$10:$C$5007,$H3382))</f>
        <v/>
      </c>
      <c r="D3382" s="48" t="str">
        <f ca="1">IF(IF($H3382="","",INDEX([1]NKC!$D$10:$D$5007,$H3382))=$C$8,IF($H3382="","",INDEX([1]NKC!$E$10:$E$5007,$H3382)),IF($H3382="","",INDEX([1]NKC!$D$10:$D$5007,$H3382)))</f>
        <v/>
      </c>
      <c r="E3382" s="49" t="str">
        <f ca="1">IF(IF($H3382="","",INDEX([1]NKC!$E$10:$E$5007,$H3382))=$C$8,"",IF($H3382="","",INDEX([1]NKC!$F$10:$F$5007,$H3382)))</f>
        <v/>
      </c>
      <c r="F3382" s="55" t="str">
        <f ca="1">IF(IF($H3382="","",INDEX([1]NKC!$D$10:$D$5007,$H3382))=$C$8,"",IF($H3382="","",INDEX([1]NKC!$F$10:$F$5007,$H3382)))</f>
        <v/>
      </c>
      <c r="G3382" s="50">
        <f ca="1">IF(SUM(E3382:F3382)=0,0,$G$11+SUM(E$12:$E3382)-SUM(F$12:$F3382))</f>
        <v>0</v>
      </c>
      <c r="H3382" s="51" t="str">
        <f ca="1">IF(IF(TYPE(MATCH($C$8,OFFSET([1]NKC!$D$10,H3381,0):'[1]NKC'!$D$5007,0)+H3381)=16,"",MATCH($C$8,OFFSET([1]NKC!$D$10,H3381,0):'[1]NKC'!$D$5007,0)+H3381)&lt;IF(TYPE(MATCH($C$8,OFFSET([1]NKC!$E$10,H3381,0):'[1]NKC'!$E$5007,0)+H3381)=16,"",MATCH($C$8,OFFSET([1]NKC!$E$10,H3381,0):'[1]NKC'!$E$5007,0)+H3381),IF(TYPE(MATCH($C$8,OFFSET([1]NKC!$D$10,H3381,0):'[1]NKC'!$D$5007,0)+H3381)=16,"",MATCH($C$8,OFFSET([1]NKC!$D$10,H3381,0):'[1]NKC'!$D$5007,0)+H3381),IF(TYPE(MATCH($C$8,OFFSET([1]NKC!$E$10,H3381,0):'[1]NKC'!$E$5007,0)+H3381)=16,"",MATCH($C$8,OFFSET([1]NKC!$E$10,H3381,0):'[1]NKC'!$E$5007,0)+H3381))</f>
        <v/>
      </c>
    </row>
    <row r="3383" spans="1:8" s="52" customFormat="1" ht="14.25" hidden="1">
      <c r="A3383" s="45" t="str">
        <f ca="1">IF($H3383="","",INDEX([1]NKC!$A$10:$A$5007,$H3383))</f>
        <v/>
      </c>
      <c r="B3383" s="46" t="str">
        <f ca="1">IF($H3383="","",INDEX([1]NKC!$B$10:$B$5007,$H3383))</f>
        <v/>
      </c>
      <c r="C3383" s="47" t="str">
        <f ca="1">IF($H3383="","",INDEX([1]NKC!$C$10:$C$5007,$H3383))</f>
        <v/>
      </c>
      <c r="D3383" s="48" t="str">
        <f ca="1">IF(IF($H3383="","",INDEX([1]NKC!$D$10:$D$5007,$H3383))=$C$8,IF($H3383="","",INDEX([1]NKC!$E$10:$E$5007,$H3383)),IF($H3383="","",INDEX([1]NKC!$D$10:$D$5007,$H3383)))</f>
        <v/>
      </c>
      <c r="E3383" s="49" t="str">
        <f ca="1">IF(IF($H3383="","",INDEX([1]NKC!$E$10:$E$5007,$H3383))=$C$8,"",IF($H3383="","",INDEX([1]NKC!$F$10:$F$5007,$H3383)))</f>
        <v/>
      </c>
      <c r="F3383" s="55" t="str">
        <f ca="1">IF(IF($H3383="","",INDEX([1]NKC!$D$10:$D$5007,$H3383))=$C$8,"",IF($H3383="","",INDEX([1]NKC!$F$10:$F$5007,$H3383)))</f>
        <v/>
      </c>
      <c r="G3383" s="50">
        <f ca="1">IF(SUM(E3383:F3383)=0,0,$G$11+SUM(E$12:$E3383)-SUM(F$12:$F3383))</f>
        <v>0</v>
      </c>
      <c r="H3383" s="51" t="str">
        <f ca="1">IF(IF(TYPE(MATCH($C$8,OFFSET([1]NKC!$D$10,H3382,0):'[1]NKC'!$D$5007,0)+H3382)=16,"",MATCH($C$8,OFFSET([1]NKC!$D$10,H3382,0):'[1]NKC'!$D$5007,0)+H3382)&lt;IF(TYPE(MATCH($C$8,OFFSET([1]NKC!$E$10,H3382,0):'[1]NKC'!$E$5007,0)+H3382)=16,"",MATCH($C$8,OFFSET([1]NKC!$E$10,H3382,0):'[1]NKC'!$E$5007,0)+H3382),IF(TYPE(MATCH($C$8,OFFSET([1]NKC!$D$10,H3382,0):'[1]NKC'!$D$5007,0)+H3382)=16,"",MATCH($C$8,OFFSET([1]NKC!$D$10,H3382,0):'[1]NKC'!$D$5007,0)+H3382),IF(TYPE(MATCH($C$8,OFFSET([1]NKC!$E$10,H3382,0):'[1]NKC'!$E$5007,0)+H3382)=16,"",MATCH($C$8,OFFSET([1]NKC!$E$10,H3382,0):'[1]NKC'!$E$5007,0)+H3382))</f>
        <v/>
      </c>
    </row>
    <row r="3384" spans="1:8" s="52" customFormat="1" ht="14.25" hidden="1">
      <c r="A3384" s="45" t="str">
        <f ca="1">IF($H3384="","",INDEX([1]NKC!$A$10:$A$5007,$H3384))</f>
        <v/>
      </c>
      <c r="B3384" s="46" t="str">
        <f ca="1">IF($H3384="","",INDEX([1]NKC!$B$10:$B$5007,$H3384))</f>
        <v/>
      </c>
      <c r="C3384" s="47" t="str">
        <f ca="1">IF($H3384="","",INDEX([1]NKC!$C$10:$C$5007,$H3384))</f>
        <v/>
      </c>
      <c r="D3384" s="48" t="str">
        <f ca="1">IF(IF($H3384="","",INDEX([1]NKC!$D$10:$D$5007,$H3384))=$C$8,IF($H3384="","",INDEX([1]NKC!$E$10:$E$5007,$H3384)),IF($H3384="","",INDEX([1]NKC!$D$10:$D$5007,$H3384)))</f>
        <v/>
      </c>
      <c r="E3384" s="49" t="str">
        <f ca="1">IF(IF($H3384="","",INDEX([1]NKC!$E$10:$E$5007,$H3384))=$C$8,"",IF($H3384="","",INDEX([1]NKC!$F$10:$F$5007,$H3384)))</f>
        <v/>
      </c>
      <c r="F3384" s="55" t="str">
        <f ca="1">IF(IF($H3384="","",INDEX([1]NKC!$D$10:$D$5007,$H3384))=$C$8,"",IF($H3384="","",INDEX([1]NKC!$F$10:$F$5007,$H3384)))</f>
        <v/>
      </c>
      <c r="G3384" s="50">
        <f ca="1">IF(SUM(E3384:F3384)=0,0,$G$11+SUM(E$12:$E3384)-SUM(F$12:$F3384))</f>
        <v>0</v>
      </c>
      <c r="H3384" s="51" t="str">
        <f ca="1">IF(IF(TYPE(MATCH($C$8,OFFSET([1]NKC!$D$10,H3383,0):'[1]NKC'!$D$5007,0)+H3383)=16,"",MATCH($C$8,OFFSET([1]NKC!$D$10,H3383,0):'[1]NKC'!$D$5007,0)+H3383)&lt;IF(TYPE(MATCH($C$8,OFFSET([1]NKC!$E$10,H3383,0):'[1]NKC'!$E$5007,0)+H3383)=16,"",MATCH($C$8,OFFSET([1]NKC!$E$10,H3383,0):'[1]NKC'!$E$5007,0)+H3383),IF(TYPE(MATCH($C$8,OFFSET([1]NKC!$D$10,H3383,0):'[1]NKC'!$D$5007,0)+H3383)=16,"",MATCH($C$8,OFFSET([1]NKC!$D$10,H3383,0):'[1]NKC'!$D$5007,0)+H3383),IF(TYPE(MATCH($C$8,OFFSET([1]NKC!$E$10,H3383,0):'[1]NKC'!$E$5007,0)+H3383)=16,"",MATCH($C$8,OFFSET([1]NKC!$E$10,H3383,0):'[1]NKC'!$E$5007,0)+H3383))</f>
        <v/>
      </c>
    </row>
    <row r="3385" spans="1:8" s="52" customFormat="1" ht="14.25" hidden="1">
      <c r="A3385" s="45" t="str">
        <f ca="1">IF($H3385="","",INDEX([1]NKC!$A$10:$A$5007,$H3385))</f>
        <v/>
      </c>
      <c r="B3385" s="46" t="str">
        <f ca="1">IF($H3385="","",INDEX([1]NKC!$B$10:$B$5007,$H3385))</f>
        <v/>
      </c>
      <c r="C3385" s="47" t="str">
        <f ca="1">IF($H3385="","",INDEX([1]NKC!$C$10:$C$5007,$H3385))</f>
        <v/>
      </c>
      <c r="D3385" s="48" t="str">
        <f ca="1">IF(IF($H3385="","",INDEX([1]NKC!$D$10:$D$5007,$H3385))=$C$8,IF($H3385="","",INDEX([1]NKC!$E$10:$E$5007,$H3385)),IF($H3385="","",INDEX([1]NKC!$D$10:$D$5007,$H3385)))</f>
        <v/>
      </c>
      <c r="E3385" s="49" t="str">
        <f ca="1">IF(IF($H3385="","",INDEX([1]NKC!$E$10:$E$5007,$H3385))=$C$8,"",IF($H3385="","",INDEX([1]NKC!$F$10:$F$5007,$H3385)))</f>
        <v/>
      </c>
      <c r="F3385" s="55" t="str">
        <f ca="1">IF(IF($H3385="","",INDEX([1]NKC!$D$10:$D$5007,$H3385))=$C$8,"",IF($H3385="","",INDEX([1]NKC!$F$10:$F$5007,$H3385)))</f>
        <v/>
      </c>
      <c r="G3385" s="50">
        <f ca="1">IF(SUM(E3385:F3385)=0,0,$G$11+SUM(E$12:$E3385)-SUM(F$12:$F3385))</f>
        <v>0</v>
      </c>
      <c r="H3385" s="51" t="str">
        <f ca="1">IF(IF(TYPE(MATCH($C$8,OFFSET([1]NKC!$D$10,H3384,0):'[1]NKC'!$D$5007,0)+H3384)=16,"",MATCH($C$8,OFFSET([1]NKC!$D$10,H3384,0):'[1]NKC'!$D$5007,0)+H3384)&lt;IF(TYPE(MATCH($C$8,OFFSET([1]NKC!$E$10,H3384,0):'[1]NKC'!$E$5007,0)+H3384)=16,"",MATCH($C$8,OFFSET([1]NKC!$E$10,H3384,0):'[1]NKC'!$E$5007,0)+H3384),IF(TYPE(MATCH($C$8,OFFSET([1]NKC!$D$10,H3384,0):'[1]NKC'!$D$5007,0)+H3384)=16,"",MATCH($C$8,OFFSET([1]NKC!$D$10,H3384,0):'[1]NKC'!$D$5007,0)+H3384),IF(TYPE(MATCH($C$8,OFFSET([1]NKC!$E$10,H3384,0):'[1]NKC'!$E$5007,0)+H3384)=16,"",MATCH($C$8,OFFSET([1]NKC!$E$10,H3384,0):'[1]NKC'!$E$5007,0)+H3384))</f>
        <v/>
      </c>
    </row>
    <row r="3386" spans="1:8" s="52" customFormat="1" ht="14.25" hidden="1">
      <c r="A3386" s="45" t="str">
        <f ca="1">IF($H3386="","",INDEX([1]NKC!$A$10:$A$5007,$H3386))</f>
        <v/>
      </c>
      <c r="B3386" s="46" t="str">
        <f ca="1">IF($H3386="","",INDEX([1]NKC!$B$10:$B$5007,$H3386))</f>
        <v/>
      </c>
      <c r="C3386" s="47" t="str">
        <f ca="1">IF($H3386="","",INDEX([1]NKC!$C$10:$C$5007,$H3386))</f>
        <v/>
      </c>
      <c r="D3386" s="48" t="str">
        <f ca="1">IF(IF($H3386="","",INDEX([1]NKC!$D$10:$D$5007,$H3386))=$C$8,IF($H3386="","",INDEX([1]NKC!$E$10:$E$5007,$H3386)),IF($H3386="","",INDEX([1]NKC!$D$10:$D$5007,$H3386)))</f>
        <v/>
      </c>
      <c r="E3386" s="49" t="str">
        <f ca="1">IF(IF($H3386="","",INDEX([1]NKC!$E$10:$E$5007,$H3386))=$C$8,"",IF($H3386="","",INDEX([1]NKC!$F$10:$F$5007,$H3386)))</f>
        <v/>
      </c>
      <c r="F3386" s="55" t="str">
        <f ca="1">IF(IF($H3386="","",INDEX([1]NKC!$D$10:$D$5007,$H3386))=$C$8,"",IF($H3386="","",INDEX([1]NKC!$F$10:$F$5007,$H3386)))</f>
        <v/>
      </c>
      <c r="G3386" s="50">
        <f ca="1">IF(SUM(E3386:F3386)=0,0,$G$11+SUM(E$12:$E3386)-SUM(F$12:$F3386))</f>
        <v>0</v>
      </c>
      <c r="H3386" s="51" t="str">
        <f ca="1">IF(IF(TYPE(MATCH($C$8,OFFSET([1]NKC!$D$10,H3385,0):'[1]NKC'!$D$5007,0)+H3385)=16,"",MATCH($C$8,OFFSET([1]NKC!$D$10,H3385,0):'[1]NKC'!$D$5007,0)+H3385)&lt;IF(TYPE(MATCH($C$8,OFFSET([1]NKC!$E$10,H3385,0):'[1]NKC'!$E$5007,0)+H3385)=16,"",MATCH($C$8,OFFSET([1]NKC!$E$10,H3385,0):'[1]NKC'!$E$5007,0)+H3385),IF(TYPE(MATCH($C$8,OFFSET([1]NKC!$D$10,H3385,0):'[1]NKC'!$D$5007,0)+H3385)=16,"",MATCH($C$8,OFFSET([1]NKC!$D$10,H3385,0):'[1]NKC'!$D$5007,0)+H3385),IF(TYPE(MATCH($C$8,OFFSET([1]NKC!$E$10,H3385,0):'[1]NKC'!$E$5007,0)+H3385)=16,"",MATCH($C$8,OFFSET([1]NKC!$E$10,H3385,0):'[1]NKC'!$E$5007,0)+H3385))</f>
        <v/>
      </c>
    </row>
    <row r="3387" spans="1:8" s="52" customFormat="1" ht="14.25" hidden="1">
      <c r="A3387" s="45" t="str">
        <f ca="1">IF($H3387="","",INDEX([1]NKC!$A$10:$A$5007,$H3387))</f>
        <v/>
      </c>
      <c r="B3387" s="46" t="str">
        <f ca="1">IF($H3387="","",INDEX([1]NKC!$B$10:$B$5007,$H3387))</f>
        <v/>
      </c>
      <c r="C3387" s="47" t="str">
        <f ca="1">IF($H3387="","",INDEX([1]NKC!$C$10:$C$5007,$H3387))</f>
        <v/>
      </c>
      <c r="D3387" s="48" t="str">
        <f ca="1">IF(IF($H3387="","",INDEX([1]NKC!$D$10:$D$5007,$H3387))=$C$8,IF($H3387="","",INDEX([1]NKC!$E$10:$E$5007,$H3387)),IF($H3387="","",INDEX([1]NKC!$D$10:$D$5007,$H3387)))</f>
        <v/>
      </c>
      <c r="E3387" s="49" t="str">
        <f ca="1">IF(IF($H3387="","",INDEX([1]NKC!$E$10:$E$5007,$H3387))=$C$8,"",IF($H3387="","",INDEX([1]NKC!$F$10:$F$5007,$H3387)))</f>
        <v/>
      </c>
      <c r="F3387" s="55" t="str">
        <f ca="1">IF(IF($H3387="","",INDEX([1]NKC!$D$10:$D$5007,$H3387))=$C$8,"",IF($H3387="","",INDEX([1]NKC!$F$10:$F$5007,$H3387)))</f>
        <v/>
      </c>
      <c r="G3387" s="50">
        <f ca="1">IF(SUM(E3387:F3387)=0,0,$G$11+SUM(E$12:$E3387)-SUM(F$12:$F3387))</f>
        <v>0</v>
      </c>
      <c r="H3387" s="51" t="str">
        <f ca="1">IF(IF(TYPE(MATCH($C$8,OFFSET([1]NKC!$D$10,H3386,0):'[1]NKC'!$D$5007,0)+H3386)=16,"",MATCH($C$8,OFFSET([1]NKC!$D$10,H3386,0):'[1]NKC'!$D$5007,0)+H3386)&lt;IF(TYPE(MATCH($C$8,OFFSET([1]NKC!$E$10,H3386,0):'[1]NKC'!$E$5007,0)+H3386)=16,"",MATCH($C$8,OFFSET([1]NKC!$E$10,H3386,0):'[1]NKC'!$E$5007,0)+H3386),IF(TYPE(MATCH($C$8,OFFSET([1]NKC!$D$10,H3386,0):'[1]NKC'!$D$5007,0)+H3386)=16,"",MATCH($C$8,OFFSET([1]NKC!$D$10,H3386,0):'[1]NKC'!$D$5007,0)+H3386),IF(TYPE(MATCH($C$8,OFFSET([1]NKC!$E$10,H3386,0):'[1]NKC'!$E$5007,0)+H3386)=16,"",MATCH($C$8,OFFSET([1]NKC!$E$10,H3386,0):'[1]NKC'!$E$5007,0)+H3386))</f>
        <v/>
      </c>
    </row>
    <row r="3388" spans="1:8" s="52" customFormat="1" ht="14.25" hidden="1">
      <c r="A3388" s="45" t="str">
        <f ca="1">IF($H3388="","",INDEX([1]NKC!$A$10:$A$5007,$H3388))</f>
        <v/>
      </c>
      <c r="B3388" s="46" t="str">
        <f ca="1">IF($H3388="","",INDEX([1]NKC!$B$10:$B$5007,$H3388))</f>
        <v/>
      </c>
      <c r="C3388" s="47" t="str">
        <f ca="1">IF($H3388="","",INDEX([1]NKC!$C$10:$C$5007,$H3388))</f>
        <v/>
      </c>
      <c r="D3388" s="48" t="str">
        <f ca="1">IF(IF($H3388="","",INDEX([1]NKC!$D$10:$D$5007,$H3388))=$C$8,IF($H3388="","",INDEX([1]NKC!$E$10:$E$5007,$H3388)),IF($H3388="","",INDEX([1]NKC!$D$10:$D$5007,$H3388)))</f>
        <v/>
      </c>
      <c r="E3388" s="49" t="str">
        <f ca="1">IF(IF($H3388="","",INDEX([1]NKC!$E$10:$E$5007,$H3388))=$C$8,"",IF($H3388="","",INDEX([1]NKC!$F$10:$F$5007,$H3388)))</f>
        <v/>
      </c>
      <c r="F3388" s="55" t="str">
        <f ca="1">IF(IF($H3388="","",INDEX([1]NKC!$D$10:$D$5007,$H3388))=$C$8,"",IF($H3388="","",INDEX([1]NKC!$F$10:$F$5007,$H3388)))</f>
        <v/>
      </c>
      <c r="G3388" s="50">
        <f ca="1">IF(SUM(E3388:F3388)=0,0,$G$11+SUM(E$12:$E3388)-SUM(F$12:$F3388))</f>
        <v>0</v>
      </c>
      <c r="H3388" s="51" t="str">
        <f ca="1">IF(IF(TYPE(MATCH($C$8,OFFSET([1]NKC!$D$10,H3387,0):'[1]NKC'!$D$5007,0)+H3387)=16,"",MATCH($C$8,OFFSET([1]NKC!$D$10,H3387,0):'[1]NKC'!$D$5007,0)+H3387)&lt;IF(TYPE(MATCH($C$8,OFFSET([1]NKC!$E$10,H3387,0):'[1]NKC'!$E$5007,0)+H3387)=16,"",MATCH($C$8,OFFSET([1]NKC!$E$10,H3387,0):'[1]NKC'!$E$5007,0)+H3387),IF(TYPE(MATCH($C$8,OFFSET([1]NKC!$D$10,H3387,0):'[1]NKC'!$D$5007,0)+H3387)=16,"",MATCH($C$8,OFFSET([1]NKC!$D$10,H3387,0):'[1]NKC'!$D$5007,0)+H3387),IF(TYPE(MATCH($C$8,OFFSET([1]NKC!$E$10,H3387,0):'[1]NKC'!$E$5007,0)+H3387)=16,"",MATCH($C$8,OFFSET([1]NKC!$E$10,H3387,0):'[1]NKC'!$E$5007,0)+H3387))</f>
        <v/>
      </c>
    </row>
    <row r="3389" spans="1:8" s="52" customFormat="1" ht="14.25" hidden="1">
      <c r="A3389" s="45" t="str">
        <f ca="1">IF($H3389="","",INDEX([1]NKC!$A$10:$A$5007,$H3389))</f>
        <v/>
      </c>
      <c r="B3389" s="46" t="str">
        <f ca="1">IF($H3389="","",INDEX([1]NKC!$B$10:$B$5007,$H3389))</f>
        <v/>
      </c>
      <c r="C3389" s="47" t="str">
        <f ca="1">IF($H3389="","",INDEX([1]NKC!$C$10:$C$5007,$H3389))</f>
        <v/>
      </c>
      <c r="D3389" s="48" t="str">
        <f ca="1">IF(IF($H3389="","",INDEX([1]NKC!$D$10:$D$5007,$H3389))=$C$8,IF($H3389="","",INDEX([1]NKC!$E$10:$E$5007,$H3389)),IF($H3389="","",INDEX([1]NKC!$D$10:$D$5007,$H3389)))</f>
        <v/>
      </c>
      <c r="E3389" s="49" t="str">
        <f ca="1">IF(IF($H3389="","",INDEX([1]NKC!$E$10:$E$5007,$H3389))=$C$8,"",IF($H3389="","",INDEX([1]NKC!$F$10:$F$5007,$H3389)))</f>
        <v/>
      </c>
      <c r="F3389" s="55" t="str">
        <f ca="1">IF(IF($H3389="","",INDEX([1]NKC!$D$10:$D$5007,$H3389))=$C$8,"",IF($H3389="","",INDEX([1]NKC!$F$10:$F$5007,$H3389)))</f>
        <v/>
      </c>
      <c r="G3389" s="50">
        <f ca="1">IF(SUM(E3389:F3389)=0,0,$G$11+SUM(E$12:$E3389)-SUM(F$12:$F3389))</f>
        <v>0</v>
      </c>
      <c r="H3389" s="51" t="str">
        <f ca="1">IF(IF(TYPE(MATCH($C$8,OFFSET([1]NKC!$D$10,H3388,0):'[1]NKC'!$D$5007,0)+H3388)=16,"",MATCH($C$8,OFFSET([1]NKC!$D$10,H3388,0):'[1]NKC'!$D$5007,0)+H3388)&lt;IF(TYPE(MATCH($C$8,OFFSET([1]NKC!$E$10,H3388,0):'[1]NKC'!$E$5007,0)+H3388)=16,"",MATCH($C$8,OFFSET([1]NKC!$E$10,H3388,0):'[1]NKC'!$E$5007,0)+H3388),IF(TYPE(MATCH($C$8,OFFSET([1]NKC!$D$10,H3388,0):'[1]NKC'!$D$5007,0)+H3388)=16,"",MATCH($C$8,OFFSET([1]NKC!$D$10,H3388,0):'[1]NKC'!$D$5007,0)+H3388),IF(TYPE(MATCH($C$8,OFFSET([1]NKC!$E$10,H3388,0):'[1]NKC'!$E$5007,0)+H3388)=16,"",MATCH($C$8,OFFSET([1]NKC!$E$10,H3388,0):'[1]NKC'!$E$5007,0)+H3388))</f>
        <v/>
      </c>
    </row>
    <row r="3390" spans="1:8" s="52" customFormat="1" ht="14.25" hidden="1">
      <c r="A3390" s="45" t="str">
        <f ca="1">IF($H3390="","",INDEX([1]NKC!$A$10:$A$5007,$H3390))</f>
        <v/>
      </c>
      <c r="B3390" s="46" t="str">
        <f ca="1">IF($H3390="","",INDEX([1]NKC!$B$10:$B$5007,$H3390))</f>
        <v/>
      </c>
      <c r="C3390" s="47" t="str">
        <f ca="1">IF($H3390="","",INDEX([1]NKC!$C$10:$C$5007,$H3390))</f>
        <v/>
      </c>
      <c r="D3390" s="48" t="str">
        <f ca="1">IF(IF($H3390="","",INDEX([1]NKC!$D$10:$D$5007,$H3390))=$C$8,IF($H3390="","",INDEX([1]NKC!$E$10:$E$5007,$H3390)),IF($H3390="","",INDEX([1]NKC!$D$10:$D$5007,$H3390)))</f>
        <v/>
      </c>
      <c r="E3390" s="49" t="str">
        <f ca="1">IF(IF($H3390="","",INDEX([1]NKC!$E$10:$E$5007,$H3390))=$C$8,"",IF($H3390="","",INDEX([1]NKC!$F$10:$F$5007,$H3390)))</f>
        <v/>
      </c>
      <c r="F3390" s="55" t="str">
        <f ca="1">IF(IF($H3390="","",INDEX([1]NKC!$D$10:$D$5007,$H3390))=$C$8,"",IF($H3390="","",INDEX([1]NKC!$F$10:$F$5007,$H3390)))</f>
        <v/>
      </c>
      <c r="G3390" s="50">
        <f ca="1">IF(SUM(E3390:F3390)=0,0,$G$11+SUM(E$12:$E3390)-SUM(F$12:$F3390))</f>
        <v>0</v>
      </c>
      <c r="H3390" s="51" t="str">
        <f ca="1">IF(IF(TYPE(MATCH($C$8,OFFSET([1]NKC!$D$10,H3389,0):'[1]NKC'!$D$5007,0)+H3389)=16,"",MATCH($C$8,OFFSET([1]NKC!$D$10,H3389,0):'[1]NKC'!$D$5007,0)+H3389)&lt;IF(TYPE(MATCH($C$8,OFFSET([1]NKC!$E$10,H3389,0):'[1]NKC'!$E$5007,0)+H3389)=16,"",MATCH($C$8,OFFSET([1]NKC!$E$10,H3389,0):'[1]NKC'!$E$5007,0)+H3389),IF(TYPE(MATCH($C$8,OFFSET([1]NKC!$D$10,H3389,0):'[1]NKC'!$D$5007,0)+H3389)=16,"",MATCH($C$8,OFFSET([1]NKC!$D$10,H3389,0):'[1]NKC'!$D$5007,0)+H3389),IF(TYPE(MATCH($C$8,OFFSET([1]NKC!$E$10,H3389,0):'[1]NKC'!$E$5007,0)+H3389)=16,"",MATCH($C$8,OFFSET([1]NKC!$E$10,H3389,0):'[1]NKC'!$E$5007,0)+H3389))</f>
        <v/>
      </c>
    </row>
    <row r="3391" spans="1:8" s="52" customFormat="1" ht="14.25" hidden="1">
      <c r="A3391" s="45" t="str">
        <f ca="1">IF($H3391="","",INDEX([1]NKC!$A$10:$A$5007,$H3391))</f>
        <v/>
      </c>
      <c r="B3391" s="46" t="str">
        <f ca="1">IF($H3391="","",INDEX([1]NKC!$B$10:$B$5007,$H3391))</f>
        <v/>
      </c>
      <c r="C3391" s="47" t="str">
        <f ca="1">IF($H3391="","",INDEX([1]NKC!$C$10:$C$5007,$H3391))</f>
        <v/>
      </c>
      <c r="D3391" s="48" t="str">
        <f ca="1">IF(IF($H3391="","",INDEX([1]NKC!$D$10:$D$5007,$H3391))=$C$8,IF($H3391="","",INDEX([1]NKC!$E$10:$E$5007,$H3391)),IF($H3391="","",INDEX([1]NKC!$D$10:$D$5007,$H3391)))</f>
        <v/>
      </c>
      <c r="E3391" s="49" t="str">
        <f ca="1">IF(IF($H3391="","",INDEX([1]NKC!$E$10:$E$5007,$H3391))=$C$8,"",IF($H3391="","",INDEX([1]NKC!$F$10:$F$5007,$H3391)))</f>
        <v/>
      </c>
      <c r="F3391" s="55" t="str">
        <f ca="1">IF(IF($H3391="","",INDEX([1]NKC!$D$10:$D$5007,$H3391))=$C$8,"",IF($H3391="","",INDEX([1]NKC!$F$10:$F$5007,$H3391)))</f>
        <v/>
      </c>
      <c r="G3391" s="50">
        <f ca="1">IF(SUM(E3391:F3391)=0,0,$G$11+SUM(E$12:$E3391)-SUM(F$12:$F3391))</f>
        <v>0</v>
      </c>
      <c r="H3391" s="51" t="str">
        <f ca="1">IF(IF(TYPE(MATCH($C$8,OFFSET([1]NKC!$D$10,H3390,0):'[1]NKC'!$D$5007,0)+H3390)=16,"",MATCH($C$8,OFFSET([1]NKC!$D$10,H3390,0):'[1]NKC'!$D$5007,0)+H3390)&lt;IF(TYPE(MATCH($C$8,OFFSET([1]NKC!$E$10,H3390,0):'[1]NKC'!$E$5007,0)+H3390)=16,"",MATCH($C$8,OFFSET([1]NKC!$E$10,H3390,0):'[1]NKC'!$E$5007,0)+H3390),IF(TYPE(MATCH($C$8,OFFSET([1]NKC!$D$10,H3390,0):'[1]NKC'!$D$5007,0)+H3390)=16,"",MATCH($C$8,OFFSET([1]NKC!$D$10,H3390,0):'[1]NKC'!$D$5007,0)+H3390),IF(TYPE(MATCH($C$8,OFFSET([1]NKC!$E$10,H3390,0):'[1]NKC'!$E$5007,0)+H3390)=16,"",MATCH($C$8,OFFSET([1]NKC!$E$10,H3390,0):'[1]NKC'!$E$5007,0)+H3390))</f>
        <v/>
      </c>
    </row>
    <row r="3392" spans="1:8" s="52" customFormat="1" ht="14.25" hidden="1">
      <c r="A3392" s="45" t="str">
        <f ca="1">IF($H3392="","",INDEX([1]NKC!$A$10:$A$5007,$H3392))</f>
        <v/>
      </c>
      <c r="B3392" s="46" t="str">
        <f ca="1">IF($H3392="","",INDEX([1]NKC!$B$10:$B$5007,$H3392))</f>
        <v/>
      </c>
      <c r="C3392" s="47" t="str">
        <f ca="1">IF($H3392="","",INDEX([1]NKC!$C$10:$C$5007,$H3392))</f>
        <v/>
      </c>
      <c r="D3392" s="48" t="str">
        <f ca="1">IF(IF($H3392="","",INDEX([1]NKC!$D$10:$D$5007,$H3392))=$C$8,IF($H3392="","",INDEX([1]NKC!$E$10:$E$5007,$H3392)),IF($H3392="","",INDEX([1]NKC!$D$10:$D$5007,$H3392)))</f>
        <v/>
      </c>
      <c r="E3392" s="49" t="str">
        <f ca="1">IF(IF($H3392="","",INDEX([1]NKC!$E$10:$E$5007,$H3392))=$C$8,"",IF($H3392="","",INDEX([1]NKC!$F$10:$F$5007,$H3392)))</f>
        <v/>
      </c>
      <c r="F3392" s="55" t="str">
        <f ca="1">IF(IF($H3392="","",INDEX([1]NKC!$D$10:$D$5007,$H3392))=$C$8,"",IF($H3392="","",INDEX([1]NKC!$F$10:$F$5007,$H3392)))</f>
        <v/>
      </c>
      <c r="G3392" s="50">
        <f ca="1">IF(SUM(E3392:F3392)=0,0,$G$11+SUM(E$12:$E3392)-SUM(F$12:$F3392))</f>
        <v>0</v>
      </c>
      <c r="H3392" s="51" t="str">
        <f ca="1">IF(IF(TYPE(MATCH($C$8,OFFSET([1]NKC!$D$10,H3391,0):'[1]NKC'!$D$5007,0)+H3391)=16,"",MATCH($C$8,OFFSET([1]NKC!$D$10,H3391,0):'[1]NKC'!$D$5007,0)+H3391)&lt;IF(TYPE(MATCH($C$8,OFFSET([1]NKC!$E$10,H3391,0):'[1]NKC'!$E$5007,0)+H3391)=16,"",MATCH($C$8,OFFSET([1]NKC!$E$10,H3391,0):'[1]NKC'!$E$5007,0)+H3391),IF(TYPE(MATCH($C$8,OFFSET([1]NKC!$D$10,H3391,0):'[1]NKC'!$D$5007,0)+H3391)=16,"",MATCH($C$8,OFFSET([1]NKC!$D$10,H3391,0):'[1]NKC'!$D$5007,0)+H3391),IF(TYPE(MATCH($C$8,OFFSET([1]NKC!$E$10,H3391,0):'[1]NKC'!$E$5007,0)+H3391)=16,"",MATCH($C$8,OFFSET([1]NKC!$E$10,H3391,0):'[1]NKC'!$E$5007,0)+H3391))</f>
        <v/>
      </c>
    </row>
    <row r="3393" spans="1:8" s="52" customFormat="1" ht="14.25" hidden="1">
      <c r="A3393" s="45" t="str">
        <f ca="1">IF($H3393="","",INDEX([1]NKC!$A$10:$A$5007,$H3393))</f>
        <v/>
      </c>
      <c r="B3393" s="46" t="str">
        <f ca="1">IF($H3393="","",INDEX([1]NKC!$B$10:$B$5007,$H3393))</f>
        <v/>
      </c>
      <c r="C3393" s="47" t="str">
        <f ca="1">IF($H3393="","",INDEX([1]NKC!$C$10:$C$5007,$H3393))</f>
        <v/>
      </c>
      <c r="D3393" s="48" t="str">
        <f ca="1">IF(IF($H3393="","",INDEX([1]NKC!$D$10:$D$5007,$H3393))=$C$8,IF($H3393="","",INDEX([1]NKC!$E$10:$E$5007,$H3393)),IF($H3393="","",INDEX([1]NKC!$D$10:$D$5007,$H3393)))</f>
        <v/>
      </c>
      <c r="E3393" s="49" t="str">
        <f ca="1">IF(IF($H3393="","",INDEX([1]NKC!$E$10:$E$5007,$H3393))=$C$8,"",IF($H3393="","",INDEX([1]NKC!$F$10:$F$5007,$H3393)))</f>
        <v/>
      </c>
      <c r="F3393" s="55" t="str">
        <f ca="1">IF(IF($H3393="","",INDEX([1]NKC!$D$10:$D$5007,$H3393))=$C$8,"",IF($H3393="","",INDEX([1]NKC!$F$10:$F$5007,$H3393)))</f>
        <v/>
      </c>
      <c r="G3393" s="50">
        <f ca="1">IF(SUM(E3393:F3393)=0,0,$G$11+SUM(E$12:$E3393)-SUM(F$12:$F3393))</f>
        <v>0</v>
      </c>
      <c r="H3393" s="51" t="str">
        <f ca="1">IF(IF(TYPE(MATCH($C$8,OFFSET([1]NKC!$D$10,H3392,0):'[1]NKC'!$D$5007,0)+H3392)=16,"",MATCH($C$8,OFFSET([1]NKC!$D$10,H3392,0):'[1]NKC'!$D$5007,0)+H3392)&lt;IF(TYPE(MATCH($C$8,OFFSET([1]NKC!$E$10,H3392,0):'[1]NKC'!$E$5007,0)+H3392)=16,"",MATCH($C$8,OFFSET([1]NKC!$E$10,H3392,0):'[1]NKC'!$E$5007,0)+H3392),IF(TYPE(MATCH($C$8,OFFSET([1]NKC!$D$10,H3392,0):'[1]NKC'!$D$5007,0)+H3392)=16,"",MATCH($C$8,OFFSET([1]NKC!$D$10,H3392,0):'[1]NKC'!$D$5007,0)+H3392),IF(TYPE(MATCH($C$8,OFFSET([1]NKC!$E$10,H3392,0):'[1]NKC'!$E$5007,0)+H3392)=16,"",MATCH($C$8,OFFSET([1]NKC!$E$10,H3392,0):'[1]NKC'!$E$5007,0)+H3392))</f>
        <v/>
      </c>
    </row>
    <row r="3394" spans="1:8" s="52" customFormat="1" ht="14.25" hidden="1">
      <c r="A3394" s="45" t="str">
        <f ca="1">IF($H3394="","",INDEX([1]NKC!$A$10:$A$5007,$H3394))</f>
        <v/>
      </c>
      <c r="B3394" s="46" t="str">
        <f ca="1">IF($H3394="","",INDEX([1]NKC!$B$10:$B$5007,$H3394))</f>
        <v/>
      </c>
      <c r="C3394" s="47" t="str">
        <f ca="1">IF($H3394="","",INDEX([1]NKC!$C$10:$C$5007,$H3394))</f>
        <v/>
      </c>
      <c r="D3394" s="48" t="str">
        <f ca="1">IF(IF($H3394="","",INDEX([1]NKC!$D$10:$D$5007,$H3394))=$C$8,IF($H3394="","",INDEX([1]NKC!$E$10:$E$5007,$H3394)),IF($H3394="","",INDEX([1]NKC!$D$10:$D$5007,$H3394)))</f>
        <v/>
      </c>
      <c r="E3394" s="49" t="str">
        <f ca="1">IF(IF($H3394="","",INDEX([1]NKC!$E$10:$E$5007,$H3394))=$C$8,"",IF($H3394="","",INDEX([1]NKC!$F$10:$F$5007,$H3394)))</f>
        <v/>
      </c>
      <c r="F3394" s="55" t="str">
        <f ca="1">IF(IF($H3394="","",INDEX([1]NKC!$D$10:$D$5007,$H3394))=$C$8,"",IF($H3394="","",INDEX([1]NKC!$F$10:$F$5007,$H3394)))</f>
        <v/>
      </c>
      <c r="G3394" s="50">
        <f ca="1">IF(SUM(E3394:F3394)=0,0,$G$11+SUM(E$12:$E3394)-SUM(F$12:$F3394))</f>
        <v>0</v>
      </c>
      <c r="H3394" s="51" t="str">
        <f ca="1">IF(IF(TYPE(MATCH($C$8,OFFSET([1]NKC!$D$10,H3393,0):'[1]NKC'!$D$5007,0)+H3393)=16,"",MATCH($C$8,OFFSET([1]NKC!$D$10,H3393,0):'[1]NKC'!$D$5007,0)+H3393)&lt;IF(TYPE(MATCH($C$8,OFFSET([1]NKC!$E$10,H3393,0):'[1]NKC'!$E$5007,0)+H3393)=16,"",MATCH($C$8,OFFSET([1]NKC!$E$10,H3393,0):'[1]NKC'!$E$5007,0)+H3393),IF(TYPE(MATCH($C$8,OFFSET([1]NKC!$D$10,H3393,0):'[1]NKC'!$D$5007,0)+H3393)=16,"",MATCH($C$8,OFFSET([1]NKC!$D$10,H3393,0):'[1]NKC'!$D$5007,0)+H3393),IF(TYPE(MATCH($C$8,OFFSET([1]NKC!$E$10,H3393,0):'[1]NKC'!$E$5007,0)+H3393)=16,"",MATCH($C$8,OFFSET([1]NKC!$E$10,H3393,0):'[1]NKC'!$E$5007,0)+H3393))</f>
        <v/>
      </c>
    </row>
    <row r="3395" spans="1:8" s="52" customFormat="1" ht="14.25" hidden="1">
      <c r="A3395" s="45" t="str">
        <f ca="1">IF($H3395="","",INDEX([1]NKC!$A$10:$A$5007,$H3395))</f>
        <v/>
      </c>
      <c r="B3395" s="46" t="str">
        <f ca="1">IF($H3395="","",INDEX([1]NKC!$B$10:$B$5007,$H3395))</f>
        <v/>
      </c>
      <c r="C3395" s="47" t="str">
        <f ca="1">IF($H3395="","",INDEX([1]NKC!$C$10:$C$5007,$H3395))</f>
        <v/>
      </c>
      <c r="D3395" s="48" t="str">
        <f ca="1">IF(IF($H3395="","",INDEX([1]NKC!$D$10:$D$5007,$H3395))=$C$8,IF($H3395="","",INDEX([1]NKC!$E$10:$E$5007,$H3395)),IF($H3395="","",INDEX([1]NKC!$D$10:$D$5007,$H3395)))</f>
        <v/>
      </c>
      <c r="E3395" s="49" t="str">
        <f ca="1">IF(IF($H3395="","",INDEX([1]NKC!$E$10:$E$5007,$H3395))=$C$8,"",IF($H3395="","",INDEX([1]NKC!$F$10:$F$5007,$H3395)))</f>
        <v/>
      </c>
      <c r="F3395" s="55" t="str">
        <f ca="1">IF(IF($H3395="","",INDEX([1]NKC!$D$10:$D$5007,$H3395))=$C$8,"",IF($H3395="","",INDEX([1]NKC!$F$10:$F$5007,$H3395)))</f>
        <v/>
      </c>
      <c r="G3395" s="50">
        <f ca="1">IF(SUM(E3395:F3395)=0,0,$G$11+SUM(E$12:$E3395)-SUM(F$12:$F3395))</f>
        <v>0</v>
      </c>
      <c r="H3395" s="51" t="str">
        <f ca="1">IF(IF(TYPE(MATCH($C$8,OFFSET([1]NKC!$D$10,H3394,0):'[1]NKC'!$D$5007,0)+H3394)=16,"",MATCH($C$8,OFFSET([1]NKC!$D$10,H3394,0):'[1]NKC'!$D$5007,0)+H3394)&lt;IF(TYPE(MATCH($C$8,OFFSET([1]NKC!$E$10,H3394,0):'[1]NKC'!$E$5007,0)+H3394)=16,"",MATCH($C$8,OFFSET([1]NKC!$E$10,H3394,0):'[1]NKC'!$E$5007,0)+H3394),IF(TYPE(MATCH($C$8,OFFSET([1]NKC!$D$10,H3394,0):'[1]NKC'!$D$5007,0)+H3394)=16,"",MATCH($C$8,OFFSET([1]NKC!$D$10,H3394,0):'[1]NKC'!$D$5007,0)+H3394),IF(TYPE(MATCH($C$8,OFFSET([1]NKC!$E$10,H3394,0):'[1]NKC'!$E$5007,0)+H3394)=16,"",MATCH($C$8,OFFSET([1]NKC!$E$10,H3394,0):'[1]NKC'!$E$5007,0)+H3394))</f>
        <v/>
      </c>
    </row>
    <row r="3396" spans="1:8" s="52" customFormat="1" ht="14.25" hidden="1">
      <c r="A3396" s="45" t="str">
        <f ca="1">IF($H3396="","",INDEX([1]NKC!$A$10:$A$5007,$H3396))</f>
        <v/>
      </c>
      <c r="B3396" s="46" t="str">
        <f ca="1">IF($H3396="","",INDEX([1]NKC!$B$10:$B$5007,$H3396))</f>
        <v/>
      </c>
      <c r="C3396" s="47" t="str">
        <f ca="1">IF($H3396="","",INDEX([1]NKC!$C$10:$C$5007,$H3396))</f>
        <v/>
      </c>
      <c r="D3396" s="48" t="str">
        <f ca="1">IF(IF($H3396="","",INDEX([1]NKC!$D$10:$D$5007,$H3396))=$C$8,IF($H3396="","",INDEX([1]NKC!$E$10:$E$5007,$H3396)),IF($H3396="","",INDEX([1]NKC!$D$10:$D$5007,$H3396)))</f>
        <v/>
      </c>
      <c r="E3396" s="49" t="str">
        <f ca="1">IF(IF($H3396="","",INDEX([1]NKC!$E$10:$E$5007,$H3396))=$C$8,"",IF($H3396="","",INDEX([1]NKC!$F$10:$F$5007,$H3396)))</f>
        <v/>
      </c>
      <c r="F3396" s="55" t="str">
        <f ca="1">IF(IF($H3396="","",INDEX([1]NKC!$D$10:$D$5007,$H3396))=$C$8,"",IF($H3396="","",INDEX([1]NKC!$F$10:$F$5007,$H3396)))</f>
        <v/>
      </c>
      <c r="G3396" s="50">
        <f ca="1">IF(SUM(E3396:F3396)=0,0,$G$11+SUM(E$12:$E3396)-SUM(F$12:$F3396))</f>
        <v>0</v>
      </c>
      <c r="H3396" s="51" t="str">
        <f ca="1">IF(IF(TYPE(MATCH($C$8,OFFSET([1]NKC!$D$10,H3395,0):'[1]NKC'!$D$5007,0)+H3395)=16,"",MATCH($C$8,OFFSET([1]NKC!$D$10,H3395,0):'[1]NKC'!$D$5007,0)+H3395)&lt;IF(TYPE(MATCH($C$8,OFFSET([1]NKC!$E$10,H3395,0):'[1]NKC'!$E$5007,0)+H3395)=16,"",MATCH($C$8,OFFSET([1]NKC!$E$10,H3395,0):'[1]NKC'!$E$5007,0)+H3395),IF(TYPE(MATCH($C$8,OFFSET([1]NKC!$D$10,H3395,0):'[1]NKC'!$D$5007,0)+H3395)=16,"",MATCH($C$8,OFFSET([1]NKC!$D$10,H3395,0):'[1]NKC'!$D$5007,0)+H3395),IF(TYPE(MATCH($C$8,OFFSET([1]NKC!$E$10,H3395,0):'[1]NKC'!$E$5007,0)+H3395)=16,"",MATCH($C$8,OFFSET([1]NKC!$E$10,H3395,0):'[1]NKC'!$E$5007,0)+H3395))</f>
        <v/>
      </c>
    </row>
    <row r="3397" spans="1:8" s="52" customFormat="1" ht="14.25" hidden="1">
      <c r="A3397" s="45" t="str">
        <f ca="1">IF($H3397="","",INDEX([1]NKC!$A$10:$A$5007,$H3397))</f>
        <v/>
      </c>
      <c r="B3397" s="46" t="str">
        <f ca="1">IF($H3397="","",INDEX([1]NKC!$B$10:$B$5007,$H3397))</f>
        <v/>
      </c>
      <c r="C3397" s="47" t="str">
        <f ca="1">IF($H3397="","",INDEX([1]NKC!$C$10:$C$5007,$H3397))</f>
        <v/>
      </c>
      <c r="D3397" s="48" t="str">
        <f ca="1">IF(IF($H3397="","",INDEX([1]NKC!$D$10:$D$5007,$H3397))=$C$8,IF($H3397="","",INDEX([1]NKC!$E$10:$E$5007,$H3397)),IF($H3397="","",INDEX([1]NKC!$D$10:$D$5007,$H3397)))</f>
        <v/>
      </c>
      <c r="E3397" s="49" t="str">
        <f ca="1">IF(IF($H3397="","",INDEX([1]NKC!$E$10:$E$5007,$H3397))=$C$8,"",IF($H3397="","",INDEX([1]NKC!$F$10:$F$5007,$H3397)))</f>
        <v/>
      </c>
      <c r="F3397" s="55" t="str">
        <f ca="1">IF(IF($H3397="","",INDEX([1]NKC!$D$10:$D$5007,$H3397))=$C$8,"",IF($H3397="","",INDEX([1]NKC!$F$10:$F$5007,$H3397)))</f>
        <v/>
      </c>
      <c r="G3397" s="50">
        <f ca="1">IF(SUM(E3397:F3397)=0,0,$G$11+SUM(E$12:$E3397)-SUM(F$12:$F3397))</f>
        <v>0</v>
      </c>
      <c r="H3397" s="51" t="str">
        <f ca="1">IF(IF(TYPE(MATCH($C$8,OFFSET([1]NKC!$D$10,H3396,0):'[1]NKC'!$D$5007,0)+H3396)=16,"",MATCH($C$8,OFFSET([1]NKC!$D$10,H3396,0):'[1]NKC'!$D$5007,0)+H3396)&lt;IF(TYPE(MATCH($C$8,OFFSET([1]NKC!$E$10,H3396,0):'[1]NKC'!$E$5007,0)+H3396)=16,"",MATCH($C$8,OFFSET([1]NKC!$E$10,H3396,0):'[1]NKC'!$E$5007,0)+H3396),IF(TYPE(MATCH($C$8,OFFSET([1]NKC!$D$10,H3396,0):'[1]NKC'!$D$5007,0)+H3396)=16,"",MATCH($C$8,OFFSET([1]NKC!$D$10,H3396,0):'[1]NKC'!$D$5007,0)+H3396),IF(TYPE(MATCH($C$8,OFFSET([1]NKC!$E$10,H3396,0):'[1]NKC'!$E$5007,0)+H3396)=16,"",MATCH($C$8,OFFSET([1]NKC!$E$10,H3396,0):'[1]NKC'!$E$5007,0)+H3396))</f>
        <v/>
      </c>
    </row>
    <row r="3398" spans="1:8" s="52" customFormat="1" ht="14.25" hidden="1">
      <c r="A3398" s="45" t="str">
        <f ca="1">IF($H3398="","",INDEX([1]NKC!$A$10:$A$5007,$H3398))</f>
        <v/>
      </c>
      <c r="B3398" s="46" t="str">
        <f ca="1">IF($H3398="","",INDEX([1]NKC!$B$10:$B$5007,$H3398))</f>
        <v/>
      </c>
      <c r="C3398" s="47" t="str">
        <f ca="1">IF($H3398="","",INDEX([1]NKC!$C$10:$C$5007,$H3398))</f>
        <v/>
      </c>
      <c r="D3398" s="48" t="str">
        <f ca="1">IF(IF($H3398="","",INDEX([1]NKC!$D$10:$D$5007,$H3398))=$C$8,IF($H3398="","",INDEX([1]NKC!$E$10:$E$5007,$H3398)),IF($H3398="","",INDEX([1]NKC!$D$10:$D$5007,$H3398)))</f>
        <v/>
      </c>
      <c r="E3398" s="49" t="str">
        <f ca="1">IF(IF($H3398="","",INDEX([1]NKC!$E$10:$E$5007,$H3398))=$C$8,"",IF($H3398="","",INDEX([1]NKC!$F$10:$F$5007,$H3398)))</f>
        <v/>
      </c>
      <c r="F3398" s="55" t="str">
        <f ca="1">IF(IF($H3398="","",INDEX([1]NKC!$D$10:$D$5007,$H3398))=$C$8,"",IF($H3398="","",INDEX([1]NKC!$F$10:$F$5007,$H3398)))</f>
        <v/>
      </c>
      <c r="G3398" s="50">
        <f ca="1">IF(SUM(E3398:F3398)=0,0,$G$11+SUM(E$12:$E3398)-SUM(F$12:$F3398))</f>
        <v>0</v>
      </c>
      <c r="H3398" s="51" t="str">
        <f ca="1">IF(IF(TYPE(MATCH($C$8,OFFSET([1]NKC!$D$10,H3397,0):'[1]NKC'!$D$5007,0)+H3397)=16,"",MATCH($C$8,OFFSET([1]NKC!$D$10,H3397,0):'[1]NKC'!$D$5007,0)+H3397)&lt;IF(TYPE(MATCH($C$8,OFFSET([1]NKC!$E$10,H3397,0):'[1]NKC'!$E$5007,0)+H3397)=16,"",MATCH($C$8,OFFSET([1]NKC!$E$10,H3397,0):'[1]NKC'!$E$5007,0)+H3397),IF(TYPE(MATCH($C$8,OFFSET([1]NKC!$D$10,H3397,0):'[1]NKC'!$D$5007,0)+H3397)=16,"",MATCH($C$8,OFFSET([1]NKC!$D$10,H3397,0):'[1]NKC'!$D$5007,0)+H3397),IF(TYPE(MATCH($C$8,OFFSET([1]NKC!$E$10,H3397,0):'[1]NKC'!$E$5007,0)+H3397)=16,"",MATCH($C$8,OFFSET([1]NKC!$E$10,H3397,0):'[1]NKC'!$E$5007,0)+H3397))</f>
        <v/>
      </c>
    </row>
    <row r="3399" spans="1:8" s="52" customFormat="1" ht="14.25" hidden="1">
      <c r="A3399" s="45" t="str">
        <f ca="1">IF($H3399="","",INDEX([1]NKC!$A$10:$A$5007,$H3399))</f>
        <v/>
      </c>
      <c r="B3399" s="46" t="str">
        <f ca="1">IF($H3399="","",INDEX([1]NKC!$B$10:$B$5007,$H3399))</f>
        <v/>
      </c>
      <c r="C3399" s="47" t="str">
        <f ca="1">IF($H3399="","",INDEX([1]NKC!$C$10:$C$5007,$H3399))</f>
        <v/>
      </c>
      <c r="D3399" s="48" t="str">
        <f ca="1">IF(IF($H3399="","",INDEX([1]NKC!$D$10:$D$5007,$H3399))=$C$8,IF($H3399="","",INDEX([1]NKC!$E$10:$E$5007,$H3399)),IF($H3399="","",INDEX([1]NKC!$D$10:$D$5007,$H3399)))</f>
        <v/>
      </c>
      <c r="E3399" s="49" t="str">
        <f ca="1">IF(IF($H3399="","",INDEX([1]NKC!$E$10:$E$5007,$H3399))=$C$8,"",IF($H3399="","",INDEX([1]NKC!$F$10:$F$5007,$H3399)))</f>
        <v/>
      </c>
      <c r="F3399" s="55" t="str">
        <f ca="1">IF(IF($H3399="","",INDEX([1]NKC!$D$10:$D$5007,$H3399))=$C$8,"",IF($H3399="","",INDEX([1]NKC!$F$10:$F$5007,$H3399)))</f>
        <v/>
      </c>
      <c r="G3399" s="50">
        <f ca="1">IF(SUM(E3399:F3399)=0,0,$G$11+SUM(E$12:$E3399)-SUM(F$12:$F3399))</f>
        <v>0</v>
      </c>
      <c r="H3399" s="51" t="str">
        <f ca="1">IF(IF(TYPE(MATCH($C$8,OFFSET([1]NKC!$D$10,H3398,0):'[1]NKC'!$D$5007,0)+H3398)=16,"",MATCH($C$8,OFFSET([1]NKC!$D$10,H3398,0):'[1]NKC'!$D$5007,0)+H3398)&lt;IF(TYPE(MATCH($C$8,OFFSET([1]NKC!$E$10,H3398,0):'[1]NKC'!$E$5007,0)+H3398)=16,"",MATCH($C$8,OFFSET([1]NKC!$E$10,H3398,0):'[1]NKC'!$E$5007,0)+H3398),IF(TYPE(MATCH($C$8,OFFSET([1]NKC!$D$10,H3398,0):'[1]NKC'!$D$5007,0)+H3398)=16,"",MATCH($C$8,OFFSET([1]NKC!$D$10,H3398,0):'[1]NKC'!$D$5007,0)+H3398),IF(TYPE(MATCH($C$8,OFFSET([1]NKC!$E$10,H3398,0):'[1]NKC'!$E$5007,0)+H3398)=16,"",MATCH($C$8,OFFSET([1]NKC!$E$10,H3398,0):'[1]NKC'!$E$5007,0)+H3398))</f>
        <v/>
      </c>
    </row>
    <row r="3400" spans="1:8" s="52" customFormat="1" ht="14.25" hidden="1">
      <c r="A3400" s="45" t="str">
        <f ca="1">IF($H3400="","",INDEX([1]NKC!$A$10:$A$5007,$H3400))</f>
        <v/>
      </c>
      <c r="B3400" s="46" t="str">
        <f ca="1">IF($H3400="","",INDEX([1]NKC!$B$10:$B$5007,$H3400))</f>
        <v/>
      </c>
      <c r="C3400" s="47" t="str">
        <f ca="1">IF($H3400="","",INDEX([1]NKC!$C$10:$C$5007,$H3400))</f>
        <v/>
      </c>
      <c r="D3400" s="48" t="str">
        <f ca="1">IF(IF($H3400="","",INDEX([1]NKC!$D$10:$D$5007,$H3400))=$C$8,IF($H3400="","",INDEX([1]NKC!$E$10:$E$5007,$H3400)),IF($H3400="","",INDEX([1]NKC!$D$10:$D$5007,$H3400)))</f>
        <v/>
      </c>
      <c r="E3400" s="49" t="str">
        <f ca="1">IF(IF($H3400="","",INDEX([1]NKC!$E$10:$E$5007,$H3400))=$C$8,"",IF($H3400="","",INDEX([1]NKC!$F$10:$F$5007,$H3400)))</f>
        <v/>
      </c>
      <c r="F3400" s="55" t="str">
        <f ca="1">IF(IF($H3400="","",INDEX([1]NKC!$D$10:$D$5007,$H3400))=$C$8,"",IF($H3400="","",INDEX([1]NKC!$F$10:$F$5007,$H3400)))</f>
        <v/>
      </c>
      <c r="G3400" s="50">
        <f ca="1">IF(SUM(E3400:F3400)=0,0,$G$11+SUM(E$12:$E3400)-SUM(F$12:$F3400))</f>
        <v>0</v>
      </c>
      <c r="H3400" s="51" t="str">
        <f ca="1">IF(IF(TYPE(MATCH($C$8,OFFSET([1]NKC!$D$10,H3399,0):'[1]NKC'!$D$5007,0)+H3399)=16,"",MATCH($C$8,OFFSET([1]NKC!$D$10,H3399,0):'[1]NKC'!$D$5007,0)+H3399)&lt;IF(TYPE(MATCH($C$8,OFFSET([1]NKC!$E$10,H3399,0):'[1]NKC'!$E$5007,0)+H3399)=16,"",MATCH($C$8,OFFSET([1]NKC!$E$10,H3399,0):'[1]NKC'!$E$5007,0)+H3399),IF(TYPE(MATCH($C$8,OFFSET([1]NKC!$D$10,H3399,0):'[1]NKC'!$D$5007,0)+H3399)=16,"",MATCH($C$8,OFFSET([1]NKC!$D$10,H3399,0):'[1]NKC'!$D$5007,0)+H3399),IF(TYPE(MATCH($C$8,OFFSET([1]NKC!$E$10,H3399,0):'[1]NKC'!$E$5007,0)+H3399)=16,"",MATCH($C$8,OFFSET([1]NKC!$E$10,H3399,0):'[1]NKC'!$E$5007,0)+H3399))</f>
        <v/>
      </c>
    </row>
    <row r="3401" spans="1:8" s="52" customFormat="1" ht="14.25" hidden="1">
      <c r="A3401" s="45" t="str">
        <f ca="1">IF($H3401="","",INDEX([1]NKC!$A$10:$A$5007,$H3401))</f>
        <v/>
      </c>
      <c r="B3401" s="46" t="str">
        <f ca="1">IF($H3401="","",INDEX([1]NKC!$B$10:$B$5007,$H3401))</f>
        <v/>
      </c>
      <c r="C3401" s="47" t="str">
        <f ca="1">IF($H3401="","",INDEX([1]NKC!$C$10:$C$5007,$H3401))</f>
        <v/>
      </c>
      <c r="D3401" s="48" t="str">
        <f ca="1">IF(IF($H3401="","",INDEX([1]NKC!$D$10:$D$5007,$H3401))=$C$8,IF($H3401="","",INDEX([1]NKC!$E$10:$E$5007,$H3401)),IF($H3401="","",INDEX([1]NKC!$D$10:$D$5007,$H3401)))</f>
        <v/>
      </c>
      <c r="E3401" s="49" t="str">
        <f ca="1">IF(IF($H3401="","",INDEX([1]NKC!$E$10:$E$5007,$H3401))=$C$8,"",IF($H3401="","",INDEX([1]NKC!$F$10:$F$5007,$H3401)))</f>
        <v/>
      </c>
      <c r="F3401" s="55" t="str">
        <f ca="1">IF(IF($H3401="","",INDEX([1]NKC!$D$10:$D$5007,$H3401))=$C$8,"",IF($H3401="","",INDEX([1]NKC!$F$10:$F$5007,$H3401)))</f>
        <v/>
      </c>
      <c r="G3401" s="50">
        <f ca="1">IF(SUM(E3401:F3401)=0,0,$G$11+SUM(E$12:$E3401)-SUM(F$12:$F3401))</f>
        <v>0</v>
      </c>
      <c r="H3401" s="51" t="str">
        <f ca="1">IF(IF(TYPE(MATCH($C$8,OFFSET([1]NKC!$D$10,H3400,0):'[1]NKC'!$D$5007,0)+H3400)=16,"",MATCH($C$8,OFFSET([1]NKC!$D$10,H3400,0):'[1]NKC'!$D$5007,0)+H3400)&lt;IF(TYPE(MATCH($C$8,OFFSET([1]NKC!$E$10,H3400,0):'[1]NKC'!$E$5007,0)+H3400)=16,"",MATCH($C$8,OFFSET([1]NKC!$E$10,H3400,0):'[1]NKC'!$E$5007,0)+H3400),IF(TYPE(MATCH($C$8,OFFSET([1]NKC!$D$10,H3400,0):'[1]NKC'!$D$5007,0)+H3400)=16,"",MATCH($C$8,OFFSET([1]NKC!$D$10,H3400,0):'[1]NKC'!$D$5007,0)+H3400),IF(TYPE(MATCH($C$8,OFFSET([1]NKC!$E$10,H3400,0):'[1]NKC'!$E$5007,0)+H3400)=16,"",MATCH($C$8,OFFSET([1]NKC!$E$10,H3400,0):'[1]NKC'!$E$5007,0)+H3400))</f>
        <v/>
      </c>
    </row>
    <row r="3402" spans="1:8" s="52" customFormat="1" ht="14.25" hidden="1">
      <c r="A3402" s="45" t="str">
        <f ca="1">IF($H3402="","",INDEX([1]NKC!$A$10:$A$5007,$H3402))</f>
        <v/>
      </c>
      <c r="B3402" s="46" t="str">
        <f ca="1">IF($H3402="","",INDEX([1]NKC!$B$10:$B$5007,$H3402))</f>
        <v/>
      </c>
      <c r="C3402" s="47" t="str">
        <f ca="1">IF($H3402="","",INDEX([1]NKC!$C$10:$C$5007,$H3402))</f>
        <v/>
      </c>
      <c r="D3402" s="48" t="str">
        <f ca="1">IF(IF($H3402="","",INDEX([1]NKC!$D$10:$D$5007,$H3402))=$C$8,IF($H3402="","",INDEX([1]NKC!$E$10:$E$5007,$H3402)),IF($H3402="","",INDEX([1]NKC!$D$10:$D$5007,$H3402)))</f>
        <v/>
      </c>
      <c r="E3402" s="49" t="str">
        <f ca="1">IF(IF($H3402="","",INDEX([1]NKC!$E$10:$E$5007,$H3402))=$C$8,"",IF($H3402="","",INDEX([1]NKC!$F$10:$F$5007,$H3402)))</f>
        <v/>
      </c>
      <c r="F3402" s="55" t="str">
        <f ca="1">IF(IF($H3402="","",INDEX([1]NKC!$D$10:$D$5007,$H3402))=$C$8,"",IF($H3402="","",INDEX([1]NKC!$F$10:$F$5007,$H3402)))</f>
        <v/>
      </c>
      <c r="G3402" s="50">
        <f ca="1">IF(SUM(E3402:F3402)=0,0,$G$11+SUM(E$12:$E3402)-SUM(F$12:$F3402))</f>
        <v>0</v>
      </c>
      <c r="H3402" s="51" t="str">
        <f ca="1">IF(IF(TYPE(MATCH($C$8,OFFSET([1]NKC!$D$10,H3401,0):'[1]NKC'!$D$5007,0)+H3401)=16,"",MATCH($C$8,OFFSET([1]NKC!$D$10,H3401,0):'[1]NKC'!$D$5007,0)+H3401)&lt;IF(TYPE(MATCH($C$8,OFFSET([1]NKC!$E$10,H3401,0):'[1]NKC'!$E$5007,0)+H3401)=16,"",MATCH($C$8,OFFSET([1]NKC!$E$10,H3401,0):'[1]NKC'!$E$5007,0)+H3401),IF(TYPE(MATCH($C$8,OFFSET([1]NKC!$D$10,H3401,0):'[1]NKC'!$D$5007,0)+H3401)=16,"",MATCH($C$8,OFFSET([1]NKC!$D$10,H3401,0):'[1]NKC'!$D$5007,0)+H3401),IF(TYPE(MATCH($C$8,OFFSET([1]NKC!$E$10,H3401,0):'[1]NKC'!$E$5007,0)+H3401)=16,"",MATCH($C$8,OFFSET([1]NKC!$E$10,H3401,0):'[1]NKC'!$E$5007,0)+H3401))</f>
        <v/>
      </c>
    </row>
    <row r="3403" spans="1:8" s="52" customFormat="1" ht="14.25" hidden="1">
      <c r="A3403" s="45" t="str">
        <f ca="1">IF($H3403="","",INDEX([1]NKC!$A$10:$A$5007,$H3403))</f>
        <v/>
      </c>
      <c r="B3403" s="46" t="str">
        <f ca="1">IF($H3403="","",INDEX([1]NKC!$B$10:$B$5007,$H3403))</f>
        <v/>
      </c>
      <c r="C3403" s="47" t="str">
        <f ca="1">IF($H3403="","",INDEX([1]NKC!$C$10:$C$5007,$H3403))</f>
        <v/>
      </c>
      <c r="D3403" s="48" t="str">
        <f ca="1">IF(IF($H3403="","",INDEX([1]NKC!$D$10:$D$5007,$H3403))=$C$8,IF($H3403="","",INDEX([1]NKC!$E$10:$E$5007,$H3403)),IF($H3403="","",INDEX([1]NKC!$D$10:$D$5007,$H3403)))</f>
        <v/>
      </c>
      <c r="E3403" s="49" t="str">
        <f ca="1">IF(IF($H3403="","",INDEX([1]NKC!$E$10:$E$5007,$H3403))=$C$8,"",IF($H3403="","",INDEX([1]NKC!$F$10:$F$5007,$H3403)))</f>
        <v/>
      </c>
      <c r="F3403" s="55" t="str">
        <f ca="1">IF(IF($H3403="","",INDEX([1]NKC!$D$10:$D$5007,$H3403))=$C$8,"",IF($H3403="","",INDEX([1]NKC!$F$10:$F$5007,$H3403)))</f>
        <v/>
      </c>
      <c r="G3403" s="50">
        <f ca="1">IF(SUM(E3403:F3403)=0,0,$G$11+SUM(E$12:$E3403)-SUM(F$12:$F3403))</f>
        <v>0</v>
      </c>
      <c r="H3403" s="51" t="str">
        <f ca="1">IF(IF(TYPE(MATCH($C$8,OFFSET([1]NKC!$D$10,H3402,0):'[1]NKC'!$D$5007,0)+H3402)=16,"",MATCH($C$8,OFFSET([1]NKC!$D$10,H3402,0):'[1]NKC'!$D$5007,0)+H3402)&lt;IF(TYPE(MATCH($C$8,OFFSET([1]NKC!$E$10,H3402,0):'[1]NKC'!$E$5007,0)+H3402)=16,"",MATCH($C$8,OFFSET([1]NKC!$E$10,H3402,0):'[1]NKC'!$E$5007,0)+H3402),IF(TYPE(MATCH($C$8,OFFSET([1]NKC!$D$10,H3402,0):'[1]NKC'!$D$5007,0)+H3402)=16,"",MATCH($C$8,OFFSET([1]NKC!$D$10,H3402,0):'[1]NKC'!$D$5007,0)+H3402),IF(TYPE(MATCH($C$8,OFFSET([1]NKC!$E$10,H3402,0):'[1]NKC'!$E$5007,0)+H3402)=16,"",MATCH($C$8,OFFSET([1]NKC!$E$10,H3402,0):'[1]NKC'!$E$5007,0)+H3402))</f>
        <v/>
      </c>
    </row>
    <row r="3404" spans="1:8" s="52" customFormat="1" ht="14.25" hidden="1">
      <c r="A3404" s="45" t="str">
        <f ca="1">IF($H3404="","",INDEX([1]NKC!$A$10:$A$5007,$H3404))</f>
        <v/>
      </c>
      <c r="B3404" s="46" t="str">
        <f ca="1">IF($H3404="","",INDEX([1]NKC!$B$10:$B$5007,$H3404))</f>
        <v/>
      </c>
      <c r="C3404" s="47" t="str">
        <f ca="1">IF($H3404="","",INDEX([1]NKC!$C$10:$C$5007,$H3404))</f>
        <v/>
      </c>
      <c r="D3404" s="48" t="str">
        <f ca="1">IF(IF($H3404="","",INDEX([1]NKC!$D$10:$D$5007,$H3404))=$C$8,IF($H3404="","",INDEX([1]NKC!$E$10:$E$5007,$H3404)),IF($H3404="","",INDEX([1]NKC!$D$10:$D$5007,$H3404)))</f>
        <v/>
      </c>
      <c r="E3404" s="49" t="str">
        <f ca="1">IF(IF($H3404="","",INDEX([1]NKC!$E$10:$E$5007,$H3404))=$C$8,"",IF($H3404="","",INDEX([1]NKC!$F$10:$F$5007,$H3404)))</f>
        <v/>
      </c>
      <c r="F3404" s="55" t="str">
        <f ca="1">IF(IF($H3404="","",INDEX([1]NKC!$D$10:$D$5007,$H3404))=$C$8,"",IF($H3404="","",INDEX([1]NKC!$F$10:$F$5007,$H3404)))</f>
        <v/>
      </c>
      <c r="G3404" s="50">
        <f ca="1">IF(SUM(E3404:F3404)=0,0,$G$11+SUM(E$12:$E3404)-SUM(F$12:$F3404))</f>
        <v>0</v>
      </c>
      <c r="H3404" s="51" t="str">
        <f ca="1">IF(IF(TYPE(MATCH($C$8,OFFSET([1]NKC!$D$10,H3403,0):'[1]NKC'!$D$5007,0)+H3403)=16,"",MATCH($C$8,OFFSET([1]NKC!$D$10,H3403,0):'[1]NKC'!$D$5007,0)+H3403)&lt;IF(TYPE(MATCH($C$8,OFFSET([1]NKC!$E$10,H3403,0):'[1]NKC'!$E$5007,0)+H3403)=16,"",MATCH($C$8,OFFSET([1]NKC!$E$10,H3403,0):'[1]NKC'!$E$5007,0)+H3403),IF(TYPE(MATCH($C$8,OFFSET([1]NKC!$D$10,H3403,0):'[1]NKC'!$D$5007,0)+H3403)=16,"",MATCH($C$8,OFFSET([1]NKC!$D$10,H3403,0):'[1]NKC'!$D$5007,0)+H3403),IF(TYPE(MATCH($C$8,OFFSET([1]NKC!$E$10,H3403,0):'[1]NKC'!$E$5007,0)+H3403)=16,"",MATCH($C$8,OFFSET([1]NKC!$E$10,H3403,0):'[1]NKC'!$E$5007,0)+H3403))</f>
        <v/>
      </c>
    </row>
    <row r="3405" spans="1:8" s="52" customFormat="1" ht="14.25" hidden="1">
      <c r="A3405" s="45" t="str">
        <f ca="1">IF($H3405="","",INDEX([1]NKC!$A$10:$A$5007,$H3405))</f>
        <v/>
      </c>
      <c r="B3405" s="46" t="str">
        <f ca="1">IF($H3405="","",INDEX([1]NKC!$B$10:$B$5007,$H3405))</f>
        <v/>
      </c>
      <c r="C3405" s="47" t="str">
        <f ca="1">IF($H3405="","",INDEX([1]NKC!$C$10:$C$5007,$H3405))</f>
        <v/>
      </c>
      <c r="D3405" s="48" t="str">
        <f ca="1">IF(IF($H3405="","",INDEX([1]NKC!$D$10:$D$5007,$H3405))=$C$8,IF($H3405="","",INDEX([1]NKC!$E$10:$E$5007,$H3405)),IF($H3405="","",INDEX([1]NKC!$D$10:$D$5007,$H3405)))</f>
        <v/>
      </c>
      <c r="E3405" s="49" t="str">
        <f ca="1">IF(IF($H3405="","",INDEX([1]NKC!$E$10:$E$5007,$H3405))=$C$8,"",IF($H3405="","",INDEX([1]NKC!$F$10:$F$5007,$H3405)))</f>
        <v/>
      </c>
      <c r="F3405" s="55" t="str">
        <f ca="1">IF(IF($H3405="","",INDEX([1]NKC!$D$10:$D$5007,$H3405))=$C$8,"",IF($H3405="","",INDEX([1]NKC!$F$10:$F$5007,$H3405)))</f>
        <v/>
      </c>
      <c r="G3405" s="50">
        <f ca="1">IF(SUM(E3405:F3405)=0,0,$G$11+SUM(E$12:$E3405)-SUM(F$12:$F3405))</f>
        <v>0</v>
      </c>
      <c r="H3405" s="51" t="str">
        <f ca="1">IF(IF(TYPE(MATCH($C$8,OFFSET([1]NKC!$D$10,H3404,0):'[1]NKC'!$D$5007,0)+H3404)=16,"",MATCH($C$8,OFFSET([1]NKC!$D$10,H3404,0):'[1]NKC'!$D$5007,0)+H3404)&lt;IF(TYPE(MATCH($C$8,OFFSET([1]NKC!$E$10,H3404,0):'[1]NKC'!$E$5007,0)+H3404)=16,"",MATCH($C$8,OFFSET([1]NKC!$E$10,H3404,0):'[1]NKC'!$E$5007,0)+H3404),IF(TYPE(MATCH($C$8,OFFSET([1]NKC!$D$10,H3404,0):'[1]NKC'!$D$5007,0)+H3404)=16,"",MATCH($C$8,OFFSET([1]NKC!$D$10,H3404,0):'[1]NKC'!$D$5007,0)+H3404),IF(TYPE(MATCH($C$8,OFFSET([1]NKC!$E$10,H3404,0):'[1]NKC'!$E$5007,0)+H3404)=16,"",MATCH($C$8,OFFSET([1]NKC!$E$10,H3404,0):'[1]NKC'!$E$5007,0)+H3404))</f>
        <v/>
      </c>
    </row>
    <row r="3406" spans="1:8" s="52" customFormat="1" ht="14.25" hidden="1">
      <c r="A3406" s="45" t="str">
        <f ca="1">IF($H3406="","",INDEX([1]NKC!$A$10:$A$5007,$H3406))</f>
        <v/>
      </c>
      <c r="B3406" s="46" t="str">
        <f ca="1">IF($H3406="","",INDEX([1]NKC!$B$10:$B$5007,$H3406))</f>
        <v/>
      </c>
      <c r="C3406" s="47" t="str">
        <f ca="1">IF($H3406="","",INDEX([1]NKC!$C$10:$C$5007,$H3406))</f>
        <v/>
      </c>
      <c r="D3406" s="48" t="str">
        <f ca="1">IF(IF($H3406="","",INDEX([1]NKC!$D$10:$D$5007,$H3406))=$C$8,IF($H3406="","",INDEX([1]NKC!$E$10:$E$5007,$H3406)),IF($H3406="","",INDEX([1]NKC!$D$10:$D$5007,$H3406)))</f>
        <v/>
      </c>
      <c r="E3406" s="49" t="str">
        <f ca="1">IF(IF($H3406="","",INDEX([1]NKC!$E$10:$E$5007,$H3406))=$C$8,"",IF($H3406="","",INDEX([1]NKC!$F$10:$F$5007,$H3406)))</f>
        <v/>
      </c>
      <c r="F3406" s="55" t="str">
        <f ca="1">IF(IF($H3406="","",INDEX([1]NKC!$D$10:$D$5007,$H3406))=$C$8,"",IF($H3406="","",INDEX([1]NKC!$F$10:$F$5007,$H3406)))</f>
        <v/>
      </c>
      <c r="G3406" s="50">
        <f ca="1">IF(SUM(E3406:F3406)=0,0,$G$11+SUM(E$12:$E3406)-SUM(F$12:$F3406))</f>
        <v>0</v>
      </c>
      <c r="H3406" s="51" t="str">
        <f ca="1">IF(IF(TYPE(MATCH($C$8,OFFSET([1]NKC!$D$10,H3405,0):'[1]NKC'!$D$5007,0)+H3405)=16,"",MATCH($C$8,OFFSET([1]NKC!$D$10,H3405,0):'[1]NKC'!$D$5007,0)+H3405)&lt;IF(TYPE(MATCH($C$8,OFFSET([1]NKC!$E$10,H3405,0):'[1]NKC'!$E$5007,0)+H3405)=16,"",MATCH($C$8,OFFSET([1]NKC!$E$10,H3405,0):'[1]NKC'!$E$5007,0)+H3405),IF(TYPE(MATCH($C$8,OFFSET([1]NKC!$D$10,H3405,0):'[1]NKC'!$D$5007,0)+H3405)=16,"",MATCH($C$8,OFFSET([1]NKC!$D$10,H3405,0):'[1]NKC'!$D$5007,0)+H3405),IF(TYPE(MATCH($C$8,OFFSET([1]NKC!$E$10,H3405,0):'[1]NKC'!$E$5007,0)+H3405)=16,"",MATCH($C$8,OFFSET([1]NKC!$E$10,H3405,0):'[1]NKC'!$E$5007,0)+H3405))</f>
        <v/>
      </c>
    </row>
    <row r="3407" spans="1:8" s="52" customFormat="1" ht="14.25" hidden="1">
      <c r="A3407" s="45" t="str">
        <f ca="1">IF($H3407="","",INDEX([1]NKC!$A$10:$A$5007,$H3407))</f>
        <v/>
      </c>
      <c r="B3407" s="46" t="str">
        <f ca="1">IF($H3407="","",INDEX([1]NKC!$B$10:$B$5007,$H3407))</f>
        <v/>
      </c>
      <c r="C3407" s="47" t="str">
        <f ca="1">IF($H3407="","",INDEX([1]NKC!$C$10:$C$5007,$H3407))</f>
        <v/>
      </c>
      <c r="D3407" s="48" t="str">
        <f ca="1">IF(IF($H3407="","",INDEX([1]NKC!$D$10:$D$5007,$H3407))=$C$8,IF($H3407="","",INDEX([1]NKC!$E$10:$E$5007,$H3407)),IF($H3407="","",INDEX([1]NKC!$D$10:$D$5007,$H3407)))</f>
        <v/>
      </c>
      <c r="E3407" s="49" t="str">
        <f ca="1">IF(IF($H3407="","",INDEX([1]NKC!$E$10:$E$5007,$H3407))=$C$8,"",IF($H3407="","",INDEX([1]NKC!$F$10:$F$5007,$H3407)))</f>
        <v/>
      </c>
      <c r="F3407" s="55" t="str">
        <f ca="1">IF(IF($H3407="","",INDEX([1]NKC!$D$10:$D$5007,$H3407))=$C$8,"",IF($H3407="","",INDEX([1]NKC!$F$10:$F$5007,$H3407)))</f>
        <v/>
      </c>
      <c r="G3407" s="50">
        <f ca="1">IF(SUM(E3407:F3407)=0,0,$G$11+SUM(E$12:$E3407)-SUM(F$12:$F3407))</f>
        <v>0</v>
      </c>
      <c r="H3407" s="51" t="str">
        <f ca="1">IF(IF(TYPE(MATCH($C$8,OFFSET([1]NKC!$D$10,H3406,0):'[1]NKC'!$D$5007,0)+H3406)=16,"",MATCH($C$8,OFFSET([1]NKC!$D$10,H3406,0):'[1]NKC'!$D$5007,0)+H3406)&lt;IF(TYPE(MATCH($C$8,OFFSET([1]NKC!$E$10,H3406,0):'[1]NKC'!$E$5007,0)+H3406)=16,"",MATCH($C$8,OFFSET([1]NKC!$E$10,H3406,0):'[1]NKC'!$E$5007,0)+H3406),IF(TYPE(MATCH($C$8,OFFSET([1]NKC!$D$10,H3406,0):'[1]NKC'!$D$5007,0)+H3406)=16,"",MATCH($C$8,OFFSET([1]NKC!$D$10,H3406,0):'[1]NKC'!$D$5007,0)+H3406),IF(TYPE(MATCH($C$8,OFFSET([1]NKC!$E$10,H3406,0):'[1]NKC'!$E$5007,0)+H3406)=16,"",MATCH($C$8,OFFSET([1]NKC!$E$10,H3406,0):'[1]NKC'!$E$5007,0)+H3406))</f>
        <v/>
      </c>
    </row>
    <row r="3408" spans="1:8" s="52" customFormat="1" ht="14.25" hidden="1">
      <c r="A3408" s="45" t="str">
        <f ca="1">IF($H3408="","",INDEX([1]NKC!$A$10:$A$5007,$H3408))</f>
        <v/>
      </c>
      <c r="B3408" s="46" t="str">
        <f ca="1">IF($H3408="","",INDEX([1]NKC!$B$10:$B$5007,$H3408))</f>
        <v/>
      </c>
      <c r="C3408" s="47" t="str">
        <f ca="1">IF($H3408="","",INDEX([1]NKC!$C$10:$C$5007,$H3408))</f>
        <v/>
      </c>
      <c r="D3408" s="48" t="str">
        <f ca="1">IF(IF($H3408="","",INDEX([1]NKC!$D$10:$D$5007,$H3408))=$C$8,IF($H3408="","",INDEX([1]NKC!$E$10:$E$5007,$H3408)),IF($H3408="","",INDEX([1]NKC!$D$10:$D$5007,$H3408)))</f>
        <v/>
      </c>
      <c r="E3408" s="49" t="str">
        <f ca="1">IF(IF($H3408="","",INDEX([1]NKC!$E$10:$E$5007,$H3408))=$C$8,"",IF($H3408="","",INDEX([1]NKC!$F$10:$F$5007,$H3408)))</f>
        <v/>
      </c>
      <c r="F3408" s="55" t="str">
        <f ca="1">IF(IF($H3408="","",INDEX([1]NKC!$D$10:$D$5007,$H3408))=$C$8,"",IF($H3408="","",INDEX([1]NKC!$F$10:$F$5007,$H3408)))</f>
        <v/>
      </c>
      <c r="G3408" s="50">
        <f ca="1">IF(SUM(E3408:F3408)=0,0,$G$11+SUM(E$12:$E3408)-SUM(F$12:$F3408))</f>
        <v>0</v>
      </c>
      <c r="H3408" s="51" t="str">
        <f ca="1">IF(IF(TYPE(MATCH($C$8,OFFSET([1]NKC!$D$10,H3407,0):'[1]NKC'!$D$5007,0)+H3407)=16,"",MATCH($C$8,OFFSET([1]NKC!$D$10,H3407,0):'[1]NKC'!$D$5007,0)+H3407)&lt;IF(TYPE(MATCH($C$8,OFFSET([1]NKC!$E$10,H3407,0):'[1]NKC'!$E$5007,0)+H3407)=16,"",MATCH($C$8,OFFSET([1]NKC!$E$10,H3407,0):'[1]NKC'!$E$5007,0)+H3407),IF(TYPE(MATCH($C$8,OFFSET([1]NKC!$D$10,H3407,0):'[1]NKC'!$D$5007,0)+H3407)=16,"",MATCH($C$8,OFFSET([1]NKC!$D$10,H3407,0):'[1]NKC'!$D$5007,0)+H3407),IF(TYPE(MATCH($C$8,OFFSET([1]NKC!$E$10,H3407,0):'[1]NKC'!$E$5007,0)+H3407)=16,"",MATCH($C$8,OFFSET([1]NKC!$E$10,H3407,0):'[1]NKC'!$E$5007,0)+H3407))</f>
        <v/>
      </c>
    </row>
    <row r="3409" spans="1:8" s="52" customFormat="1" ht="14.25" hidden="1">
      <c r="A3409" s="45" t="str">
        <f ca="1">IF($H3409="","",INDEX([1]NKC!$A$10:$A$5007,$H3409))</f>
        <v/>
      </c>
      <c r="B3409" s="46" t="str">
        <f ca="1">IF($H3409="","",INDEX([1]NKC!$B$10:$B$5007,$H3409))</f>
        <v/>
      </c>
      <c r="C3409" s="47" t="str">
        <f ca="1">IF($H3409="","",INDEX([1]NKC!$C$10:$C$5007,$H3409))</f>
        <v/>
      </c>
      <c r="D3409" s="48" t="str">
        <f ca="1">IF(IF($H3409="","",INDEX([1]NKC!$D$10:$D$5007,$H3409))=$C$8,IF($H3409="","",INDEX([1]NKC!$E$10:$E$5007,$H3409)),IF($H3409="","",INDEX([1]NKC!$D$10:$D$5007,$H3409)))</f>
        <v/>
      </c>
      <c r="E3409" s="49" t="str">
        <f ca="1">IF(IF($H3409="","",INDEX([1]NKC!$E$10:$E$5007,$H3409))=$C$8,"",IF($H3409="","",INDEX([1]NKC!$F$10:$F$5007,$H3409)))</f>
        <v/>
      </c>
      <c r="F3409" s="55" t="str">
        <f ca="1">IF(IF($H3409="","",INDEX([1]NKC!$D$10:$D$5007,$H3409))=$C$8,"",IF($H3409="","",INDEX([1]NKC!$F$10:$F$5007,$H3409)))</f>
        <v/>
      </c>
      <c r="G3409" s="50">
        <f ca="1">IF(SUM(E3409:F3409)=0,0,$G$11+SUM(E$12:$E3409)-SUM(F$12:$F3409))</f>
        <v>0</v>
      </c>
      <c r="H3409" s="51" t="str">
        <f ca="1">IF(IF(TYPE(MATCH($C$8,OFFSET([1]NKC!$D$10,H3408,0):'[1]NKC'!$D$5007,0)+H3408)=16,"",MATCH($C$8,OFFSET([1]NKC!$D$10,H3408,0):'[1]NKC'!$D$5007,0)+H3408)&lt;IF(TYPE(MATCH($C$8,OFFSET([1]NKC!$E$10,H3408,0):'[1]NKC'!$E$5007,0)+H3408)=16,"",MATCH($C$8,OFFSET([1]NKC!$E$10,H3408,0):'[1]NKC'!$E$5007,0)+H3408),IF(TYPE(MATCH($C$8,OFFSET([1]NKC!$D$10,H3408,0):'[1]NKC'!$D$5007,0)+H3408)=16,"",MATCH($C$8,OFFSET([1]NKC!$D$10,H3408,0):'[1]NKC'!$D$5007,0)+H3408),IF(TYPE(MATCH($C$8,OFFSET([1]NKC!$E$10,H3408,0):'[1]NKC'!$E$5007,0)+H3408)=16,"",MATCH($C$8,OFFSET([1]NKC!$E$10,H3408,0):'[1]NKC'!$E$5007,0)+H3408))</f>
        <v/>
      </c>
    </row>
    <row r="3410" spans="1:8" s="52" customFormat="1" ht="14.25" hidden="1">
      <c r="A3410" s="45" t="str">
        <f ca="1">IF($H3410="","",INDEX([1]NKC!$A$10:$A$5007,$H3410))</f>
        <v/>
      </c>
      <c r="B3410" s="46" t="str">
        <f ca="1">IF($H3410="","",INDEX([1]NKC!$B$10:$B$5007,$H3410))</f>
        <v/>
      </c>
      <c r="C3410" s="47" t="str">
        <f ca="1">IF($H3410="","",INDEX([1]NKC!$C$10:$C$5007,$H3410))</f>
        <v/>
      </c>
      <c r="D3410" s="48" t="str">
        <f ca="1">IF(IF($H3410="","",INDEX([1]NKC!$D$10:$D$5007,$H3410))=$C$8,IF($H3410="","",INDEX([1]NKC!$E$10:$E$5007,$H3410)),IF($H3410="","",INDEX([1]NKC!$D$10:$D$5007,$H3410)))</f>
        <v/>
      </c>
      <c r="E3410" s="49" t="str">
        <f ca="1">IF(IF($H3410="","",INDEX([1]NKC!$E$10:$E$5007,$H3410))=$C$8,"",IF($H3410="","",INDEX([1]NKC!$F$10:$F$5007,$H3410)))</f>
        <v/>
      </c>
      <c r="F3410" s="55" t="str">
        <f ca="1">IF(IF($H3410="","",INDEX([1]NKC!$D$10:$D$5007,$H3410))=$C$8,"",IF($H3410="","",INDEX([1]NKC!$F$10:$F$5007,$H3410)))</f>
        <v/>
      </c>
      <c r="G3410" s="50">
        <f ca="1">IF(SUM(E3410:F3410)=0,0,$G$11+SUM(E$12:$E3410)-SUM(F$12:$F3410))</f>
        <v>0</v>
      </c>
      <c r="H3410" s="51" t="str">
        <f ca="1">IF(IF(TYPE(MATCH($C$8,OFFSET([1]NKC!$D$10,H3409,0):'[1]NKC'!$D$5007,0)+H3409)=16,"",MATCH($C$8,OFFSET([1]NKC!$D$10,H3409,0):'[1]NKC'!$D$5007,0)+H3409)&lt;IF(TYPE(MATCH($C$8,OFFSET([1]NKC!$E$10,H3409,0):'[1]NKC'!$E$5007,0)+H3409)=16,"",MATCH($C$8,OFFSET([1]NKC!$E$10,H3409,0):'[1]NKC'!$E$5007,0)+H3409),IF(TYPE(MATCH($C$8,OFFSET([1]NKC!$D$10,H3409,0):'[1]NKC'!$D$5007,0)+H3409)=16,"",MATCH($C$8,OFFSET([1]NKC!$D$10,H3409,0):'[1]NKC'!$D$5007,0)+H3409),IF(TYPE(MATCH($C$8,OFFSET([1]NKC!$E$10,H3409,0):'[1]NKC'!$E$5007,0)+H3409)=16,"",MATCH($C$8,OFFSET([1]NKC!$E$10,H3409,0):'[1]NKC'!$E$5007,0)+H3409))</f>
        <v/>
      </c>
    </row>
    <row r="3411" spans="1:8" s="52" customFormat="1" ht="14.25" hidden="1">
      <c r="A3411" s="45" t="str">
        <f ca="1">IF($H3411="","",INDEX([1]NKC!$A$10:$A$5007,$H3411))</f>
        <v/>
      </c>
      <c r="B3411" s="46" t="str">
        <f ca="1">IF($H3411="","",INDEX([1]NKC!$B$10:$B$5007,$H3411))</f>
        <v/>
      </c>
      <c r="C3411" s="47" t="str">
        <f ca="1">IF($H3411="","",INDEX([1]NKC!$C$10:$C$5007,$H3411))</f>
        <v/>
      </c>
      <c r="D3411" s="48" t="str">
        <f ca="1">IF(IF($H3411="","",INDEX([1]NKC!$D$10:$D$5007,$H3411))=$C$8,IF($H3411="","",INDEX([1]NKC!$E$10:$E$5007,$H3411)),IF($H3411="","",INDEX([1]NKC!$D$10:$D$5007,$H3411)))</f>
        <v/>
      </c>
      <c r="E3411" s="49" t="str">
        <f ca="1">IF(IF($H3411="","",INDEX([1]NKC!$E$10:$E$5007,$H3411))=$C$8,"",IF($H3411="","",INDEX([1]NKC!$F$10:$F$5007,$H3411)))</f>
        <v/>
      </c>
      <c r="F3411" s="55" t="str">
        <f ca="1">IF(IF($H3411="","",INDEX([1]NKC!$D$10:$D$5007,$H3411))=$C$8,"",IF($H3411="","",INDEX([1]NKC!$F$10:$F$5007,$H3411)))</f>
        <v/>
      </c>
      <c r="G3411" s="50">
        <f ca="1">IF(SUM(E3411:F3411)=0,0,$G$11+SUM(E$12:$E3411)-SUM(F$12:$F3411))</f>
        <v>0</v>
      </c>
      <c r="H3411" s="51" t="str">
        <f ca="1">IF(IF(TYPE(MATCH($C$8,OFFSET([1]NKC!$D$10,H3410,0):'[1]NKC'!$D$5007,0)+H3410)=16,"",MATCH($C$8,OFFSET([1]NKC!$D$10,H3410,0):'[1]NKC'!$D$5007,0)+H3410)&lt;IF(TYPE(MATCH($C$8,OFFSET([1]NKC!$E$10,H3410,0):'[1]NKC'!$E$5007,0)+H3410)=16,"",MATCH($C$8,OFFSET([1]NKC!$E$10,H3410,0):'[1]NKC'!$E$5007,0)+H3410),IF(TYPE(MATCH($C$8,OFFSET([1]NKC!$D$10,H3410,0):'[1]NKC'!$D$5007,0)+H3410)=16,"",MATCH($C$8,OFFSET([1]NKC!$D$10,H3410,0):'[1]NKC'!$D$5007,0)+H3410),IF(TYPE(MATCH($C$8,OFFSET([1]NKC!$E$10,H3410,0):'[1]NKC'!$E$5007,0)+H3410)=16,"",MATCH($C$8,OFFSET([1]NKC!$E$10,H3410,0):'[1]NKC'!$E$5007,0)+H3410))</f>
        <v/>
      </c>
    </row>
    <row r="3412" spans="1:8" s="52" customFormat="1" ht="14.25" hidden="1">
      <c r="A3412" s="45" t="str">
        <f ca="1">IF($H3412="","",INDEX([1]NKC!$A$10:$A$5007,$H3412))</f>
        <v/>
      </c>
      <c r="B3412" s="46" t="str">
        <f ca="1">IF($H3412="","",INDEX([1]NKC!$B$10:$B$5007,$H3412))</f>
        <v/>
      </c>
      <c r="C3412" s="47" t="str">
        <f ca="1">IF($H3412="","",INDEX([1]NKC!$C$10:$C$5007,$H3412))</f>
        <v/>
      </c>
      <c r="D3412" s="48" t="str">
        <f ca="1">IF(IF($H3412="","",INDEX([1]NKC!$D$10:$D$5007,$H3412))=$C$8,IF($H3412="","",INDEX([1]NKC!$E$10:$E$5007,$H3412)),IF($H3412="","",INDEX([1]NKC!$D$10:$D$5007,$H3412)))</f>
        <v/>
      </c>
      <c r="E3412" s="49" t="str">
        <f ca="1">IF(IF($H3412="","",INDEX([1]NKC!$E$10:$E$5007,$H3412))=$C$8,"",IF($H3412="","",INDEX([1]NKC!$F$10:$F$5007,$H3412)))</f>
        <v/>
      </c>
      <c r="F3412" s="55" t="str">
        <f ca="1">IF(IF($H3412="","",INDEX([1]NKC!$D$10:$D$5007,$H3412))=$C$8,"",IF($H3412="","",INDEX([1]NKC!$F$10:$F$5007,$H3412)))</f>
        <v/>
      </c>
      <c r="G3412" s="50">
        <f ca="1">IF(SUM(E3412:F3412)=0,0,$G$11+SUM(E$12:$E3412)-SUM(F$12:$F3412))</f>
        <v>0</v>
      </c>
      <c r="H3412" s="51" t="str">
        <f ca="1">IF(IF(TYPE(MATCH($C$8,OFFSET([1]NKC!$D$10,H3411,0):'[1]NKC'!$D$5007,0)+H3411)=16,"",MATCH($C$8,OFFSET([1]NKC!$D$10,H3411,0):'[1]NKC'!$D$5007,0)+H3411)&lt;IF(TYPE(MATCH($C$8,OFFSET([1]NKC!$E$10,H3411,0):'[1]NKC'!$E$5007,0)+H3411)=16,"",MATCH($C$8,OFFSET([1]NKC!$E$10,H3411,0):'[1]NKC'!$E$5007,0)+H3411),IF(TYPE(MATCH($C$8,OFFSET([1]NKC!$D$10,H3411,0):'[1]NKC'!$D$5007,0)+H3411)=16,"",MATCH($C$8,OFFSET([1]NKC!$D$10,H3411,0):'[1]NKC'!$D$5007,0)+H3411),IF(TYPE(MATCH($C$8,OFFSET([1]NKC!$E$10,H3411,0):'[1]NKC'!$E$5007,0)+H3411)=16,"",MATCH($C$8,OFFSET([1]NKC!$E$10,H3411,0):'[1]NKC'!$E$5007,0)+H3411))</f>
        <v/>
      </c>
    </row>
    <row r="3413" spans="1:8" s="52" customFormat="1" ht="14.25" hidden="1">
      <c r="A3413" s="45" t="str">
        <f ca="1">IF($H3413="","",INDEX([1]NKC!$A$10:$A$5007,$H3413))</f>
        <v/>
      </c>
      <c r="B3413" s="46" t="str">
        <f ca="1">IF($H3413="","",INDEX([1]NKC!$B$10:$B$5007,$H3413))</f>
        <v/>
      </c>
      <c r="C3413" s="47" t="str">
        <f ca="1">IF($H3413="","",INDEX([1]NKC!$C$10:$C$5007,$H3413))</f>
        <v/>
      </c>
      <c r="D3413" s="48" t="str">
        <f ca="1">IF(IF($H3413="","",INDEX([1]NKC!$D$10:$D$5007,$H3413))=$C$8,IF($H3413="","",INDEX([1]NKC!$E$10:$E$5007,$H3413)),IF($H3413="","",INDEX([1]NKC!$D$10:$D$5007,$H3413)))</f>
        <v/>
      </c>
      <c r="E3413" s="49" t="str">
        <f ca="1">IF(IF($H3413="","",INDEX([1]NKC!$E$10:$E$5007,$H3413))=$C$8,"",IF($H3413="","",INDEX([1]NKC!$F$10:$F$5007,$H3413)))</f>
        <v/>
      </c>
      <c r="F3413" s="55" t="str">
        <f ca="1">IF(IF($H3413="","",INDEX([1]NKC!$D$10:$D$5007,$H3413))=$C$8,"",IF($H3413="","",INDEX([1]NKC!$F$10:$F$5007,$H3413)))</f>
        <v/>
      </c>
      <c r="G3413" s="50">
        <f ca="1">IF(SUM(E3413:F3413)=0,0,$G$11+SUM(E$12:$E3413)-SUM(F$12:$F3413))</f>
        <v>0</v>
      </c>
      <c r="H3413" s="51" t="str">
        <f ca="1">IF(IF(TYPE(MATCH($C$8,OFFSET([1]NKC!$D$10,H3412,0):'[1]NKC'!$D$5007,0)+H3412)=16,"",MATCH($C$8,OFFSET([1]NKC!$D$10,H3412,0):'[1]NKC'!$D$5007,0)+H3412)&lt;IF(TYPE(MATCH($C$8,OFFSET([1]NKC!$E$10,H3412,0):'[1]NKC'!$E$5007,0)+H3412)=16,"",MATCH($C$8,OFFSET([1]NKC!$E$10,H3412,0):'[1]NKC'!$E$5007,0)+H3412),IF(TYPE(MATCH($C$8,OFFSET([1]NKC!$D$10,H3412,0):'[1]NKC'!$D$5007,0)+H3412)=16,"",MATCH($C$8,OFFSET([1]NKC!$D$10,H3412,0):'[1]NKC'!$D$5007,0)+H3412),IF(TYPE(MATCH($C$8,OFFSET([1]NKC!$E$10,H3412,0):'[1]NKC'!$E$5007,0)+H3412)=16,"",MATCH($C$8,OFFSET([1]NKC!$E$10,H3412,0):'[1]NKC'!$E$5007,0)+H3412))</f>
        <v/>
      </c>
    </row>
    <row r="3414" spans="1:8" s="52" customFormat="1" ht="14.25" hidden="1">
      <c r="A3414" s="45" t="str">
        <f ca="1">IF($H3414="","",INDEX([1]NKC!$A$10:$A$5007,$H3414))</f>
        <v/>
      </c>
      <c r="B3414" s="46" t="str">
        <f ca="1">IF($H3414="","",INDEX([1]NKC!$B$10:$B$5007,$H3414))</f>
        <v/>
      </c>
      <c r="C3414" s="47" t="str">
        <f ca="1">IF($H3414="","",INDEX([1]NKC!$C$10:$C$5007,$H3414))</f>
        <v/>
      </c>
      <c r="D3414" s="48" t="str">
        <f ca="1">IF(IF($H3414="","",INDEX([1]NKC!$D$10:$D$5007,$H3414))=$C$8,IF($H3414="","",INDEX([1]NKC!$E$10:$E$5007,$H3414)),IF($H3414="","",INDEX([1]NKC!$D$10:$D$5007,$H3414)))</f>
        <v/>
      </c>
      <c r="E3414" s="49" t="str">
        <f ca="1">IF(IF($H3414="","",INDEX([1]NKC!$E$10:$E$5007,$H3414))=$C$8,"",IF($H3414="","",INDEX([1]NKC!$F$10:$F$5007,$H3414)))</f>
        <v/>
      </c>
      <c r="F3414" s="55" t="str">
        <f ca="1">IF(IF($H3414="","",INDEX([1]NKC!$D$10:$D$5007,$H3414))=$C$8,"",IF($H3414="","",INDEX([1]NKC!$F$10:$F$5007,$H3414)))</f>
        <v/>
      </c>
      <c r="G3414" s="50">
        <f ca="1">IF(SUM(E3414:F3414)=0,0,$G$11+SUM(E$12:$E3414)-SUM(F$12:$F3414))</f>
        <v>0</v>
      </c>
      <c r="H3414" s="51" t="str">
        <f ca="1">IF(IF(TYPE(MATCH($C$8,OFFSET([1]NKC!$D$10,H3413,0):'[1]NKC'!$D$5007,0)+H3413)=16,"",MATCH($C$8,OFFSET([1]NKC!$D$10,H3413,0):'[1]NKC'!$D$5007,0)+H3413)&lt;IF(TYPE(MATCH($C$8,OFFSET([1]NKC!$E$10,H3413,0):'[1]NKC'!$E$5007,0)+H3413)=16,"",MATCH($C$8,OFFSET([1]NKC!$E$10,H3413,0):'[1]NKC'!$E$5007,0)+H3413),IF(TYPE(MATCH($C$8,OFFSET([1]NKC!$D$10,H3413,0):'[1]NKC'!$D$5007,0)+H3413)=16,"",MATCH($C$8,OFFSET([1]NKC!$D$10,H3413,0):'[1]NKC'!$D$5007,0)+H3413),IF(TYPE(MATCH($C$8,OFFSET([1]NKC!$E$10,H3413,0):'[1]NKC'!$E$5007,0)+H3413)=16,"",MATCH($C$8,OFFSET([1]NKC!$E$10,H3413,0):'[1]NKC'!$E$5007,0)+H3413))</f>
        <v/>
      </c>
    </row>
    <row r="3415" spans="1:8" s="52" customFormat="1" ht="14.25" hidden="1">
      <c r="A3415" s="45" t="str">
        <f ca="1">IF($H3415="","",INDEX([1]NKC!$A$10:$A$5007,$H3415))</f>
        <v/>
      </c>
      <c r="B3415" s="46" t="str">
        <f ca="1">IF($H3415="","",INDEX([1]NKC!$B$10:$B$5007,$H3415))</f>
        <v/>
      </c>
      <c r="C3415" s="47" t="str">
        <f ca="1">IF($H3415="","",INDEX([1]NKC!$C$10:$C$5007,$H3415))</f>
        <v/>
      </c>
      <c r="D3415" s="48" t="str">
        <f ca="1">IF(IF($H3415="","",INDEX([1]NKC!$D$10:$D$5007,$H3415))=$C$8,IF($H3415="","",INDEX([1]NKC!$E$10:$E$5007,$H3415)),IF($H3415="","",INDEX([1]NKC!$D$10:$D$5007,$H3415)))</f>
        <v/>
      </c>
      <c r="E3415" s="49" t="str">
        <f ca="1">IF(IF($H3415="","",INDEX([1]NKC!$E$10:$E$5007,$H3415))=$C$8,"",IF($H3415="","",INDEX([1]NKC!$F$10:$F$5007,$H3415)))</f>
        <v/>
      </c>
      <c r="F3415" s="55" t="str">
        <f ca="1">IF(IF($H3415="","",INDEX([1]NKC!$D$10:$D$5007,$H3415))=$C$8,"",IF($H3415="","",INDEX([1]NKC!$F$10:$F$5007,$H3415)))</f>
        <v/>
      </c>
      <c r="G3415" s="50">
        <f ca="1">IF(SUM(E3415:F3415)=0,0,$G$11+SUM(E$12:$E3415)-SUM(F$12:$F3415))</f>
        <v>0</v>
      </c>
      <c r="H3415" s="51" t="str">
        <f ca="1">IF(IF(TYPE(MATCH($C$8,OFFSET([1]NKC!$D$10,H3414,0):'[1]NKC'!$D$5007,0)+H3414)=16,"",MATCH($C$8,OFFSET([1]NKC!$D$10,H3414,0):'[1]NKC'!$D$5007,0)+H3414)&lt;IF(TYPE(MATCH($C$8,OFFSET([1]NKC!$E$10,H3414,0):'[1]NKC'!$E$5007,0)+H3414)=16,"",MATCH($C$8,OFFSET([1]NKC!$E$10,H3414,0):'[1]NKC'!$E$5007,0)+H3414),IF(TYPE(MATCH($C$8,OFFSET([1]NKC!$D$10,H3414,0):'[1]NKC'!$D$5007,0)+H3414)=16,"",MATCH($C$8,OFFSET([1]NKC!$D$10,H3414,0):'[1]NKC'!$D$5007,0)+H3414),IF(TYPE(MATCH($C$8,OFFSET([1]NKC!$E$10,H3414,0):'[1]NKC'!$E$5007,0)+H3414)=16,"",MATCH($C$8,OFFSET([1]NKC!$E$10,H3414,0):'[1]NKC'!$E$5007,0)+H3414))</f>
        <v/>
      </c>
    </row>
    <row r="3416" spans="1:8" s="52" customFormat="1" ht="14.25" hidden="1">
      <c r="A3416" s="45" t="str">
        <f ca="1">IF($H3416="","",INDEX([1]NKC!$A$10:$A$5007,$H3416))</f>
        <v/>
      </c>
      <c r="B3416" s="46" t="str">
        <f ca="1">IF($H3416="","",INDEX([1]NKC!$B$10:$B$5007,$H3416))</f>
        <v/>
      </c>
      <c r="C3416" s="47" t="str">
        <f ca="1">IF($H3416="","",INDEX([1]NKC!$C$10:$C$5007,$H3416))</f>
        <v/>
      </c>
      <c r="D3416" s="48" t="str">
        <f ca="1">IF(IF($H3416="","",INDEX([1]NKC!$D$10:$D$5007,$H3416))=$C$8,IF($H3416="","",INDEX([1]NKC!$E$10:$E$5007,$H3416)),IF($H3416="","",INDEX([1]NKC!$D$10:$D$5007,$H3416)))</f>
        <v/>
      </c>
      <c r="E3416" s="49" t="str">
        <f ca="1">IF(IF($H3416="","",INDEX([1]NKC!$E$10:$E$5007,$H3416))=$C$8,"",IF($H3416="","",INDEX([1]NKC!$F$10:$F$5007,$H3416)))</f>
        <v/>
      </c>
      <c r="F3416" s="55" t="str">
        <f ca="1">IF(IF($H3416="","",INDEX([1]NKC!$D$10:$D$5007,$H3416))=$C$8,"",IF($H3416="","",INDEX([1]NKC!$F$10:$F$5007,$H3416)))</f>
        <v/>
      </c>
      <c r="G3416" s="50">
        <f ca="1">IF(SUM(E3416:F3416)=0,0,$G$11+SUM(E$12:$E3416)-SUM(F$12:$F3416))</f>
        <v>0</v>
      </c>
      <c r="H3416" s="51" t="str">
        <f ca="1">IF(IF(TYPE(MATCH($C$8,OFFSET([1]NKC!$D$10,H3415,0):'[1]NKC'!$D$5007,0)+H3415)=16,"",MATCH($C$8,OFFSET([1]NKC!$D$10,H3415,0):'[1]NKC'!$D$5007,0)+H3415)&lt;IF(TYPE(MATCH($C$8,OFFSET([1]NKC!$E$10,H3415,0):'[1]NKC'!$E$5007,0)+H3415)=16,"",MATCH($C$8,OFFSET([1]NKC!$E$10,H3415,0):'[1]NKC'!$E$5007,0)+H3415),IF(TYPE(MATCH($C$8,OFFSET([1]NKC!$D$10,H3415,0):'[1]NKC'!$D$5007,0)+H3415)=16,"",MATCH($C$8,OFFSET([1]NKC!$D$10,H3415,0):'[1]NKC'!$D$5007,0)+H3415),IF(TYPE(MATCH($C$8,OFFSET([1]NKC!$E$10,H3415,0):'[1]NKC'!$E$5007,0)+H3415)=16,"",MATCH($C$8,OFFSET([1]NKC!$E$10,H3415,0):'[1]NKC'!$E$5007,0)+H3415))</f>
        <v/>
      </c>
    </row>
    <row r="3417" spans="1:8" s="52" customFormat="1" ht="14.25" hidden="1">
      <c r="A3417" s="45" t="str">
        <f ca="1">IF($H3417="","",INDEX([1]NKC!$A$10:$A$5007,$H3417))</f>
        <v/>
      </c>
      <c r="B3417" s="46" t="str">
        <f ca="1">IF($H3417="","",INDEX([1]NKC!$B$10:$B$5007,$H3417))</f>
        <v/>
      </c>
      <c r="C3417" s="47" t="str">
        <f ca="1">IF($H3417="","",INDEX([1]NKC!$C$10:$C$5007,$H3417))</f>
        <v/>
      </c>
      <c r="D3417" s="48" t="str">
        <f ca="1">IF(IF($H3417="","",INDEX([1]NKC!$D$10:$D$5007,$H3417))=$C$8,IF($H3417="","",INDEX([1]NKC!$E$10:$E$5007,$H3417)),IF($H3417="","",INDEX([1]NKC!$D$10:$D$5007,$H3417)))</f>
        <v/>
      </c>
      <c r="E3417" s="49" t="str">
        <f ca="1">IF(IF($H3417="","",INDEX([1]NKC!$E$10:$E$5007,$H3417))=$C$8,"",IF($H3417="","",INDEX([1]NKC!$F$10:$F$5007,$H3417)))</f>
        <v/>
      </c>
      <c r="F3417" s="55" t="str">
        <f ca="1">IF(IF($H3417="","",INDEX([1]NKC!$D$10:$D$5007,$H3417))=$C$8,"",IF($H3417="","",INDEX([1]NKC!$F$10:$F$5007,$H3417)))</f>
        <v/>
      </c>
      <c r="G3417" s="50">
        <f ca="1">IF(SUM(E3417:F3417)=0,0,$G$11+SUM(E$12:$E3417)-SUM(F$12:$F3417))</f>
        <v>0</v>
      </c>
      <c r="H3417" s="51" t="str">
        <f ca="1">IF(IF(TYPE(MATCH($C$8,OFFSET([1]NKC!$D$10,H3416,0):'[1]NKC'!$D$5007,0)+H3416)=16,"",MATCH($C$8,OFFSET([1]NKC!$D$10,H3416,0):'[1]NKC'!$D$5007,0)+H3416)&lt;IF(TYPE(MATCH($C$8,OFFSET([1]NKC!$E$10,H3416,0):'[1]NKC'!$E$5007,0)+H3416)=16,"",MATCH($C$8,OFFSET([1]NKC!$E$10,H3416,0):'[1]NKC'!$E$5007,0)+H3416),IF(TYPE(MATCH($C$8,OFFSET([1]NKC!$D$10,H3416,0):'[1]NKC'!$D$5007,0)+H3416)=16,"",MATCH($C$8,OFFSET([1]NKC!$D$10,H3416,0):'[1]NKC'!$D$5007,0)+H3416),IF(TYPE(MATCH($C$8,OFFSET([1]NKC!$E$10,H3416,0):'[1]NKC'!$E$5007,0)+H3416)=16,"",MATCH($C$8,OFFSET([1]NKC!$E$10,H3416,0):'[1]NKC'!$E$5007,0)+H3416))</f>
        <v/>
      </c>
    </row>
    <row r="3418" spans="1:8" s="52" customFormat="1" ht="14.25" hidden="1">
      <c r="A3418" s="45" t="str">
        <f ca="1">IF($H3418="","",INDEX([1]NKC!$A$10:$A$5007,$H3418))</f>
        <v/>
      </c>
      <c r="B3418" s="46" t="str">
        <f ca="1">IF($H3418="","",INDEX([1]NKC!$B$10:$B$5007,$H3418))</f>
        <v/>
      </c>
      <c r="C3418" s="47" t="str">
        <f ca="1">IF($H3418="","",INDEX([1]NKC!$C$10:$C$5007,$H3418))</f>
        <v/>
      </c>
      <c r="D3418" s="48" t="str">
        <f ca="1">IF(IF($H3418="","",INDEX([1]NKC!$D$10:$D$5007,$H3418))=$C$8,IF($H3418="","",INDEX([1]NKC!$E$10:$E$5007,$H3418)),IF($H3418="","",INDEX([1]NKC!$D$10:$D$5007,$H3418)))</f>
        <v/>
      </c>
      <c r="E3418" s="49" t="str">
        <f ca="1">IF(IF($H3418="","",INDEX([1]NKC!$E$10:$E$5007,$H3418))=$C$8,"",IF($H3418="","",INDEX([1]NKC!$F$10:$F$5007,$H3418)))</f>
        <v/>
      </c>
      <c r="F3418" s="55" t="str">
        <f ca="1">IF(IF($H3418="","",INDEX([1]NKC!$D$10:$D$5007,$H3418))=$C$8,"",IF($H3418="","",INDEX([1]NKC!$F$10:$F$5007,$H3418)))</f>
        <v/>
      </c>
      <c r="G3418" s="50">
        <f ca="1">IF(SUM(E3418:F3418)=0,0,$G$11+SUM(E$12:$E3418)-SUM(F$12:$F3418))</f>
        <v>0</v>
      </c>
      <c r="H3418" s="51" t="str">
        <f ca="1">IF(IF(TYPE(MATCH($C$8,OFFSET([1]NKC!$D$10,H3417,0):'[1]NKC'!$D$5007,0)+H3417)=16,"",MATCH($C$8,OFFSET([1]NKC!$D$10,H3417,0):'[1]NKC'!$D$5007,0)+H3417)&lt;IF(TYPE(MATCH($C$8,OFFSET([1]NKC!$E$10,H3417,0):'[1]NKC'!$E$5007,0)+H3417)=16,"",MATCH($C$8,OFFSET([1]NKC!$E$10,H3417,0):'[1]NKC'!$E$5007,0)+H3417),IF(TYPE(MATCH($C$8,OFFSET([1]NKC!$D$10,H3417,0):'[1]NKC'!$D$5007,0)+H3417)=16,"",MATCH($C$8,OFFSET([1]NKC!$D$10,H3417,0):'[1]NKC'!$D$5007,0)+H3417),IF(TYPE(MATCH($C$8,OFFSET([1]NKC!$E$10,H3417,0):'[1]NKC'!$E$5007,0)+H3417)=16,"",MATCH($C$8,OFFSET([1]NKC!$E$10,H3417,0):'[1]NKC'!$E$5007,0)+H3417))</f>
        <v/>
      </c>
    </row>
    <row r="3419" spans="1:8" s="52" customFormat="1" ht="14.25" hidden="1">
      <c r="A3419" s="45" t="str">
        <f ca="1">IF($H3419="","",INDEX([1]NKC!$A$10:$A$5007,$H3419))</f>
        <v/>
      </c>
      <c r="B3419" s="46" t="str">
        <f ca="1">IF($H3419="","",INDEX([1]NKC!$B$10:$B$5007,$H3419))</f>
        <v/>
      </c>
      <c r="C3419" s="47" t="str">
        <f ca="1">IF($H3419="","",INDEX([1]NKC!$C$10:$C$5007,$H3419))</f>
        <v/>
      </c>
      <c r="D3419" s="48" t="str">
        <f ca="1">IF(IF($H3419="","",INDEX([1]NKC!$D$10:$D$5007,$H3419))=$C$8,IF($H3419="","",INDEX([1]NKC!$E$10:$E$5007,$H3419)),IF($H3419="","",INDEX([1]NKC!$D$10:$D$5007,$H3419)))</f>
        <v/>
      </c>
      <c r="E3419" s="49" t="str">
        <f ca="1">IF(IF($H3419="","",INDEX([1]NKC!$E$10:$E$5007,$H3419))=$C$8,"",IF($H3419="","",INDEX([1]NKC!$F$10:$F$5007,$H3419)))</f>
        <v/>
      </c>
      <c r="F3419" s="55" t="str">
        <f ca="1">IF(IF($H3419="","",INDEX([1]NKC!$D$10:$D$5007,$H3419))=$C$8,"",IF($H3419="","",INDEX([1]NKC!$F$10:$F$5007,$H3419)))</f>
        <v/>
      </c>
      <c r="G3419" s="50">
        <f ca="1">IF(SUM(E3419:F3419)=0,0,$G$11+SUM(E$12:$E3419)-SUM(F$12:$F3419))</f>
        <v>0</v>
      </c>
      <c r="H3419" s="51" t="str">
        <f ca="1">IF(IF(TYPE(MATCH($C$8,OFFSET([1]NKC!$D$10,H3418,0):'[1]NKC'!$D$5007,0)+H3418)=16,"",MATCH($C$8,OFFSET([1]NKC!$D$10,H3418,0):'[1]NKC'!$D$5007,0)+H3418)&lt;IF(TYPE(MATCH($C$8,OFFSET([1]NKC!$E$10,H3418,0):'[1]NKC'!$E$5007,0)+H3418)=16,"",MATCH($C$8,OFFSET([1]NKC!$E$10,H3418,0):'[1]NKC'!$E$5007,0)+H3418),IF(TYPE(MATCH($C$8,OFFSET([1]NKC!$D$10,H3418,0):'[1]NKC'!$D$5007,0)+H3418)=16,"",MATCH($C$8,OFFSET([1]NKC!$D$10,H3418,0):'[1]NKC'!$D$5007,0)+H3418),IF(TYPE(MATCH($C$8,OFFSET([1]NKC!$E$10,H3418,0):'[1]NKC'!$E$5007,0)+H3418)=16,"",MATCH($C$8,OFFSET([1]NKC!$E$10,H3418,0):'[1]NKC'!$E$5007,0)+H3418))</f>
        <v/>
      </c>
    </row>
    <row r="3420" spans="1:8" s="52" customFormat="1" ht="14.25" hidden="1">
      <c r="A3420" s="45" t="str">
        <f ca="1">IF($H3420="","",INDEX([1]NKC!$A$10:$A$5007,$H3420))</f>
        <v/>
      </c>
      <c r="B3420" s="46" t="str">
        <f ca="1">IF($H3420="","",INDEX([1]NKC!$B$10:$B$5007,$H3420))</f>
        <v/>
      </c>
      <c r="C3420" s="47" t="str">
        <f ca="1">IF($H3420="","",INDEX([1]NKC!$C$10:$C$5007,$H3420))</f>
        <v/>
      </c>
      <c r="D3420" s="48" t="str">
        <f ca="1">IF(IF($H3420="","",INDEX([1]NKC!$D$10:$D$5007,$H3420))=$C$8,IF($H3420="","",INDEX([1]NKC!$E$10:$E$5007,$H3420)),IF($H3420="","",INDEX([1]NKC!$D$10:$D$5007,$H3420)))</f>
        <v/>
      </c>
      <c r="E3420" s="49" t="str">
        <f ca="1">IF(IF($H3420="","",INDEX([1]NKC!$E$10:$E$5007,$H3420))=$C$8,"",IF($H3420="","",INDEX([1]NKC!$F$10:$F$5007,$H3420)))</f>
        <v/>
      </c>
      <c r="F3420" s="55" t="str">
        <f ca="1">IF(IF($H3420="","",INDEX([1]NKC!$D$10:$D$5007,$H3420))=$C$8,"",IF($H3420="","",INDEX([1]NKC!$F$10:$F$5007,$H3420)))</f>
        <v/>
      </c>
      <c r="G3420" s="50">
        <f ca="1">IF(SUM(E3420:F3420)=0,0,$G$11+SUM(E$12:$E3420)-SUM(F$12:$F3420))</f>
        <v>0</v>
      </c>
      <c r="H3420" s="51" t="str">
        <f ca="1">IF(IF(TYPE(MATCH($C$8,OFFSET([1]NKC!$D$10,H3419,0):'[1]NKC'!$D$5007,0)+H3419)=16,"",MATCH($C$8,OFFSET([1]NKC!$D$10,H3419,0):'[1]NKC'!$D$5007,0)+H3419)&lt;IF(TYPE(MATCH($C$8,OFFSET([1]NKC!$E$10,H3419,0):'[1]NKC'!$E$5007,0)+H3419)=16,"",MATCH($C$8,OFFSET([1]NKC!$E$10,H3419,0):'[1]NKC'!$E$5007,0)+H3419),IF(TYPE(MATCH($C$8,OFFSET([1]NKC!$D$10,H3419,0):'[1]NKC'!$D$5007,0)+H3419)=16,"",MATCH($C$8,OFFSET([1]NKC!$D$10,H3419,0):'[1]NKC'!$D$5007,0)+H3419),IF(TYPE(MATCH($C$8,OFFSET([1]NKC!$E$10,H3419,0):'[1]NKC'!$E$5007,0)+H3419)=16,"",MATCH($C$8,OFFSET([1]NKC!$E$10,H3419,0):'[1]NKC'!$E$5007,0)+H3419))</f>
        <v/>
      </c>
    </row>
    <row r="3421" spans="1:8" s="52" customFormat="1" ht="14.25" hidden="1">
      <c r="A3421" s="45" t="str">
        <f ca="1">IF($H3421="","",INDEX([1]NKC!$A$10:$A$5007,$H3421))</f>
        <v/>
      </c>
      <c r="B3421" s="46" t="str">
        <f ca="1">IF($H3421="","",INDEX([1]NKC!$B$10:$B$5007,$H3421))</f>
        <v/>
      </c>
      <c r="C3421" s="47" t="str">
        <f ca="1">IF($H3421="","",INDEX([1]NKC!$C$10:$C$5007,$H3421))</f>
        <v/>
      </c>
      <c r="D3421" s="48" t="str">
        <f ca="1">IF(IF($H3421="","",INDEX([1]NKC!$D$10:$D$5007,$H3421))=$C$8,IF($H3421="","",INDEX([1]NKC!$E$10:$E$5007,$H3421)),IF($H3421="","",INDEX([1]NKC!$D$10:$D$5007,$H3421)))</f>
        <v/>
      </c>
      <c r="E3421" s="49" t="str">
        <f ca="1">IF(IF($H3421="","",INDEX([1]NKC!$E$10:$E$5007,$H3421))=$C$8,"",IF($H3421="","",INDEX([1]NKC!$F$10:$F$5007,$H3421)))</f>
        <v/>
      </c>
      <c r="F3421" s="55" t="str">
        <f ca="1">IF(IF($H3421="","",INDEX([1]NKC!$D$10:$D$5007,$H3421))=$C$8,"",IF($H3421="","",INDEX([1]NKC!$F$10:$F$5007,$H3421)))</f>
        <v/>
      </c>
      <c r="G3421" s="50">
        <f ca="1">IF(SUM(E3421:F3421)=0,0,$G$11+SUM(E$12:$E3421)-SUM(F$12:$F3421))</f>
        <v>0</v>
      </c>
      <c r="H3421" s="51" t="str">
        <f ca="1">IF(IF(TYPE(MATCH($C$8,OFFSET([1]NKC!$D$10,H3420,0):'[1]NKC'!$D$5007,0)+H3420)=16,"",MATCH($C$8,OFFSET([1]NKC!$D$10,H3420,0):'[1]NKC'!$D$5007,0)+H3420)&lt;IF(TYPE(MATCH($C$8,OFFSET([1]NKC!$E$10,H3420,0):'[1]NKC'!$E$5007,0)+H3420)=16,"",MATCH($C$8,OFFSET([1]NKC!$E$10,H3420,0):'[1]NKC'!$E$5007,0)+H3420),IF(TYPE(MATCH($C$8,OFFSET([1]NKC!$D$10,H3420,0):'[1]NKC'!$D$5007,0)+H3420)=16,"",MATCH($C$8,OFFSET([1]NKC!$D$10,H3420,0):'[1]NKC'!$D$5007,0)+H3420),IF(TYPE(MATCH($C$8,OFFSET([1]NKC!$E$10,H3420,0):'[1]NKC'!$E$5007,0)+H3420)=16,"",MATCH($C$8,OFFSET([1]NKC!$E$10,H3420,0):'[1]NKC'!$E$5007,0)+H3420))</f>
        <v/>
      </c>
    </row>
    <row r="3422" spans="1:8" s="52" customFormat="1" ht="14.25" hidden="1">
      <c r="A3422" s="45" t="str">
        <f ca="1">IF($H3422="","",INDEX([1]NKC!$A$10:$A$5007,$H3422))</f>
        <v/>
      </c>
      <c r="B3422" s="46" t="str">
        <f ca="1">IF($H3422="","",INDEX([1]NKC!$B$10:$B$5007,$H3422))</f>
        <v/>
      </c>
      <c r="C3422" s="47" t="str">
        <f ca="1">IF($H3422="","",INDEX([1]NKC!$C$10:$C$5007,$H3422))</f>
        <v/>
      </c>
      <c r="D3422" s="48" t="str">
        <f ca="1">IF(IF($H3422="","",INDEX([1]NKC!$D$10:$D$5007,$H3422))=$C$8,IF($H3422="","",INDEX([1]NKC!$E$10:$E$5007,$H3422)),IF($H3422="","",INDEX([1]NKC!$D$10:$D$5007,$H3422)))</f>
        <v/>
      </c>
      <c r="E3422" s="49" t="str">
        <f ca="1">IF(IF($H3422="","",INDEX([1]NKC!$E$10:$E$5007,$H3422))=$C$8,"",IF($H3422="","",INDEX([1]NKC!$F$10:$F$5007,$H3422)))</f>
        <v/>
      </c>
      <c r="F3422" s="55" t="str">
        <f ca="1">IF(IF($H3422="","",INDEX([1]NKC!$D$10:$D$5007,$H3422))=$C$8,"",IF($H3422="","",INDEX([1]NKC!$F$10:$F$5007,$H3422)))</f>
        <v/>
      </c>
      <c r="G3422" s="50">
        <f ca="1">IF(SUM(E3422:F3422)=0,0,$G$11+SUM(E$12:$E3422)-SUM(F$12:$F3422))</f>
        <v>0</v>
      </c>
      <c r="H3422" s="51" t="str">
        <f ca="1">IF(IF(TYPE(MATCH($C$8,OFFSET([1]NKC!$D$10,H3421,0):'[1]NKC'!$D$5007,0)+H3421)=16,"",MATCH($C$8,OFFSET([1]NKC!$D$10,H3421,0):'[1]NKC'!$D$5007,0)+H3421)&lt;IF(TYPE(MATCH($C$8,OFFSET([1]NKC!$E$10,H3421,0):'[1]NKC'!$E$5007,0)+H3421)=16,"",MATCH($C$8,OFFSET([1]NKC!$E$10,H3421,0):'[1]NKC'!$E$5007,0)+H3421),IF(TYPE(MATCH($C$8,OFFSET([1]NKC!$D$10,H3421,0):'[1]NKC'!$D$5007,0)+H3421)=16,"",MATCH($C$8,OFFSET([1]NKC!$D$10,H3421,0):'[1]NKC'!$D$5007,0)+H3421),IF(TYPE(MATCH($C$8,OFFSET([1]NKC!$E$10,H3421,0):'[1]NKC'!$E$5007,0)+H3421)=16,"",MATCH($C$8,OFFSET([1]NKC!$E$10,H3421,0):'[1]NKC'!$E$5007,0)+H3421))</f>
        <v/>
      </c>
    </row>
    <row r="3423" spans="1:8" s="52" customFormat="1" ht="14.25" hidden="1">
      <c r="A3423" s="45" t="str">
        <f ca="1">IF($H3423="","",INDEX([1]NKC!$A$10:$A$5007,$H3423))</f>
        <v/>
      </c>
      <c r="B3423" s="46" t="str">
        <f ca="1">IF($H3423="","",INDEX([1]NKC!$B$10:$B$5007,$H3423))</f>
        <v/>
      </c>
      <c r="C3423" s="47" t="str">
        <f ca="1">IF($H3423="","",INDEX([1]NKC!$C$10:$C$5007,$H3423))</f>
        <v/>
      </c>
      <c r="D3423" s="48" t="str">
        <f ca="1">IF(IF($H3423="","",INDEX([1]NKC!$D$10:$D$5007,$H3423))=$C$8,IF($H3423="","",INDEX([1]NKC!$E$10:$E$5007,$H3423)),IF($H3423="","",INDEX([1]NKC!$D$10:$D$5007,$H3423)))</f>
        <v/>
      </c>
      <c r="E3423" s="49" t="str">
        <f ca="1">IF(IF($H3423="","",INDEX([1]NKC!$E$10:$E$5007,$H3423))=$C$8,"",IF($H3423="","",INDEX([1]NKC!$F$10:$F$5007,$H3423)))</f>
        <v/>
      </c>
      <c r="F3423" s="55" t="str">
        <f ca="1">IF(IF($H3423="","",INDEX([1]NKC!$D$10:$D$5007,$H3423))=$C$8,"",IF($H3423="","",INDEX([1]NKC!$F$10:$F$5007,$H3423)))</f>
        <v/>
      </c>
      <c r="G3423" s="50">
        <f ca="1">IF(SUM(E3423:F3423)=0,0,$G$11+SUM(E$12:$E3423)-SUM(F$12:$F3423))</f>
        <v>0</v>
      </c>
      <c r="H3423" s="51" t="str">
        <f ca="1">IF(IF(TYPE(MATCH($C$8,OFFSET([1]NKC!$D$10,H3422,0):'[1]NKC'!$D$5007,0)+H3422)=16,"",MATCH($C$8,OFFSET([1]NKC!$D$10,H3422,0):'[1]NKC'!$D$5007,0)+H3422)&lt;IF(TYPE(MATCH($C$8,OFFSET([1]NKC!$E$10,H3422,0):'[1]NKC'!$E$5007,0)+H3422)=16,"",MATCH($C$8,OFFSET([1]NKC!$E$10,H3422,0):'[1]NKC'!$E$5007,0)+H3422),IF(TYPE(MATCH($C$8,OFFSET([1]NKC!$D$10,H3422,0):'[1]NKC'!$D$5007,0)+H3422)=16,"",MATCH($C$8,OFFSET([1]NKC!$D$10,H3422,0):'[1]NKC'!$D$5007,0)+H3422),IF(TYPE(MATCH($C$8,OFFSET([1]NKC!$E$10,H3422,0):'[1]NKC'!$E$5007,0)+H3422)=16,"",MATCH($C$8,OFFSET([1]NKC!$E$10,H3422,0):'[1]NKC'!$E$5007,0)+H3422))</f>
        <v/>
      </c>
    </row>
    <row r="3424" spans="1:8" s="52" customFormat="1" ht="14.25" hidden="1">
      <c r="A3424" s="45" t="str">
        <f ca="1">IF($H3424="","",INDEX([1]NKC!$A$10:$A$5007,$H3424))</f>
        <v/>
      </c>
      <c r="B3424" s="46" t="str">
        <f ca="1">IF($H3424="","",INDEX([1]NKC!$B$10:$B$5007,$H3424))</f>
        <v/>
      </c>
      <c r="C3424" s="47" t="str">
        <f ca="1">IF($H3424="","",INDEX([1]NKC!$C$10:$C$5007,$H3424))</f>
        <v/>
      </c>
      <c r="D3424" s="48" t="str">
        <f ca="1">IF(IF($H3424="","",INDEX([1]NKC!$D$10:$D$5007,$H3424))=$C$8,IF($H3424="","",INDEX([1]NKC!$E$10:$E$5007,$H3424)),IF($H3424="","",INDEX([1]NKC!$D$10:$D$5007,$H3424)))</f>
        <v/>
      </c>
      <c r="E3424" s="49" t="str">
        <f ca="1">IF(IF($H3424="","",INDEX([1]NKC!$E$10:$E$5007,$H3424))=$C$8,"",IF($H3424="","",INDEX([1]NKC!$F$10:$F$5007,$H3424)))</f>
        <v/>
      </c>
      <c r="F3424" s="55" t="str">
        <f ca="1">IF(IF($H3424="","",INDEX([1]NKC!$D$10:$D$5007,$H3424))=$C$8,"",IF($H3424="","",INDEX([1]NKC!$F$10:$F$5007,$H3424)))</f>
        <v/>
      </c>
      <c r="G3424" s="50">
        <f ca="1">IF(SUM(E3424:F3424)=0,0,$G$11+SUM(E$12:$E3424)-SUM(F$12:$F3424))</f>
        <v>0</v>
      </c>
      <c r="H3424" s="51" t="str">
        <f ca="1">IF(IF(TYPE(MATCH($C$8,OFFSET([1]NKC!$D$10,H3423,0):'[1]NKC'!$D$5007,0)+H3423)=16,"",MATCH($C$8,OFFSET([1]NKC!$D$10,H3423,0):'[1]NKC'!$D$5007,0)+H3423)&lt;IF(TYPE(MATCH($C$8,OFFSET([1]NKC!$E$10,H3423,0):'[1]NKC'!$E$5007,0)+H3423)=16,"",MATCH($C$8,OFFSET([1]NKC!$E$10,H3423,0):'[1]NKC'!$E$5007,0)+H3423),IF(TYPE(MATCH($C$8,OFFSET([1]NKC!$D$10,H3423,0):'[1]NKC'!$D$5007,0)+H3423)=16,"",MATCH($C$8,OFFSET([1]NKC!$D$10,H3423,0):'[1]NKC'!$D$5007,0)+H3423),IF(TYPE(MATCH($C$8,OFFSET([1]NKC!$E$10,H3423,0):'[1]NKC'!$E$5007,0)+H3423)=16,"",MATCH($C$8,OFFSET([1]NKC!$E$10,H3423,0):'[1]NKC'!$E$5007,0)+H3423))</f>
        <v/>
      </c>
    </row>
    <row r="3425" spans="1:8" s="52" customFormat="1" ht="14.25" hidden="1">
      <c r="A3425" s="45" t="str">
        <f ca="1">IF($H3425="","",INDEX([1]NKC!$A$10:$A$5007,$H3425))</f>
        <v/>
      </c>
      <c r="B3425" s="46" t="str">
        <f ca="1">IF($H3425="","",INDEX([1]NKC!$B$10:$B$5007,$H3425))</f>
        <v/>
      </c>
      <c r="C3425" s="47" t="str">
        <f ca="1">IF($H3425="","",INDEX([1]NKC!$C$10:$C$5007,$H3425))</f>
        <v/>
      </c>
      <c r="D3425" s="48" t="str">
        <f ca="1">IF(IF($H3425="","",INDEX([1]NKC!$D$10:$D$5007,$H3425))=$C$8,IF($H3425="","",INDEX([1]NKC!$E$10:$E$5007,$H3425)),IF($H3425="","",INDEX([1]NKC!$D$10:$D$5007,$H3425)))</f>
        <v/>
      </c>
      <c r="E3425" s="49" t="str">
        <f ca="1">IF(IF($H3425="","",INDEX([1]NKC!$E$10:$E$5007,$H3425))=$C$8,"",IF($H3425="","",INDEX([1]NKC!$F$10:$F$5007,$H3425)))</f>
        <v/>
      </c>
      <c r="F3425" s="55" t="str">
        <f ca="1">IF(IF($H3425="","",INDEX([1]NKC!$D$10:$D$5007,$H3425))=$C$8,"",IF($H3425="","",INDEX([1]NKC!$F$10:$F$5007,$H3425)))</f>
        <v/>
      </c>
      <c r="G3425" s="50">
        <f ca="1">IF(SUM(E3425:F3425)=0,0,$G$11+SUM(E$12:$E3425)-SUM(F$12:$F3425))</f>
        <v>0</v>
      </c>
      <c r="H3425" s="51" t="str">
        <f ca="1">IF(IF(TYPE(MATCH($C$8,OFFSET([1]NKC!$D$10,H3424,0):'[1]NKC'!$D$5007,0)+H3424)=16,"",MATCH($C$8,OFFSET([1]NKC!$D$10,H3424,0):'[1]NKC'!$D$5007,0)+H3424)&lt;IF(TYPE(MATCH($C$8,OFFSET([1]NKC!$E$10,H3424,0):'[1]NKC'!$E$5007,0)+H3424)=16,"",MATCH($C$8,OFFSET([1]NKC!$E$10,H3424,0):'[1]NKC'!$E$5007,0)+H3424),IF(TYPE(MATCH($C$8,OFFSET([1]NKC!$D$10,H3424,0):'[1]NKC'!$D$5007,0)+H3424)=16,"",MATCH($C$8,OFFSET([1]NKC!$D$10,H3424,0):'[1]NKC'!$D$5007,0)+H3424),IF(TYPE(MATCH($C$8,OFFSET([1]NKC!$E$10,H3424,0):'[1]NKC'!$E$5007,0)+H3424)=16,"",MATCH($C$8,OFFSET([1]NKC!$E$10,H3424,0):'[1]NKC'!$E$5007,0)+H3424))</f>
        <v/>
      </c>
    </row>
    <row r="3426" spans="1:8" s="52" customFormat="1" ht="14.25" hidden="1">
      <c r="A3426" s="45" t="str">
        <f ca="1">IF($H3426="","",INDEX([1]NKC!$A$10:$A$5007,$H3426))</f>
        <v/>
      </c>
      <c r="B3426" s="46" t="str">
        <f ca="1">IF($H3426="","",INDEX([1]NKC!$B$10:$B$5007,$H3426))</f>
        <v/>
      </c>
      <c r="C3426" s="47" t="str">
        <f ca="1">IF($H3426="","",INDEX([1]NKC!$C$10:$C$5007,$H3426))</f>
        <v/>
      </c>
      <c r="D3426" s="48" t="str">
        <f ca="1">IF(IF($H3426="","",INDEX([1]NKC!$D$10:$D$5007,$H3426))=$C$8,IF($H3426="","",INDEX([1]NKC!$E$10:$E$5007,$H3426)),IF($H3426="","",INDEX([1]NKC!$D$10:$D$5007,$H3426)))</f>
        <v/>
      </c>
      <c r="E3426" s="49" t="str">
        <f ca="1">IF(IF($H3426="","",INDEX([1]NKC!$E$10:$E$5007,$H3426))=$C$8,"",IF($H3426="","",INDEX([1]NKC!$F$10:$F$5007,$H3426)))</f>
        <v/>
      </c>
      <c r="F3426" s="55" t="str">
        <f ca="1">IF(IF($H3426="","",INDEX([1]NKC!$D$10:$D$5007,$H3426))=$C$8,"",IF($H3426="","",INDEX([1]NKC!$F$10:$F$5007,$H3426)))</f>
        <v/>
      </c>
      <c r="G3426" s="50">
        <f ca="1">IF(SUM(E3426:F3426)=0,0,$G$11+SUM(E$12:$E3426)-SUM(F$12:$F3426))</f>
        <v>0</v>
      </c>
      <c r="H3426" s="51" t="str">
        <f ca="1">IF(IF(TYPE(MATCH($C$8,OFFSET([1]NKC!$D$10,H3425,0):'[1]NKC'!$D$5007,0)+H3425)=16,"",MATCH($C$8,OFFSET([1]NKC!$D$10,H3425,0):'[1]NKC'!$D$5007,0)+H3425)&lt;IF(TYPE(MATCH($C$8,OFFSET([1]NKC!$E$10,H3425,0):'[1]NKC'!$E$5007,0)+H3425)=16,"",MATCH($C$8,OFFSET([1]NKC!$E$10,H3425,0):'[1]NKC'!$E$5007,0)+H3425),IF(TYPE(MATCH($C$8,OFFSET([1]NKC!$D$10,H3425,0):'[1]NKC'!$D$5007,0)+H3425)=16,"",MATCH($C$8,OFFSET([1]NKC!$D$10,H3425,0):'[1]NKC'!$D$5007,0)+H3425),IF(TYPE(MATCH($C$8,OFFSET([1]NKC!$E$10,H3425,0):'[1]NKC'!$E$5007,0)+H3425)=16,"",MATCH($C$8,OFFSET([1]NKC!$E$10,H3425,0):'[1]NKC'!$E$5007,0)+H3425))</f>
        <v/>
      </c>
    </row>
    <row r="3427" spans="1:8" s="52" customFormat="1" ht="14.25" hidden="1">
      <c r="A3427" s="45" t="str">
        <f ca="1">IF($H3427="","",INDEX([1]NKC!$A$10:$A$5007,$H3427))</f>
        <v/>
      </c>
      <c r="B3427" s="46" t="str">
        <f ca="1">IF($H3427="","",INDEX([1]NKC!$B$10:$B$5007,$H3427))</f>
        <v/>
      </c>
      <c r="C3427" s="47" t="str">
        <f ca="1">IF($H3427="","",INDEX([1]NKC!$C$10:$C$5007,$H3427))</f>
        <v/>
      </c>
      <c r="D3427" s="48" t="str">
        <f ca="1">IF(IF($H3427="","",INDEX([1]NKC!$D$10:$D$5007,$H3427))=$C$8,IF($H3427="","",INDEX([1]NKC!$E$10:$E$5007,$H3427)),IF($H3427="","",INDEX([1]NKC!$D$10:$D$5007,$H3427)))</f>
        <v/>
      </c>
      <c r="E3427" s="49" t="str">
        <f ca="1">IF(IF($H3427="","",INDEX([1]NKC!$E$10:$E$5007,$H3427))=$C$8,"",IF($H3427="","",INDEX([1]NKC!$F$10:$F$5007,$H3427)))</f>
        <v/>
      </c>
      <c r="F3427" s="55" t="str">
        <f ca="1">IF(IF($H3427="","",INDEX([1]NKC!$D$10:$D$5007,$H3427))=$C$8,"",IF($H3427="","",INDEX([1]NKC!$F$10:$F$5007,$H3427)))</f>
        <v/>
      </c>
      <c r="G3427" s="50">
        <f ca="1">IF(SUM(E3427:F3427)=0,0,$G$11+SUM(E$12:$E3427)-SUM(F$12:$F3427))</f>
        <v>0</v>
      </c>
      <c r="H3427" s="51" t="str">
        <f ca="1">IF(IF(TYPE(MATCH($C$8,OFFSET([1]NKC!$D$10,H3426,0):'[1]NKC'!$D$5007,0)+H3426)=16,"",MATCH($C$8,OFFSET([1]NKC!$D$10,H3426,0):'[1]NKC'!$D$5007,0)+H3426)&lt;IF(TYPE(MATCH($C$8,OFFSET([1]NKC!$E$10,H3426,0):'[1]NKC'!$E$5007,0)+H3426)=16,"",MATCH($C$8,OFFSET([1]NKC!$E$10,H3426,0):'[1]NKC'!$E$5007,0)+H3426),IF(TYPE(MATCH($C$8,OFFSET([1]NKC!$D$10,H3426,0):'[1]NKC'!$D$5007,0)+H3426)=16,"",MATCH($C$8,OFFSET([1]NKC!$D$10,H3426,0):'[1]NKC'!$D$5007,0)+H3426),IF(TYPE(MATCH($C$8,OFFSET([1]NKC!$E$10,H3426,0):'[1]NKC'!$E$5007,0)+H3426)=16,"",MATCH($C$8,OFFSET([1]NKC!$E$10,H3426,0):'[1]NKC'!$E$5007,0)+H3426))</f>
        <v/>
      </c>
    </row>
    <row r="3428" spans="1:8" s="52" customFormat="1" ht="14.25" hidden="1">
      <c r="A3428" s="45" t="str">
        <f ca="1">IF($H3428="","",INDEX([1]NKC!$A$10:$A$5007,$H3428))</f>
        <v/>
      </c>
      <c r="B3428" s="46" t="str">
        <f ca="1">IF($H3428="","",INDEX([1]NKC!$B$10:$B$5007,$H3428))</f>
        <v/>
      </c>
      <c r="C3428" s="47" t="str">
        <f ca="1">IF($H3428="","",INDEX([1]NKC!$C$10:$C$5007,$H3428))</f>
        <v/>
      </c>
      <c r="D3428" s="48" t="str">
        <f ca="1">IF(IF($H3428="","",INDEX([1]NKC!$D$10:$D$5007,$H3428))=$C$8,IF($H3428="","",INDEX([1]NKC!$E$10:$E$5007,$H3428)),IF($H3428="","",INDEX([1]NKC!$D$10:$D$5007,$H3428)))</f>
        <v/>
      </c>
      <c r="E3428" s="49" t="str">
        <f ca="1">IF(IF($H3428="","",INDEX([1]NKC!$E$10:$E$5007,$H3428))=$C$8,"",IF($H3428="","",INDEX([1]NKC!$F$10:$F$5007,$H3428)))</f>
        <v/>
      </c>
      <c r="F3428" s="55" t="str">
        <f ca="1">IF(IF($H3428="","",INDEX([1]NKC!$D$10:$D$5007,$H3428))=$C$8,"",IF($H3428="","",INDEX([1]NKC!$F$10:$F$5007,$H3428)))</f>
        <v/>
      </c>
      <c r="G3428" s="50">
        <f ca="1">IF(SUM(E3428:F3428)=0,0,$G$11+SUM(E$12:$E3428)-SUM(F$12:$F3428))</f>
        <v>0</v>
      </c>
      <c r="H3428" s="51" t="str">
        <f ca="1">IF(IF(TYPE(MATCH($C$8,OFFSET([1]NKC!$D$10,H3427,0):'[1]NKC'!$D$5007,0)+H3427)=16,"",MATCH($C$8,OFFSET([1]NKC!$D$10,H3427,0):'[1]NKC'!$D$5007,0)+H3427)&lt;IF(TYPE(MATCH($C$8,OFFSET([1]NKC!$E$10,H3427,0):'[1]NKC'!$E$5007,0)+H3427)=16,"",MATCH($C$8,OFFSET([1]NKC!$E$10,H3427,0):'[1]NKC'!$E$5007,0)+H3427),IF(TYPE(MATCH($C$8,OFFSET([1]NKC!$D$10,H3427,0):'[1]NKC'!$D$5007,0)+H3427)=16,"",MATCH($C$8,OFFSET([1]NKC!$D$10,H3427,0):'[1]NKC'!$D$5007,0)+H3427),IF(TYPE(MATCH($C$8,OFFSET([1]NKC!$E$10,H3427,0):'[1]NKC'!$E$5007,0)+H3427)=16,"",MATCH($C$8,OFFSET([1]NKC!$E$10,H3427,0):'[1]NKC'!$E$5007,0)+H3427))</f>
        <v/>
      </c>
    </row>
    <row r="3429" spans="1:8" s="52" customFormat="1" ht="14.25" hidden="1">
      <c r="A3429" s="45" t="str">
        <f ca="1">IF($H3429="","",INDEX([1]NKC!$A$10:$A$5007,$H3429))</f>
        <v/>
      </c>
      <c r="B3429" s="46" t="str">
        <f ca="1">IF($H3429="","",INDEX([1]NKC!$B$10:$B$5007,$H3429))</f>
        <v/>
      </c>
      <c r="C3429" s="47" t="str">
        <f ca="1">IF($H3429="","",INDEX([1]NKC!$C$10:$C$5007,$H3429))</f>
        <v/>
      </c>
      <c r="D3429" s="48" t="str">
        <f ca="1">IF(IF($H3429="","",INDEX([1]NKC!$D$10:$D$5007,$H3429))=$C$8,IF($H3429="","",INDEX([1]NKC!$E$10:$E$5007,$H3429)),IF($H3429="","",INDEX([1]NKC!$D$10:$D$5007,$H3429)))</f>
        <v/>
      </c>
      <c r="E3429" s="49" t="str">
        <f ca="1">IF(IF($H3429="","",INDEX([1]NKC!$E$10:$E$5007,$H3429))=$C$8,"",IF($H3429="","",INDEX([1]NKC!$F$10:$F$5007,$H3429)))</f>
        <v/>
      </c>
      <c r="F3429" s="55" t="str">
        <f ca="1">IF(IF($H3429="","",INDEX([1]NKC!$D$10:$D$5007,$H3429))=$C$8,"",IF($H3429="","",INDEX([1]NKC!$F$10:$F$5007,$H3429)))</f>
        <v/>
      </c>
      <c r="G3429" s="50">
        <f ca="1">IF(SUM(E3429:F3429)=0,0,$G$11+SUM(E$12:$E3429)-SUM(F$12:$F3429))</f>
        <v>0</v>
      </c>
      <c r="H3429" s="51" t="str">
        <f ca="1">IF(IF(TYPE(MATCH($C$8,OFFSET([1]NKC!$D$10,H3428,0):'[1]NKC'!$D$5007,0)+H3428)=16,"",MATCH($C$8,OFFSET([1]NKC!$D$10,H3428,0):'[1]NKC'!$D$5007,0)+H3428)&lt;IF(TYPE(MATCH($C$8,OFFSET([1]NKC!$E$10,H3428,0):'[1]NKC'!$E$5007,0)+H3428)=16,"",MATCH($C$8,OFFSET([1]NKC!$E$10,H3428,0):'[1]NKC'!$E$5007,0)+H3428),IF(TYPE(MATCH($C$8,OFFSET([1]NKC!$D$10,H3428,0):'[1]NKC'!$D$5007,0)+H3428)=16,"",MATCH($C$8,OFFSET([1]NKC!$D$10,H3428,0):'[1]NKC'!$D$5007,0)+H3428),IF(TYPE(MATCH($C$8,OFFSET([1]NKC!$E$10,H3428,0):'[1]NKC'!$E$5007,0)+H3428)=16,"",MATCH($C$8,OFFSET([1]NKC!$E$10,H3428,0):'[1]NKC'!$E$5007,0)+H3428))</f>
        <v/>
      </c>
    </row>
    <row r="3430" spans="1:8" s="52" customFormat="1" ht="14.25" hidden="1">
      <c r="A3430" s="45" t="str">
        <f ca="1">IF($H3430="","",INDEX([1]NKC!$A$10:$A$5007,$H3430))</f>
        <v/>
      </c>
      <c r="B3430" s="46" t="str">
        <f ca="1">IF($H3430="","",INDEX([1]NKC!$B$10:$B$5007,$H3430))</f>
        <v/>
      </c>
      <c r="C3430" s="47" t="str">
        <f ca="1">IF($H3430="","",INDEX([1]NKC!$C$10:$C$5007,$H3430))</f>
        <v/>
      </c>
      <c r="D3430" s="48" t="str">
        <f ca="1">IF(IF($H3430="","",INDEX([1]NKC!$D$10:$D$5007,$H3430))=$C$8,IF($H3430="","",INDEX([1]NKC!$E$10:$E$5007,$H3430)),IF($H3430="","",INDEX([1]NKC!$D$10:$D$5007,$H3430)))</f>
        <v/>
      </c>
      <c r="E3430" s="49" t="str">
        <f ca="1">IF(IF($H3430="","",INDEX([1]NKC!$E$10:$E$5007,$H3430))=$C$8,"",IF($H3430="","",INDEX([1]NKC!$F$10:$F$5007,$H3430)))</f>
        <v/>
      </c>
      <c r="F3430" s="55" t="str">
        <f ca="1">IF(IF($H3430="","",INDEX([1]NKC!$D$10:$D$5007,$H3430))=$C$8,"",IF($H3430="","",INDEX([1]NKC!$F$10:$F$5007,$H3430)))</f>
        <v/>
      </c>
      <c r="G3430" s="50">
        <f ca="1">IF(SUM(E3430:F3430)=0,0,$G$11+SUM(E$12:$E3430)-SUM(F$12:$F3430))</f>
        <v>0</v>
      </c>
      <c r="H3430" s="51" t="str">
        <f ca="1">IF(IF(TYPE(MATCH($C$8,OFFSET([1]NKC!$D$10,H3429,0):'[1]NKC'!$D$5007,0)+H3429)=16,"",MATCH($C$8,OFFSET([1]NKC!$D$10,H3429,0):'[1]NKC'!$D$5007,0)+H3429)&lt;IF(TYPE(MATCH($C$8,OFFSET([1]NKC!$E$10,H3429,0):'[1]NKC'!$E$5007,0)+H3429)=16,"",MATCH($C$8,OFFSET([1]NKC!$E$10,H3429,0):'[1]NKC'!$E$5007,0)+H3429),IF(TYPE(MATCH($C$8,OFFSET([1]NKC!$D$10,H3429,0):'[1]NKC'!$D$5007,0)+H3429)=16,"",MATCH($C$8,OFFSET([1]NKC!$D$10,H3429,0):'[1]NKC'!$D$5007,0)+H3429),IF(TYPE(MATCH($C$8,OFFSET([1]NKC!$E$10,H3429,0):'[1]NKC'!$E$5007,0)+H3429)=16,"",MATCH($C$8,OFFSET([1]NKC!$E$10,H3429,0):'[1]NKC'!$E$5007,0)+H3429))</f>
        <v/>
      </c>
    </row>
    <row r="3431" spans="1:8" s="52" customFormat="1" ht="14.25" hidden="1">
      <c r="A3431" s="45" t="str">
        <f ca="1">IF($H3431="","",INDEX([1]NKC!$A$10:$A$5007,$H3431))</f>
        <v/>
      </c>
      <c r="B3431" s="46" t="str">
        <f ca="1">IF($H3431="","",INDEX([1]NKC!$B$10:$B$5007,$H3431))</f>
        <v/>
      </c>
      <c r="C3431" s="47" t="str">
        <f ca="1">IF($H3431="","",INDEX([1]NKC!$C$10:$C$5007,$H3431))</f>
        <v/>
      </c>
      <c r="D3431" s="48" t="str">
        <f ca="1">IF(IF($H3431="","",INDEX([1]NKC!$D$10:$D$5007,$H3431))=$C$8,IF($H3431="","",INDEX([1]NKC!$E$10:$E$5007,$H3431)),IF($H3431="","",INDEX([1]NKC!$D$10:$D$5007,$H3431)))</f>
        <v/>
      </c>
      <c r="E3431" s="49" t="str">
        <f ca="1">IF(IF($H3431="","",INDEX([1]NKC!$E$10:$E$5007,$H3431))=$C$8,"",IF($H3431="","",INDEX([1]NKC!$F$10:$F$5007,$H3431)))</f>
        <v/>
      </c>
      <c r="F3431" s="55" t="str">
        <f ca="1">IF(IF($H3431="","",INDEX([1]NKC!$D$10:$D$5007,$H3431))=$C$8,"",IF($H3431="","",INDEX([1]NKC!$F$10:$F$5007,$H3431)))</f>
        <v/>
      </c>
      <c r="G3431" s="50">
        <f ca="1">IF(SUM(E3431:F3431)=0,0,$G$11+SUM(E$12:$E3431)-SUM(F$12:$F3431))</f>
        <v>0</v>
      </c>
      <c r="H3431" s="51" t="str">
        <f ca="1">IF(IF(TYPE(MATCH($C$8,OFFSET([1]NKC!$D$10,H3430,0):'[1]NKC'!$D$5007,0)+H3430)=16,"",MATCH($C$8,OFFSET([1]NKC!$D$10,H3430,0):'[1]NKC'!$D$5007,0)+H3430)&lt;IF(TYPE(MATCH($C$8,OFFSET([1]NKC!$E$10,H3430,0):'[1]NKC'!$E$5007,0)+H3430)=16,"",MATCH($C$8,OFFSET([1]NKC!$E$10,H3430,0):'[1]NKC'!$E$5007,0)+H3430),IF(TYPE(MATCH($C$8,OFFSET([1]NKC!$D$10,H3430,0):'[1]NKC'!$D$5007,0)+H3430)=16,"",MATCH($C$8,OFFSET([1]NKC!$D$10,H3430,0):'[1]NKC'!$D$5007,0)+H3430),IF(TYPE(MATCH($C$8,OFFSET([1]NKC!$E$10,H3430,0):'[1]NKC'!$E$5007,0)+H3430)=16,"",MATCH($C$8,OFFSET([1]NKC!$E$10,H3430,0):'[1]NKC'!$E$5007,0)+H3430))</f>
        <v/>
      </c>
    </row>
    <row r="3432" spans="1:8" s="52" customFormat="1" ht="14.25" hidden="1">
      <c r="A3432" s="45" t="str">
        <f ca="1">IF($H3432="","",INDEX([1]NKC!$A$10:$A$5007,$H3432))</f>
        <v/>
      </c>
      <c r="B3432" s="46" t="str">
        <f ca="1">IF($H3432="","",INDEX([1]NKC!$B$10:$B$5007,$H3432))</f>
        <v/>
      </c>
      <c r="C3432" s="47" t="str">
        <f ca="1">IF($H3432="","",INDEX([1]NKC!$C$10:$C$5007,$H3432))</f>
        <v/>
      </c>
      <c r="D3432" s="48" t="str">
        <f ca="1">IF(IF($H3432="","",INDEX([1]NKC!$D$10:$D$5007,$H3432))=$C$8,IF($H3432="","",INDEX([1]NKC!$E$10:$E$5007,$H3432)),IF($H3432="","",INDEX([1]NKC!$D$10:$D$5007,$H3432)))</f>
        <v/>
      </c>
      <c r="E3432" s="49" t="str">
        <f ca="1">IF(IF($H3432="","",INDEX([1]NKC!$E$10:$E$5007,$H3432))=$C$8,"",IF($H3432="","",INDEX([1]NKC!$F$10:$F$5007,$H3432)))</f>
        <v/>
      </c>
      <c r="F3432" s="55" t="str">
        <f ca="1">IF(IF($H3432="","",INDEX([1]NKC!$D$10:$D$5007,$H3432))=$C$8,"",IF($H3432="","",INDEX([1]NKC!$F$10:$F$5007,$H3432)))</f>
        <v/>
      </c>
      <c r="G3432" s="50">
        <f ca="1">IF(SUM(E3432:F3432)=0,0,$G$11+SUM(E$12:$E3432)-SUM(F$12:$F3432))</f>
        <v>0</v>
      </c>
      <c r="H3432" s="51" t="str">
        <f ca="1">IF(IF(TYPE(MATCH($C$8,OFFSET([1]NKC!$D$10,H3431,0):'[1]NKC'!$D$5007,0)+H3431)=16,"",MATCH($C$8,OFFSET([1]NKC!$D$10,H3431,0):'[1]NKC'!$D$5007,0)+H3431)&lt;IF(TYPE(MATCH($C$8,OFFSET([1]NKC!$E$10,H3431,0):'[1]NKC'!$E$5007,0)+H3431)=16,"",MATCH($C$8,OFFSET([1]NKC!$E$10,H3431,0):'[1]NKC'!$E$5007,0)+H3431),IF(TYPE(MATCH($C$8,OFFSET([1]NKC!$D$10,H3431,0):'[1]NKC'!$D$5007,0)+H3431)=16,"",MATCH($C$8,OFFSET([1]NKC!$D$10,H3431,0):'[1]NKC'!$D$5007,0)+H3431),IF(TYPE(MATCH($C$8,OFFSET([1]NKC!$E$10,H3431,0):'[1]NKC'!$E$5007,0)+H3431)=16,"",MATCH($C$8,OFFSET([1]NKC!$E$10,H3431,0):'[1]NKC'!$E$5007,0)+H3431))</f>
        <v/>
      </c>
    </row>
    <row r="3433" spans="1:8" s="52" customFormat="1" ht="14.25" hidden="1">
      <c r="A3433" s="45" t="str">
        <f ca="1">IF($H3433="","",INDEX([1]NKC!$A$10:$A$5007,$H3433))</f>
        <v/>
      </c>
      <c r="B3433" s="46" t="str">
        <f ca="1">IF($H3433="","",INDEX([1]NKC!$B$10:$B$5007,$H3433))</f>
        <v/>
      </c>
      <c r="C3433" s="47" t="str">
        <f ca="1">IF($H3433="","",INDEX([1]NKC!$C$10:$C$5007,$H3433))</f>
        <v/>
      </c>
      <c r="D3433" s="48" t="str">
        <f ca="1">IF(IF($H3433="","",INDEX([1]NKC!$D$10:$D$5007,$H3433))=$C$8,IF($H3433="","",INDEX([1]NKC!$E$10:$E$5007,$H3433)),IF($H3433="","",INDEX([1]NKC!$D$10:$D$5007,$H3433)))</f>
        <v/>
      </c>
      <c r="E3433" s="49" t="str">
        <f ca="1">IF(IF($H3433="","",INDEX([1]NKC!$E$10:$E$5007,$H3433))=$C$8,"",IF($H3433="","",INDEX([1]NKC!$F$10:$F$5007,$H3433)))</f>
        <v/>
      </c>
      <c r="F3433" s="55" t="str">
        <f ca="1">IF(IF($H3433="","",INDEX([1]NKC!$D$10:$D$5007,$H3433))=$C$8,"",IF($H3433="","",INDEX([1]NKC!$F$10:$F$5007,$H3433)))</f>
        <v/>
      </c>
      <c r="G3433" s="50">
        <f ca="1">IF(SUM(E3433:F3433)=0,0,$G$11+SUM(E$12:$E3433)-SUM(F$12:$F3433))</f>
        <v>0</v>
      </c>
      <c r="H3433" s="51" t="str">
        <f ca="1">IF(IF(TYPE(MATCH($C$8,OFFSET([1]NKC!$D$10,H3432,0):'[1]NKC'!$D$5007,0)+H3432)=16,"",MATCH($C$8,OFFSET([1]NKC!$D$10,H3432,0):'[1]NKC'!$D$5007,0)+H3432)&lt;IF(TYPE(MATCH($C$8,OFFSET([1]NKC!$E$10,H3432,0):'[1]NKC'!$E$5007,0)+H3432)=16,"",MATCH($C$8,OFFSET([1]NKC!$E$10,H3432,0):'[1]NKC'!$E$5007,0)+H3432),IF(TYPE(MATCH($C$8,OFFSET([1]NKC!$D$10,H3432,0):'[1]NKC'!$D$5007,0)+H3432)=16,"",MATCH($C$8,OFFSET([1]NKC!$D$10,H3432,0):'[1]NKC'!$D$5007,0)+H3432),IF(TYPE(MATCH($C$8,OFFSET([1]NKC!$E$10,H3432,0):'[1]NKC'!$E$5007,0)+H3432)=16,"",MATCH($C$8,OFFSET([1]NKC!$E$10,H3432,0):'[1]NKC'!$E$5007,0)+H3432))</f>
        <v/>
      </c>
    </row>
    <row r="3434" spans="1:8" s="52" customFormat="1" ht="14.25" hidden="1">
      <c r="A3434" s="45" t="str">
        <f ca="1">IF($H3434="","",INDEX([1]NKC!$A$10:$A$5007,$H3434))</f>
        <v/>
      </c>
      <c r="B3434" s="46" t="str">
        <f ca="1">IF($H3434="","",INDEX([1]NKC!$B$10:$B$5007,$H3434))</f>
        <v/>
      </c>
      <c r="C3434" s="47" t="str">
        <f ca="1">IF($H3434="","",INDEX([1]NKC!$C$10:$C$5007,$H3434))</f>
        <v/>
      </c>
      <c r="D3434" s="48" t="str">
        <f ca="1">IF(IF($H3434="","",INDEX([1]NKC!$D$10:$D$5007,$H3434))=$C$8,IF($H3434="","",INDEX([1]NKC!$E$10:$E$5007,$H3434)),IF($H3434="","",INDEX([1]NKC!$D$10:$D$5007,$H3434)))</f>
        <v/>
      </c>
      <c r="E3434" s="49" t="str">
        <f ca="1">IF(IF($H3434="","",INDEX([1]NKC!$E$10:$E$5007,$H3434))=$C$8,"",IF($H3434="","",INDEX([1]NKC!$F$10:$F$5007,$H3434)))</f>
        <v/>
      </c>
      <c r="F3434" s="55" t="str">
        <f ca="1">IF(IF($H3434="","",INDEX([1]NKC!$D$10:$D$5007,$H3434))=$C$8,"",IF($H3434="","",INDEX([1]NKC!$F$10:$F$5007,$H3434)))</f>
        <v/>
      </c>
      <c r="G3434" s="50">
        <f ca="1">IF(SUM(E3434:F3434)=0,0,$G$11+SUM(E$12:$E3434)-SUM(F$12:$F3434))</f>
        <v>0</v>
      </c>
      <c r="H3434" s="51" t="str">
        <f ca="1">IF(IF(TYPE(MATCH($C$8,OFFSET([1]NKC!$D$10,H3433,0):'[1]NKC'!$D$5007,0)+H3433)=16,"",MATCH($C$8,OFFSET([1]NKC!$D$10,H3433,0):'[1]NKC'!$D$5007,0)+H3433)&lt;IF(TYPE(MATCH($C$8,OFFSET([1]NKC!$E$10,H3433,0):'[1]NKC'!$E$5007,0)+H3433)=16,"",MATCH($C$8,OFFSET([1]NKC!$E$10,H3433,0):'[1]NKC'!$E$5007,0)+H3433),IF(TYPE(MATCH($C$8,OFFSET([1]NKC!$D$10,H3433,0):'[1]NKC'!$D$5007,0)+H3433)=16,"",MATCH($C$8,OFFSET([1]NKC!$D$10,H3433,0):'[1]NKC'!$D$5007,0)+H3433),IF(TYPE(MATCH($C$8,OFFSET([1]NKC!$E$10,H3433,0):'[1]NKC'!$E$5007,0)+H3433)=16,"",MATCH($C$8,OFFSET([1]NKC!$E$10,H3433,0):'[1]NKC'!$E$5007,0)+H3433))</f>
        <v/>
      </c>
    </row>
    <row r="3435" spans="1:8" s="52" customFormat="1" ht="14.25" hidden="1">
      <c r="A3435" s="45" t="str">
        <f ca="1">IF($H3435="","",INDEX([1]NKC!$A$10:$A$5007,$H3435))</f>
        <v/>
      </c>
      <c r="B3435" s="46" t="str">
        <f ca="1">IF($H3435="","",INDEX([1]NKC!$B$10:$B$5007,$H3435))</f>
        <v/>
      </c>
      <c r="C3435" s="47" t="str">
        <f ca="1">IF($H3435="","",INDEX([1]NKC!$C$10:$C$5007,$H3435))</f>
        <v/>
      </c>
      <c r="D3435" s="48" t="str">
        <f ca="1">IF(IF($H3435="","",INDEX([1]NKC!$D$10:$D$5007,$H3435))=$C$8,IF($H3435="","",INDEX([1]NKC!$E$10:$E$5007,$H3435)),IF($H3435="","",INDEX([1]NKC!$D$10:$D$5007,$H3435)))</f>
        <v/>
      </c>
      <c r="E3435" s="49" t="str">
        <f ca="1">IF(IF($H3435="","",INDEX([1]NKC!$E$10:$E$5007,$H3435))=$C$8,"",IF($H3435="","",INDEX([1]NKC!$F$10:$F$5007,$H3435)))</f>
        <v/>
      </c>
      <c r="F3435" s="55" t="str">
        <f ca="1">IF(IF($H3435="","",INDEX([1]NKC!$D$10:$D$5007,$H3435))=$C$8,"",IF($H3435="","",INDEX([1]NKC!$F$10:$F$5007,$H3435)))</f>
        <v/>
      </c>
      <c r="G3435" s="50">
        <f ca="1">IF(SUM(E3435:F3435)=0,0,$G$11+SUM(E$12:$E3435)-SUM(F$12:$F3435))</f>
        <v>0</v>
      </c>
      <c r="H3435" s="51" t="str">
        <f ca="1">IF(IF(TYPE(MATCH($C$8,OFFSET([1]NKC!$D$10,H3434,0):'[1]NKC'!$D$5007,0)+H3434)=16,"",MATCH($C$8,OFFSET([1]NKC!$D$10,H3434,0):'[1]NKC'!$D$5007,0)+H3434)&lt;IF(TYPE(MATCH($C$8,OFFSET([1]NKC!$E$10,H3434,0):'[1]NKC'!$E$5007,0)+H3434)=16,"",MATCH($C$8,OFFSET([1]NKC!$E$10,H3434,0):'[1]NKC'!$E$5007,0)+H3434),IF(TYPE(MATCH($C$8,OFFSET([1]NKC!$D$10,H3434,0):'[1]NKC'!$D$5007,0)+H3434)=16,"",MATCH($C$8,OFFSET([1]NKC!$D$10,H3434,0):'[1]NKC'!$D$5007,0)+H3434),IF(TYPE(MATCH($C$8,OFFSET([1]NKC!$E$10,H3434,0):'[1]NKC'!$E$5007,0)+H3434)=16,"",MATCH($C$8,OFFSET([1]NKC!$E$10,H3434,0):'[1]NKC'!$E$5007,0)+H3434))</f>
        <v/>
      </c>
    </row>
    <row r="3436" spans="1:8" s="52" customFormat="1" ht="14.25" hidden="1">
      <c r="A3436" s="45" t="str">
        <f ca="1">IF($H3436="","",INDEX([1]NKC!$A$10:$A$5007,$H3436))</f>
        <v/>
      </c>
      <c r="B3436" s="46" t="str">
        <f ca="1">IF($H3436="","",INDEX([1]NKC!$B$10:$B$5007,$H3436))</f>
        <v/>
      </c>
      <c r="C3436" s="47" t="str">
        <f ca="1">IF($H3436="","",INDEX([1]NKC!$C$10:$C$5007,$H3436))</f>
        <v/>
      </c>
      <c r="D3436" s="48" t="str">
        <f ca="1">IF(IF($H3436="","",INDEX([1]NKC!$D$10:$D$5007,$H3436))=$C$8,IF($H3436="","",INDEX([1]NKC!$E$10:$E$5007,$H3436)),IF($H3436="","",INDEX([1]NKC!$D$10:$D$5007,$H3436)))</f>
        <v/>
      </c>
      <c r="E3436" s="49" t="str">
        <f ca="1">IF(IF($H3436="","",INDEX([1]NKC!$E$10:$E$5007,$H3436))=$C$8,"",IF($H3436="","",INDEX([1]NKC!$F$10:$F$5007,$H3436)))</f>
        <v/>
      </c>
      <c r="F3436" s="55" t="str">
        <f ca="1">IF(IF($H3436="","",INDEX([1]NKC!$D$10:$D$5007,$H3436))=$C$8,"",IF($H3436="","",INDEX([1]NKC!$F$10:$F$5007,$H3436)))</f>
        <v/>
      </c>
      <c r="G3436" s="50">
        <f ca="1">IF(SUM(E3436:F3436)=0,0,$G$11+SUM(E$12:$E3436)-SUM(F$12:$F3436))</f>
        <v>0</v>
      </c>
      <c r="H3436" s="51" t="str">
        <f ca="1">IF(IF(TYPE(MATCH($C$8,OFFSET([1]NKC!$D$10,H3435,0):'[1]NKC'!$D$5007,0)+H3435)=16,"",MATCH($C$8,OFFSET([1]NKC!$D$10,H3435,0):'[1]NKC'!$D$5007,0)+H3435)&lt;IF(TYPE(MATCH($C$8,OFFSET([1]NKC!$E$10,H3435,0):'[1]NKC'!$E$5007,0)+H3435)=16,"",MATCH($C$8,OFFSET([1]NKC!$E$10,H3435,0):'[1]NKC'!$E$5007,0)+H3435),IF(TYPE(MATCH($C$8,OFFSET([1]NKC!$D$10,H3435,0):'[1]NKC'!$D$5007,0)+H3435)=16,"",MATCH($C$8,OFFSET([1]NKC!$D$10,H3435,0):'[1]NKC'!$D$5007,0)+H3435),IF(TYPE(MATCH($C$8,OFFSET([1]NKC!$E$10,H3435,0):'[1]NKC'!$E$5007,0)+H3435)=16,"",MATCH($C$8,OFFSET([1]NKC!$E$10,H3435,0):'[1]NKC'!$E$5007,0)+H3435))</f>
        <v/>
      </c>
    </row>
    <row r="3437" spans="1:8" s="52" customFormat="1" ht="14.25" hidden="1">
      <c r="A3437" s="45" t="str">
        <f ca="1">IF($H3437="","",INDEX([1]NKC!$A$10:$A$5007,$H3437))</f>
        <v/>
      </c>
      <c r="B3437" s="46" t="str">
        <f ca="1">IF($H3437="","",INDEX([1]NKC!$B$10:$B$5007,$H3437))</f>
        <v/>
      </c>
      <c r="C3437" s="47" t="str">
        <f ca="1">IF($H3437="","",INDEX([1]NKC!$C$10:$C$5007,$H3437))</f>
        <v/>
      </c>
      <c r="D3437" s="48" t="str">
        <f ca="1">IF(IF($H3437="","",INDEX([1]NKC!$D$10:$D$5007,$H3437))=$C$8,IF($H3437="","",INDEX([1]NKC!$E$10:$E$5007,$H3437)),IF($H3437="","",INDEX([1]NKC!$D$10:$D$5007,$H3437)))</f>
        <v/>
      </c>
      <c r="E3437" s="49" t="str">
        <f ca="1">IF(IF($H3437="","",INDEX([1]NKC!$E$10:$E$5007,$H3437))=$C$8,"",IF($H3437="","",INDEX([1]NKC!$F$10:$F$5007,$H3437)))</f>
        <v/>
      </c>
      <c r="F3437" s="55" t="str">
        <f ca="1">IF(IF($H3437="","",INDEX([1]NKC!$D$10:$D$5007,$H3437))=$C$8,"",IF($H3437="","",INDEX([1]NKC!$F$10:$F$5007,$H3437)))</f>
        <v/>
      </c>
      <c r="G3437" s="50">
        <f ca="1">IF(SUM(E3437:F3437)=0,0,$G$11+SUM(E$12:$E3437)-SUM(F$12:$F3437))</f>
        <v>0</v>
      </c>
      <c r="H3437" s="51" t="str">
        <f ca="1">IF(IF(TYPE(MATCH($C$8,OFFSET([1]NKC!$D$10,H3436,0):'[1]NKC'!$D$5007,0)+H3436)=16,"",MATCH($C$8,OFFSET([1]NKC!$D$10,H3436,0):'[1]NKC'!$D$5007,0)+H3436)&lt;IF(TYPE(MATCH($C$8,OFFSET([1]NKC!$E$10,H3436,0):'[1]NKC'!$E$5007,0)+H3436)=16,"",MATCH($C$8,OFFSET([1]NKC!$E$10,H3436,0):'[1]NKC'!$E$5007,0)+H3436),IF(TYPE(MATCH($C$8,OFFSET([1]NKC!$D$10,H3436,0):'[1]NKC'!$D$5007,0)+H3436)=16,"",MATCH($C$8,OFFSET([1]NKC!$D$10,H3436,0):'[1]NKC'!$D$5007,0)+H3436),IF(TYPE(MATCH($C$8,OFFSET([1]NKC!$E$10,H3436,0):'[1]NKC'!$E$5007,0)+H3436)=16,"",MATCH($C$8,OFFSET([1]NKC!$E$10,H3436,0):'[1]NKC'!$E$5007,0)+H3436))</f>
        <v/>
      </c>
    </row>
    <row r="3438" spans="1:8" s="52" customFormat="1" ht="14.25" hidden="1">
      <c r="A3438" s="45" t="str">
        <f ca="1">IF($H3438="","",INDEX([1]NKC!$A$10:$A$5007,$H3438))</f>
        <v/>
      </c>
      <c r="B3438" s="46" t="str">
        <f ca="1">IF($H3438="","",INDEX([1]NKC!$B$10:$B$5007,$H3438))</f>
        <v/>
      </c>
      <c r="C3438" s="47" t="str">
        <f ca="1">IF($H3438="","",INDEX([1]NKC!$C$10:$C$5007,$H3438))</f>
        <v/>
      </c>
      <c r="D3438" s="48" t="str">
        <f ca="1">IF(IF($H3438="","",INDEX([1]NKC!$D$10:$D$5007,$H3438))=$C$8,IF($H3438="","",INDEX([1]NKC!$E$10:$E$5007,$H3438)),IF($H3438="","",INDEX([1]NKC!$D$10:$D$5007,$H3438)))</f>
        <v/>
      </c>
      <c r="E3438" s="49" t="str">
        <f ca="1">IF(IF($H3438="","",INDEX([1]NKC!$E$10:$E$5007,$H3438))=$C$8,"",IF($H3438="","",INDEX([1]NKC!$F$10:$F$5007,$H3438)))</f>
        <v/>
      </c>
      <c r="F3438" s="55" t="str">
        <f ca="1">IF(IF($H3438="","",INDEX([1]NKC!$D$10:$D$5007,$H3438))=$C$8,"",IF($H3438="","",INDEX([1]NKC!$F$10:$F$5007,$H3438)))</f>
        <v/>
      </c>
      <c r="G3438" s="50">
        <f ca="1">IF(SUM(E3438:F3438)=0,0,$G$11+SUM(E$12:$E3438)-SUM(F$12:$F3438))</f>
        <v>0</v>
      </c>
      <c r="H3438" s="51" t="str">
        <f ca="1">IF(IF(TYPE(MATCH($C$8,OFFSET([1]NKC!$D$10,H3437,0):'[1]NKC'!$D$5007,0)+H3437)=16,"",MATCH($C$8,OFFSET([1]NKC!$D$10,H3437,0):'[1]NKC'!$D$5007,0)+H3437)&lt;IF(TYPE(MATCH($C$8,OFFSET([1]NKC!$E$10,H3437,0):'[1]NKC'!$E$5007,0)+H3437)=16,"",MATCH($C$8,OFFSET([1]NKC!$E$10,H3437,0):'[1]NKC'!$E$5007,0)+H3437),IF(TYPE(MATCH($C$8,OFFSET([1]NKC!$D$10,H3437,0):'[1]NKC'!$D$5007,0)+H3437)=16,"",MATCH($C$8,OFFSET([1]NKC!$D$10,H3437,0):'[1]NKC'!$D$5007,0)+H3437),IF(TYPE(MATCH($C$8,OFFSET([1]NKC!$E$10,H3437,0):'[1]NKC'!$E$5007,0)+H3437)=16,"",MATCH($C$8,OFFSET([1]NKC!$E$10,H3437,0):'[1]NKC'!$E$5007,0)+H3437))</f>
        <v/>
      </c>
    </row>
    <row r="3439" spans="1:8" s="52" customFormat="1" ht="14.25" hidden="1">
      <c r="A3439" s="45" t="str">
        <f ca="1">IF($H3439="","",INDEX([1]NKC!$A$10:$A$5007,$H3439))</f>
        <v/>
      </c>
      <c r="B3439" s="46" t="str">
        <f ca="1">IF($H3439="","",INDEX([1]NKC!$B$10:$B$5007,$H3439))</f>
        <v/>
      </c>
      <c r="C3439" s="47" t="str">
        <f ca="1">IF($H3439="","",INDEX([1]NKC!$C$10:$C$5007,$H3439))</f>
        <v/>
      </c>
      <c r="D3439" s="48" t="str">
        <f ca="1">IF(IF($H3439="","",INDEX([1]NKC!$D$10:$D$5007,$H3439))=$C$8,IF($H3439="","",INDEX([1]NKC!$E$10:$E$5007,$H3439)),IF($H3439="","",INDEX([1]NKC!$D$10:$D$5007,$H3439)))</f>
        <v/>
      </c>
      <c r="E3439" s="49" t="str">
        <f ca="1">IF(IF($H3439="","",INDEX([1]NKC!$E$10:$E$5007,$H3439))=$C$8,"",IF($H3439="","",INDEX([1]NKC!$F$10:$F$5007,$H3439)))</f>
        <v/>
      </c>
      <c r="F3439" s="55" t="str">
        <f ca="1">IF(IF($H3439="","",INDEX([1]NKC!$D$10:$D$5007,$H3439))=$C$8,"",IF($H3439="","",INDEX([1]NKC!$F$10:$F$5007,$H3439)))</f>
        <v/>
      </c>
      <c r="G3439" s="50">
        <f ca="1">IF(SUM(E3439:F3439)=0,0,$G$11+SUM(E$12:$E3439)-SUM(F$12:$F3439))</f>
        <v>0</v>
      </c>
      <c r="H3439" s="51" t="str">
        <f ca="1">IF(IF(TYPE(MATCH($C$8,OFFSET([1]NKC!$D$10,H3438,0):'[1]NKC'!$D$5007,0)+H3438)=16,"",MATCH($C$8,OFFSET([1]NKC!$D$10,H3438,0):'[1]NKC'!$D$5007,0)+H3438)&lt;IF(TYPE(MATCH($C$8,OFFSET([1]NKC!$E$10,H3438,0):'[1]NKC'!$E$5007,0)+H3438)=16,"",MATCH($C$8,OFFSET([1]NKC!$E$10,H3438,0):'[1]NKC'!$E$5007,0)+H3438),IF(TYPE(MATCH($C$8,OFFSET([1]NKC!$D$10,H3438,0):'[1]NKC'!$D$5007,0)+H3438)=16,"",MATCH($C$8,OFFSET([1]NKC!$D$10,H3438,0):'[1]NKC'!$D$5007,0)+H3438),IF(TYPE(MATCH($C$8,OFFSET([1]NKC!$E$10,H3438,0):'[1]NKC'!$E$5007,0)+H3438)=16,"",MATCH($C$8,OFFSET([1]NKC!$E$10,H3438,0):'[1]NKC'!$E$5007,0)+H3438))</f>
        <v/>
      </c>
    </row>
    <row r="3440" spans="1:8" s="52" customFormat="1" ht="14.25" hidden="1">
      <c r="A3440" s="45" t="str">
        <f ca="1">IF($H3440="","",INDEX([1]NKC!$A$10:$A$5007,$H3440))</f>
        <v/>
      </c>
      <c r="B3440" s="46" t="str">
        <f ca="1">IF($H3440="","",INDEX([1]NKC!$B$10:$B$5007,$H3440))</f>
        <v/>
      </c>
      <c r="C3440" s="47" t="str">
        <f ca="1">IF($H3440="","",INDEX([1]NKC!$C$10:$C$5007,$H3440))</f>
        <v/>
      </c>
      <c r="D3440" s="48" t="str">
        <f ca="1">IF(IF($H3440="","",INDEX([1]NKC!$D$10:$D$5007,$H3440))=$C$8,IF($H3440="","",INDEX([1]NKC!$E$10:$E$5007,$H3440)),IF($H3440="","",INDEX([1]NKC!$D$10:$D$5007,$H3440)))</f>
        <v/>
      </c>
      <c r="E3440" s="49" t="str">
        <f ca="1">IF(IF($H3440="","",INDEX([1]NKC!$E$10:$E$5007,$H3440))=$C$8,"",IF($H3440="","",INDEX([1]NKC!$F$10:$F$5007,$H3440)))</f>
        <v/>
      </c>
      <c r="F3440" s="55" t="str">
        <f ca="1">IF(IF($H3440="","",INDEX([1]NKC!$D$10:$D$5007,$H3440))=$C$8,"",IF($H3440="","",INDEX([1]NKC!$F$10:$F$5007,$H3440)))</f>
        <v/>
      </c>
      <c r="G3440" s="50">
        <f ca="1">IF(SUM(E3440:F3440)=0,0,$G$11+SUM(E$12:$E3440)-SUM(F$12:$F3440))</f>
        <v>0</v>
      </c>
      <c r="H3440" s="51" t="str">
        <f ca="1">IF(IF(TYPE(MATCH($C$8,OFFSET([1]NKC!$D$10,H3439,0):'[1]NKC'!$D$5007,0)+H3439)=16,"",MATCH($C$8,OFFSET([1]NKC!$D$10,H3439,0):'[1]NKC'!$D$5007,0)+H3439)&lt;IF(TYPE(MATCH($C$8,OFFSET([1]NKC!$E$10,H3439,0):'[1]NKC'!$E$5007,0)+H3439)=16,"",MATCH($C$8,OFFSET([1]NKC!$E$10,H3439,0):'[1]NKC'!$E$5007,0)+H3439),IF(TYPE(MATCH($C$8,OFFSET([1]NKC!$D$10,H3439,0):'[1]NKC'!$D$5007,0)+H3439)=16,"",MATCH($C$8,OFFSET([1]NKC!$D$10,H3439,0):'[1]NKC'!$D$5007,0)+H3439),IF(TYPE(MATCH($C$8,OFFSET([1]NKC!$E$10,H3439,0):'[1]NKC'!$E$5007,0)+H3439)=16,"",MATCH($C$8,OFFSET([1]NKC!$E$10,H3439,0):'[1]NKC'!$E$5007,0)+H3439))</f>
        <v/>
      </c>
    </row>
    <row r="3441" spans="1:8" s="52" customFormat="1" ht="14.25" hidden="1">
      <c r="A3441" s="45" t="str">
        <f ca="1">IF($H3441="","",INDEX([1]NKC!$A$10:$A$5007,$H3441))</f>
        <v/>
      </c>
      <c r="B3441" s="46" t="str">
        <f ca="1">IF($H3441="","",INDEX([1]NKC!$B$10:$B$5007,$H3441))</f>
        <v/>
      </c>
      <c r="C3441" s="47" t="str">
        <f ca="1">IF($H3441="","",INDEX([1]NKC!$C$10:$C$5007,$H3441))</f>
        <v/>
      </c>
      <c r="D3441" s="48" t="str">
        <f ca="1">IF(IF($H3441="","",INDEX([1]NKC!$D$10:$D$5007,$H3441))=$C$8,IF($H3441="","",INDEX([1]NKC!$E$10:$E$5007,$H3441)),IF($H3441="","",INDEX([1]NKC!$D$10:$D$5007,$H3441)))</f>
        <v/>
      </c>
      <c r="E3441" s="49" t="str">
        <f ca="1">IF(IF($H3441="","",INDEX([1]NKC!$E$10:$E$5007,$H3441))=$C$8,"",IF($H3441="","",INDEX([1]NKC!$F$10:$F$5007,$H3441)))</f>
        <v/>
      </c>
      <c r="F3441" s="55" t="str">
        <f ca="1">IF(IF($H3441="","",INDEX([1]NKC!$D$10:$D$5007,$H3441))=$C$8,"",IF($H3441="","",INDEX([1]NKC!$F$10:$F$5007,$H3441)))</f>
        <v/>
      </c>
      <c r="G3441" s="50">
        <f ca="1">IF(SUM(E3441:F3441)=0,0,$G$11+SUM(E$12:$E3441)-SUM(F$12:$F3441))</f>
        <v>0</v>
      </c>
      <c r="H3441" s="51" t="str">
        <f ca="1">IF(IF(TYPE(MATCH($C$8,OFFSET([1]NKC!$D$10,H3440,0):'[1]NKC'!$D$5007,0)+H3440)=16,"",MATCH($C$8,OFFSET([1]NKC!$D$10,H3440,0):'[1]NKC'!$D$5007,0)+H3440)&lt;IF(TYPE(MATCH($C$8,OFFSET([1]NKC!$E$10,H3440,0):'[1]NKC'!$E$5007,0)+H3440)=16,"",MATCH($C$8,OFFSET([1]NKC!$E$10,H3440,0):'[1]NKC'!$E$5007,0)+H3440),IF(TYPE(MATCH($C$8,OFFSET([1]NKC!$D$10,H3440,0):'[1]NKC'!$D$5007,0)+H3440)=16,"",MATCH($C$8,OFFSET([1]NKC!$D$10,H3440,0):'[1]NKC'!$D$5007,0)+H3440),IF(TYPE(MATCH($C$8,OFFSET([1]NKC!$E$10,H3440,0):'[1]NKC'!$E$5007,0)+H3440)=16,"",MATCH($C$8,OFFSET([1]NKC!$E$10,H3440,0):'[1]NKC'!$E$5007,0)+H3440))</f>
        <v/>
      </c>
    </row>
    <row r="3442" spans="1:8" s="52" customFormat="1" ht="14.25" hidden="1">
      <c r="A3442" s="45" t="str">
        <f ca="1">IF($H3442="","",INDEX([1]NKC!$A$10:$A$5007,$H3442))</f>
        <v/>
      </c>
      <c r="B3442" s="46" t="str">
        <f ca="1">IF($H3442="","",INDEX([1]NKC!$B$10:$B$5007,$H3442))</f>
        <v/>
      </c>
      <c r="C3442" s="47" t="str">
        <f ca="1">IF($H3442="","",INDEX([1]NKC!$C$10:$C$5007,$H3442))</f>
        <v/>
      </c>
      <c r="D3442" s="48" t="str">
        <f ca="1">IF(IF($H3442="","",INDEX([1]NKC!$D$10:$D$5007,$H3442))=$C$8,IF($H3442="","",INDEX([1]NKC!$E$10:$E$5007,$H3442)),IF($H3442="","",INDEX([1]NKC!$D$10:$D$5007,$H3442)))</f>
        <v/>
      </c>
      <c r="E3442" s="49" t="str">
        <f ca="1">IF(IF($H3442="","",INDEX([1]NKC!$E$10:$E$5007,$H3442))=$C$8,"",IF($H3442="","",INDEX([1]NKC!$F$10:$F$5007,$H3442)))</f>
        <v/>
      </c>
      <c r="F3442" s="55" t="str">
        <f ca="1">IF(IF($H3442="","",INDEX([1]NKC!$D$10:$D$5007,$H3442))=$C$8,"",IF($H3442="","",INDEX([1]NKC!$F$10:$F$5007,$H3442)))</f>
        <v/>
      </c>
      <c r="G3442" s="50">
        <f ca="1">IF(SUM(E3442:F3442)=0,0,$G$11+SUM(E$12:$E3442)-SUM(F$12:$F3442))</f>
        <v>0</v>
      </c>
      <c r="H3442" s="51" t="str">
        <f ca="1">IF(IF(TYPE(MATCH($C$8,OFFSET([1]NKC!$D$10,H3441,0):'[1]NKC'!$D$5007,0)+H3441)=16,"",MATCH($C$8,OFFSET([1]NKC!$D$10,H3441,0):'[1]NKC'!$D$5007,0)+H3441)&lt;IF(TYPE(MATCH($C$8,OFFSET([1]NKC!$E$10,H3441,0):'[1]NKC'!$E$5007,0)+H3441)=16,"",MATCH($C$8,OFFSET([1]NKC!$E$10,H3441,0):'[1]NKC'!$E$5007,0)+H3441),IF(TYPE(MATCH($C$8,OFFSET([1]NKC!$D$10,H3441,0):'[1]NKC'!$D$5007,0)+H3441)=16,"",MATCH($C$8,OFFSET([1]NKC!$D$10,H3441,0):'[1]NKC'!$D$5007,0)+H3441),IF(TYPE(MATCH($C$8,OFFSET([1]NKC!$E$10,H3441,0):'[1]NKC'!$E$5007,0)+H3441)=16,"",MATCH($C$8,OFFSET([1]NKC!$E$10,H3441,0):'[1]NKC'!$E$5007,0)+H3441))</f>
        <v/>
      </c>
    </row>
    <row r="3443" spans="1:8" s="52" customFormat="1" ht="14.25" hidden="1">
      <c r="A3443" s="45" t="str">
        <f ca="1">IF($H3443="","",INDEX([1]NKC!$A$10:$A$5007,$H3443))</f>
        <v/>
      </c>
      <c r="B3443" s="46" t="str">
        <f ca="1">IF($H3443="","",INDEX([1]NKC!$B$10:$B$5007,$H3443))</f>
        <v/>
      </c>
      <c r="C3443" s="47" t="str">
        <f ca="1">IF($H3443="","",INDEX([1]NKC!$C$10:$C$5007,$H3443))</f>
        <v/>
      </c>
      <c r="D3443" s="48" t="str">
        <f ca="1">IF(IF($H3443="","",INDEX([1]NKC!$D$10:$D$5007,$H3443))=$C$8,IF($H3443="","",INDEX([1]NKC!$E$10:$E$5007,$H3443)),IF($H3443="","",INDEX([1]NKC!$D$10:$D$5007,$H3443)))</f>
        <v/>
      </c>
      <c r="E3443" s="49" t="str">
        <f ca="1">IF(IF($H3443="","",INDEX([1]NKC!$E$10:$E$5007,$H3443))=$C$8,"",IF($H3443="","",INDEX([1]NKC!$F$10:$F$5007,$H3443)))</f>
        <v/>
      </c>
      <c r="F3443" s="55" t="str">
        <f ca="1">IF(IF($H3443="","",INDEX([1]NKC!$D$10:$D$5007,$H3443))=$C$8,"",IF($H3443="","",INDEX([1]NKC!$F$10:$F$5007,$H3443)))</f>
        <v/>
      </c>
      <c r="G3443" s="50">
        <f ca="1">IF(SUM(E3443:F3443)=0,0,$G$11+SUM(E$12:$E3443)-SUM(F$12:$F3443))</f>
        <v>0</v>
      </c>
      <c r="H3443" s="51" t="str">
        <f ca="1">IF(IF(TYPE(MATCH($C$8,OFFSET([1]NKC!$D$10,H3442,0):'[1]NKC'!$D$5007,0)+H3442)=16,"",MATCH($C$8,OFFSET([1]NKC!$D$10,H3442,0):'[1]NKC'!$D$5007,0)+H3442)&lt;IF(TYPE(MATCH($C$8,OFFSET([1]NKC!$E$10,H3442,0):'[1]NKC'!$E$5007,0)+H3442)=16,"",MATCH($C$8,OFFSET([1]NKC!$E$10,H3442,0):'[1]NKC'!$E$5007,0)+H3442),IF(TYPE(MATCH($C$8,OFFSET([1]NKC!$D$10,H3442,0):'[1]NKC'!$D$5007,0)+H3442)=16,"",MATCH($C$8,OFFSET([1]NKC!$D$10,H3442,0):'[1]NKC'!$D$5007,0)+H3442),IF(TYPE(MATCH($C$8,OFFSET([1]NKC!$E$10,H3442,0):'[1]NKC'!$E$5007,0)+H3442)=16,"",MATCH($C$8,OFFSET([1]NKC!$E$10,H3442,0):'[1]NKC'!$E$5007,0)+H3442))</f>
        <v/>
      </c>
    </row>
    <row r="3444" spans="1:8" s="52" customFormat="1" ht="14.25" hidden="1">
      <c r="A3444" s="45" t="str">
        <f ca="1">IF($H3444="","",INDEX([1]NKC!$A$10:$A$5007,$H3444))</f>
        <v/>
      </c>
      <c r="B3444" s="46" t="str">
        <f ca="1">IF($H3444="","",INDEX([1]NKC!$B$10:$B$5007,$H3444))</f>
        <v/>
      </c>
      <c r="C3444" s="47" t="str">
        <f ca="1">IF($H3444="","",INDEX([1]NKC!$C$10:$C$5007,$H3444))</f>
        <v/>
      </c>
      <c r="D3444" s="48" t="str">
        <f ca="1">IF(IF($H3444="","",INDEX([1]NKC!$D$10:$D$5007,$H3444))=$C$8,IF($H3444="","",INDEX([1]NKC!$E$10:$E$5007,$H3444)),IF($H3444="","",INDEX([1]NKC!$D$10:$D$5007,$H3444)))</f>
        <v/>
      </c>
      <c r="E3444" s="49" t="str">
        <f ca="1">IF(IF($H3444="","",INDEX([1]NKC!$E$10:$E$5007,$H3444))=$C$8,"",IF($H3444="","",INDEX([1]NKC!$F$10:$F$5007,$H3444)))</f>
        <v/>
      </c>
      <c r="F3444" s="55" t="str">
        <f ca="1">IF(IF($H3444="","",INDEX([1]NKC!$D$10:$D$5007,$H3444))=$C$8,"",IF($H3444="","",INDEX([1]NKC!$F$10:$F$5007,$H3444)))</f>
        <v/>
      </c>
      <c r="G3444" s="50">
        <f ca="1">IF(SUM(E3444:F3444)=0,0,$G$11+SUM(E$12:$E3444)-SUM(F$12:$F3444))</f>
        <v>0</v>
      </c>
      <c r="H3444" s="51" t="str">
        <f ca="1">IF(IF(TYPE(MATCH($C$8,OFFSET([1]NKC!$D$10,H3443,0):'[1]NKC'!$D$5007,0)+H3443)=16,"",MATCH($C$8,OFFSET([1]NKC!$D$10,H3443,0):'[1]NKC'!$D$5007,0)+H3443)&lt;IF(TYPE(MATCH($C$8,OFFSET([1]NKC!$E$10,H3443,0):'[1]NKC'!$E$5007,0)+H3443)=16,"",MATCH($C$8,OFFSET([1]NKC!$E$10,H3443,0):'[1]NKC'!$E$5007,0)+H3443),IF(TYPE(MATCH($C$8,OFFSET([1]NKC!$D$10,H3443,0):'[1]NKC'!$D$5007,0)+H3443)=16,"",MATCH($C$8,OFFSET([1]NKC!$D$10,H3443,0):'[1]NKC'!$D$5007,0)+H3443),IF(TYPE(MATCH($C$8,OFFSET([1]NKC!$E$10,H3443,0):'[1]NKC'!$E$5007,0)+H3443)=16,"",MATCH($C$8,OFFSET([1]NKC!$E$10,H3443,0):'[1]NKC'!$E$5007,0)+H3443))</f>
        <v/>
      </c>
    </row>
    <row r="3445" spans="1:8" s="52" customFormat="1" ht="14.25" hidden="1">
      <c r="A3445" s="45" t="str">
        <f ca="1">IF($H3445="","",INDEX([1]NKC!$A$10:$A$5007,$H3445))</f>
        <v/>
      </c>
      <c r="B3445" s="46" t="str">
        <f ca="1">IF($H3445="","",INDEX([1]NKC!$B$10:$B$5007,$H3445))</f>
        <v/>
      </c>
      <c r="C3445" s="47" t="str">
        <f ca="1">IF($H3445="","",INDEX([1]NKC!$C$10:$C$5007,$H3445))</f>
        <v/>
      </c>
      <c r="D3445" s="48" t="str">
        <f ca="1">IF(IF($H3445="","",INDEX([1]NKC!$D$10:$D$5007,$H3445))=$C$8,IF($H3445="","",INDEX([1]NKC!$E$10:$E$5007,$H3445)),IF($H3445="","",INDEX([1]NKC!$D$10:$D$5007,$H3445)))</f>
        <v/>
      </c>
      <c r="E3445" s="49" t="str">
        <f ca="1">IF(IF($H3445="","",INDEX([1]NKC!$E$10:$E$5007,$H3445))=$C$8,"",IF($H3445="","",INDEX([1]NKC!$F$10:$F$5007,$H3445)))</f>
        <v/>
      </c>
      <c r="F3445" s="55" t="str">
        <f ca="1">IF(IF($H3445="","",INDEX([1]NKC!$D$10:$D$5007,$H3445))=$C$8,"",IF($H3445="","",INDEX([1]NKC!$F$10:$F$5007,$H3445)))</f>
        <v/>
      </c>
      <c r="G3445" s="50">
        <f ca="1">IF(SUM(E3445:F3445)=0,0,$G$11+SUM(E$12:$E3445)-SUM(F$12:$F3445))</f>
        <v>0</v>
      </c>
      <c r="H3445" s="51" t="str">
        <f ca="1">IF(IF(TYPE(MATCH($C$8,OFFSET([1]NKC!$D$10,H3444,0):'[1]NKC'!$D$5007,0)+H3444)=16,"",MATCH($C$8,OFFSET([1]NKC!$D$10,H3444,0):'[1]NKC'!$D$5007,0)+H3444)&lt;IF(TYPE(MATCH($C$8,OFFSET([1]NKC!$E$10,H3444,0):'[1]NKC'!$E$5007,0)+H3444)=16,"",MATCH($C$8,OFFSET([1]NKC!$E$10,H3444,0):'[1]NKC'!$E$5007,0)+H3444),IF(TYPE(MATCH($C$8,OFFSET([1]NKC!$D$10,H3444,0):'[1]NKC'!$D$5007,0)+H3444)=16,"",MATCH($C$8,OFFSET([1]NKC!$D$10,H3444,0):'[1]NKC'!$D$5007,0)+H3444),IF(TYPE(MATCH($C$8,OFFSET([1]NKC!$E$10,H3444,0):'[1]NKC'!$E$5007,0)+H3444)=16,"",MATCH($C$8,OFFSET([1]NKC!$E$10,H3444,0):'[1]NKC'!$E$5007,0)+H3444))</f>
        <v/>
      </c>
    </row>
    <row r="3446" spans="1:8" s="52" customFormat="1" ht="14.25" hidden="1">
      <c r="A3446" s="45" t="str">
        <f ca="1">IF($H3446="","",INDEX([1]NKC!$A$10:$A$5007,$H3446))</f>
        <v/>
      </c>
      <c r="B3446" s="46" t="str">
        <f ca="1">IF($H3446="","",INDEX([1]NKC!$B$10:$B$5007,$H3446))</f>
        <v/>
      </c>
      <c r="C3446" s="47" t="str">
        <f ca="1">IF($H3446="","",INDEX([1]NKC!$C$10:$C$5007,$H3446))</f>
        <v/>
      </c>
      <c r="D3446" s="48" t="str">
        <f ca="1">IF(IF($H3446="","",INDEX([1]NKC!$D$10:$D$5007,$H3446))=$C$8,IF($H3446="","",INDEX([1]NKC!$E$10:$E$5007,$H3446)),IF($H3446="","",INDEX([1]NKC!$D$10:$D$5007,$H3446)))</f>
        <v/>
      </c>
      <c r="E3446" s="49" t="str">
        <f ca="1">IF(IF($H3446="","",INDEX([1]NKC!$E$10:$E$5007,$H3446))=$C$8,"",IF($H3446="","",INDEX([1]NKC!$F$10:$F$5007,$H3446)))</f>
        <v/>
      </c>
      <c r="F3446" s="55" t="str">
        <f ca="1">IF(IF($H3446="","",INDEX([1]NKC!$D$10:$D$5007,$H3446))=$C$8,"",IF($H3446="","",INDEX([1]NKC!$F$10:$F$5007,$H3446)))</f>
        <v/>
      </c>
      <c r="G3446" s="50">
        <f ca="1">IF(SUM(E3446:F3446)=0,0,$G$11+SUM(E$12:$E3446)-SUM(F$12:$F3446))</f>
        <v>0</v>
      </c>
      <c r="H3446" s="51" t="str">
        <f ca="1">IF(IF(TYPE(MATCH($C$8,OFFSET([1]NKC!$D$10,H3445,0):'[1]NKC'!$D$5007,0)+H3445)=16,"",MATCH($C$8,OFFSET([1]NKC!$D$10,H3445,0):'[1]NKC'!$D$5007,0)+H3445)&lt;IF(TYPE(MATCH($C$8,OFFSET([1]NKC!$E$10,H3445,0):'[1]NKC'!$E$5007,0)+H3445)=16,"",MATCH($C$8,OFFSET([1]NKC!$E$10,H3445,0):'[1]NKC'!$E$5007,0)+H3445),IF(TYPE(MATCH($C$8,OFFSET([1]NKC!$D$10,H3445,0):'[1]NKC'!$D$5007,0)+H3445)=16,"",MATCH($C$8,OFFSET([1]NKC!$D$10,H3445,0):'[1]NKC'!$D$5007,0)+H3445),IF(TYPE(MATCH($C$8,OFFSET([1]NKC!$E$10,H3445,0):'[1]NKC'!$E$5007,0)+H3445)=16,"",MATCH($C$8,OFFSET([1]NKC!$E$10,H3445,0):'[1]NKC'!$E$5007,0)+H3445))</f>
        <v/>
      </c>
    </row>
    <row r="3447" spans="1:8" s="52" customFormat="1" ht="14.25" hidden="1">
      <c r="A3447" s="45" t="str">
        <f ca="1">IF($H3447="","",INDEX([1]NKC!$A$10:$A$5007,$H3447))</f>
        <v/>
      </c>
      <c r="B3447" s="46" t="str">
        <f ca="1">IF($H3447="","",INDEX([1]NKC!$B$10:$B$5007,$H3447))</f>
        <v/>
      </c>
      <c r="C3447" s="47" t="str">
        <f ca="1">IF($H3447="","",INDEX([1]NKC!$C$10:$C$5007,$H3447))</f>
        <v/>
      </c>
      <c r="D3447" s="48" t="str">
        <f ca="1">IF(IF($H3447="","",INDEX([1]NKC!$D$10:$D$5007,$H3447))=$C$8,IF($H3447="","",INDEX([1]NKC!$E$10:$E$5007,$H3447)),IF($H3447="","",INDEX([1]NKC!$D$10:$D$5007,$H3447)))</f>
        <v/>
      </c>
      <c r="E3447" s="49" t="str">
        <f ca="1">IF(IF($H3447="","",INDEX([1]NKC!$E$10:$E$5007,$H3447))=$C$8,"",IF($H3447="","",INDEX([1]NKC!$F$10:$F$5007,$H3447)))</f>
        <v/>
      </c>
      <c r="F3447" s="55" t="str">
        <f ca="1">IF(IF($H3447="","",INDEX([1]NKC!$D$10:$D$5007,$H3447))=$C$8,"",IF($H3447="","",INDEX([1]NKC!$F$10:$F$5007,$H3447)))</f>
        <v/>
      </c>
      <c r="G3447" s="50">
        <f ca="1">IF(SUM(E3447:F3447)=0,0,$G$11+SUM(E$12:$E3447)-SUM(F$12:$F3447))</f>
        <v>0</v>
      </c>
      <c r="H3447" s="51" t="str">
        <f ca="1">IF(IF(TYPE(MATCH($C$8,OFFSET([1]NKC!$D$10,H3446,0):'[1]NKC'!$D$5007,0)+H3446)=16,"",MATCH($C$8,OFFSET([1]NKC!$D$10,H3446,0):'[1]NKC'!$D$5007,0)+H3446)&lt;IF(TYPE(MATCH($C$8,OFFSET([1]NKC!$E$10,H3446,0):'[1]NKC'!$E$5007,0)+H3446)=16,"",MATCH($C$8,OFFSET([1]NKC!$E$10,H3446,0):'[1]NKC'!$E$5007,0)+H3446),IF(TYPE(MATCH($C$8,OFFSET([1]NKC!$D$10,H3446,0):'[1]NKC'!$D$5007,0)+H3446)=16,"",MATCH($C$8,OFFSET([1]NKC!$D$10,H3446,0):'[1]NKC'!$D$5007,0)+H3446),IF(TYPE(MATCH($C$8,OFFSET([1]NKC!$E$10,H3446,0):'[1]NKC'!$E$5007,0)+H3446)=16,"",MATCH($C$8,OFFSET([1]NKC!$E$10,H3446,0):'[1]NKC'!$E$5007,0)+H3446))</f>
        <v/>
      </c>
    </row>
    <row r="3448" spans="1:8" s="52" customFormat="1" ht="14.25" hidden="1">
      <c r="A3448" s="45" t="str">
        <f ca="1">IF($H3448="","",INDEX([1]NKC!$A$10:$A$5007,$H3448))</f>
        <v/>
      </c>
      <c r="B3448" s="46" t="str">
        <f ca="1">IF($H3448="","",INDEX([1]NKC!$B$10:$B$5007,$H3448))</f>
        <v/>
      </c>
      <c r="C3448" s="47" t="str">
        <f ca="1">IF($H3448="","",INDEX([1]NKC!$C$10:$C$5007,$H3448))</f>
        <v/>
      </c>
      <c r="D3448" s="48" t="str">
        <f ca="1">IF(IF($H3448="","",INDEX([1]NKC!$D$10:$D$5007,$H3448))=$C$8,IF($H3448="","",INDEX([1]NKC!$E$10:$E$5007,$H3448)),IF($H3448="","",INDEX([1]NKC!$D$10:$D$5007,$H3448)))</f>
        <v/>
      </c>
      <c r="E3448" s="49" t="str">
        <f ca="1">IF(IF($H3448="","",INDEX([1]NKC!$E$10:$E$5007,$H3448))=$C$8,"",IF($H3448="","",INDEX([1]NKC!$F$10:$F$5007,$H3448)))</f>
        <v/>
      </c>
      <c r="F3448" s="55" t="str">
        <f ca="1">IF(IF($H3448="","",INDEX([1]NKC!$D$10:$D$5007,$H3448))=$C$8,"",IF($H3448="","",INDEX([1]NKC!$F$10:$F$5007,$H3448)))</f>
        <v/>
      </c>
      <c r="G3448" s="50">
        <f ca="1">IF(SUM(E3448:F3448)=0,0,$G$11+SUM(E$12:$E3448)-SUM(F$12:$F3448))</f>
        <v>0</v>
      </c>
      <c r="H3448" s="51" t="str">
        <f ca="1">IF(IF(TYPE(MATCH($C$8,OFFSET([1]NKC!$D$10,H3447,0):'[1]NKC'!$D$5007,0)+H3447)=16,"",MATCH($C$8,OFFSET([1]NKC!$D$10,H3447,0):'[1]NKC'!$D$5007,0)+H3447)&lt;IF(TYPE(MATCH($C$8,OFFSET([1]NKC!$E$10,H3447,0):'[1]NKC'!$E$5007,0)+H3447)=16,"",MATCH($C$8,OFFSET([1]NKC!$E$10,H3447,0):'[1]NKC'!$E$5007,0)+H3447),IF(TYPE(MATCH($C$8,OFFSET([1]NKC!$D$10,H3447,0):'[1]NKC'!$D$5007,0)+H3447)=16,"",MATCH($C$8,OFFSET([1]NKC!$D$10,H3447,0):'[1]NKC'!$D$5007,0)+H3447),IF(TYPE(MATCH($C$8,OFFSET([1]NKC!$E$10,H3447,0):'[1]NKC'!$E$5007,0)+H3447)=16,"",MATCH($C$8,OFFSET([1]NKC!$E$10,H3447,0):'[1]NKC'!$E$5007,0)+H3447))</f>
        <v/>
      </c>
    </row>
    <row r="3449" spans="1:8" s="52" customFormat="1" ht="14.25" hidden="1">
      <c r="A3449" s="45" t="str">
        <f ca="1">IF($H3449="","",INDEX([1]NKC!$A$10:$A$5007,$H3449))</f>
        <v/>
      </c>
      <c r="B3449" s="46" t="str">
        <f ca="1">IF($H3449="","",INDEX([1]NKC!$B$10:$B$5007,$H3449))</f>
        <v/>
      </c>
      <c r="C3449" s="47" t="str">
        <f ca="1">IF($H3449="","",INDEX([1]NKC!$C$10:$C$5007,$H3449))</f>
        <v/>
      </c>
      <c r="D3449" s="48" t="str">
        <f ca="1">IF(IF($H3449="","",INDEX([1]NKC!$D$10:$D$5007,$H3449))=$C$8,IF($H3449="","",INDEX([1]NKC!$E$10:$E$5007,$H3449)),IF($H3449="","",INDEX([1]NKC!$D$10:$D$5007,$H3449)))</f>
        <v/>
      </c>
      <c r="E3449" s="49" t="str">
        <f ca="1">IF(IF($H3449="","",INDEX([1]NKC!$E$10:$E$5007,$H3449))=$C$8,"",IF($H3449="","",INDEX([1]NKC!$F$10:$F$5007,$H3449)))</f>
        <v/>
      </c>
      <c r="F3449" s="55" t="str">
        <f ca="1">IF(IF($H3449="","",INDEX([1]NKC!$D$10:$D$5007,$H3449))=$C$8,"",IF($H3449="","",INDEX([1]NKC!$F$10:$F$5007,$H3449)))</f>
        <v/>
      </c>
      <c r="G3449" s="50">
        <f ca="1">IF(SUM(E3449:F3449)=0,0,$G$11+SUM(E$12:$E3449)-SUM(F$12:$F3449))</f>
        <v>0</v>
      </c>
      <c r="H3449" s="51" t="str">
        <f ca="1">IF(IF(TYPE(MATCH($C$8,OFFSET([1]NKC!$D$10,H3448,0):'[1]NKC'!$D$5007,0)+H3448)=16,"",MATCH($C$8,OFFSET([1]NKC!$D$10,H3448,0):'[1]NKC'!$D$5007,0)+H3448)&lt;IF(TYPE(MATCH($C$8,OFFSET([1]NKC!$E$10,H3448,0):'[1]NKC'!$E$5007,0)+H3448)=16,"",MATCH($C$8,OFFSET([1]NKC!$E$10,H3448,0):'[1]NKC'!$E$5007,0)+H3448),IF(TYPE(MATCH($C$8,OFFSET([1]NKC!$D$10,H3448,0):'[1]NKC'!$D$5007,0)+H3448)=16,"",MATCH($C$8,OFFSET([1]NKC!$D$10,H3448,0):'[1]NKC'!$D$5007,0)+H3448),IF(TYPE(MATCH($C$8,OFFSET([1]NKC!$E$10,H3448,0):'[1]NKC'!$E$5007,0)+H3448)=16,"",MATCH($C$8,OFFSET([1]NKC!$E$10,H3448,0):'[1]NKC'!$E$5007,0)+H3448))</f>
        <v/>
      </c>
    </row>
    <row r="3450" spans="1:8" s="52" customFormat="1" ht="14.25" hidden="1">
      <c r="A3450" s="45" t="str">
        <f ca="1">IF($H3450="","",INDEX([1]NKC!$A$10:$A$5007,$H3450))</f>
        <v/>
      </c>
      <c r="B3450" s="46" t="str">
        <f ca="1">IF($H3450="","",INDEX([1]NKC!$B$10:$B$5007,$H3450))</f>
        <v/>
      </c>
      <c r="C3450" s="47" t="str">
        <f ca="1">IF($H3450="","",INDEX([1]NKC!$C$10:$C$5007,$H3450))</f>
        <v/>
      </c>
      <c r="D3450" s="48" t="str">
        <f ca="1">IF(IF($H3450="","",INDEX([1]NKC!$D$10:$D$5007,$H3450))=$C$8,IF($H3450="","",INDEX([1]NKC!$E$10:$E$5007,$H3450)),IF($H3450="","",INDEX([1]NKC!$D$10:$D$5007,$H3450)))</f>
        <v/>
      </c>
      <c r="E3450" s="49" t="str">
        <f ca="1">IF(IF($H3450="","",INDEX([1]NKC!$E$10:$E$5007,$H3450))=$C$8,"",IF($H3450="","",INDEX([1]NKC!$F$10:$F$5007,$H3450)))</f>
        <v/>
      </c>
      <c r="F3450" s="55" t="str">
        <f ca="1">IF(IF($H3450="","",INDEX([1]NKC!$D$10:$D$5007,$H3450))=$C$8,"",IF($H3450="","",INDEX([1]NKC!$F$10:$F$5007,$H3450)))</f>
        <v/>
      </c>
      <c r="G3450" s="50">
        <f ca="1">IF(SUM(E3450:F3450)=0,0,$G$11+SUM(E$12:$E3450)-SUM(F$12:$F3450))</f>
        <v>0</v>
      </c>
      <c r="H3450" s="51" t="str">
        <f ca="1">IF(IF(TYPE(MATCH($C$8,OFFSET([1]NKC!$D$10,H3449,0):'[1]NKC'!$D$5007,0)+H3449)=16,"",MATCH($C$8,OFFSET([1]NKC!$D$10,H3449,0):'[1]NKC'!$D$5007,0)+H3449)&lt;IF(TYPE(MATCH($C$8,OFFSET([1]NKC!$E$10,H3449,0):'[1]NKC'!$E$5007,0)+H3449)=16,"",MATCH($C$8,OFFSET([1]NKC!$E$10,H3449,0):'[1]NKC'!$E$5007,0)+H3449),IF(TYPE(MATCH($C$8,OFFSET([1]NKC!$D$10,H3449,0):'[1]NKC'!$D$5007,0)+H3449)=16,"",MATCH($C$8,OFFSET([1]NKC!$D$10,H3449,0):'[1]NKC'!$D$5007,0)+H3449),IF(TYPE(MATCH($C$8,OFFSET([1]NKC!$E$10,H3449,0):'[1]NKC'!$E$5007,0)+H3449)=16,"",MATCH($C$8,OFFSET([1]NKC!$E$10,H3449,0):'[1]NKC'!$E$5007,0)+H3449))</f>
        <v/>
      </c>
    </row>
    <row r="3451" spans="1:8" s="52" customFormat="1" ht="14.25" hidden="1">
      <c r="A3451" s="45" t="str">
        <f ca="1">IF($H3451="","",INDEX([1]NKC!$A$10:$A$5007,$H3451))</f>
        <v/>
      </c>
      <c r="B3451" s="46" t="str">
        <f ca="1">IF($H3451="","",INDEX([1]NKC!$B$10:$B$5007,$H3451))</f>
        <v/>
      </c>
      <c r="C3451" s="47" t="str">
        <f ca="1">IF($H3451="","",INDEX([1]NKC!$C$10:$C$5007,$H3451))</f>
        <v/>
      </c>
      <c r="D3451" s="48" t="str">
        <f ca="1">IF(IF($H3451="","",INDEX([1]NKC!$D$10:$D$5007,$H3451))=$C$8,IF($H3451="","",INDEX([1]NKC!$E$10:$E$5007,$H3451)),IF($H3451="","",INDEX([1]NKC!$D$10:$D$5007,$H3451)))</f>
        <v/>
      </c>
      <c r="E3451" s="49" t="str">
        <f ca="1">IF(IF($H3451="","",INDEX([1]NKC!$E$10:$E$5007,$H3451))=$C$8,"",IF($H3451="","",INDEX([1]NKC!$F$10:$F$5007,$H3451)))</f>
        <v/>
      </c>
      <c r="F3451" s="55" t="str">
        <f ca="1">IF(IF($H3451="","",INDEX([1]NKC!$D$10:$D$5007,$H3451))=$C$8,"",IF($H3451="","",INDEX([1]NKC!$F$10:$F$5007,$H3451)))</f>
        <v/>
      </c>
      <c r="G3451" s="50">
        <f ca="1">IF(SUM(E3451:F3451)=0,0,$G$11+SUM(E$12:$E3451)-SUM(F$12:$F3451))</f>
        <v>0</v>
      </c>
      <c r="H3451" s="51" t="str">
        <f ca="1">IF(IF(TYPE(MATCH($C$8,OFFSET([1]NKC!$D$10,H3450,0):'[1]NKC'!$D$5007,0)+H3450)=16,"",MATCH($C$8,OFFSET([1]NKC!$D$10,H3450,0):'[1]NKC'!$D$5007,0)+H3450)&lt;IF(TYPE(MATCH($C$8,OFFSET([1]NKC!$E$10,H3450,0):'[1]NKC'!$E$5007,0)+H3450)=16,"",MATCH($C$8,OFFSET([1]NKC!$E$10,H3450,0):'[1]NKC'!$E$5007,0)+H3450),IF(TYPE(MATCH($C$8,OFFSET([1]NKC!$D$10,H3450,0):'[1]NKC'!$D$5007,0)+H3450)=16,"",MATCH($C$8,OFFSET([1]NKC!$D$10,H3450,0):'[1]NKC'!$D$5007,0)+H3450),IF(TYPE(MATCH($C$8,OFFSET([1]NKC!$E$10,H3450,0):'[1]NKC'!$E$5007,0)+H3450)=16,"",MATCH($C$8,OFFSET([1]NKC!$E$10,H3450,0):'[1]NKC'!$E$5007,0)+H3450))</f>
        <v/>
      </c>
    </row>
    <row r="3452" spans="1:8" s="52" customFormat="1" ht="14.25" hidden="1">
      <c r="A3452" s="45" t="str">
        <f ca="1">IF($H3452="","",INDEX([1]NKC!$A$10:$A$5007,$H3452))</f>
        <v/>
      </c>
      <c r="B3452" s="46" t="str">
        <f ca="1">IF($H3452="","",INDEX([1]NKC!$B$10:$B$5007,$H3452))</f>
        <v/>
      </c>
      <c r="C3452" s="47" t="str">
        <f ca="1">IF($H3452="","",INDEX([1]NKC!$C$10:$C$5007,$H3452))</f>
        <v/>
      </c>
      <c r="D3452" s="48" t="str">
        <f ca="1">IF(IF($H3452="","",INDEX([1]NKC!$D$10:$D$5007,$H3452))=$C$8,IF($H3452="","",INDEX([1]NKC!$E$10:$E$5007,$H3452)),IF($H3452="","",INDEX([1]NKC!$D$10:$D$5007,$H3452)))</f>
        <v/>
      </c>
      <c r="E3452" s="49" t="str">
        <f ca="1">IF(IF($H3452="","",INDEX([1]NKC!$E$10:$E$5007,$H3452))=$C$8,"",IF($H3452="","",INDEX([1]NKC!$F$10:$F$5007,$H3452)))</f>
        <v/>
      </c>
      <c r="F3452" s="55" t="str">
        <f ca="1">IF(IF($H3452="","",INDEX([1]NKC!$D$10:$D$5007,$H3452))=$C$8,"",IF($H3452="","",INDEX([1]NKC!$F$10:$F$5007,$H3452)))</f>
        <v/>
      </c>
      <c r="G3452" s="50">
        <f ca="1">IF(SUM(E3452:F3452)=0,0,$G$11+SUM(E$12:$E3452)-SUM(F$12:$F3452))</f>
        <v>0</v>
      </c>
      <c r="H3452" s="51" t="str">
        <f ca="1">IF(IF(TYPE(MATCH($C$8,OFFSET([1]NKC!$D$10,H3451,0):'[1]NKC'!$D$5007,0)+H3451)=16,"",MATCH($C$8,OFFSET([1]NKC!$D$10,H3451,0):'[1]NKC'!$D$5007,0)+H3451)&lt;IF(TYPE(MATCH($C$8,OFFSET([1]NKC!$E$10,H3451,0):'[1]NKC'!$E$5007,0)+H3451)=16,"",MATCH($C$8,OFFSET([1]NKC!$E$10,H3451,0):'[1]NKC'!$E$5007,0)+H3451),IF(TYPE(MATCH($C$8,OFFSET([1]NKC!$D$10,H3451,0):'[1]NKC'!$D$5007,0)+H3451)=16,"",MATCH($C$8,OFFSET([1]NKC!$D$10,H3451,0):'[1]NKC'!$D$5007,0)+H3451),IF(TYPE(MATCH($C$8,OFFSET([1]NKC!$E$10,H3451,0):'[1]NKC'!$E$5007,0)+H3451)=16,"",MATCH($C$8,OFFSET([1]NKC!$E$10,H3451,0):'[1]NKC'!$E$5007,0)+H3451))</f>
        <v/>
      </c>
    </row>
    <row r="3453" spans="1:8" s="52" customFormat="1" ht="14.25" hidden="1">
      <c r="A3453" s="45" t="str">
        <f ca="1">IF($H3453="","",INDEX([1]NKC!$A$10:$A$5007,$H3453))</f>
        <v/>
      </c>
      <c r="B3453" s="46" t="str">
        <f ca="1">IF($H3453="","",INDEX([1]NKC!$B$10:$B$5007,$H3453))</f>
        <v/>
      </c>
      <c r="C3453" s="47" t="str">
        <f ca="1">IF($H3453="","",INDEX([1]NKC!$C$10:$C$5007,$H3453))</f>
        <v/>
      </c>
      <c r="D3453" s="48" t="str">
        <f ca="1">IF(IF($H3453="","",INDEX([1]NKC!$D$10:$D$5007,$H3453))=$C$8,IF($H3453="","",INDEX([1]NKC!$E$10:$E$5007,$H3453)),IF($H3453="","",INDEX([1]NKC!$D$10:$D$5007,$H3453)))</f>
        <v/>
      </c>
      <c r="E3453" s="49" t="str">
        <f ca="1">IF(IF($H3453="","",INDEX([1]NKC!$E$10:$E$5007,$H3453))=$C$8,"",IF($H3453="","",INDEX([1]NKC!$F$10:$F$5007,$H3453)))</f>
        <v/>
      </c>
      <c r="F3453" s="55" t="str">
        <f ca="1">IF(IF($H3453="","",INDEX([1]NKC!$D$10:$D$5007,$H3453))=$C$8,"",IF($H3453="","",INDEX([1]NKC!$F$10:$F$5007,$H3453)))</f>
        <v/>
      </c>
      <c r="G3453" s="50">
        <f ca="1">IF(SUM(E3453:F3453)=0,0,$G$11+SUM(E$12:$E3453)-SUM(F$12:$F3453))</f>
        <v>0</v>
      </c>
      <c r="H3453" s="51" t="str">
        <f ca="1">IF(IF(TYPE(MATCH($C$8,OFFSET([1]NKC!$D$10,H3452,0):'[1]NKC'!$D$5007,0)+H3452)=16,"",MATCH($C$8,OFFSET([1]NKC!$D$10,H3452,0):'[1]NKC'!$D$5007,0)+H3452)&lt;IF(TYPE(MATCH($C$8,OFFSET([1]NKC!$E$10,H3452,0):'[1]NKC'!$E$5007,0)+H3452)=16,"",MATCH($C$8,OFFSET([1]NKC!$E$10,H3452,0):'[1]NKC'!$E$5007,0)+H3452),IF(TYPE(MATCH($C$8,OFFSET([1]NKC!$D$10,H3452,0):'[1]NKC'!$D$5007,0)+H3452)=16,"",MATCH($C$8,OFFSET([1]NKC!$D$10,H3452,0):'[1]NKC'!$D$5007,0)+H3452),IF(TYPE(MATCH($C$8,OFFSET([1]NKC!$E$10,H3452,0):'[1]NKC'!$E$5007,0)+H3452)=16,"",MATCH($C$8,OFFSET([1]NKC!$E$10,H3452,0):'[1]NKC'!$E$5007,0)+H3452))</f>
        <v/>
      </c>
    </row>
    <row r="3454" spans="1:8" s="52" customFormat="1" ht="14.25" hidden="1">
      <c r="A3454" s="45" t="str">
        <f ca="1">IF($H3454="","",INDEX([1]NKC!$A$10:$A$5007,$H3454))</f>
        <v/>
      </c>
      <c r="B3454" s="46" t="str">
        <f ca="1">IF($H3454="","",INDEX([1]NKC!$B$10:$B$5007,$H3454))</f>
        <v/>
      </c>
      <c r="C3454" s="47" t="str">
        <f ca="1">IF($H3454="","",INDEX([1]NKC!$C$10:$C$5007,$H3454))</f>
        <v/>
      </c>
      <c r="D3454" s="48" t="str">
        <f ca="1">IF(IF($H3454="","",INDEX([1]NKC!$D$10:$D$5007,$H3454))=$C$8,IF($H3454="","",INDEX([1]NKC!$E$10:$E$5007,$H3454)),IF($H3454="","",INDEX([1]NKC!$D$10:$D$5007,$H3454)))</f>
        <v/>
      </c>
      <c r="E3454" s="49" t="str">
        <f ca="1">IF(IF($H3454="","",INDEX([1]NKC!$E$10:$E$5007,$H3454))=$C$8,"",IF($H3454="","",INDEX([1]NKC!$F$10:$F$5007,$H3454)))</f>
        <v/>
      </c>
      <c r="F3454" s="55" t="str">
        <f ca="1">IF(IF($H3454="","",INDEX([1]NKC!$D$10:$D$5007,$H3454))=$C$8,"",IF($H3454="","",INDEX([1]NKC!$F$10:$F$5007,$H3454)))</f>
        <v/>
      </c>
      <c r="G3454" s="50">
        <f ca="1">IF(SUM(E3454:F3454)=0,0,$G$11+SUM(E$12:$E3454)-SUM(F$12:$F3454))</f>
        <v>0</v>
      </c>
      <c r="H3454" s="51" t="str">
        <f ca="1">IF(IF(TYPE(MATCH($C$8,OFFSET([1]NKC!$D$10,H3453,0):'[1]NKC'!$D$5007,0)+H3453)=16,"",MATCH($C$8,OFFSET([1]NKC!$D$10,H3453,0):'[1]NKC'!$D$5007,0)+H3453)&lt;IF(TYPE(MATCH($C$8,OFFSET([1]NKC!$E$10,H3453,0):'[1]NKC'!$E$5007,0)+H3453)=16,"",MATCH($C$8,OFFSET([1]NKC!$E$10,H3453,0):'[1]NKC'!$E$5007,0)+H3453),IF(TYPE(MATCH($C$8,OFFSET([1]NKC!$D$10,H3453,0):'[1]NKC'!$D$5007,0)+H3453)=16,"",MATCH($C$8,OFFSET([1]NKC!$D$10,H3453,0):'[1]NKC'!$D$5007,0)+H3453),IF(TYPE(MATCH($C$8,OFFSET([1]NKC!$E$10,H3453,0):'[1]NKC'!$E$5007,0)+H3453)=16,"",MATCH($C$8,OFFSET([1]NKC!$E$10,H3453,0):'[1]NKC'!$E$5007,0)+H3453))</f>
        <v/>
      </c>
    </row>
    <row r="3455" spans="1:8" s="52" customFormat="1" ht="14.25" hidden="1">
      <c r="A3455" s="45" t="str">
        <f ca="1">IF($H3455="","",INDEX([1]NKC!$A$10:$A$5007,$H3455))</f>
        <v/>
      </c>
      <c r="B3455" s="46" t="str">
        <f ca="1">IF($H3455="","",INDEX([1]NKC!$B$10:$B$5007,$H3455))</f>
        <v/>
      </c>
      <c r="C3455" s="47" t="str">
        <f ca="1">IF($H3455="","",INDEX([1]NKC!$C$10:$C$5007,$H3455))</f>
        <v/>
      </c>
      <c r="D3455" s="48" t="str">
        <f ca="1">IF(IF($H3455="","",INDEX([1]NKC!$D$10:$D$5007,$H3455))=$C$8,IF($H3455="","",INDEX([1]NKC!$E$10:$E$5007,$H3455)),IF($H3455="","",INDEX([1]NKC!$D$10:$D$5007,$H3455)))</f>
        <v/>
      </c>
      <c r="E3455" s="49" t="str">
        <f ca="1">IF(IF($H3455="","",INDEX([1]NKC!$E$10:$E$5007,$H3455))=$C$8,"",IF($H3455="","",INDEX([1]NKC!$F$10:$F$5007,$H3455)))</f>
        <v/>
      </c>
      <c r="F3455" s="55" t="str">
        <f ca="1">IF(IF($H3455="","",INDEX([1]NKC!$D$10:$D$5007,$H3455))=$C$8,"",IF($H3455="","",INDEX([1]NKC!$F$10:$F$5007,$H3455)))</f>
        <v/>
      </c>
      <c r="G3455" s="50">
        <f ca="1">IF(SUM(E3455:F3455)=0,0,$G$11+SUM(E$12:$E3455)-SUM(F$12:$F3455))</f>
        <v>0</v>
      </c>
      <c r="H3455" s="51" t="str">
        <f ca="1">IF(IF(TYPE(MATCH($C$8,OFFSET([1]NKC!$D$10,H3454,0):'[1]NKC'!$D$5007,0)+H3454)=16,"",MATCH($C$8,OFFSET([1]NKC!$D$10,H3454,0):'[1]NKC'!$D$5007,0)+H3454)&lt;IF(TYPE(MATCH($C$8,OFFSET([1]NKC!$E$10,H3454,0):'[1]NKC'!$E$5007,0)+H3454)=16,"",MATCH($C$8,OFFSET([1]NKC!$E$10,H3454,0):'[1]NKC'!$E$5007,0)+H3454),IF(TYPE(MATCH($C$8,OFFSET([1]NKC!$D$10,H3454,0):'[1]NKC'!$D$5007,0)+H3454)=16,"",MATCH($C$8,OFFSET([1]NKC!$D$10,H3454,0):'[1]NKC'!$D$5007,0)+H3454),IF(TYPE(MATCH($C$8,OFFSET([1]NKC!$E$10,H3454,0):'[1]NKC'!$E$5007,0)+H3454)=16,"",MATCH($C$8,OFFSET([1]NKC!$E$10,H3454,0):'[1]NKC'!$E$5007,0)+H3454))</f>
        <v/>
      </c>
    </row>
    <row r="3456" spans="1:8" s="52" customFormat="1" ht="14.25" hidden="1">
      <c r="A3456" s="45" t="str">
        <f ca="1">IF($H3456="","",INDEX([1]NKC!$A$10:$A$5007,$H3456))</f>
        <v/>
      </c>
      <c r="B3456" s="46" t="str">
        <f ca="1">IF($H3456="","",INDEX([1]NKC!$B$10:$B$5007,$H3456))</f>
        <v/>
      </c>
      <c r="C3456" s="47" t="str">
        <f ca="1">IF($H3456="","",INDEX([1]NKC!$C$10:$C$5007,$H3456))</f>
        <v/>
      </c>
      <c r="D3456" s="48" t="str">
        <f ca="1">IF(IF($H3456="","",INDEX([1]NKC!$D$10:$D$5007,$H3456))=$C$8,IF($H3456="","",INDEX([1]NKC!$E$10:$E$5007,$H3456)),IF($H3456="","",INDEX([1]NKC!$D$10:$D$5007,$H3456)))</f>
        <v/>
      </c>
      <c r="E3456" s="49" t="str">
        <f ca="1">IF(IF($H3456="","",INDEX([1]NKC!$E$10:$E$5007,$H3456))=$C$8,"",IF($H3456="","",INDEX([1]NKC!$F$10:$F$5007,$H3456)))</f>
        <v/>
      </c>
      <c r="F3456" s="55" t="str">
        <f ca="1">IF(IF($H3456="","",INDEX([1]NKC!$D$10:$D$5007,$H3456))=$C$8,"",IF($H3456="","",INDEX([1]NKC!$F$10:$F$5007,$H3456)))</f>
        <v/>
      </c>
      <c r="G3456" s="50">
        <f ca="1">IF(SUM(E3456:F3456)=0,0,$G$11+SUM(E$12:$E3456)-SUM(F$12:$F3456))</f>
        <v>0</v>
      </c>
      <c r="H3456" s="51" t="str">
        <f ca="1">IF(IF(TYPE(MATCH($C$8,OFFSET([1]NKC!$D$10,H3455,0):'[1]NKC'!$D$5007,0)+H3455)=16,"",MATCH($C$8,OFFSET([1]NKC!$D$10,H3455,0):'[1]NKC'!$D$5007,0)+H3455)&lt;IF(TYPE(MATCH($C$8,OFFSET([1]NKC!$E$10,H3455,0):'[1]NKC'!$E$5007,0)+H3455)=16,"",MATCH($C$8,OFFSET([1]NKC!$E$10,H3455,0):'[1]NKC'!$E$5007,0)+H3455),IF(TYPE(MATCH($C$8,OFFSET([1]NKC!$D$10,H3455,0):'[1]NKC'!$D$5007,0)+H3455)=16,"",MATCH($C$8,OFFSET([1]NKC!$D$10,H3455,0):'[1]NKC'!$D$5007,0)+H3455),IF(TYPE(MATCH($C$8,OFFSET([1]NKC!$E$10,H3455,0):'[1]NKC'!$E$5007,0)+H3455)=16,"",MATCH($C$8,OFFSET([1]NKC!$E$10,H3455,0):'[1]NKC'!$E$5007,0)+H3455))</f>
        <v/>
      </c>
    </row>
    <row r="3457" spans="1:8" s="52" customFormat="1" ht="14.25" hidden="1">
      <c r="A3457" s="45" t="str">
        <f ca="1">IF($H3457="","",INDEX([1]NKC!$A$10:$A$5007,$H3457))</f>
        <v/>
      </c>
      <c r="B3457" s="46" t="str">
        <f ca="1">IF($H3457="","",INDEX([1]NKC!$B$10:$B$5007,$H3457))</f>
        <v/>
      </c>
      <c r="C3457" s="47" t="str">
        <f ca="1">IF($H3457="","",INDEX([1]NKC!$C$10:$C$5007,$H3457))</f>
        <v/>
      </c>
      <c r="D3457" s="48" t="str">
        <f ca="1">IF(IF($H3457="","",INDEX([1]NKC!$D$10:$D$5007,$H3457))=$C$8,IF($H3457="","",INDEX([1]NKC!$E$10:$E$5007,$H3457)),IF($H3457="","",INDEX([1]NKC!$D$10:$D$5007,$H3457)))</f>
        <v/>
      </c>
      <c r="E3457" s="49" t="str">
        <f ca="1">IF(IF($H3457="","",INDEX([1]NKC!$E$10:$E$5007,$H3457))=$C$8,"",IF($H3457="","",INDEX([1]NKC!$F$10:$F$5007,$H3457)))</f>
        <v/>
      </c>
      <c r="F3457" s="55" t="str">
        <f ca="1">IF(IF($H3457="","",INDEX([1]NKC!$D$10:$D$5007,$H3457))=$C$8,"",IF($H3457="","",INDEX([1]NKC!$F$10:$F$5007,$H3457)))</f>
        <v/>
      </c>
      <c r="G3457" s="50">
        <f ca="1">IF(SUM(E3457:F3457)=0,0,$G$11+SUM(E$12:$E3457)-SUM(F$12:$F3457))</f>
        <v>0</v>
      </c>
      <c r="H3457" s="51" t="str">
        <f ca="1">IF(IF(TYPE(MATCH($C$8,OFFSET([1]NKC!$D$10,H3456,0):'[1]NKC'!$D$5007,0)+H3456)=16,"",MATCH($C$8,OFFSET([1]NKC!$D$10,H3456,0):'[1]NKC'!$D$5007,0)+H3456)&lt;IF(TYPE(MATCH($C$8,OFFSET([1]NKC!$E$10,H3456,0):'[1]NKC'!$E$5007,0)+H3456)=16,"",MATCH($C$8,OFFSET([1]NKC!$E$10,H3456,0):'[1]NKC'!$E$5007,0)+H3456),IF(TYPE(MATCH($C$8,OFFSET([1]NKC!$D$10,H3456,0):'[1]NKC'!$D$5007,0)+H3456)=16,"",MATCH($C$8,OFFSET([1]NKC!$D$10,H3456,0):'[1]NKC'!$D$5007,0)+H3456),IF(TYPE(MATCH($C$8,OFFSET([1]NKC!$E$10,H3456,0):'[1]NKC'!$E$5007,0)+H3456)=16,"",MATCH($C$8,OFFSET([1]NKC!$E$10,H3456,0):'[1]NKC'!$E$5007,0)+H3456))</f>
        <v/>
      </c>
    </row>
    <row r="3458" spans="1:8" s="52" customFormat="1" ht="14.25" hidden="1">
      <c r="A3458" s="45" t="str">
        <f ca="1">IF($H3458="","",INDEX([1]NKC!$A$10:$A$5007,$H3458))</f>
        <v/>
      </c>
      <c r="B3458" s="46" t="str">
        <f ca="1">IF($H3458="","",INDEX([1]NKC!$B$10:$B$5007,$H3458))</f>
        <v/>
      </c>
      <c r="C3458" s="47" t="str">
        <f ca="1">IF($H3458="","",INDEX([1]NKC!$C$10:$C$5007,$H3458))</f>
        <v/>
      </c>
      <c r="D3458" s="48" t="str">
        <f ca="1">IF(IF($H3458="","",INDEX([1]NKC!$D$10:$D$5007,$H3458))=$C$8,IF($H3458="","",INDEX([1]NKC!$E$10:$E$5007,$H3458)),IF($H3458="","",INDEX([1]NKC!$D$10:$D$5007,$H3458)))</f>
        <v/>
      </c>
      <c r="E3458" s="49" t="str">
        <f ca="1">IF(IF($H3458="","",INDEX([1]NKC!$E$10:$E$5007,$H3458))=$C$8,"",IF($H3458="","",INDEX([1]NKC!$F$10:$F$5007,$H3458)))</f>
        <v/>
      </c>
      <c r="F3458" s="55" t="str">
        <f ca="1">IF(IF($H3458="","",INDEX([1]NKC!$D$10:$D$5007,$H3458))=$C$8,"",IF($H3458="","",INDEX([1]NKC!$F$10:$F$5007,$H3458)))</f>
        <v/>
      </c>
      <c r="G3458" s="50">
        <f ca="1">IF(SUM(E3458:F3458)=0,0,$G$11+SUM(E$12:$E3458)-SUM(F$12:$F3458))</f>
        <v>0</v>
      </c>
      <c r="H3458" s="51" t="str">
        <f ca="1">IF(IF(TYPE(MATCH($C$8,OFFSET([1]NKC!$D$10,H3457,0):'[1]NKC'!$D$5007,0)+H3457)=16,"",MATCH($C$8,OFFSET([1]NKC!$D$10,H3457,0):'[1]NKC'!$D$5007,0)+H3457)&lt;IF(TYPE(MATCH($C$8,OFFSET([1]NKC!$E$10,H3457,0):'[1]NKC'!$E$5007,0)+H3457)=16,"",MATCH($C$8,OFFSET([1]NKC!$E$10,H3457,0):'[1]NKC'!$E$5007,0)+H3457),IF(TYPE(MATCH($C$8,OFFSET([1]NKC!$D$10,H3457,0):'[1]NKC'!$D$5007,0)+H3457)=16,"",MATCH($C$8,OFFSET([1]NKC!$D$10,H3457,0):'[1]NKC'!$D$5007,0)+H3457),IF(TYPE(MATCH($C$8,OFFSET([1]NKC!$E$10,H3457,0):'[1]NKC'!$E$5007,0)+H3457)=16,"",MATCH($C$8,OFFSET([1]NKC!$E$10,H3457,0):'[1]NKC'!$E$5007,0)+H3457))</f>
        <v/>
      </c>
    </row>
    <row r="3459" spans="1:8" s="52" customFormat="1" ht="14.25" hidden="1">
      <c r="A3459" s="45" t="str">
        <f ca="1">IF($H3459="","",INDEX([1]NKC!$A$10:$A$5007,$H3459))</f>
        <v/>
      </c>
      <c r="B3459" s="46" t="str">
        <f ca="1">IF($H3459="","",INDEX([1]NKC!$B$10:$B$5007,$H3459))</f>
        <v/>
      </c>
      <c r="C3459" s="47" t="str">
        <f ca="1">IF($H3459="","",INDEX([1]NKC!$C$10:$C$5007,$H3459))</f>
        <v/>
      </c>
      <c r="D3459" s="48" t="str">
        <f ca="1">IF(IF($H3459="","",INDEX([1]NKC!$D$10:$D$5007,$H3459))=$C$8,IF($H3459="","",INDEX([1]NKC!$E$10:$E$5007,$H3459)),IF($H3459="","",INDEX([1]NKC!$D$10:$D$5007,$H3459)))</f>
        <v/>
      </c>
      <c r="E3459" s="49" t="str">
        <f ca="1">IF(IF($H3459="","",INDEX([1]NKC!$E$10:$E$5007,$H3459))=$C$8,"",IF($H3459="","",INDEX([1]NKC!$F$10:$F$5007,$H3459)))</f>
        <v/>
      </c>
      <c r="F3459" s="55" t="str">
        <f ca="1">IF(IF($H3459="","",INDEX([1]NKC!$D$10:$D$5007,$H3459))=$C$8,"",IF($H3459="","",INDEX([1]NKC!$F$10:$F$5007,$H3459)))</f>
        <v/>
      </c>
      <c r="G3459" s="50">
        <f ca="1">IF(SUM(E3459:F3459)=0,0,$G$11+SUM(E$12:$E3459)-SUM(F$12:$F3459))</f>
        <v>0</v>
      </c>
      <c r="H3459" s="51" t="str">
        <f ca="1">IF(IF(TYPE(MATCH($C$8,OFFSET([1]NKC!$D$10,H3458,0):'[1]NKC'!$D$5007,0)+H3458)=16,"",MATCH($C$8,OFFSET([1]NKC!$D$10,H3458,0):'[1]NKC'!$D$5007,0)+H3458)&lt;IF(TYPE(MATCH($C$8,OFFSET([1]NKC!$E$10,H3458,0):'[1]NKC'!$E$5007,0)+H3458)=16,"",MATCH($C$8,OFFSET([1]NKC!$E$10,H3458,0):'[1]NKC'!$E$5007,0)+H3458),IF(TYPE(MATCH($C$8,OFFSET([1]NKC!$D$10,H3458,0):'[1]NKC'!$D$5007,0)+H3458)=16,"",MATCH($C$8,OFFSET([1]NKC!$D$10,H3458,0):'[1]NKC'!$D$5007,0)+H3458),IF(TYPE(MATCH($C$8,OFFSET([1]NKC!$E$10,H3458,0):'[1]NKC'!$E$5007,0)+H3458)=16,"",MATCH($C$8,OFFSET([1]NKC!$E$10,H3458,0):'[1]NKC'!$E$5007,0)+H3458))</f>
        <v/>
      </c>
    </row>
    <row r="3460" spans="1:8" s="52" customFormat="1" ht="14.25" hidden="1">
      <c r="A3460" s="45" t="str">
        <f ca="1">IF($H3460="","",INDEX([1]NKC!$A$10:$A$5007,$H3460))</f>
        <v/>
      </c>
      <c r="B3460" s="46" t="str">
        <f ca="1">IF($H3460="","",INDEX([1]NKC!$B$10:$B$5007,$H3460))</f>
        <v/>
      </c>
      <c r="C3460" s="47" t="str">
        <f ca="1">IF($H3460="","",INDEX([1]NKC!$C$10:$C$5007,$H3460))</f>
        <v/>
      </c>
      <c r="D3460" s="48" t="str">
        <f ca="1">IF(IF($H3460="","",INDEX([1]NKC!$D$10:$D$5007,$H3460))=$C$8,IF($H3460="","",INDEX([1]NKC!$E$10:$E$5007,$H3460)),IF($H3460="","",INDEX([1]NKC!$D$10:$D$5007,$H3460)))</f>
        <v/>
      </c>
      <c r="E3460" s="49" t="str">
        <f ca="1">IF(IF($H3460="","",INDEX([1]NKC!$E$10:$E$5007,$H3460))=$C$8,"",IF($H3460="","",INDEX([1]NKC!$F$10:$F$5007,$H3460)))</f>
        <v/>
      </c>
      <c r="F3460" s="55" t="str">
        <f ca="1">IF(IF($H3460="","",INDEX([1]NKC!$D$10:$D$5007,$H3460))=$C$8,"",IF($H3460="","",INDEX([1]NKC!$F$10:$F$5007,$H3460)))</f>
        <v/>
      </c>
      <c r="G3460" s="50">
        <f ca="1">IF(SUM(E3460:F3460)=0,0,$G$11+SUM(E$12:$E3460)-SUM(F$12:$F3460))</f>
        <v>0</v>
      </c>
      <c r="H3460" s="51" t="str">
        <f ca="1">IF(IF(TYPE(MATCH($C$8,OFFSET([1]NKC!$D$10,H3459,0):'[1]NKC'!$D$5007,0)+H3459)=16,"",MATCH($C$8,OFFSET([1]NKC!$D$10,H3459,0):'[1]NKC'!$D$5007,0)+H3459)&lt;IF(TYPE(MATCH($C$8,OFFSET([1]NKC!$E$10,H3459,0):'[1]NKC'!$E$5007,0)+H3459)=16,"",MATCH($C$8,OFFSET([1]NKC!$E$10,H3459,0):'[1]NKC'!$E$5007,0)+H3459),IF(TYPE(MATCH($C$8,OFFSET([1]NKC!$D$10,H3459,0):'[1]NKC'!$D$5007,0)+H3459)=16,"",MATCH($C$8,OFFSET([1]NKC!$D$10,H3459,0):'[1]NKC'!$D$5007,0)+H3459),IF(TYPE(MATCH($C$8,OFFSET([1]NKC!$E$10,H3459,0):'[1]NKC'!$E$5007,0)+H3459)=16,"",MATCH($C$8,OFFSET([1]NKC!$E$10,H3459,0):'[1]NKC'!$E$5007,0)+H3459))</f>
        <v/>
      </c>
    </row>
    <row r="3461" spans="1:8" s="52" customFormat="1" ht="14.25" hidden="1">
      <c r="A3461" s="45" t="str">
        <f ca="1">IF($H3461="","",INDEX([1]NKC!$A$10:$A$5007,$H3461))</f>
        <v/>
      </c>
      <c r="B3461" s="46" t="str">
        <f ca="1">IF($H3461="","",INDEX([1]NKC!$B$10:$B$5007,$H3461))</f>
        <v/>
      </c>
      <c r="C3461" s="47" t="str">
        <f ca="1">IF($H3461="","",INDEX([1]NKC!$C$10:$C$5007,$H3461))</f>
        <v/>
      </c>
      <c r="D3461" s="48" t="str">
        <f ca="1">IF(IF($H3461="","",INDEX([1]NKC!$D$10:$D$5007,$H3461))=$C$8,IF($H3461="","",INDEX([1]NKC!$E$10:$E$5007,$H3461)),IF($H3461="","",INDEX([1]NKC!$D$10:$D$5007,$H3461)))</f>
        <v/>
      </c>
      <c r="E3461" s="49" t="str">
        <f ca="1">IF(IF($H3461="","",INDEX([1]NKC!$E$10:$E$5007,$H3461))=$C$8,"",IF($H3461="","",INDEX([1]NKC!$F$10:$F$5007,$H3461)))</f>
        <v/>
      </c>
      <c r="F3461" s="55" t="str">
        <f ca="1">IF(IF($H3461="","",INDEX([1]NKC!$D$10:$D$5007,$H3461))=$C$8,"",IF($H3461="","",INDEX([1]NKC!$F$10:$F$5007,$H3461)))</f>
        <v/>
      </c>
      <c r="G3461" s="50">
        <f ca="1">IF(SUM(E3461:F3461)=0,0,$G$11+SUM(E$12:$E3461)-SUM(F$12:$F3461))</f>
        <v>0</v>
      </c>
      <c r="H3461" s="51" t="str">
        <f ca="1">IF(IF(TYPE(MATCH($C$8,OFFSET([1]NKC!$D$10,H3460,0):'[1]NKC'!$D$5007,0)+H3460)=16,"",MATCH($C$8,OFFSET([1]NKC!$D$10,H3460,0):'[1]NKC'!$D$5007,0)+H3460)&lt;IF(TYPE(MATCH($C$8,OFFSET([1]NKC!$E$10,H3460,0):'[1]NKC'!$E$5007,0)+H3460)=16,"",MATCH($C$8,OFFSET([1]NKC!$E$10,H3460,0):'[1]NKC'!$E$5007,0)+H3460),IF(TYPE(MATCH($C$8,OFFSET([1]NKC!$D$10,H3460,0):'[1]NKC'!$D$5007,0)+H3460)=16,"",MATCH($C$8,OFFSET([1]NKC!$D$10,H3460,0):'[1]NKC'!$D$5007,0)+H3460),IF(TYPE(MATCH($C$8,OFFSET([1]NKC!$E$10,H3460,0):'[1]NKC'!$E$5007,0)+H3460)=16,"",MATCH($C$8,OFFSET([1]NKC!$E$10,H3460,0):'[1]NKC'!$E$5007,0)+H3460))</f>
        <v/>
      </c>
    </row>
    <row r="3462" spans="1:8" s="52" customFormat="1" ht="14.25" hidden="1">
      <c r="A3462" s="45" t="str">
        <f ca="1">IF($H3462="","",INDEX([1]NKC!$A$10:$A$5007,$H3462))</f>
        <v/>
      </c>
      <c r="B3462" s="46" t="str">
        <f ca="1">IF($H3462="","",INDEX([1]NKC!$B$10:$B$5007,$H3462))</f>
        <v/>
      </c>
      <c r="C3462" s="47" t="str">
        <f ca="1">IF($H3462="","",INDEX([1]NKC!$C$10:$C$5007,$H3462))</f>
        <v/>
      </c>
      <c r="D3462" s="48" t="str">
        <f ca="1">IF(IF($H3462="","",INDEX([1]NKC!$D$10:$D$5007,$H3462))=$C$8,IF($H3462="","",INDEX([1]NKC!$E$10:$E$5007,$H3462)),IF($H3462="","",INDEX([1]NKC!$D$10:$D$5007,$H3462)))</f>
        <v/>
      </c>
      <c r="E3462" s="49" t="str">
        <f ca="1">IF(IF($H3462="","",INDEX([1]NKC!$E$10:$E$5007,$H3462))=$C$8,"",IF($H3462="","",INDEX([1]NKC!$F$10:$F$5007,$H3462)))</f>
        <v/>
      </c>
      <c r="F3462" s="55" t="str">
        <f ca="1">IF(IF($H3462="","",INDEX([1]NKC!$D$10:$D$5007,$H3462))=$C$8,"",IF($H3462="","",INDEX([1]NKC!$F$10:$F$5007,$H3462)))</f>
        <v/>
      </c>
      <c r="G3462" s="50">
        <f ca="1">IF(SUM(E3462:F3462)=0,0,$G$11+SUM(E$12:$E3462)-SUM(F$12:$F3462))</f>
        <v>0</v>
      </c>
      <c r="H3462" s="51" t="str">
        <f ca="1">IF(IF(TYPE(MATCH($C$8,OFFSET([1]NKC!$D$10,H3461,0):'[1]NKC'!$D$5007,0)+H3461)=16,"",MATCH($C$8,OFFSET([1]NKC!$D$10,H3461,0):'[1]NKC'!$D$5007,0)+H3461)&lt;IF(TYPE(MATCH($C$8,OFFSET([1]NKC!$E$10,H3461,0):'[1]NKC'!$E$5007,0)+H3461)=16,"",MATCH($C$8,OFFSET([1]NKC!$E$10,H3461,0):'[1]NKC'!$E$5007,0)+H3461),IF(TYPE(MATCH($C$8,OFFSET([1]NKC!$D$10,H3461,0):'[1]NKC'!$D$5007,0)+H3461)=16,"",MATCH($C$8,OFFSET([1]NKC!$D$10,H3461,0):'[1]NKC'!$D$5007,0)+H3461),IF(TYPE(MATCH($C$8,OFFSET([1]NKC!$E$10,H3461,0):'[1]NKC'!$E$5007,0)+H3461)=16,"",MATCH($C$8,OFFSET([1]NKC!$E$10,H3461,0):'[1]NKC'!$E$5007,0)+H3461))</f>
        <v/>
      </c>
    </row>
    <row r="3463" spans="1:8" s="52" customFormat="1" ht="14.25" hidden="1">
      <c r="A3463" s="45" t="str">
        <f ca="1">IF($H3463="","",INDEX([1]NKC!$A$10:$A$5007,$H3463))</f>
        <v/>
      </c>
      <c r="B3463" s="46" t="str">
        <f ca="1">IF($H3463="","",INDEX([1]NKC!$B$10:$B$5007,$H3463))</f>
        <v/>
      </c>
      <c r="C3463" s="47" t="str">
        <f ca="1">IF($H3463="","",INDEX([1]NKC!$C$10:$C$5007,$H3463))</f>
        <v/>
      </c>
      <c r="D3463" s="48" t="str">
        <f ca="1">IF(IF($H3463="","",INDEX([1]NKC!$D$10:$D$5007,$H3463))=$C$8,IF($H3463="","",INDEX([1]NKC!$E$10:$E$5007,$H3463)),IF($H3463="","",INDEX([1]NKC!$D$10:$D$5007,$H3463)))</f>
        <v/>
      </c>
      <c r="E3463" s="49" t="str">
        <f ca="1">IF(IF($H3463="","",INDEX([1]NKC!$E$10:$E$5007,$H3463))=$C$8,"",IF($H3463="","",INDEX([1]NKC!$F$10:$F$5007,$H3463)))</f>
        <v/>
      </c>
      <c r="F3463" s="55" t="str">
        <f ca="1">IF(IF($H3463="","",INDEX([1]NKC!$D$10:$D$5007,$H3463))=$C$8,"",IF($H3463="","",INDEX([1]NKC!$F$10:$F$5007,$H3463)))</f>
        <v/>
      </c>
      <c r="G3463" s="50">
        <f ca="1">IF(SUM(E3463:F3463)=0,0,$G$11+SUM(E$12:$E3463)-SUM(F$12:$F3463))</f>
        <v>0</v>
      </c>
      <c r="H3463" s="51" t="str">
        <f ca="1">IF(IF(TYPE(MATCH($C$8,OFFSET([1]NKC!$D$10,H3462,0):'[1]NKC'!$D$5007,0)+H3462)=16,"",MATCH($C$8,OFFSET([1]NKC!$D$10,H3462,0):'[1]NKC'!$D$5007,0)+H3462)&lt;IF(TYPE(MATCH($C$8,OFFSET([1]NKC!$E$10,H3462,0):'[1]NKC'!$E$5007,0)+H3462)=16,"",MATCH($C$8,OFFSET([1]NKC!$E$10,H3462,0):'[1]NKC'!$E$5007,0)+H3462),IF(TYPE(MATCH($C$8,OFFSET([1]NKC!$D$10,H3462,0):'[1]NKC'!$D$5007,0)+H3462)=16,"",MATCH($C$8,OFFSET([1]NKC!$D$10,H3462,0):'[1]NKC'!$D$5007,0)+H3462),IF(TYPE(MATCH($C$8,OFFSET([1]NKC!$E$10,H3462,0):'[1]NKC'!$E$5007,0)+H3462)=16,"",MATCH($C$8,OFFSET([1]NKC!$E$10,H3462,0):'[1]NKC'!$E$5007,0)+H3462))</f>
        <v/>
      </c>
    </row>
    <row r="3464" spans="1:8" s="52" customFormat="1" ht="14.25" hidden="1">
      <c r="A3464" s="45" t="str">
        <f ca="1">IF($H3464="","",INDEX([1]NKC!$A$10:$A$5007,$H3464))</f>
        <v/>
      </c>
      <c r="B3464" s="46" t="str">
        <f ca="1">IF($H3464="","",INDEX([1]NKC!$B$10:$B$5007,$H3464))</f>
        <v/>
      </c>
      <c r="C3464" s="47" t="str">
        <f ca="1">IF($H3464="","",INDEX([1]NKC!$C$10:$C$5007,$H3464))</f>
        <v/>
      </c>
      <c r="D3464" s="48" t="str">
        <f ca="1">IF(IF($H3464="","",INDEX([1]NKC!$D$10:$D$5007,$H3464))=$C$8,IF($H3464="","",INDEX([1]NKC!$E$10:$E$5007,$H3464)),IF($H3464="","",INDEX([1]NKC!$D$10:$D$5007,$H3464)))</f>
        <v/>
      </c>
      <c r="E3464" s="49" t="str">
        <f ca="1">IF(IF($H3464="","",INDEX([1]NKC!$E$10:$E$5007,$H3464))=$C$8,"",IF($H3464="","",INDEX([1]NKC!$F$10:$F$5007,$H3464)))</f>
        <v/>
      </c>
      <c r="F3464" s="55" t="str">
        <f ca="1">IF(IF($H3464="","",INDEX([1]NKC!$D$10:$D$5007,$H3464))=$C$8,"",IF($H3464="","",INDEX([1]NKC!$F$10:$F$5007,$H3464)))</f>
        <v/>
      </c>
      <c r="G3464" s="50">
        <f ca="1">IF(SUM(E3464:F3464)=0,0,$G$11+SUM(E$12:$E3464)-SUM(F$12:$F3464))</f>
        <v>0</v>
      </c>
      <c r="H3464" s="51" t="str">
        <f ca="1">IF(IF(TYPE(MATCH($C$8,OFFSET([1]NKC!$D$10,H3463,0):'[1]NKC'!$D$5007,0)+H3463)=16,"",MATCH($C$8,OFFSET([1]NKC!$D$10,H3463,0):'[1]NKC'!$D$5007,0)+H3463)&lt;IF(TYPE(MATCH($C$8,OFFSET([1]NKC!$E$10,H3463,0):'[1]NKC'!$E$5007,0)+H3463)=16,"",MATCH($C$8,OFFSET([1]NKC!$E$10,H3463,0):'[1]NKC'!$E$5007,0)+H3463),IF(TYPE(MATCH($C$8,OFFSET([1]NKC!$D$10,H3463,0):'[1]NKC'!$D$5007,0)+H3463)=16,"",MATCH($C$8,OFFSET([1]NKC!$D$10,H3463,0):'[1]NKC'!$D$5007,0)+H3463),IF(TYPE(MATCH($C$8,OFFSET([1]NKC!$E$10,H3463,0):'[1]NKC'!$E$5007,0)+H3463)=16,"",MATCH($C$8,OFFSET([1]NKC!$E$10,H3463,0):'[1]NKC'!$E$5007,0)+H3463))</f>
        <v/>
      </c>
    </row>
    <row r="3465" spans="1:8" s="52" customFormat="1" ht="14.25" hidden="1">
      <c r="A3465" s="45" t="str">
        <f ca="1">IF($H3465="","",INDEX([1]NKC!$A$10:$A$5007,$H3465))</f>
        <v/>
      </c>
      <c r="B3465" s="46" t="str">
        <f ca="1">IF($H3465="","",INDEX([1]NKC!$B$10:$B$5007,$H3465))</f>
        <v/>
      </c>
      <c r="C3465" s="47" t="str">
        <f ca="1">IF($H3465="","",INDEX([1]NKC!$C$10:$C$5007,$H3465))</f>
        <v/>
      </c>
      <c r="D3465" s="48" t="str">
        <f ca="1">IF(IF($H3465="","",INDEX([1]NKC!$D$10:$D$5007,$H3465))=$C$8,IF($H3465="","",INDEX([1]NKC!$E$10:$E$5007,$H3465)),IF($H3465="","",INDEX([1]NKC!$D$10:$D$5007,$H3465)))</f>
        <v/>
      </c>
      <c r="E3465" s="49" t="str">
        <f ca="1">IF(IF($H3465="","",INDEX([1]NKC!$E$10:$E$5007,$H3465))=$C$8,"",IF($H3465="","",INDEX([1]NKC!$F$10:$F$5007,$H3465)))</f>
        <v/>
      </c>
      <c r="F3465" s="55" t="str">
        <f ca="1">IF(IF($H3465="","",INDEX([1]NKC!$D$10:$D$5007,$H3465))=$C$8,"",IF($H3465="","",INDEX([1]NKC!$F$10:$F$5007,$H3465)))</f>
        <v/>
      </c>
      <c r="G3465" s="50">
        <f ca="1">IF(SUM(E3465:F3465)=0,0,$G$11+SUM(E$12:$E3465)-SUM(F$12:$F3465))</f>
        <v>0</v>
      </c>
      <c r="H3465" s="51" t="str">
        <f ca="1">IF(IF(TYPE(MATCH($C$8,OFFSET([1]NKC!$D$10,H3464,0):'[1]NKC'!$D$5007,0)+H3464)=16,"",MATCH($C$8,OFFSET([1]NKC!$D$10,H3464,0):'[1]NKC'!$D$5007,0)+H3464)&lt;IF(TYPE(MATCH($C$8,OFFSET([1]NKC!$E$10,H3464,0):'[1]NKC'!$E$5007,0)+H3464)=16,"",MATCH($C$8,OFFSET([1]NKC!$E$10,H3464,0):'[1]NKC'!$E$5007,0)+H3464),IF(TYPE(MATCH($C$8,OFFSET([1]NKC!$D$10,H3464,0):'[1]NKC'!$D$5007,0)+H3464)=16,"",MATCH($C$8,OFFSET([1]NKC!$D$10,H3464,0):'[1]NKC'!$D$5007,0)+H3464),IF(TYPE(MATCH($C$8,OFFSET([1]NKC!$E$10,H3464,0):'[1]NKC'!$E$5007,0)+H3464)=16,"",MATCH($C$8,OFFSET([1]NKC!$E$10,H3464,0):'[1]NKC'!$E$5007,0)+H3464))</f>
        <v/>
      </c>
    </row>
    <row r="3466" spans="1:8" s="52" customFormat="1" ht="14.25" hidden="1">
      <c r="A3466" s="45" t="str">
        <f ca="1">IF($H3466="","",INDEX([1]NKC!$A$10:$A$5007,$H3466))</f>
        <v/>
      </c>
      <c r="B3466" s="46" t="str">
        <f ca="1">IF($H3466="","",INDEX([1]NKC!$B$10:$B$5007,$H3466))</f>
        <v/>
      </c>
      <c r="C3466" s="47" t="str">
        <f ca="1">IF($H3466="","",INDEX([1]NKC!$C$10:$C$5007,$H3466))</f>
        <v/>
      </c>
      <c r="D3466" s="48" t="str">
        <f ca="1">IF(IF($H3466="","",INDEX([1]NKC!$D$10:$D$5007,$H3466))=$C$8,IF($H3466="","",INDEX([1]NKC!$E$10:$E$5007,$H3466)),IF($H3466="","",INDEX([1]NKC!$D$10:$D$5007,$H3466)))</f>
        <v/>
      </c>
      <c r="E3466" s="49" t="str">
        <f ca="1">IF(IF($H3466="","",INDEX([1]NKC!$E$10:$E$5007,$H3466))=$C$8,"",IF($H3466="","",INDEX([1]NKC!$F$10:$F$5007,$H3466)))</f>
        <v/>
      </c>
      <c r="F3466" s="55" t="str">
        <f ca="1">IF(IF($H3466="","",INDEX([1]NKC!$D$10:$D$5007,$H3466))=$C$8,"",IF($H3466="","",INDEX([1]NKC!$F$10:$F$5007,$H3466)))</f>
        <v/>
      </c>
      <c r="G3466" s="50">
        <f ca="1">IF(SUM(E3466:F3466)=0,0,$G$11+SUM(E$12:$E3466)-SUM(F$12:$F3466))</f>
        <v>0</v>
      </c>
      <c r="H3466" s="51" t="str">
        <f ca="1">IF(IF(TYPE(MATCH($C$8,OFFSET([1]NKC!$D$10,H3465,0):'[1]NKC'!$D$5007,0)+H3465)=16,"",MATCH($C$8,OFFSET([1]NKC!$D$10,H3465,0):'[1]NKC'!$D$5007,0)+H3465)&lt;IF(TYPE(MATCH($C$8,OFFSET([1]NKC!$E$10,H3465,0):'[1]NKC'!$E$5007,0)+H3465)=16,"",MATCH($C$8,OFFSET([1]NKC!$E$10,H3465,0):'[1]NKC'!$E$5007,0)+H3465),IF(TYPE(MATCH($C$8,OFFSET([1]NKC!$D$10,H3465,0):'[1]NKC'!$D$5007,0)+H3465)=16,"",MATCH($C$8,OFFSET([1]NKC!$D$10,H3465,0):'[1]NKC'!$D$5007,0)+H3465),IF(TYPE(MATCH($C$8,OFFSET([1]NKC!$E$10,H3465,0):'[1]NKC'!$E$5007,0)+H3465)=16,"",MATCH($C$8,OFFSET([1]NKC!$E$10,H3465,0):'[1]NKC'!$E$5007,0)+H3465))</f>
        <v/>
      </c>
    </row>
    <row r="3467" spans="1:8" s="52" customFormat="1" ht="14.25" hidden="1">
      <c r="A3467" s="45" t="str">
        <f ca="1">IF($H3467="","",INDEX([1]NKC!$A$10:$A$5007,$H3467))</f>
        <v/>
      </c>
      <c r="B3467" s="46" t="str">
        <f ca="1">IF($H3467="","",INDEX([1]NKC!$B$10:$B$5007,$H3467))</f>
        <v/>
      </c>
      <c r="C3467" s="47" t="str">
        <f ca="1">IF($H3467="","",INDEX([1]NKC!$C$10:$C$5007,$H3467))</f>
        <v/>
      </c>
      <c r="D3467" s="48" t="str">
        <f ca="1">IF(IF($H3467="","",INDEX([1]NKC!$D$10:$D$5007,$H3467))=$C$8,IF($H3467="","",INDEX([1]NKC!$E$10:$E$5007,$H3467)),IF($H3467="","",INDEX([1]NKC!$D$10:$D$5007,$H3467)))</f>
        <v/>
      </c>
      <c r="E3467" s="49" t="str">
        <f ca="1">IF(IF($H3467="","",INDEX([1]NKC!$E$10:$E$5007,$H3467))=$C$8,"",IF($H3467="","",INDEX([1]NKC!$F$10:$F$5007,$H3467)))</f>
        <v/>
      </c>
      <c r="F3467" s="55" t="str">
        <f ca="1">IF(IF($H3467="","",INDEX([1]NKC!$D$10:$D$5007,$H3467))=$C$8,"",IF($H3467="","",INDEX([1]NKC!$F$10:$F$5007,$H3467)))</f>
        <v/>
      </c>
      <c r="G3467" s="50">
        <f ca="1">IF(SUM(E3467:F3467)=0,0,$G$11+SUM(E$12:$E3467)-SUM(F$12:$F3467))</f>
        <v>0</v>
      </c>
      <c r="H3467" s="51" t="str">
        <f ca="1">IF(IF(TYPE(MATCH($C$8,OFFSET([1]NKC!$D$10,H3466,0):'[1]NKC'!$D$5007,0)+H3466)=16,"",MATCH($C$8,OFFSET([1]NKC!$D$10,H3466,0):'[1]NKC'!$D$5007,0)+H3466)&lt;IF(TYPE(MATCH($C$8,OFFSET([1]NKC!$E$10,H3466,0):'[1]NKC'!$E$5007,0)+H3466)=16,"",MATCH($C$8,OFFSET([1]NKC!$E$10,H3466,0):'[1]NKC'!$E$5007,0)+H3466),IF(TYPE(MATCH($C$8,OFFSET([1]NKC!$D$10,H3466,0):'[1]NKC'!$D$5007,0)+H3466)=16,"",MATCH($C$8,OFFSET([1]NKC!$D$10,H3466,0):'[1]NKC'!$D$5007,0)+H3466),IF(TYPE(MATCH($C$8,OFFSET([1]NKC!$E$10,H3466,0):'[1]NKC'!$E$5007,0)+H3466)=16,"",MATCH($C$8,OFFSET([1]NKC!$E$10,H3466,0):'[1]NKC'!$E$5007,0)+H3466))</f>
        <v/>
      </c>
    </row>
    <row r="3468" spans="1:8" s="52" customFormat="1" ht="14.25" hidden="1">
      <c r="A3468" s="45" t="str">
        <f ca="1">IF($H3468="","",INDEX([1]NKC!$A$10:$A$5007,$H3468))</f>
        <v/>
      </c>
      <c r="B3468" s="46" t="str">
        <f ca="1">IF($H3468="","",INDEX([1]NKC!$B$10:$B$5007,$H3468))</f>
        <v/>
      </c>
      <c r="C3468" s="47" t="str">
        <f ca="1">IF($H3468="","",INDEX([1]NKC!$C$10:$C$5007,$H3468))</f>
        <v/>
      </c>
      <c r="D3468" s="48" t="str">
        <f ca="1">IF(IF($H3468="","",INDEX([1]NKC!$D$10:$D$5007,$H3468))=$C$8,IF($H3468="","",INDEX([1]NKC!$E$10:$E$5007,$H3468)),IF($H3468="","",INDEX([1]NKC!$D$10:$D$5007,$H3468)))</f>
        <v/>
      </c>
      <c r="E3468" s="49" t="str">
        <f ca="1">IF(IF($H3468="","",INDEX([1]NKC!$E$10:$E$5007,$H3468))=$C$8,"",IF($H3468="","",INDEX([1]NKC!$F$10:$F$5007,$H3468)))</f>
        <v/>
      </c>
      <c r="F3468" s="55" t="str">
        <f ca="1">IF(IF($H3468="","",INDEX([1]NKC!$D$10:$D$5007,$H3468))=$C$8,"",IF($H3468="","",INDEX([1]NKC!$F$10:$F$5007,$H3468)))</f>
        <v/>
      </c>
      <c r="G3468" s="50">
        <f ca="1">IF(SUM(E3468:F3468)=0,0,$G$11+SUM(E$12:$E3468)-SUM(F$12:$F3468))</f>
        <v>0</v>
      </c>
      <c r="H3468" s="51" t="str">
        <f ca="1">IF(IF(TYPE(MATCH($C$8,OFFSET([1]NKC!$D$10,H3467,0):'[1]NKC'!$D$5007,0)+H3467)=16,"",MATCH($C$8,OFFSET([1]NKC!$D$10,H3467,0):'[1]NKC'!$D$5007,0)+H3467)&lt;IF(TYPE(MATCH($C$8,OFFSET([1]NKC!$E$10,H3467,0):'[1]NKC'!$E$5007,0)+H3467)=16,"",MATCH($C$8,OFFSET([1]NKC!$E$10,H3467,0):'[1]NKC'!$E$5007,0)+H3467),IF(TYPE(MATCH($C$8,OFFSET([1]NKC!$D$10,H3467,0):'[1]NKC'!$D$5007,0)+H3467)=16,"",MATCH($C$8,OFFSET([1]NKC!$D$10,H3467,0):'[1]NKC'!$D$5007,0)+H3467),IF(TYPE(MATCH($C$8,OFFSET([1]NKC!$E$10,H3467,0):'[1]NKC'!$E$5007,0)+H3467)=16,"",MATCH($C$8,OFFSET([1]NKC!$E$10,H3467,0):'[1]NKC'!$E$5007,0)+H3467))</f>
        <v/>
      </c>
    </row>
    <row r="3469" spans="1:8" s="52" customFormat="1" ht="14.25" hidden="1">
      <c r="A3469" s="45" t="str">
        <f ca="1">IF($H3469="","",INDEX([1]NKC!$A$10:$A$5007,$H3469))</f>
        <v/>
      </c>
      <c r="B3469" s="46" t="str">
        <f ca="1">IF($H3469="","",INDEX([1]NKC!$B$10:$B$5007,$H3469))</f>
        <v/>
      </c>
      <c r="C3469" s="47" t="str">
        <f ca="1">IF($H3469="","",INDEX([1]NKC!$C$10:$C$5007,$H3469))</f>
        <v/>
      </c>
      <c r="D3469" s="48" t="str">
        <f ca="1">IF(IF($H3469="","",INDEX([1]NKC!$D$10:$D$5007,$H3469))=$C$8,IF($H3469="","",INDEX([1]NKC!$E$10:$E$5007,$H3469)),IF($H3469="","",INDEX([1]NKC!$D$10:$D$5007,$H3469)))</f>
        <v/>
      </c>
      <c r="E3469" s="49" t="str">
        <f ca="1">IF(IF($H3469="","",INDEX([1]NKC!$E$10:$E$5007,$H3469))=$C$8,"",IF($H3469="","",INDEX([1]NKC!$F$10:$F$5007,$H3469)))</f>
        <v/>
      </c>
      <c r="F3469" s="55" t="str">
        <f ca="1">IF(IF($H3469="","",INDEX([1]NKC!$D$10:$D$5007,$H3469))=$C$8,"",IF($H3469="","",INDEX([1]NKC!$F$10:$F$5007,$H3469)))</f>
        <v/>
      </c>
      <c r="G3469" s="50">
        <f ca="1">IF(SUM(E3469:F3469)=0,0,$G$11+SUM(E$12:$E3469)-SUM(F$12:$F3469))</f>
        <v>0</v>
      </c>
      <c r="H3469" s="51" t="str">
        <f ca="1">IF(IF(TYPE(MATCH($C$8,OFFSET([1]NKC!$D$10,H3468,0):'[1]NKC'!$D$5007,0)+H3468)=16,"",MATCH($C$8,OFFSET([1]NKC!$D$10,H3468,0):'[1]NKC'!$D$5007,0)+H3468)&lt;IF(TYPE(MATCH($C$8,OFFSET([1]NKC!$E$10,H3468,0):'[1]NKC'!$E$5007,0)+H3468)=16,"",MATCH($C$8,OFFSET([1]NKC!$E$10,H3468,0):'[1]NKC'!$E$5007,0)+H3468),IF(TYPE(MATCH($C$8,OFFSET([1]NKC!$D$10,H3468,0):'[1]NKC'!$D$5007,0)+H3468)=16,"",MATCH($C$8,OFFSET([1]NKC!$D$10,H3468,0):'[1]NKC'!$D$5007,0)+H3468),IF(TYPE(MATCH($C$8,OFFSET([1]NKC!$E$10,H3468,0):'[1]NKC'!$E$5007,0)+H3468)=16,"",MATCH($C$8,OFFSET([1]NKC!$E$10,H3468,0):'[1]NKC'!$E$5007,0)+H3468))</f>
        <v/>
      </c>
    </row>
    <row r="3470" spans="1:8" s="52" customFormat="1" ht="14.25" hidden="1">
      <c r="A3470" s="45" t="str">
        <f ca="1">IF($H3470="","",INDEX([1]NKC!$A$10:$A$5007,$H3470))</f>
        <v/>
      </c>
      <c r="B3470" s="46" t="str">
        <f ca="1">IF($H3470="","",INDEX([1]NKC!$B$10:$B$5007,$H3470))</f>
        <v/>
      </c>
      <c r="C3470" s="47" t="str">
        <f ca="1">IF($H3470="","",INDEX([1]NKC!$C$10:$C$5007,$H3470))</f>
        <v/>
      </c>
      <c r="D3470" s="48" t="str">
        <f ca="1">IF(IF($H3470="","",INDEX([1]NKC!$D$10:$D$5007,$H3470))=$C$8,IF($H3470="","",INDEX([1]NKC!$E$10:$E$5007,$H3470)),IF($H3470="","",INDEX([1]NKC!$D$10:$D$5007,$H3470)))</f>
        <v/>
      </c>
      <c r="E3470" s="49" t="str">
        <f ca="1">IF(IF($H3470="","",INDEX([1]NKC!$E$10:$E$5007,$H3470))=$C$8,"",IF($H3470="","",INDEX([1]NKC!$F$10:$F$5007,$H3470)))</f>
        <v/>
      </c>
      <c r="F3470" s="55" t="str">
        <f ca="1">IF(IF($H3470="","",INDEX([1]NKC!$D$10:$D$5007,$H3470))=$C$8,"",IF($H3470="","",INDEX([1]NKC!$F$10:$F$5007,$H3470)))</f>
        <v/>
      </c>
      <c r="G3470" s="50">
        <f ca="1">IF(SUM(E3470:F3470)=0,0,$G$11+SUM(E$12:$E3470)-SUM(F$12:$F3470))</f>
        <v>0</v>
      </c>
      <c r="H3470" s="51" t="str">
        <f ca="1">IF(IF(TYPE(MATCH($C$8,OFFSET([1]NKC!$D$10,H3469,0):'[1]NKC'!$D$5007,0)+H3469)=16,"",MATCH($C$8,OFFSET([1]NKC!$D$10,H3469,0):'[1]NKC'!$D$5007,0)+H3469)&lt;IF(TYPE(MATCH($C$8,OFFSET([1]NKC!$E$10,H3469,0):'[1]NKC'!$E$5007,0)+H3469)=16,"",MATCH($C$8,OFFSET([1]NKC!$E$10,H3469,0):'[1]NKC'!$E$5007,0)+H3469),IF(TYPE(MATCH($C$8,OFFSET([1]NKC!$D$10,H3469,0):'[1]NKC'!$D$5007,0)+H3469)=16,"",MATCH($C$8,OFFSET([1]NKC!$D$10,H3469,0):'[1]NKC'!$D$5007,0)+H3469),IF(TYPE(MATCH($C$8,OFFSET([1]NKC!$E$10,H3469,0):'[1]NKC'!$E$5007,0)+H3469)=16,"",MATCH($C$8,OFFSET([1]NKC!$E$10,H3469,0):'[1]NKC'!$E$5007,0)+H3469))</f>
        <v/>
      </c>
    </row>
    <row r="3471" spans="1:8" s="52" customFormat="1" ht="14.25" hidden="1">
      <c r="A3471" s="45" t="str">
        <f ca="1">IF($H3471="","",INDEX([1]NKC!$A$10:$A$5007,$H3471))</f>
        <v/>
      </c>
      <c r="B3471" s="46" t="str">
        <f ca="1">IF($H3471="","",INDEX([1]NKC!$B$10:$B$5007,$H3471))</f>
        <v/>
      </c>
      <c r="C3471" s="47" t="str">
        <f ca="1">IF($H3471="","",INDEX([1]NKC!$C$10:$C$5007,$H3471))</f>
        <v/>
      </c>
      <c r="D3471" s="48" t="str">
        <f ca="1">IF(IF($H3471="","",INDEX([1]NKC!$D$10:$D$5007,$H3471))=$C$8,IF($H3471="","",INDEX([1]NKC!$E$10:$E$5007,$H3471)),IF($H3471="","",INDEX([1]NKC!$D$10:$D$5007,$H3471)))</f>
        <v/>
      </c>
      <c r="E3471" s="49" t="str">
        <f ca="1">IF(IF($H3471="","",INDEX([1]NKC!$E$10:$E$5007,$H3471))=$C$8,"",IF($H3471="","",INDEX([1]NKC!$F$10:$F$5007,$H3471)))</f>
        <v/>
      </c>
      <c r="F3471" s="55" t="str">
        <f ca="1">IF(IF($H3471="","",INDEX([1]NKC!$D$10:$D$5007,$H3471))=$C$8,"",IF($H3471="","",INDEX([1]NKC!$F$10:$F$5007,$H3471)))</f>
        <v/>
      </c>
      <c r="G3471" s="50">
        <f ca="1">IF(SUM(E3471:F3471)=0,0,$G$11+SUM(E$12:$E3471)-SUM(F$12:$F3471))</f>
        <v>0</v>
      </c>
      <c r="H3471" s="51" t="str">
        <f ca="1">IF(IF(TYPE(MATCH($C$8,OFFSET([1]NKC!$D$10,H3470,0):'[1]NKC'!$D$5007,0)+H3470)=16,"",MATCH($C$8,OFFSET([1]NKC!$D$10,H3470,0):'[1]NKC'!$D$5007,0)+H3470)&lt;IF(TYPE(MATCH($C$8,OFFSET([1]NKC!$E$10,H3470,0):'[1]NKC'!$E$5007,0)+H3470)=16,"",MATCH($C$8,OFFSET([1]NKC!$E$10,H3470,0):'[1]NKC'!$E$5007,0)+H3470),IF(TYPE(MATCH($C$8,OFFSET([1]NKC!$D$10,H3470,0):'[1]NKC'!$D$5007,0)+H3470)=16,"",MATCH($C$8,OFFSET([1]NKC!$D$10,H3470,0):'[1]NKC'!$D$5007,0)+H3470),IF(TYPE(MATCH($C$8,OFFSET([1]NKC!$E$10,H3470,0):'[1]NKC'!$E$5007,0)+H3470)=16,"",MATCH($C$8,OFFSET([1]NKC!$E$10,H3470,0):'[1]NKC'!$E$5007,0)+H3470))</f>
        <v/>
      </c>
    </row>
    <row r="3472" spans="1:8" s="52" customFormat="1" ht="14.25" hidden="1">
      <c r="A3472" s="45" t="str">
        <f ca="1">IF($H3472="","",INDEX([1]NKC!$A$10:$A$5007,$H3472))</f>
        <v/>
      </c>
      <c r="B3472" s="46" t="str">
        <f ca="1">IF($H3472="","",INDEX([1]NKC!$B$10:$B$5007,$H3472))</f>
        <v/>
      </c>
      <c r="C3472" s="47" t="str">
        <f ca="1">IF($H3472="","",INDEX([1]NKC!$C$10:$C$5007,$H3472))</f>
        <v/>
      </c>
      <c r="D3472" s="48" t="str">
        <f ca="1">IF(IF($H3472="","",INDEX([1]NKC!$D$10:$D$5007,$H3472))=$C$8,IF($H3472="","",INDEX([1]NKC!$E$10:$E$5007,$H3472)),IF($H3472="","",INDEX([1]NKC!$D$10:$D$5007,$H3472)))</f>
        <v/>
      </c>
      <c r="E3472" s="49" t="str">
        <f ca="1">IF(IF($H3472="","",INDEX([1]NKC!$E$10:$E$5007,$H3472))=$C$8,"",IF($H3472="","",INDEX([1]NKC!$F$10:$F$5007,$H3472)))</f>
        <v/>
      </c>
      <c r="F3472" s="55" t="str">
        <f ca="1">IF(IF($H3472="","",INDEX([1]NKC!$D$10:$D$5007,$H3472))=$C$8,"",IF($H3472="","",INDEX([1]NKC!$F$10:$F$5007,$H3472)))</f>
        <v/>
      </c>
      <c r="G3472" s="50">
        <f ca="1">IF(SUM(E3472:F3472)=0,0,$G$11+SUM(E$12:$E3472)-SUM(F$12:$F3472))</f>
        <v>0</v>
      </c>
      <c r="H3472" s="51" t="str">
        <f ca="1">IF(IF(TYPE(MATCH($C$8,OFFSET([1]NKC!$D$10,H3471,0):'[1]NKC'!$D$5007,0)+H3471)=16,"",MATCH($C$8,OFFSET([1]NKC!$D$10,H3471,0):'[1]NKC'!$D$5007,0)+H3471)&lt;IF(TYPE(MATCH($C$8,OFFSET([1]NKC!$E$10,H3471,0):'[1]NKC'!$E$5007,0)+H3471)=16,"",MATCH($C$8,OFFSET([1]NKC!$E$10,H3471,0):'[1]NKC'!$E$5007,0)+H3471),IF(TYPE(MATCH($C$8,OFFSET([1]NKC!$D$10,H3471,0):'[1]NKC'!$D$5007,0)+H3471)=16,"",MATCH($C$8,OFFSET([1]NKC!$D$10,H3471,0):'[1]NKC'!$D$5007,0)+H3471),IF(TYPE(MATCH($C$8,OFFSET([1]NKC!$E$10,H3471,0):'[1]NKC'!$E$5007,0)+H3471)=16,"",MATCH($C$8,OFFSET([1]NKC!$E$10,H3471,0):'[1]NKC'!$E$5007,0)+H3471))</f>
        <v/>
      </c>
    </row>
    <row r="3473" spans="1:8" s="52" customFormat="1" ht="14.25" hidden="1">
      <c r="A3473" s="45" t="str">
        <f ca="1">IF($H3473="","",INDEX([1]NKC!$A$10:$A$5007,$H3473))</f>
        <v/>
      </c>
      <c r="B3473" s="46" t="str">
        <f ca="1">IF($H3473="","",INDEX([1]NKC!$B$10:$B$5007,$H3473))</f>
        <v/>
      </c>
      <c r="C3473" s="47" t="str">
        <f ca="1">IF($H3473="","",INDEX([1]NKC!$C$10:$C$5007,$H3473))</f>
        <v/>
      </c>
      <c r="D3473" s="48" t="str">
        <f ca="1">IF(IF($H3473="","",INDEX([1]NKC!$D$10:$D$5007,$H3473))=$C$8,IF($H3473="","",INDEX([1]NKC!$E$10:$E$5007,$H3473)),IF($H3473="","",INDEX([1]NKC!$D$10:$D$5007,$H3473)))</f>
        <v/>
      </c>
      <c r="E3473" s="49" t="str">
        <f ca="1">IF(IF($H3473="","",INDEX([1]NKC!$E$10:$E$5007,$H3473))=$C$8,"",IF($H3473="","",INDEX([1]NKC!$F$10:$F$5007,$H3473)))</f>
        <v/>
      </c>
      <c r="F3473" s="55" t="str">
        <f ca="1">IF(IF($H3473="","",INDEX([1]NKC!$D$10:$D$5007,$H3473))=$C$8,"",IF($H3473="","",INDEX([1]NKC!$F$10:$F$5007,$H3473)))</f>
        <v/>
      </c>
      <c r="G3473" s="50">
        <f ca="1">IF(SUM(E3473:F3473)=0,0,$G$11+SUM(E$12:$E3473)-SUM(F$12:$F3473))</f>
        <v>0</v>
      </c>
      <c r="H3473" s="51" t="str">
        <f ca="1">IF(IF(TYPE(MATCH($C$8,OFFSET([1]NKC!$D$10,H3472,0):'[1]NKC'!$D$5007,0)+H3472)=16,"",MATCH($C$8,OFFSET([1]NKC!$D$10,H3472,0):'[1]NKC'!$D$5007,0)+H3472)&lt;IF(TYPE(MATCH($C$8,OFFSET([1]NKC!$E$10,H3472,0):'[1]NKC'!$E$5007,0)+H3472)=16,"",MATCH($C$8,OFFSET([1]NKC!$E$10,H3472,0):'[1]NKC'!$E$5007,0)+H3472),IF(TYPE(MATCH($C$8,OFFSET([1]NKC!$D$10,H3472,0):'[1]NKC'!$D$5007,0)+H3472)=16,"",MATCH($C$8,OFFSET([1]NKC!$D$10,H3472,0):'[1]NKC'!$D$5007,0)+H3472),IF(TYPE(MATCH($C$8,OFFSET([1]NKC!$E$10,H3472,0):'[1]NKC'!$E$5007,0)+H3472)=16,"",MATCH($C$8,OFFSET([1]NKC!$E$10,H3472,0):'[1]NKC'!$E$5007,0)+H3472))</f>
        <v/>
      </c>
    </row>
    <row r="3474" spans="1:8" s="52" customFormat="1" ht="14.25" hidden="1">
      <c r="A3474" s="45" t="str">
        <f ca="1">IF($H3474="","",INDEX([1]NKC!$A$10:$A$5007,$H3474))</f>
        <v/>
      </c>
      <c r="B3474" s="46" t="str">
        <f ca="1">IF($H3474="","",INDEX([1]NKC!$B$10:$B$5007,$H3474))</f>
        <v/>
      </c>
      <c r="C3474" s="47" t="str">
        <f ca="1">IF($H3474="","",INDEX([1]NKC!$C$10:$C$5007,$H3474))</f>
        <v/>
      </c>
      <c r="D3474" s="48" t="str">
        <f ca="1">IF(IF($H3474="","",INDEX([1]NKC!$D$10:$D$5007,$H3474))=$C$8,IF($H3474="","",INDEX([1]NKC!$E$10:$E$5007,$H3474)),IF($H3474="","",INDEX([1]NKC!$D$10:$D$5007,$H3474)))</f>
        <v/>
      </c>
      <c r="E3474" s="49" t="str">
        <f ca="1">IF(IF($H3474="","",INDEX([1]NKC!$E$10:$E$5007,$H3474))=$C$8,"",IF($H3474="","",INDEX([1]NKC!$F$10:$F$5007,$H3474)))</f>
        <v/>
      </c>
      <c r="F3474" s="55" t="str">
        <f ca="1">IF(IF($H3474="","",INDEX([1]NKC!$D$10:$D$5007,$H3474))=$C$8,"",IF($H3474="","",INDEX([1]NKC!$F$10:$F$5007,$H3474)))</f>
        <v/>
      </c>
      <c r="G3474" s="50">
        <f ca="1">IF(SUM(E3474:F3474)=0,0,$G$11+SUM(E$12:$E3474)-SUM(F$12:$F3474))</f>
        <v>0</v>
      </c>
      <c r="H3474" s="51" t="str">
        <f ca="1">IF(IF(TYPE(MATCH($C$8,OFFSET([1]NKC!$D$10,H3473,0):'[1]NKC'!$D$5007,0)+H3473)=16,"",MATCH($C$8,OFFSET([1]NKC!$D$10,H3473,0):'[1]NKC'!$D$5007,0)+H3473)&lt;IF(TYPE(MATCH($C$8,OFFSET([1]NKC!$E$10,H3473,0):'[1]NKC'!$E$5007,0)+H3473)=16,"",MATCH($C$8,OFFSET([1]NKC!$E$10,H3473,0):'[1]NKC'!$E$5007,0)+H3473),IF(TYPE(MATCH($C$8,OFFSET([1]NKC!$D$10,H3473,0):'[1]NKC'!$D$5007,0)+H3473)=16,"",MATCH($C$8,OFFSET([1]NKC!$D$10,H3473,0):'[1]NKC'!$D$5007,0)+H3473),IF(TYPE(MATCH($C$8,OFFSET([1]NKC!$E$10,H3473,0):'[1]NKC'!$E$5007,0)+H3473)=16,"",MATCH($C$8,OFFSET([1]NKC!$E$10,H3473,0):'[1]NKC'!$E$5007,0)+H3473))</f>
        <v/>
      </c>
    </row>
    <row r="3475" spans="1:8" s="52" customFormat="1" ht="14.25" hidden="1">
      <c r="A3475" s="45" t="str">
        <f ca="1">IF($H3475="","",INDEX([1]NKC!$A$10:$A$5007,$H3475))</f>
        <v/>
      </c>
      <c r="B3475" s="46" t="str">
        <f ca="1">IF($H3475="","",INDEX([1]NKC!$B$10:$B$5007,$H3475))</f>
        <v/>
      </c>
      <c r="C3475" s="47" t="str">
        <f ca="1">IF($H3475="","",INDEX([1]NKC!$C$10:$C$5007,$H3475))</f>
        <v/>
      </c>
      <c r="D3475" s="48" t="str">
        <f ca="1">IF(IF($H3475="","",INDEX([1]NKC!$D$10:$D$5007,$H3475))=$C$8,IF($H3475="","",INDEX([1]NKC!$E$10:$E$5007,$H3475)),IF($H3475="","",INDEX([1]NKC!$D$10:$D$5007,$H3475)))</f>
        <v/>
      </c>
      <c r="E3475" s="49" t="str">
        <f ca="1">IF(IF($H3475="","",INDEX([1]NKC!$E$10:$E$5007,$H3475))=$C$8,"",IF($H3475="","",INDEX([1]NKC!$F$10:$F$5007,$H3475)))</f>
        <v/>
      </c>
      <c r="F3475" s="55" t="str">
        <f ca="1">IF(IF($H3475="","",INDEX([1]NKC!$D$10:$D$5007,$H3475))=$C$8,"",IF($H3475="","",INDEX([1]NKC!$F$10:$F$5007,$H3475)))</f>
        <v/>
      </c>
      <c r="G3475" s="50">
        <f ca="1">IF(SUM(E3475:F3475)=0,0,$G$11+SUM(E$12:$E3475)-SUM(F$12:$F3475))</f>
        <v>0</v>
      </c>
      <c r="H3475" s="51" t="str">
        <f ca="1">IF(IF(TYPE(MATCH($C$8,OFFSET([1]NKC!$D$10,H3474,0):'[1]NKC'!$D$5007,0)+H3474)=16,"",MATCH($C$8,OFFSET([1]NKC!$D$10,H3474,0):'[1]NKC'!$D$5007,0)+H3474)&lt;IF(TYPE(MATCH($C$8,OFFSET([1]NKC!$E$10,H3474,0):'[1]NKC'!$E$5007,0)+H3474)=16,"",MATCH($C$8,OFFSET([1]NKC!$E$10,H3474,0):'[1]NKC'!$E$5007,0)+H3474),IF(TYPE(MATCH($C$8,OFFSET([1]NKC!$D$10,H3474,0):'[1]NKC'!$D$5007,0)+H3474)=16,"",MATCH($C$8,OFFSET([1]NKC!$D$10,H3474,0):'[1]NKC'!$D$5007,0)+H3474),IF(TYPE(MATCH($C$8,OFFSET([1]NKC!$E$10,H3474,0):'[1]NKC'!$E$5007,0)+H3474)=16,"",MATCH($C$8,OFFSET([1]NKC!$E$10,H3474,0):'[1]NKC'!$E$5007,0)+H3474))</f>
        <v/>
      </c>
    </row>
    <row r="3476" spans="1:8" s="52" customFormat="1" ht="14.25" hidden="1">
      <c r="A3476" s="45" t="str">
        <f ca="1">IF($H3476="","",INDEX([1]NKC!$A$10:$A$5007,$H3476))</f>
        <v/>
      </c>
      <c r="B3476" s="46" t="str">
        <f ca="1">IF($H3476="","",INDEX([1]NKC!$B$10:$B$5007,$H3476))</f>
        <v/>
      </c>
      <c r="C3476" s="47" t="str">
        <f ca="1">IF($H3476="","",INDEX([1]NKC!$C$10:$C$5007,$H3476))</f>
        <v/>
      </c>
      <c r="D3476" s="48" t="str">
        <f ca="1">IF(IF($H3476="","",INDEX([1]NKC!$D$10:$D$5007,$H3476))=$C$8,IF($H3476="","",INDEX([1]NKC!$E$10:$E$5007,$H3476)),IF($H3476="","",INDEX([1]NKC!$D$10:$D$5007,$H3476)))</f>
        <v/>
      </c>
      <c r="E3476" s="49" t="str">
        <f ca="1">IF(IF($H3476="","",INDEX([1]NKC!$E$10:$E$5007,$H3476))=$C$8,"",IF($H3476="","",INDEX([1]NKC!$F$10:$F$5007,$H3476)))</f>
        <v/>
      </c>
      <c r="F3476" s="55" t="str">
        <f ca="1">IF(IF($H3476="","",INDEX([1]NKC!$D$10:$D$5007,$H3476))=$C$8,"",IF($H3476="","",INDEX([1]NKC!$F$10:$F$5007,$H3476)))</f>
        <v/>
      </c>
      <c r="G3476" s="50">
        <f ca="1">IF(SUM(E3476:F3476)=0,0,$G$11+SUM(E$12:$E3476)-SUM(F$12:$F3476))</f>
        <v>0</v>
      </c>
      <c r="H3476" s="51" t="str">
        <f ca="1">IF(IF(TYPE(MATCH($C$8,OFFSET([1]NKC!$D$10,H3475,0):'[1]NKC'!$D$5007,0)+H3475)=16,"",MATCH($C$8,OFFSET([1]NKC!$D$10,H3475,0):'[1]NKC'!$D$5007,0)+H3475)&lt;IF(TYPE(MATCH($C$8,OFFSET([1]NKC!$E$10,H3475,0):'[1]NKC'!$E$5007,0)+H3475)=16,"",MATCH($C$8,OFFSET([1]NKC!$E$10,H3475,0):'[1]NKC'!$E$5007,0)+H3475),IF(TYPE(MATCH($C$8,OFFSET([1]NKC!$D$10,H3475,0):'[1]NKC'!$D$5007,0)+H3475)=16,"",MATCH($C$8,OFFSET([1]NKC!$D$10,H3475,0):'[1]NKC'!$D$5007,0)+H3475),IF(TYPE(MATCH($C$8,OFFSET([1]NKC!$E$10,H3475,0):'[1]NKC'!$E$5007,0)+H3475)=16,"",MATCH($C$8,OFFSET([1]NKC!$E$10,H3475,0):'[1]NKC'!$E$5007,0)+H3475))</f>
        <v/>
      </c>
    </row>
    <row r="3477" spans="1:8" s="52" customFormat="1" ht="14.25" hidden="1">
      <c r="A3477" s="45" t="str">
        <f ca="1">IF($H3477="","",INDEX([1]NKC!$A$10:$A$5007,$H3477))</f>
        <v/>
      </c>
      <c r="B3477" s="46" t="str">
        <f ca="1">IF($H3477="","",INDEX([1]NKC!$B$10:$B$5007,$H3477))</f>
        <v/>
      </c>
      <c r="C3477" s="47" t="str">
        <f ca="1">IF($H3477="","",INDEX([1]NKC!$C$10:$C$5007,$H3477))</f>
        <v/>
      </c>
      <c r="D3477" s="48" t="str">
        <f ca="1">IF(IF($H3477="","",INDEX([1]NKC!$D$10:$D$5007,$H3477))=$C$8,IF($H3477="","",INDEX([1]NKC!$E$10:$E$5007,$H3477)),IF($H3477="","",INDEX([1]NKC!$D$10:$D$5007,$H3477)))</f>
        <v/>
      </c>
      <c r="E3477" s="49" t="str">
        <f ca="1">IF(IF($H3477="","",INDEX([1]NKC!$E$10:$E$5007,$H3477))=$C$8,"",IF($H3477="","",INDEX([1]NKC!$F$10:$F$5007,$H3477)))</f>
        <v/>
      </c>
      <c r="F3477" s="55" t="str">
        <f ca="1">IF(IF($H3477="","",INDEX([1]NKC!$D$10:$D$5007,$H3477))=$C$8,"",IF($H3477="","",INDEX([1]NKC!$F$10:$F$5007,$H3477)))</f>
        <v/>
      </c>
      <c r="G3477" s="50">
        <f ca="1">IF(SUM(E3477:F3477)=0,0,$G$11+SUM(E$12:$E3477)-SUM(F$12:$F3477))</f>
        <v>0</v>
      </c>
      <c r="H3477" s="51" t="str">
        <f ca="1">IF(IF(TYPE(MATCH($C$8,OFFSET([1]NKC!$D$10,H3476,0):'[1]NKC'!$D$5007,0)+H3476)=16,"",MATCH($C$8,OFFSET([1]NKC!$D$10,H3476,0):'[1]NKC'!$D$5007,0)+H3476)&lt;IF(TYPE(MATCH($C$8,OFFSET([1]NKC!$E$10,H3476,0):'[1]NKC'!$E$5007,0)+H3476)=16,"",MATCH($C$8,OFFSET([1]NKC!$E$10,H3476,0):'[1]NKC'!$E$5007,0)+H3476),IF(TYPE(MATCH($C$8,OFFSET([1]NKC!$D$10,H3476,0):'[1]NKC'!$D$5007,0)+H3476)=16,"",MATCH($C$8,OFFSET([1]NKC!$D$10,H3476,0):'[1]NKC'!$D$5007,0)+H3476),IF(TYPE(MATCH($C$8,OFFSET([1]NKC!$E$10,H3476,0):'[1]NKC'!$E$5007,0)+H3476)=16,"",MATCH($C$8,OFFSET([1]NKC!$E$10,H3476,0):'[1]NKC'!$E$5007,0)+H3476))</f>
        <v/>
      </c>
    </row>
    <row r="3478" spans="1:8" s="52" customFormat="1" ht="14.25" hidden="1">
      <c r="A3478" s="45" t="str">
        <f ca="1">IF($H3478="","",INDEX([1]NKC!$A$10:$A$5007,$H3478))</f>
        <v/>
      </c>
      <c r="B3478" s="46" t="str">
        <f ca="1">IF($H3478="","",INDEX([1]NKC!$B$10:$B$5007,$H3478))</f>
        <v/>
      </c>
      <c r="C3478" s="47" t="str">
        <f ca="1">IF($H3478="","",INDEX([1]NKC!$C$10:$C$5007,$H3478))</f>
        <v/>
      </c>
      <c r="D3478" s="48" t="str">
        <f ca="1">IF(IF($H3478="","",INDEX([1]NKC!$D$10:$D$5007,$H3478))=$C$8,IF($H3478="","",INDEX([1]NKC!$E$10:$E$5007,$H3478)),IF($H3478="","",INDEX([1]NKC!$D$10:$D$5007,$H3478)))</f>
        <v/>
      </c>
      <c r="E3478" s="49" t="str">
        <f ca="1">IF(IF($H3478="","",INDEX([1]NKC!$E$10:$E$5007,$H3478))=$C$8,"",IF($H3478="","",INDEX([1]NKC!$F$10:$F$5007,$H3478)))</f>
        <v/>
      </c>
      <c r="F3478" s="55" t="str">
        <f ca="1">IF(IF($H3478="","",INDEX([1]NKC!$D$10:$D$5007,$H3478))=$C$8,"",IF($H3478="","",INDEX([1]NKC!$F$10:$F$5007,$H3478)))</f>
        <v/>
      </c>
      <c r="G3478" s="50">
        <f ca="1">IF(SUM(E3478:F3478)=0,0,$G$11+SUM(E$12:$E3478)-SUM(F$12:$F3478))</f>
        <v>0</v>
      </c>
      <c r="H3478" s="51" t="str">
        <f ca="1">IF(IF(TYPE(MATCH($C$8,OFFSET([1]NKC!$D$10,H3477,0):'[1]NKC'!$D$5007,0)+H3477)=16,"",MATCH($C$8,OFFSET([1]NKC!$D$10,H3477,0):'[1]NKC'!$D$5007,0)+H3477)&lt;IF(TYPE(MATCH($C$8,OFFSET([1]NKC!$E$10,H3477,0):'[1]NKC'!$E$5007,0)+H3477)=16,"",MATCH($C$8,OFFSET([1]NKC!$E$10,H3477,0):'[1]NKC'!$E$5007,0)+H3477),IF(TYPE(MATCH($C$8,OFFSET([1]NKC!$D$10,H3477,0):'[1]NKC'!$D$5007,0)+H3477)=16,"",MATCH($C$8,OFFSET([1]NKC!$D$10,H3477,0):'[1]NKC'!$D$5007,0)+H3477),IF(TYPE(MATCH($C$8,OFFSET([1]NKC!$E$10,H3477,0):'[1]NKC'!$E$5007,0)+H3477)=16,"",MATCH($C$8,OFFSET([1]NKC!$E$10,H3477,0):'[1]NKC'!$E$5007,0)+H3477))</f>
        <v/>
      </c>
    </row>
    <row r="3479" spans="1:8" s="52" customFormat="1" ht="14.25" hidden="1">
      <c r="A3479" s="45" t="str">
        <f ca="1">IF($H3479="","",INDEX([1]NKC!$A$10:$A$5007,$H3479))</f>
        <v/>
      </c>
      <c r="B3479" s="46" t="str">
        <f ca="1">IF($H3479="","",INDEX([1]NKC!$B$10:$B$5007,$H3479))</f>
        <v/>
      </c>
      <c r="C3479" s="47" t="str">
        <f ca="1">IF($H3479="","",INDEX([1]NKC!$C$10:$C$5007,$H3479))</f>
        <v/>
      </c>
      <c r="D3479" s="48" t="str">
        <f ca="1">IF(IF($H3479="","",INDEX([1]NKC!$D$10:$D$5007,$H3479))=$C$8,IF($H3479="","",INDEX([1]NKC!$E$10:$E$5007,$H3479)),IF($H3479="","",INDEX([1]NKC!$D$10:$D$5007,$H3479)))</f>
        <v/>
      </c>
      <c r="E3479" s="49" t="str">
        <f ca="1">IF(IF($H3479="","",INDEX([1]NKC!$E$10:$E$5007,$H3479))=$C$8,"",IF($H3479="","",INDEX([1]NKC!$F$10:$F$5007,$H3479)))</f>
        <v/>
      </c>
      <c r="F3479" s="55" t="str">
        <f ca="1">IF(IF($H3479="","",INDEX([1]NKC!$D$10:$D$5007,$H3479))=$C$8,"",IF($H3479="","",INDEX([1]NKC!$F$10:$F$5007,$H3479)))</f>
        <v/>
      </c>
      <c r="G3479" s="50">
        <f ca="1">IF(SUM(E3479:F3479)=0,0,$G$11+SUM(E$12:$E3479)-SUM(F$12:$F3479))</f>
        <v>0</v>
      </c>
      <c r="H3479" s="51" t="str">
        <f ca="1">IF(IF(TYPE(MATCH($C$8,OFFSET([1]NKC!$D$10,H3478,0):'[1]NKC'!$D$5007,0)+H3478)=16,"",MATCH($C$8,OFFSET([1]NKC!$D$10,H3478,0):'[1]NKC'!$D$5007,0)+H3478)&lt;IF(TYPE(MATCH($C$8,OFFSET([1]NKC!$E$10,H3478,0):'[1]NKC'!$E$5007,0)+H3478)=16,"",MATCH($C$8,OFFSET([1]NKC!$E$10,H3478,0):'[1]NKC'!$E$5007,0)+H3478),IF(TYPE(MATCH($C$8,OFFSET([1]NKC!$D$10,H3478,0):'[1]NKC'!$D$5007,0)+H3478)=16,"",MATCH($C$8,OFFSET([1]NKC!$D$10,H3478,0):'[1]NKC'!$D$5007,0)+H3478),IF(TYPE(MATCH($C$8,OFFSET([1]NKC!$E$10,H3478,0):'[1]NKC'!$E$5007,0)+H3478)=16,"",MATCH($C$8,OFFSET([1]NKC!$E$10,H3478,0):'[1]NKC'!$E$5007,0)+H3478))</f>
        <v/>
      </c>
    </row>
    <row r="3480" spans="1:8" s="52" customFormat="1" ht="14.25" hidden="1">
      <c r="A3480" s="45" t="str">
        <f ca="1">IF($H3480="","",INDEX([1]NKC!$A$10:$A$5007,$H3480))</f>
        <v/>
      </c>
      <c r="B3480" s="46" t="str">
        <f ca="1">IF($H3480="","",INDEX([1]NKC!$B$10:$B$5007,$H3480))</f>
        <v/>
      </c>
      <c r="C3480" s="47" t="str">
        <f ca="1">IF($H3480="","",INDEX([1]NKC!$C$10:$C$5007,$H3480))</f>
        <v/>
      </c>
      <c r="D3480" s="48" t="str">
        <f ca="1">IF(IF($H3480="","",INDEX([1]NKC!$D$10:$D$5007,$H3480))=$C$8,IF($H3480="","",INDEX([1]NKC!$E$10:$E$5007,$H3480)),IF($H3480="","",INDEX([1]NKC!$D$10:$D$5007,$H3480)))</f>
        <v/>
      </c>
      <c r="E3480" s="49" t="str">
        <f ca="1">IF(IF($H3480="","",INDEX([1]NKC!$E$10:$E$5007,$H3480))=$C$8,"",IF($H3480="","",INDEX([1]NKC!$F$10:$F$5007,$H3480)))</f>
        <v/>
      </c>
      <c r="F3480" s="55" t="str">
        <f ca="1">IF(IF($H3480="","",INDEX([1]NKC!$D$10:$D$5007,$H3480))=$C$8,"",IF($H3480="","",INDEX([1]NKC!$F$10:$F$5007,$H3480)))</f>
        <v/>
      </c>
      <c r="G3480" s="50">
        <f ca="1">IF(SUM(E3480:F3480)=0,0,$G$11+SUM(E$12:$E3480)-SUM(F$12:$F3480))</f>
        <v>0</v>
      </c>
      <c r="H3480" s="51" t="str">
        <f ca="1">IF(IF(TYPE(MATCH($C$8,OFFSET([1]NKC!$D$10,H3479,0):'[1]NKC'!$D$5007,0)+H3479)=16,"",MATCH($C$8,OFFSET([1]NKC!$D$10,H3479,0):'[1]NKC'!$D$5007,0)+H3479)&lt;IF(TYPE(MATCH($C$8,OFFSET([1]NKC!$E$10,H3479,0):'[1]NKC'!$E$5007,0)+H3479)=16,"",MATCH($C$8,OFFSET([1]NKC!$E$10,H3479,0):'[1]NKC'!$E$5007,0)+H3479),IF(TYPE(MATCH($C$8,OFFSET([1]NKC!$D$10,H3479,0):'[1]NKC'!$D$5007,0)+H3479)=16,"",MATCH($C$8,OFFSET([1]NKC!$D$10,H3479,0):'[1]NKC'!$D$5007,0)+H3479),IF(TYPE(MATCH($C$8,OFFSET([1]NKC!$E$10,H3479,0):'[1]NKC'!$E$5007,0)+H3479)=16,"",MATCH($C$8,OFFSET([1]NKC!$E$10,H3479,0):'[1]NKC'!$E$5007,0)+H3479))</f>
        <v/>
      </c>
    </row>
    <row r="3481" spans="1:8" s="52" customFormat="1" ht="14.25" hidden="1">
      <c r="A3481" s="45" t="str">
        <f ca="1">IF($H3481="","",INDEX([1]NKC!$A$10:$A$5007,$H3481))</f>
        <v/>
      </c>
      <c r="B3481" s="46" t="str">
        <f ca="1">IF($H3481="","",INDEX([1]NKC!$B$10:$B$5007,$H3481))</f>
        <v/>
      </c>
      <c r="C3481" s="47" t="str">
        <f ca="1">IF($H3481="","",INDEX([1]NKC!$C$10:$C$5007,$H3481))</f>
        <v/>
      </c>
      <c r="D3481" s="48" t="str">
        <f ca="1">IF(IF($H3481="","",INDEX([1]NKC!$D$10:$D$5007,$H3481))=$C$8,IF($H3481="","",INDEX([1]NKC!$E$10:$E$5007,$H3481)),IF($H3481="","",INDEX([1]NKC!$D$10:$D$5007,$H3481)))</f>
        <v/>
      </c>
      <c r="E3481" s="49" t="str">
        <f ca="1">IF(IF($H3481="","",INDEX([1]NKC!$E$10:$E$5007,$H3481))=$C$8,"",IF($H3481="","",INDEX([1]NKC!$F$10:$F$5007,$H3481)))</f>
        <v/>
      </c>
      <c r="F3481" s="55" t="str">
        <f ca="1">IF(IF($H3481="","",INDEX([1]NKC!$D$10:$D$5007,$H3481))=$C$8,"",IF($H3481="","",INDEX([1]NKC!$F$10:$F$5007,$H3481)))</f>
        <v/>
      </c>
      <c r="G3481" s="50">
        <f ca="1">IF(SUM(E3481:F3481)=0,0,$G$11+SUM(E$12:$E3481)-SUM(F$12:$F3481))</f>
        <v>0</v>
      </c>
      <c r="H3481" s="51" t="str">
        <f ca="1">IF(IF(TYPE(MATCH($C$8,OFFSET([1]NKC!$D$10,H3480,0):'[1]NKC'!$D$5007,0)+H3480)=16,"",MATCH($C$8,OFFSET([1]NKC!$D$10,H3480,0):'[1]NKC'!$D$5007,0)+H3480)&lt;IF(TYPE(MATCH($C$8,OFFSET([1]NKC!$E$10,H3480,0):'[1]NKC'!$E$5007,0)+H3480)=16,"",MATCH($C$8,OFFSET([1]NKC!$E$10,H3480,0):'[1]NKC'!$E$5007,0)+H3480),IF(TYPE(MATCH($C$8,OFFSET([1]NKC!$D$10,H3480,0):'[1]NKC'!$D$5007,0)+H3480)=16,"",MATCH($C$8,OFFSET([1]NKC!$D$10,H3480,0):'[1]NKC'!$D$5007,0)+H3480),IF(TYPE(MATCH($C$8,OFFSET([1]NKC!$E$10,H3480,0):'[1]NKC'!$E$5007,0)+H3480)=16,"",MATCH($C$8,OFFSET([1]NKC!$E$10,H3480,0):'[1]NKC'!$E$5007,0)+H3480))</f>
        <v/>
      </c>
    </row>
    <row r="3482" spans="1:8" s="52" customFormat="1" ht="14.25" hidden="1">
      <c r="A3482" s="45" t="str">
        <f ca="1">IF($H3482="","",INDEX([1]NKC!$A$10:$A$5007,$H3482))</f>
        <v/>
      </c>
      <c r="B3482" s="46" t="str">
        <f ca="1">IF($H3482="","",INDEX([1]NKC!$B$10:$B$5007,$H3482))</f>
        <v/>
      </c>
      <c r="C3482" s="47" t="str">
        <f ca="1">IF($H3482="","",INDEX([1]NKC!$C$10:$C$5007,$H3482))</f>
        <v/>
      </c>
      <c r="D3482" s="48" t="str">
        <f ca="1">IF(IF($H3482="","",INDEX([1]NKC!$D$10:$D$5007,$H3482))=$C$8,IF($H3482="","",INDEX([1]NKC!$E$10:$E$5007,$H3482)),IF($H3482="","",INDEX([1]NKC!$D$10:$D$5007,$H3482)))</f>
        <v/>
      </c>
      <c r="E3482" s="49" t="str">
        <f ca="1">IF(IF($H3482="","",INDEX([1]NKC!$E$10:$E$5007,$H3482))=$C$8,"",IF($H3482="","",INDEX([1]NKC!$F$10:$F$5007,$H3482)))</f>
        <v/>
      </c>
      <c r="F3482" s="55" t="str">
        <f ca="1">IF(IF($H3482="","",INDEX([1]NKC!$D$10:$D$5007,$H3482))=$C$8,"",IF($H3482="","",INDEX([1]NKC!$F$10:$F$5007,$H3482)))</f>
        <v/>
      </c>
      <c r="G3482" s="50">
        <f ca="1">IF(SUM(E3482:F3482)=0,0,$G$11+SUM(E$12:$E3482)-SUM(F$12:$F3482))</f>
        <v>0</v>
      </c>
      <c r="H3482" s="51" t="str">
        <f ca="1">IF(IF(TYPE(MATCH($C$8,OFFSET([1]NKC!$D$10,H3481,0):'[1]NKC'!$D$5007,0)+H3481)=16,"",MATCH($C$8,OFFSET([1]NKC!$D$10,H3481,0):'[1]NKC'!$D$5007,0)+H3481)&lt;IF(TYPE(MATCH($C$8,OFFSET([1]NKC!$E$10,H3481,0):'[1]NKC'!$E$5007,0)+H3481)=16,"",MATCH($C$8,OFFSET([1]NKC!$E$10,H3481,0):'[1]NKC'!$E$5007,0)+H3481),IF(TYPE(MATCH($C$8,OFFSET([1]NKC!$D$10,H3481,0):'[1]NKC'!$D$5007,0)+H3481)=16,"",MATCH($C$8,OFFSET([1]NKC!$D$10,H3481,0):'[1]NKC'!$D$5007,0)+H3481),IF(TYPE(MATCH($C$8,OFFSET([1]NKC!$E$10,H3481,0):'[1]NKC'!$E$5007,0)+H3481)=16,"",MATCH($C$8,OFFSET([1]NKC!$E$10,H3481,0):'[1]NKC'!$E$5007,0)+H3481))</f>
        <v/>
      </c>
    </row>
    <row r="3483" spans="1:8" s="52" customFormat="1" ht="14.25" hidden="1">
      <c r="A3483" s="45" t="str">
        <f ca="1">IF($H3483="","",INDEX([1]NKC!$A$10:$A$5007,$H3483))</f>
        <v/>
      </c>
      <c r="B3483" s="46" t="str">
        <f ca="1">IF($H3483="","",INDEX([1]NKC!$B$10:$B$5007,$H3483))</f>
        <v/>
      </c>
      <c r="C3483" s="47" t="str">
        <f ca="1">IF($H3483="","",INDEX([1]NKC!$C$10:$C$5007,$H3483))</f>
        <v/>
      </c>
      <c r="D3483" s="48" t="str">
        <f ca="1">IF(IF($H3483="","",INDEX([1]NKC!$D$10:$D$5007,$H3483))=$C$8,IF($H3483="","",INDEX([1]NKC!$E$10:$E$5007,$H3483)),IF($H3483="","",INDEX([1]NKC!$D$10:$D$5007,$H3483)))</f>
        <v/>
      </c>
      <c r="E3483" s="49" t="str">
        <f ca="1">IF(IF($H3483="","",INDEX([1]NKC!$E$10:$E$5007,$H3483))=$C$8,"",IF($H3483="","",INDEX([1]NKC!$F$10:$F$5007,$H3483)))</f>
        <v/>
      </c>
      <c r="F3483" s="55" t="str">
        <f ca="1">IF(IF($H3483="","",INDEX([1]NKC!$D$10:$D$5007,$H3483))=$C$8,"",IF($H3483="","",INDEX([1]NKC!$F$10:$F$5007,$H3483)))</f>
        <v/>
      </c>
      <c r="G3483" s="50">
        <f ca="1">IF(SUM(E3483:F3483)=0,0,$G$11+SUM(E$12:$E3483)-SUM(F$12:$F3483))</f>
        <v>0</v>
      </c>
      <c r="H3483" s="51" t="str">
        <f ca="1">IF(IF(TYPE(MATCH($C$8,OFFSET([1]NKC!$D$10,H3482,0):'[1]NKC'!$D$5007,0)+H3482)=16,"",MATCH($C$8,OFFSET([1]NKC!$D$10,H3482,0):'[1]NKC'!$D$5007,0)+H3482)&lt;IF(TYPE(MATCH($C$8,OFFSET([1]NKC!$E$10,H3482,0):'[1]NKC'!$E$5007,0)+H3482)=16,"",MATCH($C$8,OFFSET([1]NKC!$E$10,H3482,0):'[1]NKC'!$E$5007,0)+H3482),IF(TYPE(MATCH($C$8,OFFSET([1]NKC!$D$10,H3482,0):'[1]NKC'!$D$5007,0)+H3482)=16,"",MATCH($C$8,OFFSET([1]NKC!$D$10,H3482,0):'[1]NKC'!$D$5007,0)+H3482),IF(TYPE(MATCH($C$8,OFFSET([1]NKC!$E$10,H3482,0):'[1]NKC'!$E$5007,0)+H3482)=16,"",MATCH($C$8,OFFSET([1]NKC!$E$10,H3482,0):'[1]NKC'!$E$5007,0)+H3482))</f>
        <v/>
      </c>
    </row>
    <row r="3484" spans="1:8" s="52" customFormat="1" ht="14.25" hidden="1">
      <c r="A3484" s="45" t="str">
        <f ca="1">IF($H3484="","",INDEX([1]NKC!$A$10:$A$5007,$H3484))</f>
        <v/>
      </c>
      <c r="B3484" s="46" t="str">
        <f ca="1">IF($H3484="","",INDEX([1]NKC!$B$10:$B$5007,$H3484))</f>
        <v/>
      </c>
      <c r="C3484" s="47" t="str">
        <f ca="1">IF($H3484="","",INDEX([1]NKC!$C$10:$C$5007,$H3484))</f>
        <v/>
      </c>
      <c r="D3484" s="48" t="str">
        <f ca="1">IF(IF($H3484="","",INDEX([1]NKC!$D$10:$D$5007,$H3484))=$C$8,IF($H3484="","",INDEX([1]NKC!$E$10:$E$5007,$H3484)),IF($H3484="","",INDEX([1]NKC!$D$10:$D$5007,$H3484)))</f>
        <v/>
      </c>
      <c r="E3484" s="49" t="str">
        <f ca="1">IF(IF($H3484="","",INDEX([1]NKC!$E$10:$E$5007,$H3484))=$C$8,"",IF($H3484="","",INDEX([1]NKC!$F$10:$F$5007,$H3484)))</f>
        <v/>
      </c>
      <c r="F3484" s="55" t="str">
        <f ca="1">IF(IF($H3484="","",INDEX([1]NKC!$D$10:$D$5007,$H3484))=$C$8,"",IF($H3484="","",INDEX([1]NKC!$F$10:$F$5007,$H3484)))</f>
        <v/>
      </c>
      <c r="G3484" s="50">
        <f ca="1">IF(SUM(E3484:F3484)=0,0,$G$11+SUM(E$12:$E3484)-SUM(F$12:$F3484))</f>
        <v>0</v>
      </c>
      <c r="H3484" s="51" t="str">
        <f ca="1">IF(IF(TYPE(MATCH($C$8,OFFSET([1]NKC!$D$10,H3483,0):'[1]NKC'!$D$5007,0)+H3483)=16,"",MATCH($C$8,OFFSET([1]NKC!$D$10,H3483,0):'[1]NKC'!$D$5007,0)+H3483)&lt;IF(TYPE(MATCH($C$8,OFFSET([1]NKC!$E$10,H3483,0):'[1]NKC'!$E$5007,0)+H3483)=16,"",MATCH($C$8,OFFSET([1]NKC!$E$10,H3483,0):'[1]NKC'!$E$5007,0)+H3483),IF(TYPE(MATCH($C$8,OFFSET([1]NKC!$D$10,H3483,0):'[1]NKC'!$D$5007,0)+H3483)=16,"",MATCH($C$8,OFFSET([1]NKC!$D$10,H3483,0):'[1]NKC'!$D$5007,0)+H3483),IF(TYPE(MATCH($C$8,OFFSET([1]NKC!$E$10,H3483,0):'[1]NKC'!$E$5007,0)+H3483)=16,"",MATCH($C$8,OFFSET([1]NKC!$E$10,H3483,0):'[1]NKC'!$E$5007,0)+H3483))</f>
        <v/>
      </c>
    </row>
    <row r="3485" spans="1:8" s="52" customFormat="1" ht="14.25" hidden="1">
      <c r="A3485" s="45" t="str">
        <f ca="1">IF($H3485="","",INDEX([1]NKC!$A$10:$A$5007,$H3485))</f>
        <v/>
      </c>
      <c r="B3485" s="46" t="str">
        <f ca="1">IF($H3485="","",INDEX([1]NKC!$B$10:$B$5007,$H3485))</f>
        <v/>
      </c>
      <c r="C3485" s="47" t="str">
        <f ca="1">IF($H3485="","",INDEX([1]NKC!$C$10:$C$5007,$H3485))</f>
        <v/>
      </c>
      <c r="D3485" s="48" t="str">
        <f ca="1">IF(IF($H3485="","",INDEX([1]NKC!$D$10:$D$5007,$H3485))=$C$8,IF($H3485="","",INDEX([1]NKC!$E$10:$E$5007,$H3485)),IF($H3485="","",INDEX([1]NKC!$D$10:$D$5007,$H3485)))</f>
        <v/>
      </c>
      <c r="E3485" s="49" t="str">
        <f ca="1">IF(IF($H3485="","",INDEX([1]NKC!$E$10:$E$5007,$H3485))=$C$8,"",IF($H3485="","",INDEX([1]NKC!$F$10:$F$5007,$H3485)))</f>
        <v/>
      </c>
      <c r="F3485" s="55" t="str">
        <f ca="1">IF(IF($H3485="","",INDEX([1]NKC!$D$10:$D$5007,$H3485))=$C$8,"",IF($H3485="","",INDEX([1]NKC!$F$10:$F$5007,$H3485)))</f>
        <v/>
      </c>
      <c r="G3485" s="50">
        <f ca="1">IF(SUM(E3485:F3485)=0,0,$G$11+SUM(E$12:$E3485)-SUM(F$12:$F3485))</f>
        <v>0</v>
      </c>
      <c r="H3485" s="51" t="str">
        <f ca="1">IF(IF(TYPE(MATCH($C$8,OFFSET([1]NKC!$D$10,H3484,0):'[1]NKC'!$D$5007,0)+H3484)=16,"",MATCH($C$8,OFFSET([1]NKC!$D$10,H3484,0):'[1]NKC'!$D$5007,0)+H3484)&lt;IF(TYPE(MATCH($C$8,OFFSET([1]NKC!$E$10,H3484,0):'[1]NKC'!$E$5007,0)+H3484)=16,"",MATCH($C$8,OFFSET([1]NKC!$E$10,H3484,0):'[1]NKC'!$E$5007,0)+H3484),IF(TYPE(MATCH($C$8,OFFSET([1]NKC!$D$10,H3484,0):'[1]NKC'!$D$5007,0)+H3484)=16,"",MATCH($C$8,OFFSET([1]NKC!$D$10,H3484,0):'[1]NKC'!$D$5007,0)+H3484),IF(TYPE(MATCH($C$8,OFFSET([1]NKC!$E$10,H3484,0):'[1]NKC'!$E$5007,0)+H3484)=16,"",MATCH($C$8,OFFSET([1]NKC!$E$10,H3484,0):'[1]NKC'!$E$5007,0)+H3484))</f>
        <v/>
      </c>
    </row>
    <row r="3486" spans="1:8" s="52" customFormat="1" ht="14.25" hidden="1">
      <c r="A3486" s="45" t="str">
        <f ca="1">IF($H3486="","",INDEX([1]NKC!$A$10:$A$5007,$H3486))</f>
        <v/>
      </c>
      <c r="B3486" s="46" t="str">
        <f ca="1">IF($H3486="","",INDEX([1]NKC!$B$10:$B$5007,$H3486))</f>
        <v/>
      </c>
      <c r="C3486" s="47" t="str">
        <f ca="1">IF($H3486="","",INDEX([1]NKC!$C$10:$C$5007,$H3486))</f>
        <v/>
      </c>
      <c r="D3486" s="48" t="str">
        <f ca="1">IF(IF($H3486="","",INDEX([1]NKC!$D$10:$D$5007,$H3486))=$C$8,IF($H3486="","",INDEX([1]NKC!$E$10:$E$5007,$H3486)),IF($H3486="","",INDEX([1]NKC!$D$10:$D$5007,$H3486)))</f>
        <v/>
      </c>
      <c r="E3486" s="49" t="str">
        <f ca="1">IF(IF($H3486="","",INDEX([1]NKC!$E$10:$E$5007,$H3486))=$C$8,"",IF($H3486="","",INDEX([1]NKC!$F$10:$F$5007,$H3486)))</f>
        <v/>
      </c>
      <c r="F3486" s="55" t="str">
        <f ca="1">IF(IF($H3486="","",INDEX([1]NKC!$D$10:$D$5007,$H3486))=$C$8,"",IF($H3486="","",INDEX([1]NKC!$F$10:$F$5007,$H3486)))</f>
        <v/>
      </c>
      <c r="G3486" s="50">
        <f ca="1">IF(SUM(E3486:F3486)=0,0,$G$11+SUM(E$12:$E3486)-SUM(F$12:$F3486))</f>
        <v>0</v>
      </c>
      <c r="H3486" s="51" t="str">
        <f ca="1">IF(IF(TYPE(MATCH($C$8,OFFSET([1]NKC!$D$10,H3485,0):'[1]NKC'!$D$5007,0)+H3485)=16,"",MATCH($C$8,OFFSET([1]NKC!$D$10,H3485,0):'[1]NKC'!$D$5007,0)+H3485)&lt;IF(TYPE(MATCH($C$8,OFFSET([1]NKC!$E$10,H3485,0):'[1]NKC'!$E$5007,0)+H3485)=16,"",MATCH($C$8,OFFSET([1]NKC!$E$10,H3485,0):'[1]NKC'!$E$5007,0)+H3485),IF(TYPE(MATCH($C$8,OFFSET([1]NKC!$D$10,H3485,0):'[1]NKC'!$D$5007,0)+H3485)=16,"",MATCH($C$8,OFFSET([1]NKC!$D$10,H3485,0):'[1]NKC'!$D$5007,0)+H3485),IF(TYPE(MATCH($C$8,OFFSET([1]NKC!$E$10,H3485,0):'[1]NKC'!$E$5007,0)+H3485)=16,"",MATCH($C$8,OFFSET([1]NKC!$E$10,H3485,0):'[1]NKC'!$E$5007,0)+H3485))</f>
        <v/>
      </c>
    </row>
    <row r="3487" spans="1:8" s="52" customFormat="1" ht="14.25" hidden="1">
      <c r="A3487" s="45" t="str">
        <f ca="1">IF($H3487="","",INDEX([1]NKC!$A$10:$A$5007,$H3487))</f>
        <v/>
      </c>
      <c r="B3487" s="46" t="str">
        <f ca="1">IF($H3487="","",INDEX([1]NKC!$B$10:$B$5007,$H3487))</f>
        <v/>
      </c>
      <c r="C3487" s="47" t="str">
        <f ca="1">IF($H3487="","",INDEX([1]NKC!$C$10:$C$5007,$H3487))</f>
        <v/>
      </c>
      <c r="D3487" s="48" t="str">
        <f ca="1">IF(IF($H3487="","",INDEX([1]NKC!$D$10:$D$5007,$H3487))=$C$8,IF($H3487="","",INDEX([1]NKC!$E$10:$E$5007,$H3487)),IF($H3487="","",INDEX([1]NKC!$D$10:$D$5007,$H3487)))</f>
        <v/>
      </c>
      <c r="E3487" s="49" t="str">
        <f ca="1">IF(IF($H3487="","",INDEX([1]NKC!$E$10:$E$5007,$H3487))=$C$8,"",IF($H3487="","",INDEX([1]NKC!$F$10:$F$5007,$H3487)))</f>
        <v/>
      </c>
      <c r="F3487" s="55" t="str">
        <f ca="1">IF(IF($H3487="","",INDEX([1]NKC!$D$10:$D$5007,$H3487))=$C$8,"",IF($H3487="","",INDEX([1]NKC!$F$10:$F$5007,$H3487)))</f>
        <v/>
      </c>
      <c r="G3487" s="50">
        <f ca="1">IF(SUM(E3487:F3487)=0,0,$G$11+SUM(E$12:$E3487)-SUM(F$12:$F3487))</f>
        <v>0</v>
      </c>
      <c r="H3487" s="51" t="str">
        <f ca="1">IF(IF(TYPE(MATCH($C$8,OFFSET([1]NKC!$D$10,H3486,0):'[1]NKC'!$D$5007,0)+H3486)=16,"",MATCH($C$8,OFFSET([1]NKC!$D$10,H3486,0):'[1]NKC'!$D$5007,0)+H3486)&lt;IF(TYPE(MATCH($C$8,OFFSET([1]NKC!$E$10,H3486,0):'[1]NKC'!$E$5007,0)+H3486)=16,"",MATCH($C$8,OFFSET([1]NKC!$E$10,H3486,0):'[1]NKC'!$E$5007,0)+H3486),IF(TYPE(MATCH($C$8,OFFSET([1]NKC!$D$10,H3486,0):'[1]NKC'!$D$5007,0)+H3486)=16,"",MATCH($C$8,OFFSET([1]NKC!$D$10,H3486,0):'[1]NKC'!$D$5007,0)+H3486),IF(TYPE(MATCH($C$8,OFFSET([1]NKC!$E$10,H3486,0):'[1]NKC'!$E$5007,0)+H3486)=16,"",MATCH($C$8,OFFSET([1]NKC!$E$10,H3486,0):'[1]NKC'!$E$5007,0)+H3486))</f>
        <v/>
      </c>
    </row>
    <row r="3488" spans="1:8" s="52" customFormat="1" ht="14.25" hidden="1">
      <c r="A3488" s="45" t="str">
        <f ca="1">IF($H3488="","",INDEX([1]NKC!$A$10:$A$5007,$H3488))</f>
        <v/>
      </c>
      <c r="B3488" s="46" t="str">
        <f ca="1">IF($H3488="","",INDEX([1]NKC!$B$10:$B$5007,$H3488))</f>
        <v/>
      </c>
      <c r="C3488" s="47" t="str">
        <f ca="1">IF($H3488="","",INDEX([1]NKC!$C$10:$C$5007,$H3488))</f>
        <v/>
      </c>
      <c r="D3488" s="48" t="str">
        <f ca="1">IF(IF($H3488="","",INDEX([1]NKC!$D$10:$D$5007,$H3488))=$C$8,IF($H3488="","",INDEX([1]NKC!$E$10:$E$5007,$H3488)),IF($H3488="","",INDEX([1]NKC!$D$10:$D$5007,$H3488)))</f>
        <v/>
      </c>
      <c r="E3488" s="49" t="str">
        <f ca="1">IF(IF($H3488="","",INDEX([1]NKC!$E$10:$E$5007,$H3488))=$C$8,"",IF($H3488="","",INDEX([1]NKC!$F$10:$F$5007,$H3488)))</f>
        <v/>
      </c>
      <c r="F3488" s="55" t="str">
        <f ca="1">IF(IF($H3488="","",INDEX([1]NKC!$D$10:$D$5007,$H3488))=$C$8,"",IF($H3488="","",INDEX([1]NKC!$F$10:$F$5007,$H3488)))</f>
        <v/>
      </c>
      <c r="G3488" s="50">
        <f ca="1">IF(SUM(E3488:F3488)=0,0,$G$11+SUM(E$12:$E3488)-SUM(F$12:$F3488))</f>
        <v>0</v>
      </c>
      <c r="H3488" s="51" t="str">
        <f ca="1">IF(IF(TYPE(MATCH($C$8,OFFSET([1]NKC!$D$10,H3487,0):'[1]NKC'!$D$5007,0)+H3487)=16,"",MATCH($C$8,OFFSET([1]NKC!$D$10,H3487,0):'[1]NKC'!$D$5007,0)+H3487)&lt;IF(TYPE(MATCH($C$8,OFFSET([1]NKC!$E$10,H3487,0):'[1]NKC'!$E$5007,0)+H3487)=16,"",MATCH($C$8,OFFSET([1]NKC!$E$10,H3487,0):'[1]NKC'!$E$5007,0)+H3487),IF(TYPE(MATCH($C$8,OFFSET([1]NKC!$D$10,H3487,0):'[1]NKC'!$D$5007,0)+H3487)=16,"",MATCH($C$8,OFFSET([1]NKC!$D$10,H3487,0):'[1]NKC'!$D$5007,0)+H3487),IF(TYPE(MATCH($C$8,OFFSET([1]NKC!$E$10,H3487,0):'[1]NKC'!$E$5007,0)+H3487)=16,"",MATCH($C$8,OFFSET([1]NKC!$E$10,H3487,0):'[1]NKC'!$E$5007,0)+H3487))</f>
        <v/>
      </c>
    </row>
    <row r="3489" spans="1:8" s="52" customFormat="1" ht="14.25" hidden="1">
      <c r="A3489" s="45" t="str">
        <f ca="1">IF($H3489="","",INDEX([1]NKC!$A$10:$A$5007,$H3489))</f>
        <v/>
      </c>
      <c r="B3489" s="46" t="str">
        <f ca="1">IF($H3489="","",INDEX([1]NKC!$B$10:$B$5007,$H3489))</f>
        <v/>
      </c>
      <c r="C3489" s="47" t="str">
        <f ca="1">IF($H3489="","",INDEX([1]NKC!$C$10:$C$5007,$H3489))</f>
        <v/>
      </c>
      <c r="D3489" s="48" t="str">
        <f ca="1">IF(IF($H3489="","",INDEX([1]NKC!$D$10:$D$5007,$H3489))=$C$8,IF($H3489="","",INDEX([1]NKC!$E$10:$E$5007,$H3489)),IF($H3489="","",INDEX([1]NKC!$D$10:$D$5007,$H3489)))</f>
        <v/>
      </c>
      <c r="E3489" s="49" t="str">
        <f ca="1">IF(IF($H3489="","",INDEX([1]NKC!$E$10:$E$5007,$H3489))=$C$8,"",IF($H3489="","",INDEX([1]NKC!$F$10:$F$5007,$H3489)))</f>
        <v/>
      </c>
      <c r="F3489" s="55" t="str">
        <f ca="1">IF(IF($H3489="","",INDEX([1]NKC!$D$10:$D$5007,$H3489))=$C$8,"",IF($H3489="","",INDEX([1]NKC!$F$10:$F$5007,$H3489)))</f>
        <v/>
      </c>
      <c r="G3489" s="50">
        <f ca="1">IF(SUM(E3489:F3489)=0,0,$G$11+SUM(E$12:$E3489)-SUM(F$12:$F3489))</f>
        <v>0</v>
      </c>
      <c r="H3489" s="51" t="str">
        <f ca="1">IF(IF(TYPE(MATCH($C$8,OFFSET([1]NKC!$D$10,H3488,0):'[1]NKC'!$D$5007,0)+H3488)=16,"",MATCH($C$8,OFFSET([1]NKC!$D$10,H3488,0):'[1]NKC'!$D$5007,0)+H3488)&lt;IF(TYPE(MATCH($C$8,OFFSET([1]NKC!$E$10,H3488,0):'[1]NKC'!$E$5007,0)+H3488)=16,"",MATCH($C$8,OFFSET([1]NKC!$E$10,H3488,0):'[1]NKC'!$E$5007,0)+H3488),IF(TYPE(MATCH($C$8,OFFSET([1]NKC!$D$10,H3488,0):'[1]NKC'!$D$5007,0)+H3488)=16,"",MATCH($C$8,OFFSET([1]NKC!$D$10,H3488,0):'[1]NKC'!$D$5007,0)+H3488),IF(TYPE(MATCH($C$8,OFFSET([1]NKC!$E$10,H3488,0):'[1]NKC'!$E$5007,0)+H3488)=16,"",MATCH($C$8,OFFSET([1]NKC!$E$10,H3488,0):'[1]NKC'!$E$5007,0)+H3488))</f>
        <v/>
      </c>
    </row>
    <row r="3490" spans="1:8" s="52" customFormat="1" ht="14.25" hidden="1">
      <c r="A3490" s="45" t="str">
        <f ca="1">IF($H3490="","",INDEX([1]NKC!$A$10:$A$5007,$H3490))</f>
        <v/>
      </c>
      <c r="B3490" s="46" t="str">
        <f ca="1">IF($H3490="","",INDEX([1]NKC!$B$10:$B$5007,$H3490))</f>
        <v/>
      </c>
      <c r="C3490" s="47" t="str">
        <f ca="1">IF($H3490="","",INDEX([1]NKC!$C$10:$C$5007,$H3490))</f>
        <v/>
      </c>
      <c r="D3490" s="48" t="str">
        <f ca="1">IF(IF($H3490="","",INDEX([1]NKC!$D$10:$D$5007,$H3490))=$C$8,IF($H3490="","",INDEX([1]NKC!$E$10:$E$5007,$H3490)),IF($H3490="","",INDEX([1]NKC!$D$10:$D$5007,$H3490)))</f>
        <v/>
      </c>
      <c r="E3490" s="49" t="str">
        <f ca="1">IF(IF($H3490="","",INDEX([1]NKC!$E$10:$E$5007,$H3490))=$C$8,"",IF($H3490="","",INDEX([1]NKC!$F$10:$F$5007,$H3490)))</f>
        <v/>
      </c>
      <c r="F3490" s="55" t="str">
        <f ca="1">IF(IF($H3490="","",INDEX([1]NKC!$D$10:$D$5007,$H3490))=$C$8,"",IF($H3490="","",INDEX([1]NKC!$F$10:$F$5007,$H3490)))</f>
        <v/>
      </c>
      <c r="G3490" s="50">
        <f ca="1">IF(SUM(E3490:F3490)=0,0,$G$11+SUM(E$12:$E3490)-SUM(F$12:$F3490))</f>
        <v>0</v>
      </c>
      <c r="H3490" s="51" t="str">
        <f ca="1">IF(IF(TYPE(MATCH($C$8,OFFSET([1]NKC!$D$10,H3489,0):'[1]NKC'!$D$5007,0)+H3489)=16,"",MATCH($C$8,OFFSET([1]NKC!$D$10,H3489,0):'[1]NKC'!$D$5007,0)+H3489)&lt;IF(TYPE(MATCH($C$8,OFFSET([1]NKC!$E$10,H3489,0):'[1]NKC'!$E$5007,0)+H3489)=16,"",MATCH($C$8,OFFSET([1]NKC!$E$10,H3489,0):'[1]NKC'!$E$5007,0)+H3489),IF(TYPE(MATCH($C$8,OFFSET([1]NKC!$D$10,H3489,0):'[1]NKC'!$D$5007,0)+H3489)=16,"",MATCH($C$8,OFFSET([1]NKC!$D$10,H3489,0):'[1]NKC'!$D$5007,0)+H3489),IF(TYPE(MATCH($C$8,OFFSET([1]NKC!$E$10,H3489,0):'[1]NKC'!$E$5007,0)+H3489)=16,"",MATCH($C$8,OFFSET([1]NKC!$E$10,H3489,0):'[1]NKC'!$E$5007,0)+H3489))</f>
        <v/>
      </c>
    </row>
    <row r="3491" spans="1:8" s="52" customFormat="1" ht="14.25" hidden="1">
      <c r="A3491" s="45" t="str">
        <f ca="1">IF($H3491="","",INDEX([1]NKC!$A$10:$A$5007,$H3491))</f>
        <v/>
      </c>
      <c r="B3491" s="46" t="str">
        <f ca="1">IF($H3491="","",INDEX([1]NKC!$B$10:$B$5007,$H3491))</f>
        <v/>
      </c>
      <c r="C3491" s="47" t="str">
        <f ca="1">IF($H3491="","",INDEX([1]NKC!$C$10:$C$5007,$H3491))</f>
        <v/>
      </c>
      <c r="D3491" s="48" t="str">
        <f ca="1">IF(IF($H3491="","",INDEX([1]NKC!$D$10:$D$5007,$H3491))=$C$8,IF($H3491="","",INDEX([1]NKC!$E$10:$E$5007,$H3491)),IF($H3491="","",INDEX([1]NKC!$D$10:$D$5007,$H3491)))</f>
        <v/>
      </c>
      <c r="E3491" s="49" t="str">
        <f ca="1">IF(IF($H3491="","",INDEX([1]NKC!$E$10:$E$5007,$H3491))=$C$8,"",IF($H3491="","",INDEX([1]NKC!$F$10:$F$5007,$H3491)))</f>
        <v/>
      </c>
      <c r="F3491" s="55" t="str">
        <f ca="1">IF(IF($H3491="","",INDEX([1]NKC!$D$10:$D$5007,$H3491))=$C$8,"",IF($H3491="","",INDEX([1]NKC!$F$10:$F$5007,$H3491)))</f>
        <v/>
      </c>
      <c r="G3491" s="50">
        <f ca="1">IF(SUM(E3491:F3491)=0,0,$G$11+SUM(E$12:$E3491)-SUM(F$12:$F3491))</f>
        <v>0</v>
      </c>
      <c r="H3491" s="51" t="str">
        <f ca="1">IF(IF(TYPE(MATCH($C$8,OFFSET([1]NKC!$D$10,H3490,0):'[1]NKC'!$D$5007,0)+H3490)=16,"",MATCH($C$8,OFFSET([1]NKC!$D$10,H3490,0):'[1]NKC'!$D$5007,0)+H3490)&lt;IF(TYPE(MATCH($C$8,OFFSET([1]NKC!$E$10,H3490,0):'[1]NKC'!$E$5007,0)+H3490)=16,"",MATCH($C$8,OFFSET([1]NKC!$E$10,H3490,0):'[1]NKC'!$E$5007,0)+H3490),IF(TYPE(MATCH($C$8,OFFSET([1]NKC!$D$10,H3490,0):'[1]NKC'!$D$5007,0)+H3490)=16,"",MATCH($C$8,OFFSET([1]NKC!$D$10,H3490,0):'[1]NKC'!$D$5007,0)+H3490),IF(TYPE(MATCH($C$8,OFFSET([1]NKC!$E$10,H3490,0):'[1]NKC'!$E$5007,0)+H3490)=16,"",MATCH($C$8,OFFSET([1]NKC!$E$10,H3490,0):'[1]NKC'!$E$5007,0)+H3490))</f>
        <v/>
      </c>
    </row>
    <row r="3492" spans="1:8" s="52" customFormat="1" ht="14.25" hidden="1">
      <c r="A3492" s="45" t="str">
        <f ca="1">IF($H3492="","",INDEX([1]NKC!$A$10:$A$5007,$H3492))</f>
        <v/>
      </c>
      <c r="B3492" s="46" t="str">
        <f ca="1">IF($H3492="","",INDEX([1]NKC!$B$10:$B$5007,$H3492))</f>
        <v/>
      </c>
      <c r="C3492" s="47" t="str">
        <f ca="1">IF($H3492="","",INDEX([1]NKC!$C$10:$C$5007,$H3492))</f>
        <v/>
      </c>
      <c r="D3492" s="48" t="str">
        <f ca="1">IF(IF($H3492="","",INDEX([1]NKC!$D$10:$D$5007,$H3492))=$C$8,IF($H3492="","",INDEX([1]NKC!$E$10:$E$5007,$H3492)),IF($H3492="","",INDEX([1]NKC!$D$10:$D$5007,$H3492)))</f>
        <v/>
      </c>
      <c r="E3492" s="49" t="str">
        <f ca="1">IF(IF($H3492="","",INDEX([1]NKC!$E$10:$E$5007,$H3492))=$C$8,"",IF($H3492="","",INDEX([1]NKC!$F$10:$F$5007,$H3492)))</f>
        <v/>
      </c>
      <c r="F3492" s="55" t="str">
        <f ca="1">IF(IF($H3492="","",INDEX([1]NKC!$D$10:$D$5007,$H3492))=$C$8,"",IF($H3492="","",INDEX([1]NKC!$F$10:$F$5007,$H3492)))</f>
        <v/>
      </c>
      <c r="G3492" s="50">
        <f ca="1">IF(SUM(E3492:F3492)=0,0,$G$11+SUM(E$12:$E3492)-SUM(F$12:$F3492))</f>
        <v>0</v>
      </c>
      <c r="H3492" s="51" t="str">
        <f ca="1">IF(IF(TYPE(MATCH($C$8,OFFSET([1]NKC!$D$10,H3491,0):'[1]NKC'!$D$5007,0)+H3491)=16,"",MATCH($C$8,OFFSET([1]NKC!$D$10,H3491,0):'[1]NKC'!$D$5007,0)+H3491)&lt;IF(TYPE(MATCH($C$8,OFFSET([1]NKC!$E$10,H3491,0):'[1]NKC'!$E$5007,0)+H3491)=16,"",MATCH($C$8,OFFSET([1]NKC!$E$10,H3491,0):'[1]NKC'!$E$5007,0)+H3491),IF(TYPE(MATCH($C$8,OFFSET([1]NKC!$D$10,H3491,0):'[1]NKC'!$D$5007,0)+H3491)=16,"",MATCH($C$8,OFFSET([1]NKC!$D$10,H3491,0):'[1]NKC'!$D$5007,0)+H3491),IF(TYPE(MATCH($C$8,OFFSET([1]NKC!$E$10,H3491,0):'[1]NKC'!$E$5007,0)+H3491)=16,"",MATCH($C$8,OFFSET([1]NKC!$E$10,H3491,0):'[1]NKC'!$E$5007,0)+H3491))</f>
        <v/>
      </c>
    </row>
    <row r="3493" spans="1:8" s="52" customFormat="1" ht="14.25" hidden="1">
      <c r="A3493" s="45" t="str">
        <f ca="1">IF($H3493="","",INDEX([1]NKC!$A$10:$A$5007,$H3493))</f>
        <v/>
      </c>
      <c r="B3493" s="46" t="str">
        <f ca="1">IF($H3493="","",INDEX([1]NKC!$B$10:$B$5007,$H3493))</f>
        <v/>
      </c>
      <c r="C3493" s="47" t="str">
        <f ca="1">IF($H3493="","",INDEX([1]NKC!$C$10:$C$5007,$H3493))</f>
        <v/>
      </c>
      <c r="D3493" s="48" t="str">
        <f ca="1">IF(IF($H3493="","",INDEX([1]NKC!$D$10:$D$5007,$H3493))=$C$8,IF($H3493="","",INDEX([1]NKC!$E$10:$E$5007,$H3493)),IF($H3493="","",INDEX([1]NKC!$D$10:$D$5007,$H3493)))</f>
        <v/>
      </c>
      <c r="E3493" s="49" t="str">
        <f ca="1">IF(IF($H3493="","",INDEX([1]NKC!$E$10:$E$5007,$H3493))=$C$8,"",IF($H3493="","",INDEX([1]NKC!$F$10:$F$5007,$H3493)))</f>
        <v/>
      </c>
      <c r="F3493" s="55" t="str">
        <f ca="1">IF(IF($H3493="","",INDEX([1]NKC!$D$10:$D$5007,$H3493))=$C$8,"",IF($H3493="","",INDEX([1]NKC!$F$10:$F$5007,$H3493)))</f>
        <v/>
      </c>
      <c r="G3493" s="50">
        <f ca="1">IF(SUM(E3493:F3493)=0,0,$G$11+SUM(E$12:$E3493)-SUM(F$12:$F3493))</f>
        <v>0</v>
      </c>
      <c r="H3493" s="51" t="str">
        <f ca="1">IF(IF(TYPE(MATCH($C$8,OFFSET([1]NKC!$D$10,H3492,0):'[1]NKC'!$D$5007,0)+H3492)=16,"",MATCH($C$8,OFFSET([1]NKC!$D$10,H3492,0):'[1]NKC'!$D$5007,0)+H3492)&lt;IF(TYPE(MATCH($C$8,OFFSET([1]NKC!$E$10,H3492,0):'[1]NKC'!$E$5007,0)+H3492)=16,"",MATCH($C$8,OFFSET([1]NKC!$E$10,H3492,0):'[1]NKC'!$E$5007,0)+H3492),IF(TYPE(MATCH($C$8,OFFSET([1]NKC!$D$10,H3492,0):'[1]NKC'!$D$5007,0)+H3492)=16,"",MATCH($C$8,OFFSET([1]NKC!$D$10,H3492,0):'[1]NKC'!$D$5007,0)+H3492),IF(TYPE(MATCH($C$8,OFFSET([1]NKC!$E$10,H3492,0):'[1]NKC'!$E$5007,0)+H3492)=16,"",MATCH($C$8,OFFSET([1]NKC!$E$10,H3492,0):'[1]NKC'!$E$5007,0)+H3492))</f>
        <v/>
      </c>
    </row>
    <row r="3494" spans="1:8" s="52" customFormat="1" ht="14.25" hidden="1">
      <c r="A3494" s="45" t="str">
        <f ca="1">IF($H3494="","",INDEX([1]NKC!$A$10:$A$5007,$H3494))</f>
        <v/>
      </c>
      <c r="B3494" s="46" t="str">
        <f ca="1">IF($H3494="","",INDEX([1]NKC!$B$10:$B$5007,$H3494))</f>
        <v/>
      </c>
      <c r="C3494" s="47" t="str">
        <f ca="1">IF($H3494="","",INDEX([1]NKC!$C$10:$C$5007,$H3494))</f>
        <v/>
      </c>
      <c r="D3494" s="48" t="str">
        <f ca="1">IF(IF($H3494="","",INDEX([1]NKC!$D$10:$D$5007,$H3494))=$C$8,IF($H3494="","",INDEX([1]NKC!$E$10:$E$5007,$H3494)),IF($H3494="","",INDEX([1]NKC!$D$10:$D$5007,$H3494)))</f>
        <v/>
      </c>
      <c r="E3494" s="49" t="str">
        <f ca="1">IF(IF($H3494="","",INDEX([1]NKC!$E$10:$E$5007,$H3494))=$C$8,"",IF($H3494="","",INDEX([1]NKC!$F$10:$F$5007,$H3494)))</f>
        <v/>
      </c>
      <c r="F3494" s="55" t="str">
        <f ca="1">IF(IF($H3494="","",INDEX([1]NKC!$D$10:$D$5007,$H3494))=$C$8,"",IF($H3494="","",INDEX([1]NKC!$F$10:$F$5007,$H3494)))</f>
        <v/>
      </c>
      <c r="G3494" s="50">
        <f ca="1">IF(SUM(E3494:F3494)=0,0,$G$11+SUM(E$12:$E3494)-SUM(F$12:$F3494))</f>
        <v>0</v>
      </c>
      <c r="H3494" s="51" t="str">
        <f ca="1">IF(IF(TYPE(MATCH($C$8,OFFSET([1]NKC!$D$10,H3493,0):'[1]NKC'!$D$5007,0)+H3493)=16,"",MATCH($C$8,OFFSET([1]NKC!$D$10,H3493,0):'[1]NKC'!$D$5007,0)+H3493)&lt;IF(TYPE(MATCH($C$8,OFFSET([1]NKC!$E$10,H3493,0):'[1]NKC'!$E$5007,0)+H3493)=16,"",MATCH($C$8,OFFSET([1]NKC!$E$10,H3493,0):'[1]NKC'!$E$5007,0)+H3493),IF(TYPE(MATCH($C$8,OFFSET([1]NKC!$D$10,H3493,0):'[1]NKC'!$D$5007,0)+H3493)=16,"",MATCH($C$8,OFFSET([1]NKC!$D$10,H3493,0):'[1]NKC'!$D$5007,0)+H3493),IF(TYPE(MATCH($C$8,OFFSET([1]NKC!$E$10,H3493,0):'[1]NKC'!$E$5007,0)+H3493)=16,"",MATCH($C$8,OFFSET([1]NKC!$E$10,H3493,0):'[1]NKC'!$E$5007,0)+H3493))</f>
        <v/>
      </c>
    </row>
    <row r="3495" spans="1:8" s="52" customFormat="1" ht="14.25" hidden="1">
      <c r="A3495" s="45" t="str">
        <f ca="1">IF($H3495="","",INDEX([1]NKC!$A$10:$A$5007,$H3495))</f>
        <v/>
      </c>
      <c r="B3495" s="46" t="str">
        <f ca="1">IF($H3495="","",INDEX([1]NKC!$B$10:$B$5007,$H3495))</f>
        <v/>
      </c>
      <c r="C3495" s="47" t="str">
        <f ca="1">IF($H3495="","",INDEX([1]NKC!$C$10:$C$5007,$H3495))</f>
        <v/>
      </c>
      <c r="D3495" s="48" t="str">
        <f ca="1">IF(IF($H3495="","",INDEX([1]NKC!$D$10:$D$5007,$H3495))=$C$8,IF($H3495="","",INDEX([1]NKC!$E$10:$E$5007,$H3495)),IF($H3495="","",INDEX([1]NKC!$D$10:$D$5007,$H3495)))</f>
        <v/>
      </c>
      <c r="E3495" s="49" t="str">
        <f ca="1">IF(IF($H3495="","",INDEX([1]NKC!$E$10:$E$5007,$H3495))=$C$8,"",IF($H3495="","",INDEX([1]NKC!$F$10:$F$5007,$H3495)))</f>
        <v/>
      </c>
      <c r="F3495" s="55" t="str">
        <f ca="1">IF(IF($H3495="","",INDEX([1]NKC!$D$10:$D$5007,$H3495))=$C$8,"",IF($H3495="","",INDEX([1]NKC!$F$10:$F$5007,$H3495)))</f>
        <v/>
      </c>
      <c r="G3495" s="50">
        <f ca="1">IF(SUM(E3495:F3495)=0,0,$G$11+SUM(E$12:$E3495)-SUM(F$12:$F3495))</f>
        <v>0</v>
      </c>
      <c r="H3495" s="51" t="str">
        <f ca="1">IF(IF(TYPE(MATCH($C$8,OFFSET([1]NKC!$D$10,H3494,0):'[1]NKC'!$D$5007,0)+H3494)=16,"",MATCH($C$8,OFFSET([1]NKC!$D$10,H3494,0):'[1]NKC'!$D$5007,0)+H3494)&lt;IF(TYPE(MATCH($C$8,OFFSET([1]NKC!$E$10,H3494,0):'[1]NKC'!$E$5007,0)+H3494)=16,"",MATCH($C$8,OFFSET([1]NKC!$E$10,H3494,0):'[1]NKC'!$E$5007,0)+H3494),IF(TYPE(MATCH($C$8,OFFSET([1]NKC!$D$10,H3494,0):'[1]NKC'!$D$5007,0)+H3494)=16,"",MATCH($C$8,OFFSET([1]NKC!$D$10,H3494,0):'[1]NKC'!$D$5007,0)+H3494),IF(TYPE(MATCH($C$8,OFFSET([1]NKC!$E$10,H3494,0):'[1]NKC'!$E$5007,0)+H3494)=16,"",MATCH($C$8,OFFSET([1]NKC!$E$10,H3494,0):'[1]NKC'!$E$5007,0)+H3494))</f>
        <v/>
      </c>
    </row>
    <row r="3496" spans="1:8" s="52" customFormat="1" ht="14.25" hidden="1">
      <c r="A3496" s="45" t="str">
        <f ca="1">IF($H3496="","",INDEX([1]NKC!$A$10:$A$5007,$H3496))</f>
        <v/>
      </c>
      <c r="B3496" s="46" t="str">
        <f ca="1">IF($H3496="","",INDEX([1]NKC!$B$10:$B$5007,$H3496))</f>
        <v/>
      </c>
      <c r="C3496" s="47" t="str">
        <f ca="1">IF($H3496="","",INDEX([1]NKC!$C$10:$C$5007,$H3496))</f>
        <v/>
      </c>
      <c r="D3496" s="48" t="str">
        <f ca="1">IF(IF($H3496="","",INDEX([1]NKC!$D$10:$D$5007,$H3496))=$C$8,IF($H3496="","",INDEX([1]NKC!$E$10:$E$5007,$H3496)),IF($H3496="","",INDEX([1]NKC!$D$10:$D$5007,$H3496)))</f>
        <v/>
      </c>
      <c r="E3496" s="49" t="str">
        <f ca="1">IF(IF($H3496="","",INDEX([1]NKC!$E$10:$E$5007,$H3496))=$C$8,"",IF($H3496="","",INDEX([1]NKC!$F$10:$F$5007,$H3496)))</f>
        <v/>
      </c>
      <c r="F3496" s="55" t="str">
        <f ca="1">IF(IF($H3496="","",INDEX([1]NKC!$D$10:$D$5007,$H3496))=$C$8,"",IF($H3496="","",INDEX([1]NKC!$F$10:$F$5007,$H3496)))</f>
        <v/>
      </c>
      <c r="G3496" s="50">
        <f ca="1">IF(SUM(E3496:F3496)=0,0,$G$11+SUM(E$12:$E3496)-SUM(F$12:$F3496))</f>
        <v>0</v>
      </c>
      <c r="H3496" s="51" t="str">
        <f ca="1">IF(IF(TYPE(MATCH($C$8,OFFSET([1]NKC!$D$10,H3495,0):'[1]NKC'!$D$5007,0)+H3495)=16,"",MATCH($C$8,OFFSET([1]NKC!$D$10,H3495,0):'[1]NKC'!$D$5007,0)+H3495)&lt;IF(TYPE(MATCH($C$8,OFFSET([1]NKC!$E$10,H3495,0):'[1]NKC'!$E$5007,0)+H3495)=16,"",MATCH($C$8,OFFSET([1]NKC!$E$10,H3495,0):'[1]NKC'!$E$5007,0)+H3495),IF(TYPE(MATCH($C$8,OFFSET([1]NKC!$D$10,H3495,0):'[1]NKC'!$D$5007,0)+H3495)=16,"",MATCH($C$8,OFFSET([1]NKC!$D$10,H3495,0):'[1]NKC'!$D$5007,0)+H3495),IF(TYPE(MATCH($C$8,OFFSET([1]NKC!$E$10,H3495,0):'[1]NKC'!$E$5007,0)+H3495)=16,"",MATCH($C$8,OFFSET([1]NKC!$E$10,H3495,0):'[1]NKC'!$E$5007,0)+H3495))</f>
        <v/>
      </c>
    </row>
    <row r="3497" spans="1:8" s="52" customFormat="1" ht="14.25" hidden="1">
      <c r="A3497" s="45" t="str">
        <f ca="1">IF($H3497="","",INDEX([1]NKC!$A$10:$A$5007,$H3497))</f>
        <v/>
      </c>
      <c r="B3497" s="46" t="str">
        <f ca="1">IF($H3497="","",INDEX([1]NKC!$B$10:$B$5007,$H3497))</f>
        <v/>
      </c>
      <c r="C3497" s="47" t="str">
        <f ca="1">IF($H3497="","",INDEX([1]NKC!$C$10:$C$5007,$H3497))</f>
        <v/>
      </c>
      <c r="D3497" s="48" t="str">
        <f ca="1">IF(IF($H3497="","",INDEX([1]NKC!$D$10:$D$5007,$H3497))=$C$8,IF($H3497="","",INDEX([1]NKC!$E$10:$E$5007,$H3497)),IF($H3497="","",INDEX([1]NKC!$D$10:$D$5007,$H3497)))</f>
        <v/>
      </c>
      <c r="E3497" s="49" t="str">
        <f ca="1">IF(IF($H3497="","",INDEX([1]NKC!$E$10:$E$5007,$H3497))=$C$8,"",IF($H3497="","",INDEX([1]NKC!$F$10:$F$5007,$H3497)))</f>
        <v/>
      </c>
      <c r="F3497" s="55" t="str">
        <f ca="1">IF(IF($H3497="","",INDEX([1]NKC!$D$10:$D$5007,$H3497))=$C$8,"",IF($H3497="","",INDEX([1]NKC!$F$10:$F$5007,$H3497)))</f>
        <v/>
      </c>
      <c r="G3497" s="50">
        <f ca="1">IF(SUM(E3497:F3497)=0,0,$G$11+SUM(E$12:$E3497)-SUM(F$12:$F3497))</f>
        <v>0</v>
      </c>
      <c r="H3497" s="51" t="str">
        <f ca="1">IF(IF(TYPE(MATCH($C$8,OFFSET([1]NKC!$D$10,H3496,0):'[1]NKC'!$D$5007,0)+H3496)=16,"",MATCH($C$8,OFFSET([1]NKC!$D$10,H3496,0):'[1]NKC'!$D$5007,0)+H3496)&lt;IF(TYPE(MATCH($C$8,OFFSET([1]NKC!$E$10,H3496,0):'[1]NKC'!$E$5007,0)+H3496)=16,"",MATCH($C$8,OFFSET([1]NKC!$E$10,H3496,0):'[1]NKC'!$E$5007,0)+H3496),IF(TYPE(MATCH($C$8,OFFSET([1]NKC!$D$10,H3496,0):'[1]NKC'!$D$5007,0)+H3496)=16,"",MATCH($C$8,OFFSET([1]NKC!$D$10,H3496,0):'[1]NKC'!$D$5007,0)+H3496),IF(TYPE(MATCH($C$8,OFFSET([1]NKC!$E$10,H3496,0):'[1]NKC'!$E$5007,0)+H3496)=16,"",MATCH($C$8,OFFSET([1]NKC!$E$10,H3496,0):'[1]NKC'!$E$5007,0)+H3496))</f>
        <v/>
      </c>
    </row>
    <row r="3498" spans="1:8" s="52" customFormat="1" ht="14.25" hidden="1">
      <c r="A3498" s="45" t="str">
        <f ca="1">IF($H3498="","",INDEX([1]NKC!$A$10:$A$5007,$H3498))</f>
        <v/>
      </c>
      <c r="B3498" s="46" t="str">
        <f ca="1">IF($H3498="","",INDEX([1]NKC!$B$10:$B$5007,$H3498))</f>
        <v/>
      </c>
      <c r="C3498" s="47" t="str">
        <f ca="1">IF($H3498="","",INDEX([1]NKC!$C$10:$C$5007,$H3498))</f>
        <v/>
      </c>
      <c r="D3498" s="48" t="str">
        <f ca="1">IF(IF($H3498="","",INDEX([1]NKC!$D$10:$D$5007,$H3498))=$C$8,IF($H3498="","",INDEX([1]NKC!$E$10:$E$5007,$H3498)),IF($H3498="","",INDEX([1]NKC!$D$10:$D$5007,$H3498)))</f>
        <v/>
      </c>
      <c r="E3498" s="49" t="str">
        <f ca="1">IF(IF($H3498="","",INDEX([1]NKC!$E$10:$E$5007,$H3498))=$C$8,"",IF($H3498="","",INDEX([1]NKC!$F$10:$F$5007,$H3498)))</f>
        <v/>
      </c>
      <c r="F3498" s="55" t="str">
        <f ca="1">IF(IF($H3498="","",INDEX([1]NKC!$D$10:$D$5007,$H3498))=$C$8,"",IF($H3498="","",INDEX([1]NKC!$F$10:$F$5007,$H3498)))</f>
        <v/>
      </c>
      <c r="G3498" s="50">
        <f ca="1">IF(SUM(E3498:F3498)=0,0,$G$11+SUM(E$12:$E3498)-SUM(F$12:$F3498))</f>
        <v>0</v>
      </c>
      <c r="H3498" s="51" t="str">
        <f ca="1">IF(IF(TYPE(MATCH($C$8,OFFSET([1]NKC!$D$10,H3497,0):'[1]NKC'!$D$5007,0)+H3497)=16,"",MATCH($C$8,OFFSET([1]NKC!$D$10,H3497,0):'[1]NKC'!$D$5007,0)+H3497)&lt;IF(TYPE(MATCH($C$8,OFFSET([1]NKC!$E$10,H3497,0):'[1]NKC'!$E$5007,0)+H3497)=16,"",MATCH($C$8,OFFSET([1]NKC!$E$10,H3497,0):'[1]NKC'!$E$5007,0)+H3497),IF(TYPE(MATCH($C$8,OFFSET([1]NKC!$D$10,H3497,0):'[1]NKC'!$D$5007,0)+H3497)=16,"",MATCH($C$8,OFFSET([1]NKC!$D$10,H3497,0):'[1]NKC'!$D$5007,0)+H3497),IF(TYPE(MATCH($C$8,OFFSET([1]NKC!$E$10,H3497,0):'[1]NKC'!$E$5007,0)+H3497)=16,"",MATCH($C$8,OFFSET([1]NKC!$E$10,H3497,0):'[1]NKC'!$E$5007,0)+H3497))</f>
        <v/>
      </c>
    </row>
    <row r="3499" spans="1:8" s="52" customFormat="1" ht="14.25" hidden="1">
      <c r="A3499" s="45" t="str">
        <f ca="1">IF($H3499="","",INDEX([1]NKC!$A$10:$A$5007,$H3499))</f>
        <v/>
      </c>
      <c r="B3499" s="46" t="str">
        <f ca="1">IF($H3499="","",INDEX([1]NKC!$B$10:$B$5007,$H3499))</f>
        <v/>
      </c>
      <c r="C3499" s="47" t="str">
        <f ca="1">IF($H3499="","",INDEX([1]NKC!$C$10:$C$5007,$H3499))</f>
        <v/>
      </c>
      <c r="D3499" s="48" t="str">
        <f ca="1">IF(IF($H3499="","",INDEX([1]NKC!$D$10:$D$5007,$H3499))=$C$8,IF($H3499="","",INDEX([1]NKC!$E$10:$E$5007,$H3499)),IF($H3499="","",INDEX([1]NKC!$D$10:$D$5007,$H3499)))</f>
        <v/>
      </c>
      <c r="E3499" s="49" t="str">
        <f ca="1">IF(IF($H3499="","",INDEX([1]NKC!$E$10:$E$5007,$H3499))=$C$8,"",IF($H3499="","",INDEX([1]NKC!$F$10:$F$5007,$H3499)))</f>
        <v/>
      </c>
      <c r="F3499" s="55" t="str">
        <f ca="1">IF(IF($H3499="","",INDEX([1]NKC!$D$10:$D$5007,$H3499))=$C$8,"",IF($H3499="","",INDEX([1]NKC!$F$10:$F$5007,$H3499)))</f>
        <v/>
      </c>
      <c r="G3499" s="50">
        <f ca="1">IF(SUM(E3499:F3499)=0,0,$G$11+SUM(E$12:$E3499)-SUM(F$12:$F3499))</f>
        <v>0</v>
      </c>
      <c r="H3499" s="51" t="str">
        <f ca="1">IF(IF(TYPE(MATCH($C$8,OFFSET([1]NKC!$D$10,H3498,0):'[1]NKC'!$D$5007,0)+H3498)=16,"",MATCH($C$8,OFFSET([1]NKC!$D$10,H3498,0):'[1]NKC'!$D$5007,0)+H3498)&lt;IF(TYPE(MATCH($C$8,OFFSET([1]NKC!$E$10,H3498,0):'[1]NKC'!$E$5007,0)+H3498)=16,"",MATCH($C$8,OFFSET([1]NKC!$E$10,H3498,0):'[1]NKC'!$E$5007,0)+H3498),IF(TYPE(MATCH($C$8,OFFSET([1]NKC!$D$10,H3498,0):'[1]NKC'!$D$5007,0)+H3498)=16,"",MATCH($C$8,OFFSET([1]NKC!$D$10,H3498,0):'[1]NKC'!$D$5007,0)+H3498),IF(TYPE(MATCH($C$8,OFFSET([1]NKC!$E$10,H3498,0):'[1]NKC'!$E$5007,0)+H3498)=16,"",MATCH($C$8,OFFSET([1]NKC!$E$10,H3498,0):'[1]NKC'!$E$5007,0)+H3498))</f>
        <v/>
      </c>
    </row>
    <row r="3500" spans="1:8" s="52" customFormat="1" ht="14.25" hidden="1">
      <c r="A3500" s="45" t="str">
        <f ca="1">IF($H3500="","",INDEX([1]NKC!$A$10:$A$5007,$H3500))</f>
        <v/>
      </c>
      <c r="B3500" s="46" t="str">
        <f ca="1">IF($H3500="","",INDEX([1]NKC!$B$10:$B$5007,$H3500))</f>
        <v/>
      </c>
      <c r="C3500" s="47" t="str">
        <f ca="1">IF($H3500="","",INDEX([1]NKC!$C$10:$C$5007,$H3500))</f>
        <v/>
      </c>
      <c r="D3500" s="48" t="str">
        <f ca="1">IF(IF($H3500="","",INDEX([1]NKC!$D$10:$D$5007,$H3500))=$C$8,IF($H3500="","",INDEX([1]NKC!$E$10:$E$5007,$H3500)),IF($H3500="","",INDEX([1]NKC!$D$10:$D$5007,$H3500)))</f>
        <v/>
      </c>
      <c r="E3500" s="49" t="str">
        <f ca="1">IF(IF($H3500="","",INDEX([1]NKC!$E$10:$E$5007,$H3500))=$C$8,"",IF($H3500="","",INDEX([1]NKC!$F$10:$F$5007,$H3500)))</f>
        <v/>
      </c>
      <c r="F3500" s="55" t="str">
        <f ca="1">IF(IF($H3500="","",INDEX([1]NKC!$D$10:$D$5007,$H3500))=$C$8,"",IF($H3500="","",INDEX([1]NKC!$F$10:$F$5007,$H3500)))</f>
        <v/>
      </c>
      <c r="G3500" s="50">
        <f ca="1">IF(SUM(E3500:F3500)=0,0,$G$11+SUM(E$12:$E3500)-SUM(F$12:$F3500))</f>
        <v>0</v>
      </c>
      <c r="H3500" s="51" t="str">
        <f ca="1">IF(IF(TYPE(MATCH($C$8,OFFSET([1]NKC!$D$10,H3499,0):'[1]NKC'!$D$5007,0)+H3499)=16,"",MATCH($C$8,OFFSET([1]NKC!$D$10,H3499,0):'[1]NKC'!$D$5007,0)+H3499)&lt;IF(TYPE(MATCH($C$8,OFFSET([1]NKC!$E$10,H3499,0):'[1]NKC'!$E$5007,0)+H3499)=16,"",MATCH($C$8,OFFSET([1]NKC!$E$10,H3499,0):'[1]NKC'!$E$5007,0)+H3499),IF(TYPE(MATCH($C$8,OFFSET([1]NKC!$D$10,H3499,0):'[1]NKC'!$D$5007,0)+H3499)=16,"",MATCH($C$8,OFFSET([1]NKC!$D$10,H3499,0):'[1]NKC'!$D$5007,0)+H3499),IF(TYPE(MATCH($C$8,OFFSET([1]NKC!$E$10,H3499,0):'[1]NKC'!$E$5007,0)+H3499)=16,"",MATCH($C$8,OFFSET([1]NKC!$E$10,H3499,0):'[1]NKC'!$E$5007,0)+H3499))</f>
        <v/>
      </c>
    </row>
    <row r="3501" spans="1:8" s="52" customFormat="1" ht="14.25" hidden="1">
      <c r="A3501" s="45" t="str">
        <f ca="1">IF($H3501="","",INDEX([1]NKC!$A$10:$A$5007,$H3501))</f>
        <v/>
      </c>
      <c r="B3501" s="46" t="str">
        <f ca="1">IF($H3501="","",INDEX([1]NKC!$B$10:$B$5007,$H3501))</f>
        <v/>
      </c>
      <c r="C3501" s="47" t="str">
        <f ca="1">IF($H3501="","",INDEX([1]NKC!$C$10:$C$5007,$H3501))</f>
        <v/>
      </c>
      <c r="D3501" s="48" t="str">
        <f ca="1">IF(IF($H3501="","",INDEX([1]NKC!$D$10:$D$5007,$H3501))=$C$8,IF($H3501="","",INDEX([1]NKC!$E$10:$E$5007,$H3501)),IF($H3501="","",INDEX([1]NKC!$D$10:$D$5007,$H3501)))</f>
        <v/>
      </c>
      <c r="E3501" s="49" t="str">
        <f ca="1">IF(IF($H3501="","",INDEX([1]NKC!$E$10:$E$5007,$H3501))=$C$8,"",IF($H3501="","",INDEX([1]NKC!$F$10:$F$5007,$H3501)))</f>
        <v/>
      </c>
      <c r="F3501" s="55" t="str">
        <f ca="1">IF(IF($H3501="","",INDEX([1]NKC!$D$10:$D$5007,$H3501))=$C$8,"",IF($H3501="","",INDEX([1]NKC!$F$10:$F$5007,$H3501)))</f>
        <v/>
      </c>
      <c r="G3501" s="50">
        <f ca="1">IF(SUM(E3501:F3501)=0,0,$G$11+SUM(E$12:$E3501)-SUM(F$12:$F3501))</f>
        <v>0</v>
      </c>
      <c r="H3501" s="51" t="str">
        <f ca="1">IF(IF(TYPE(MATCH($C$8,OFFSET([1]NKC!$D$10,H3500,0):'[1]NKC'!$D$5007,0)+H3500)=16,"",MATCH($C$8,OFFSET([1]NKC!$D$10,H3500,0):'[1]NKC'!$D$5007,0)+H3500)&lt;IF(TYPE(MATCH($C$8,OFFSET([1]NKC!$E$10,H3500,0):'[1]NKC'!$E$5007,0)+H3500)=16,"",MATCH($C$8,OFFSET([1]NKC!$E$10,H3500,0):'[1]NKC'!$E$5007,0)+H3500),IF(TYPE(MATCH($C$8,OFFSET([1]NKC!$D$10,H3500,0):'[1]NKC'!$D$5007,0)+H3500)=16,"",MATCH($C$8,OFFSET([1]NKC!$D$10,H3500,0):'[1]NKC'!$D$5007,0)+H3500),IF(TYPE(MATCH($C$8,OFFSET([1]NKC!$E$10,H3500,0):'[1]NKC'!$E$5007,0)+H3500)=16,"",MATCH($C$8,OFFSET([1]NKC!$E$10,H3500,0):'[1]NKC'!$E$5007,0)+H3500))</f>
        <v/>
      </c>
    </row>
    <row r="3502" spans="1:8" s="52" customFormat="1" ht="14.25" hidden="1">
      <c r="A3502" s="45" t="str">
        <f ca="1">IF($H3502="","",INDEX([1]NKC!$A$10:$A$5007,$H3502))</f>
        <v/>
      </c>
      <c r="B3502" s="46" t="str">
        <f ca="1">IF($H3502="","",INDEX([1]NKC!$B$10:$B$5007,$H3502))</f>
        <v/>
      </c>
      <c r="C3502" s="47" t="str">
        <f ca="1">IF($H3502="","",INDEX([1]NKC!$C$10:$C$5007,$H3502))</f>
        <v/>
      </c>
      <c r="D3502" s="48" t="str">
        <f ca="1">IF(IF($H3502="","",INDEX([1]NKC!$D$10:$D$5007,$H3502))=$C$8,IF($H3502="","",INDEX([1]NKC!$E$10:$E$5007,$H3502)),IF($H3502="","",INDEX([1]NKC!$D$10:$D$5007,$H3502)))</f>
        <v/>
      </c>
      <c r="E3502" s="49" t="str">
        <f ca="1">IF(IF($H3502="","",INDEX([1]NKC!$E$10:$E$5007,$H3502))=$C$8,"",IF($H3502="","",INDEX([1]NKC!$F$10:$F$5007,$H3502)))</f>
        <v/>
      </c>
      <c r="F3502" s="55" t="str">
        <f ca="1">IF(IF($H3502="","",INDEX([1]NKC!$D$10:$D$5007,$H3502))=$C$8,"",IF($H3502="","",INDEX([1]NKC!$F$10:$F$5007,$H3502)))</f>
        <v/>
      </c>
      <c r="G3502" s="50">
        <f ca="1">IF(SUM(E3502:F3502)=0,0,$G$11+SUM(E$12:$E3502)-SUM(F$12:$F3502))</f>
        <v>0</v>
      </c>
      <c r="H3502" s="51" t="str">
        <f ca="1">IF(IF(TYPE(MATCH($C$8,OFFSET([1]NKC!$D$10,H3501,0):'[1]NKC'!$D$5007,0)+H3501)=16,"",MATCH($C$8,OFFSET([1]NKC!$D$10,H3501,0):'[1]NKC'!$D$5007,0)+H3501)&lt;IF(TYPE(MATCH($C$8,OFFSET([1]NKC!$E$10,H3501,0):'[1]NKC'!$E$5007,0)+H3501)=16,"",MATCH($C$8,OFFSET([1]NKC!$E$10,H3501,0):'[1]NKC'!$E$5007,0)+H3501),IF(TYPE(MATCH($C$8,OFFSET([1]NKC!$D$10,H3501,0):'[1]NKC'!$D$5007,0)+H3501)=16,"",MATCH($C$8,OFFSET([1]NKC!$D$10,H3501,0):'[1]NKC'!$D$5007,0)+H3501),IF(TYPE(MATCH($C$8,OFFSET([1]NKC!$E$10,H3501,0):'[1]NKC'!$E$5007,0)+H3501)=16,"",MATCH($C$8,OFFSET([1]NKC!$E$10,H3501,0):'[1]NKC'!$E$5007,0)+H3501))</f>
        <v/>
      </c>
    </row>
    <row r="3503" spans="1:8" s="52" customFormat="1" ht="14.25" hidden="1">
      <c r="A3503" s="45" t="str">
        <f ca="1">IF($H3503="","",INDEX([1]NKC!$A$10:$A$5007,$H3503))</f>
        <v/>
      </c>
      <c r="B3503" s="46" t="str">
        <f ca="1">IF($H3503="","",INDEX([1]NKC!$B$10:$B$5007,$H3503))</f>
        <v/>
      </c>
      <c r="C3503" s="47" t="str">
        <f ca="1">IF($H3503="","",INDEX([1]NKC!$C$10:$C$5007,$H3503))</f>
        <v/>
      </c>
      <c r="D3503" s="48" t="str">
        <f ca="1">IF(IF($H3503="","",INDEX([1]NKC!$D$10:$D$5007,$H3503))=$C$8,IF($H3503="","",INDEX([1]NKC!$E$10:$E$5007,$H3503)),IF($H3503="","",INDEX([1]NKC!$D$10:$D$5007,$H3503)))</f>
        <v/>
      </c>
      <c r="E3503" s="49" t="str">
        <f ca="1">IF(IF($H3503="","",INDEX([1]NKC!$E$10:$E$5007,$H3503))=$C$8,"",IF($H3503="","",INDEX([1]NKC!$F$10:$F$5007,$H3503)))</f>
        <v/>
      </c>
      <c r="F3503" s="55" t="str">
        <f ca="1">IF(IF($H3503="","",INDEX([1]NKC!$D$10:$D$5007,$H3503))=$C$8,"",IF($H3503="","",INDEX([1]NKC!$F$10:$F$5007,$H3503)))</f>
        <v/>
      </c>
      <c r="G3503" s="50">
        <f ca="1">IF(SUM(E3503:F3503)=0,0,$G$11+SUM(E$12:$E3503)-SUM(F$12:$F3503))</f>
        <v>0</v>
      </c>
      <c r="H3503" s="51" t="str">
        <f ca="1">IF(IF(TYPE(MATCH($C$8,OFFSET([1]NKC!$D$10,H3502,0):'[1]NKC'!$D$5007,0)+H3502)=16,"",MATCH($C$8,OFFSET([1]NKC!$D$10,H3502,0):'[1]NKC'!$D$5007,0)+H3502)&lt;IF(TYPE(MATCH($C$8,OFFSET([1]NKC!$E$10,H3502,0):'[1]NKC'!$E$5007,0)+H3502)=16,"",MATCH($C$8,OFFSET([1]NKC!$E$10,H3502,0):'[1]NKC'!$E$5007,0)+H3502),IF(TYPE(MATCH($C$8,OFFSET([1]NKC!$D$10,H3502,0):'[1]NKC'!$D$5007,0)+H3502)=16,"",MATCH($C$8,OFFSET([1]NKC!$D$10,H3502,0):'[1]NKC'!$D$5007,0)+H3502),IF(TYPE(MATCH($C$8,OFFSET([1]NKC!$E$10,H3502,0):'[1]NKC'!$E$5007,0)+H3502)=16,"",MATCH($C$8,OFFSET([1]NKC!$E$10,H3502,0):'[1]NKC'!$E$5007,0)+H3502))</f>
        <v/>
      </c>
    </row>
    <row r="3504" spans="1:8" s="52" customFormat="1" ht="14.25" hidden="1">
      <c r="A3504" s="45" t="str">
        <f ca="1">IF($H3504="","",INDEX([1]NKC!$A$10:$A$5007,$H3504))</f>
        <v/>
      </c>
      <c r="B3504" s="46" t="str">
        <f ca="1">IF($H3504="","",INDEX([1]NKC!$B$10:$B$5007,$H3504))</f>
        <v/>
      </c>
      <c r="C3504" s="47" t="str">
        <f ca="1">IF($H3504="","",INDEX([1]NKC!$C$10:$C$5007,$H3504))</f>
        <v/>
      </c>
      <c r="D3504" s="48" t="str">
        <f ca="1">IF(IF($H3504="","",INDEX([1]NKC!$D$10:$D$5007,$H3504))=$C$8,IF($H3504="","",INDEX([1]NKC!$E$10:$E$5007,$H3504)),IF($H3504="","",INDEX([1]NKC!$D$10:$D$5007,$H3504)))</f>
        <v/>
      </c>
      <c r="E3504" s="49" t="str">
        <f ca="1">IF(IF($H3504="","",INDEX([1]NKC!$E$10:$E$5007,$H3504))=$C$8,"",IF($H3504="","",INDEX([1]NKC!$F$10:$F$5007,$H3504)))</f>
        <v/>
      </c>
      <c r="F3504" s="55" t="str">
        <f ca="1">IF(IF($H3504="","",INDEX([1]NKC!$D$10:$D$5007,$H3504))=$C$8,"",IF($H3504="","",INDEX([1]NKC!$F$10:$F$5007,$H3504)))</f>
        <v/>
      </c>
      <c r="G3504" s="50">
        <f ca="1">IF(SUM(E3504:F3504)=0,0,$G$11+SUM(E$12:$E3504)-SUM(F$12:$F3504))</f>
        <v>0</v>
      </c>
      <c r="H3504" s="51" t="str">
        <f ca="1">IF(IF(TYPE(MATCH($C$8,OFFSET([1]NKC!$D$10,H3503,0):'[1]NKC'!$D$5007,0)+H3503)=16,"",MATCH($C$8,OFFSET([1]NKC!$D$10,H3503,0):'[1]NKC'!$D$5007,0)+H3503)&lt;IF(TYPE(MATCH($C$8,OFFSET([1]NKC!$E$10,H3503,0):'[1]NKC'!$E$5007,0)+H3503)=16,"",MATCH($C$8,OFFSET([1]NKC!$E$10,H3503,0):'[1]NKC'!$E$5007,0)+H3503),IF(TYPE(MATCH($C$8,OFFSET([1]NKC!$D$10,H3503,0):'[1]NKC'!$D$5007,0)+H3503)=16,"",MATCH($C$8,OFFSET([1]NKC!$D$10,H3503,0):'[1]NKC'!$D$5007,0)+H3503),IF(TYPE(MATCH($C$8,OFFSET([1]NKC!$E$10,H3503,0):'[1]NKC'!$E$5007,0)+H3503)=16,"",MATCH($C$8,OFFSET([1]NKC!$E$10,H3503,0):'[1]NKC'!$E$5007,0)+H3503))</f>
        <v/>
      </c>
    </row>
    <row r="3505" spans="1:8" s="52" customFormat="1" ht="14.25" hidden="1">
      <c r="A3505" s="45" t="str">
        <f ca="1">IF($H3505="","",INDEX([1]NKC!$A$10:$A$5007,$H3505))</f>
        <v/>
      </c>
      <c r="B3505" s="46" t="str">
        <f ca="1">IF($H3505="","",INDEX([1]NKC!$B$10:$B$5007,$H3505))</f>
        <v/>
      </c>
      <c r="C3505" s="47" t="str">
        <f ca="1">IF($H3505="","",INDEX([1]NKC!$C$10:$C$5007,$H3505))</f>
        <v/>
      </c>
      <c r="D3505" s="48" t="str">
        <f ca="1">IF(IF($H3505="","",INDEX([1]NKC!$D$10:$D$5007,$H3505))=$C$8,IF($H3505="","",INDEX([1]NKC!$E$10:$E$5007,$H3505)),IF($H3505="","",INDEX([1]NKC!$D$10:$D$5007,$H3505)))</f>
        <v/>
      </c>
      <c r="E3505" s="49" t="str">
        <f ca="1">IF(IF($H3505="","",INDEX([1]NKC!$E$10:$E$5007,$H3505))=$C$8,"",IF($H3505="","",INDEX([1]NKC!$F$10:$F$5007,$H3505)))</f>
        <v/>
      </c>
      <c r="F3505" s="55" t="str">
        <f ca="1">IF(IF($H3505="","",INDEX([1]NKC!$D$10:$D$5007,$H3505))=$C$8,"",IF($H3505="","",INDEX([1]NKC!$F$10:$F$5007,$H3505)))</f>
        <v/>
      </c>
      <c r="G3505" s="50">
        <f ca="1">IF(SUM(E3505:F3505)=0,0,$G$11+SUM(E$12:$E3505)-SUM(F$12:$F3505))</f>
        <v>0</v>
      </c>
      <c r="H3505" s="51" t="str">
        <f ca="1">IF(IF(TYPE(MATCH($C$8,OFFSET([1]NKC!$D$10,H3504,0):'[1]NKC'!$D$5007,0)+H3504)=16,"",MATCH($C$8,OFFSET([1]NKC!$D$10,H3504,0):'[1]NKC'!$D$5007,0)+H3504)&lt;IF(TYPE(MATCH($C$8,OFFSET([1]NKC!$E$10,H3504,0):'[1]NKC'!$E$5007,0)+H3504)=16,"",MATCH($C$8,OFFSET([1]NKC!$E$10,H3504,0):'[1]NKC'!$E$5007,0)+H3504),IF(TYPE(MATCH($C$8,OFFSET([1]NKC!$D$10,H3504,0):'[1]NKC'!$D$5007,0)+H3504)=16,"",MATCH($C$8,OFFSET([1]NKC!$D$10,H3504,0):'[1]NKC'!$D$5007,0)+H3504),IF(TYPE(MATCH($C$8,OFFSET([1]NKC!$E$10,H3504,0):'[1]NKC'!$E$5007,0)+H3504)=16,"",MATCH($C$8,OFFSET([1]NKC!$E$10,H3504,0):'[1]NKC'!$E$5007,0)+H3504))</f>
        <v/>
      </c>
    </row>
    <row r="3506" spans="1:8" s="52" customFormat="1" ht="14.25" hidden="1">
      <c r="A3506" s="45" t="str">
        <f ca="1">IF($H3506="","",INDEX([1]NKC!$A$10:$A$5007,$H3506))</f>
        <v/>
      </c>
      <c r="B3506" s="46" t="str">
        <f ca="1">IF($H3506="","",INDEX([1]NKC!$B$10:$B$5007,$H3506))</f>
        <v/>
      </c>
      <c r="C3506" s="47" t="str">
        <f ca="1">IF($H3506="","",INDEX([1]NKC!$C$10:$C$5007,$H3506))</f>
        <v/>
      </c>
      <c r="D3506" s="48" t="str">
        <f ca="1">IF(IF($H3506="","",INDEX([1]NKC!$D$10:$D$5007,$H3506))=$C$8,IF($H3506="","",INDEX([1]NKC!$E$10:$E$5007,$H3506)),IF($H3506="","",INDEX([1]NKC!$D$10:$D$5007,$H3506)))</f>
        <v/>
      </c>
      <c r="E3506" s="49" t="str">
        <f ca="1">IF(IF($H3506="","",INDEX([1]NKC!$E$10:$E$5007,$H3506))=$C$8,"",IF($H3506="","",INDEX([1]NKC!$F$10:$F$5007,$H3506)))</f>
        <v/>
      </c>
      <c r="F3506" s="55" t="str">
        <f ca="1">IF(IF($H3506="","",INDEX([1]NKC!$D$10:$D$5007,$H3506))=$C$8,"",IF($H3506="","",INDEX([1]NKC!$F$10:$F$5007,$H3506)))</f>
        <v/>
      </c>
      <c r="G3506" s="50">
        <f ca="1">IF(SUM(E3506:F3506)=0,0,$G$11+SUM(E$12:$E3506)-SUM(F$12:$F3506))</f>
        <v>0</v>
      </c>
      <c r="H3506" s="51" t="str">
        <f ca="1">IF(IF(TYPE(MATCH($C$8,OFFSET([1]NKC!$D$10,H3505,0):'[1]NKC'!$D$5007,0)+H3505)=16,"",MATCH($C$8,OFFSET([1]NKC!$D$10,H3505,0):'[1]NKC'!$D$5007,0)+H3505)&lt;IF(TYPE(MATCH($C$8,OFFSET([1]NKC!$E$10,H3505,0):'[1]NKC'!$E$5007,0)+H3505)=16,"",MATCH($C$8,OFFSET([1]NKC!$E$10,H3505,0):'[1]NKC'!$E$5007,0)+H3505),IF(TYPE(MATCH($C$8,OFFSET([1]NKC!$D$10,H3505,0):'[1]NKC'!$D$5007,0)+H3505)=16,"",MATCH($C$8,OFFSET([1]NKC!$D$10,H3505,0):'[1]NKC'!$D$5007,0)+H3505),IF(TYPE(MATCH($C$8,OFFSET([1]NKC!$E$10,H3505,0):'[1]NKC'!$E$5007,0)+H3505)=16,"",MATCH($C$8,OFFSET([1]NKC!$E$10,H3505,0):'[1]NKC'!$E$5007,0)+H3505))</f>
        <v/>
      </c>
    </row>
    <row r="3507" spans="1:8" s="52" customFormat="1" ht="14.25" hidden="1">
      <c r="A3507" s="45" t="str">
        <f ca="1">IF($H3507="","",INDEX([1]NKC!$A$10:$A$5007,$H3507))</f>
        <v/>
      </c>
      <c r="B3507" s="46" t="str">
        <f ca="1">IF($H3507="","",INDEX([1]NKC!$B$10:$B$5007,$H3507))</f>
        <v/>
      </c>
      <c r="C3507" s="47" t="str">
        <f ca="1">IF($H3507="","",INDEX([1]NKC!$C$10:$C$5007,$H3507))</f>
        <v/>
      </c>
      <c r="D3507" s="48" t="str">
        <f ca="1">IF(IF($H3507="","",INDEX([1]NKC!$D$10:$D$5007,$H3507))=$C$8,IF($H3507="","",INDEX([1]NKC!$E$10:$E$5007,$H3507)),IF($H3507="","",INDEX([1]NKC!$D$10:$D$5007,$H3507)))</f>
        <v/>
      </c>
      <c r="E3507" s="49" t="str">
        <f ca="1">IF(IF($H3507="","",INDEX([1]NKC!$E$10:$E$5007,$H3507))=$C$8,"",IF($H3507="","",INDEX([1]NKC!$F$10:$F$5007,$H3507)))</f>
        <v/>
      </c>
      <c r="F3507" s="55" t="str">
        <f ca="1">IF(IF($H3507="","",INDEX([1]NKC!$D$10:$D$5007,$H3507))=$C$8,"",IF($H3507="","",INDEX([1]NKC!$F$10:$F$5007,$H3507)))</f>
        <v/>
      </c>
      <c r="G3507" s="50">
        <f ca="1">IF(SUM(E3507:F3507)=0,0,$G$11+SUM(E$12:$E3507)-SUM(F$12:$F3507))</f>
        <v>0</v>
      </c>
      <c r="H3507" s="51" t="str">
        <f ca="1">IF(IF(TYPE(MATCH($C$8,OFFSET([1]NKC!$D$10,H3506,0):'[1]NKC'!$D$5007,0)+H3506)=16,"",MATCH($C$8,OFFSET([1]NKC!$D$10,H3506,0):'[1]NKC'!$D$5007,0)+H3506)&lt;IF(TYPE(MATCH($C$8,OFFSET([1]NKC!$E$10,H3506,0):'[1]NKC'!$E$5007,0)+H3506)=16,"",MATCH($C$8,OFFSET([1]NKC!$E$10,H3506,0):'[1]NKC'!$E$5007,0)+H3506),IF(TYPE(MATCH($C$8,OFFSET([1]NKC!$D$10,H3506,0):'[1]NKC'!$D$5007,0)+H3506)=16,"",MATCH($C$8,OFFSET([1]NKC!$D$10,H3506,0):'[1]NKC'!$D$5007,0)+H3506),IF(TYPE(MATCH($C$8,OFFSET([1]NKC!$E$10,H3506,0):'[1]NKC'!$E$5007,0)+H3506)=16,"",MATCH($C$8,OFFSET([1]NKC!$E$10,H3506,0):'[1]NKC'!$E$5007,0)+H3506))</f>
        <v/>
      </c>
    </row>
    <row r="3508" spans="1:8" s="52" customFormat="1" ht="14.25" hidden="1">
      <c r="A3508" s="45" t="str">
        <f ca="1">IF($H3508="","",INDEX([1]NKC!$A$10:$A$5007,$H3508))</f>
        <v/>
      </c>
      <c r="B3508" s="46" t="str">
        <f ca="1">IF($H3508="","",INDEX([1]NKC!$B$10:$B$5007,$H3508))</f>
        <v/>
      </c>
      <c r="C3508" s="47" t="str">
        <f ca="1">IF($H3508="","",INDEX([1]NKC!$C$10:$C$5007,$H3508))</f>
        <v/>
      </c>
      <c r="D3508" s="48" t="str">
        <f ca="1">IF(IF($H3508="","",INDEX([1]NKC!$D$10:$D$5007,$H3508))=$C$8,IF($H3508="","",INDEX([1]NKC!$E$10:$E$5007,$H3508)),IF($H3508="","",INDEX([1]NKC!$D$10:$D$5007,$H3508)))</f>
        <v/>
      </c>
      <c r="E3508" s="49" t="str">
        <f ca="1">IF(IF($H3508="","",INDEX([1]NKC!$E$10:$E$5007,$H3508))=$C$8,"",IF($H3508="","",INDEX([1]NKC!$F$10:$F$5007,$H3508)))</f>
        <v/>
      </c>
      <c r="F3508" s="55" t="str">
        <f ca="1">IF(IF($H3508="","",INDEX([1]NKC!$D$10:$D$5007,$H3508))=$C$8,"",IF($H3508="","",INDEX([1]NKC!$F$10:$F$5007,$H3508)))</f>
        <v/>
      </c>
      <c r="G3508" s="50">
        <f ca="1">IF(SUM(E3508:F3508)=0,0,$G$11+SUM(E$12:$E3508)-SUM(F$12:$F3508))</f>
        <v>0</v>
      </c>
      <c r="H3508" s="51" t="str">
        <f ca="1">IF(IF(TYPE(MATCH($C$8,OFFSET([1]NKC!$D$10,H3507,0):'[1]NKC'!$D$5007,0)+H3507)=16,"",MATCH($C$8,OFFSET([1]NKC!$D$10,H3507,0):'[1]NKC'!$D$5007,0)+H3507)&lt;IF(TYPE(MATCH($C$8,OFFSET([1]NKC!$E$10,H3507,0):'[1]NKC'!$E$5007,0)+H3507)=16,"",MATCH($C$8,OFFSET([1]NKC!$E$10,H3507,0):'[1]NKC'!$E$5007,0)+H3507),IF(TYPE(MATCH($C$8,OFFSET([1]NKC!$D$10,H3507,0):'[1]NKC'!$D$5007,0)+H3507)=16,"",MATCH($C$8,OFFSET([1]NKC!$D$10,H3507,0):'[1]NKC'!$D$5007,0)+H3507),IF(TYPE(MATCH($C$8,OFFSET([1]NKC!$E$10,H3507,0):'[1]NKC'!$E$5007,0)+H3507)=16,"",MATCH($C$8,OFFSET([1]NKC!$E$10,H3507,0):'[1]NKC'!$E$5007,0)+H3507))</f>
        <v/>
      </c>
    </row>
    <row r="3509" spans="1:8" s="52" customFormat="1" ht="14.25" hidden="1">
      <c r="A3509" s="45" t="str">
        <f ca="1">IF($H3509="","",INDEX([1]NKC!$A$10:$A$5007,$H3509))</f>
        <v/>
      </c>
      <c r="B3509" s="46" t="str">
        <f ca="1">IF($H3509="","",INDEX([1]NKC!$B$10:$B$5007,$H3509))</f>
        <v/>
      </c>
      <c r="C3509" s="47" t="str">
        <f ca="1">IF($H3509="","",INDEX([1]NKC!$C$10:$C$5007,$H3509))</f>
        <v/>
      </c>
      <c r="D3509" s="48" t="str">
        <f ca="1">IF(IF($H3509="","",INDEX([1]NKC!$D$10:$D$5007,$H3509))=$C$8,IF($H3509="","",INDEX([1]NKC!$E$10:$E$5007,$H3509)),IF($H3509="","",INDEX([1]NKC!$D$10:$D$5007,$H3509)))</f>
        <v/>
      </c>
      <c r="E3509" s="49" t="str">
        <f ca="1">IF(IF($H3509="","",INDEX([1]NKC!$E$10:$E$5007,$H3509))=$C$8,"",IF($H3509="","",INDEX([1]NKC!$F$10:$F$5007,$H3509)))</f>
        <v/>
      </c>
      <c r="F3509" s="55" t="str">
        <f ca="1">IF(IF($H3509="","",INDEX([1]NKC!$D$10:$D$5007,$H3509))=$C$8,"",IF($H3509="","",INDEX([1]NKC!$F$10:$F$5007,$H3509)))</f>
        <v/>
      </c>
      <c r="G3509" s="50">
        <f ca="1">IF(SUM(E3509:F3509)=0,0,$G$11+SUM(E$12:$E3509)-SUM(F$12:$F3509))</f>
        <v>0</v>
      </c>
      <c r="H3509" s="51" t="str">
        <f ca="1">IF(IF(TYPE(MATCH($C$8,OFFSET([1]NKC!$D$10,H3508,0):'[1]NKC'!$D$5007,0)+H3508)=16,"",MATCH($C$8,OFFSET([1]NKC!$D$10,H3508,0):'[1]NKC'!$D$5007,0)+H3508)&lt;IF(TYPE(MATCH($C$8,OFFSET([1]NKC!$E$10,H3508,0):'[1]NKC'!$E$5007,0)+H3508)=16,"",MATCH($C$8,OFFSET([1]NKC!$E$10,H3508,0):'[1]NKC'!$E$5007,0)+H3508),IF(TYPE(MATCH($C$8,OFFSET([1]NKC!$D$10,H3508,0):'[1]NKC'!$D$5007,0)+H3508)=16,"",MATCH($C$8,OFFSET([1]NKC!$D$10,H3508,0):'[1]NKC'!$D$5007,0)+H3508),IF(TYPE(MATCH($C$8,OFFSET([1]NKC!$E$10,H3508,0):'[1]NKC'!$E$5007,0)+H3508)=16,"",MATCH($C$8,OFFSET([1]NKC!$E$10,H3508,0):'[1]NKC'!$E$5007,0)+H3508))</f>
        <v/>
      </c>
    </row>
    <row r="3510" spans="1:8" s="52" customFormat="1" ht="14.25" hidden="1">
      <c r="A3510" s="45" t="str">
        <f ca="1">IF($H3510="","",INDEX([1]NKC!$A$10:$A$5007,$H3510))</f>
        <v/>
      </c>
      <c r="B3510" s="46" t="str">
        <f ca="1">IF($H3510="","",INDEX([1]NKC!$B$10:$B$5007,$H3510))</f>
        <v/>
      </c>
      <c r="C3510" s="47" t="str">
        <f ca="1">IF($H3510="","",INDEX([1]NKC!$C$10:$C$5007,$H3510))</f>
        <v/>
      </c>
      <c r="D3510" s="48" t="str">
        <f ca="1">IF(IF($H3510="","",INDEX([1]NKC!$D$10:$D$5007,$H3510))=$C$8,IF($H3510="","",INDEX([1]NKC!$E$10:$E$5007,$H3510)),IF($H3510="","",INDEX([1]NKC!$D$10:$D$5007,$H3510)))</f>
        <v/>
      </c>
      <c r="E3510" s="49" t="str">
        <f ca="1">IF(IF($H3510="","",INDEX([1]NKC!$E$10:$E$5007,$H3510))=$C$8,"",IF($H3510="","",INDEX([1]NKC!$F$10:$F$5007,$H3510)))</f>
        <v/>
      </c>
      <c r="F3510" s="55" t="str">
        <f ca="1">IF(IF($H3510="","",INDEX([1]NKC!$D$10:$D$5007,$H3510))=$C$8,"",IF($H3510="","",INDEX([1]NKC!$F$10:$F$5007,$H3510)))</f>
        <v/>
      </c>
      <c r="G3510" s="50">
        <f ca="1">IF(SUM(E3510:F3510)=0,0,$G$11+SUM(E$12:$E3510)-SUM(F$12:$F3510))</f>
        <v>0</v>
      </c>
      <c r="H3510" s="51" t="str">
        <f ca="1">IF(IF(TYPE(MATCH($C$8,OFFSET([1]NKC!$D$10,H3509,0):'[1]NKC'!$D$5007,0)+H3509)=16,"",MATCH($C$8,OFFSET([1]NKC!$D$10,H3509,0):'[1]NKC'!$D$5007,0)+H3509)&lt;IF(TYPE(MATCH($C$8,OFFSET([1]NKC!$E$10,H3509,0):'[1]NKC'!$E$5007,0)+H3509)=16,"",MATCH($C$8,OFFSET([1]NKC!$E$10,H3509,0):'[1]NKC'!$E$5007,0)+H3509),IF(TYPE(MATCH($C$8,OFFSET([1]NKC!$D$10,H3509,0):'[1]NKC'!$D$5007,0)+H3509)=16,"",MATCH($C$8,OFFSET([1]NKC!$D$10,H3509,0):'[1]NKC'!$D$5007,0)+H3509),IF(TYPE(MATCH($C$8,OFFSET([1]NKC!$E$10,H3509,0):'[1]NKC'!$E$5007,0)+H3509)=16,"",MATCH($C$8,OFFSET([1]NKC!$E$10,H3509,0):'[1]NKC'!$E$5007,0)+H3509))</f>
        <v/>
      </c>
    </row>
    <row r="3511" spans="1:8" s="52" customFormat="1" ht="14.25" hidden="1">
      <c r="A3511" s="45" t="str">
        <f ca="1">IF($H3511="","",INDEX([1]NKC!$A$10:$A$5007,$H3511))</f>
        <v/>
      </c>
      <c r="B3511" s="46" t="str">
        <f ca="1">IF($H3511="","",INDEX([1]NKC!$B$10:$B$5007,$H3511))</f>
        <v/>
      </c>
      <c r="C3511" s="47" t="str">
        <f ca="1">IF($H3511="","",INDEX([1]NKC!$C$10:$C$5007,$H3511))</f>
        <v/>
      </c>
      <c r="D3511" s="48" t="str">
        <f ca="1">IF(IF($H3511="","",INDEX([1]NKC!$D$10:$D$5007,$H3511))=$C$8,IF($H3511="","",INDEX([1]NKC!$E$10:$E$5007,$H3511)),IF($H3511="","",INDEX([1]NKC!$D$10:$D$5007,$H3511)))</f>
        <v/>
      </c>
      <c r="E3511" s="49" t="str">
        <f ca="1">IF(IF($H3511="","",INDEX([1]NKC!$E$10:$E$5007,$H3511))=$C$8,"",IF($H3511="","",INDEX([1]NKC!$F$10:$F$5007,$H3511)))</f>
        <v/>
      </c>
      <c r="F3511" s="55" t="str">
        <f ca="1">IF(IF($H3511="","",INDEX([1]NKC!$D$10:$D$5007,$H3511))=$C$8,"",IF($H3511="","",INDEX([1]NKC!$F$10:$F$5007,$H3511)))</f>
        <v/>
      </c>
      <c r="G3511" s="50">
        <f ca="1">IF(SUM(E3511:F3511)=0,0,$G$11+SUM(E$12:$E3511)-SUM(F$12:$F3511))</f>
        <v>0</v>
      </c>
      <c r="H3511" s="51" t="str">
        <f ca="1">IF(IF(TYPE(MATCH($C$8,OFFSET([1]NKC!$D$10,H3510,0):'[1]NKC'!$D$5007,0)+H3510)=16,"",MATCH($C$8,OFFSET([1]NKC!$D$10,H3510,0):'[1]NKC'!$D$5007,0)+H3510)&lt;IF(TYPE(MATCH($C$8,OFFSET([1]NKC!$E$10,H3510,0):'[1]NKC'!$E$5007,0)+H3510)=16,"",MATCH($C$8,OFFSET([1]NKC!$E$10,H3510,0):'[1]NKC'!$E$5007,0)+H3510),IF(TYPE(MATCH($C$8,OFFSET([1]NKC!$D$10,H3510,0):'[1]NKC'!$D$5007,0)+H3510)=16,"",MATCH($C$8,OFFSET([1]NKC!$D$10,H3510,0):'[1]NKC'!$D$5007,0)+H3510),IF(TYPE(MATCH($C$8,OFFSET([1]NKC!$E$10,H3510,0):'[1]NKC'!$E$5007,0)+H3510)=16,"",MATCH($C$8,OFFSET([1]NKC!$E$10,H3510,0):'[1]NKC'!$E$5007,0)+H3510))</f>
        <v/>
      </c>
    </row>
    <row r="3512" spans="1:8" s="52" customFormat="1" ht="14.25" hidden="1">
      <c r="A3512" s="45" t="str">
        <f ca="1">IF($H3512="","",INDEX([1]NKC!$A$10:$A$5007,$H3512))</f>
        <v/>
      </c>
      <c r="B3512" s="46" t="str">
        <f ca="1">IF($H3512="","",INDEX([1]NKC!$B$10:$B$5007,$H3512))</f>
        <v/>
      </c>
      <c r="C3512" s="47" t="str">
        <f ca="1">IF($H3512="","",INDEX([1]NKC!$C$10:$C$5007,$H3512))</f>
        <v/>
      </c>
      <c r="D3512" s="48" t="str">
        <f ca="1">IF(IF($H3512="","",INDEX([1]NKC!$D$10:$D$5007,$H3512))=$C$8,IF($H3512="","",INDEX([1]NKC!$E$10:$E$5007,$H3512)),IF($H3512="","",INDEX([1]NKC!$D$10:$D$5007,$H3512)))</f>
        <v/>
      </c>
      <c r="E3512" s="49" t="str">
        <f ca="1">IF(IF($H3512="","",INDEX([1]NKC!$E$10:$E$5007,$H3512))=$C$8,"",IF($H3512="","",INDEX([1]NKC!$F$10:$F$5007,$H3512)))</f>
        <v/>
      </c>
      <c r="F3512" s="55" t="str">
        <f ca="1">IF(IF($H3512="","",INDEX([1]NKC!$D$10:$D$5007,$H3512))=$C$8,"",IF($H3512="","",INDEX([1]NKC!$F$10:$F$5007,$H3512)))</f>
        <v/>
      </c>
      <c r="G3512" s="50">
        <f ca="1">IF(SUM(E3512:F3512)=0,0,$G$11+SUM(E$12:$E3512)-SUM(F$12:$F3512))</f>
        <v>0</v>
      </c>
      <c r="H3512" s="51" t="str">
        <f ca="1">IF(IF(TYPE(MATCH($C$8,OFFSET([1]NKC!$D$10,H3511,0):'[1]NKC'!$D$5007,0)+H3511)=16,"",MATCH($C$8,OFFSET([1]NKC!$D$10,H3511,0):'[1]NKC'!$D$5007,0)+H3511)&lt;IF(TYPE(MATCH($C$8,OFFSET([1]NKC!$E$10,H3511,0):'[1]NKC'!$E$5007,0)+H3511)=16,"",MATCH($C$8,OFFSET([1]NKC!$E$10,H3511,0):'[1]NKC'!$E$5007,0)+H3511),IF(TYPE(MATCH($C$8,OFFSET([1]NKC!$D$10,H3511,0):'[1]NKC'!$D$5007,0)+H3511)=16,"",MATCH($C$8,OFFSET([1]NKC!$D$10,H3511,0):'[1]NKC'!$D$5007,0)+H3511),IF(TYPE(MATCH($C$8,OFFSET([1]NKC!$E$10,H3511,0):'[1]NKC'!$E$5007,0)+H3511)=16,"",MATCH($C$8,OFFSET([1]NKC!$E$10,H3511,0):'[1]NKC'!$E$5007,0)+H3511))</f>
        <v/>
      </c>
    </row>
    <row r="3513" spans="1:8" s="52" customFormat="1" ht="14.25" hidden="1">
      <c r="A3513" s="45" t="str">
        <f ca="1">IF($H3513="","",INDEX([1]NKC!$A$10:$A$5007,$H3513))</f>
        <v/>
      </c>
      <c r="B3513" s="46" t="str">
        <f ca="1">IF($H3513="","",INDEX([1]NKC!$B$10:$B$5007,$H3513))</f>
        <v/>
      </c>
      <c r="C3513" s="47" t="str">
        <f ca="1">IF($H3513="","",INDEX([1]NKC!$C$10:$C$5007,$H3513))</f>
        <v/>
      </c>
      <c r="D3513" s="48" t="str">
        <f ca="1">IF(IF($H3513="","",INDEX([1]NKC!$D$10:$D$5007,$H3513))=$C$8,IF($H3513="","",INDEX([1]NKC!$E$10:$E$5007,$H3513)),IF($H3513="","",INDEX([1]NKC!$D$10:$D$5007,$H3513)))</f>
        <v/>
      </c>
      <c r="E3513" s="49" t="str">
        <f ca="1">IF(IF($H3513="","",INDEX([1]NKC!$E$10:$E$5007,$H3513))=$C$8,"",IF($H3513="","",INDEX([1]NKC!$F$10:$F$5007,$H3513)))</f>
        <v/>
      </c>
      <c r="F3513" s="55" t="str">
        <f ca="1">IF(IF($H3513="","",INDEX([1]NKC!$D$10:$D$5007,$H3513))=$C$8,"",IF($H3513="","",INDEX([1]NKC!$F$10:$F$5007,$H3513)))</f>
        <v/>
      </c>
      <c r="G3513" s="50">
        <f ca="1">IF(SUM(E3513:F3513)=0,0,$G$11+SUM(E$12:$E3513)-SUM(F$12:$F3513))</f>
        <v>0</v>
      </c>
      <c r="H3513" s="51" t="str">
        <f ca="1">IF(IF(TYPE(MATCH($C$8,OFFSET([1]NKC!$D$10,H3512,0):'[1]NKC'!$D$5007,0)+H3512)=16,"",MATCH($C$8,OFFSET([1]NKC!$D$10,H3512,0):'[1]NKC'!$D$5007,0)+H3512)&lt;IF(TYPE(MATCH($C$8,OFFSET([1]NKC!$E$10,H3512,0):'[1]NKC'!$E$5007,0)+H3512)=16,"",MATCH($C$8,OFFSET([1]NKC!$E$10,H3512,0):'[1]NKC'!$E$5007,0)+H3512),IF(TYPE(MATCH($C$8,OFFSET([1]NKC!$D$10,H3512,0):'[1]NKC'!$D$5007,0)+H3512)=16,"",MATCH($C$8,OFFSET([1]NKC!$D$10,H3512,0):'[1]NKC'!$D$5007,0)+H3512),IF(TYPE(MATCH($C$8,OFFSET([1]NKC!$E$10,H3512,0):'[1]NKC'!$E$5007,0)+H3512)=16,"",MATCH($C$8,OFFSET([1]NKC!$E$10,H3512,0):'[1]NKC'!$E$5007,0)+H3512))</f>
        <v/>
      </c>
    </row>
    <row r="3514" spans="1:8" s="52" customFormat="1" ht="14.25" hidden="1">
      <c r="A3514" s="45" t="str">
        <f ca="1">IF($H3514="","",INDEX([1]NKC!$A$10:$A$5007,$H3514))</f>
        <v/>
      </c>
      <c r="B3514" s="46" t="str">
        <f ca="1">IF($H3514="","",INDEX([1]NKC!$B$10:$B$5007,$H3514))</f>
        <v/>
      </c>
      <c r="C3514" s="47" t="str">
        <f ca="1">IF($H3514="","",INDEX([1]NKC!$C$10:$C$5007,$H3514))</f>
        <v/>
      </c>
      <c r="D3514" s="48" t="str">
        <f ca="1">IF(IF($H3514="","",INDEX([1]NKC!$D$10:$D$5007,$H3514))=$C$8,IF($H3514="","",INDEX([1]NKC!$E$10:$E$5007,$H3514)),IF($H3514="","",INDEX([1]NKC!$D$10:$D$5007,$H3514)))</f>
        <v/>
      </c>
      <c r="E3514" s="49" t="str">
        <f ca="1">IF(IF($H3514="","",INDEX([1]NKC!$E$10:$E$5007,$H3514))=$C$8,"",IF($H3514="","",INDEX([1]NKC!$F$10:$F$5007,$H3514)))</f>
        <v/>
      </c>
      <c r="F3514" s="55" t="str">
        <f ca="1">IF(IF($H3514="","",INDEX([1]NKC!$D$10:$D$5007,$H3514))=$C$8,"",IF($H3514="","",INDEX([1]NKC!$F$10:$F$5007,$H3514)))</f>
        <v/>
      </c>
      <c r="G3514" s="50">
        <f ca="1">IF(SUM(E3514:F3514)=0,0,$G$11+SUM(E$12:$E3514)-SUM(F$12:$F3514))</f>
        <v>0</v>
      </c>
      <c r="H3514" s="51" t="str">
        <f ca="1">IF(IF(TYPE(MATCH($C$8,OFFSET([1]NKC!$D$10,H3513,0):'[1]NKC'!$D$5007,0)+H3513)=16,"",MATCH($C$8,OFFSET([1]NKC!$D$10,H3513,0):'[1]NKC'!$D$5007,0)+H3513)&lt;IF(TYPE(MATCH($C$8,OFFSET([1]NKC!$E$10,H3513,0):'[1]NKC'!$E$5007,0)+H3513)=16,"",MATCH($C$8,OFFSET([1]NKC!$E$10,H3513,0):'[1]NKC'!$E$5007,0)+H3513),IF(TYPE(MATCH($C$8,OFFSET([1]NKC!$D$10,H3513,0):'[1]NKC'!$D$5007,0)+H3513)=16,"",MATCH($C$8,OFFSET([1]NKC!$D$10,H3513,0):'[1]NKC'!$D$5007,0)+H3513),IF(TYPE(MATCH($C$8,OFFSET([1]NKC!$E$10,H3513,0):'[1]NKC'!$E$5007,0)+H3513)=16,"",MATCH($C$8,OFFSET([1]NKC!$E$10,H3513,0):'[1]NKC'!$E$5007,0)+H3513))</f>
        <v/>
      </c>
    </row>
    <row r="3515" spans="1:8" s="52" customFormat="1" ht="14.25" hidden="1">
      <c r="A3515" s="45" t="str">
        <f ca="1">IF($H3515="","",INDEX([1]NKC!$A$10:$A$5007,$H3515))</f>
        <v/>
      </c>
      <c r="B3515" s="46" t="str">
        <f ca="1">IF($H3515="","",INDEX([1]NKC!$B$10:$B$5007,$H3515))</f>
        <v/>
      </c>
      <c r="C3515" s="47" t="str">
        <f ca="1">IF($H3515="","",INDEX([1]NKC!$C$10:$C$5007,$H3515))</f>
        <v/>
      </c>
      <c r="D3515" s="48" t="str">
        <f ca="1">IF(IF($H3515="","",INDEX([1]NKC!$D$10:$D$5007,$H3515))=$C$8,IF($H3515="","",INDEX([1]NKC!$E$10:$E$5007,$H3515)),IF($H3515="","",INDEX([1]NKC!$D$10:$D$5007,$H3515)))</f>
        <v/>
      </c>
      <c r="E3515" s="49" t="str">
        <f ca="1">IF(IF($H3515="","",INDEX([1]NKC!$E$10:$E$5007,$H3515))=$C$8,"",IF($H3515="","",INDEX([1]NKC!$F$10:$F$5007,$H3515)))</f>
        <v/>
      </c>
      <c r="F3515" s="55" t="str">
        <f ca="1">IF(IF($H3515="","",INDEX([1]NKC!$D$10:$D$5007,$H3515))=$C$8,"",IF($H3515="","",INDEX([1]NKC!$F$10:$F$5007,$H3515)))</f>
        <v/>
      </c>
      <c r="G3515" s="50">
        <f ca="1">IF(SUM(E3515:F3515)=0,0,$G$11+SUM(E$12:$E3515)-SUM(F$12:$F3515))</f>
        <v>0</v>
      </c>
      <c r="H3515" s="51" t="str">
        <f ca="1">IF(IF(TYPE(MATCH($C$8,OFFSET([1]NKC!$D$10,H3514,0):'[1]NKC'!$D$5007,0)+H3514)=16,"",MATCH($C$8,OFFSET([1]NKC!$D$10,H3514,0):'[1]NKC'!$D$5007,0)+H3514)&lt;IF(TYPE(MATCH($C$8,OFFSET([1]NKC!$E$10,H3514,0):'[1]NKC'!$E$5007,0)+H3514)=16,"",MATCH($C$8,OFFSET([1]NKC!$E$10,H3514,0):'[1]NKC'!$E$5007,0)+H3514),IF(TYPE(MATCH($C$8,OFFSET([1]NKC!$D$10,H3514,0):'[1]NKC'!$D$5007,0)+H3514)=16,"",MATCH($C$8,OFFSET([1]NKC!$D$10,H3514,0):'[1]NKC'!$D$5007,0)+H3514),IF(TYPE(MATCH($C$8,OFFSET([1]NKC!$E$10,H3514,0):'[1]NKC'!$E$5007,0)+H3514)=16,"",MATCH($C$8,OFFSET([1]NKC!$E$10,H3514,0):'[1]NKC'!$E$5007,0)+H3514))</f>
        <v/>
      </c>
    </row>
    <row r="3516" spans="1:8" s="52" customFormat="1" ht="14.25" hidden="1">
      <c r="A3516" s="45" t="str">
        <f ca="1">IF($H3516="","",INDEX([1]NKC!$A$10:$A$5007,$H3516))</f>
        <v/>
      </c>
      <c r="B3516" s="46" t="str">
        <f ca="1">IF($H3516="","",INDEX([1]NKC!$B$10:$B$5007,$H3516))</f>
        <v/>
      </c>
      <c r="C3516" s="47" t="str">
        <f ca="1">IF($H3516="","",INDEX([1]NKC!$C$10:$C$5007,$H3516))</f>
        <v/>
      </c>
      <c r="D3516" s="48" t="str">
        <f ca="1">IF(IF($H3516="","",INDEX([1]NKC!$D$10:$D$5007,$H3516))=$C$8,IF($H3516="","",INDEX([1]NKC!$E$10:$E$5007,$H3516)),IF($H3516="","",INDEX([1]NKC!$D$10:$D$5007,$H3516)))</f>
        <v/>
      </c>
      <c r="E3516" s="49" t="str">
        <f ca="1">IF(IF($H3516="","",INDEX([1]NKC!$E$10:$E$5007,$H3516))=$C$8,"",IF($H3516="","",INDEX([1]NKC!$F$10:$F$5007,$H3516)))</f>
        <v/>
      </c>
      <c r="F3516" s="55" t="str">
        <f ca="1">IF(IF($H3516="","",INDEX([1]NKC!$D$10:$D$5007,$H3516))=$C$8,"",IF($H3516="","",INDEX([1]NKC!$F$10:$F$5007,$H3516)))</f>
        <v/>
      </c>
      <c r="G3516" s="50">
        <f ca="1">IF(SUM(E3516:F3516)=0,0,$G$11+SUM(E$12:$E3516)-SUM(F$12:$F3516))</f>
        <v>0</v>
      </c>
      <c r="H3516" s="51" t="str">
        <f ca="1">IF(IF(TYPE(MATCH($C$8,OFFSET([1]NKC!$D$10,H3515,0):'[1]NKC'!$D$5007,0)+H3515)=16,"",MATCH($C$8,OFFSET([1]NKC!$D$10,H3515,0):'[1]NKC'!$D$5007,0)+H3515)&lt;IF(TYPE(MATCH($C$8,OFFSET([1]NKC!$E$10,H3515,0):'[1]NKC'!$E$5007,0)+H3515)=16,"",MATCH($C$8,OFFSET([1]NKC!$E$10,H3515,0):'[1]NKC'!$E$5007,0)+H3515),IF(TYPE(MATCH($C$8,OFFSET([1]NKC!$D$10,H3515,0):'[1]NKC'!$D$5007,0)+H3515)=16,"",MATCH($C$8,OFFSET([1]NKC!$D$10,H3515,0):'[1]NKC'!$D$5007,0)+H3515),IF(TYPE(MATCH($C$8,OFFSET([1]NKC!$E$10,H3515,0):'[1]NKC'!$E$5007,0)+H3515)=16,"",MATCH($C$8,OFFSET([1]NKC!$E$10,H3515,0):'[1]NKC'!$E$5007,0)+H3515))</f>
        <v/>
      </c>
    </row>
    <row r="3517" spans="1:8" s="52" customFormat="1" ht="14.25" hidden="1">
      <c r="A3517" s="45" t="str">
        <f ca="1">IF($H3517="","",INDEX([1]NKC!$A$10:$A$5007,$H3517))</f>
        <v/>
      </c>
      <c r="B3517" s="46" t="str">
        <f ca="1">IF($H3517="","",INDEX([1]NKC!$B$10:$B$5007,$H3517))</f>
        <v/>
      </c>
      <c r="C3517" s="47" t="str">
        <f ca="1">IF($H3517="","",INDEX([1]NKC!$C$10:$C$5007,$H3517))</f>
        <v/>
      </c>
      <c r="D3517" s="48" t="str">
        <f ca="1">IF(IF($H3517="","",INDEX([1]NKC!$D$10:$D$5007,$H3517))=$C$8,IF($H3517="","",INDEX([1]NKC!$E$10:$E$5007,$H3517)),IF($H3517="","",INDEX([1]NKC!$D$10:$D$5007,$H3517)))</f>
        <v/>
      </c>
      <c r="E3517" s="49" t="str">
        <f ca="1">IF(IF($H3517="","",INDEX([1]NKC!$E$10:$E$5007,$H3517))=$C$8,"",IF($H3517="","",INDEX([1]NKC!$F$10:$F$5007,$H3517)))</f>
        <v/>
      </c>
      <c r="F3517" s="55" t="str">
        <f ca="1">IF(IF($H3517="","",INDEX([1]NKC!$D$10:$D$5007,$H3517))=$C$8,"",IF($H3517="","",INDEX([1]NKC!$F$10:$F$5007,$H3517)))</f>
        <v/>
      </c>
      <c r="G3517" s="50">
        <f ca="1">IF(SUM(E3517:F3517)=0,0,$G$11+SUM(E$12:$E3517)-SUM(F$12:$F3517))</f>
        <v>0</v>
      </c>
      <c r="H3517" s="51" t="str">
        <f ca="1">IF(IF(TYPE(MATCH($C$8,OFFSET([1]NKC!$D$10,H3516,0):'[1]NKC'!$D$5007,0)+H3516)=16,"",MATCH($C$8,OFFSET([1]NKC!$D$10,H3516,0):'[1]NKC'!$D$5007,0)+H3516)&lt;IF(TYPE(MATCH($C$8,OFFSET([1]NKC!$E$10,H3516,0):'[1]NKC'!$E$5007,0)+H3516)=16,"",MATCH($C$8,OFFSET([1]NKC!$E$10,H3516,0):'[1]NKC'!$E$5007,0)+H3516),IF(TYPE(MATCH($C$8,OFFSET([1]NKC!$D$10,H3516,0):'[1]NKC'!$D$5007,0)+H3516)=16,"",MATCH($C$8,OFFSET([1]NKC!$D$10,H3516,0):'[1]NKC'!$D$5007,0)+H3516),IF(TYPE(MATCH($C$8,OFFSET([1]NKC!$E$10,H3516,0):'[1]NKC'!$E$5007,0)+H3516)=16,"",MATCH($C$8,OFFSET([1]NKC!$E$10,H3516,0):'[1]NKC'!$E$5007,0)+H3516))</f>
        <v/>
      </c>
    </row>
    <row r="3518" spans="1:8" s="52" customFormat="1" ht="14.25" hidden="1">
      <c r="A3518" s="45" t="str">
        <f ca="1">IF($H3518="","",INDEX([1]NKC!$A$10:$A$5007,$H3518))</f>
        <v/>
      </c>
      <c r="B3518" s="46" t="str">
        <f ca="1">IF($H3518="","",INDEX([1]NKC!$B$10:$B$5007,$H3518))</f>
        <v/>
      </c>
      <c r="C3518" s="47" t="str">
        <f ca="1">IF($H3518="","",INDEX([1]NKC!$C$10:$C$5007,$H3518))</f>
        <v/>
      </c>
      <c r="D3518" s="48" t="str">
        <f ca="1">IF(IF($H3518="","",INDEX([1]NKC!$D$10:$D$5007,$H3518))=$C$8,IF($H3518="","",INDEX([1]NKC!$E$10:$E$5007,$H3518)),IF($H3518="","",INDEX([1]NKC!$D$10:$D$5007,$H3518)))</f>
        <v/>
      </c>
      <c r="E3518" s="49" t="str">
        <f ca="1">IF(IF($H3518="","",INDEX([1]NKC!$E$10:$E$5007,$H3518))=$C$8,"",IF($H3518="","",INDEX([1]NKC!$F$10:$F$5007,$H3518)))</f>
        <v/>
      </c>
      <c r="F3518" s="55" t="str">
        <f ca="1">IF(IF($H3518="","",INDEX([1]NKC!$D$10:$D$5007,$H3518))=$C$8,"",IF($H3518="","",INDEX([1]NKC!$F$10:$F$5007,$H3518)))</f>
        <v/>
      </c>
      <c r="G3518" s="50">
        <f ca="1">IF(SUM(E3518:F3518)=0,0,$G$11+SUM(E$12:$E3518)-SUM(F$12:$F3518))</f>
        <v>0</v>
      </c>
      <c r="H3518" s="51" t="str">
        <f ca="1">IF(IF(TYPE(MATCH($C$8,OFFSET([1]NKC!$D$10,H3517,0):'[1]NKC'!$D$5007,0)+H3517)=16,"",MATCH($C$8,OFFSET([1]NKC!$D$10,H3517,0):'[1]NKC'!$D$5007,0)+H3517)&lt;IF(TYPE(MATCH($C$8,OFFSET([1]NKC!$E$10,H3517,0):'[1]NKC'!$E$5007,0)+H3517)=16,"",MATCH($C$8,OFFSET([1]NKC!$E$10,H3517,0):'[1]NKC'!$E$5007,0)+H3517),IF(TYPE(MATCH($C$8,OFFSET([1]NKC!$D$10,H3517,0):'[1]NKC'!$D$5007,0)+H3517)=16,"",MATCH($C$8,OFFSET([1]NKC!$D$10,H3517,0):'[1]NKC'!$D$5007,0)+H3517),IF(TYPE(MATCH($C$8,OFFSET([1]NKC!$E$10,H3517,0):'[1]NKC'!$E$5007,0)+H3517)=16,"",MATCH($C$8,OFFSET([1]NKC!$E$10,H3517,0):'[1]NKC'!$E$5007,0)+H3517))</f>
        <v/>
      </c>
    </row>
    <row r="3519" spans="1:8" s="52" customFormat="1" ht="14.25" hidden="1">
      <c r="A3519" s="45" t="str">
        <f ca="1">IF($H3519="","",INDEX([1]NKC!$A$10:$A$5007,$H3519))</f>
        <v/>
      </c>
      <c r="B3519" s="46" t="str">
        <f ca="1">IF($H3519="","",INDEX([1]NKC!$B$10:$B$5007,$H3519))</f>
        <v/>
      </c>
      <c r="C3519" s="47" t="str">
        <f ca="1">IF($H3519="","",INDEX([1]NKC!$C$10:$C$5007,$H3519))</f>
        <v/>
      </c>
      <c r="D3519" s="48" t="str">
        <f ca="1">IF(IF($H3519="","",INDEX([1]NKC!$D$10:$D$5007,$H3519))=$C$8,IF($H3519="","",INDEX([1]NKC!$E$10:$E$5007,$H3519)),IF($H3519="","",INDEX([1]NKC!$D$10:$D$5007,$H3519)))</f>
        <v/>
      </c>
      <c r="E3519" s="49" t="str">
        <f ca="1">IF(IF($H3519="","",INDEX([1]NKC!$E$10:$E$5007,$H3519))=$C$8,"",IF($H3519="","",INDEX([1]NKC!$F$10:$F$5007,$H3519)))</f>
        <v/>
      </c>
      <c r="F3519" s="55" t="str">
        <f ca="1">IF(IF($H3519="","",INDEX([1]NKC!$D$10:$D$5007,$H3519))=$C$8,"",IF($H3519="","",INDEX([1]NKC!$F$10:$F$5007,$H3519)))</f>
        <v/>
      </c>
      <c r="G3519" s="50">
        <f ca="1">IF(SUM(E3519:F3519)=0,0,$G$11+SUM(E$12:$E3519)-SUM(F$12:$F3519))</f>
        <v>0</v>
      </c>
      <c r="H3519" s="51" t="str">
        <f ca="1">IF(IF(TYPE(MATCH($C$8,OFFSET([1]NKC!$D$10,H3518,0):'[1]NKC'!$D$5007,0)+H3518)=16,"",MATCH($C$8,OFFSET([1]NKC!$D$10,H3518,0):'[1]NKC'!$D$5007,0)+H3518)&lt;IF(TYPE(MATCH($C$8,OFFSET([1]NKC!$E$10,H3518,0):'[1]NKC'!$E$5007,0)+H3518)=16,"",MATCH($C$8,OFFSET([1]NKC!$E$10,H3518,0):'[1]NKC'!$E$5007,0)+H3518),IF(TYPE(MATCH($C$8,OFFSET([1]NKC!$D$10,H3518,0):'[1]NKC'!$D$5007,0)+H3518)=16,"",MATCH($C$8,OFFSET([1]NKC!$D$10,H3518,0):'[1]NKC'!$D$5007,0)+H3518),IF(TYPE(MATCH($C$8,OFFSET([1]NKC!$E$10,H3518,0):'[1]NKC'!$E$5007,0)+H3518)=16,"",MATCH($C$8,OFFSET([1]NKC!$E$10,H3518,0):'[1]NKC'!$E$5007,0)+H3518))</f>
        <v/>
      </c>
    </row>
    <row r="3520" spans="1:8" s="52" customFormat="1" ht="14.25" hidden="1">
      <c r="A3520" s="45" t="str">
        <f ca="1">IF($H3520="","",INDEX([1]NKC!$A$10:$A$5007,$H3520))</f>
        <v/>
      </c>
      <c r="B3520" s="46" t="str">
        <f ca="1">IF($H3520="","",INDEX([1]NKC!$B$10:$B$5007,$H3520))</f>
        <v/>
      </c>
      <c r="C3520" s="47" t="str">
        <f ca="1">IF($H3520="","",INDEX([1]NKC!$C$10:$C$5007,$H3520))</f>
        <v/>
      </c>
      <c r="D3520" s="48" t="str">
        <f ca="1">IF(IF($H3520="","",INDEX([1]NKC!$D$10:$D$5007,$H3520))=$C$8,IF($H3520="","",INDEX([1]NKC!$E$10:$E$5007,$H3520)),IF($H3520="","",INDEX([1]NKC!$D$10:$D$5007,$H3520)))</f>
        <v/>
      </c>
      <c r="E3520" s="49" t="str">
        <f ca="1">IF(IF($H3520="","",INDEX([1]NKC!$E$10:$E$5007,$H3520))=$C$8,"",IF($H3520="","",INDEX([1]NKC!$F$10:$F$5007,$H3520)))</f>
        <v/>
      </c>
      <c r="F3520" s="55" t="str">
        <f ca="1">IF(IF($H3520="","",INDEX([1]NKC!$D$10:$D$5007,$H3520))=$C$8,"",IF($H3520="","",INDEX([1]NKC!$F$10:$F$5007,$H3520)))</f>
        <v/>
      </c>
      <c r="G3520" s="50">
        <f ca="1">IF(SUM(E3520:F3520)=0,0,$G$11+SUM(E$12:$E3520)-SUM(F$12:$F3520))</f>
        <v>0</v>
      </c>
      <c r="H3520" s="51" t="str">
        <f ca="1">IF(IF(TYPE(MATCH($C$8,OFFSET([1]NKC!$D$10,H3519,0):'[1]NKC'!$D$5007,0)+H3519)=16,"",MATCH($C$8,OFFSET([1]NKC!$D$10,H3519,0):'[1]NKC'!$D$5007,0)+H3519)&lt;IF(TYPE(MATCH($C$8,OFFSET([1]NKC!$E$10,H3519,0):'[1]NKC'!$E$5007,0)+H3519)=16,"",MATCH($C$8,OFFSET([1]NKC!$E$10,H3519,0):'[1]NKC'!$E$5007,0)+H3519),IF(TYPE(MATCH($C$8,OFFSET([1]NKC!$D$10,H3519,0):'[1]NKC'!$D$5007,0)+H3519)=16,"",MATCH($C$8,OFFSET([1]NKC!$D$10,H3519,0):'[1]NKC'!$D$5007,0)+H3519),IF(TYPE(MATCH($C$8,OFFSET([1]NKC!$E$10,H3519,0):'[1]NKC'!$E$5007,0)+H3519)=16,"",MATCH($C$8,OFFSET([1]NKC!$E$10,H3519,0):'[1]NKC'!$E$5007,0)+H3519))</f>
        <v/>
      </c>
    </row>
    <row r="3521" spans="1:8" s="52" customFormat="1" ht="14.25" hidden="1">
      <c r="A3521" s="45" t="str">
        <f ca="1">IF($H3521="","",INDEX([1]NKC!$A$10:$A$5007,$H3521))</f>
        <v/>
      </c>
      <c r="B3521" s="46" t="str">
        <f ca="1">IF($H3521="","",INDEX([1]NKC!$B$10:$B$5007,$H3521))</f>
        <v/>
      </c>
      <c r="C3521" s="47" t="str">
        <f ca="1">IF($H3521="","",INDEX([1]NKC!$C$10:$C$5007,$H3521))</f>
        <v/>
      </c>
      <c r="D3521" s="48" t="str">
        <f ca="1">IF(IF($H3521="","",INDEX([1]NKC!$D$10:$D$5007,$H3521))=$C$8,IF($H3521="","",INDEX([1]NKC!$E$10:$E$5007,$H3521)),IF($H3521="","",INDEX([1]NKC!$D$10:$D$5007,$H3521)))</f>
        <v/>
      </c>
      <c r="E3521" s="49" t="str">
        <f ca="1">IF(IF($H3521="","",INDEX([1]NKC!$E$10:$E$5007,$H3521))=$C$8,"",IF($H3521="","",INDEX([1]NKC!$F$10:$F$5007,$H3521)))</f>
        <v/>
      </c>
      <c r="F3521" s="55" t="str">
        <f ca="1">IF(IF($H3521="","",INDEX([1]NKC!$D$10:$D$5007,$H3521))=$C$8,"",IF($H3521="","",INDEX([1]NKC!$F$10:$F$5007,$H3521)))</f>
        <v/>
      </c>
      <c r="G3521" s="50">
        <f ca="1">IF(SUM(E3521:F3521)=0,0,$G$11+SUM(E$12:$E3521)-SUM(F$12:$F3521))</f>
        <v>0</v>
      </c>
      <c r="H3521" s="51" t="str">
        <f ca="1">IF(IF(TYPE(MATCH($C$8,OFFSET([1]NKC!$D$10,H3520,0):'[1]NKC'!$D$5007,0)+H3520)=16,"",MATCH($C$8,OFFSET([1]NKC!$D$10,H3520,0):'[1]NKC'!$D$5007,0)+H3520)&lt;IF(TYPE(MATCH($C$8,OFFSET([1]NKC!$E$10,H3520,0):'[1]NKC'!$E$5007,0)+H3520)=16,"",MATCH($C$8,OFFSET([1]NKC!$E$10,H3520,0):'[1]NKC'!$E$5007,0)+H3520),IF(TYPE(MATCH($C$8,OFFSET([1]NKC!$D$10,H3520,0):'[1]NKC'!$D$5007,0)+H3520)=16,"",MATCH($C$8,OFFSET([1]NKC!$D$10,H3520,0):'[1]NKC'!$D$5007,0)+H3520),IF(TYPE(MATCH($C$8,OFFSET([1]NKC!$E$10,H3520,0):'[1]NKC'!$E$5007,0)+H3520)=16,"",MATCH($C$8,OFFSET([1]NKC!$E$10,H3520,0):'[1]NKC'!$E$5007,0)+H3520))</f>
        <v/>
      </c>
    </row>
    <row r="3522" spans="1:8" s="52" customFormat="1" ht="14.25" hidden="1">
      <c r="A3522" s="45" t="str">
        <f ca="1">IF($H3522="","",INDEX([1]NKC!$A$10:$A$5007,$H3522))</f>
        <v/>
      </c>
      <c r="B3522" s="46" t="str">
        <f ca="1">IF($H3522="","",INDEX([1]NKC!$B$10:$B$5007,$H3522))</f>
        <v/>
      </c>
      <c r="C3522" s="47" t="str">
        <f ca="1">IF($H3522="","",INDEX([1]NKC!$C$10:$C$5007,$H3522))</f>
        <v/>
      </c>
      <c r="D3522" s="48" t="str">
        <f ca="1">IF(IF($H3522="","",INDEX([1]NKC!$D$10:$D$5007,$H3522))=$C$8,IF($H3522="","",INDEX([1]NKC!$E$10:$E$5007,$H3522)),IF($H3522="","",INDEX([1]NKC!$D$10:$D$5007,$H3522)))</f>
        <v/>
      </c>
      <c r="E3522" s="49" t="str">
        <f ca="1">IF(IF($H3522="","",INDEX([1]NKC!$E$10:$E$5007,$H3522))=$C$8,"",IF($H3522="","",INDEX([1]NKC!$F$10:$F$5007,$H3522)))</f>
        <v/>
      </c>
      <c r="F3522" s="55" t="str">
        <f ca="1">IF(IF($H3522="","",INDEX([1]NKC!$D$10:$D$5007,$H3522))=$C$8,"",IF($H3522="","",INDEX([1]NKC!$F$10:$F$5007,$H3522)))</f>
        <v/>
      </c>
      <c r="G3522" s="50">
        <f ca="1">IF(SUM(E3522:F3522)=0,0,$G$11+SUM(E$12:$E3522)-SUM(F$12:$F3522))</f>
        <v>0</v>
      </c>
      <c r="H3522" s="51" t="str">
        <f ca="1">IF(IF(TYPE(MATCH($C$8,OFFSET([1]NKC!$D$10,H3521,0):'[1]NKC'!$D$5007,0)+H3521)=16,"",MATCH($C$8,OFFSET([1]NKC!$D$10,H3521,0):'[1]NKC'!$D$5007,0)+H3521)&lt;IF(TYPE(MATCH($C$8,OFFSET([1]NKC!$E$10,H3521,0):'[1]NKC'!$E$5007,0)+H3521)=16,"",MATCH($C$8,OFFSET([1]NKC!$E$10,H3521,0):'[1]NKC'!$E$5007,0)+H3521),IF(TYPE(MATCH($C$8,OFFSET([1]NKC!$D$10,H3521,0):'[1]NKC'!$D$5007,0)+H3521)=16,"",MATCH($C$8,OFFSET([1]NKC!$D$10,H3521,0):'[1]NKC'!$D$5007,0)+H3521),IF(TYPE(MATCH($C$8,OFFSET([1]NKC!$E$10,H3521,0):'[1]NKC'!$E$5007,0)+H3521)=16,"",MATCH($C$8,OFFSET([1]NKC!$E$10,H3521,0):'[1]NKC'!$E$5007,0)+H3521))</f>
        <v/>
      </c>
    </row>
    <row r="3523" spans="1:8" s="52" customFormat="1" ht="14.25" hidden="1">
      <c r="A3523" s="45" t="str">
        <f ca="1">IF($H3523="","",INDEX([1]NKC!$A$10:$A$5007,$H3523))</f>
        <v/>
      </c>
      <c r="B3523" s="46" t="str">
        <f ca="1">IF($H3523="","",INDEX([1]NKC!$B$10:$B$5007,$H3523))</f>
        <v/>
      </c>
      <c r="C3523" s="47" t="str">
        <f ca="1">IF($H3523="","",INDEX([1]NKC!$C$10:$C$5007,$H3523))</f>
        <v/>
      </c>
      <c r="D3523" s="48" t="str">
        <f ca="1">IF(IF($H3523="","",INDEX([1]NKC!$D$10:$D$5007,$H3523))=$C$8,IF($H3523="","",INDEX([1]NKC!$E$10:$E$5007,$H3523)),IF($H3523="","",INDEX([1]NKC!$D$10:$D$5007,$H3523)))</f>
        <v/>
      </c>
      <c r="E3523" s="49" t="str">
        <f ca="1">IF(IF($H3523="","",INDEX([1]NKC!$E$10:$E$5007,$H3523))=$C$8,"",IF($H3523="","",INDEX([1]NKC!$F$10:$F$5007,$H3523)))</f>
        <v/>
      </c>
      <c r="F3523" s="55" t="str">
        <f ca="1">IF(IF($H3523="","",INDEX([1]NKC!$D$10:$D$5007,$H3523))=$C$8,"",IF($H3523="","",INDEX([1]NKC!$F$10:$F$5007,$H3523)))</f>
        <v/>
      </c>
      <c r="G3523" s="50">
        <f ca="1">IF(SUM(E3523:F3523)=0,0,$G$11+SUM(E$12:$E3523)-SUM(F$12:$F3523))</f>
        <v>0</v>
      </c>
      <c r="H3523" s="51" t="str">
        <f ca="1">IF(IF(TYPE(MATCH($C$8,OFFSET([1]NKC!$D$10,H3522,0):'[1]NKC'!$D$5007,0)+H3522)=16,"",MATCH($C$8,OFFSET([1]NKC!$D$10,H3522,0):'[1]NKC'!$D$5007,0)+H3522)&lt;IF(TYPE(MATCH($C$8,OFFSET([1]NKC!$E$10,H3522,0):'[1]NKC'!$E$5007,0)+H3522)=16,"",MATCH($C$8,OFFSET([1]NKC!$E$10,H3522,0):'[1]NKC'!$E$5007,0)+H3522),IF(TYPE(MATCH($C$8,OFFSET([1]NKC!$D$10,H3522,0):'[1]NKC'!$D$5007,0)+H3522)=16,"",MATCH($C$8,OFFSET([1]NKC!$D$10,H3522,0):'[1]NKC'!$D$5007,0)+H3522),IF(TYPE(MATCH($C$8,OFFSET([1]NKC!$E$10,H3522,0):'[1]NKC'!$E$5007,0)+H3522)=16,"",MATCH($C$8,OFFSET([1]NKC!$E$10,H3522,0):'[1]NKC'!$E$5007,0)+H3522))</f>
        <v/>
      </c>
    </row>
    <row r="3524" spans="1:8" s="52" customFormat="1" ht="14.25" hidden="1">
      <c r="A3524" s="45" t="str">
        <f ca="1">IF($H3524="","",INDEX([1]NKC!$A$10:$A$5007,$H3524))</f>
        <v/>
      </c>
      <c r="B3524" s="46" t="str">
        <f ca="1">IF($H3524="","",INDEX([1]NKC!$B$10:$B$5007,$H3524))</f>
        <v/>
      </c>
      <c r="C3524" s="47" t="str">
        <f ca="1">IF($H3524="","",INDEX([1]NKC!$C$10:$C$5007,$H3524))</f>
        <v/>
      </c>
      <c r="D3524" s="48" t="str">
        <f ca="1">IF(IF($H3524="","",INDEX([1]NKC!$D$10:$D$5007,$H3524))=$C$8,IF($H3524="","",INDEX([1]NKC!$E$10:$E$5007,$H3524)),IF($H3524="","",INDEX([1]NKC!$D$10:$D$5007,$H3524)))</f>
        <v/>
      </c>
      <c r="E3524" s="49" t="str">
        <f ca="1">IF(IF($H3524="","",INDEX([1]NKC!$E$10:$E$5007,$H3524))=$C$8,"",IF($H3524="","",INDEX([1]NKC!$F$10:$F$5007,$H3524)))</f>
        <v/>
      </c>
      <c r="F3524" s="55" t="str">
        <f ca="1">IF(IF($H3524="","",INDEX([1]NKC!$D$10:$D$5007,$H3524))=$C$8,"",IF($H3524="","",INDEX([1]NKC!$F$10:$F$5007,$H3524)))</f>
        <v/>
      </c>
      <c r="G3524" s="50">
        <f ca="1">IF(SUM(E3524:F3524)=0,0,$G$11+SUM(E$12:$E3524)-SUM(F$12:$F3524))</f>
        <v>0</v>
      </c>
      <c r="H3524" s="51" t="str">
        <f ca="1">IF(IF(TYPE(MATCH($C$8,OFFSET([1]NKC!$D$10,H3523,0):'[1]NKC'!$D$5007,0)+H3523)=16,"",MATCH($C$8,OFFSET([1]NKC!$D$10,H3523,0):'[1]NKC'!$D$5007,0)+H3523)&lt;IF(TYPE(MATCH($C$8,OFFSET([1]NKC!$E$10,H3523,0):'[1]NKC'!$E$5007,0)+H3523)=16,"",MATCH($C$8,OFFSET([1]NKC!$E$10,H3523,0):'[1]NKC'!$E$5007,0)+H3523),IF(TYPE(MATCH($C$8,OFFSET([1]NKC!$D$10,H3523,0):'[1]NKC'!$D$5007,0)+H3523)=16,"",MATCH($C$8,OFFSET([1]NKC!$D$10,H3523,0):'[1]NKC'!$D$5007,0)+H3523),IF(TYPE(MATCH($C$8,OFFSET([1]NKC!$E$10,H3523,0):'[1]NKC'!$E$5007,0)+H3523)=16,"",MATCH($C$8,OFFSET([1]NKC!$E$10,H3523,0):'[1]NKC'!$E$5007,0)+H3523))</f>
        <v/>
      </c>
    </row>
    <row r="3525" spans="1:8" s="52" customFormat="1" ht="14.25" hidden="1">
      <c r="A3525" s="45" t="str">
        <f ca="1">IF($H3525="","",INDEX([1]NKC!$A$10:$A$5007,$H3525))</f>
        <v/>
      </c>
      <c r="B3525" s="46" t="str">
        <f ca="1">IF($H3525="","",INDEX([1]NKC!$B$10:$B$5007,$H3525))</f>
        <v/>
      </c>
      <c r="C3525" s="47" t="str">
        <f ca="1">IF($H3525="","",INDEX([1]NKC!$C$10:$C$5007,$H3525))</f>
        <v/>
      </c>
      <c r="D3525" s="48" t="str">
        <f ca="1">IF(IF($H3525="","",INDEX([1]NKC!$D$10:$D$5007,$H3525))=$C$8,IF($H3525="","",INDEX([1]NKC!$E$10:$E$5007,$H3525)),IF($H3525="","",INDEX([1]NKC!$D$10:$D$5007,$H3525)))</f>
        <v/>
      </c>
      <c r="E3525" s="49" t="str">
        <f ca="1">IF(IF($H3525="","",INDEX([1]NKC!$E$10:$E$5007,$H3525))=$C$8,"",IF($H3525="","",INDEX([1]NKC!$F$10:$F$5007,$H3525)))</f>
        <v/>
      </c>
      <c r="F3525" s="55" t="str">
        <f ca="1">IF(IF($H3525="","",INDEX([1]NKC!$D$10:$D$5007,$H3525))=$C$8,"",IF($H3525="","",INDEX([1]NKC!$F$10:$F$5007,$H3525)))</f>
        <v/>
      </c>
      <c r="G3525" s="50">
        <f ca="1">IF(SUM(E3525:F3525)=0,0,$G$11+SUM(E$12:$E3525)-SUM(F$12:$F3525))</f>
        <v>0</v>
      </c>
      <c r="H3525" s="51" t="str">
        <f ca="1">IF(IF(TYPE(MATCH($C$8,OFFSET([1]NKC!$D$10,H3524,0):'[1]NKC'!$D$5007,0)+H3524)=16,"",MATCH($C$8,OFFSET([1]NKC!$D$10,H3524,0):'[1]NKC'!$D$5007,0)+H3524)&lt;IF(TYPE(MATCH($C$8,OFFSET([1]NKC!$E$10,H3524,0):'[1]NKC'!$E$5007,0)+H3524)=16,"",MATCH($C$8,OFFSET([1]NKC!$E$10,H3524,0):'[1]NKC'!$E$5007,0)+H3524),IF(TYPE(MATCH($C$8,OFFSET([1]NKC!$D$10,H3524,0):'[1]NKC'!$D$5007,0)+H3524)=16,"",MATCH($C$8,OFFSET([1]NKC!$D$10,H3524,0):'[1]NKC'!$D$5007,0)+H3524),IF(TYPE(MATCH($C$8,OFFSET([1]NKC!$E$10,H3524,0):'[1]NKC'!$E$5007,0)+H3524)=16,"",MATCH($C$8,OFFSET([1]NKC!$E$10,H3524,0):'[1]NKC'!$E$5007,0)+H3524))</f>
        <v/>
      </c>
    </row>
    <row r="3526" spans="1:8" s="52" customFormat="1" ht="14.25" hidden="1">
      <c r="A3526" s="45" t="str">
        <f ca="1">IF($H3526="","",INDEX([1]NKC!$A$10:$A$5007,$H3526))</f>
        <v/>
      </c>
      <c r="B3526" s="46" t="str">
        <f ca="1">IF($H3526="","",INDEX([1]NKC!$B$10:$B$5007,$H3526))</f>
        <v/>
      </c>
      <c r="C3526" s="47" t="str">
        <f ca="1">IF($H3526="","",INDEX([1]NKC!$C$10:$C$5007,$H3526))</f>
        <v/>
      </c>
      <c r="D3526" s="48" t="str">
        <f ca="1">IF(IF($H3526="","",INDEX([1]NKC!$D$10:$D$5007,$H3526))=$C$8,IF($H3526="","",INDEX([1]NKC!$E$10:$E$5007,$H3526)),IF($H3526="","",INDEX([1]NKC!$D$10:$D$5007,$H3526)))</f>
        <v/>
      </c>
      <c r="E3526" s="49" t="str">
        <f ca="1">IF(IF($H3526="","",INDEX([1]NKC!$E$10:$E$5007,$H3526))=$C$8,"",IF($H3526="","",INDEX([1]NKC!$F$10:$F$5007,$H3526)))</f>
        <v/>
      </c>
      <c r="F3526" s="55" t="str">
        <f ca="1">IF(IF($H3526="","",INDEX([1]NKC!$D$10:$D$5007,$H3526))=$C$8,"",IF($H3526="","",INDEX([1]NKC!$F$10:$F$5007,$H3526)))</f>
        <v/>
      </c>
      <c r="G3526" s="50">
        <f ca="1">IF(SUM(E3526:F3526)=0,0,$G$11+SUM(E$12:$E3526)-SUM(F$12:$F3526))</f>
        <v>0</v>
      </c>
      <c r="H3526" s="51" t="str">
        <f ca="1">IF(IF(TYPE(MATCH($C$8,OFFSET([1]NKC!$D$10,H3525,0):'[1]NKC'!$D$5007,0)+H3525)=16,"",MATCH($C$8,OFFSET([1]NKC!$D$10,H3525,0):'[1]NKC'!$D$5007,0)+H3525)&lt;IF(TYPE(MATCH($C$8,OFFSET([1]NKC!$E$10,H3525,0):'[1]NKC'!$E$5007,0)+H3525)=16,"",MATCH($C$8,OFFSET([1]NKC!$E$10,H3525,0):'[1]NKC'!$E$5007,0)+H3525),IF(TYPE(MATCH($C$8,OFFSET([1]NKC!$D$10,H3525,0):'[1]NKC'!$D$5007,0)+H3525)=16,"",MATCH($C$8,OFFSET([1]NKC!$D$10,H3525,0):'[1]NKC'!$D$5007,0)+H3525),IF(TYPE(MATCH($C$8,OFFSET([1]NKC!$E$10,H3525,0):'[1]NKC'!$E$5007,0)+H3525)=16,"",MATCH($C$8,OFFSET([1]NKC!$E$10,H3525,0):'[1]NKC'!$E$5007,0)+H3525))</f>
        <v/>
      </c>
    </row>
    <row r="3527" spans="1:8" s="52" customFormat="1" ht="14.25" hidden="1">
      <c r="A3527" s="45" t="str">
        <f ca="1">IF($H3527="","",INDEX([1]NKC!$A$10:$A$5007,$H3527))</f>
        <v/>
      </c>
      <c r="B3527" s="46" t="str">
        <f ca="1">IF($H3527="","",INDEX([1]NKC!$B$10:$B$5007,$H3527))</f>
        <v/>
      </c>
      <c r="C3527" s="47" t="str">
        <f ca="1">IF($H3527="","",INDEX([1]NKC!$C$10:$C$5007,$H3527))</f>
        <v/>
      </c>
      <c r="D3527" s="48" t="str">
        <f ca="1">IF(IF($H3527="","",INDEX([1]NKC!$D$10:$D$5007,$H3527))=$C$8,IF($H3527="","",INDEX([1]NKC!$E$10:$E$5007,$H3527)),IF($H3527="","",INDEX([1]NKC!$D$10:$D$5007,$H3527)))</f>
        <v/>
      </c>
      <c r="E3527" s="49" t="str">
        <f ca="1">IF(IF($H3527="","",INDEX([1]NKC!$E$10:$E$5007,$H3527))=$C$8,"",IF($H3527="","",INDEX([1]NKC!$F$10:$F$5007,$H3527)))</f>
        <v/>
      </c>
      <c r="F3527" s="55" t="str">
        <f ca="1">IF(IF($H3527="","",INDEX([1]NKC!$D$10:$D$5007,$H3527))=$C$8,"",IF($H3527="","",INDEX([1]NKC!$F$10:$F$5007,$H3527)))</f>
        <v/>
      </c>
      <c r="G3527" s="50">
        <f ca="1">IF(SUM(E3527:F3527)=0,0,$G$11+SUM(E$12:$E3527)-SUM(F$12:$F3527))</f>
        <v>0</v>
      </c>
      <c r="H3527" s="51" t="str">
        <f ca="1">IF(IF(TYPE(MATCH($C$8,OFFSET([1]NKC!$D$10,H3526,0):'[1]NKC'!$D$5007,0)+H3526)=16,"",MATCH($C$8,OFFSET([1]NKC!$D$10,H3526,0):'[1]NKC'!$D$5007,0)+H3526)&lt;IF(TYPE(MATCH($C$8,OFFSET([1]NKC!$E$10,H3526,0):'[1]NKC'!$E$5007,0)+H3526)=16,"",MATCH($C$8,OFFSET([1]NKC!$E$10,H3526,0):'[1]NKC'!$E$5007,0)+H3526),IF(TYPE(MATCH($C$8,OFFSET([1]NKC!$D$10,H3526,0):'[1]NKC'!$D$5007,0)+H3526)=16,"",MATCH($C$8,OFFSET([1]NKC!$D$10,H3526,0):'[1]NKC'!$D$5007,0)+H3526),IF(TYPE(MATCH($C$8,OFFSET([1]NKC!$E$10,H3526,0):'[1]NKC'!$E$5007,0)+H3526)=16,"",MATCH($C$8,OFFSET([1]NKC!$E$10,H3526,0):'[1]NKC'!$E$5007,0)+H3526))</f>
        <v/>
      </c>
    </row>
    <row r="3528" spans="1:8" s="52" customFormat="1" ht="14.25" hidden="1">
      <c r="A3528" s="45" t="str">
        <f ca="1">IF($H3528="","",INDEX([1]NKC!$A$10:$A$5007,$H3528))</f>
        <v/>
      </c>
      <c r="B3528" s="46" t="str">
        <f ca="1">IF($H3528="","",INDEX([1]NKC!$B$10:$B$5007,$H3528))</f>
        <v/>
      </c>
      <c r="C3528" s="47" t="str">
        <f ca="1">IF($H3528="","",INDEX([1]NKC!$C$10:$C$5007,$H3528))</f>
        <v/>
      </c>
      <c r="D3528" s="48" t="str">
        <f ca="1">IF(IF($H3528="","",INDEX([1]NKC!$D$10:$D$5007,$H3528))=$C$8,IF($H3528="","",INDEX([1]NKC!$E$10:$E$5007,$H3528)),IF($H3528="","",INDEX([1]NKC!$D$10:$D$5007,$H3528)))</f>
        <v/>
      </c>
      <c r="E3528" s="49" t="str">
        <f ca="1">IF(IF($H3528="","",INDEX([1]NKC!$E$10:$E$5007,$H3528))=$C$8,"",IF($H3528="","",INDEX([1]NKC!$F$10:$F$5007,$H3528)))</f>
        <v/>
      </c>
      <c r="F3528" s="55" t="str">
        <f ca="1">IF(IF($H3528="","",INDEX([1]NKC!$D$10:$D$5007,$H3528))=$C$8,"",IF($H3528="","",INDEX([1]NKC!$F$10:$F$5007,$H3528)))</f>
        <v/>
      </c>
      <c r="G3528" s="50">
        <f ca="1">IF(SUM(E3528:F3528)=0,0,$G$11+SUM(E$12:$E3528)-SUM(F$12:$F3528))</f>
        <v>0</v>
      </c>
      <c r="H3528" s="51" t="str">
        <f ca="1">IF(IF(TYPE(MATCH($C$8,OFFSET([1]NKC!$D$10,H3527,0):'[1]NKC'!$D$5007,0)+H3527)=16,"",MATCH($C$8,OFFSET([1]NKC!$D$10,H3527,0):'[1]NKC'!$D$5007,0)+H3527)&lt;IF(TYPE(MATCH($C$8,OFFSET([1]NKC!$E$10,H3527,0):'[1]NKC'!$E$5007,0)+H3527)=16,"",MATCH($C$8,OFFSET([1]NKC!$E$10,H3527,0):'[1]NKC'!$E$5007,0)+H3527),IF(TYPE(MATCH($C$8,OFFSET([1]NKC!$D$10,H3527,0):'[1]NKC'!$D$5007,0)+H3527)=16,"",MATCH($C$8,OFFSET([1]NKC!$D$10,H3527,0):'[1]NKC'!$D$5007,0)+H3527),IF(TYPE(MATCH($C$8,OFFSET([1]NKC!$E$10,H3527,0):'[1]NKC'!$E$5007,0)+H3527)=16,"",MATCH($C$8,OFFSET([1]NKC!$E$10,H3527,0):'[1]NKC'!$E$5007,0)+H3527))</f>
        <v/>
      </c>
    </row>
    <row r="3529" spans="1:8" s="52" customFormat="1" ht="14.25" hidden="1">
      <c r="A3529" s="45" t="str">
        <f ca="1">IF($H3529="","",INDEX([1]NKC!$A$10:$A$5007,$H3529))</f>
        <v/>
      </c>
      <c r="B3529" s="46" t="str">
        <f ca="1">IF($H3529="","",INDEX([1]NKC!$B$10:$B$5007,$H3529))</f>
        <v/>
      </c>
      <c r="C3529" s="47" t="str">
        <f ca="1">IF($H3529="","",INDEX([1]NKC!$C$10:$C$5007,$H3529))</f>
        <v/>
      </c>
      <c r="D3529" s="48" t="str">
        <f ca="1">IF(IF($H3529="","",INDEX([1]NKC!$D$10:$D$5007,$H3529))=$C$8,IF($H3529="","",INDEX([1]NKC!$E$10:$E$5007,$H3529)),IF($H3529="","",INDEX([1]NKC!$D$10:$D$5007,$H3529)))</f>
        <v/>
      </c>
      <c r="E3529" s="49" t="str">
        <f ca="1">IF(IF($H3529="","",INDEX([1]NKC!$E$10:$E$5007,$H3529))=$C$8,"",IF($H3529="","",INDEX([1]NKC!$F$10:$F$5007,$H3529)))</f>
        <v/>
      </c>
      <c r="F3529" s="55" t="str">
        <f ca="1">IF(IF($H3529="","",INDEX([1]NKC!$D$10:$D$5007,$H3529))=$C$8,"",IF($H3529="","",INDEX([1]NKC!$F$10:$F$5007,$H3529)))</f>
        <v/>
      </c>
      <c r="G3529" s="50">
        <f ca="1">IF(SUM(E3529:F3529)=0,0,$G$11+SUM(E$12:$E3529)-SUM(F$12:$F3529))</f>
        <v>0</v>
      </c>
      <c r="H3529" s="51" t="str">
        <f ca="1">IF(IF(TYPE(MATCH($C$8,OFFSET([1]NKC!$D$10,H3528,0):'[1]NKC'!$D$5007,0)+H3528)=16,"",MATCH($C$8,OFFSET([1]NKC!$D$10,H3528,0):'[1]NKC'!$D$5007,0)+H3528)&lt;IF(TYPE(MATCH($C$8,OFFSET([1]NKC!$E$10,H3528,0):'[1]NKC'!$E$5007,0)+H3528)=16,"",MATCH($C$8,OFFSET([1]NKC!$E$10,H3528,0):'[1]NKC'!$E$5007,0)+H3528),IF(TYPE(MATCH($C$8,OFFSET([1]NKC!$D$10,H3528,0):'[1]NKC'!$D$5007,0)+H3528)=16,"",MATCH($C$8,OFFSET([1]NKC!$D$10,H3528,0):'[1]NKC'!$D$5007,0)+H3528),IF(TYPE(MATCH($C$8,OFFSET([1]NKC!$E$10,H3528,0):'[1]NKC'!$E$5007,0)+H3528)=16,"",MATCH($C$8,OFFSET([1]NKC!$E$10,H3528,0):'[1]NKC'!$E$5007,0)+H3528))</f>
        <v/>
      </c>
    </row>
    <row r="3530" spans="1:8" s="52" customFormat="1" ht="14.25" hidden="1">
      <c r="A3530" s="45" t="str">
        <f ca="1">IF($H3530="","",INDEX([1]NKC!$A$10:$A$5007,$H3530))</f>
        <v/>
      </c>
      <c r="B3530" s="46" t="str">
        <f ca="1">IF($H3530="","",INDEX([1]NKC!$B$10:$B$5007,$H3530))</f>
        <v/>
      </c>
      <c r="C3530" s="47" t="str">
        <f ca="1">IF($H3530="","",INDEX([1]NKC!$C$10:$C$5007,$H3530))</f>
        <v/>
      </c>
      <c r="D3530" s="48" t="str">
        <f ca="1">IF(IF($H3530="","",INDEX([1]NKC!$D$10:$D$5007,$H3530))=$C$8,IF($H3530="","",INDEX([1]NKC!$E$10:$E$5007,$H3530)),IF($H3530="","",INDEX([1]NKC!$D$10:$D$5007,$H3530)))</f>
        <v/>
      </c>
      <c r="E3530" s="49" t="str">
        <f ca="1">IF(IF($H3530="","",INDEX([1]NKC!$E$10:$E$5007,$H3530))=$C$8,"",IF($H3530="","",INDEX([1]NKC!$F$10:$F$5007,$H3530)))</f>
        <v/>
      </c>
      <c r="F3530" s="55" t="str">
        <f ca="1">IF(IF($H3530="","",INDEX([1]NKC!$D$10:$D$5007,$H3530))=$C$8,"",IF($H3530="","",INDEX([1]NKC!$F$10:$F$5007,$H3530)))</f>
        <v/>
      </c>
      <c r="G3530" s="50">
        <f ca="1">IF(SUM(E3530:F3530)=0,0,$G$11+SUM(E$12:$E3530)-SUM(F$12:$F3530))</f>
        <v>0</v>
      </c>
      <c r="H3530" s="51" t="str">
        <f ca="1">IF(IF(TYPE(MATCH($C$8,OFFSET([1]NKC!$D$10,H3529,0):'[1]NKC'!$D$5007,0)+H3529)=16,"",MATCH($C$8,OFFSET([1]NKC!$D$10,H3529,0):'[1]NKC'!$D$5007,0)+H3529)&lt;IF(TYPE(MATCH($C$8,OFFSET([1]NKC!$E$10,H3529,0):'[1]NKC'!$E$5007,0)+H3529)=16,"",MATCH($C$8,OFFSET([1]NKC!$E$10,H3529,0):'[1]NKC'!$E$5007,0)+H3529),IF(TYPE(MATCH($C$8,OFFSET([1]NKC!$D$10,H3529,0):'[1]NKC'!$D$5007,0)+H3529)=16,"",MATCH($C$8,OFFSET([1]NKC!$D$10,H3529,0):'[1]NKC'!$D$5007,0)+H3529),IF(TYPE(MATCH($C$8,OFFSET([1]NKC!$E$10,H3529,0):'[1]NKC'!$E$5007,0)+H3529)=16,"",MATCH($C$8,OFFSET([1]NKC!$E$10,H3529,0):'[1]NKC'!$E$5007,0)+H3529))</f>
        <v/>
      </c>
    </row>
    <row r="3531" spans="1:8" s="52" customFormat="1" ht="14.25" hidden="1">
      <c r="A3531" s="45" t="str">
        <f ca="1">IF($H3531="","",INDEX([1]NKC!$A$10:$A$5007,$H3531))</f>
        <v/>
      </c>
      <c r="B3531" s="46" t="str">
        <f ca="1">IF($H3531="","",INDEX([1]NKC!$B$10:$B$5007,$H3531))</f>
        <v/>
      </c>
      <c r="C3531" s="47" t="str">
        <f ca="1">IF($H3531="","",INDEX([1]NKC!$C$10:$C$5007,$H3531))</f>
        <v/>
      </c>
      <c r="D3531" s="48" t="str">
        <f ca="1">IF(IF($H3531="","",INDEX([1]NKC!$D$10:$D$5007,$H3531))=$C$8,IF($H3531="","",INDEX([1]NKC!$E$10:$E$5007,$H3531)),IF($H3531="","",INDEX([1]NKC!$D$10:$D$5007,$H3531)))</f>
        <v/>
      </c>
      <c r="E3531" s="49" t="str">
        <f ca="1">IF(IF($H3531="","",INDEX([1]NKC!$E$10:$E$5007,$H3531))=$C$8,"",IF($H3531="","",INDEX([1]NKC!$F$10:$F$5007,$H3531)))</f>
        <v/>
      </c>
      <c r="F3531" s="55" t="str">
        <f ca="1">IF(IF($H3531="","",INDEX([1]NKC!$D$10:$D$5007,$H3531))=$C$8,"",IF($H3531="","",INDEX([1]NKC!$F$10:$F$5007,$H3531)))</f>
        <v/>
      </c>
      <c r="G3531" s="50">
        <f ca="1">IF(SUM(E3531:F3531)=0,0,$G$11+SUM(E$12:$E3531)-SUM(F$12:$F3531))</f>
        <v>0</v>
      </c>
      <c r="H3531" s="51" t="str">
        <f ca="1">IF(IF(TYPE(MATCH($C$8,OFFSET([1]NKC!$D$10,H3530,0):'[1]NKC'!$D$5007,0)+H3530)=16,"",MATCH($C$8,OFFSET([1]NKC!$D$10,H3530,0):'[1]NKC'!$D$5007,0)+H3530)&lt;IF(TYPE(MATCH($C$8,OFFSET([1]NKC!$E$10,H3530,0):'[1]NKC'!$E$5007,0)+H3530)=16,"",MATCH($C$8,OFFSET([1]NKC!$E$10,H3530,0):'[1]NKC'!$E$5007,0)+H3530),IF(TYPE(MATCH($C$8,OFFSET([1]NKC!$D$10,H3530,0):'[1]NKC'!$D$5007,0)+H3530)=16,"",MATCH($C$8,OFFSET([1]NKC!$D$10,H3530,0):'[1]NKC'!$D$5007,0)+H3530),IF(TYPE(MATCH($C$8,OFFSET([1]NKC!$E$10,H3530,0):'[1]NKC'!$E$5007,0)+H3530)=16,"",MATCH($C$8,OFFSET([1]NKC!$E$10,H3530,0):'[1]NKC'!$E$5007,0)+H3530))</f>
        <v/>
      </c>
    </row>
    <row r="3532" spans="1:8" s="52" customFormat="1" ht="14.25" hidden="1">
      <c r="A3532" s="45" t="str">
        <f ca="1">IF($H3532="","",INDEX([1]NKC!$A$10:$A$5007,$H3532))</f>
        <v/>
      </c>
      <c r="B3532" s="46" t="str">
        <f ca="1">IF($H3532="","",INDEX([1]NKC!$B$10:$B$5007,$H3532))</f>
        <v/>
      </c>
      <c r="C3532" s="47" t="str">
        <f ca="1">IF($H3532="","",INDEX([1]NKC!$C$10:$C$5007,$H3532))</f>
        <v/>
      </c>
      <c r="D3532" s="48" t="str">
        <f ca="1">IF(IF($H3532="","",INDEX([1]NKC!$D$10:$D$5007,$H3532))=$C$8,IF($H3532="","",INDEX([1]NKC!$E$10:$E$5007,$H3532)),IF($H3532="","",INDEX([1]NKC!$D$10:$D$5007,$H3532)))</f>
        <v/>
      </c>
      <c r="E3532" s="49" t="str">
        <f ca="1">IF(IF($H3532="","",INDEX([1]NKC!$E$10:$E$5007,$H3532))=$C$8,"",IF($H3532="","",INDEX([1]NKC!$F$10:$F$5007,$H3532)))</f>
        <v/>
      </c>
      <c r="F3532" s="55" t="str">
        <f ca="1">IF(IF($H3532="","",INDEX([1]NKC!$D$10:$D$5007,$H3532))=$C$8,"",IF($H3532="","",INDEX([1]NKC!$F$10:$F$5007,$H3532)))</f>
        <v/>
      </c>
      <c r="G3532" s="50">
        <f ca="1">IF(SUM(E3532:F3532)=0,0,$G$11+SUM(E$12:$E3532)-SUM(F$12:$F3532))</f>
        <v>0</v>
      </c>
      <c r="H3532" s="51" t="str">
        <f ca="1">IF(IF(TYPE(MATCH($C$8,OFFSET([1]NKC!$D$10,H3531,0):'[1]NKC'!$D$5007,0)+H3531)=16,"",MATCH($C$8,OFFSET([1]NKC!$D$10,H3531,0):'[1]NKC'!$D$5007,0)+H3531)&lt;IF(TYPE(MATCH($C$8,OFFSET([1]NKC!$E$10,H3531,0):'[1]NKC'!$E$5007,0)+H3531)=16,"",MATCH($C$8,OFFSET([1]NKC!$E$10,H3531,0):'[1]NKC'!$E$5007,0)+H3531),IF(TYPE(MATCH($C$8,OFFSET([1]NKC!$D$10,H3531,0):'[1]NKC'!$D$5007,0)+H3531)=16,"",MATCH($C$8,OFFSET([1]NKC!$D$10,H3531,0):'[1]NKC'!$D$5007,0)+H3531),IF(TYPE(MATCH($C$8,OFFSET([1]NKC!$E$10,H3531,0):'[1]NKC'!$E$5007,0)+H3531)=16,"",MATCH($C$8,OFFSET([1]NKC!$E$10,H3531,0):'[1]NKC'!$E$5007,0)+H3531))</f>
        <v/>
      </c>
    </row>
    <row r="3533" spans="1:8" s="52" customFormat="1" ht="14.25" hidden="1">
      <c r="A3533" s="45" t="str">
        <f ca="1">IF($H3533="","",INDEX([1]NKC!$A$10:$A$5007,$H3533))</f>
        <v/>
      </c>
      <c r="B3533" s="46" t="str">
        <f ca="1">IF($H3533="","",INDEX([1]NKC!$B$10:$B$5007,$H3533))</f>
        <v/>
      </c>
      <c r="C3533" s="47" t="str">
        <f ca="1">IF($H3533="","",INDEX([1]NKC!$C$10:$C$5007,$H3533))</f>
        <v/>
      </c>
      <c r="D3533" s="48" t="str">
        <f ca="1">IF(IF($H3533="","",INDEX([1]NKC!$D$10:$D$5007,$H3533))=$C$8,IF($H3533="","",INDEX([1]NKC!$E$10:$E$5007,$H3533)),IF($H3533="","",INDEX([1]NKC!$D$10:$D$5007,$H3533)))</f>
        <v/>
      </c>
      <c r="E3533" s="49" t="str">
        <f ca="1">IF(IF($H3533="","",INDEX([1]NKC!$E$10:$E$5007,$H3533))=$C$8,"",IF($H3533="","",INDEX([1]NKC!$F$10:$F$5007,$H3533)))</f>
        <v/>
      </c>
      <c r="F3533" s="55" t="str">
        <f ca="1">IF(IF($H3533="","",INDEX([1]NKC!$D$10:$D$5007,$H3533))=$C$8,"",IF($H3533="","",INDEX([1]NKC!$F$10:$F$5007,$H3533)))</f>
        <v/>
      </c>
      <c r="G3533" s="50">
        <f ca="1">IF(SUM(E3533:F3533)=0,0,$G$11+SUM(E$12:$E3533)-SUM(F$12:$F3533))</f>
        <v>0</v>
      </c>
      <c r="H3533" s="51" t="str">
        <f ca="1">IF(IF(TYPE(MATCH($C$8,OFFSET([1]NKC!$D$10,H3532,0):'[1]NKC'!$D$5007,0)+H3532)=16,"",MATCH($C$8,OFFSET([1]NKC!$D$10,H3532,0):'[1]NKC'!$D$5007,0)+H3532)&lt;IF(TYPE(MATCH($C$8,OFFSET([1]NKC!$E$10,H3532,0):'[1]NKC'!$E$5007,0)+H3532)=16,"",MATCH($C$8,OFFSET([1]NKC!$E$10,H3532,0):'[1]NKC'!$E$5007,0)+H3532),IF(TYPE(MATCH($C$8,OFFSET([1]NKC!$D$10,H3532,0):'[1]NKC'!$D$5007,0)+H3532)=16,"",MATCH($C$8,OFFSET([1]NKC!$D$10,H3532,0):'[1]NKC'!$D$5007,0)+H3532),IF(TYPE(MATCH($C$8,OFFSET([1]NKC!$E$10,H3532,0):'[1]NKC'!$E$5007,0)+H3532)=16,"",MATCH($C$8,OFFSET([1]NKC!$E$10,H3532,0):'[1]NKC'!$E$5007,0)+H3532))</f>
        <v/>
      </c>
    </row>
    <row r="3534" spans="1:8" s="52" customFormat="1" ht="14.25" hidden="1">
      <c r="A3534" s="45" t="str">
        <f ca="1">IF($H3534="","",INDEX([1]NKC!$A$10:$A$5007,$H3534))</f>
        <v/>
      </c>
      <c r="B3534" s="46" t="str">
        <f ca="1">IF($H3534="","",INDEX([1]NKC!$B$10:$B$5007,$H3534))</f>
        <v/>
      </c>
      <c r="C3534" s="47" t="str">
        <f ca="1">IF($H3534="","",INDEX([1]NKC!$C$10:$C$5007,$H3534))</f>
        <v/>
      </c>
      <c r="D3534" s="48" t="str">
        <f ca="1">IF(IF($H3534="","",INDEX([1]NKC!$D$10:$D$5007,$H3534))=$C$8,IF($H3534="","",INDEX([1]NKC!$E$10:$E$5007,$H3534)),IF($H3534="","",INDEX([1]NKC!$D$10:$D$5007,$H3534)))</f>
        <v/>
      </c>
      <c r="E3534" s="49" t="str">
        <f ca="1">IF(IF($H3534="","",INDEX([1]NKC!$E$10:$E$5007,$H3534))=$C$8,"",IF($H3534="","",INDEX([1]NKC!$F$10:$F$5007,$H3534)))</f>
        <v/>
      </c>
      <c r="F3534" s="55" t="str">
        <f ca="1">IF(IF($H3534="","",INDEX([1]NKC!$D$10:$D$5007,$H3534))=$C$8,"",IF($H3534="","",INDEX([1]NKC!$F$10:$F$5007,$H3534)))</f>
        <v/>
      </c>
      <c r="G3534" s="50">
        <f ca="1">IF(SUM(E3534:F3534)=0,0,$G$11+SUM(E$12:$E3534)-SUM(F$12:$F3534))</f>
        <v>0</v>
      </c>
      <c r="H3534" s="51" t="str">
        <f ca="1">IF(IF(TYPE(MATCH($C$8,OFFSET([1]NKC!$D$10,H3533,0):'[1]NKC'!$D$5007,0)+H3533)=16,"",MATCH($C$8,OFFSET([1]NKC!$D$10,H3533,0):'[1]NKC'!$D$5007,0)+H3533)&lt;IF(TYPE(MATCH($C$8,OFFSET([1]NKC!$E$10,H3533,0):'[1]NKC'!$E$5007,0)+H3533)=16,"",MATCH($C$8,OFFSET([1]NKC!$E$10,H3533,0):'[1]NKC'!$E$5007,0)+H3533),IF(TYPE(MATCH($C$8,OFFSET([1]NKC!$D$10,H3533,0):'[1]NKC'!$D$5007,0)+H3533)=16,"",MATCH($C$8,OFFSET([1]NKC!$D$10,H3533,0):'[1]NKC'!$D$5007,0)+H3533),IF(TYPE(MATCH($C$8,OFFSET([1]NKC!$E$10,H3533,0):'[1]NKC'!$E$5007,0)+H3533)=16,"",MATCH($C$8,OFFSET([1]NKC!$E$10,H3533,0):'[1]NKC'!$E$5007,0)+H3533))</f>
        <v/>
      </c>
    </row>
    <row r="3535" spans="1:8" s="52" customFormat="1" ht="14.25" hidden="1">
      <c r="A3535" s="45" t="str">
        <f ca="1">IF($H3535="","",INDEX([1]NKC!$A$10:$A$5007,$H3535))</f>
        <v/>
      </c>
      <c r="B3535" s="46" t="str">
        <f ca="1">IF($H3535="","",INDEX([1]NKC!$B$10:$B$5007,$H3535))</f>
        <v/>
      </c>
      <c r="C3535" s="47" t="str">
        <f ca="1">IF($H3535="","",INDEX([1]NKC!$C$10:$C$5007,$H3535))</f>
        <v/>
      </c>
      <c r="D3535" s="48" t="str">
        <f ca="1">IF(IF($H3535="","",INDEX([1]NKC!$D$10:$D$5007,$H3535))=$C$8,IF($H3535="","",INDEX([1]NKC!$E$10:$E$5007,$H3535)),IF($H3535="","",INDEX([1]NKC!$D$10:$D$5007,$H3535)))</f>
        <v/>
      </c>
      <c r="E3535" s="49" t="str">
        <f ca="1">IF(IF($H3535="","",INDEX([1]NKC!$E$10:$E$5007,$H3535))=$C$8,"",IF($H3535="","",INDEX([1]NKC!$F$10:$F$5007,$H3535)))</f>
        <v/>
      </c>
      <c r="F3535" s="55" t="str">
        <f ca="1">IF(IF($H3535="","",INDEX([1]NKC!$D$10:$D$5007,$H3535))=$C$8,"",IF($H3535="","",INDEX([1]NKC!$F$10:$F$5007,$H3535)))</f>
        <v/>
      </c>
      <c r="G3535" s="50">
        <f ca="1">IF(SUM(E3535:F3535)=0,0,$G$11+SUM(E$12:$E3535)-SUM(F$12:$F3535))</f>
        <v>0</v>
      </c>
      <c r="H3535" s="51" t="str">
        <f ca="1">IF(IF(TYPE(MATCH($C$8,OFFSET([1]NKC!$D$10,H3534,0):'[1]NKC'!$D$5007,0)+H3534)=16,"",MATCH($C$8,OFFSET([1]NKC!$D$10,H3534,0):'[1]NKC'!$D$5007,0)+H3534)&lt;IF(TYPE(MATCH($C$8,OFFSET([1]NKC!$E$10,H3534,0):'[1]NKC'!$E$5007,0)+H3534)=16,"",MATCH($C$8,OFFSET([1]NKC!$E$10,H3534,0):'[1]NKC'!$E$5007,0)+H3534),IF(TYPE(MATCH($C$8,OFFSET([1]NKC!$D$10,H3534,0):'[1]NKC'!$D$5007,0)+H3534)=16,"",MATCH($C$8,OFFSET([1]NKC!$D$10,H3534,0):'[1]NKC'!$D$5007,0)+H3534),IF(TYPE(MATCH($C$8,OFFSET([1]NKC!$E$10,H3534,0):'[1]NKC'!$E$5007,0)+H3534)=16,"",MATCH($C$8,OFFSET([1]NKC!$E$10,H3534,0):'[1]NKC'!$E$5007,0)+H3534))</f>
        <v/>
      </c>
    </row>
    <row r="3536" spans="1:8" s="52" customFormat="1" ht="14.25" hidden="1">
      <c r="A3536" s="45" t="str">
        <f ca="1">IF($H3536="","",INDEX([1]NKC!$A$10:$A$5007,$H3536))</f>
        <v/>
      </c>
      <c r="B3536" s="46" t="str">
        <f ca="1">IF($H3536="","",INDEX([1]NKC!$B$10:$B$5007,$H3536))</f>
        <v/>
      </c>
      <c r="C3536" s="47" t="str">
        <f ca="1">IF($H3536="","",INDEX([1]NKC!$C$10:$C$5007,$H3536))</f>
        <v/>
      </c>
      <c r="D3536" s="48" t="str">
        <f ca="1">IF(IF($H3536="","",INDEX([1]NKC!$D$10:$D$5007,$H3536))=$C$8,IF($H3536="","",INDEX([1]NKC!$E$10:$E$5007,$H3536)),IF($H3536="","",INDEX([1]NKC!$D$10:$D$5007,$H3536)))</f>
        <v/>
      </c>
      <c r="E3536" s="49" t="str">
        <f ca="1">IF(IF($H3536="","",INDEX([1]NKC!$E$10:$E$5007,$H3536))=$C$8,"",IF($H3536="","",INDEX([1]NKC!$F$10:$F$5007,$H3536)))</f>
        <v/>
      </c>
      <c r="F3536" s="55" t="str">
        <f ca="1">IF(IF($H3536="","",INDEX([1]NKC!$D$10:$D$5007,$H3536))=$C$8,"",IF($H3536="","",INDEX([1]NKC!$F$10:$F$5007,$H3536)))</f>
        <v/>
      </c>
      <c r="G3536" s="50">
        <f ca="1">IF(SUM(E3536:F3536)=0,0,$G$11+SUM(E$12:$E3536)-SUM(F$12:$F3536))</f>
        <v>0</v>
      </c>
      <c r="H3536" s="51" t="str">
        <f ca="1">IF(IF(TYPE(MATCH($C$8,OFFSET([1]NKC!$D$10,H3535,0):'[1]NKC'!$D$5007,0)+H3535)=16,"",MATCH($C$8,OFFSET([1]NKC!$D$10,H3535,0):'[1]NKC'!$D$5007,0)+H3535)&lt;IF(TYPE(MATCH($C$8,OFFSET([1]NKC!$E$10,H3535,0):'[1]NKC'!$E$5007,0)+H3535)=16,"",MATCH($C$8,OFFSET([1]NKC!$E$10,H3535,0):'[1]NKC'!$E$5007,0)+H3535),IF(TYPE(MATCH($C$8,OFFSET([1]NKC!$D$10,H3535,0):'[1]NKC'!$D$5007,0)+H3535)=16,"",MATCH($C$8,OFFSET([1]NKC!$D$10,H3535,0):'[1]NKC'!$D$5007,0)+H3535),IF(TYPE(MATCH($C$8,OFFSET([1]NKC!$E$10,H3535,0):'[1]NKC'!$E$5007,0)+H3535)=16,"",MATCH($C$8,OFFSET([1]NKC!$E$10,H3535,0):'[1]NKC'!$E$5007,0)+H3535))</f>
        <v/>
      </c>
    </row>
    <row r="3537" spans="1:8" s="52" customFormat="1" ht="14.25" hidden="1">
      <c r="A3537" s="45" t="str">
        <f ca="1">IF($H3537="","",INDEX([1]NKC!$A$10:$A$5007,$H3537))</f>
        <v/>
      </c>
      <c r="B3537" s="46" t="str">
        <f ca="1">IF($H3537="","",INDEX([1]NKC!$B$10:$B$5007,$H3537))</f>
        <v/>
      </c>
      <c r="C3537" s="47" t="str">
        <f ca="1">IF($H3537="","",INDEX([1]NKC!$C$10:$C$5007,$H3537))</f>
        <v/>
      </c>
      <c r="D3537" s="48" t="str">
        <f ca="1">IF(IF($H3537="","",INDEX([1]NKC!$D$10:$D$5007,$H3537))=$C$8,IF($H3537="","",INDEX([1]NKC!$E$10:$E$5007,$H3537)),IF($H3537="","",INDEX([1]NKC!$D$10:$D$5007,$H3537)))</f>
        <v/>
      </c>
      <c r="E3537" s="49" t="str">
        <f ca="1">IF(IF($H3537="","",INDEX([1]NKC!$E$10:$E$5007,$H3537))=$C$8,"",IF($H3537="","",INDEX([1]NKC!$F$10:$F$5007,$H3537)))</f>
        <v/>
      </c>
      <c r="F3537" s="55" t="str">
        <f ca="1">IF(IF($H3537="","",INDEX([1]NKC!$D$10:$D$5007,$H3537))=$C$8,"",IF($H3537="","",INDEX([1]NKC!$F$10:$F$5007,$H3537)))</f>
        <v/>
      </c>
      <c r="G3537" s="50">
        <f ca="1">IF(SUM(E3537:F3537)=0,0,$G$11+SUM(E$12:$E3537)-SUM(F$12:$F3537))</f>
        <v>0</v>
      </c>
      <c r="H3537" s="51" t="str">
        <f ca="1">IF(IF(TYPE(MATCH($C$8,OFFSET([1]NKC!$D$10,H3536,0):'[1]NKC'!$D$5007,0)+H3536)=16,"",MATCH($C$8,OFFSET([1]NKC!$D$10,H3536,0):'[1]NKC'!$D$5007,0)+H3536)&lt;IF(TYPE(MATCH($C$8,OFFSET([1]NKC!$E$10,H3536,0):'[1]NKC'!$E$5007,0)+H3536)=16,"",MATCH($C$8,OFFSET([1]NKC!$E$10,H3536,0):'[1]NKC'!$E$5007,0)+H3536),IF(TYPE(MATCH($C$8,OFFSET([1]NKC!$D$10,H3536,0):'[1]NKC'!$D$5007,0)+H3536)=16,"",MATCH($C$8,OFFSET([1]NKC!$D$10,H3536,0):'[1]NKC'!$D$5007,0)+H3536),IF(TYPE(MATCH($C$8,OFFSET([1]NKC!$E$10,H3536,0):'[1]NKC'!$E$5007,0)+H3536)=16,"",MATCH($C$8,OFFSET([1]NKC!$E$10,H3536,0):'[1]NKC'!$E$5007,0)+H3536))</f>
        <v/>
      </c>
    </row>
    <row r="3538" spans="1:8" s="52" customFormat="1" ht="14.25" hidden="1">
      <c r="A3538" s="45" t="str">
        <f ca="1">IF($H3538="","",INDEX([1]NKC!$A$10:$A$5007,$H3538))</f>
        <v/>
      </c>
      <c r="B3538" s="46" t="str">
        <f ca="1">IF($H3538="","",INDEX([1]NKC!$B$10:$B$5007,$H3538))</f>
        <v/>
      </c>
      <c r="C3538" s="47" t="str">
        <f ca="1">IF($H3538="","",INDEX([1]NKC!$C$10:$C$5007,$H3538))</f>
        <v/>
      </c>
      <c r="D3538" s="48" t="str">
        <f ca="1">IF(IF($H3538="","",INDEX([1]NKC!$D$10:$D$5007,$H3538))=$C$8,IF($H3538="","",INDEX([1]NKC!$E$10:$E$5007,$H3538)),IF($H3538="","",INDEX([1]NKC!$D$10:$D$5007,$H3538)))</f>
        <v/>
      </c>
      <c r="E3538" s="49" t="str">
        <f ca="1">IF(IF($H3538="","",INDEX([1]NKC!$E$10:$E$5007,$H3538))=$C$8,"",IF($H3538="","",INDEX([1]NKC!$F$10:$F$5007,$H3538)))</f>
        <v/>
      </c>
      <c r="F3538" s="55" t="str">
        <f ca="1">IF(IF($H3538="","",INDEX([1]NKC!$D$10:$D$5007,$H3538))=$C$8,"",IF($H3538="","",INDEX([1]NKC!$F$10:$F$5007,$H3538)))</f>
        <v/>
      </c>
      <c r="G3538" s="50">
        <f ca="1">IF(SUM(E3538:F3538)=0,0,$G$11+SUM(E$12:$E3538)-SUM(F$12:$F3538))</f>
        <v>0</v>
      </c>
      <c r="H3538" s="51" t="str">
        <f ca="1">IF(IF(TYPE(MATCH($C$8,OFFSET([1]NKC!$D$10,H3537,0):'[1]NKC'!$D$5007,0)+H3537)=16,"",MATCH($C$8,OFFSET([1]NKC!$D$10,H3537,0):'[1]NKC'!$D$5007,0)+H3537)&lt;IF(TYPE(MATCH($C$8,OFFSET([1]NKC!$E$10,H3537,0):'[1]NKC'!$E$5007,0)+H3537)=16,"",MATCH($C$8,OFFSET([1]NKC!$E$10,H3537,0):'[1]NKC'!$E$5007,0)+H3537),IF(TYPE(MATCH($C$8,OFFSET([1]NKC!$D$10,H3537,0):'[1]NKC'!$D$5007,0)+H3537)=16,"",MATCH($C$8,OFFSET([1]NKC!$D$10,H3537,0):'[1]NKC'!$D$5007,0)+H3537),IF(TYPE(MATCH($C$8,OFFSET([1]NKC!$E$10,H3537,0):'[1]NKC'!$E$5007,0)+H3537)=16,"",MATCH($C$8,OFFSET([1]NKC!$E$10,H3537,0):'[1]NKC'!$E$5007,0)+H3537))</f>
        <v/>
      </c>
    </row>
    <row r="3539" spans="1:8" s="52" customFormat="1" ht="14.25" hidden="1">
      <c r="A3539" s="45" t="str">
        <f ca="1">IF($H3539="","",INDEX([1]NKC!$A$10:$A$5007,$H3539))</f>
        <v/>
      </c>
      <c r="B3539" s="46" t="str">
        <f ca="1">IF($H3539="","",INDEX([1]NKC!$B$10:$B$5007,$H3539))</f>
        <v/>
      </c>
      <c r="C3539" s="47" t="str">
        <f ca="1">IF($H3539="","",INDEX([1]NKC!$C$10:$C$5007,$H3539))</f>
        <v/>
      </c>
      <c r="D3539" s="48" t="str">
        <f ca="1">IF(IF($H3539="","",INDEX([1]NKC!$D$10:$D$5007,$H3539))=$C$8,IF($H3539="","",INDEX([1]NKC!$E$10:$E$5007,$H3539)),IF($H3539="","",INDEX([1]NKC!$D$10:$D$5007,$H3539)))</f>
        <v/>
      </c>
      <c r="E3539" s="49" t="str">
        <f ca="1">IF(IF($H3539="","",INDEX([1]NKC!$E$10:$E$5007,$H3539))=$C$8,"",IF($H3539="","",INDEX([1]NKC!$F$10:$F$5007,$H3539)))</f>
        <v/>
      </c>
      <c r="F3539" s="55" t="str">
        <f ca="1">IF(IF($H3539="","",INDEX([1]NKC!$D$10:$D$5007,$H3539))=$C$8,"",IF($H3539="","",INDEX([1]NKC!$F$10:$F$5007,$H3539)))</f>
        <v/>
      </c>
      <c r="G3539" s="50">
        <f ca="1">IF(SUM(E3539:F3539)=0,0,$G$11+SUM(E$12:$E3539)-SUM(F$12:$F3539))</f>
        <v>0</v>
      </c>
      <c r="H3539" s="51" t="str">
        <f ca="1">IF(IF(TYPE(MATCH($C$8,OFFSET([1]NKC!$D$10,H3538,0):'[1]NKC'!$D$5007,0)+H3538)=16,"",MATCH($C$8,OFFSET([1]NKC!$D$10,H3538,0):'[1]NKC'!$D$5007,0)+H3538)&lt;IF(TYPE(MATCH($C$8,OFFSET([1]NKC!$E$10,H3538,0):'[1]NKC'!$E$5007,0)+H3538)=16,"",MATCH($C$8,OFFSET([1]NKC!$E$10,H3538,0):'[1]NKC'!$E$5007,0)+H3538),IF(TYPE(MATCH($C$8,OFFSET([1]NKC!$D$10,H3538,0):'[1]NKC'!$D$5007,0)+H3538)=16,"",MATCH($C$8,OFFSET([1]NKC!$D$10,H3538,0):'[1]NKC'!$D$5007,0)+H3538),IF(TYPE(MATCH($C$8,OFFSET([1]NKC!$E$10,H3538,0):'[1]NKC'!$E$5007,0)+H3538)=16,"",MATCH($C$8,OFFSET([1]NKC!$E$10,H3538,0):'[1]NKC'!$E$5007,0)+H3538))</f>
        <v/>
      </c>
    </row>
    <row r="3540" spans="1:8" s="52" customFormat="1" ht="14.25" hidden="1">
      <c r="A3540" s="45" t="str">
        <f ca="1">IF($H3540="","",INDEX([1]NKC!$A$10:$A$5007,$H3540))</f>
        <v/>
      </c>
      <c r="B3540" s="46" t="str">
        <f ca="1">IF($H3540="","",INDEX([1]NKC!$B$10:$B$5007,$H3540))</f>
        <v/>
      </c>
      <c r="C3540" s="47" t="str">
        <f ca="1">IF($H3540="","",INDEX([1]NKC!$C$10:$C$5007,$H3540))</f>
        <v/>
      </c>
      <c r="D3540" s="48" t="str">
        <f ca="1">IF(IF($H3540="","",INDEX([1]NKC!$D$10:$D$5007,$H3540))=$C$8,IF($H3540="","",INDEX([1]NKC!$E$10:$E$5007,$H3540)),IF($H3540="","",INDEX([1]NKC!$D$10:$D$5007,$H3540)))</f>
        <v/>
      </c>
      <c r="E3540" s="49" t="str">
        <f ca="1">IF(IF($H3540="","",INDEX([1]NKC!$E$10:$E$5007,$H3540))=$C$8,"",IF($H3540="","",INDEX([1]NKC!$F$10:$F$5007,$H3540)))</f>
        <v/>
      </c>
      <c r="F3540" s="55" t="str">
        <f ca="1">IF(IF($H3540="","",INDEX([1]NKC!$D$10:$D$5007,$H3540))=$C$8,"",IF($H3540="","",INDEX([1]NKC!$F$10:$F$5007,$H3540)))</f>
        <v/>
      </c>
      <c r="G3540" s="50">
        <f ca="1">IF(SUM(E3540:F3540)=0,0,$G$11+SUM(E$12:$E3540)-SUM(F$12:$F3540))</f>
        <v>0</v>
      </c>
      <c r="H3540" s="51" t="str">
        <f ca="1">IF(IF(TYPE(MATCH($C$8,OFFSET([1]NKC!$D$10,H3539,0):'[1]NKC'!$D$5007,0)+H3539)=16,"",MATCH($C$8,OFFSET([1]NKC!$D$10,H3539,0):'[1]NKC'!$D$5007,0)+H3539)&lt;IF(TYPE(MATCH($C$8,OFFSET([1]NKC!$E$10,H3539,0):'[1]NKC'!$E$5007,0)+H3539)=16,"",MATCH($C$8,OFFSET([1]NKC!$E$10,H3539,0):'[1]NKC'!$E$5007,0)+H3539),IF(TYPE(MATCH($C$8,OFFSET([1]NKC!$D$10,H3539,0):'[1]NKC'!$D$5007,0)+H3539)=16,"",MATCH($C$8,OFFSET([1]NKC!$D$10,H3539,0):'[1]NKC'!$D$5007,0)+H3539),IF(TYPE(MATCH($C$8,OFFSET([1]NKC!$E$10,H3539,0):'[1]NKC'!$E$5007,0)+H3539)=16,"",MATCH($C$8,OFFSET([1]NKC!$E$10,H3539,0):'[1]NKC'!$E$5007,0)+H3539))</f>
        <v/>
      </c>
    </row>
    <row r="3541" spans="1:8" s="52" customFormat="1" ht="14.25" hidden="1">
      <c r="A3541" s="45" t="str">
        <f ca="1">IF($H3541="","",INDEX([1]NKC!$A$10:$A$5007,$H3541))</f>
        <v/>
      </c>
      <c r="B3541" s="46" t="str">
        <f ca="1">IF($H3541="","",INDEX([1]NKC!$B$10:$B$5007,$H3541))</f>
        <v/>
      </c>
      <c r="C3541" s="47" t="str">
        <f ca="1">IF($H3541="","",INDEX([1]NKC!$C$10:$C$5007,$H3541))</f>
        <v/>
      </c>
      <c r="D3541" s="48" t="str">
        <f ca="1">IF(IF($H3541="","",INDEX([1]NKC!$D$10:$D$5007,$H3541))=$C$8,IF($H3541="","",INDEX([1]NKC!$E$10:$E$5007,$H3541)),IF($H3541="","",INDEX([1]NKC!$D$10:$D$5007,$H3541)))</f>
        <v/>
      </c>
      <c r="E3541" s="49" t="str">
        <f ca="1">IF(IF($H3541="","",INDEX([1]NKC!$E$10:$E$5007,$H3541))=$C$8,"",IF($H3541="","",INDEX([1]NKC!$F$10:$F$5007,$H3541)))</f>
        <v/>
      </c>
      <c r="F3541" s="55" t="str">
        <f ca="1">IF(IF($H3541="","",INDEX([1]NKC!$D$10:$D$5007,$H3541))=$C$8,"",IF($H3541="","",INDEX([1]NKC!$F$10:$F$5007,$H3541)))</f>
        <v/>
      </c>
      <c r="G3541" s="50">
        <f ca="1">IF(SUM(E3541:F3541)=0,0,$G$11+SUM(E$12:$E3541)-SUM(F$12:$F3541))</f>
        <v>0</v>
      </c>
      <c r="H3541" s="51" t="str">
        <f ca="1">IF(IF(TYPE(MATCH($C$8,OFFSET([1]NKC!$D$10,H3540,0):'[1]NKC'!$D$5007,0)+H3540)=16,"",MATCH($C$8,OFFSET([1]NKC!$D$10,H3540,0):'[1]NKC'!$D$5007,0)+H3540)&lt;IF(TYPE(MATCH($C$8,OFFSET([1]NKC!$E$10,H3540,0):'[1]NKC'!$E$5007,0)+H3540)=16,"",MATCH($C$8,OFFSET([1]NKC!$E$10,H3540,0):'[1]NKC'!$E$5007,0)+H3540),IF(TYPE(MATCH($C$8,OFFSET([1]NKC!$D$10,H3540,0):'[1]NKC'!$D$5007,0)+H3540)=16,"",MATCH($C$8,OFFSET([1]NKC!$D$10,H3540,0):'[1]NKC'!$D$5007,0)+H3540),IF(TYPE(MATCH($C$8,OFFSET([1]NKC!$E$10,H3540,0):'[1]NKC'!$E$5007,0)+H3540)=16,"",MATCH($C$8,OFFSET([1]NKC!$E$10,H3540,0):'[1]NKC'!$E$5007,0)+H3540))</f>
        <v/>
      </c>
    </row>
    <row r="3542" spans="1:8" s="52" customFormat="1" ht="14.25" hidden="1">
      <c r="A3542" s="45" t="str">
        <f ca="1">IF($H3542="","",INDEX([1]NKC!$A$10:$A$5007,$H3542))</f>
        <v/>
      </c>
      <c r="B3542" s="46" t="str">
        <f ca="1">IF($H3542="","",INDEX([1]NKC!$B$10:$B$5007,$H3542))</f>
        <v/>
      </c>
      <c r="C3542" s="47" t="str">
        <f ca="1">IF($H3542="","",INDEX([1]NKC!$C$10:$C$5007,$H3542))</f>
        <v/>
      </c>
      <c r="D3542" s="48" t="str">
        <f ca="1">IF(IF($H3542="","",INDEX([1]NKC!$D$10:$D$5007,$H3542))=$C$8,IF($H3542="","",INDEX([1]NKC!$E$10:$E$5007,$H3542)),IF($H3542="","",INDEX([1]NKC!$D$10:$D$5007,$H3542)))</f>
        <v/>
      </c>
      <c r="E3542" s="49" t="str">
        <f ca="1">IF(IF($H3542="","",INDEX([1]NKC!$E$10:$E$5007,$H3542))=$C$8,"",IF($H3542="","",INDEX([1]NKC!$F$10:$F$5007,$H3542)))</f>
        <v/>
      </c>
      <c r="F3542" s="55" t="str">
        <f ca="1">IF(IF($H3542="","",INDEX([1]NKC!$D$10:$D$5007,$H3542))=$C$8,"",IF($H3542="","",INDEX([1]NKC!$F$10:$F$5007,$H3542)))</f>
        <v/>
      </c>
      <c r="G3542" s="50">
        <f ca="1">IF(SUM(E3542:F3542)=0,0,$G$11+SUM(E$12:$E3542)-SUM(F$12:$F3542))</f>
        <v>0</v>
      </c>
      <c r="H3542" s="51" t="str">
        <f ca="1">IF(IF(TYPE(MATCH($C$8,OFFSET([1]NKC!$D$10,H3541,0):'[1]NKC'!$D$5007,0)+H3541)=16,"",MATCH($C$8,OFFSET([1]NKC!$D$10,H3541,0):'[1]NKC'!$D$5007,0)+H3541)&lt;IF(TYPE(MATCH($C$8,OFFSET([1]NKC!$E$10,H3541,0):'[1]NKC'!$E$5007,0)+H3541)=16,"",MATCH($C$8,OFFSET([1]NKC!$E$10,H3541,0):'[1]NKC'!$E$5007,0)+H3541),IF(TYPE(MATCH($C$8,OFFSET([1]NKC!$D$10,H3541,0):'[1]NKC'!$D$5007,0)+H3541)=16,"",MATCH($C$8,OFFSET([1]NKC!$D$10,H3541,0):'[1]NKC'!$D$5007,0)+H3541),IF(TYPE(MATCH($C$8,OFFSET([1]NKC!$E$10,H3541,0):'[1]NKC'!$E$5007,0)+H3541)=16,"",MATCH($C$8,OFFSET([1]NKC!$E$10,H3541,0):'[1]NKC'!$E$5007,0)+H3541))</f>
        <v/>
      </c>
    </row>
    <row r="3543" spans="1:8" s="52" customFormat="1" ht="14.25" hidden="1">
      <c r="A3543" s="45" t="str">
        <f ca="1">IF($H3543="","",INDEX([1]NKC!$A$10:$A$5007,$H3543))</f>
        <v/>
      </c>
      <c r="B3543" s="46" t="str">
        <f ca="1">IF($H3543="","",INDEX([1]NKC!$B$10:$B$5007,$H3543))</f>
        <v/>
      </c>
      <c r="C3543" s="47" t="str">
        <f ca="1">IF($H3543="","",INDEX([1]NKC!$C$10:$C$5007,$H3543))</f>
        <v/>
      </c>
      <c r="D3543" s="48" t="str">
        <f ca="1">IF(IF($H3543="","",INDEX([1]NKC!$D$10:$D$5007,$H3543))=$C$8,IF($H3543="","",INDEX([1]NKC!$E$10:$E$5007,$H3543)),IF($H3543="","",INDEX([1]NKC!$D$10:$D$5007,$H3543)))</f>
        <v/>
      </c>
      <c r="E3543" s="49" t="str">
        <f ca="1">IF(IF($H3543="","",INDEX([1]NKC!$E$10:$E$5007,$H3543))=$C$8,"",IF($H3543="","",INDEX([1]NKC!$F$10:$F$5007,$H3543)))</f>
        <v/>
      </c>
      <c r="F3543" s="55" t="str">
        <f ca="1">IF(IF($H3543="","",INDEX([1]NKC!$D$10:$D$5007,$H3543))=$C$8,"",IF($H3543="","",INDEX([1]NKC!$F$10:$F$5007,$H3543)))</f>
        <v/>
      </c>
      <c r="G3543" s="50">
        <f ca="1">IF(SUM(E3543:F3543)=0,0,$G$11+SUM(E$12:$E3543)-SUM(F$12:$F3543))</f>
        <v>0</v>
      </c>
      <c r="H3543" s="51" t="str">
        <f ca="1">IF(IF(TYPE(MATCH($C$8,OFFSET([1]NKC!$D$10,H3542,0):'[1]NKC'!$D$5007,0)+H3542)=16,"",MATCH($C$8,OFFSET([1]NKC!$D$10,H3542,0):'[1]NKC'!$D$5007,0)+H3542)&lt;IF(TYPE(MATCH($C$8,OFFSET([1]NKC!$E$10,H3542,0):'[1]NKC'!$E$5007,0)+H3542)=16,"",MATCH($C$8,OFFSET([1]NKC!$E$10,H3542,0):'[1]NKC'!$E$5007,0)+H3542),IF(TYPE(MATCH($C$8,OFFSET([1]NKC!$D$10,H3542,0):'[1]NKC'!$D$5007,0)+H3542)=16,"",MATCH($C$8,OFFSET([1]NKC!$D$10,H3542,0):'[1]NKC'!$D$5007,0)+H3542),IF(TYPE(MATCH($C$8,OFFSET([1]NKC!$E$10,H3542,0):'[1]NKC'!$E$5007,0)+H3542)=16,"",MATCH($C$8,OFFSET([1]NKC!$E$10,H3542,0):'[1]NKC'!$E$5007,0)+H3542))</f>
        <v/>
      </c>
    </row>
    <row r="3544" spans="1:8" s="52" customFormat="1" ht="14.25" hidden="1">
      <c r="A3544" s="45" t="str">
        <f ca="1">IF($H3544="","",INDEX([1]NKC!$A$10:$A$5007,$H3544))</f>
        <v/>
      </c>
      <c r="B3544" s="46" t="str">
        <f ca="1">IF($H3544="","",INDEX([1]NKC!$B$10:$B$5007,$H3544))</f>
        <v/>
      </c>
      <c r="C3544" s="47" t="str">
        <f ca="1">IF($H3544="","",INDEX([1]NKC!$C$10:$C$5007,$H3544))</f>
        <v/>
      </c>
      <c r="D3544" s="48" t="str">
        <f ca="1">IF(IF($H3544="","",INDEX([1]NKC!$D$10:$D$5007,$H3544))=$C$8,IF($H3544="","",INDEX([1]NKC!$E$10:$E$5007,$H3544)),IF($H3544="","",INDEX([1]NKC!$D$10:$D$5007,$H3544)))</f>
        <v/>
      </c>
      <c r="E3544" s="49" t="str">
        <f ca="1">IF(IF($H3544="","",INDEX([1]NKC!$E$10:$E$5007,$H3544))=$C$8,"",IF($H3544="","",INDEX([1]NKC!$F$10:$F$5007,$H3544)))</f>
        <v/>
      </c>
      <c r="F3544" s="55" t="str">
        <f ca="1">IF(IF($H3544="","",INDEX([1]NKC!$D$10:$D$5007,$H3544))=$C$8,"",IF($H3544="","",INDEX([1]NKC!$F$10:$F$5007,$H3544)))</f>
        <v/>
      </c>
      <c r="G3544" s="50">
        <f ca="1">IF(SUM(E3544:F3544)=0,0,$G$11+SUM(E$12:$E3544)-SUM(F$12:$F3544))</f>
        <v>0</v>
      </c>
      <c r="H3544" s="51" t="str">
        <f ca="1">IF(IF(TYPE(MATCH($C$8,OFFSET([1]NKC!$D$10,H3543,0):'[1]NKC'!$D$5007,0)+H3543)=16,"",MATCH($C$8,OFFSET([1]NKC!$D$10,H3543,0):'[1]NKC'!$D$5007,0)+H3543)&lt;IF(TYPE(MATCH($C$8,OFFSET([1]NKC!$E$10,H3543,0):'[1]NKC'!$E$5007,0)+H3543)=16,"",MATCH($C$8,OFFSET([1]NKC!$E$10,H3543,0):'[1]NKC'!$E$5007,0)+H3543),IF(TYPE(MATCH($C$8,OFFSET([1]NKC!$D$10,H3543,0):'[1]NKC'!$D$5007,0)+H3543)=16,"",MATCH($C$8,OFFSET([1]NKC!$D$10,H3543,0):'[1]NKC'!$D$5007,0)+H3543),IF(TYPE(MATCH($C$8,OFFSET([1]NKC!$E$10,H3543,0):'[1]NKC'!$E$5007,0)+H3543)=16,"",MATCH($C$8,OFFSET([1]NKC!$E$10,H3543,0):'[1]NKC'!$E$5007,0)+H3543))</f>
        <v/>
      </c>
    </row>
    <row r="3545" spans="1:8" s="52" customFormat="1" ht="14.25" hidden="1">
      <c r="A3545" s="45" t="str">
        <f ca="1">IF($H3545="","",INDEX([1]NKC!$A$10:$A$5007,$H3545))</f>
        <v/>
      </c>
      <c r="B3545" s="46" t="str">
        <f ca="1">IF($H3545="","",INDEX([1]NKC!$B$10:$B$5007,$H3545))</f>
        <v/>
      </c>
      <c r="C3545" s="47" t="str">
        <f ca="1">IF($H3545="","",INDEX([1]NKC!$C$10:$C$5007,$H3545))</f>
        <v/>
      </c>
      <c r="D3545" s="48" t="str">
        <f ca="1">IF(IF($H3545="","",INDEX([1]NKC!$D$10:$D$5007,$H3545))=$C$8,IF($H3545="","",INDEX([1]NKC!$E$10:$E$5007,$H3545)),IF($H3545="","",INDEX([1]NKC!$D$10:$D$5007,$H3545)))</f>
        <v/>
      </c>
      <c r="E3545" s="49" t="str">
        <f ca="1">IF(IF($H3545="","",INDEX([1]NKC!$E$10:$E$5007,$H3545))=$C$8,"",IF($H3545="","",INDEX([1]NKC!$F$10:$F$5007,$H3545)))</f>
        <v/>
      </c>
      <c r="F3545" s="55" t="str">
        <f ca="1">IF(IF($H3545="","",INDEX([1]NKC!$D$10:$D$5007,$H3545))=$C$8,"",IF($H3545="","",INDEX([1]NKC!$F$10:$F$5007,$H3545)))</f>
        <v/>
      </c>
      <c r="G3545" s="50">
        <f ca="1">IF(SUM(E3545:F3545)=0,0,$G$11+SUM(E$12:$E3545)-SUM(F$12:$F3545))</f>
        <v>0</v>
      </c>
      <c r="H3545" s="51" t="str">
        <f ca="1">IF(IF(TYPE(MATCH($C$8,OFFSET([1]NKC!$D$10,H3544,0):'[1]NKC'!$D$5007,0)+H3544)=16,"",MATCH($C$8,OFFSET([1]NKC!$D$10,H3544,0):'[1]NKC'!$D$5007,0)+H3544)&lt;IF(TYPE(MATCH($C$8,OFFSET([1]NKC!$E$10,H3544,0):'[1]NKC'!$E$5007,0)+H3544)=16,"",MATCH($C$8,OFFSET([1]NKC!$E$10,H3544,0):'[1]NKC'!$E$5007,0)+H3544),IF(TYPE(MATCH($C$8,OFFSET([1]NKC!$D$10,H3544,0):'[1]NKC'!$D$5007,0)+H3544)=16,"",MATCH($C$8,OFFSET([1]NKC!$D$10,H3544,0):'[1]NKC'!$D$5007,0)+H3544),IF(TYPE(MATCH($C$8,OFFSET([1]NKC!$E$10,H3544,0):'[1]NKC'!$E$5007,0)+H3544)=16,"",MATCH($C$8,OFFSET([1]NKC!$E$10,H3544,0):'[1]NKC'!$E$5007,0)+H3544))</f>
        <v/>
      </c>
    </row>
    <row r="3546" spans="1:8" s="52" customFormat="1" ht="14.25" hidden="1">
      <c r="A3546" s="45" t="str">
        <f ca="1">IF($H3546="","",INDEX([1]NKC!$A$10:$A$5007,$H3546))</f>
        <v/>
      </c>
      <c r="B3546" s="46" t="str">
        <f ca="1">IF($H3546="","",INDEX([1]NKC!$B$10:$B$5007,$H3546))</f>
        <v/>
      </c>
      <c r="C3546" s="47" t="str">
        <f ca="1">IF($H3546="","",INDEX([1]NKC!$C$10:$C$5007,$H3546))</f>
        <v/>
      </c>
      <c r="D3546" s="48" t="str">
        <f ca="1">IF(IF($H3546="","",INDEX([1]NKC!$D$10:$D$5007,$H3546))=$C$8,IF($H3546="","",INDEX([1]NKC!$E$10:$E$5007,$H3546)),IF($H3546="","",INDEX([1]NKC!$D$10:$D$5007,$H3546)))</f>
        <v/>
      </c>
      <c r="E3546" s="49" t="str">
        <f ca="1">IF(IF($H3546="","",INDEX([1]NKC!$E$10:$E$5007,$H3546))=$C$8,"",IF($H3546="","",INDEX([1]NKC!$F$10:$F$5007,$H3546)))</f>
        <v/>
      </c>
      <c r="F3546" s="55" t="str">
        <f ca="1">IF(IF($H3546="","",INDEX([1]NKC!$D$10:$D$5007,$H3546))=$C$8,"",IF($H3546="","",INDEX([1]NKC!$F$10:$F$5007,$H3546)))</f>
        <v/>
      </c>
      <c r="G3546" s="50">
        <f ca="1">IF(SUM(E3546:F3546)=0,0,$G$11+SUM(E$12:$E3546)-SUM(F$12:$F3546))</f>
        <v>0</v>
      </c>
      <c r="H3546" s="51" t="str">
        <f ca="1">IF(IF(TYPE(MATCH($C$8,OFFSET([1]NKC!$D$10,H3545,0):'[1]NKC'!$D$5007,0)+H3545)=16,"",MATCH($C$8,OFFSET([1]NKC!$D$10,H3545,0):'[1]NKC'!$D$5007,0)+H3545)&lt;IF(TYPE(MATCH($C$8,OFFSET([1]NKC!$E$10,H3545,0):'[1]NKC'!$E$5007,0)+H3545)=16,"",MATCH($C$8,OFFSET([1]NKC!$E$10,H3545,0):'[1]NKC'!$E$5007,0)+H3545),IF(TYPE(MATCH($C$8,OFFSET([1]NKC!$D$10,H3545,0):'[1]NKC'!$D$5007,0)+H3545)=16,"",MATCH($C$8,OFFSET([1]NKC!$D$10,H3545,0):'[1]NKC'!$D$5007,0)+H3545),IF(TYPE(MATCH($C$8,OFFSET([1]NKC!$E$10,H3545,0):'[1]NKC'!$E$5007,0)+H3545)=16,"",MATCH($C$8,OFFSET([1]NKC!$E$10,H3545,0):'[1]NKC'!$E$5007,0)+H3545))</f>
        <v/>
      </c>
    </row>
    <row r="3547" spans="1:8" s="52" customFormat="1" ht="14.25" hidden="1">
      <c r="A3547" s="45" t="str">
        <f ca="1">IF($H3547="","",INDEX([1]NKC!$A$10:$A$5007,$H3547))</f>
        <v/>
      </c>
      <c r="B3547" s="46" t="str">
        <f ca="1">IF($H3547="","",INDEX([1]NKC!$B$10:$B$5007,$H3547))</f>
        <v/>
      </c>
      <c r="C3547" s="47" t="str">
        <f ca="1">IF($H3547="","",INDEX([1]NKC!$C$10:$C$5007,$H3547))</f>
        <v/>
      </c>
      <c r="D3547" s="48" t="str">
        <f ca="1">IF(IF($H3547="","",INDEX([1]NKC!$D$10:$D$5007,$H3547))=$C$8,IF($H3547="","",INDEX([1]NKC!$E$10:$E$5007,$H3547)),IF($H3547="","",INDEX([1]NKC!$D$10:$D$5007,$H3547)))</f>
        <v/>
      </c>
      <c r="E3547" s="49" t="str">
        <f ca="1">IF(IF($H3547="","",INDEX([1]NKC!$E$10:$E$5007,$H3547))=$C$8,"",IF($H3547="","",INDEX([1]NKC!$F$10:$F$5007,$H3547)))</f>
        <v/>
      </c>
      <c r="F3547" s="55" t="str">
        <f ca="1">IF(IF($H3547="","",INDEX([1]NKC!$D$10:$D$5007,$H3547))=$C$8,"",IF($H3547="","",INDEX([1]NKC!$F$10:$F$5007,$H3547)))</f>
        <v/>
      </c>
      <c r="G3547" s="50">
        <f ca="1">IF(SUM(E3547:F3547)=0,0,$G$11+SUM(E$12:$E3547)-SUM(F$12:$F3547))</f>
        <v>0</v>
      </c>
      <c r="H3547" s="51" t="str">
        <f ca="1">IF(IF(TYPE(MATCH($C$8,OFFSET([1]NKC!$D$10,H3546,0):'[1]NKC'!$D$5007,0)+H3546)=16,"",MATCH($C$8,OFFSET([1]NKC!$D$10,H3546,0):'[1]NKC'!$D$5007,0)+H3546)&lt;IF(TYPE(MATCH($C$8,OFFSET([1]NKC!$E$10,H3546,0):'[1]NKC'!$E$5007,0)+H3546)=16,"",MATCH($C$8,OFFSET([1]NKC!$E$10,H3546,0):'[1]NKC'!$E$5007,0)+H3546),IF(TYPE(MATCH($C$8,OFFSET([1]NKC!$D$10,H3546,0):'[1]NKC'!$D$5007,0)+H3546)=16,"",MATCH($C$8,OFFSET([1]NKC!$D$10,H3546,0):'[1]NKC'!$D$5007,0)+H3546),IF(TYPE(MATCH($C$8,OFFSET([1]NKC!$E$10,H3546,0):'[1]NKC'!$E$5007,0)+H3546)=16,"",MATCH($C$8,OFFSET([1]NKC!$E$10,H3546,0):'[1]NKC'!$E$5007,0)+H3546))</f>
        <v/>
      </c>
    </row>
    <row r="3548" spans="1:8" s="52" customFormat="1" ht="14.25" hidden="1">
      <c r="A3548" s="45" t="str">
        <f ca="1">IF($H3548="","",INDEX([1]NKC!$A$10:$A$5007,$H3548))</f>
        <v/>
      </c>
      <c r="B3548" s="46" t="str">
        <f ca="1">IF($H3548="","",INDEX([1]NKC!$B$10:$B$5007,$H3548))</f>
        <v/>
      </c>
      <c r="C3548" s="47" t="str">
        <f ca="1">IF($H3548="","",INDEX([1]NKC!$C$10:$C$5007,$H3548))</f>
        <v/>
      </c>
      <c r="D3548" s="48" t="str">
        <f ca="1">IF(IF($H3548="","",INDEX([1]NKC!$D$10:$D$5007,$H3548))=$C$8,IF($H3548="","",INDEX([1]NKC!$E$10:$E$5007,$H3548)),IF($H3548="","",INDEX([1]NKC!$D$10:$D$5007,$H3548)))</f>
        <v/>
      </c>
      <c r="E3548" s="49" t="str">
        <f ca="1">IF(IF($H3548="","",INDEX([1]NKC!$E$10:$E$5007,$H3548))=$C$8,"",IF($H3548="","",INDEX([1]NKC!$F$10:$F$5007,$H3548)))</f>
        <v/>
      </c>
      <c r="F3548" s="55" t="str">
        <f ca="1">IF(IF($H3548="","",INDEX([1]NKC!$D$10:$D$5007,$H3548))=$C$8,"",IF($H3548="","",INDEX([1]NKC!$F$10:$F$5007,$H3548)))</f>
        <v/>
      </c>
      <c r="G3548" s="50">
        <f ca="1">IF(SUM(E3548:F3548)=0,0,$G$11+SUM(E$12:$E3548)-SUM(F$12:$F3548))</f>
        <v>0</v>
      </c>
      <c r="H3548" s="51" t="str">
        <f ca="1">IF(IF(TYPE(MATCH($C$8,OFFSET([1]NKC!$D$10,H3547,0):'[1]NKC'!$D$5007,0)+H3547)=16,"",MATCH($C$8,OFFSET([1]NKC!$D$10,H3547,0):'[1]NKC'!$D$5007,0)+H3547)&lt;IF(TYPE(MATCH($C$8,OFFSET([1]NKC!$E$10,H3547,0):'[1]NKC'!$E$5007,0)+H3547)=16,"",MATCH($C$8,OFFSET([1]NKC!$E$10,H3547,0):'[1]NKC'!$E$5007,0)+H3547),IF(TYPE(MATCH($C$8,OFFSET([1]NKC!$D$10,H3547,0):'[1]NKC'!$D$5007,0)+H3547)=16,"",MATCH($C$8,OFFSET([1]NKC!$D$10,H3547,0):'[1]NKC'!$D$5007,0)+H3547),IF(TYPE(MATCH($C$8,OFFSET([1]NKC!$E$10,H3547,0):'[1]NKC'!$E$5007,0)+H3547)=16,"",MATCH($C$8,OFFSET([1]NKC!$E$10,H3547,0):'[1]NKC'!$E$5007,0)+H3547))</f>
        <v/>
      </c>
    </row>
    <row r="3549" spans="1:8" s="52" customFormat="1" ht="14.25" hidden="1">
      <c r="A3549" s="45" t="str">
        <f ca="1">IF($H3549="","",INDEX([1]NKC!$A$10:$A$5007,$H3549))</f>
        <v/>
      </c>
      <c r="B3549" s="46" t="str">
        <f ca="1">IF($H3549="","",INDEX([1]NKC!$B$10:$B$5007,$H3549))</f>
        <v/>
      </c>
      <c r="C3549" s="47" t="str">
        <f ca="1">IF($H3549="","",INDEX([1]NKC!$C$10:$C$5007,$H3549))</f>
        <v/>
      </c>
      <c r="D3549" s="48" t="str">
        <f ca="1">IF(IF($H3549="","",INDEX([1]NKC!$D$10:$D$5007,$H3549))=$C$8,IF($H3549="","",INDEX([1]NKC!$E$10:$E$5007,$H3549)),IF($H3549="","",INDEX([1]NKC!$D$10:$D$5007,$H3549)))</f>
        <v/>
      </c>
      <c r="E3549" s="49" t="str">
        <f ca="1">IF(IF($H3549="","",INDEX([1]NKC!$E$10:$E$5007,$H3549))=$C$8,"",IF($H3549="","",INDEX([1]NKC!$F$10:$F$5007,$H3549)))</f>
        <v/>
      </c>
      <c r="F3549" s="55" t="str">
        <f ca="1">IF(IF($H3549="","",INDEX([1]NKC!$D$10:$D$5007,$H3549))=$C$8,"",IF($H3549="","",INDEX([1]NKC!$F$10:$F$5007,$H3549)))</f>
        <v/>
      </c>
      <c r="G3549" s="50">
        <f ca="1">IF(SUM(E3549:F3549)=0,0,$G$11+SUM(E$12:$E3549)-SUM(F$12:$F3549))</f>
        <v>0</v>
      </c>
      <c r="H3549" s="51" t="str">
        <f ca="1">IF(IF(TYPE(MATCH($C$8,OFFSET([1]NKC!$D$10,H3548,0):'[1]NKC'!$D$5007,0)+H3548)=16,"",MATCH($C$8,OFFSET([1]NKC!$D$10,H3548,0):'[1]NKC'!$D$5007,0)+H3548)&lt;IF(TYPE(MATCH($C$8,OFFSET([1]NKC!$E$10,H3548,0):'[1]NKC'!$E$5007,0)+H3548)=16,"",MATCH($C$8,OFFSET([1]NKC!$E$10,H3548,0):'[1]NKC'!$E$5007,0)+H3548),IF(TYPE(MATCH($C$8,OFFSET([1]NKC!$D$10,H3548,0):'[1]NKC'!$D$5007,0)+H3548)=16,"",MATCH($C$8,OFFSET([1]NKC!$D$10,H3548,0):'[1]NKC'!$D$5007,0)+H3548),IF(TYPE(MATCH($C$8,OFFSET([1]NKC!$E$10,H3548,0):'[1]NKC'!$E$5007,0)+H3548)=16,"",MATCH($C$8,OFFSET([1]NKC!$E$10,H3548,0):'[1]NKC'!$E$5007,0)+H3548))</f>
        <v/>
      </c>
    </row>
    <row r="3550" spans="1:8" s="52" customFormat="1" ht="14.25" hidden="1">
      <c r="A3550" s="45" t="str">
        <f ca="1">IF($H3550="","",INDEX([1]NKC!$A$10:$A$5007,$H3550))</f>
        <v/>
      </c>
      <c r="B3550" s="46" t="str">
        <f ca="1">IF($H3550="","",INDEX([1]NKC!$B$10:$B$5007,$H3550))</f>
        <v/>
      </c>
      <c r="C3550" s="47" t="str">
        <f ca="1">IF($H3550="","",INDEX([1]NKC!$C$10:$C$5007,$H3550))</f>
        <v/>
      </c>
      <c r="D3550" s="48" t="str">
        <f ca="1">IF(IF($H3550="","",INDEX([1]NKC!$D$10:$D$5007,$H3550))=$C$8,IF($H3550="","",INDEX([1]NKC!$E$10:$E$5007,$H3550)),IF($H3550="","",INDEX([1]NKC!$D$10:$D$5007,$H3550)))</f>
        <v/>
      </c>
      <c r="E3550" s="49" t="str">
        <f ca="1">IF(IF($H3550="","",INDEX([1]NKC!$E$10:$E$5007,$H3550))=$C$8,"",IF($H3550="","",INDEX([1]NKC!$F$10:$F$5007,$H3550)))</f>
        <v/>
      </c>
      <c r="F3550" s="55" t="str">
        <f ca="1">IF(IF($H3550="","",INDEX([1]NKC!$D$10:$D$5007,$H3550))=$C$8,"",IF($H3550="","",INDEX([1]NKC!$F$10:$F$5007,$H3550)))</f>
        <v/>
      </c>
      <c r="G3550" s="50">
        <f ca="1">IF(SUM(E3550:F3550)=0,0,$G$11+SUM(E$12:$E3550)-SUM(F$12:$F3550))</f>
        <v>0</v>
      </c>
      <c r="H3550" s="51" t="str">
        <f ca="1">IF(IF(TYPE(MATCH($C$8,OFFSET([1]NKC!$D$10,H3549,0):'[1]NKC'!$D$5007,0)+H3549)=16,"",MATCH($C$8,OFFSET([1]NKC!$D$10,H3549,0):'[1]NKC'!$D$5007,0)+H3549)&lt;IF(TYPE(MATCH($C$8,OFFSET([1]NKC!$E$10,H3549,0):'[1]NKC'!$E$5007,0)+H3549)=16,"",MATCH($C$8,OFFSET([1]NKC!$E$10,H3549,0):'[1]NKC'!$E$5007,0)+H3549),IF(TYPE(MATCH($C$8,OFFSET([1]NKC!$D$10,H3549,0):'[1]NKC'!$D$5007,0)+H3549)=16,"",MATCH($C$8,OFFSET([1]NKC!$D$10,H3549,0):'[1]NKC'!$D$5007,0)+H3549),IF(TYPE(MATCH($C$8,OFFSET([1]NKC!$E$10,H3549,0):'[1]NKC'!$E$5007,0)+H3549)=16,"",MATCH($C$8,OFFSET([1]NKC!$E$10,H3549,0):'[1]NKC'!$E$5007,0)+H3549))</f>
        <v/>
      </c>
    </row>
    <row r="3551" spans="1:8" s="52" customFormat="1" ht="14.25" hidden="1">
      <c r="A3551" s="45" t="str">
        <f ca="1">IF($H3551="","",INDEX([1]NKC!$A$10:$A$5007,$H3551))</f>
        <v/>
      </c>
      <c r="B3551" s="46" t="str">
        <f ca="1">IF($H3551="","",INDEX([1]NKC!$B$10:$B$5007,$H3551))</f>
        <v/>
      </c>
      <c r="C3551" s="47" t="str">
        <f ca="1">IF($H3551="","",INDEX([1]NKC!$C$10:$C$5007,$H3551))</f>
        <v/>
      </c>
      <c r="D3551" s="48" t="str">
        <f ca="1">IF(IF($H3551="","",INDEX([1]NKC!$D$10:$D$5007,$H3551))=$C$8,IF($H3551="","",INDEX([1]NKC!$E$10:$E$5007,$H3551)),IF($H3551="","",INDEX([1]NKC!$D$10:$D$5007,$H3551)))</f>
        <v/>
      </c>
      <c r="E3551" s="49" t="str">
        <f ca="1">IF(IF($H3551="","",INDEX([1]NKC!$E$10:$E$5007,$H3551))=$C$8,"",IF($H3551="","",INDEX([1]NKC!$F$10:$F$5007,$H3551)))</f>
        <v/>
      </c>
      <c r="F3551" s="55" t="str">
        <f ca="1">IF(IF($H3551="","",INDEX([1]NKC!$D$10:$D$5007,$H3551))=$C$8,"",IF($H3551="","",INDEX([1]NKC!$F$10:$F$5007,$H3551)))</f>
        <v/>
      </c>
      <c r="G3551" s="50">
        <f ca="1">IF(SUM(E3551:F3551)=0,0,$G$11+SUM(E$12:$E3551)-SUM(F$12:$F3551))</f>
        <v>0</v>
      </c>
      <c r="H3551" s="51" t="str">
        <f ca="1">IF(IF(TYPE(MATCH($C$8,OFFSET([1]NKC!$D$10,H3550,0):'[1]NKC'!$D$5007,0)+H3550)=16,"",MATCH($C$8,OFFSET([1]NKC!$D$10,H3550,0):'[1]NKC'!$D$5007,0)+H3550)&lt;IF(TYPE(MATCH($C$8,OFFSET([1]NKC!$E$10,H3550,0):'[1]NKC'!$E$5007,0)+H3550)=16,"",MATCH($C$8,OFFSET([1]NKC!$E$10,H3550,0):'[1]NKC'!$E$5007,0)+H3550),IF(TYPE(MATCH($C$8,OFFSET([1]NKC!$D$10,H3550,0):'[1]NKC'!$D$5007,0)+H3550)=16,"",MATCH($C$8,OFFSET([1]NKC!$D$10,H3550,0):'[1]NKC'!$D$5007,0)+H3550),IF(TYPE(MATCH($C$8,OFFSET([1]NKC!$E$10,H3550,0):'[1]NKC'!$E$5007,0)+H3550)=16,"",MATCH($C$8,OFFSET([1]NKC!$E$10,H3550,0):'[1]NKC'!$E$5007,0)+H3550))</f>
        <v/>
      </c>
    </row>
    <row r="3552" spans="1:8" s="52" customFormat="1" ht="14.25" hidden="1">
      <c r="A3552" s="45" t="str">
        <f ca="1">IF($H3552="","",INDEX([1]NKC!$A$10:$A$5007,$H3552))</f>
        <v/>
      </c>
      <c r="B3552" s="46" t="str">
        <f ca="1">IF($H3552="","",INDEX([1]NKC!$B$10:$B$5007,$H3552))</f>
        <v/>
      </c>
      <c r="C3552" s="47" t="str">
        <f ca="1">IF($H3552="","",INDEX([1]NKC!$C$10:$C$5007,$H3552))</f>
        <v/>
      </c>
      <c r="D3552" s="48" t="str">
        <f ca="1">IF(IF($H3552="","",INDEX([1]NKC!$D$10:$D$5007,$H3552))=$C$8,IF($H3552="","",INDEX([1]NKC!$E$10:$E$5007,$H3552)),IF($H3552="","",INDEX([1]NKC!$D$10:$D$5007,$H3552)))</f>
        <v/>
      </c>
      <c r="E3552" s="49" t="str">
        <f ca="1">IF(IF($H3552="","",INDEX([1]NKC!$E$10:$E$5007,$H3552))=$C$8,"",IF($H3552="","",INDEX([1]NKC!$F$10:$F$5007,$H3552)))</f>
        <v/>
      </c>
      <c r="F3552" s="55" t="str">
        <f ca="1">IF(IF($H3552="","",INDEX([1]NKC!$D$10:$D$5007,$H3552))=$C$8,"",IF($H3552="","",INDEX([1]NKC!$F$10:$F$5007,$H3552)))</f>
        <v/>
      </c>
      <c r="G3552" s="50">
        <f ca="1">IF(SUM(E3552:F3552)=0,0,$G$11+SUM(E$12:$E3552)-SUM(F$12:$F3552))</f>
        <v>0</v>
      </c>
      <c r="H3552" s="51" t="str">
        <f ca="1">IF(IF(TYPE(MATCH($C$8,OFFSET([1]NKC!$D$10,H3551,0):'[1]NKC'!$D$5007,0)+H3551)=16,"",MATCH($C$8,OFFSET([1]NKC!$D$10,H3551,0):'[1]NKC'!$D$5007,0)+H3551)&lt;IF(TYPE(MATCH($C$8,OFFSET([1]NKC!$E$10,H3551,0):'[1]NKC'!$E$5007,0)+H3551)=16,"",MATCH($C$8,OFFSET([1]NKC!$E$10,H3551,0):'[1]NKC'!$E$5007,0)+H3551),IF(TYPE(MATCH($C$8,OFFSET([1]NKC!$D$10,H3551,0):'[1]NKC'!$D$5007,0)+H3551)=16,"",MATCH($C$8,OFFSET([1]NKC!$D$10,H3551,0):'[1]NKC'!$D$5007,0)+H3551),IF(TYPE(MATCH($C$8,OFFSET([1]NKC!$E$10,H3551,0):'[1]NKC'!$E$5007,0)+H3551)=16,"",MATCH($C$8,OFFSET([1]NKC!$E$10,H3551,0):'[1]NKC'!$E$5007,0)+H3551))</f>
        <v/>
      </c>
    </row>
    <row r="3553" spans="1:8" s="52" customFormat="1" ht="14.25" hidden="1">
      <c r="A3553" s="45" t="str">
        <f ca="1">IF($H3553="","",INDEX([1]NKC!$A$10:$A$5007,$H3553))</f>
        <v/>
      </c>
      <c r="B3553" s="46" t="str">
        <f ca="1">IF($H3553="","",INDEX([1]NKC!$B$10:$B$5007,$H3553))</f>
        <v/>
      </c>
      <c r="C3553" s="47" t="str">
        <f ca="1">IF($H3553="","",INDEX([1]NKC!$C$10:$C$5007,$H3553))</f>
        <v/>
      </c>
      <c r="D3553" s="48" t="str">
        <f ca="1">IF(IF($H3553="","",INDEX([1]NKC!$D$10:$D$5007,$H3553))=$C$8,IF($H3553="","",INDEX([1]NKC!$E$10:$E$5007,$H3553)),IF($H3553="","",INDEX([1]NKC!$D$10:$D$5007,$H3553)))</f>
        <v/>
      </c>
      <c r="E3553" s="49" t="str">
        <f ca="1">IF(IF($H3553="","",INDEX([1]NKC!$E$10:$E$5007,$H3553))=$C$8,"",IF($H3553="","",INDEX([1]NKC!$F$10:$F$5007,$H3553)))</f>
        <v/>
      </c>
      <c r="F3553" s="55" t="str">
        <f ca="1">IF(IF($H3553="","",INDEX([1]NKC!$D$10:$D$5007,$H3553))=$C$8,"",IF($H3553="","",INDEX([1]NKC!$F$10:$F$5007,$H3553)))</f>
        <v/>
      </c>
      <c r="G3553" s="50">
        <f ca="1">IF(SUM(E3553:F3553)=0,0,$G$11+SUM(E$12:$E3553)-SUM(F$12:$F3553))</f>
        <v>0</v>
      </c>
      <c r="H3553" s="51" t="str">
        <f ca="1">IF(IF(TYPE(MATCH($C$8,OFFSET([1]NKC!$D$10,H3552,0):'[1]NKC'!$D$5007,0)+H3552)=16,"",MATCH($C$8,OFFSET([1]NKC!$D$10,H3552,0):'[1]NKC'!$D$5007,0)+H3552)&lt;IF(TYPE(MATCH($C$8,OFFSET([1]NKC!$E$10,H3552,0):'[1]NKC'!$E$5007,0)+H3552)=16,"",MATCH($C$8,OFFSET([1]NKC!$E$10,H3552,0):'[1]NKC'!$E$5007,0)+H3552),IF(TYPE(MATCH($C$8,OFFSET([1]NKC!$D$10,H3552,0):'[1]NKC'!$D$5007,0)+H3552)=16,"",MATCH($C$8,OFFSET([1]NKC!$D$10,H3552,0):'[1]NKC'!$D$5007,0)+H3552),IF(TYPE(MATCH($C$8,OFFSET([1]NKC!$E$10,H3552,0):'[1]NKC'!$E$5007,0)+H3552)=16,"",MATCH($C$8,OFFSET([1]NKC!$E$10,H3552,0):'[1]NKC'!$E$5007,0)+H3552))</f>
        <v/>
      </c>
    </row>
    <row r="3554" spans="1:8" s="52" customFormat="1" ht="14.25" hidden="1">
      <c r="A3554" s="45" t="str">
        <f ca="1">IF($H3554="","",INDEX([1]NKC!$A$10:$A$5007,$H3554))</f>
        <v/>
      </c>
      <c r="B3554" s="46" t="str">
        <f ca="1">IF($H3554="","",INDEX([1]NKC!$B$10:$B$5007,$H3554))</f>
        <v/>
      </c>
      <c r="C3554" s="47" t="str">
        <f ca="1">IF($H3554="","",INDEX([1]NKC!$C$10:$C$5007,$H3554))</f>
        <v/>
      </c>
      <c r="D3554" s="48" t="str">
        <f ca="1">IF(IF($H3554="","",INDEX([1]NKC!$D$10:$D$5007,$H3554))=$C$8,IF($H3554="","",INDEX([1]NKC!$E$10:$E$5007,$H3554)),IF($H3554="","",INDEX([1]NKC!$D$10:$D$5007,$H3554)))</f>
        <v/>
      </c>
      <c r="E3554" s="49" t="str">
        <f ca="1">IF(IF($H3554="","",INDEX([1]NKC!$E$10:$E$5007,$H3554))=$C$8,"",IF($H3554="","",INDEX([1]NKC!$F$10:$F$5007,$H3554)))</f>
        <v/>
      </c>
      <c r="F3554" s="55" t="str">
        <f ca="1">IF(IF($H3554="","",INDEX([1]NKC!$D$10:$D$5007,$H3554))=$C$8,"",IF($H3554="","",INDEX([1]NKC!$F$10:$F$5007,$H3554)))</f>
        <v/>
      </c>
      <c r="G3554" s="50">
        <f ca="1">IF(SUM(E3554:F3554)=0,0,$G$11+SUM(E$12:$E3554)-SUM(F$12:$F3554))</f>
        <v>0</v>
      </c>
      <c r="H3554" s="51" t="str">
        <f ca="1">IF(IF(TYPE(MATCH($C$8,OFFSET([1]NKC!$D$10,H3553,0):'[1]NKC'!$D$5007,0)+H3553)=16,"",MATCH($C$8,OFFSET([1]NKC!$D$10,H3553,0):'[1]NKC'!$D$5007,0)+H3553)&lt;IF(TYPE(MATCH($C$8,OFFSET([1]NKC!$E$10,H3553,0):'[1]NKC'!$E$5007,0)+H3553)=16,"",MATCH($C$8,OFFSET([1]NKC!$E$10,H3553,0):'[1]NKC'!$E$5007,0)+H3553),IF(TYPE(MATCH($C$8,OFFSET([1]NKC!$D$10,H3553,0):'[1]NKC'!$D$5007,0)+H3553)=16,"",MATCH($C$8,OFFSET([1]NKC!$D$10,H3553,0):'[1]NKC'!$D$5007,0)+H3553),IF(TYPE(MATCH($C$8,OFFSET([1]NKC!$E$10,H3553,0):'[1]NKC'!$E$5007,0)+H3553)=16,"",MATCH($C$8,OFFSET([1]NKC!$E$10,H3553,0):'[1]NKC'!$E$5007,0)+H3553))</f>
        <v/>
      </c>
    </row>
    <row r="3555" spans="1:8" s="52" customFormat="1" ht="14.25" hidden="1">
      <c r="A3555" s="45" t="str">
        <f ca="1">IF($H3555="","",INDEX([1]NKC!$A$10:$A$5007,$H3555))</f>
        <v/>
      </c>
      <c r="B3555" s="46" t="str">
        <f ca="1">IF($H3555="","",INDEX([1]NKC!$B$10:$B$5007,$H3555))</f>
        <v/>
      </c>
      <c r="C3555" s="47" t="str">
        <f ca="1">IF($H3555="","",INDEX([1]NKC!$C$10:$C$5007,$H3555))</f>
        <v/>
      </c>
      <c r="D3555" s="48" t="str">
        <f ca="1">IF(IF($H3555="","",INDEX([1]NKC!$D$10:$D$5007,$H3555))=$C$8,IF($H3555="","",INDEX([1]NKC!$E$10:$E$5007,$H3555)),IF($H3555="","",INDEX([1]NKC!$D$10:$D$5007,$H3555)))</f>
        <v/>
      </c>
      <c r="E3555" s="49" t="str">
        <f ca="1">IF(IF($H3555="","",INDEX([1]NKC!$E$10:$E$5007,$H3555))=$C$8,"",IF($H3555="","",INDEX([1]NKC!$F$10:$F$5007,$H3555)))</f>
        <v/>
      </c>
      <c r="F3555" s="55" t="str">
        <f ca="1">IF(IF($H3555="","",INDEX([1]NKC!$D$10:$D$5007,$H3555))=$C$8,"",IF($H3555="","",INDEX([1]NKC!$F$10:$F$5007,$H3555)))</f>
        <v/>
      </c>
      <c r="G3555" s="50">
        <f ca="1">IF(SUM(E3555:F3555)=0,0,$G$11+SUM(E$12:$E3555)-SUM(F$12:$F3555))</f>
        <v>0</v>
      </c>
      <c r="H3555" s="51" t="str">
        <f ca="1">IF(IF(TYPE(MATCH($C$8,OFFSET([1]NKC!$D$10,H3554,0):'[1]NKC'!$D$5007,0)+H3554)=16,"",MATCH($C$8,OFFSET([1]NKC!$D$10,H3554,0):'[1]NKC'!$D$5007,0)+H3554)&lt;IF(TYPE(MATCH($C$8,OFFSET([1]NKC!$E$10,H3554,0):'[1]NKC'!$E$5007,0)+H3554)=16,"",MATCH($C$8,OFFSET([1]NKC!$E$10,H3554,0):'[1]NKC'!$E$5007,0)+H3554),IF(TYPE(MATCH($C$8,OFFSET([1]NKC!$D$10,H3554,0):'[1]NKC'!$D$5007,0)+H3554)=16,"",MATCH($C$8,OFFSET([1]NKC!$D$10,H3554,0):'[1]NKC'!$D$5007,0)+H3554),IF(TYPE(MATCH($C$8,OFFSET([1]NKC!$E$10,H3554,0):'[1]NKC'!$E$5007,0)+H3554)=16,"",MATCH($C$8,OFFSET([1]NKC!$E$10,H3554,0):'[1]NKC'!$E$5007,0)+H3554))</f>
        <v/>
      </c>
    </row>
    <row r="3556" spans="1:8" s="52" customFormat="1" ht="14.25" hidden="1">
      <c r="A3556" s="45" t="str">
        <f ca="1">IF($H3556="","",INDEX([1]NKC!$A$10:$A$5007,$H3556))</f>
        <v/>
      </c>
      <c r="B3556" s="46" t="str">
        <f ca="1">IF($H3556="","",INDEX([1]NKC!$B$10:$B$5007,$H3556))</f>
        <v/>
      </c>
      <c r="C3556" s="47" t="str">
        <f ca="1">IF($H3556="","",INDEX([1]NKC!$C$10:$C$5007,$H3556))</f>
        <v/>
      </c>
      <c r="D3556" s="48" t="str">
        <f ca="1">IF(IF($H3556="","",INDEX([1]NKC!$D$10:$D$5007,$H3556))=$C$8,IF($H3556="","",INDEX([1]NKC!$E$10:$E$5007,$H3556)),IF($H3556="","",INDEX([1]NKC!$D$10:$D$5007,$H3556)))</f>
        <v/>
      </c>
      <c r="E3556" s="49" t="str">
        <f ca="1">IF(IF($H3556="","",INDEX([1]NKC!$E$10:$E$5007,$H3556))=$C$8,"",IF($H3556="","",INDEX([1]NKC!$F$10:$F$5007,$H3556)))</f>
        <v/>
      </c>
      <c r="F3556" s="55" t="str">
        <f ca="1">IF(IF($H3556="","",INDEX([1]NKC!$D$10:$D$5007,$H3556))=$C$8,"",IF($H3556="","",INDEX([1]NKC!$F$10:$F$5007,$H3556)))</f>
        <v/>
      </c>
      <c r="G3556" s="50">
        <f ca="1">IF(SUM(E3556:F3556)=0,0,$G$11+SUM(E$12:$E3556)-SUM(F$12:$F3556))</f>
        <v>0</v>
      </c>
      <c r="H3556" s="51" t="str">
        <f ca="1">IF(IF(TYPE(MATCH($C$8,OFFSET([1]NKC!$D$10,H3555,0):'[1]NKC'!$D$5007,0)+H3555)=16,"",MATCH($C$8,OFFSET([1]NKC!$D$10,H3555,0):'[1]NKC'!$D$5007,0)+H3555)&lt;IF(TYPE(MATCH($C$8,OFFSET([1]NKC!$E$10,H3555,0):'[1]NKC'!$E$5007,0)+H3555)=16,"",MATCH($C$8,OFFSET([1]NKC!$E$10,H3555,0):'[1]NKC'!$E$5007,0)+H3555),IF(TYPE(MATCH($C$8,OFFSET([1]NKC!$D$10,H3555,0):'[1]NKC'!$D$5007,0)+H3555)=16,"",MATCH($C$8,OFFSET([1]NKC!$D$10,H3555,0):'[1]NKC'!$D$5007,0)+H3555),IF(TYPE(MATCH($C$8,OFFSET([1]NKC!$E$10,H3555,0):'[1]NKC'!$E$5007,0)+H3555)=16,"",MATCH($C$8,OFFSET([1]NKC!$E$10,H3555,0):'[1]NKC'!$E$5007,0)+H3555))</f>
        <v/>
      </c>
    </row>
    <row r="3557" spans="1:8" s="52" customFormat="1" ht="14.25" hidden="1">
      <c r="A3557" s="45" t="str">
        <f ca="1">IF($H3557="","",INDEX([1]NKC!$A$10:$A$5007,$H3557))</f>
        <v/>
      </c>
      <c r="B3557" s="46" t="str">
        <f ca="1">IF($H3557="","",INDEX([1]NKC!$B$10:$B$5007,$H3557))</f>
        <v/>
      </c>
      <c r="C3557" s="47" t="str">
        <f ca="1">IF($H3557="","",INDEX([1]NKC!$C$10:$C$5007,$H3557))</f>
        <v/>
      </c>
      <c r="D3557" s="48" t="str">
        <f ca="1">IF(IF($H3557="","",INDEX([1]NKC!$D$10:$D$5007,$H3557))=$C$8,IF($H3557="","",INDEX([1]NKC!$E$10:$E$5007,$H3557)),IF($H3557="","",INDEX([1]NKC!$D$10:$D$5007,$H3557)))</f>
        <v/>
      </c>
      <c r="E3557" s="49" t="str">
        <f ca="1">IF(IF($H3557="","",INDEX([1]NKC!$E$10:$E$5007,$H3557))=$C$8,"",IF($H3557="","",INDEX([1]NKC!$F$10:$F$5007,$H3557)))</f>
        <v/>
      </c>
      <c r="F3557" s="55" t="str">
        <f ca="1">IF(IF($H3557="","",INDEX([1]NKC!$D$10:$D$5007,$H3557))=$C$8,"",IF($H3557="","",INDEX([1]NKC!$F$10:$F$5007,$H3557)))</f>
        <v/>
      </c>
      <c r="G3557" s="50">
        <f ca="1">IF(SUM(E3557:F3557)=0,0,$G$11+SUM(E$12:$E3557)-SUM(F$12:$F3557))</f>
        <v>0</v>
      </c>
      <c r="H3557" s="51" t="str">
        <f ca="1">IF(IF(TYPE(MATCH($C$8,OFFSET([1]NKC!$D$10,H3556,0):'[1]NKC'!$D$5007,0)+H3556)=16,"",MATCH($C$8,OFFSET([1]NKC!$D$10,H3556,0):'[1]NKC'!$D$5007,0)+H3556)&lt;IF(TYPE(MATCH($C$8,OFFSET([1]NKC!$E$10,H3556,0):'[1]NKC'!$E$5007,0)+H3556)=16,"",MATCH($C$8,OFFSET([1]NKC!$E$10,H3556,0):'[1]NKC'!$E$5007,0)+H3556),IF(TYPE(MATCH($C$8,OFFSET([1]NKC!$D$10,H3556,0):'[1]NKC'!$D$5007,0)+H3556)=16,"",MATCH($C$8,OFFSET([1]NKC!$D$10,H3556,0):'[1]NKC'!$D$5007,0)+H3556),IF(TYPE(MATCH($C$8,OFFSET([1]NKC!$E$10,H3556,0):'[1]NKC'!$E$5007,0)+H3556)=16,"",MATCH($C$8,OFFSET([1]NKC!$E$10,H3556,0):'[1]NKC'!$E$5007,0)+H3556))</f>
        <v/>
      </c>
    </row>
    <row r="3558" spans="1:8" s="52" customFormat="1" ht="14.25" hidden="1">
      <c r="A3558" s="45" t="str">
        <f ca="1">IF($H3558="","",INDEX([1]NKC!$A$10:$A$5007,$H3558))</f>
        <v/>
      </c>
      <c r="B3558" s="46" t="str">
        <f ca="1">IF($H3558="","",INDEX([1]NKC!$B$10:$B$5007,$H3558))</f>
        <v/>
      </c>
      <c r="C3558" s="47" t="str">
        <f ca="1">IF($H3558="","",INDEX([1]NKC!$C$10:$C$5007,$H3558))</f>
        <v/>
      </c>
      <c r="D3558" s="48" t="str">
        <f ca="1">IF(IF($H3558="","",INDEX([1]NKC!$D$10:$D$5007,$H3558))=$C$8,IF($H3558="","",INDEX([1]NKC!$E$10:$E$5007,$H3558)),IF($H3558="","",INDEX([1]NKC!$D$10:$D$5007,$H3558)))</f>
        <v/>
      </c>
      <c r="E3558" s="49" t="str">
        <f ca="1">IF(IF($H3558="","",INDEX([1]NKC!$E$10:$E$5007,$H3558))=$C$8,"",IF($H3558="","",INDEX([1]NKC!$F$10:$F$5007,$H3558)))</f>
        <v/>
      </c>
      <c r="F3558" s="55" t="str">
        <f ca="1">IF(IF($H3558="","",INDEX([1]NKC!$D$10:$D$5007,$H3558))=$C$8,"",IF($H3558="","",INDEX([1]NKC!$F$10:$F$5007,$H3558)))</f>
        <v/>
      </c>
      <c r="G3558" s="50">
        <f ca="1">IF(SUM(E3558:F3558)=0,0,$G$11+SUM(E$12:$E3558)-SUM(F$12:$F3558))</f>
        <v>0</v>
      </c>
      <c r="H3558" s="51" t="str">
        <f ca="1">IF(IF(TYPE(MATCH($C$8,OFFSET([1]NKC!$D$10,H3557,0):'[1]NKC'!$D$5007,0)+H3557)=16,"",MATCH($C$8,OFFSET([1]NKC!$D$10,H3557,0):'[1]NKC'!$D$5007,0)+H3557)&lt;IF(TYPE(MATCH($C$8,OFFSET([1]NKC!$E$10,H3557,0):'[1]NKC'!$E$5007,0)+H3557)=16,"",MATCH($C$8,OFFSET([1]NKC!$E$10,H3557,0):'[1]NKC'!$E$5007,0)+H3557),IF(TYPE(MATCH($C$8,OFFSET([1]NKC!$D$10,H3557,0):'[1]NKC'!$D$5007,0)+H3557)=16,"",MATCH($C$8,OFFSET([1]NKC!$D$10,H3557,0):'[1]NKC'!$D$5007,0)+H3557),IF(TYPE(MATCH($C$8,OFFSET([1]NKC!$E$10,H3557,0):'[1]NKC'!$E$5007,0)+H3557)=16,"",MATCH($C$8,OFFSET([1]NKC!$E$10,H3557,0):'[1]NKC'!$E$5007,0)+H3557))</f>
        <v/>
      </c>
    </row>
    <row r="3559" spans="1:8" s="52" customFormat="1" ht="14.25" hidden="1">
      <c r="A3559" s="45" t="str">
        <f ca="1">IF($H3559="","",INDEX([1]NKC!$A$10:$A$5007,$H3559))</f>
        <v/>
      </c>
      <c r="B3559" s="46" t="str">
        <f ca="1">IF($H3559="","",INDEX([1]NKC!$B$10:$B$5007,$H3559))</f>
        <v/>
      </c>
      <c r="C3559" s="47" t="str">
        <f ca="1">IF($H3559="","",INDEX([1]NKC!$C$10:$C$5007,$H3559))</f>
        <v/>
      </c>
      <c r="D3559" s="48" t="str">
        <f ca="1">IF(IF($H3559="","",INDEX([1]NKC!$D$10:$D$5007,$H3559))=$C$8,IF($H3559="","",INDEX([1]NKC!$E$10:$E$5007,$H3559)),IF($H3559="","",INDEX([1]NKC!$D$10:$D$5007,$H3559)))</f>
        <v/>
      </c>
      <c r="E3559" s="49" t="str">
        <f ca="1">IF(IF($H3559="","",INDEX([1]NKC!$E$10:$E$5007,$H3559))=$C$8,"",IF($H3559="","",INDEX([1]NKC!$F$10:$F$5007,$H3559)))</f>
        <v/>
      </c>
      <c r="F3559" s="55" t="str">
        <f ca="1">IF(IF($H3559="","",INDEX([1]NKC!$D$10:$D$5007,$H3559))=$C$8,"",IF($H3559="","",INDEX([1]NKC!$F$10:$F$5007,$H3559)))</f>
        <v/>
      </c>
      <c r="G3559" s="50">
        <f ca="1">IF(SUM(E3559:F3559)=0,0,$G$11+SUM(E$12:$E3559)-SUM(F$12:$F3559))</f>
        <v>0</v>
      </c>
      <c r="H3559" s="51" t="str">
        <f ca="1">IF(IF(TYPE(MATCH($C$8,OFFSET([1]NKC!$D$10,H3558,0):'[1]NKC'!$D$5007,0)+H3558)=16,"",MATCH($C$8,OFFSET([1]NKC!$D$10,H3558,0):'[1]NKC'!$D$5007,0)+H3558)&lt;IF(TYPE(MATCH($C$8,OFFSET([1]NKC!$E$10,H3558,0):'[1]NKC'!$E$5007,0)+H3558)=16,"",MATCH($C$8,OFFSET([1]NKC!$E$10,H3558,0):'[1]NKC'!$E$5007,0)+H3558),IF(TYPE(MATCH($C$8,OFFSET([1]NKC!$D$10,H3558,0):'[1]NKC'!$D$5007,0)+H3558)=16,"",MATCH($C$8,OFFSET([1]NKC!$D$10,H3558,0):'[1]NKC'!$D$5007,0)+H3558),IF(TYPE(MATCH($C$8,OFFSET([1]NKC!$E$10,H3558,0):'[1]NKC'!$E$5007,0)+H3558)=16,"",MATCH($C$8,OFFSET([1]NKC!$E$10,H3558,0):'[1]NKC'!$E$5007,0)+H3558))</f>
        <v/>
      </c>
    </row>
    <row r="3560" spans="1:8" s="52" customFormat="1" ht="14.25" hidden="1">
      <c r="A3560" s="45" t="str">
        <f ca="1">IF($H3560="","",INDEX([1]NKC!$A$10:$A$5007,$H3560))</f>
        <v/>
      </c>
      <c r="B3560" s="46" t="str">
        <f ca="1">IF($H3560="","",INDEX([1]NKC!$B$10:$B$5007,$H3560))</f>
        <v/>
      </c>
      <c r="C3560" s="47" t="str">
        <f ca="1">IF($H3560="","",INDEX([1]NKC!$C$10:$C$5007,$H3560))</f>
        <v/>
      </c>
      <c r="D3560" s="48" t="str">
        <f ca="1">IF(IF($H3560="","",INDEX([1]NKC!$D$10:$D$5007,$H3560))=$C$8,IF($H3560="","",INDEX([1]NKC!$E$10:$E$5007,$H3560)),IF($H3560="","",INDEX([1]NKC!$D$10:$D$5007,$H3560)))</f>
        <v/>
      </c>
      <c r="E3560" s="49" t="str">
        <f ca="1">IF(IF($H3560="","",INDEX([1]NKC!$E$10:$E$5007,$H3560))=$C$8,"",IF($H3560="","",INDEX([1]NKC!$F$10:$F$5007,$H3560)))</f>
        <v/>
      </c>
      <c r="F3560" s="55" t="str">
        <f ca="1">IF(IF($H3560="","",INDEX([1]NKC!$D$10:$D$5007,$H3560))=$C$8,"",IF($H3560="","",INDEX([1]NKC!$F$10:$F$5007,$H3560)))</f>
        <v/>
      </c>
      <c r="G3560" s="50">
        <f ca="1">IF(SUM(E3560:F3560)=0,0,$G$11+SUM(E$12:$E3560)-SUM(F$12:$F3560))</f>
        <v>0</v>
      </c>
      <c r="H3560" s="51" t="str">
        <f ca="1">IF(IF(TYPE(MATCH($C$8,OFFSET([1]NKC!$D$10,H3559,0):'[1]NKC'!$D$5007,0)+H3559)=16,"",MATCH($C$8,OFFSET([1]NKC!$D$10,H3559,0):'[1]NKC'!$D$5007,0)+H3559)&lt;IF(TYPE(MATCH($C$8,OFFSET([1]NKC!$E$10,H3559,0):'[1]NKC'!$E$5007,0)+H3559)=16,"",MATCH($C$8,OFFSET([1]NKC!$E$10,H3559,0):'[1]NKC'!$E$5007,0)+H3559),IF(TYPE(MATCH($C$8,OFFSET([1]NKC!$D$10,H3559,0):'[1]NKC'!$D$5007,0)+H3559)=16,"",MATCH($C$8,OFFSET([1]NKC!$D$10,H3559,0):'[1]NKC'!$D$5007,0)+H3559),IF(TYPE(MATCH($C$8,OFFSET([1]NKC!$E$10,H3559,0):'[1]NKC'!$E$5007,0)+H3559)=16,"",MATCH($C$8,OFFSET([1]NKC!$E$10,H3559,0):'[1]NKC'!$E$5007,0)+H3559))</f>
        <v/>
      </c>
    </row>
    <row r="3561" spans="1:8" s="52" customFormat="1" ht="14.25" hidden="1">
      <c r="A3561" s="45" t="str">
        <f ca="1">IF($H3561="","",INDEX([1]NKC!$A$10:$A$5007,$H3561))</f>
        <v/>
      </c>
      <c r="B3561" s="46" t="str">
        <f ca="1">IF($H3561="","",INDEX([1]NKC!$B$10:$B$5007,$H3561))</f>
        <v/>
      </c>
      <c r="C3561" s="47" t="str">
        <f ca="1">IF($H3561="","",INDEX([1]NKC!$C$10:$C$5007,$H3561))</f>
        <v/>
      </c>
      <c r="D3561" s="48" t="str">
        <f ca="1">IF(IF($H3561="","",INDEX([1]NKC!$D$10:$D$5007,$H3561))=$C$8,IF($H3561="","",INDEX([1]NKC!$E$10:$E$5007,$H3561)),IF($H3561="","",INDEX([1]NKC!$D$10:$D$5007,$H3561)))</f>
        <v/>
      </c>
      <c r="E3561" s="49" t="str">
        <f ca="1">IF(IF($H3561="","",INDEX([1]NKC!$E$10:$E$5007,$H3561))=$C$8,"",IF($H3561="","",INDEX([1]NKC!$F$10:$F$5007,$H3561)))</f>
        <v/>
      </c>
      <c r="F3561" s="55" t="str">
        <f ca="1">IF(IF($H3561="","",INDEX([1]NKC!$D$10:$D$5007,$H3561))=$C$8,"",IF($H3561="","",INDEX([1]NKC!$F$10:$F$5007,$H3561)))</f>
        <v/>
      </c>
      <c r="G3561" s="50">
        <f ca="1">IF(SUM(E3561:F3561)=0,0,$G$11+SUM(E$12:$E3561)-SUM(F$12:$F3561))</f>
        <v>0</v>
      </c>
      <c r="H3561" s="51" t="str">
        <f ca="1">IF(IF(TYPE(MATCH($C$8,OFFSET([1]NKC!$D$10,H3560,0):'[1]NKC'!$D$5007,0)+H3560)=16,"",MATCH($C$8,OFFSET([1]NKC!$D$10,H3560,0):'[1]NKC'!$D$5007,0)+H3560)&lt;IF(TYPE(MATCH($C$8,OFFSET([1]NKC!$E$10,H3560,0):'[1]NKC'!$E$5007,0)+H3560)=16,"",MATCH($C$8,OFFSET([1]NKC!$E$10,H3560,0):'[1]NKC'!$E$5007,0)+H3560),IF(TYPE(MATCH($C$8,OFFSET([1]NKC!$D$10,H3560,0):'[1]NKC'!$D$5007,0)+H3560)=16,"",MATCH($C$8,OFFSET([1]NKC!$D$10,H3560,0):'[1]NKC'!$D$5007,0)+H3560),IF(TYPE(MATCH($C$8,OFFSET([1]NKC!$E$10,H3560,0):'[1]NKC'!$E$5007,0)+H3560)=16,"",MATCH($C$8,OFFSET([1]NKC!$E$10,H3560,0):'[1]NKC'!$E$5007,0)+H3560))</f>
        <v/>
      </c>
    </row>
    <row r="3562" spans="1:8" s="52" customFormat="1" ht="14.25" hidden="1">
      <c r="A3562" s="45" t="str">
        <f ca="1">IF($H3562="","",INDEX([1]NKC!$A$10:$A$5007,$H3562))</f>
        <v/>
      </c>
      <c r="B3562" s="46" t="str">
        <f ca="1">IF($H3562="","",INDEX([1]NKC!$B$10:$B$5007,$H3562))</f>
        <v/>
      </c>
      <c r="C3562" s="47" t="str">
        <f ca="1">IF($H3562="","",INDEX([1]NKC!$C$10:$C$5007,$H3562))</f>
        <v/>
      </c>
      <c r="D3562" s="48" t="str">
        <f ca="1">IF(IF($H3562="","",INDEX([1]NKC!$D$10:$D$5007,$H3562))=$C$8,IF($H3562="","",INDEX([1]NKC!$E$10:$E$5007,$H3562)),IF($H3562="","",INDEX([1]NKC!$D$10:$D$5007,$H3562)))</f>
        <v/>
      </c>
      <c r="E3562" s="49" t="str">
        <f ca="1">IF(IF($H3562="","",INDEX([1]NKC!$E$10:$E$5007,$H3562))=$C$8,"",IF($H3562="","",INDEX([1]NKC!$F$10:$F$5007,$H3562)))</f>
        <v/>
      </c>
      <c r="F3562" s="55" t="str">
        <f ca="1">IF(IF($H3562="","",INDEX([1]NKC!$D$10:$D$5007,$H3562))=$C$8,"",IF($H3562="","",INDEX([1]NKC!$F$10:$F$5007,$H3562)))</f>
        <v/>
      </c>
      <c r="G3562" s="50">
        <f ca="1">IF(SUM(E3562:F3562)=0,0,$G$11+SUM(E$12:$E3562)-SUM(F$12:$F3562))</f>
        <v>0</v>
      </c>
      <c r="H3562" s="51" t="str">
        <f ca="1">IF(IF(TYPE(MATCH($C$8,OFFSET([1]NKC!$D$10,H3561,0):'[1]NKC'!$D$5007,0)+H3561)=16,"",MATCH($C$8,OFFSET([1]NKC!$D$10,H3561,0):'[1]NKC'!$D$5007,0)+H3561)&lt;IF(TYPE(MATCH($C$8,OFFSET([1]NKC!$E$10,H3561,0):'[1]NKC'!$E$5007,0)+H3561)=16,"",MATCH($C$8,OFFSET([1]NKC!$E$10,H3561,0):'[1]NKC'!$E$5007,0)+H3561),IF(TYPE(MATCH($C$8,OFFSET([1]NKC!$D$10,H3561,0):'[1]NKC'!$D$5007,0)+H3561)=16,"",MATCH($C$8,OFFSET([1]NKC!$D$10,H3561,0):'[1]NKC'!$D$5007,0)+H3561),IF(TYPE(MATCH($C$8,OFFSET([1]NKC!$E$10,H3561,0):'[1]NKC'!$E$5007,0)+H3561)=16,"",MATCH($C$8,OFFSET([1]NKC!$E$10,H3561,0):'[1]NKC'!$E$5007,0)+H3561))</f>
        <v/>
      </c>
    </row>
    <row r="3563" spans="1:8" s="52" customFormat="1" ht="14.25" hidden="1">
      <c r="A3563" s="45" t="str">
        <f ca="1">IF($H3563="","",INDEX([1]NKC!$A$10:$A$5007,$H3563))</f>
        <v/>
      </c>
      <c r="B3563" s="46" t="str">
        <f ca="1">IF($H3563="","",INDEX([1]NKC!$B$10:$B$5007,$H3563))</f>
        <v/>
      </c>
      <c r="C3563" s="47" t="str">
        <f ca="1">IF($H3563="","",INDEX([1]NKC!$C$10:$C$5007,$H3563))</f>
        <v/>
      </c>
      <c r="D3563" s="48" t="str">
        <f ca="1">IF(IF($H3563="","",INDEX([1]NKC!$D$10:$D$5007,$H3563))=$C$8,IF($H3563="","",INDEX([1]NKC!$E$10:$E$5007,$H3563)),IF($H3563="","",INDEX([1]NKC!$D$10:$D$5007,$H3563)))</f>
        <v/>
      </c>
      <c r="E3563" s="49" t="str">
        <f ca="1">IF(IF($H3563="","",INDEX([1]NKC!$E$10:$E$5007,$H3563))=$C$8,"",IF($H3563="","",INDEX([1]NKC!$F$10:$F$5007,$H3563)))</f>
        <v/>
      </c>
      <c r="F3563" s="55" t="str">
        <f ca="1">IF(IF($H3563="","",INDEX([1]NKC!$D$10:$D$5007,$H3563))=$C$8,"",IF($H3563="","",INDEX([1]NKC!$F$10:$F$5007,$H3563)))</f>
        <v/>
      </c>
      <c r="G3563" s="50">
        <f ca="1">IF(SUM(E3563:F3563)=0,0,$G$11+SUM(E$12:$E3563)-SUM(F$12:$F3563))</f>
        <v>0</v>
      </c>
      <c r="H3563" s="51" t="str">
        <f ca="1">IF(IF(TYPE(MATCH($C$8,OFFSET([1]NKC!$D$10,H3562,0):'[1]NKC'!$D$5007,0)+H3562)=16,"",MATCH($C$8,OFFSET([1]NKC!$D$10,H3562,0):'[1]NKC'!$D$5007,0)+H3562)&lt;IF(TYPE(MATCH($C$8,OFFSET([1]NKC!$E$10,H3562,0):'[1]NKC'!$E$5007,0)+H3562)=16,"",MATCH($C$8,OFFSET([1]NKC!$E$10,H3562,0):'[1]NKC'!$E$5007,0)+H3562),IF(TYPE(MATCH($C$8,OFFSET([1]NKC!$D$10,H3562,0):'[1]NKC'!$D$5007,0)+H3562)=16,"",MATCH($C$8,OFFSET([1]NKC!$D$10,H3562,0):'[1]NKC'!$D$5007,0)+H3562),IF(TYPE(MATCH($C$8,OFFSET([1]NKC!$E$10,H3562,0):'[1]NKC'!$E$5007,0)+H3562)=16,"",MATCH($C$8,OFFSET([1]NKC!$E$10,H3562,0):'[1]NKC'!$E$5007,0)+H3562))</f>
        <v/>
      </c>
    </row>
    <row r="3564" spans="1:8" s="52" customFormat="1" ht="14.25" hidden="1">
      <c r="A3564" s="45" t="str">
        <f ca="1">IF($H3564="","",INDEX([1]NKC!$A$10:$A$5007,$H3564))</f>
        <v/>
      </c>
      <c r="B3564" s="46" t="str">
        <f ca="1">IF($H3564="","",INDEX([1]NKC!$B$10:$B$5007,$H3564))</f>
        <v/>
      </c>
      <c r="C3564" s="47" t="str">
        <f ca="1">IF($H3564="","",INDEX([1]NKC!$C$10:$C$5007,$H3564))</f>
        <v/>
      </c>
      <c r="D3564" s="48" t="str">
        <f ca="1">IF(IF($H3564="","",INDEX([1]NKC!$D$10:$D$5007,$H3564))=$C$8,IF($H3564="","",INDEX([1]NKC!$E$10:$E$5007,$H3564)),IF($H3564="","",INDEX([1]NKC!$D$10:$D$5007,$H3564)))</f>
        <v/>
      </c>
      <c r="E3564" s="49" t="str">
        <f ca="1">IF(IF($H3564="","",INDEX([1]NKC!$E$10:$E$5007,$H3564))=$C$8,"",IF($H3564="","",INDEX([1]NKC!$F$10:$F$5007,$H3564)))</f>
        <v/>
      </c>
      <c r="F3564" s="55" t="str">
        <f ca="1">IF(IF($H3564="","",INDEX([1]NKC!$D$10:$D$5007,$H3564))=$C$8,"",IF($H3564="","",INDEX([1]NKC!$F$10:$F$5007,$H3564)))</f>
        <v/>
      </c>
      <c r="G3564" s="50">
        <f ca="1">IF(SUM(E3564:F3564)=0,0,$G$11+SUM(E$12:$E3564)-SUM(F$12:$F3564))</f>
        <v>0</v>
      </c>
      <c r="H3564" s="51" t="str">
        <f ca="1">IF(IF(TYPE(MATCH($C$8,OFFSET([1]NKC!$D$10,H3563,0):'[1]NKC'!$D$5007,0)+H3563)=16,"",MATCH($C$8,OFFSET([1]NKC!$D$10,H3563,0):'[1]NKC'!$D$5007,0)+H3563)&lt;IF(TYPE(MATCH($C$8,OFFSET([1]NKC!$E$10,H3563,0):'[1]NKC'!$E$5007,0)+H3563)=16,"",MATCH($C$8,OFFSET([1]NKC!$E$10,H3563,0):'[1]NKC'!$E$5007,0)+H3563),IF(TYPE(MATCH($C$8,OFFSET([1]NKC!$D$10,H3563,0):'[1]NKC'!$D$5007,0)+H3563)=16,"",MATCH($C$8,OFFSET([1]NKC!$D$10,H3563,0):'[1]NKC'!$D$5007,0)+H3563),IF(TYPE(MATCH($C$8,OFFSET([1]NKC!$E$10,H3563,0):'[1]NKC'!$E$5007,0)+H3563)=16,"",MATCH($C$8,OFFSET([1]NKC!$E$10,H3563,0):'[1]NKC'!$E$5007,0)+H3563))</f>
        <v/>
      </c>
    </row>
    <row r="3565" spans="1:8" s="52" customFormat="1" ht="14.25" hidden="1">
      <c r="A3565" s="45" t="str">
        <f ca="1">IF($H3565="","",INDEX([1]NKC!$A$10:$A$5007,$H3565))</f>
        <v/>
      </c>
      <c r="B3565" s="46" t="str">
        <f ca="1">IF($H3565="","",INDEX([1]NKC!$B$10:$B$5007,$H3565))</f>
        <v/>
      </c>
      <c r="C3565" s="47" t="str">
        <f ca="1">IF($H3565="","",INDEX([1]NKC!$C$10:$C$5007,$H3565))</f>
        <v/>
      </c>
      <c r="D3565" s="48" t="str">
        <f ca="1">IF(IF($H3565="","",INDEX([1]NKC!$D$10:$D$5007,$H3565))=$C$8,IF($H3565="","",INDEX([1]NKC!$E$10:$E$5007,$H3565)),IF($H3565="","",INDEX([1]NKC!$D$10:$D$5007,$H3565)))</f>
        <v/>
      </c>
      <c r="E3565" s="49" t="str">
        <f ca="1">IF(IF($H3565="","",INDEX([1]NKC!$E$10:$E$5007,$H3565))=$C$8,"",IF($H3565="","",INDEX([1]NKC!$F$10:$F$5007,$H3565)))</f>
        <v/>
      </c>
      <c r="F3565" s="55" t="str">
        <f ca="1">IF(IF($H3565="","",INDEX([1]NKC!$D$10:$D$5007,$H3565))=$C$8,"",IF($H3565="","",INDEX([1]NKC!$F$10:$F$5007,$H3565)))</f>
        <v/>
      </c>
      <c r="G3565" s="50">
        <f ca="1">IF(SUM(E3565:F3565)=0,0,$G$11+SUM(E$12:$E3565)-SUM(F$12:$F3565))</f>
        <v>0</v>
      </c>
      <c r="H3565" s="51" t="str">
        <f ca="1">IF(IF(TYPE(MATCH($C$8,OFFSET([1]NKC!$D$10,H3564,0):'[1]NKC'!$D$5007,0)+H3564)=16,"",MATCH($C$8,OFFSET([1]NKC!$D$10,H3564,0):'[1]NKC'!$D$5007,0)+H3564)&lt;IF(TYPE(MATCH($C$8,OFFSET([1]NKC!$E$10,H3564,0):'[1]NKC'!$E$5007,0)+H3564)=16,"",MATCH($C$8,OFFSET([1]NKC!$E$10,H3564,0):'[1]NKC'!$E$5007,0)+H3564),IF(TYPE(MATCH($C$8,OFFSET([1]NKC!$D$10,H3564,0):'[1]NKC'!$D$5007,0)+H3564)=16,"",MATCH($C$8,OFFSET([1]NKC!$D$10,H3564,0):'[1]NKC'!$D$5007,0)+H3564),IF(TYPE(MATCH($C$8,OFFSET([1]NKC!$E$10,H3564,0):'[1]NKC'!$E$5007,0)+H3564)=16,"",MATCH($C$8,OFFSET([1]NKC!$E$10,H3564,0):'[1]NKC'!$E$5007,0)+H3564))</f>
        <v/>
      </c>
    </row>
    <row r="3566" spans="1:8" s="52" customFormat="1" ht="14.25" hidden="1">
      <c r="A3566" s="45" t="str">
        <f ca="1">IF($H3566="","",INDEX([1]NKC!$A$10:$A$5007,$H3566))</f>
        <v/>
      </c>
      <c r="B3566" s="46" t="str">
        <f ca="1">IF($H3566="","",INDEX([1]NKC!$B$10:$B$5007,$H3566))</f>
        <v/>
      </c>
      <c r="C3566" s="47" t="str">
        <f ca="1">IF($H3566="","",INDEX([1]NKC!$C$10:$C$5007,$H3566))</f>
        <v/>
      </c>
      <c r="D3566" s="48" t="str">
        <f ca="1">IF(IF($H3566="","",INDEX([1]NKC!$D$10:$D$5007,$H3566))=$C$8,IF($H3566="","",INDEX([1]NKC!$E$10:$E$5007,$H3566)),IF($H3566="","",INDEX([1]NKC!$D$10:$D$5007,$H3566)))</f>
        <v/>
      </c>
      <c r="E3566" s="49" t="str">
        <f ca="1">IF(IF($H3566="","",INDEX([1]NKC!$E$10:$E$5007,$H3566))=$C$8,"",IF($H3566="","",INDEX([1]NKC!$F$10:$F$5007,$H3566)))</f>
        <v/>
      </c>
      <c r="F3566" s="55" t="str">
        <f ca="1">IF(IF($H3566="","",INDEX([1]NKC!$D$10:$D$5007,$H3566))=$C$8,"",IF($H3566="","",INDEX([1]NKC!$F$10:$F$5007,$H3566)))</f>
        <v/>
      </c>
      <c r="G3566" s="50">
        <f ca="1">IF(SUM(E3566:F3566)=0,0,$G$11+SUM(E$12:$E3566)-SUM(F$12:$F3566))</f>
        <v>0</v>
      </c>
      <c r="H3566" s="51" t="str">
        <f ca="1">IF(IF(TYPE(MATCH($C$8,OFFSET([1]NKC!$D$10,H3565,0):'[1]NKC'!$D$5007,0)+H3565)=16,"",MATCH($C$8,OFFSET([1]NKC!$D$10,H3565,0):'[1]NKC'!$D$5007,0)+H3565)&lt;IF(TYPE(MATCH($C$8,OFFSET([1]NKC!$E$10,H3565,0):'[1]NKC'!$E$5007,0)+H3565)=16,"",MATCH($C$8,OFFSET([1]NKC!$E$10,H3565,0):'[1]NKC'!$E$5007,0)+H3565),IF(TYPE(MATCH($C$8,OFFSET([1]NKC!$D$10,H3565,0):'[1]NKC'!$D$5007,0)+H3565)=16,"",MATCH($C$8,OFFSET([1]NKC!$D$10,H3565,0):'[1]NKC'!$D$5007,0)+H3565),IF(TYPE(MATCH($C$8,OFFSET([1]NKC!$E$10,H3565,0):'[1]NKC'!$E$5007,0)+H3565)=16,"",MATCH($C$8,OFFSET([1]NKC!$E$10,H3565,0):'[1]NKC'!$E$5007,0)+H3565))</f>
        <v/>
      </c>
    </row>
    <row r="3567" spans="1:8" s="52" customFormat="1" ht="14.25" hidden="1">
      <c r="A3567" s="45" t="str">
        <f ca="1">IF($H3567="","",INDEX([1]NKC!$A$10:$A$5007,$H3567))</f>
        <v/>
      </c>
      <c r="B3567" s="46" t="str">
        <f ca="1">IF($H3567="","",INDEX([1]NKC!$B$10:$B$5007,$H3567))</f>
        <v/>
      </c>
      <c r="C3567" s="47" t="str">
        <f ca="1">IF($H3567="","",INDEX([1]NKC!$C$10:$C$5007,$H3567))</f>
        <v/>
      </c>
      <c r="D3567" s="48" t="str">
        <f ca="1">IF(IF($H3567="","",INDEX([1]NKC!$D$10:$D$5007,$H3567))=$C$8,IF($H3567="","",INDEX([1]NKC!$E$10:$E$5007,$H3567)),IF($H3567="","",INDEX([1]NKC!$D$10:$D$5007,$H3567)))</f>
        <v/>
      </c>
      <c r="E3567" s="49" t="str">
        <f ca="1">IF(IF($H3567="","",INDEX([1]NKC!$E$10:$E$5007,$H3567))=$C$8,"",IF($H3567="","",INDEX([1]NKC!$F$10:$F$5007,$H3567)))</f>
        <v/>
      </c>
      <c r="F3567" s="55" t="str">
        <f ca="1">IF(IF($H3567="","",INDEX([1]NKC!$D$10:$D$5007,$H3567))=$C$8,"",IF($H3567="","",INDEX([1]NKC!$F$10:$F$5007,$H3567)))</f>
        <v/>
      </c>
      <c r="G3567" s="50">
        <f ca="1">IF(SUM(E3567:F3567)=0,0,$G$11+SUM(E$12:$E3567)-SUM(F$12:$F3567))</f>
        <v>0</v>
      </c>
      <c r="H3567" s="51" t="str">
        <f ca="1">IF(IF(TYPE(MATCH($C$8,OFFSET([1]NKC!$D$10,H3566,0):'[1]NKC'!$D$5007,0)+H3566)=16,"",MATCH($C$8,OFFSET([1]NKC!$D$10,H3566,0):'[1]NKC'!$D$5007,0)+H3566)&lt;IF(TYPE(MATCH($C$8,OFFSET([1]NKC!$E$10,H3566,0):'[1]NKC'!$E$5007,0)+H3566)=16,"",MATCH($C$8,OFFSET([1]NKC!$E$10,H3566,0):'[1]NKC'!$E$5007,0)+H3566),IF(TYPE(MATCH($C$8,OFFSET([1]NKC!$D$10,H3566,0):'[1]NKC'!$D$5007,0)+H3566)=16,"",MATCH($C$8,OFFSET([1]NKC!$D$10,H3566,0):'[1]NKC'!$D$5007,0)+H3566),IF(TYPE(MATCH($C$8,OFFSET([1]NKC!$E$10,H3566,0):'[1]NKC'!$E$5007,0)+H3566)=16,"",MATCH($C$8,OFFSET([1]NKC!$E$10,H3566,0):'[1]NKC'!$E$5007,0)+H3566))</f>
        <v/>
      </c>
    </row>
    <row r="3568" spans="1:8" s="52" customFormat="1" ht="14.25" hidden="1">
      <c r="A3568" s="45" t="str">
        <f ca="1">IF($H3568="","",INDEX([1]NKC!$A$10:$A$5007,$H3568))</f>
        <v/>
      </c>
      <c r="B3568" s="46" t="str">
        <f ca="1">IF($H3568="","",INDEX([1]NKC!$B$10:$B$5007,$H3568))</f>
        <v/>
      </c>
      <c r="C3568" s="47" t="str">
        <f ca="1">IF($H3568="","",INDEX([1]NKC!$C$10:$C$5007,$H3568))</f>
        <v/>
      </c>
      <c r="D3568" s="48" t="str">
        <f ca="1">IF(IF($H3568="","",INDEX([1]NKC!$D$10:$D$5007,$H3568))=$C$8,IF($H3568="","",INDEX([1]NKC!$E$10:$E$5007,$H3568)),IF($H3568="","",INDEX([1]NKC!$D$10:$D$5007,$H3568)))</f>
        <v/>
      </c>
      <c r="E3568" s="49" t="str">
        <f ca="1">IF(IF($H3568="","",INDEX([1]NKC!$E$10:$E$5007,$H3568))=$C$8,"",IF($H3568="","",INDEX([1]NKC!$F$10:$F$5007,$H3568)))</f>
        <v/>
      </c>
      <c r="F3568" s="55" t="str">
        <f ca="1">IF(IF($H3568="","",INDEX([1]NKC!$D$10:$D$5007,$H3568))=$C$8,"",IF($H3568="","",INDEX([1]NKC!$F$10:$F$5007,$H3568)))</f>
        <v/>
      </c>
      <c r="G3568" s="50">
        <f ca="1">IF(SUM(E3568:F3568)=0,0,$G$11+SUM(E$12:$E3568)-SUM(F$12:$F3568))</f>
        <v>0</v>
      </c>
      <c r="H3568" s="51" t="str">
        <f ca="1">IF(IF(TYPE(MATCH($C$8,OFFSET([1]NKC!$D$10,H3567,0):'[1]NKC'!$D$5007,0)+H3567)=16,"",MATCH($C$8,OFFSET([1]NKC!$D$10,H3567,0):'[1]NKC'!$D$5007,0)+H3567)&lt;IF(TYPE(MATCH($C$8,OFFSET([1]NKC!$E$10,H3567,0):'[1]NKC'!$E$5007,0)+H3567)=16,"",MATCH($C$8,OFFSET([1]NKC!$E$10,H3567,0):'[1]NKC'!$E$5007,0)+H3567),IF(TYPE(MATCH($C$8,OFFSET([1]NKC!$D$10,H3567,0):'[1]NKC'!$D$5007,0)+H3567)=16,"",MATCH($C$8,OFFSET([1]NKC!$D$10,H3567,0):'[1]NKC'!$D$5007,0)+H3567),IF(TYPE(MATCH($C$8,OFFSET([1]NKC!$E$10,H3567,0):'[1]NKC'!$E$5007,0)+H3567)=16,"",MATCH($C$8,OFFSET([1]NKC!$E$10,H3567,0):'[1]NKC'!$E$5007,0)+H3567))</f>
        <v/>
      </c>
    </row>
    <row r="3569" spans="1:8" s="52" customFormat="1" ht="14.25" hidden="1">
      <c r="A3569" s="45" t="str">
        <f ca="1">IF($H3569="","",INDEX([1]NKC!$A$10:$A$5007,$H3569))</f>
        <v/>
      </c>
      <c r="B3569" s="46" t="str">
        <f ca="1">IF($H3569="","",INDEX([1]NKC!$B$10:$B$5007,$H3569))</f>
        <v/>
      </c>
      <c r="C3569" s="47" t="str">
        <f ca="1">IF($H3569="","",INDEX([1]NKC!$C$10:$C$5007,$H3569))</f>
        <v/>
      </c>
      <c r="D3569" s="48" t="str">
        <f ca="1">IF(IF($H3569="","",INDEX([1]NKC!$D$10:$D$5007,$H3569))=$C$8,IF($H3569="","",INDEX([1]NKC!$E$10:$E$5007,$H3569)),IF($H3569="","",INDEX([1]NKC!$D$10:$D$5007,$H3569)))</f>
        <v/>
      </c>
      <c r="E3569" s="49" t="str">
        <f ca="1">IF(IF($H3569="","",INDEX([1]NKC!$E$10:$E$5007,$H3569))=$C$8,"",IF($H3569="","",INDEX([1]NKC!$F$10:$F$5007,$H3569)))</f>
        <v/>
      </c>
      <c r="F3569" s="55" t="str">
        <f ca="1">IF(IF($H3569="","",INDEX([1]NKC!$D$10:$D$5007,$H3569))=$C$8,"",IF($H3569="","",INDEX([1]NKC!$F$10:$F$5007,$H3569)))</f>
        <v/>
      </c>
      <c r="G3569" s="50">
        <f ca="1">IF(SUM(E3569:F3569)=0,0,$G$11+SUM(E$12:$E3569)-SUM(F$12:$F3569))</f>
        <v>0</v>
      </c>
      <c r="H3569" s="51" t="str">
        <f ca="1">IF(IF(TYPE(MATCH($C$8,OFFSET([1]NKC!$D$10,H3568,0):'[1]NKC'!$D$5007,0)+H3568)=16,"",MATCH($C$8,OFFSET([1]NKC!$D$10,H3568,0):'[1]NKC'!$D$5007,0)+H3568)&lt;IF(TYPE(MATCH($C$8,OFFSET([1]NKC!$E$10,H3568,0):'[1]NKC'!$E$5007,0)+H3568)=16,"",MATCH($C$8,OFFSET([1]NKC!$E$10,H3568,0):'[1]NKC'!$E$5007,0)+H3568),IF(TYPE(MATCH($C$8,OFFSET([1]NKC!$D$10,H3568,0):'[1]NKC'!$D$5007,0)+H3568)=16,"",MATCH($C$8,OFFSET([1]NKC!$D$10,H3568,0):'[1]NKC'!$D$5007,0)+H3568),IF(TYPE(MATCH($C$8,OFFSET([1]NKC!$E$10,H3568,0):'[1]NKC'!$E$5007,0)+H3568)=16,"",MATCH($C$8,OFFSET([1]NKC!$E$10,H3568,0):'[1]NKC'!$E$5007,0)+H3568))</f>
        <v/>
      </c>
    </row>
    <row r="3570" spans="1:8" s="52" customFormat="1" ht="14.25" hidden="1">
      <c r="A3570" s="45" t="str">
        <f ca="1">IF($H3570="","",INDEX([1]NKC!$A$10:$A$5007,$H3570))</f>
        <v/>
      </c>
      <c r="B3570" s="46" t="str">
        <f ca="1">IF($H3570="","",INDEX([1]NKC!$B$10:$B$5007,$H3570))</f>
        <v/>
      </c>
      <c r="C3570" s="47" t="str">
        <f ca="1">IF($H3570="","",INDEX([1]NKC!$C$10:$C$5007,$H3570))</f>
        <v/>
      </c>
      <c r="D3570" s="48" t="str">
        <f ca="1">IF(IF($H3570="","",INDEX([1]NKC!$D$10:$D$5007,$H3570))=$C$8,IF($H3570="","",INDEX([1]NKC!$E$10:$E$5007,$H3570)),IF($H3570="","",INDEX([1]NKC!$D$10:$D$5007,$H3570)))</f>
        <v/>
      </c>
      <c r="E3570" s="49" t="str">
        <f ca="1">IF(IF($H3570="","",INDEX([1]NKC!$E$10:$E$5007,$H3570))=$C$8,"",IF($H3570="","",INDEX([1]NKC!$F$10:$F$5007,$H3570)))</f>
        <v/>
      </c>
      <c r="F3570" s="55" t="str">
        <f ca="1">IF(IF($H3570="","",INDEX([1]NKC!$D$10:$D$5007,$H3570))=$C$8,"",IF($H3570="","",INDEX([1]NKC!$F$10:$F$5007,$H3570)))</f>
        <v/>
      </c>
      <c r="G3570" s="50">
        <f ca="1">IF(SUM(E3570:F3570)=0,0,$G$11+SUM(E$12:$E3570)-SUM(F$12:$F3570))</f>
        <v>0</v>
      </c>
      <c r="H3570" s="51" t="str">
        <f ca="1">IF(IF(TYPE(MATCH($C$8,OFFSET([1]NKC!$D$10,H3569,0):'[1]NKC'!$D$5007,0)+H3569)=16,"",MATCH($C$8,OFFSET([1]NKC!$D$10,H3569,0):'[1]NKC'!$D$5007,0)+H3569)&lt;IF(TYPE(MATCH($C$8,OFFSET([1]NKC!$E$10,H3569,0):'[1]NKC'!$E$5007,0)+H3569)=16,"",MATCH($C$8,OFFSET([1]NKC!$E$10,H3569,0):'[1]NKC'!$E$5007,0)+H3569),IF(TYPE(MATCH($C$8,OFFSET([1]NKC!$D$10,H3569,0):'[1]NKC'!$D$5007,0)+H3569)=16,"",MATCH($C$8,OFFSET([1]NKC!$D$10,H3569,0):'[1]NKC'!$D$5007,0)+H3569),IF(TYPE(MATCH($C$8,OFFSET([1]NKC!$E$10,H3569,0):'[1]NKC'!$E$5007,0)+H3569)=16,"",MATCH($C$8,OFFSET([1]NKC!$E$10,H3569,0):'[1]NKC'!$E$5007,0)+H3569))</f>
        <v/>
      </c>
    </row>
    <row r="3571" spans="1:8" s="52" customFormat="1" ht="14.25" hidden="1">
      <c r="A3571" s="45" t="str">
        <f ca="1">IF($H3571="","",INDEX([1]NKC!$A$10:$A$5007,$H3571))</f>
        <v/>
      </c>
      <c r="B3571" s="46" t="str">
        <f ca="1">IF($H3571="","",INDEX([1]NKC!$B$10:$B$5007,$H3571))</f>
        <v/>
      </c>
      <c r="C3571" s="47" t="str">
        <f ca="1">IF($H3571="","",INDEX([1]NKC!$C$10:$C$5007,$H3571))</f>
        <v/>
      </c>
      <c r="D3571" s="48" t="str">
        <f ca="1">IF(IF($H3571="","",INDEX([1]NKC!$D$10:$D$5007,$H3571))=$C$8,IF($H3571="","",INDEX([1]NKC!$E$10:$E$5007,$H3571)),IF($H3571="","",INDEX([1]NKC!$D$10:$D$5007,$H3571)))</f>
        <v/>
      </c>
      <c r="E3571" s="49" t="str">
        <f ca="1">IF(IF($H3571="","",INDEX([1]NKC!$E$10:$E$5007,$H3571))=$C$8,"",IF($H3571="","",INDEX([1]NKC!$F$10:$F$5007,$H3571)))</f>
        <v/>
      </c>
      <c r="F3571" s="55" t="str">
        <f ca="1">IF(IF($H3571="","",INDEX([1]NKC!$D$10:$D$5007,$H3571))=$C$8,"",IF($H3571="","",INDEX([1]NKC!$F$10:$F$5007,$H3571)))</f>
        <v/>
      </c>
      <c r="G3571" s="50">
        <f ca="1">IF(SUM(E3571:F3571)=0,0,$G$11+SUM(E$12:$E3571)-SUM(F$12:$F3571))</f>
        <v>0</v>
      </c>
      <c r="H3571" s="51" t="str">
        <f ca="1">IF(IF(TYPE(MATCH($C$8,OFFSET([1]NKC!$D$10,H3570,0):'[1]NKC'!$D$5007,0)+H3570)=16,"",MATCH($C$8,OFFSET([1]NKC!$D$10,H3570,0):'[1]NKC'!$D$5007,0)+H3570)&lt;IF(TYPE(MATCH($C$8,OFFSET([1]NKC!$E$10,H3570,0):'[1]NKC'!$E$5007,0)+H3570)=16,"",MATCH($C$8,OFFSET([1]NKC!$E$10,H3570,0):'[1]NKC'!$E$5007,0)+H3570),IF(TYPE(MATCH($C$8,OFFSET([1]NKC!$D$10,H3570,0):'[1]NKC'!$D$5007,0)+H3570)=16,"",MATCH($C$8,OFFSET([1]NKC!$D$10,H3570,0):'[1]NKC'!$D$5007,0)+H3570),IF(TYPE(MATCH($C$8,OFFSET([1]NKC!$E$10,H3570,0):'[1]NKC'!$E$5007,0)+H3570)=16,"",MATCH($C$8,OFFSET([1]NKC!$E$10,H3570,0):'[1]NKC'!$E$5007,0)+H3570))</f>
        <v/>
      </c>
    </row>
    <row r="3572" spans="1:8" s="52" customFormat="1" ht="14.25" hidden="1">
      <c r="A3572" s="45" t="str">
        <f ca="1">IF($H3572="","",INDEX([1]NKC!$A$10:$A$5007,$H3572))</f>
        <v/>
      </c>
      <c r="B3572" s="46" t="str">
        <f ca="1">IF($H3572="","",INDEX([1]NKC!$B$10:$B$5007,$H3572))</f>
        <v/>
      </c>
      <c r="C3572" s="47" t="str">
        <f ca="1">IF($H3572="","",INDEX([1]NKC!$C$10:$C$5007,$H3572))</f>
        <v/>
      </c>
      <c r="D3572" s="48" t="str">
        <f ca="1">IF(IF($H3572="","",INDEX([1]NKC!$D$10:$D$5007,$H3572))=$C$8,IF($H3572="","",INDEX([1]NKC!$E$10:$E$5007,$H3572)),IF($H3572="","",INDEX([1]NKC!$D$10:$D$5007,$H3572)))</f>
        <v/>
      </c>
      <c r="E3572" s="49" t="str">
        <f ca="1">IF(IF($H3572="","",INDEX([1]NKC!$E$10:$E$5007,$H3572))=$C$8,"",IF($H3572="","",INDEX([1]NKC!$F$10:$F$5007,$H3572)))</f>
        <v/>
      </c>
      <c r="F3572" s="55" t="str">
        <f ca="1">IF(IF($H3572="","",INDEX([1]NKC!$D$10:$D$5007,$H3572))=$C$8,"",IF($H3572="","",INDEX([1]NKC!$F$10:$F$5007,$H3572)))</f>
        <v/>
      </c>
      <c r="G3572" s="50">
        <f ca="1">IF(SUM(E3572:F3572)=0,0,$G$11+SUM(E$12:$E3572)-SUM(F$12:$F3572))</f>
        <v>0</v>
      </c>
      <c r="H3572" s="51" t="str">
        <f ca="1">IF(IF(TYPE(MATCH($C$8,OFFSET([1]NKC!$D$10,H3571,0):'[1]NKC'!$D$5007,0)+H3571)=16,"",MATCH($C$8,OFFSET([1]NKC!$D$10,H3571,0):'[1]NKC'!$D$5007,0)+H3571)&lt;IF(TYPE(MATCH($C$8,OFFSET([1]NKC!$E$10,H3571,0):'[1]NKC'!$E$5007,0)+H3571)=16,"",MATCH($C$8,OFFSET([1]NKC!$E$10,H3571,0):'[1]NKC'!$E$5007,0)+H3571),IF(TYPE(MATCH($C$8,OFFSET([1]NKC!$D$10,H3571,0):'[1]NKC'!$D$5007,0)+H3571)=16,"",MATCH($C$8,OFFSET([1]NKC!$D$10,H3571,0):'[1]NKC'!$D$5007,0)+H3571),IF(TYPE(MATCH($C$8,OFFSET([1]NKC!$E$10,H3571,0):'[1]NKC'!$E$5007,0)+H3571)=16,"",MATCH($C$8,OFFSET([1]NKC!$E$10,H3571,0):'[1]NKC'!$E$5007,0)+H3571))</f>
        <v/>
      </c>
    </row>
    <row r="3573" spans="1:8" s="52" customFormat="1" ht="14.25" hidden="1">
      <c r="A3573" s="45" t="str">
        <f ca="1">IF($H3573="","",INDEX([1]NKC!$A$10:$A$5007,$H3573))</f>
        <v/>
      </c>
      <c r="B3573" s="46" t="str">
        <f ca="1">IF($H3573="","",INDEX([1]NKC!$B$10:$B$5007,$H3573))</f>
        <v/>
      </c>
      <c r="C3573" s="47" t="str">
        <f ca="1">IF($H3573="","",INDEX([1]NKC!$C$10:$C$5007,$H3573))</f>
        <v/>
      </c>
      <c r="D3573" s="48" t="str">
        <f ca="1">IF(IF($H3573="","",INDEX([1]NKC!$D$10:$D$5007,$H3573))=$C$8,IF($H3573="","",INDEX([1]NKC!$E$10:$E$5007,$H3573)),IF($H3573="","",INDEX([1]NKC!$D$10:$D$5007,$H3573)))</f>
        <v/>
      </c>
      <c r="E3573" s="49" t="str">
        <f ca="1">IF(IF($H3573="","",INDEX([1]NKC!$E$10:$E$5007,$H3573))=$C$8,"",IF($H3573="","",INDEX([1]NKC!$F$10:$F$5007,$H3573)))</f>
        <v/>
      </c>
      <c r="F3573" s="55" t="str">
        <f ca="1">IF(IF($H3573="","",INDEX([1]NKC!$D$10:$D$5007,$H3573))=$C$8,"",IF($H3573="","",INDEX([1]NKC!$F$10:$F$5007,$H3573)))</f>
        <v/>
      </c>
      <c r="G3573" s="50">
        <f ca="1">IF(SUM(E3573:F3573)=0,0,$G$11+SUM(E$12:$E3573)-SUM(F$12:$F3573))</f>
        <v>0</v>
      </c>
      <c r="H3573" s="51" t="str">
        <f ca="1">IF(IF(TYPE(MATCH($C$8,OFFSET([1]NKC!$D$10,H3572,0):'[1]NKC'!$D$5007,0)+H3572)=16,"",MATCH($C$8,OFFSET([1]NKC!$D$10,H3572,0):'[1]NKC'!$D$5007,0)+H3572)&lt;IF(TYPE(MATCH($C$8,OFFSET([1]NKC!$E$10,H3572,0):'[1]NKC'!$E$5007,0)+H3572)=16,"",MATCH($C$8,OFFSET([1]NKC!$E$10,H3572,0):'[1]NKC'!$E$5007,0)+H3572),IF(TYPE(MATCH($C$8,OFFSET([1]NKC!$D$10,H3572,0):'[1]NKC'!$D$5007,0)+H3572)=16,"",MATCH($C$8,OFFSET([1]NKC!$D$10,H3572,0):'[1]NKC'!$D$5007,0)+H3572),IF(TYPE(MATCH($C$8,OFFSET([1]NKC!$E$10,H3572,0):'[1]NKC'!$E$5007,0)+H3572)=16,"",MATCH($C$8,OFFSET([1]NKC!$E$10,H3572,0):'[1]NKC'!$E$5007,0)+H3572))</f>
        <v/>
      </c>
    </row>
    <row r="3574" spans="1:8" s="52" customFormat="1" ht="14.25" hidden="1">
      <c r="A3574" s="45" t="str">
        <f ca="1">IF($H3574="","",INDEX([1]NKC!$A$10:$A$5007,$H3574))</f>
        <v/>
      </c>
      <c r="B3574" s="46" t="str">
        <f ca="1">IF($H3574="","",INDEX([1]NKC!$B$10:$B$5007,$H3574))</f>
        <v/>
      </c>
      <c r="C3574" s="47" t="str">
        <f ca="1">IF($H3574="","",INDEX([1]NKC!$C$10:$C$5007,$H3574))</f>
        <v/>
      </c>
      <c r="D3574" s="48" t="str">
        <f ca="1">IF(IF($H3574="","",INDEX([1]NKC!$D$10:$D$5007,$H3574))=$C$8,IF($H3574="","",INDEX([1]NKC!$E$10:$E$5007,$H3574)),IF($H3574="","",INDEX([1]NKC!$D$10:$D$5007,$H3574)))</f>
        <v/>
      </c>
      <c r="E3574" s="49" t="str">
        <f ca="1">IF(IF($H3574="","",INDEX([1]NKC!$E$10:$E$5007,$H3574))=$C$8,"",IF($H3574="","",INDEX([1]NKC!$F$10:$F$5007,$H3574)))</f>
        <v/>
      </c>
      <c r="F3574" s="55" t="str">
        <f ca="1">IF(IF($H3574="","",INDEX([1]NKC!$D$10:$D$5007,$H3574))=$C$8,"",IF($H3574="","",INDEX([1]NKC!$F$10:$F$5007,$H3574)))</f>
        <v/>
      </c>
      <c r="G3574" s="50">
        <f ca="1">IF(SUM(E3574:F3574)=0,0,$G$11+SUM(E$12:$E3574)-SUM(F$12:$F3574))</f>
        <v>0</v>
      </c>
      <c r="H3574" s="51" t="str">
        <f ca="1">IF(IF(TYPE(MATCH($C$8,OFFSET([1]NKC!$D$10,H3573,0):'[1]NKC'!$D$5007,0)+H3573)=16,"",MATCH($C$8,OFFSET([1]NKC!$D$10,H3573,0):'[1]NKC'!$D$5007,0)+H3573)&lt;IF(TYPE(MATCH($C$8,OFFSET([1]NKC!$E$10,H3573,0):'[1]NKC'!$E$5007,0)+H3573)=16,"",MATCH($C$8,OFFSET([1]NKC!$E$10,H3573,0):'[1]NKC'!$E$5007,0)+H3573),IF(TYPE(MATCH($C$8,OFFSET([1]NKC!$D$10,H3573,0):'[1]NKC'!$D$5007,0)+H3573)=16,"",MATCH($C$8,OFFSET([1]NKC!$D$10,H3573,0):'[1]NKC'!$D$5007,0)+H3573),IF(TYPE(MATCH($C$8,OFFSET([1]NKC!$E$10,H3573,0):'[1]NKC'!$E$5007,0)+H3573)=16,"",MATCH($C$8,OFFSET([1]NKC!$E$10,H3573,0):'[1]NKC'!$E$5007,0)+H3573))</f>
        <v/>
      </c>
    </row>
    <row r="3575" spans="1:8" s="52" customFormat="1" ht="14.25" hidden="1">
      <c r="A3575" s="45" t="str">
        <f ca="1">IF($H3575="","",INDEX([1]NKC!$A$10:$A$5007,$H3575))</f>
        <v/>
      </c>
      <c r="B3575" s="46" t="str">
        <f ca="1">IF($H3575="","",INDEX([1]NKC!$B$10:$B$5007,$H3575))</f>
        <v/>
      </c>
      <c r="C3575" s="47" t="str">
        <f ca="1">IF($H3575="","",INDEX([1]NKC!$C$10:$C$5007,$H3575))</f>
        <v/>
      </c>
      <c r="D3575" s="48" t="str">
        <f ca="1">IF(IF($H3575="","",INDEX([1]NKC!$D$10:$D$5007,$H3575))=$C$8,IF($H3575="","",INDEX([1]NKC!$E$10:$E$5007,$H3575)),IF($H3575="","",INDEX([1]NKC!$D$10:$D$5007,$H3575)))</f>
        <v/>
      </c>
      <c r="E3575" s="49" t="str">
        <f ca="1">IF(IF($H3575="","",INDEX([1]NKC!$E$10:$E$5007,$H3575))=$C$8,"",IF($H3575="","",INDEX([1]NKC!$F$10:$F$5007,$H3575)))</f>
        <v/>
      </c>
      <c r="F3575" s="55" t="str">
        <f ca="1">IF(IF($H3575="","",INDEX([1]NKC!$D$10:$D$5007,$H3575))=$C$8,"",IF($H3575="","",INDEX([1]NKC!$F$10:$F$5007,$H3575)))</f>
        <v/>
      </c>
      <c r="G3575" s="50">
        <f ca="1">IF(SUM(E3575:F3575)=0,0,$G$11+SUM(E$12:$E3575)-SUM(F$12:$F3575))</f>
        <v>0</v>
      </c>
      <c r="H3575" s="51" t="str">
        <f ca="1">IF(IF(TYPE(MATCH($C$8,OFFSET([1]NKC!$D$10,H3574,0):'[1]NKC'!$D$5007,0)+H3574)=16,"",MATCH($C$8,OFFSET([1]NKC!$D$10,H3574,0):'[1]NKC'!$D$5007,0)+H3574)&lt;IF(TYPE(MATCH($C$8,OFFSET([1]NKC!$E$10,H3574,0):'[1]NKC'!$E$5007,0)+H3574)=16,"",MATCH($C$8,OFFSET([1]NKC!$E$10,H3574,0):'[1]NKC'!$E$5007,0)+H3574),IF(TYPE(MATCH($C$8,OFFSET([1]NKC!$D$10,H3574,0):'[1]NKC'!$D$5007,0)+H3574)=16,"",MATCH($C$8,OFFSET([1]NKC!$D$10,H3574,0):'[1]NKC'!$D$5007,0)+H3574),IF(TYPE(MATCH($C$8,OFFSET([1]NKC!$E$10,H3574,0):'[1]NKC'!$E$5007,0)+H3574)=16,"",MATCH($C$8,OFFSET([1]NKC!$E$10,H3574,0):'[1]NKC'!$E$5007,0)+H3574))</f>
        <v/>
      </c>
    </row>
    <row r="3576" spans="1:8" s="52" customFormat="1" ht="14.25" hidden="1">
      <c r="A3576" s="45" t="str">
        <f ca="1">IF($H3576="","",INDEX([1]NKC!$A$10:$A$5007,$H3576))</f>
        <v/>
      </c>
      <c r="B3576" s="46" t="str">
        <f ca="1">IF($H3576="","",INDEX([1]NKC!$B$10:$B$5007,$H3576))</f>
        <v/>
      </c>
      <c r="C3576" s="47" t="str">
        <f ca="1">IF($H3576="","",INDEX([1]NKC!$C$10:$C$5007,$H3576))</f>
        <v/>
      </c>
      <c r="D3576" s="48" t="str">
        <f ca="1">IF(IF($H3576="","",INDEX([1]NKC!$D$10:$D$5007,$H3576))=$C$8,IF($H3576="","",INDEX([1]NKC!$E$10:$E$5007,$H3576)),IF($H3576="","",INDEX([1]NKC!$D$10:$D$5007,$H3576)))</f>
        <v/>
      </c>
      <c r="E3576" s="49" t="str">
        <f ca="1">IF(IF($H3576="","",INDEX([1]NKC!$E$10:$E$5007,$H3576))=$C$8,"",IF($H3576="","",INDEX([1]NKC!$F$10:$F$5007,$H3576)))</f>
        <v/>
      </c>
      <c r="F3576" s="55" t="str">
        <f ca="1">IF(IF($H3576="","",INDEX([1]NKC!$D$10:$D$5007,$H3576))=$C$8,"",IF($H3576="","",INDEX([1]NKC!$F$10:$F$5007,$H3576)))</f>
        <v/>
      </c>
      <c r="G3576" s="50">
        <f ca="1">IF(SUM(E3576:F3576)=0,0,$G$11+SUM(E$12:$E3576)-SUM(F$12:$F3576))</f>
        <v>0</v>
      </c>
      <c r="H3576" s="51" t="str">
        <f ca="1">IF(IF(TYPE(MATCH($C$8,OFFSET([1]NKC!$D$10,H3575,0):'[1]NKC'!$D$5007,0)+H3575)=16,"",MATCH($C$8,OFFSET([1]NKC!$D$10,H3575,0):'[1]NKC'!$D$5007,0)+H3575)&lt;IF(TYPE(MATCH($C$8,OFFSET([1]NKC!$E$10,H3575,0):'[1]NKC'!$E$5007,0)+H3575)=16,"",MATCH($C$8,OFFSET([1]NKC!$E$10,H3575,0):'[1]NKC'!$E$5007,0)+H3575),IF(TYPE(MATCH($C$8,OFFSET([1]NKC!$D$10,H3575,0):'[1]NKC'!$D$5007,0)+H3575)=16,"",MATCH($C$8,OFFSET([1]NKC!$D$10,H3575,0):'[1]NKC'!$D$5007,0)+H3575),IF(TYPE(MATCH($C$8,OFFSET([1]NKC!$E$10,H3575,0):'[1]NKC'!$E$5007,0)+H3575)=16,"",MATCH($C$8,OFFSET([1]NKC!$E$10,H3575,0):'[1]NKC'!$E$5007,0)+H3575))</f>
        <v/>
      </c>
    </row>
    <row r="3577" spans="1:8" s="52" customFormat="1" ht="14.25" hidden="1">
      <c r="A3577" s="45" t="str">
        <f ca="1">IF($H3577="","",INDEX([1]NKC!$A$10:$A$5007,$H3577))</f>
        <v/>
      </c>
      <c r="B3577" s="46" t="str">
        <f ca="1">IF($H3577="","",INDEX([1]NKC!$B$10:$B$5007,$H3577))</f>
        <v/>
      </c>
      <c r="C3577" s="47" t="str">
        <f ca="1">IF($H3577="","",INDEX([1]NKC!$C$10:$C$5007,$H3577))</f>
        <v/>
      </c>
      <c r="D3577" s="48" t="str">
        <f ca="1">IF(IF($H3577="","",INDEX([1]NKC!$D$10:$D$5007,$H3577))=$C$8,IF($H3577="","",INDEX([1]NKC!$E$10:$E$5007,$H3577)),IF($H3577="","",INDEX([1]NKC!$D$10:$D$5007,$H3577)))</f>
        <v/>
      </c>
      <c r="E3577" s="49" t="str">
        <f ca="1">IF(IF($H3577="","",INDEX([1]NKC!$E$10:$E$5007,$H3577))=$C$8,"",IF($H3577="","",INDEX([1]NKC!$F$10:$F$5007,$H3577)))</f>
        <v/>
      </c>
      <c r="F3577" s="55" t="str">
        <f ca="1">IF(IF($H3577="","",INDEX([1]NKC!$D$10:$D$5007,$H3577))=$C$8,"",IF($H3577="","",INDEX([1]NKC!$F$10:$F$5007,$H3577)))</f>
        <v/>
      </c>
      <c r="G3577" s="50">
        <f ca="1">IF(SUM(E3577:F3577)=0,0,$G$11+SUM(E$12:$E3577)-SUM(F$12:$F3577))</f>
        <v>0</v>
      </c>
      <c r="H3577" s="51" t="str">
        <f ca="1">IF(IF(TYPE(MATCH($C$8,OFFSET([1]NKC!$D$10,H3576,0):'[1]NKC'!$D$5007,0)+H3576)=16,"",MATCH($C$8,OFFSET([1]NKC!$D$10,H3576,0):'[1]NKC'!$D$5007,0)+H3576)&lt;IF(TYPE(MATCH($C$8,OFFSET([1]NKC!$E$10,H3576,0):'[1]NKC'!$E$5007,0)+H3576)=16,"",MATCH($C$8,OFFSET([1]NKC!$E$10,H3576,0):'[1]NKC'!$E$5007,0)+H3576),IF(TYPE(MATCH($C$8,OFFSET([1]NKC!$D$10,H3576,0):'[1]NKC'!$D$5007,0)+H3576)=16,"",MATCH($C$8,OFFSET([1]NKC!$D$10,H3576,0):'[1]NKC'!$D$5007,0)+H3576),IF(TYPE(MATCH($C$8,OFFSET([1]NKC!$E$10,H3576,0):'[1]NKC'!$E$5007,0)+H3576)=16,"",MATCH($C$8,OFFSET([1]NKC!$E$10,H3576,0):'[1]NKC'!$E$5007,0)+H3576))</f>
        <v/>
      </c>
    </row>
    <row r="3578" spans="1:8" s="52" customFormat="1" ht="14.25" hidden="1">
      <c r="A3578" s="45" t="str">
        <f ca="1">IF($H3578="","",INDEX([1]NKC!$A$10:$A$5007,$H3578))</f>
        <v/>
      </c>
      <c r="B3578" s="46" t="str">
        <f ca="1">IF($H3578="","",INDEX([1]NKC!$B$10:$B$5007,$H3578))</f>
        <v/>
      </c>
      <c r="C3578" s="47" t="str">
        <f ca="1">IF($H3578="","",INDEX([1]NKC!$C$10:$C$5007,$H3578))</f>
        <v/>
      </c>
      <c r="D3578" s="48" t="str">
        <f ca="1">IF(IF($H3578="","",INDEX([1]NKC!$D$10:$D$5007,$H3578))=$C$8,IF($H3578="","",INDEX([1]NKC!$E$10:$E$5007,$H3578)),IF($H3578="","",INDEX([1]NKC!$D$10:$D$5007,$H3578)))</f>
        <v/>
      </c>
      <c r="E3578" s="49" t="str">
        <f ca="1">IF(IF($H3578="","",INDEX([1]NKC!$E$10:$E$5007,$H3578))=$C$8,"",IF($H3578="","",INDEX([1]NKC!$F$10:$F$5007,$H3578)))</f>
        <v/>
      </c>
      <c r="F3578" s="55" t="str">
        <f ca="1">IF(IF($H3578="","",INDEX([1]NKC!$D$10:$D$5007,$H3578))=$C$8,"",IF($H3578="","",INDEX([1]NKC!$F$10:$F$5007,$H3578)))</f>
        <v/>
      </c>
      <c r="G3578" s="50">
        <f ca="1">IF(SUM(E3578:F3578)=0,0,$G$11+SUM(E$12:$E3578)-SUM(F$12:$F3578))</f>
        <v>0</v>
      </c>
      <c r="H3578" s="51" t="str">
        <f ca="1">IF(IF(TYPE(MATCH($C$8,OFFSET([1]NKC!$D$10,H3577,0):'[1]NKC'!$D$5007,0)+H3577)=16,"",MATCH($C$8,OFFSET([1]NKC!$D$10,H3577,0):'[1]NKC'!$D$5007,0)+H3577)&lt;IF(TYPE(MATCH($C$8,OFFSET([1]NKC!$E$10,H3577,0):'[1]NKC'!$E$5007,0)+H3577)=16,"",MATCH($C$8,OFFSET([1]NKC!$E$10,H3577,0):'[1]NKC'!$E$5007,0)+H3577),IF(TYPE(MATCH($C$8,OFFSET([1]NKC!$D$10,H3577,0):'[1]NKC'!$D$5007,0)+H3577)=16,"",MATCH($C$8,OFFSET([1]NKC!$D$10,H3577,0):'[1]NKC'!$D$5007,0)+H3577),IF(TYPE(MATCH($C$8,OFFSET([1]NKC!$E$10,H3577,0):'[1]NKC'!$E$5007,0)+H3577)=16,"",MATCH($C$8,OFFSET([1]NKC!$E$10,H3577,0):'[1]NKC'!$E$5007,0)+H3577))</f>
        <v/>
      </c>
    </row>
    <row r="3579" spans="1:8" s="52" customFormat="1" ht="14.25" hidden="1">
      <c r="A3579" s="45" t="str">
        <f ca="1">IF($H3579="","",INDEX([1]NKC!$A$10:$A$5007,$H3579))</f>
        <v/>
      </c>
      <c r="B3579" s="46" t="str">
        <f ca="1">IF($H3579="","",INDEX([1]NKC!$B$10:$B$5007,$H3579))</f>
        <v/>
      </c>
      <c r="C3579" s="47" t="str">
        <f ca="1">IF($H3579="","",INDEX([1]NKC!$C$10:$C$5007,$H3579))</f>
        <v/>
      </c>
      <c r="D3579" s="48" t="str">
        <f ca="1">IF(IF($H3579="","",INDEX([1]NKC!$D$10:$D$5007,$H3579))=$C$8,IF($H3579="","",INDEX([1]NKC!$E$10:$E$5007,$H3579)),IF($H3579="","",INDEX([1]NKC!$D$10:$D$5007,$H3579)))</f>
        <v/>
      </c>
      <c r="E3579" s="49" t="str">
        <f ca="1">IF(IF($H3579="","",INDEX([1]NKC!$E$10:$E$5007,$H3579))=$C$8,"",IF($H3579="","",INDEX([1]NKC!$F$10:$F$5007,$H3579)))</f>
        <v/>
      </c>
      <c r="F3579" s="55" t="str">
        <f ca="1">IF(IF($H3579="","",INDEX([1]NKC!$D$10:$D$5007,$H3579))=$C$8,"",IF($H3579="","",INDEX([1]NKC!$F$10:$F$5007,$H3579)))</f>
        <v/>
      </c>
      <c r="G3579" s="50">
        <f ca="1">IF(SUM(E3579:F3579)=0,0,$G$11+SUM(E$12:$E3579)-SUM(F$12:$F3579))</f>
        <v>0</v>
      </c>
      <c r="H3579" s="51" t="str">
        <f ca="1">IF(IF(TYPE(MATCH($C$8,OFFSET([1]NKC!$D$10,H3578,0):'[1]NKC'!$D$5007,0)+H3578)=16,"",MATCH($C$8,OFFSET([1]NKC!$D$10,H3578,0):'[1]NKC'!$D$5007,0)+H3578)&lt;IF(TYPE(MATCH($C$8,OFFSET([1]NKC!$E$10,H3578,0):'[1]NKC'!$E$5007,0)+H3578)=16,"",MATCH($C$8,OFFSET([1]NKC!$E$10,H3578,0):'[1]NKC'!$E$5007,0)+H3578),IF(TYPE(MATCH($C$8,OFFSET([1]NKC!$D$10,H3578,0):'[1]NKC'!$D$5007,0)+H3578)=16,"",MATCH($C$8,OFFSET([1]NKC!$D$10,H3578,0):'[1]NKC'!$D$5007,0)+H3578),IF(TYPE(MATCH($C$8,OFFSET([1]NKC!$E$10,H3578,0):'[1]NKC'!$E$5007,0)+H3578)=16,"",MATCH($C$8,OFFSET([1]NKC!$E$10,H3578,0):'[1]NKC'!$E$5007,0)+H3578))</f>
        <v/>
      </c>
    </row>
    <row r="3580" spans="1:8" s="52" customFormat="1" ht="14.25" hidden="1">
      <c r="A3580" s="45" t="str">
        <f ca="1">IF($H3580="","",INDEX([1]NKC!$A$10:$A$5007,$H3580))</f>
        <v/>
      </c>
      <c r="B3580" s="46" t="str">
        <f ca="1">IF($H3580="","",INDEX([1]NKC!$B$10:$B$5007,$H3580))</f>
        <v/>
      </c>
      <c r="C3580" s="47" t="str">
        <f ca="1">IF($H3580="","",INDEX([1]NKC!$C$10:$C$5007,$H3580))</f>
        <v/>
      </c>
      <c r="D3580" s="48" t="str">
        <f ca="1">IF(IF($H3580="","",INDEX([1]NKC!$D$10:$D$5007,$H3580))=$C$8,IF($H3580="","",INDEX([1]NKC!$E$10:$E$5007,$H3580)),IF($H3580="","",INDEX([1]NKC!$D$10:$D$5007,$H3580)))</f>
        <v/>
      </c>
      <c r="E3580" s="49" t="str">
        <f ca="1">IF(IF($H3580="","",INDEX([1]NKC!$E$10:$E$5007,$H3580))=$C$8,"",IF($H3580="","",INDEX([1]NKC!$F$10:$F$5007,$H3580)))</f>
        <v/>
      </c>
      <c r="F3580" s="55" t="str">
        <f ca="1">IF(IF($H3580="","",INDEX([1]NKC!$D$10:$D$5007,$H3580))=$C$8,"",IF($H3580="","",INDEX([1]NKC!$F$10:$F$5007,$H3580)))</f>
        <v/>
      </c>
      <c r="G3580" s="50">
        <f ca="1">IF(SUM(E3580:F3580)=0,0,$G$11+SUM(E$12:$E3580)-SUM(F$12:$F3580))</f>
        <v>0</v>
      </c>
      <c r="H3580" s="51" t="str">
        <f ca="1">IF(IF(TYPE(MATCH($C$8,OFFSET([1]NKC!$D$10,H3579,0):'[1]NKC'!$D$5007,0)+H3579)=16,"",MATCH($C$8,OFFSET([1]NKC!$D$10,H3579,0):'[1]NKC'!$D$5007,0)+H3579)&lt;IF(TYPE(MATCH($C$8,OFFSET([1]NKC!$E$10,H3579,0):'[1]NKC'!$E$5007,0)+H3579)=16,"",MATCH($C$8,OFFSET([1]NKC!$E$10,H3579,0):'[1]NKC'!$E$5007,0)+H3579),IF(TYPE(MATCH($C$8,OFFSET([1]NKC!$D$10,H3579,0):'[1]NKC'!$D$5007,0)+H3579)=16,"",MATCH($C$8,OFFSET([1]NKC!$D$10,H3579,0):'[1]NKC'!$D$5007,0)+H3579),IF(TYPE(MATCH($C$8,OFFSET([1]NKC!$E$10,H3579,0):'[1]NKC'!$E$5007,0)+H3579)=16,"",MATCH($C$8,OFFSET([1]NKC!$E$10,H3579,0):'[1]NKC'!$E$5007,0)+H3579))</f>
        <v/>
      </c>
    </row>
    <row r="3581" spans="1:8" s="52" customFormat="1" ht="14.25" hidden="1">
      <c r="A3581" s="45" t="str">
        <f ca="1">IF($H3581="","",INDEX([1]NKC!$A$10:$A$5007,$H3581))</f>
        <v/>
      </c>
      <c r="B3581" s="46" t="str">
        <f ca="1">IF($H3581="","",INDEX([1]NKC!$B$10:$B$5007,$H3581))</f>
        <v/>
      </c>
      <c r="C3581" s="47" t="str">
        <f ca="1">IF($H3581="","",INDEX([1]NKC!$C$10:$C$5007,$H3581))</f>
        <v/>
      </c>
      <c r="D3581" s="48" t="str">
        <f ca="1">IF(IF($H3581="","",INDEX([1]NKC!$D$10:$D$5007,$H3581))=$C$8,IF($H3581="","",INDEX([1]NKC!$E$10:$E$5007,$H3581)),IF($H3581="","",INDEX([1]NKC!$D$10:$D$5007,$H3581)))</f>
        <v/>
      </c>
      <c r="E3581" s="49" t="str">
        <f ca="1">IF(IF($H3581="","",INDEX([1]NKC!$E$10:$E$5007,$H3581))=$C$8,"",IF($H3581="","",INDEX([1]NKC!$F$10:$F$5007,$H3581)))</f>
        <v/>
      </c>
      <c r="F3581" s="55" t="str">
        <f ca="1">IF(IF($H3581="","",INDEX([1]NKC!$D$10:$D$5007,$H3581))=$C$8,"",IF($H3581="","",INDEX([1]NKC!$F$10:$F$5007,$H3581)))</f>
        <v/>
      </c>
      <c r="G3581" s="50">
        <f ca="1">IF(SUM(E3581:F3581)=0,0,$G$11+SUM(E$12:$E3581)-SUM(F$12:$F3581))</f>
        <v>0</v>
      </c>
      <c r="H3581" s="51" t="str">
        <f ca="1">IF(IF(TYPE(MATCH($C$8,OFFSET([1]NKC!$D$10,H3580,0):'[1]NKC'!$D$5007,0)+H3580)=16,"",MATCH($C$8,OFFSET([1]NKC!$D$10,H3580,0):'[1]NKC'!$D$5007,0)+H3580)&lt;IF(TYPE(MATCH($C$8,OFFSET([1]NKC!$E$10,H3580,0):'[1]NKC'!$E$5007,0)+H3580)=16,"",MATCH($C$8,OFFSET([1]NKC!$E$10,H3580,0):'[1]NKC'!$E$5007,0)+H3580),IF(TYPE(MATCH($C$8,OFFSET([1]NKC!$D$10,H3580,0):'[1]NKC'!$D$5007,0)+H3580)=16,"",MATCH($C$8,OFFSET([1]NKC!$D$10,H3580,0):'[1]NKC'!$D$5007,0)+H3580),IF(TYPE(MATCH($C$8,OFFSET([1]NKC!$E$10,H3580,0):'[1]NKC'!$E$5007,0)+H3580)=16,"",MATCH($C$8,OFFSET([1]NKC!$E$10,H3580,0):'[1]NKC'!$E$5007,0)+H3580))</f>
        <v/>
      </c>
    </row>
    <row r="3582" spans="1:8" s="52" customFormat="1" ht="14.25" hidden="1">
      <c r="A3582" s="45" t="str">
        <f ca="1">IF($H3582="","",INDEX([1]NKC!$A$10:$A$5007,$H3582))</f>
        <v/>
      </c>
      <c r="B3582" s="46" t="str">
        <f ca="1">IF($H3582="","",INDEX([1]NKC!$B$10:$B$5007,$H3582))</f>
        <v/>
      </c>
      <c r="C3582" s="47" t="str">
        <f ca="1">IF($H3582="","",INDEX([1]NKC!$C$10:$C$5007,$H3582))</f>
        <v/>
      </c>
      <c r="D3582" s="48" t="str">
        <f ca="1">IF(IF($H3582="","",INDEX([1]NKC!$D$10:$D$5007,$H3582))=$C$8,IF($H3582="","",INDEX([1]NKC!$E$10:$E$5007,$H3582)),IF($H3582="","",INDEX([1]NKC!$D$10:$D$5007,$H3582)))</f>
        <v/>
      </c>
      <c r="E3582" s="49" t="str">
        <f ca="1">IF(IF($H3582="","",INDEX([1]NKC!$E$10:$E$5007,$H3582))=$C$8,"",IF($H3582="","",INDEX([1]NKC!$F$10:$F$5007,$H3582)))</f>
        <v/>
      </c>
      <c r="F3582" s="55" t="str">
        <f ca="1">IF(IF($H3582="","",INDEX([1]NKC!$D$10:$D$5007,$H3582))=$C$8,"",IF($H3582="","",INDEX([1]NKC!$F$10:$F$5007,$H3582)))</f>
        <v/>
      </c>
      <c r="G3582" s="50">
        <f ca="1">IF(SUM(E3582:F3582)=0,0,$G$11+SUM(E$12:$E3582)-SUM(F$12:$F3582))</f>
        <v>0</v>
      </c>
      <c r="H3582" s="51" t="str">
        <f ca="1">IF(IF(TYPE(MATCH($C$8,OFFSET([1]NKC!$D$10,H3581,0):'[1]NKC'!$D$5007,0)+H3581)=16,"",MATCH($C$8,OFFSET([1]NKC!$D$10,H3581,0):'[1]NKC'!$D$5007,0)+H3581)&lt;IF(TYPE(MATCH($C$8,OFFSET([1]NKC!$E$10,H3581,0):'[1]NKC'!$E$5007,0)+H3581)=16,"",MATCH($C$8,OFFSET([1]NKC!$E$10,H3581,0):'[1]NKC'!$E$5007,0)+H3581),IF(TYPE(MATCH($C$8,OFFSET([1]NKC!$D$10,H3581,0):'[1]NKC'!$D$5007,0)+H3581)=16,"",MATCH($C$8,OFFSET([1]NKC!$D$10,H3581,0):'[1]NKC'!$D$5007,0)+H3581),IF(TYPE(MATCH($C$8,OFFSET([1]NKC!$E$10,H3581,0):'[1]NKC'!$E$5007,0)+H3581)=16,"",MATCH($C$8,OFFSET([1]NKC!$E$10,H3581,0):'[1]NKC'!$E$5007,0)+H3581))</f>
        <v/>
      </c>
    </row>
    <row r="3583" spans="1:8" s="52" customFormat="1" ht="14.25" hidden="1">
      <c r="A3583" s="45" t="str">
        <f ca="1">IF($H3583="","",INDEX([1]NKC!$A$10:$A$5007,$H3583))</f>
        <v/>
      </c>
      <c r="B3583" s="46" t="str">
        <f ca="1">IF($H3583="","",INDEX([1]NKC!$B$10:$B$5007,$H3583))</f>
        <v/>
      </c>
      <c r="C3583" s="47" t="str">
        <f ca="1">IF($H3583="","",INDEX([1]NKC!$C$10:$C$5007,$H3583))</f>
        <v/>
      </c>
      <c r="D3583" s="48" t="str">
        <f ca="1">IF(IF($H3583="","",INDEX([1]NKC!$D$10:$D$5007,$H3583))=$C$8,IF($H3583="","",INDEX([1]NKC!$E$10:$E$5007,$H3583)),IF($H3583="","",INDEX([1]NKC!$D$10:$D$5007,$H3583)))</f>
        <v/>
      </c>
      <c r="E3583" s="49" t="str">
        <f ca="1">IF(IF($H3583="","",INDEX([1]NKC!$E$10:$E$5007,$H3583))=$C$8,"",IF($H3583="","",INDEX([1]NKC!$F$10:$F$5007,$H3583)))</f>
        <v/>
      </c>
      <c r="F3583" s="55" t="str">
        <f ca="1">IF(IF($H3583="","",INDEX([1]NKC!$D$10:$D$5007,$H3583))=$C$8,"",IF($H3583="","",INDEX([1]NKC!$F$10:$F$5007,$H3583)))</f>
        <v/>
      </c>
      <c r="G3583" s="50">
        <f ca="1">IF(SUM(E3583:F3583)=0,0,$G$11+SUM(E$12:$E3583)-SUM(F$12:$F3583))</f>
        <v>0</v>
      </c>
      <c r="H3583" s="51" t="str">
        <f ca="1">IF(IF(TYPE(MATCH($C$8,OFFSET([1]NKC!$D$10,H3582,0):'[1]NKC'!$D$5007,0)+H3582)=16,"",MATCH($C$8,OFFSET([1]NKC!$D$10,H3582,0):'[1]NKC'!$D$5007,0)+H3582)&lt;IF(TYPE(MATCH($C$8,OFFSET([1]NKC!$E$10,H3582,0):'[1]NKC'!$E$5007,0)+H3582)=16,"",MATCH($C$8,OFFSET([1]NKC!$E$10,H3582,0):'[1]NKC'!$E$5007,0)+H3582),IF(TYPE(MATCH($C$8,OFFSET([1]NKC!$D$10,H3582,0):'[1]NKC'!$D$5007,0)+H3582)=16,"",MATCH($C$8,OFFSET([1]NKC!$D$10,H3582,0):'[1]NKC'!$D$5007,0)+H3582),IF(TYPE(MATCH($C$8,OFFSET([1]NKC!$E$10,H3582,0):'[1]NKC'!$E$5007,0)+H3582)=16,"",MATCH($C$8,OFFSET([1]NKC!$E$10,H3582,0):'[1]NKC'!$E$5007,0)+H3582))</f>
        <v/>
      </c>
    </row>
    <row r="3584" spans="1:8" s="52" customFormat="1" ht="14.25" hidden="1">
      <c r="A3584" s="45" t="str">
        <f ca="1">IF($H3584="","",INDEX([1]NKC!$A$10:$A$5007,$H3584))</f>
        <v/>
      </c>
      <c r="B3584" s="46" t="str">
        <f ca="1">IF($H3584="","",INDEX([1]NKC!$B$10:$B$5007,$H3584))</f>
        <v/>
      </c>
      <c r="C3584" s="47" t="str">
        <f ca="1">IF($H3584="","",INDEX([1]NKC!$C$10:$C$5007,$H3584))</f>
        <v/>
      </c>
      <c r="D3584" s="48" t="str">
        <f ca="1">IF(IF($H3584="","",INDEX([1]NKC!$D$10:$D$5007,$H3584))=$C$8,IF($H3584="","",INDEX([1]NKC!$E$10:$E$5007,$H3584)),IF($H3584="","",INDEX([1]NKC!$D$10:$D$5007,$H3584)))</f>
        <v/>
      </c>
      <c r="E3584" s="49" t="str">
        <f ca="1">IF(IF($H3584="","",INDEX([1]NKC!$E$10:$E$5007,$H3584))=$C$8,"",IF($H3584="","",INDEX([1]NKC!$F$10:$F$5007,$H3584)))</f>
        <v/>
      </c>
      <c r="F3584" s="55" t="str">
        <f ca="1">IF(IF($H3584="","",INDEX([1]NKC!$D$10:$D$5007,$H3584))=$C$8,"",IF($H3584="","",INDEX([1]NKC!$F$10:$F$5007,$H3584)))</f>
        <v/>
      </c>
      <c r="G3584" s="50">
        <f ca="1">IF(SUM(E3584:F3584)=0,0,$G$11+SUM(E$12:$E3584)-SUM(F$12:$F3584))</f>
        <v>0</v>
      </c>
      <c r="H3584" s="51" t="str">
        <f ca="1">IF(IF(TYPE(MATCH($C$8,OFFSET([1]NKC!$D$10,H3583,0):'[1]NKC'!$D$5007,0)+H3583)=16,"",MATCH($C$8,OFFSET([1]NKC!$D$10,H3583,0):'[1]NKC'!$D$5007,0)+H3583)&lt;IF(TYPE(MATCH($C$8,OFFSET([1]NKC!$E$10,H3583,0):'[1]NKC'!$E$5007,0)+H3583)=16,"",MATCH($C$8,OFFSET([1]NKC!$E$10,H3583,0):'[1]NKC'!$E$5007,0)+H3583),IF(TYPE(MATCH($C$8,OFFSET([1]NKC!$D$10,H3583,0):'[1]NKC'!$D$5007,0)+H3583)=16,"",MATCH($C$8,OFFSET([1]NKC!$D$10,H3583,0):'[1]NKC'!$D$5007,0)+H3583),IF(TYPE(MATCH($C$8,OFFSET([1]NKC!$E$10,H3583,0):'[1]NKC'!$E$5007,0)+H3583)=16,"",MATCH($C$8,OFFSET([1]NKC!$E$10,H3583,0):'[1]NKC'!$E$5007,0)+H3583))</f>
        <v/>
      </c>
    </row>
    <row r="3585" spans="1:8" s="52" customFormat="1" ht="14.25" hidden="1">
      <c r="A3585" s="45" t="str">
        <f ca="1">IF($H3585="","",INDEX([1]NKC!$A$10:$A$5007,$H3585))</f>
        <v/>
      </c>
      <c r="B3585" s="46" t="str">
        <f ca="1">IF($H3585="","",INDEX([1]NKC!$B$10:$B$5007,$H3585))</f>
        <v/>
      </c>
      <c r="C3585" s="47" t="str">
        <f ca="1">IF($H3585="","",INDEX([1]NKC!$C$10:$C$5007,$H3585))</f>
        <v/>
      </c>
      <c r="D3585" s="48" t="str">
        <f ca="1">IF(IF($H3585="","",INDEX([1]NKC!$D$10:$D$5007,$H3585))=$C$8,IF($H3585="","",INDEX([1]NKC!$E$10:$E$5007,$H3585)),IF($H3585="","",INDEX([1]NKC!$D$10:$D$5007,$H3585)))</f>
        <v/>
      </c>
      <c r="E3585" s="49" t="str">
        <f ca="1">IF(IF($H3585="","",INDEX([1]NKC!$E$10:$E$5007,$H3585))=$C$8,"",IF($H3585="","",INDEX([1]NKC!$F$10:$F$5007,$H3585)))</f>
        <v/>
      </c>
      <c r="F3585" s="55" t="str">
        <f ca="1">IF(IF($H3585="","",INDEX([1]NKC!$D$10:$D$5007,$H3585))=$C$8,"",IF($H3585="","",INDEX([1]NKC!$F$10:$F$5007,$H3585)))</f>
        <v/>
      </c>
      <c r="G3585" s="50">
        <f ca="1">IF(SUM(E3585:F3585)=0,0,$G$11+SUM(E$12:$E3585)-SUM(F$12:$F3585))</f>
        <v>0</v>
      </c>
      <c r="H3585" s="51" t="str">
        <f ca="1">IF(IF(TYPE(MATCH($C$8,OFFSET([1]NKC!$D$10,H3584,0):'[1]NKC'!$D$5007,0)+H3584)=16,"",MATCH($C$8,OFFSET([1]NKC!$D$10,H3584,0):'[1]NKC'!$D$5007,0)+H3584)&lt;IF(TYPE(MATCH($C$8,OFFSET([1]NKC!$E$10,H3584,0):'[1]NKC'!$E$5007,0)+H3584)=16,"",MATCH($C$8,OFFSET([1]NKC!$E$10,H3584,0):'[1]NKC'!$E$5007,0)+H3584),IF(TYPE(MATCH($C$8,OFFSET([1]NKC!$D$10,H3584,0):'[1]NKC'!$D$5007,0)+H3584)=16,"",MATCH($C$8,OFFSET([1]NKC!$D$10,H3584,0):'[1]NKC'!$D$5007,0)+H3584),IF(TYPE(MATCH($C$8,OFFSET([1]NKC!$E$10,H3584,0):'[1]NKC'!$E$5007,0)+H3584)=16,"",MATCH($C$8,OFFSET([1]NKC!$E$10,H3584,0):'[1]NKC'!$E$5007,0)+H3584))</f>
        <v/>
      </c>
    </row>
    <row r="3586" spans="1:8" s="52" customFormat="1" ht="14.25" hidden="1">
      <c r="A3586" s="45" t="str">
        <f ca="1">IF($H3586="","",INDEX([1]NKC!$A$10:$A$5007,$H3586))</f>
        <v/>
      </c>
      <c r="B3586" s="46" t="str">
        <f ca="1">IF($H3586="","",INDEX([1]NKC!$B$10:$B$5007,$H3586))</f>
        <v/>
      </c>
      <c r="C3586" s="47" t="str">
        <f ca="1">IF($H3586="","",INDEX([1]NKC!$C$10:$C$5007,$H3586))</f>
        <v/>
      </c>
      <c r="D3586" s="48" t="str">
        <f ca="1">IF(IF($H3586="","",INDEX([1]NKC!$D$10:$D$5007,$H3586))=$C$8,IF($H3586="","",INDEX([1]NKC!$E$10:$E$5007,$H3586)),IF($H3586="","",INDEX([1]NKC!$D$10:$D$5007,$H3586)))</f>
        <v/>
      </c>
      <c r="E3586" s="49" t="str">
        <f ca="1">IF(IF($H3586="","",INDEX([1]NKC!$E$10:$E$5007,$H3586))=$C$8,"",IF($H3586="","",INDEX([1]NKC!$F$10:$F$5007,$H3586)))</f>
        <v/>
      </c>
      <c r="F3586" s="55" t="str">
        <f ca="1">IF(IF($H3586="","",INDEX([1]NKC!$D$10:$D$5007,$H3586))=$C$8,"",IF($H3586="","",INDEX([1]NKC!$F$10:$F$5007,$H3586)))</f>
        <v/>
      </c>
      <c r="G3586" s="50">
        <f ca="1">IF(SUM(E3586:F3586)=0,0,$G$11+SUM(E$12:$E3586)-SUM(F$12:$F3586))</f>
        <v>0</v>
      </c>
      <c r="H3586" s="51" t="str">
        <f ca="1">IF(IF(TYPE(MATCH($C$8,OFFSET([1]NKC!$D$10,H3585,0):'[1]NKC'!$D$5007,0)+H3585)=16,"",MATCH($C$8,OFFSET([1]NKC!$D$10,H3585,0):'[1]NKC'!$D$5007,0)+H3585)&lt;IF(TYPE(MATCH($C$8,OFFSET([1]NKC!$E$10,H3585,0):'[1]NKC'!$E$5007,0)+H3585)=16,"",MATCH($C$8,OFFSET([1]NKC!$E$10,H3585,0):'[1]NKC'!$E$5007,0)+H3585),IF(TYPE(MATCH($C$8,OFFSET([1]NKC!$D$10,H3585,0):'[1]NKC'!$D$5007,0)+H3585)=16,"",MATCH($C$8,OFFSET([1]NKC!$D$10,H3585,0):'[1]NKC'!$D$5007,0)+H3585),IF(TYPE(MATCH($C$8,OFFSET([1]NKC!$E$10,H3585,0):'[1]NKC'!$E$5007,0)+H3585)=16,"",MATCH($C$8,OFFSET([1]NKC!$E$10,H3585,0):'[1]NKC'!$E$5007,0)+H3585))</f>
        <v/>
      </c>
    </row>
    <row r="3587" spans="1:8" s="52" customFormat="1" ht="14.25" hidden="1">
      <c r="A3587" s="45" t="str">
        <f ca="1">IF($H3587="","",INDEX([1]NKC!$A$10:$A$5007,$H3587))</f>
        <v/>
      </c>
      <c r="B3587" s="46" t="str">
        <f ca="1">IF($H3587="","",INDEX([1]NKC!$B$10:$B$5007,$H3587))</f>
        <v/>
      </c>
      <c r="C3587" s="47" t="str">
        <f ca="1">IF($H3587="","",INDEX([1]NKC!$C$10:$C$5007,$H3587))</f>
        <v/>
      </c>
      <c r="D3587" s="48" t="str">
        <f ca="1">IF(IF($H3587="","",INDEX([1]NKC!$D$10:$D$5007,$H3587))=$C$8,IF($H3587="","",INDEX([1]NKC!$E$10:$E$5007,$H3587)),IF($H3587="","",INDEX([1]NKC!$D$10:$D$5007,$H3587)))</f>
        <v/>
      </c>
      <c r="E3587" s="49" t="str">
        <f ca="1">IF(IF($H3587="","",INDEX([1]NKC!$E$10:$E$5007,$H3587))=$C$8,"",IF($H3587="","",INDEX([1]NKC!$F$10:$F$5007,$H3587)))</f>
        <v/>
      </c>
      <c r="F3587" s="55" t="str">
        <f ca="1">IF(IF($H3587="","",INDEX([1]NKC!$D$10:$D$5007,$H3587))=$C$8,"",IF($H3587="","",INDEX([1]NKC!$F$10:$F$5007,$H3587)))</f>
        <v/>
      </c>
      <c r="G3587" s="50">
        <f ca="1">IF(SUM(E3587:F3587)=0,0,$G$11+SUM(E$12:$E3587)-SUM(F$12:$F3587))</f>
        <v>0</v>
      </c>
      <c r="H3587" s="51" t="str">
        <f ca="1">IF(IF(TYPE(MATCH($C$8,OFFSET([1]NKC!$D$10,H3586,0):'[1]NKC'!$D$5007,0)+H3586)=16,"",MATCH($C$8,OFFSET([1]NKC!$D$10,H3586,0):'[1]NKC'!$D$5007,0)+H3586)&lt;IF(TYPE(MATCH($C$8,OFFSET([1]NKC!$E$10,H3586,0):'[1]NKC'!$E$5007,0)+H3586)=16,"",MATCH($C$8,OFFSET([1]NKC!$E$10,H3586,0):'[1]NKC'!$E$5007,0)+H3586),IF(TYPE(MATCH($C$8,OFFSET([1]NKC!$D$10,H3586,0):'[1]NKC'!$D$5007,0)+H3586)=16,"",MATCH($C$8,OFFSET([1]NKC!$D$10,H3586,0):'[1]NKC'!$D$5007,0)+H3586),IF(TYPE(MATCH($C$8,OFFSET([1]NKC!$E$10,H3586,0):'[1]NKC'!$E$5007,0)+H3586)=16,"",MATCH($C$8,OFFSET([1]NKC!$E$10,H3586,0):'[1]NKC'!$E$5007,0)+H3586))</f>
        <v/>
      </c>
    </row>
    <row r="3588" spans="1:8" s="52" customFormat="1" ht="14.25" hidden="1">
      <c r="A3588" s="45" t="str">
        <f ca="1">IF($H3588="","",INDEX([1]NKC!$A$10:$A$5007,$H3588))</f>
        <v/>
      </c>
      <c r="B3588" s="46" t="str">
        <f ca="1">IF($H3588="","",INDEX([1]NKC!$B$10:$B$5007,$H3588))</f>
        <v/>
      </c>
      <c r="C3588" s="47" t="str">
        <f ca="1">IF($H3588="","",INDEX([1]NKC!$C$10:$C$5007,$H3588))</f>
        <v/>
      </c>
      <c r="D3588" s="48" t="str">
        <f ca="1">IF(IF($H3588="","",INDEX([1]NKC!$D$10:$D$5007,$H3588))=$C$8,IF($H3588="","",INDEX([1]NKC!$E$10:$E$5007,$H3588)),IF($H3588="","",INDEX([1]NKC!$D$10:$D$5007,$H3588)))</f>
        <v/>
      </c>
      <c r="E3588" s="49" t="str">
        <f ca="1">IF(IF($H3588="","",INDEX([1]NKC!$E$10:$E$5007,$H3588))=$C$8,"",IF($H3588="","",INDEX([1]NKC!$F$10:$F$5007,$H3588)))</f>
        <v/>
      </c>
      <c r="F3588" s="55" t="str">
        <f ca="1">IF(IF($H3588="","",INDEX([1]NKC!$D$10:$D$5007,$H3588))=$C$8,"",IF($H3588="","",INDEX([1]NKC!$F$10:$F$5007,$H3588)))</f>
        <v/>
      </c>
      <c r="G3588" s="50">
        <f ca="1">IF(SUM(E3588:F3588)=0,0,$G$11+SUM(E$12:$E3588)-SUM(F$12:$F3588))</f>
        <v>0</v>
      </c>
      <c r="H3588" s="51" t="str">
        <f ca="1">IF(IF(TYPE(MATCH($C$8,OFFSET([1]NKC!$D$10,H3587,0):'[1]NKC'!$D$5007,0)+H3587)=16,"",MATCH($C$8,OFFSET([1]NKC!$D$10,H3587,0):'[1]NKC'!$D$5007,0)+H3587)&lt;IF(TYPE(MATCH($C$8,OFFSET([1]NKC!$E$10,H3587,0):'[1]NKC'!$E$5007,0)+H3587)=16,"",MATCH($C$8,OFFSET([1]NKC!$E$10,H3587,0):'[1]NKC'!$E$5007,0)+H3587),IF(TYPE(MATCH($C$8,OFFSET([1]NKC!$D$10,H3587,0):'[1]NKC'!$D$5007,0)+H3587)=16,"",MATCH($C$8,OFFSET([1]NKC!$D$10,H3587,0):'[1]NKC'!$D$5007,0)+H3587),IF(TYPE(MATCH($C$8,OFFSET([1]NKC!$E$10,H3587,0):'[1]NKC'!$E$5007,0)+H3587)=16,"",MATCH($C$8,OFFSET([1]NKC!$E$10,H3587,0):'[1]NKC'!$E$5007,0)+H3587))</f>
        <v/>
      </c>
    </row>
    <row r="3589" spans="1:8" s="52" customFormat="1" ht="14.25" hidden="1">
      <c r="A3589" s="45" t="str">
        <f ca="1">IF($H3589="","",INDEX([1]NKC!$A$10:$A$5007,$H3589))</f>
        <v/>
      </c>
      <c r="B3589" s="46" t="str">
        <f ca="1">IF($H3589="","",INDEX([1]NKC!$B$10:$B$5007,$H3589))</f>
        <v/>
      </c>
      <c r="C3589" s="47" t="str">
        <f ca="1">IF($H3589="","",INDEX([1]NKC!$C$10:$C$5007,$H3589))</f>
        <v/>
      </c>
      <c r="D3589" s="48" t="str">
        <f ca="1">IF(IF($H3589="","",INDEX([1]NKC!$D$10:$D$5007,$H3589))=$C$8,IF($H3589="","",INDEX([1]NKC!$E$10:$E$5007,$H3589)),IF($H3589="","",INDEX([1]NKC!$D$10:$D$5007,$H3589)))</f>
        <v/>
      </c>
      <c r="E3589" s="49" t="str">
        <f ca="1">IF(IF($H3589="","",INDEX([1]NKC!$E$10:$E$5007,$H3589))=$C$8,"",IF($H3589="","",INDEX([1]NKC!$F$10:$F$5007,$H3589)))</f>
        <v/>
      </c>
      <c r="F3589" s="55" t="str">
        <f ca="1">IF(IF($H3589="","",INDEX([1]NKC!$D$10:$D$5007,$H3589))=$C$8,"",IF($H3589="","",INDEX([1]NKC!$F$10:$F$5007,$H3589)))</f>
        <v/>
      </c>
      <c r="G3589" s="50">
        <f ca="1">IF(SUM(E3589:F3589)=0,0,$G$11+SUM(E$12:$E3589)-SUM(F$12:$F3589))</f>
        <v>0</v>
      </c>
      <c r="H3589" s="51" t="str">
        <f ca="1">IF(IF(TYPE(MATCH($C$8,OFFSET([1]NKC!$D$10,H3588,0):'[1]NKC'!$D$5007,0)+H3588)=16,"",MATCH($C$8,OFFSET([1]NKC!$D$10,H3588,0):'[1]NKC'!$D$5007,0)+H3588)&lt;IF(TYPE(MATCH($C$8,OFFSET([1]NKC!$E$10,H3588,0):'[1]NKC'!$E$5007,0)+H3588)=16,"",MATCH($C$8,OFFSET([1]NKC!$E$10,H3588,0):'[1]NKC'!$E$5007,0)+H3588),IF(TYPE(MATCH($C$8,OFFSET([1]NKC!$D$10,H3588,0):'[1]NKC'!$D$5007,0)+H3588)=16,"",MATCH($C$8,OFFSET([1]NKC!$D$10,H3588,0):'[1]NKC'!$D$5007,0)+H3588),IF(TYPE(MATCH($C$8,OFFSET([1]NKC!$E$10,H3588,0):'[1]NKC'!$E$5007,0)+H3588)=16,"",MATCH($C$8,OFFSET([1]NKC!$E$10,H3588,0):'[1]NKC'!$E$5007,0)+H3588))</f>
        <v/>
      </c>
    </row>
    <row r="3590" spans="1:8" s="52" customFormat="1" ht="14.25" hidden="1">
      <c r="A3590" s="45" t="str">
        <f ca="1">IF($H3590="","",INDEX([1]NKC!$A$10:$A$5007,$H3590))</f>
        <v/>
      </c>
      <c r="B3590" s="46" t="str">
        <f ca="1">IF($H3590="","",INDEX([1]NKC!$B$10:$B$5007,$H3590))</f>
        <v/>
      </c>
      <c r="C3590" s="47" t="str">
        <f ca="1">IF($H3590="","",INDEX([1]NKC!$C$10:$C$5007,$H3590))</f>
        <v/>
      </c>
      <c r="D3590" s="48" t="str">
        <f ca="1">IF(IF($H3590="","",INDEX([1]NKC!$D$10:$D$5007,$H3590))=$C$8,IF($H3590="","",INDEX([1]NKC!$E$10:$E$5007,$H3590)),IF($H3590="","",INDEX([1]NKC!$D$10:$D$5007,$H3590)))</f>
        <v/>
      </c>
      <c r="E3590" s="49" t="str">
        <f ca="1">IF(IF($H3590="","",INDEX([1]NKC!$E$10:$E$5007,$H3590))=$C$8,"",IF($H3590="","",INDEX([1]NKC!$F$10:$F$5007,$H3590)))</f>
        <v/>
      </c>
      <c r="F3590" s="55" t="str">
        <f ca="1">IF(IF($H3590="","",INDEX([1]NKC!$D$10:$D$5007,$H3590))=$C$8,"",IF($H3590="","",INDEX([1]NKC!$F$10:$F$5007,$H3590)))</f>
        <v/>
      </c>
      <c r="G3590" s="50">
        <f ca="1">IF(SUM(E3590:F3590)=0,0,$G$11+SUM(E$12:$E3590)-SUM(F$12:$F3590))</f>
        <v>0</v>
      </c>
      <c r="H3590" s="51" t="str">
        <f ca="1">IF(IF(TYPE(MATCH($C$8,OFFSET([1]NKC!$D$10,H3589,0):'[1]NKC'!$D$5007,0)+H3589)=16,"",MATCH($C$8,OFFSET([1]NKC!$D$10,H3589,0):'[1]NKC'!$D$5007,0)+H3589)&lt;IF(TYPE(MATCH($C$8,OFFSET([1]NKC!$E$10,H3589,0):'[1]NKC'!$E$5007,0)+H3589)=16,"",MATCH($C$8,OFFSET([1]NKC!$E$10,H3589,0):'[1]NKC'!$E$5007,0)+H3589),IF(TYPE(MATCH($C$8,OFFSET([1]NKC!$D$10,H3589,0):'[1]NKC'!$D$5007,0)+H3589)=16,"",MATCH($C$8,OFFSET([1]NKC!$D$10,H3589,0):'[1]NKC'!$D$5007,0)+H3589),IF(TYPE(MATCH($C$8,OFFSET([1]NKC!$E$10,H3589,0):'[1]NKC'!$E$5007,0)+H3589)=16,"",MATCH($C$8,OFFSET([1]NKC!$E$10,H3589,0):'[1]NKC'!$E$5007,0)+H3589))</f>
        <v/>
      </c>
    </row>
    <row r="3591" spans="1:8" s="52" customFormat="1" ht="14.25" hidden="1">
      <c r="A3591" s="45" t="str">
        <f ca="1">IF($H3591="","",INDEX([1]NKC!$A$10:$A$5007,$H3591))</f>
        <v/>
      </c>
      <c r="B3591" s="46" t="str">
        <f ca="1">IF($H3591="","",INDEX([1]NKC!$B$10:$B$5007,$H3591))</f>
        <v/>
      </c>
      <c r="C3591" s="47" t="str">
        <f ca="1">IF($H3591="","",INDEX([1]NKC!$C$10:$C$5007,$H3591))</f>
        <v/>
      </c>
      <c r="D3591" s="48" t="str">
        <f ca="1">IF(IF($H3591="","",INDEX([1]NKC!$D$10:$D$5007,$H3591))=$C$8,IF($H3591="","",INDEX([1]NKC!$E$10:$E$5007,$H3591)),IF($H3591="","",INDEX([1]NKC!$D$10:$D$5007,$H3591)))</f>
        <v/>
      </c>
      <c r="E3591" s="49" t="str">
        <f ca="1">IF(IF($H3591="","",INDEX([1]NKC!$E$10:$E$5007,$H3591))=$C$8,"",IF($H3591="","",INDEX([1]NKC!$F$10:$F$5007,$H3591)))</f>
        <v/>
      </c>
      <c r="F3591" s="55" t="str">
        <f ca="1">IF(IF($H3591="","",INDEX([1]NKC!$D$10:$D$5007,$H3591))=$C$8,"",IF($H3591="","",INDEX([1]NKC!$F$10:$F$5007,$H3591)))</f>
        <v/>
      </c>
      <c r="G3591" s="50">
        <f ca="1">IF(SUM(E3591:F3591)=0,0,$G$11+SUM(E$12:$E3591)-SUM(F$12:$F3591))</f>
        <v>0</v>
      </c>
      <c r="H3591" s="51" t="str">
        <f ca="1">IF(IF(TYPE(MATCH($C$8,OFFSET([1]NKC!$D$10,H3590,0):'[1]NKC'!$D$5007,0)+H3590)=16,"",MATCH($C$8,OFFSET([1]NKC!$D$10,H3590,0):'[1]NKC'!$D$5007,0)+H3590)&lt;IF(TYPE(MATCH($C$8,OFFSET([1]NKC!$E$10,H3590,0):'[1]NKC'!$E$5007,0)+H3590)=16,"",MATCH($C$8,OFFSET([1]NKC!$E$10,H3590,0):'[1]NKC'!$E$5007,0)+H3590),IF(TYPE(MATCH($C$8,OFFSET([1]NKC!$D$10,H3590,0):'[1]NKC'!$D$5007,0)+H3590)=16,"",MATCH($C$8,OFFSET([1]NKC!$D$10,H3590,0):'[1]NKC'!$D$5007,0)+H3590),IF(TYPE(MATCH($C$8,OFFSET([1]NKC!$E$10,H3590,0):'[1]NKC'!$E$5007,0)+H3590)=16,"",MATCH($C$8,OFFSET([1]NKC!$E$10,H3590,0):'[1]NKC'!$E$5007,0)+H3590))</f>
        <v/>
      </c>
    </row>
    <row r="3592" spans="1:8" s="52" customFormat="1" ht="14.25" hidden="1">
      <c r="A3592" s="45" t="str">
        <f ca="1">IF($H3592="","",INDEX([1]NKC!$A$10:$A$5007,$H3592))</f>
        <v/>
      </c>
      <c r="B3592" s="46" t="str">
        <f ca="1">IF($H3592="","",INDEX([1]NKC!$B$10:$B$5007,$H3592))</f>
        <v/>
      </c>
      <c r="C3592" s="47" t="str">
        <f ca="1">IF($H3592="","",INDEX([1]NKC!$C$10:$C$5007,$H3592))</f>
        <v/>
      </c>
      <c r="D3592" s="48" t="str">
        <f ca="1">IF(IF($H3592="","",INDEX([1]NKC!$D$10:$D$5007,$H3592))=$C$8,IF($H3592="","",INDEX([1]NKC!$E$10:$E$5007,$H3592)),IF($H3592="","",INDEX([1]NKC!$D$10:$D$5007,$H3592)))</f>
        <v/>
      </c>
      <c r="E3592" s="49" t="str">
        <f ca="1">IF(IF($H3592="","",INDEX([1]NKC!$E$10:$E$5007,$H3592))=$C$8,"",IF($H3592="","",INDEX([1]NKC!$F$10:$F$5007,$H3592)))</f>
        <v/>
      </c>
      <c r="F3592" s="55" t="str">
        <f ca="1">IF(IF($H3592="","",INDEX([1]NKC!$D$10:$D$5007,$H3592))=$C$8,"",IF($H3592="","",INDEX([1]NKC!$F$10:$F$5007,$H3592)))</f>
        <v/>
      </c>
      <c r="G3592" s="50">
        <f ca="1">IF(SUM(E3592:F3592)=0,0,$G$11+SUM(E$12:$E3592)-SUM(F$12:$F3592))</f>
        <v>0</v>
      </c>
      <c r="H3592" s="51" t="str">
        <f ca="1">IF(IF(TYPE(MATCH($C$8,OFFSET([1]NKC!$D$10,H3591,0):'[1]NKC'!$D$5007,0)+H3591)=16,"",MATCH($C$8,OFFSET([1]NKC!$D$10,H3591,0):'[1]NKC'!$D$5007,0)+H3591)&lt;IF(TYPE(MATCH($C$8,OFFSET([1]NKC!$E$10,H3591,0):'[1]NKC'!$E$5007,0)+H3591)=16,"",MATCH($C$8,OFFSET([1]NKC!$E$10,H3591,0):'[1]NKC'!$E$5007,0)+H3591),IF(TYPE(MATCH($C$8,OFFSET([1]NKC!$D$10,H3591,0):'[1]NKC'!$D$5007,0)+H3591)=16,"",MATCH($C$8,OFFSET([1]NKC!$D$10,H3591,0):'[1]NKC'!$D$5007,0)+H3591),IF(TYPE(MATCH($C$8,OFFSET([1]NKC!$E$10,H3591,0):'[1]NKC'!$E$5007,0)+H3591)=16,"",MATCH($C$8,OFFSET([1]NKC!$E$10,H3591,0):'[1]NKC'!$E$5007,0)+H3591))</f>
        <v/>
      </c>
    </row>
    <row r="3593" spans="1:8" s="52" customFormat="1" ht="14.25" hidden="1">
      <c r="A3593" s="45" t="str">
        <f ca="1">IF($H3593="","",INDEX([1]NKC!$A$10:$A$5007,$H3593))</f>
        <v/>
      </c>
      <c r="B3593" s="46" t="str">
        <f ca="1">IF($H3593="","",INDEX([1]NKC!$B$10:$B$5007,$H3593))</f>
        <v/>
      </c>
      <c r="C3593" s="47" t="str">
        <f ca="1">IF($H3593="","",INDEX([1]NKC!$C$10:$C$5007,$H3593))</f>
        <v/>
      </c>
      <c r="D3593" s="48" t="str">
        <f ca="1">IF(IF($H3593="","",INDEX([1]NKC!$D$10:$D$5007,$H3593))=$C$8,IF($H3593="","",INDEX([1]NKC!$E$10:$E$5007,$H3593)),IF($H3593="","",INDEX([1]NKC!$D$10:$D$5007,$H3593)))</f>
        <v/>
      </c>
      <c r="E3593" s="49" t="str">
        <f ca="1">IF(IF($H3593="","",INDEX([1]NKC!$E$10:$E$5007,$H3593))=$C$8,"",IF($H3593="","",INDEX([1]NKC!$F$10:$F$5007,$H3593)))</f>
        <v/>
      </c>
      <c r="F3593" s="55" t="str">
        <f ca="1">IF(IF($H3593="","",INDEX([1]NKC!$D$10:$D$5007,$H3593))=$C$8,"",IF($H3593="","",INDEX([1]NKC!$F$10:$F$5007,$H3593)))</f>
        <v/>
      </c>
      <c r="G3593" s="50">
        <f ca="1">IF(SUM(E3593:F3593)=0,0,$G$11+SUM(E$12:$E3593)-SUM(F$12:$F3593))</f>
        <v>0</v>
      </c>
      <c r="H3593" s="51" t="str">
        <f ca="1">IF(IF(TYPE(MATCH($C$8,OFFSET([1]NKC!$D$10,H3592,0):'[1]NKC'!$D$5007,0)+H3592)=16,"",MATCH($C$8,OFFSET([1]NKC!$D$10,H3592,0):'[1]NKC'!$D$5007,0)+H3592)&lt;IF(TYPE(MATCH($C$8,OFFSET([1]NKC!$E$10,H3592,0):'[1]NKC'!$E$5007,0)+H3592)=16,"",MATCH($C$8,OFFSET([1]NKC!$E$10,H3592,0):'[1]NKC'!$E$5007,0)+H3592),IF(TYPE(MATCH($C$8,OFFSET([1]NKC!$D$10,H3592,0):'[1]NKC'!$D$5007,0)+H3592)=16,"",MATCH($C$8,OFFSET([1]NKC!$D$10,H3592,0):'[1]NKC'!$D$5007,0)+H3592),IF(TYPE(MATCH($C$8,OFFSET([1]NKC!$E$10,H3592,0):'[1]NKC'!$E$5007,0)+H3592)=16,"",MATCH($C$8,OFFSET([1]NKC!$E$10,H3592,0):'[1]NKC'!$E$5007,0)+H3592))</f>
        <v/>
      </c>
    </row>
    <row r="3594" spans="1:8" s="52" customFormat="1" ht="14.25" hidden="1">
      <c r="A3594" s="45" t="str">
        <f ca="1">IF($H3594="","",INDEX([1]NKC!$A$10:$A$5007,$H3594))</f>
        <v/>
      </c>
      <c r="B3594" s="46" t="str">
        <f ca="1">IF($H3594="","",INDEX([1]NKC!$B$10:$B$5007,$H3594))</f>
        <v/>
      </c>
      <c r="C3594" s="47" t="str">
        <f ca="1">IF($H3594="","",INDEX([1]NKC!$C$10:$C$5007,$H3594))</f>
        <v/>
      </c>
      <c r="D3594" s="48" t="str">
        <f ca="1">IF(IF($H3594="","",INDEX([1]NKC!$D$10:$D$5007,$H3594))=$C$8,IF($H3594="","",INDEX([1]NKC!$E$10:$E$5007,$H3594)),IF($H3594="","",INDEX([1]NKC!$D$10:$D$5007,$H3594)))</f>
        <v/>
      </c>
      <c r="E3594" s="49" t="str">
        <f ca="1">IF(IF($H3594="","",INDEX([1]NKC!$E$10:$E$5007,$H3594))=$C$8,"",IF($H3594="","",INDEX([1]NKC!$F$10:$F$5007,$H3594)))</f>
        <v/>
      </c>
      <c r="F3594" s="55" t="str">
        <f ca="1">IF(IF($H3594="","",INDEX([1]NKC!$D$10:$D$5007,$H3594))=$C$8,"",IF($H3594="","",INDEX([1]NKC!$F$10:$F$5007,$H3594)))</f>
        <v/>
      </c>
      <c r="G3594" s="50">
        <f ca="1">IF(SUM(E3594:F3594)=0,0,$G$11+SUM(E$12:$E3594)-SUM(F$12:$F3594))</f>
        <v>0</v>
      </c>
      <c r="H3594" s="51" t="str">
        <f ca="1">IF(IF(TYPE(MATCH($C$8,OFFSET([1]NKC!$D$10,H3593,0):'[1]NKC'!$D$5007,0)+H3593)=16,"",MATCH($C$8,OFFSET([1]NKC!$D$10,H3593,0):'[1]NKC'!$D$5007,0)+H3593)&lt;IF(TYPE(MATCH($C$8,OFFSET([1]NKC!$E$10,H3593,0):'[1]NKC'!$E$5007,0)+H3593)=16,"",MATCH($C$8,OFFSET([1]NKC!$E$10,H3593,0):'[1]NKC'!$E$5007,0)+H3593),IF(TYPE(MATCH($C$8,OFFSET([1]NKC!$D$10,H3593,0):'[1]NKC'!$D$5007,0)+H3593)=16,"",MATCH($C$8,OFFSET([1]NKC!$D$10,H3593,0):'[1]NKC'!$D$5007,0)+H3593),IF(TYPE(MATCH($C$8,OFFSET([1]NKC!$E$10,H3593,0):'[1]NKC'!$E$5007,0)+H3593)=16,"",MATCH($C$8,OFFSET([1]NKC!$E$10,H3593,0):'[1]NKC'!$E$5007,0)+H3593))</f>
        <v/>
      </c>
    </row>
    <row r="3595" spans="1:8" s="52" customFormat="1" ht="14.25" hidden="1">
      <c r="A3595" s="45" t="str">
        <f ca="1">IF($H3595="","",INDEX([1]NKC!$A$10:$A$5007,$H3595))</f>
        <v/>
      </c>
      <c r="B3595" s="46" t="str">
        <f ca="1">IF($H3595="","",INDEX([1]NKC!$B$10:$B$5007,$H3595))</f>
        <v/>
      </c>
      <c r="C3595" s="47" t="str">
        <f ca="1">IF($H3595="","",INDEX([1]NKC!$C$10:$C$5007,$H3595))</f>
        <v/>
      </c>
      <c r="D3595" s="48" t="str">
        <f ca="1">IF(IF($H3595="","",INDEX([1]NKC!$D$10:$D$5007,$H3595))=$C$8,IF($H3595="","",INDEX([1]NKC!$E$10:$E$5007,$H3595)),IF($H3595="","",INDEX([1]NKC!$D$10:$D$5007,$H3595)))</f>
        <v/>
      </c>
      <c r="E3595" s="49" t="str">
        <f ca="1">IF(IF($H3595="","",INDEX([1]NKC!$E$10:$E$5007,$H3595))=$C$8,"",IF($H3595="","",INDEX([1]NKC!$F$10:$F$5007,$H3595)))</f>
        <v/>
      </c>
      <c r="F3595" s="55" t="str">
        <f ca="1">IF(IF($H3595="","",INDEX([1]NKC!$D$10:$D$5007,$H3595))=$C$8,"",IF($H3595="","",INDEX([1]NKC!$F$10:$F$5007,$H3595)))</f>
        <v/>
      </c>
      <c r="G3595" s="50">
        <f ca="1">IF(SUM(E3595:F3595)=0,0,$G$11+SUM(E$12:$E3595)-SUM(F$12:$F3595))</f>
        <v>0</v>
      </c>
      <c r="H3595" s="51" t="str">
        <f ca="1">IF(IF(TYPE(MATCH($C$8,OFFSET([1]NKC!$D$10,H3594,0):'[1]NKC'!$D$5007,0)+H3594)=16,"",MATCH($C$8,OFFSET([1]NKC!$D$10,H3594,0):'[1]NKC'!$D$5007,0)+H3594)&lt;IF(TYPE(MATCH($C$8,OFFSET([1]NKC!$E$10,H3594,0):'[1]NKC'!$E$5007,0)+H3594)=16,"",MATCH($C$8,OFFSET([1]NKC!$E$10,H3594,0):'[1]NKC'!$E$5007,0)+H3594),IF(TYPE(MATCH($C$8,OFFSET([1]NKC!$D$10,H3594,0):'[1]NKC'!$D$5007,0)+H3594)=16,"",MATCH($C$8,OFFSET([1]NKC!$D$10,H3594,0):'[1]NKC'!$D$5007,0)+H3594),IF(TYPE(MATCH($C$8,OFFSET([1]NKC!$E$10,H3594,0):'[1]NKC'!$E$5007,0)+H3594)=16,"",MATCH($C$8,OFFSET([1]NKC!$E$10,H3594,0):'[1]NKC'!$E$5007,0)+H3594))</f>
        <v/>
      </c>
    </row>
    <row r="3596" spans="1:8" s="52" customFormat="1" ht="14.25" hidden="1">
      <c r="A3596" s="45" t="str">
        <f ca="1">IF($H3596="","",INDEX([1]NKC!$A$10:$A$5007,$H3596))</f>
        <v/>
      </c>
      <c r="B3596" s="46" t="str">
        <f ca="1">IF($H3596="","",INDEX([1]NKC!$B$10:$B$5007,$H3596))</f>
        <v/>
      </c>
      <c r="C3596" s="47" t="str">
        <f ca="1">IF($H3596="","",INDEX([1]NKC!$C$10:$C$5007,$H3596))</f>
        <v/>
      </c>
      <c r="D3596" s="48" t="str">
        <f ca="1">IF(IF($H3596="","",INDEX([1]NKC!$D$10:$D$5007,$H3596))=$C$8,IF($H3596="","",INDEX([1]NKC!$E$10:$E$5007,$H3596)),IF($H3596="","",INDEX([1]NKC!$D$10:$D$5007,$H3596)))</f>
        <v/>
      </c>
      <c r="E3596" s="49" t="str">
        <f ca="1">IF(IF($H3596="","",INDEX([1]NKC!$E$10:$E$5007,$H3596))=$C$8,"",IF($H3596="","",INDEX([1]NKC!$F$10:$F$5007,$H3596)))</f>
        <v/>
      </c>
      <c r="F3596" s="55" t="str">
        <f ca="1">IF(IF($H3596="","",INDEX([1]NKC!$D$10:$D$5007,$H3596))=$C$8,"",IF($H3596="","",INDEX([1]NKC!$F$10:$F$5007,$H3596)))</f>
        <v/>
      </c>
      <c r="G3596" s="50">
        <f ca="1">IF(SUM(E3596:F3596)=0,0,$G$11+SUM(E$12:$E3596)-SUM(F$12:$F3596))</f>
        <v>0</v>
      </c>
      <c r="H3596" s="51" t="str">
        <f ca="1">IF(IF(TYPE(MATCH($C$8,OFFSET([1]NKC!$D$10,H3595,0):'[1]NKC'!$D$5007,0)+H3595)=16,"",MATCH($C$8,OFFSET([1]NKC!$D$10,H3595,0):'[1]NKC'!$D$5007,0)+H3595)&lt;IF(TYPE(MATCH($C$8,OFFSET([1]NKC!$E$10,H3595,0):'[1]NKC'!$E$5007,0)+H3595)=16,"",MATCH($C$8,OFFSET([1]NKC!$E$10,H3595,0):'[1]NKC'!$E$5007,0)+H3595),IF(TYPE(MATCH($C$8,OFFSET([1]NKC!$D$10,H3595,0):'[1]NKC'!$D$5007,0)+H3595)=16,"",MATCH($C$8,OFFSET([1]NKC!$D$10,H3595,0):'[1]NKC'!$D$5007,0)+H3595),IF(TYPE(MATCH($C$8,OFFSET([1]NKC!$E$10,H3595,0):'[1]NKC'!$E$5007,0)+H3595)=16,"",MATCH($C$8,OFFSET([1]NKC!$E$10,H3595,0):'[1]NKC'!$E$5007,0)+H3595))</f>
        <v/>
      </c>
    </row>
    <row r="3597" spans="1:8" s="52" customFormat="1" ht="14.25" hidden="1">
      <c r="A3597" s="45" t="str">
        <f ca="1">IF($H3597="","",INDEX([1]NKC!$A$10:$A$5007,$H3597))</f>
        <v/>
      </c>
      <c r="B3597" s="46" t="str">
        <f ca="1">IF($H3597="","",INDEX([1]NKC!$B$10:$B$5007,$H3597))</f>
        <v/>
      </c>
      <c r="C3597" s="47" t="str">
        <f ca="1">IF($H3597="","",INDEX([1]NKC!$C$10:$C$5007,$H3597))</f>
        <v/>
      </c>
      <c r="D3597" s="48" t="str">
        <f ca="1">IF(IF($H3597="","",INDEX([1]NKC!$D$10:$D$5007,$H3597))=$C$8,IF($H3597="","",INDEX([1]NKC!$E$10:$E$5007,$H3597)),IF($H3597="","",INDEX([1]NKC!$D$10:$D$5007,$H3597)))</f>
        <v/>
      </c>
      <c r="E3597" s="49" t="str">
        <f ca="1">IF(IF($H3597="","",INDEX([1]NKC!$E$10:$E$5007,$H3597))=$C$8,"",IF($H3597="","",INDEX([1]NKC!$F$10:$F$5007,$H3597)))</f>
        <v/>
      </c>
      <c r="F3597" s="55" t="str">
        <f ca="1">IF(IF($H3597="","",INDEX([1]NKC!$D$10:$D$5007,$H3597))=$C$8,"",IF($H3597="","",INDEX([1]NKC!$F$10:$F$5007,$H3597)))</f>
        <v/>
      </c>
      <c r="G3597" s="50">
        <f ca="1">IF(SUM(E3597:F3597)=0,0,$G$11+SUM(E$12:$E3597)-SUM(F$12:$F3597))</f>
        <v>0</v>
      </c>
      <c r="H3597" s="51" t="str">
        <f ca="1">IF(IF(TYPE(MATCH($C$8,OFFSET([1]NKC!$D$10,H3596,0):'[1]NKC'!$D$5007,0)+H3596)=16,"",MATCH($C$8,OFFSET([1]NKC!$D$10,H3596,0):'[1]NKC'!$D$5007,0)+H3596)&lt;IF(TYPE(MATCH($C$8,OFFSET([1]NKC!$E$10,H3596,0):'[1]NKC'!$E$5007,0)+H3596)=16,"",MATCH($C$8,OFFSET([1]NKC!$E$10,H3596,0):'[1]NKC'!$E$5007,0)+H3596),IF(TYPE(MATCH($C$8,OFFSET([1]NKC!$D$10,H3596,0):'[1]NKC'!$D$5007,0)+H3596)=16,"",MATCH($C$8,OFFSET([1]NKC!$D$10,H3596,0):'[1]NKC'!$D$5007,0)+H3596),IF(TYPE(MATCH($C$8,OFFSET([1]NKC!$E$10,H3596,0):'[1]NKC'!$E$5007,0)+H3596)=16,"",MATCH($C$8,OFFSET([1]NKC!$E$10,H3596,0):'[1]NKC'!$E$5007,0)+H3596))</f>
        <v/>
      </c>
    </row>
    <row r="3598" spans="1:8" s="52" customFormat="1" ht="14.25" hidden="1">
      <c r="A3598" s="45" t="str">
        <f ca="1">IF($H3598="","",INDEX([1]NKC!$A$10:$A$5007,$H3598))</f>
        <v/>
      </c>
      <c r="B3598" s="46" t="str">
        <f ca="1">IF($H3598="","",INDEX([1]NKC!$B$10:$B$5007,$H3598))</f>
        <v/>
      </c>
      <c r="C3598" s="47" t="str">
        <f ca="1">IF($H3598="","",INDEX([1]NKC!$C$10:$C$5007,$H3598))</f>
        <v/>
      </c>
      <c r="D3598" s="48" t="str">
        <f ca="1">IF(IF($H3598="","",INDEX([1]NKC!$D$10:$D$5007,$H3598))=$C$8,IF($H3598="","",INDEX([1]NKC!$E$10:$E$5007,$H3598)),IF($H3598="","",INDEX([1]NKC!$D$10:$D$5007,$H3598)))</f>
        <v/>
      </c>
      <c r="E3598" s="49" t="str">
        <f ca="1">IF(IF($H3598="","",INDEX([1]NKC!$E$10:$E$5007,$H3598))=$C$8,"",IF($H3598="","",INDEX([1]NKC!$F$10:$F$5007,$H3598)))</f>
        <v/>
      </c>
      <c r="F3598" s="55" t="str">
        <f ca="1">IF(IF($H3598="","",INDEX([1]NKC!$D$10:$D$5007,$H3598))=$C$8,"",IF($H3598="","",INDEX([1]NKC!$F$10:$F$5007,$H3598)))</f>
        <v/>
      </c>
      <c r="G3598" s="50">
        <f ca="1">IF(SUM(E3598:F3598)=0,0,$G$11+SUM(E$12:$E3598)-SUM(F$12:$F3598))</f>
        <v>0</v>
      </c>
      <c r="H3598" s="51" t="str">
        <f ca="1">IF(IF(TYPE(MATCH($C$8,OFFSET([1]NKC!$D$10,H3597,0):'[1]NKC'!$D$5007,0)+H3597)=16,"",MATCH($C$8,OFFSET([1]NKC!$D$10,H3597,0):'[1]NKC'!$D$5007,0)+H3597)&lt;IF(TYPE(MATCH($C$8,OFFSET([1]NKC!$E$10,H3597,0):'[1]NKC'!$E$5007,0)+H3597)=16,"",MATCH($C$8,OFFSET([1]NKC!$E$10,H3597,0):'[1]NKC'!$E$5007,0)+H3597),IF(TYPE(MATCH($C$8,OFFSET([1]NKC!$D$10,H3597,0):'[1]NKC'!$D$5007,0)+H3597)=16,"",MATCH($C$8,OFFSET([1]NKC!$D$10,H3597,0):'[1]NKC'!$D$5007,0)+H3597),IF(TYPE(MATCH($C$8,OFFSET([1]NKC!$E$10,H3597,0):'[1]NKC'!$E$5007,0)+H3597)=16,"",MATCH($C$8,OFFSET([1]NKC!$E$10,H3597,0):'[1]NKC'!$E$5007,0)+H3597))</f>
        <v/>
      </c>
    </row>
    <row r="3599" spans="1:8" s="52" customFormat="1" ht="14.25" hidden="1">
      <c r="A3599" s="45" t="str">
        <f ca="1">IF($H3599="","",INDEX([1]NKC!$A$10:$A$5007,$H3599))</f>
        <v/>
      </c>
      <c r="B3599" s="46" t="str">
        <f ca="1">IF($H3599="","",INDEX([1]NKC!$B$10:$B$5007,$H3599))</f>
        <v/>
      </c>
      <c r="C3599" s="47" t="str">
        <f ca="1">IF($H3599="","",INDEX([1]NKC!$C$10:$C$5007,$H3599))</f>
        <v/>
      </c>
      <c r="D3599" s="48" t="str">
        <f ca="1">IF(IF($H3599="","",INDEX([1]NKC!$D$10:$D$5007,$H3599))=$C$8,IF($H3599="","",INDEX([1]NKC!$E$10:$E$5007,$H3599)),IF($H3599="","",INDEX([1]NKC!$D$10:$D$5007,$H3599)))</f>
        <v/>
      </c>
      <c r="E3599" s="49" t="str">
        <f ca="1">IF(IF($H3599="","",INDEX([1]NKC!$E$10:$E$5007,$H3599))=$C$8,"",IF($H3599="","",INDEX([1]NKC!$F$10:$F$5007,$H3599)))</f>
        <v/>
      </c>
      <c r="F3599" s="55" t="str">
        <f ca="1">IF(IF($H3599="","",INDEX([1]NKC!$D$10:$D$5007,$H3599))=$C$8,"",IF($H3599="","",INDEX([1]NKC!$F$10:$F$5007,$H3599)))</f>
        <v/>
      </c>
      <c r="G3599" s="50">
        <f ca="1">IF(SUM(E3599:F3599)=0,0,$G$11+SUM(E$12:$E3599)-SUM(F$12:$F3599))</f>
        <v>0</v>
      </c>
      <c r="H3599" s="51" t="str">
        <f ca="1">IF(IF(TYPE(MATCH($C$8,OFFSET([1]NKC!$D$10,H3598,0):'[1]NKC'!$D$5007,0)+H3598)=16,"",MATCH($C$8,OFFSET([1]NKC!$D$10,H3598,0):'[1]NKC'!$D$5007,0)+H3598)&lt;IF(TYPE(MATCH($C$8,OFFSET([1]NKC!$E$10,H3598,0):'[1]NKC'!$E$5007,0)+H3598)=16,"",MATCH($C$8,OFFSET([1]NKC!$E$10,H3598,0):'[1]NKC'!$E$5007,0)+H3598),IF(TYPE(MATCH($C$8,OFFSET([1]NKC!$D$10,H3598,0):'[1]NKC'!$D$5007,0)+H3598)=16,"",MATCH($C$8,OFFSET([1]NKC!$D$10,H3598,0):'[1]NKC'!$D$5007,0)+H3598),IF(TYPE(MATCH($C$8,OFFSET([1]NKC!$E$10,H3598,0):'[1]NKC'!$E$5007,0)+H3598)=16,"",MATCH($C$8,OFFSET([1]NKC!$E$10,H3598,0):'[1]NKC'!$E$5007,0)+H3598))</f>
        <v/>
      </c>
    </row>
    <row r="3600" spans="1:8" s="52" customFormat="1" ht="14.25" hidden="1">
      <c r="A3600" s="45" t="str">
        <f ca="1">IF($H3600="","",INDEX([1]NKC!$A$10:$A$5007,$H3600))</f>
        <v/>
      </c>
      <c r="B3600" s="46" t="str">
        <f ca="1">IF($H3600="","",INDEX([1]NKC!$B$10:$B$5007,$H3600))</f>
        <v/>
      </c>
      <c r="C3600" s="47" t="str">
        <f ca="1">IF($H3600="","",INDEX([1]NKC!$C$10:$C$5007,$H3600))</f>
        <v/>
      </c>
      <c r="D3600" s="48" t="str">
        <f ca="1">IF(IF($H3600="","",INDEX([1]NKC!$D$10:$D$5007,$H3600))=$C$8,IF($H3600="","",INDEX([1]NKC!$E$10:$E$5007,$H3600)),IF($H3600="","",INDEX([1]NKC!$D$10:$D$5007,$H3600)))</f>
        <v/>
      </c>
      <c r="E3600" s="49" t="str">
        <f ca="1">IF(IF($H3600="","",INDEX([1]NKC!$E$10:$E$5007,$H3600))=$C$8,"",IF($H3600="","",INDEX([1]NKC!$F$10:$F$5007,$H3600)))</f>
        <v/>
      </c>
      <c r="F3600" s="55" t="str">
        <f ca="1">IF(IF($H3600="","",INDEX([1]NKC!$D$10:$D$5007,$H3600))=$C$8,"",IF($H3600="","",INDEX([1]NKC!$F$10:$F$5007,$H3600)))</f>
        <v/>
      </c>
      <c r="G3600" s="50">
        <f ca="1">IF(SUM(E3600:F3600)=0,0,$G$11+SUM(E$12:$E3600)-SUM(F$12:$F3600))</f>
        <v>0</v>
      </c>
      <c r="H3600" s="51" t="str">
        <f ca="1">IF(IF(TYPE(MATCH($C$8,OFFSET([1]NKC!$D$10,H3599,0):'[1]NKC'!$D$5007,0)+H3599)=16,"",MATCH($C$8,OFFSET([1]NKC!$D$10,H3599,0):'[1]NKC'!$D$5007,0)+H3599)&lt;IF(TYPE(MATCH($C$8,OFFSET([1]NKC!$E$10,H3599,0):'[1]NKC'!$E$5007,0)+H3599)=16,"",MATCH($C$8,OFFSET([1]NKC!$E$10,H3599,0):'[1]NKC'!$E$5007,0)+H3599),IF(TYPE(MATCH($C$8,OFFSET([1]NKC!$D$10,H3599,0):'[1]NKC'!$D$5007,0)+H3599)=16,"",MATCH($C$8,OFFSET([1]NKC!$D$10,H3599,0):'[1]NKC'!$D$5007,0)+H3599),IF(TYPE(MATCH($C$8,OFFSET([1]NKC!$E$10,H3599,0):'[1]NKC'!$E$5007,0)+H3599)=16,"",MATCH($C$8,OFFSET([1]NKC!$E$10,H3599,0):'[1]NKC'!$E$5007,0)+H3599))</f>
        <v/>
      </c>
    </row>
    <row r="3601" spans="1:8" s="52" customFormat="1" ht="14.25" hidden="1">
      <c r="A3601" s="45" t="str">
        <f ca="1">IF($H3601="","",INDEX([1]NKC!$A$10:$A$5007,$H3601))</f>
        <v/>
      </c>
      <c r="B3601" s="46" t="str">
        <f ca="1">IF($H3601="","",INDEX([1]NKC!$B$10:$B$5007,$H3601))</f>
        <v/>
      </c>
      <c r="C3601" s="47" t="str">
        <f ca="1">IF($H3601="","",INDEX([1]NKC!$C$10:$C$5007,$H3601))</f>
        <v/>
      </c>
      <c r="D3601" s="48" t="str">
        <f ca="1">IF(IF($H3601="","",INDEX([1]NKC!$D$10:$D$5007,$H3601))=$C$8,IF($H3601="","",INDEX([1]NKC!$E$10:$E$5007,$H3601)),IF($H3601="","",INDEX([1]NKC!$D$10:$D$5007,$H3601)))</f>
        <v/>
      </c>
      <c r="E3601" s="49" t="str">
        <f ca="1">IF(IF($H3601="","",INDEX([1]NKC!$E$10:$E$5007,$H3601))=$C$8,"",IF($H3601="","",INDEX([1]NKC!$F$10:$F$5007,$H3601)))</f>
        <v/>
      </c>
      <c r="F3601" s="55" t="str">
        <f ca="1">IF(IF($H3601="","",INDEX([1]NKC!$D$10:$D$5007,$H3601))=$C$8,"",IF($H3601="","",INDEX([1]NKC!$F$10:$F$5007,$H3601)))</f>
        <v/>
      </c>
      <c r="G3601" s="50">
        <f ca="1">IF(SUM(E3601:F3601)=0,0,$G$11+SUM(E$12:$E3601)-SUM(F$12:$F3601))</f>
        <v>0</v>
      </c>
      <c r="H3601" s="51" t="str">
        <f ca="1">IF(IF(TYPE(MATCH($C$8,OFFSET([1]NKC!$D$10,H3600,0):'[1]NKC'!$D$5007,0)+H3600)=16,"",MATCH($C$8,OFFSET([1]NKC!$D$10,H3600,0):'[1]NKC'!$D$5007,0)+H3600)&lt;IF(TYPE(MATCH($C$8,OFFSET([1]NKC!$E$10,H3600,0):'[1]NKC'!$E$5007,0)+H3600)=16,"",MATCH($C$8,OFFSET([1]NKC!$E$10,H3600,0):'[1]NKC'!$E$5007,0)+H3600),IF(TYPE(MATCH($C$8,OFFSET([1]NKC!$D$10,H3600,0):'[1]NKC'!$D$5007,0)+H3600)=16,"",MATCH($C$8,OFFSET([1]NKC!$D$10,H3600,0):'[1]NKC'!$D$5007,0)+H3600),IF(TYPE(MATCH($C$8,OFFSET([1]NKC!$E$10,H3600,0):'[1]NKC'!$E$5007,0)+H3600)=16,"",MATCH($C$8,OFFSET([1]NKC!$E$10,H3600,0):'[1]NKC'!$E$5007,0)+H3600))</f>
        <v/>
      </c>
    </row>
    <row r="3602" spans="1:8" s="52" customFormat="1" ht="14.25" hidden="1">
      <c r="A3602" s="45" t="str">
        <f ca="1">IF($H3602="","",INDEX([1]NKC!$A$10:$A$5007,$H3602))</f>
        <v/>
      </c>
      <c r="B3602" s="46" t="str">
        <f ca="1">IF($H3602="","",INDEX([1]NKC!$B$10:$B$5007,$H3602))</f>
        <v/>
      </c>
      <c r="C3602" s="47" t="str">
        <f ca="1">IF($H3602="","",INDEX([1]NKC!$C$10:$C$5007,$H3602))</f>
        <v/>
      </c>
      <c r="D3602" s="48" t="str">
        <f ca="1">IF(IF($H3602="","",INDEX([1]NKC!$D$10:$D$5007,$H3602))=$C$8,IF($H3602="","",INDEX([1]NKC!$E$10:$E$5007,$H3602)),IF($H3602="","",INDEX([1]NKC!$D$10:$D$5007,$H3602)))</f>
        <v/>
      </c>
      <c r="E3602" s="49" t="str">
        <f ca="1">IF(IF($H3602="","",INDEX([1]NKC!$E$10:$E$5007,$H3602))=$C$8,"",IF($H3602="","",INDEX([1]NKC!$F$10:$F$5007,$H3602)))</f>
        <v/>
      </c>
      <c r="F3602" s="55" t="str">
        <f ca="1">IF(IF($H3602="","",INDEX([1]NKC!$D$10:$D$5007,$H3602))=$C$8,"",IF($H3602="","",INDEX([1]NKC!$F$10:$F$5007,$H3602)))</f>
        <v/>
      </c>
      <c r="G3602" s="50">
        <f ca="1">IF(SUM(E3602:F3602)=0,0,$G$11+SUM(E$12:$E3602)-SUM(F$12:$F3602))</f>
        <v>0</v>
      </c>
      <c r="H3602" s="51" t="str">
        <f ca="1">IF(IF(TYPE(MATCH($C$8,OFFSET([1]NKC!$D$10,H3601,0):'[1]NKC'!$D$5007,0)+H3601)=16,"",MATCH($C$8,OFFSET([1]NKC!$D$10,H3601,0):'[1]NKC'!$D$5007,0)+H3601)&lt;IF(TYPE(MATCH($C$8,OFFSET([1]NKC!$E$10,H3601,0):'[1]NKC'!$E$5007,0)+H3601)=16,"",MATCH($C$8,OFFSET([1]NKC!$E$10,H3601,0):'[1]NKC'!$E$5007,0)+H3601),IF(TYPE(MATCH($C$8,OFFSET([1]NKC!$D$10,H3601,0):'[1]NKC'!$D$5007,0)+H3601)=16,"",MATCH($C$8,OFFSET([1]NKC!$D$10,H3601,0):'[1]NKC'!$D$5007,0)+H3601),IF(TYPE(MATCH($C$8,OFFSET([1]NKC!$E$10,H3601,0):'[1]NKC'!$E$5007,0)+H3601)=16,"",MATCH($C$8,OFFSET([1]NKC!$E$10,H3601,0):'[1]NKC'!$E$5007,0)+H3601))</f>
        <v/>
      </c>
    </row>
    <row r="3603" spans="1:8" s="52" customFormat="1" ht="14.25" hidden="1">
      <c r="A3603" s="45" t="str">
        <f ca="1">IF($H3603="","",INDEX([1]NKC!$A$10:$A$5007,$H3603))</f>
        <v/>
      </c>
      <c r="B3603" s="46" t="str">
        <f ca="1">IF($H3603="","",INDEX([1]NKC!$B$10:$B$5007,$H3603))</f>
        <v/>
      </c>
      <c r="C3603" s="47" t="str">
        <f ca="1">IF($H3603="","",INDEX([1]NKC!$C$10:$C$5007,$H3603))</f>
        <v/>
      </c>
      <c r="D3603" s="48" t="str">
        <f ca="1">IF(IF($H3603="","",INDEX([1]NKC!$D$10:$D$5007,$H3603))=$C$8,IF($H3603="","",INDEX([1]NKC!$E$10:$E$5007,$H3603)),IF($H3603="","",INDEX([1]NKC!$D$10:$D$5007,$H3603)))</f>
        <v/>
      </c>
      <c r="E3603" s="49" t="str">
        <f ca="1">IF(IF($H3603="","",INDEX([1]NKC!$E$10:$E$5007,$H3603))=$C$8,"",IF($H3603="","",INDEX([1]NKC!$F$10:$F$5007,$H3603)))</f>
        <v/>
      </c>
      <c r="F3603" s="55" t="str">
        <f ca="1">IF(IF($H3603="","",INDEX([1]NKC!$D$10:$D$5007,$H3603))=$C$8,"",IF($H3603="","",INDEX([1]NKC!$F$10:$F$5007,$H3603)))</f>
        <v/>
      </c>
      <c r="G3603" s="50">
        <f ca="1">IF(SUM(E3603:F3603)=0,0,$G$11+SUM(E$12:$E3603)-SUM(F$12:$F3603))</f>
        <v>0</v>
      </c>
      <c r="H3603" s="51" t="str">
        <f ca="1">IF(IF(TYPE(MATCH($C$8,OFFSET([1]NKC!$D$10,H3602,0):'[1]NKC'!$D$5007,0)+H3602)=16,"",MATCH($C$8,OFFSET([1]NKC!$D$10,H3602,0):'[1]NKC'!$D$5007,0)+H3602)&lt;IF(TYPE(MATCH($C$8,OFFSET([1]NKC!$E$10,H3602,0):'[1]NKC'!$E$5007,0)+H3602)=16,"",MATCH($C$8,OFFSET([1]NKC!$E$10,H3602,0):'[1]NKC'!$E$5007,0)+H3602),IF(TYPE(MATCH($C$8,OFFSET([1]NKC!$D$10,H3602,0):'[1]NKC'!$D$5007,0)+H3602)=16,"",MATCH($C$8,OFFSET([1]NKC!$D$10,H3602,0):'[1]NKC'!$D$5007,0)+H3602),IF(TYPE(MATCH($C$8,OFFSET([1]NKC!$E$10,H3602,0):'[1]NKC'!$E$5007,0)+H3602)=16,"",MATCH($C$8,OFFSET([1]NKC!$E$10,H3602,0):'[1]NKC'!$E$5007,0)+H3602))</f>
        <v/>
      </c>
    </row>
    <row r="3604" spans="1:8" s="52" customFormat="1" ht="14.25" hidden="1">
      <c r="A3604" s="45" t="str">
        <f ca="1">IF($H3604="","",INDEX([1]NKC!$A$10:$A$5007,$H3604))</f>
        <v/>
      </c>
      <c r="B3604" s="46" t="str">
        <f ca="1">IF($H3604="","",INDEX([1]NKC!$B$10:$B$5007,$H3604))</f>
        <v/>
      </c>
      <c r="C3604" s="47" t="str">
        <f ca="1">IF($H3604="","",INDEX([1]NKC!$C$10:$C$5007,$H3604))</f>
        <v/>
      </c>
      <c r="D3604" s="48" t="str">
        <f ca="1">IF(IF($H3604="","",INDEX([1]NKC!$D$10:$D$5007,$H3604))=$C$8,IF($H3604="","",INDEX([1]NKC!$E$10:$E$5007,$H3604)),IF($H3604="","",INDEX([1]NKC!$D$10:$D$5007,$H3604)))</f>
        <v/>
      </c>
      <c r="E3604" s="49" t="str">
        <f ca="1">IF(IF($H3604="","",INDEX([1]NKC!$E$10:$E$5007,$H3604))=$C$8,"",IF($H3604="","",INDEX([1]NKC!$F$10:$F$5007,$H3604)))</f>
        <v/>
      </c>
      <c r="F3604" s="55" t="str">
        <f ca="1">IF(IF($H3604="","",INDEX([1]NKC!$D$10:$D$5007,$H3604))=$C$8,"",IF($H3604="","",INDEX([1]NKC!$F$10:$F$5007,$H3604)))</f>
        <v/>
      </c>
      <c r="G3604" s="50">
        <f ca="1">IF(SUM(E3604:F3604)=0,0,$G$11+SUM(E$12:$E3604)-SUM(F$12:$F3604))</f>
        <v>0</v>
      </c>
      <c r="H3604" s="51" t="str">
        <f ca="1">IF(IF(TYPE(MATCH($C$8,OFFSET([1]NKC!$D$10,H3603,0):'[1]NKC'!$D$5007,0)+H3603)=16,"",MATCH($C$8,OFFSET([1]NKC!$D$10,H3603,0):'[1]NKC'!$D$5007,0)+H3603)&lt;IF(TYPE(MATCH($C$8,OFFSET([1]NKC!$E$10,H3603,0):'[1]NKC'!$E$5007,0)+H3603)=16,"",MATCH($C$8,OFFSET([1]NKC!$E$10,H3603,0):'[1]NKC'!$E$5007,0)+H3603),IF(TYPE(MATCH($C$8,OFFSET([1]NKC!$D$10,H3603,0):'[1]NKC'!$D$5007,0)+H3603)=16,"",MATCH($C$8,OFFSET([1]NKC!$D$10,H3603,0):'[1]NKC'!$D$5007,0)+H3603),IF(TYPE(MATCH($C$8,OFFSET([1]NKC!$E$10,H3603,0):'[1]NKC'!$E$5007,0)+H3603)=16,"",MATCH($C$8,OFFSET([1]NKC!$E$10,H3603,0):'[1]NKC'!$E$5007,0)+H3603))</f>
        <v/>
      </c>
    </row>
    <row r="3605" spans="1:8" s="52" customFormat="1" ht="14.25" hidden="1">
      <c r="A3605" s="45" t="str">
        <f ca="1">IF($H3605="","",INDEX([1]NKC!$A$10:$A$5007,$H3605))</f>
        <v/>
      </c>
      <c r="B3605" s="46" t="str">
        <f ca="1">IF($H3605="","",INDEX([1]NKC!$B$10:$B$5007,$H3605))</f>
        <v/>
      </c>
      <c r="C3605" s="47" t="str">
        <f ca="1">IF($H3605="","",INDEX([1]NKC!$C$10:$C$5007,$H3605))</f>
        <v/>
      </c>
      <c r="D3605" s="48" t="str">
        <f ca="1">IF(IF($H3605="","",INDEX([1]NKC!$D$10:$D$5007,$H3605))=$C$8,IF($H3605="","",INDEX([1]NKC!$E$10:$E$5007,$H3605)),IF($H3605="","",INDEX([1]NKC!$D$10:$D$5007,$H3605)))</f>
        <v/>
      </c>
      <c r="E3605" s="49" t="str">
        <f ca="1">IF(IF($H3605="","",INDEX([1]NKC!$E$10:$E$5007,$H3605))=$C$8,"",IF($H3605="","",INDEX([1]NKC!$F$10:$F$5007,$H3605)))</f>
        <v/>
      </c>
      <c r="F3605" s="55" t="str">
        <f ca="1">IF(IF($H3605="","",INDEX([1]NKC!$D$10:$D$5007,$H3605))=$C$8,"",IF($H3605="","",INDEX([1]NKC!$F$10:$F$5007,$H3605)))</f>
        <v/>
      </c>
      <c r="G3605" s="50">
        <f ca="1">IF(SUM(E3605:F3605)=0,0,$G$11+SUM(E$12:$E3605)-SUM(F$12:$F3605))</f>
        <v>0</v>
      </c>
      <c r="H3605" s="51" t="str">
        <f ca="1">IF(IF(TYPE(MATCH($C$8,OFFSET([1]NKC!$D$10,H3604,0):'[1]NKC'!$D$5007,0)+H3604)=16,"",MATCH($C$8,OFFSET([1]NKC!$D$10,H3604,0):'[1]NKC'!$D$5007,0)+H3604)&lt;IF(TYPE(MATCH($C$8,OFFSET([1]NKC!$E$10,H3604,0):'[1]NKC'!$E$5007,0)+H3604)=16,"",MATCH($C$8,OFFSET([1]NKC!$E$10,H3604,0):'[1]NKC'!$E$5007,0)+H3604),IF(TYPE(MATCH($C$8,OFFSET([1]NKC!$D$10,H3604,0):'[1]NKC'!$D$5007,0)+H3604)=16,"",MATCH($C$8,OFFSET([1]NKC!$D$10,H3604,0):'[1]NKC'!$D$5007,0)+H3604),IF(TYPE(MATCH($C$8,OFFSET([1]NKC!$E$10,H3604,0):'[1]NKC'!$E$5007,0)+H3604)=16,"",MATCH($C$8,OFFSET([1]NKC!$E$10,H3604,0):'[1]NKC'!$E$5007,0)+H3604))</f>
        <v/>
      </c>
    </row>
    <row r="3606" spans="1:8" s="52" customFormat="1" ht="14.25" hidden="1">
      <c r="A3606" s="45" t="str">
        <f ca="1">IF($H3606="","",INDEX([1]NKC!$A$10:$A$5007,$H3606))</f>
        <v/>
      </c>
      <c r="B3606" s="46" t="str">
        <f ca="1">IF($H3606="","",INDEX([1]NKC!$B$10:$B$5007,$H3606))</f>
        <v/>
      </c>
      <c r="C3606" s="47" t="str">
        <f ca="1">IF($H3606="","",INDEX([1]NKC!$C$10:$C$5007,$H3606))</f>
        <v/>
      </c>
      <c r="D3606" s="48" t="str">
        <f ca="1">IF(IF($H3606="","",INDEX([1]NKC!$D$10:$D$5007,$H3606))=$C$8,IF($H3606="","",INDEX([1]NKC!$E$10:$E$5007,$H3606)),IF($H3606="","",INDEX([1]NKC!$D$10:$D$5007,$H3606)))</f>
        <v/>
      </c>
      <c r="E3606" s="49" t="str">
        <f ca="1">IF(IF($H3606="","",INDEX([1]NKC!$E$10:$E$5007,$H3606))=$C$8,"",IF($H3606="","",INDEX([1]NKC!$F$10:$F$5007,$H3606)))</f>
        <v/>
      </c>
      <c r="F3606" s="55" t="str">
        <f ca="1">IF(IF($H3606="","",INDEX([1]NKC!$D$10:$D$5007,$H3606))=$C$8,"",IF($H3606="","",INDEX([1]NKC!$F$10:$F$5007,$H3606)))</f>
        <v/>
      </c>
      <c r="G3606" s="50">
        <f ca="1">IF(SUM(E3606:F3606)=0,0,$G$11+SUM(E$12:$E3606)-SUM(F$12:$F3606))</f>
        <v>0</v>
      </c>
      <c r="H3606" s="51" t="str">
        <f ca="1">IF(IF(TYPE(MATCH($C$8,OFFSET([1]NKC!$D$10,H3605,0):'[1]NKC'!$D$5007,0)+H3605)=16,"",MATCH($C$8,OFFSET([1]NKC!$D$10,H3605,0):'[1]NKC'!$D$5007,0)+H3605)&lt;IF(TYPE(MATCH($C$8,OFFSET([1]NKC!$E$10,H3605,0):'[1]NKC'!$E$5007,0)+H3605)=16,"",MATCH($C$8,OFFSET([1]NKC!$E$10,H3605,0):'[1]NKC'!$E$5007,0)+H3605),IF(TYPE(MATCH($C$8,OFFSET([1]NKC!$D$10,H3605,0):'[1]NKC'!$D$5007,0)+H3605)=16,"",MATCH($C$8,OFFSET([1]NKC!$D$10,H3605,0):'[1]NKC'!$D$5007,0)+H3605),IF(TYPE(MATCH($C$8,OFFSET([1]NKC!$E$10,H3605,0):'[1]NKC'!$E$5007,0)+H3605)=16,"",MATCH($C$8,OFFSET([1]NKC!$E$10,H3605,0):'[1]NKC'!$E$5007,0)+H3605))</f>
        <v/>
      </c>
    </row>
    <row r="3607" spans="1:8" s="52" customFormat="1" ht="14.25" hidden="1">
      <c r="A3607" s="45" t="str">
        <f ca="1">IF($H3607="","",INDEX([1]NKC!$A$10:$A$5007,$H3607))</f>
        <v/>
      </c>
      <c r="B3607" s="46" t="str">
        <f ca="1">IF($H3607="","",INDEX([1]NKC!$B$10:$B$5007,$H3607))</f>
        <v/>
      </c>
      <c r="C3607" s="47" t="str">
        <f ca="1">IF($H3607="","",INDEX([1]NKC!$C$10:$C$5007,$H3607))</f>
        <v/>
      </c>
      <c r="D3607" s="48" t="str">
        <f ca="1">IF(IF($H3607="","",INDEX([1]NKC!$D$10:$D$5007,$H3607))=$C$8,IF($H3607="","",INDEX([1]NKC!$E$10:$E$5007,$H3607)),IF($H3607="","",INDEX([1]NKC!$D$10:$D$5007,$H3607)))</f>
        <v/>
      </c>
      <c r="E3607" s="49" t="str">
        <f ca="1">IF(IF($H3607="","",INDEX([1]NKC!$E$10:$E$5007,$H3607))=$C$8,"",IF($H3607="","",INDEX([1]NKC!$F$10:$F$5007,$H3607)))</f>
        <v/>
      </c>
      <c r="F3607" s="55" t="str">
        <f ca="1">IF(IF($H3607="","",INDEX([1]NKC!$D$10:$D$5007,$H3607))=$C$8,"",IF($H3607="","",INDEX([1]NKC!$F$10:$F$5007,$H3607)))</f>
        <v/>
      </c>
      <c r="G3607" s="50">
        <f ca="1">IF(SUM(E3607:F3607)=0,0,$G$11+SUM(E$12:$E3607)-SUM(F$12:$F3607))</f>
        <v>0</v>
      </c>
      <c r="H3607" s="51" t="str">
        <f ca="1">IF(IF(TYPE(MATCH($C$8,OFFSET([1]NKC!$D$10,H3606,0):'[1]NKC'!$D$5007,0)+H3606)=16,"",MATCH($C$8,OFFSET([1]NKC!$D$10,H3606,0):'[1]NKC'!$D$5007,0)+H3606)&lt;IF(TYPE(MATCH($C$8,OFFSET([1]NKC!$E$10,H3606,0):'[1]NKC'!$E$5007,0)+H3606)=16,"",MATCH($C$8,OFFSET([1]NKC!$E$10,H3606,0):'[1]NKC'!$E$5007,0)+H3606),IF(TYPE(MATCH($C$8,OFFSET([1]NKC!$D$10,H3606,0):'[1]NKC'!$D$5007,0)+H3606)=16,"",MATCH($C$8,OFFSET([1]NKC!$D$10,H3606,0):'[1]NKC'!$D$5007,0)+H3606),IF(TYPE(MATCH($C$8,OFFSET([1]NKC!$E$10,H3606,0):'[1]NKC'!$E$5007,0)+H3606)=16,"",MATCH($C$8,OFFSET([1]NKC!$E$10,H3606,0):'[1]NKC'!$E$5007,0)+H3606))</f>
        <v/>
      </c>
    </row>
    <row r="3608" spans="1:8" s="52" customFormat="1" ht="14.25" hidden="1">
      <c r="A3608" s="45" t="str">
        <f ca="1">IF($H3608="","",INDEX([1]NKC!$A$10:$A$5007,$H3608))</f>
        <v/>
      </c>
      <c r="B3608" s="46" t="str">
        <f ca="1">IF($H3608="","",INDEX([1]NKC!$B$10:$B$5007,$H3608))</f>
        <v/>
      </c>
      <c r="C3608" s="47" t="str">
        <f ca="1">IF($H3608="","",INDEX([1]NKC!$C$10:$C$5007,$H3608))</f>
        <v/>
      </c>
      <c r="D3608" s="48" t="str">
        <f ca="1">IF(IF($H3608="","",INDEX([1]NKC!$D$10:$D$5007,$H3608))=$C$8,IF($H3608="","",INDEX([1]NKC!$E$10:$E$5007,$H3608)),IF($H3608="","",INDEX([1]NKC!$D$10:$D$5007,$H3608)))</f>
        <v/>
      </c>
      <c r="E3608" s="49" t="str">
        <f ca="1">IF(IF($H3608="","",INDEX([1]NKC!$E$10:$E$5007,$H3608))=$C$8,"",IF($H3608="","",INDEX([1]NKC!$F$10:$F$5007,$H3608)))</f>
        <v/>
      </c>
      <c r="F3608" s="55" t="str">
        <f ca="1">IF(IF($H3608="","",INDEX([1]NKC!$D$10:$D$5007,$H3608))=$C$8,"",IF($H3608="","",INDEX([1]NKC!$F$10:$F$5007,$H3608)))</f>
        <v/>
      </c>
      <c r="G3608" s="50">
        <f ca="1">IF(SUM(E3608:F3608)=0,0,$G$11+SUM(E$12:$E3608)-SUM(F$12:$F3608))</f>
        <v>0</v>
      </c>
      <c r="H3608" s="51" t="str">
        <f ca="1">IF(IF(TYPE(MATCH($C$8,OFFSET([1]NKC!$D$10,H3607,0):'[1]NKC'!$D$5007,0)+H3607)=16,"",MATCH($C$8,OFFSET([1]NKC!$D$10,H3607,0):'[1]NKC'!$D$5007,0)+H3607)&lt;IF(TYPE(MATCH($C$8,OFFSET([1]NKC!$E$10,H3607,0):'[1]NKC'!$E$5007,0)+H3607)=16,"",MATCH($C$8,OFFSET([1]NKC!$E$10,H3607,0):'[1]NKC'!$E$5007,0)+H3607),IF(TYPE(MATCH($C$8,OFFSET([1]NKC!$D$10,H3607,0):'[1]NKC'!$D$5007,0)+H3607)=16,"",MATCH($C$8,OFFSET([1]NKC!$D$10,H3607,0):'[1]NKC'!$D$5007,0)+H3607),IF(TYPE(MATCH($C$8,OFFSET([1]NKC!$E$10,H3607,0):'[1]NKC'!$E$5007,0)+H3607)=16,"",MATCH($C$8,OFFSET([1]NKC!$E$10,H3607,0):'[1]NKC'!$E$5007,0)+H3607))</f>
        <v/>
      </c>
    </row>
    <row r="3609" spans="1:8" s="52" customFormat="1" ht="14.25" hidden="1">
      <c r="A3609" s="45" t="str">
        <f ca="1">IF($H3609="","",INDEX([1]NKC!$A$10:$A$5007,$H3609))</f>
        <v/>
      </c>
      <c r="B3609" s="46" t="str">
        <f ca="1">IF($H3609="","",INDEX([1]NKC!$B$10:$B$5007,$H3609))</f>
        <v/>
      </c>
      <c r="C3609" s="47" t="str">
        <f ca="1">IF($H3609="","",INDEX([1]NKC!$C$10:$C$5007,$H3609))</f>
        <v/>
      </c>
      <c r="D3609" s="48" t="str">
        <f ca="1">IF(IF($H3609="","",INDEX([1]NKC!$D$10:$D$5007,$H3609))=$C$8,IF($H3609="","",INDEX([1]NKC!$E$10:$E$5007,$H3609)),IF($H3609="","",INDEX([1]NKC!$D$10:$D$5007,$H3609)))</f>
        <v/>
      </c>
      <c r="E3609" s="49" t="str">
        <f ca="1">IF(IF($H3609="","",INDEX([1]NKC!$E$10:$E$5007,$H3609))=$C$8,"",IF($H3609="","",INDEX([1]NKC!$F$10:$F$5007,$H3609)))</f>
        <v/>
      </c>
      <c r="F3609" s="55" t="str">
        <f ca="1">IF(IF($H3609="","",INDEX([1]NKC!$D$10:$D$5007,$H3609))=$C$8,"",IF($H3609="","",INDEX([1]NKC!$F$10:$F$5007,$H3609)))</f>
        <v/>
      </c>
      <c r="G3609" s="50">
        <f ca="1">IF(SUM(E3609:F3609)=0,0,$G$11+SUM(E$12:$E3609)-SUM(F$12:$F3609))</f>
        <v>0</v>
      </c>
      <c r="H3609" s="51" t="str">
        <f ca="1">IF(IF(TYPE(MATCH($C$8,OFFSET([1]NKC!$D$10,H3608,0):'[1]NKC'!$D$5007,0)+H3608)=16,"",MATCH($C$8,OFFSET([1]NKC!$D$10,H3608,0):'[1]NKC'!$D$5007,0)+H3608)&lt;IF(TYPE(MATCH($C$8,OFFSET([1]NKC!$E$10,H3608,0):'[1]NKC'!$E$5007,0)+H3608)=16,"",MATCH($C$8,OFFSET([1]NKC!$E$10,H3608,0):'[1]NKC'!$E$5007,0)+H3608),IF(TYPE(MATCH($C$8,OFFSET([1]NKC!$D$10,H3608,0):'[1]NKC'!$D$5007,0)+H3608)=16,"",MATCH($C$8,OFFSET([1]NKC!$D$10,H3608,0):'[1]NKC'!$D$5007,0)+H3608),IF(TYPE(MATCH($C$8,OFFSET([1]NKC!$E$10,H3608,0):'[1]NKC'!$E$5007,0)+H3608)=16,"",MATCH($C$8,OFFSET([1]NKC!$E$10,H3608,0):'[1]NKC'!$E$5007,0)+H3608))</f>
        <v/>
      </c>
    </row>
    <row r="3610" spans="1:8" s="52" customFormat="1" ht="14.25" hidden="1">
      <c r="A3610" s="45" t="str">
        <f ca="1">IF($H3610="","",INDEX([1]NKC!$A$10:$A$5007,$H3610))</f>
        <v/>
      </c>
      <c r="B3610" s="46" t="str">
        <f ca="1">IF($H3610="","",INDEX([1]NKC!$B$10:$B$5007,$H3610))</f>
        <v/>
      </c>
      <c r="C3610" s="47" t="str">
        <f ca="1">IF($H3610="","",INDEX([1]NKC!$C$10:$C$5007,$H3610))</f>
        <v/>
      </c>
      <c r="D3610" s="48" t="str">
        <f ca="1">IF(IF($H3610="","",INDEX([1]NKC!$D$10:$D$5007,$H3610))=$C$8,IF($H3610="","",INDEX([1]NKC!$E$10:$E$5007,$H3610)),IF($H3610="","",INDEX([1]NKC!$D$10:$D$5007,$H3610)))</f>
        <v/>
      </c>
      <c r="E3610" s="49" t="str">
        <f ca="1">IF(IF($H3610="","",INDEX([1]NKC!$E$10:$E$5007,$H3610))=$C$8,"",IF($H3610="","",INDEX([1]NKC!$F$10:$F$5007,$H3610)))</f>
        <v/>
      </c>
      <c r="F3610" s="55" t="str">
        <f ca="1">IF(IF($H3610="","",INDEX([1]NKC!$D$10:$D$5007,$H3610))=$C$8,"",IF($H3610="","",INDEX([1]NKC!$F$10:$F$5007,$H3610)))</f>
        <v/>
      </c>
      <c r="G3610" s="50">
        <f ca="1">IF(SUM(E3610:F3610)=0,0,$G$11+SUM(E$12:$E3610)-SUM(F$12:$F3610))</f>
        <v>0</v>
      </c>
      <c r="H3610" s="51" t="str">
        <f ca="1">IF(IF(TYPE(MATCH($C$8,OFFSET([1]NKC!$D$10,H3609,0):'[1]NKC'!$D$5007,0)+H3609)=16,"",MATCH($C$8,OFFSET([1]NKC!$D$10,H3609,0):'[1]NKC'!$D$5007,0)+H3609)&lt;IF(TYPE(MATCH($C$8,OFFSET([1]NKC!$E$10,H3609,0):'[1]NKC'!$E$5007,0)+H3609)=16,"",MATCH($C$8,OFFSET([1]NKC!$E$10,H3609,0):'[1]NKC'!$E$5007,0)+H3609),IF(TYPE(MATCH($C$8,OFFSET([1]NKC!$D$10,H3609,0):'[1]NKC'!$D$5007,0)+H3609)=16,"",MATCH($C$8,OFFSET([1]NKC!$D$10,H3609,0):'[1]NKC'!$D$5007,0)+H3609),IF(TYPE(MATCH($C$8,OFFSET([1]NKC!$E$10,H3609,0):'[1]NKC'!$E$5007,0)+H3609)=16,"",MATCH($C$8,OFFSET([1]NKC!$E$10,H3609,0):'[1]NKC'!$E$5007,0)+H3609))</f>
        <v/>
      </c>
    </row>
    <row r="3611" spans="1:8" s="52" customFormat="1" ht="14.25" hidden="1">
      <c r="A3611" s="45" t="str">
        <f ca="1">IF($H3611="","",INDEX([1]NKC!$A$10:$A$5007,$H3611))</f>
        <v/>
      </c>
      <c r="B3611" s="46" t="str">
        <f ca="1">IF($H3611="","",INDEX([1]NKC!$B$10:$B$5007,$H3611))</f>
        <v/>
      </c>
      <c r="C3611" s="47" t="str">
        <f ca="1">IF($H3611="","",INDEX([1]NKC!$C$10:$C$5007,$H3611))</f>
        <v/>
      </c>
      <c r="D3611" s="48" t="str">
        <f ca="1">IF(IF($H3611="","",INDEX([1]NKC!$D$10:$D$5007,$H3611))=$C$8,IF($H3611="","",INDEX([1]NKC!$E$10:$E$5007,$H3611)),IF($H3611="","",INDEX([1]NKC!$D$10:$D$5007,$H3611)))</f>
        <v/>
      </c>
      <c r="E3611" s="49" t="str">
        <f ca="1">IF(IF($H3611="","",INDEX([1]NKC!$E$10:$E$5007,$H3611))=$C$8,"",IF($H3611="","",INDEX([1]NKC!$F$10:$F$5007,$H3611)))</f>
        <v/>
      </c>
      <c r="F3611" s="55" t="str">
        <f ca="1">IF(IF($H3611="","",INDEX([1]NKC!$D$10:$D$5007,$H3611))=$C$8,"",IF($H3611="","",INDEX([1]NKC!$F$10:$F$5007,$H3611)))</f>
        <v/>
      </c>
      <c r="G3611" s="50">
        <f ca="1">IF(SUM(E3611:F3611)=0,0,$G$11+SUM(E$12:$E3611)-SUM(F$12:$F3611))</f>
        <v>0</v>
      </c>
      <c r="H3611" s="51" t="str">
        <f ca="1">IF(IF(TYPE(MATCH($C$8,OFFSET([1]NKC!$D$10,H3610,0):'[1]NKC'!$D$5007,0)+H3610)=16,"",MATCH($C$8,OFFSET([1]NKC!$D$10,H3610,0):'[1]NKC'!$D$5007,0)+H3610)&lt;IF(TYPE(MATCH($C$8,OFFSET([1]NKC!$E$10,H3610,0):'[1]NKC'!$E$5007,0)+H3610)=16,"",MATCH($C$8,OFFSET([1]NKC!$E$10,H3610,0):'[1]NKC'!$E$5007,0)+H3610),IF(TYPE(MATCH($C$8,OFFSET([1]NKC!$D$10,H3610,0):'[1]NKC'!$D$5007,0)+H3610)=16,"",MATCH($C$8,OFFSET([1]NKC!$D$10,H3610,0):'[1]NKC'!$D$5007,0)+H3610),IF(TYPE(MATCH($C$8,OFFSET([1]NKC!$E$10,H3610,0):'[1]NKC'!$E$5007,0)+H3610)=16,"",MATCH($C$8,OFFSET([1]NKC!$E$10,H3610,0):'[1]NKC'!$E$5007,0)+H3610))</f>
        <v/>
      </c>
    </row>
    <row r="3612" spans="1:8" s="52" customFormat="1" ht="14.25" hidden="1">
      <c r="A3612" s="45" t="str">
        <f ca="1">IF($H3612="","",INDEX([1]NKC!$A$10:$A$5007,$H3612))</f>
        <v/>
      </c>
      <c r="B3612" s="46" t="str">
        <f ca="1">IF($H3612="","",INDEX([1]NKC!$B$10:$B$5007,$H3612))</f>
        <v/>
      </c>
      <c r="C3612" s="47" t="str">
        <f ca="1">IF($H3612="","",INDEX([1]NKC!$C$10:$C$5007,$H3612))</f>
        <v/>
      </c>
      <c r="D3612" s="48" t="str">
        <f ca="1">IF(IF($H3612="","",INDEX([1]NKC!$D$10:$D$5007,$H3612))=$C$8,IF($H3612="","",INDEX([1]NKC!$E$10:$E$5007,$H3612)),IF($H3612="","",INDEX([1]NKC!$D$10:$D$5007,$H3612)))</f>
        <v/>
      </c>
      <c r="E3612" s="49" t="str">
        <f ca="1">IF(IF($H3612="","",INDEX([1]NKC!$E$10:$E$5007,$H3612))=$C$8,"",IF($H3612="","",INDEX([1]NKC!$F$10:$F$5007,$H3612)))</f>
        <v/>
      </c>
      <c r="F3612" s="55" t="str">
        <f ca="1">IF(IF($H3612="","",INDEX([1]NKC!$D$10:$D$5007,$H3612))=$C$8,"",IF($H3612="","",INDEX([1]NKC!$F$10:$F$5007,$H3612)))</f>
        <v/>
      </c>
      <c r="G3612" s="50">
        <f ca="1">IF(SUM(E3612:F3612)=0,0,$G$11+SUM(E$12:$E3612)-SUM(F$12:$F3612))</f>
        <v>0</v>
      </c>
      <c r="H3612" s="51" t="str">
        <f ca="1">IF(IF(TYPE(MATCH($C$8,OFFSET([1]NKC!$D$10,H3611,0):'[1]NKC'!$D$5007,0)+H3611)=16,"",MATCH($C$8,OFFSET([1]NKC!$D$10,H3611,0):'[1]NKC'!$D$5007,0)+H3611)&lt;IF(TYPE(MATCH($C$8,OFFSET([1]NKC!$E$10,H3611,0):'[1]NKC'!$E$5007,0)+H3611)=16,"",MATCH($C$8,OFFSET([1]NKC!$E$10,H3611,0):'[1]NKC'!$E$5007,0)+H3611),IF(TYPE(MATCH($C$8,OFFSET([1]NKC!$D$10,H3611,0):'[1]NKC'!$D$5007,0)+H3611)=16,"",MATCH($C$8,OFFSET([1]NKC!$D$10,H3611,0):'[1]NKC'!$D$5007,0)+H3611),IF(TYPE(MATCH($C$8,OFFSET([1]NKC!$E$10,H3611,0):'[1]NKC'!$E$5007,0)+H3611)=16,"",MATCH($C$8,OFFSET([1]NKC!$E$10,H3611,0):'[1]NKC'!$E$5007,0)+H3611))</f>
        <v/>
      </c>
    </row>
    <row r="3613" spans="1:8" s="52" customFormat="1" ht="14.25" hidden="1">
      <c r="A3613" s="45" t="str">
        <f ca="1">IF($H3613="","",INDEX([1]NKC!$A$10:$A$5007,$H3613))</f>
        <v/>
      </c>
      <c r="B3613" s="46" t="str">
        <f ca="1">IF($H3613="","",INDEX([1]NKC!$B$10:$B$5007,$H3613))</f>
        <v/>
      </c>
      <c r="C3613" s="47" t="str">
        <f ca="1">IF($H3613="","",INDEX([1]NKC!$C$10:$C$5007,$H3613))</f>
        <v/>
      </c>
      <c r="D3613" s="48" t="str">
        <f ca="1">IF(IF($H3613="","",INDEX([1]NKC!$D$10:$D$5007,$H3613))=$C$8,IF($H3613="","",INDEX([1]NKC!$E$10:$E$5007,$H3613)),IF($H3613="","",INDEX([1]NKC!$D$10:$D$5007,$H3613)))</f>
        <v/>
      </c>
      <c r="E3613" s="49" t="str">
        <f ca="1">IF(IF($H3613="","",INDEX([1]NKC!$E$10:$E$5007,$H3613))=$C$8,"",IF($H3613="","",INDEX([1]NKC!$F$10:$F$5007,$H3613)))</f>
        <v/>
      </c>
      <c r="F3613" s="55" t="str">
        <f ca="1">IF(IF($H3613="","",INDEX([1]NKC!$D$10:$D$5007,$H3613))=$C$8,"",IF($H3613="","",INDEX([1]NKC!$F$10:$F$5007,$H3613)))</f>
        <v/>
      </c>
      <c r="G3613" s="50">
        <f ca="1">IF(SUM(E3613:F3613)=0,0,$G$11+SUM(E$12:$E3613)-SUM(F$12:$F3613))</f>
        <v>0</v>
      </c>
      <c r="H3613" s="51" t="str">
        <f ca="1">IF(IF(TYPE(MATCH($C$8,OFFSET([1]NKC!$D$10,H3612,0):'[1]NKC'!$D$5007,0)+H3612)=16,"",MATCH($C$8,OFFSET([1]NKC!$D$10,H3612,0):'[1]NKC'!$D$5007,0)+H3612)&lt;IF(TYPE(MATCH($C$8,OFFSET([1]NKC!$E$10,H3612,0):'[1]NKC'!$E$5007,0)+H3612)=16,"",MATCH($C$8,OFFSET([1]NKC!$E$10,H3612,0):'[1]NKC'!$E$5007,0)+H3612),IF(TYPE(MATCH($C$8,OFFSET([1]NKC!$D$10,H3612,0):'[1]NKC'!$D$5007,0)+H3612)=16,"",MATCH($C$8,OFFSET([1]NKC!$D$10,H3612,0):'[1]NKC'!$D$5007,0)+H3612),IF(TYPE(MATCH($C$8,OFFSET([1]NKC!$E$10,H3612,0):'[1]NKC'!$E$5007,0)+H3612)=16,"",MATCH($C$8,OFFSET([1]NKC!$E$10,H3612,0):'[1]NKC'!$E$5007,0)+H3612))</f>
        <v/>
      </c>
    </row>
    <row r="3614" spans="1:8" s="52" customFormat="1" ht="14.25" hidden="1">
      <c r="A3614" s="45" t="str">
        <f ca="1">IF($H3614="","",INDEX([1]NKC!$A$10:$A$5007,$H3614))</f>
        <v/>
      </c>
      <c r="B3614" s="46" t="str">
        <f ca="1">IF($H3614="","",INDEX([1]NKC!$B$10:$B$5007,$H3614))</f>
        <v/>
      </c>
      <c r="C3614" s="47" t="str">
        <f ca="1">IF($H3614="","",INDEX([1]NKC!$C$10:$C$5007,$H3614))</f>
        <v/>
      </c>
      <c r="D3614" s="48" t="str">
        <f ca="1">IF(IF($H3614="","",INDEX([1]NKC!$D$10:$D$5007,$H3614))=$C$8,IF($H3614="","",INDEX([1]NKC!$E$10:$E$5007,$H3614)),IF($H3614="","",INDEX([1]NKC!$D$10:$D$5007,$H3614)))</f>
        <v/>
      </c>
      <c r="E3614" s="49" t="str">
        <f ca="1">IF(IF($H3614="","",INDEX([1]NKC!$E$10:$E$5007,$H3614))=$C$8,"",IF($H3614="","",INDEX([1]NKC!$F$10:$F$5007,$H3614)))</f>
        <v/>
      </c>
      <c r="F3614" s="55" t="str">
        <f ca="1">IF(IF($H3614="","",INDEX([1]NKC!$D$10:$D$5007,$H3614))=$C$8,"",IF($H3614="","",INDEX([1]NKC!$F$10:$F$5007,$H3614)))</f>
        <v/>
      </c>
      <c r="G3614" s="50">
        <f ca="1">IF(SUM(E3614:F3614)=0,0,$G$11+SUM(E$12:$E3614)-SUM(F$12:$F3614))</f>
        <v>0</v>
      </c>
      <c r="H3614" s="51" t="str">
        <f ca="1">IF(IF(TYPE(MATCH($C$8,OFFSET([1]NKC!$D$10,H3613,0):'[1]NKC'!$D$5007,0)+H3613)=16,"",MATCH($C$8,OFFSET([1]NKC!$D$10,H3613,0):'[1]NKC'!$D$5007,0)+H3613)&lt;IF(TYPE(MATCH($C$8,OFFSET([1]NKC!$E$10,H3613,0):'[1]NKC'!$E$5007,0)+H3613)=16,"",MATCH($C$8,OFFSET([1]NKC!$E$10,H3613,0):'[1]NKC'!$E$5007,0)+H3613),IF(TYPE(MATCH($C$8,OFFSET([1]NKC!$D$10,H3613,0):'[1]NKC'!$D$5007,0)+H3613)=16,"",MATCH($C$8,OFFSET([1]NKC!$D$10,H3613,0):'[1]NKC'!$D$5007,0)+H3613),IF(TYPE(MATCH($C$8,OFFSET([1]NKC!$E$10,H3613,0):'[1]NKC'!$E$5007,0)+H3613)=16,"",MATCH($C$8,OFFSET([1]NKC!$E$10,H3613,0):'[1]NKC'!$E$5007,0)+H3613))</f>
        <v/>
      </c>
    </row>
    <row r="3615" spans="1:8" s="52" customFormat="1" ht="14.25" hidden="1">
      <c r="A3615" s="45" t="str">
        <f ca="1">IF($H3615="","",INDEX([1]NKC!$A$10:$A$5007,$H3615))</f>
        <v/>
      </c>
      <c r="B3615" s="46" t="str">
        <f ca="1">IF($H3615="","",INDEX([1]NKC!$B$10:$B$5007,$H3615))</f>
        <v/>
      </c>
      <c r="C3615" s="47" t="str">
        <f ca="1">IF($H3615="","",INDEX([1]NKC!$C$10:$C$5007,$H3615))</f>
        <v/>
      </c>
      <c r="D3615" s="48" t="str">
        <f ca="1">IF(IF($H3615="","",INDEX([1]NKC!$D$10:$D$5007,$H3615))=$C$8,IF($H3615="","",INDEX([1]NKC!$E$10:$E$5007,$H3615)),IF($H3615="","",INDEX([1]NKC!$D$10:$D$5007,$H3615)))</f>
        <v/>
      </c>
      <c r="E3615" s="49" t="str">
        <f ca="1">IF(IF($H3615="","",INDEX([1]NKC!$E$10:$E$5007,$H3615))=$C$8,"",IF($H3615="","",INDEX([1]NKC!$F$10:$F$5007,$H3615)))</f>
        <v/>
      </c>
      <c r="F3615" s="55" t="str">
        <f ca="1">IF(IF($H3615="","",INDEX([1]NKC!$D$10:$D$5007,$H3615))=$C$8,"",IF($H3615="","",INDEX([1]NKC!$F$10:$F$5007,$H3615)))</f>
        <v/>
      </c>
      <c r="G3615" s="50">
        <f ca="1">IF(SUM(E3615:F3615)=0,0,$G$11+SUM(E$12:$E3615)-SUM(F$12:$F3615))</f>
        <v>0</v>
      </c>
      <c r="H3615" s="51" t="str">
        <f ca="1">IF(IF(TYPE(MATCH($C$8,OFFSET([1]NKC!$D$10,H3614,0):'[1]NKC'!$D$5007,0)+H3614)=16,"",MATCH($C$8,OFFSET([1]NKC!$D$10,H3614,0):'[1]NKC'!$D$5007,0)+H3614)&lt;IF(TYPE(MATCH($C$8,OFFSET([1]NKC!$E$10,H3614,0):'[1]NKC'!$E$5007,0)+H3614)=16,"",MATCH($C$8,OFFSET([1]NKC!$E$10,H3614,0):'[1]NKC'!$E$5007,0)+H3614),IF(TYPE(MATCH($C$8,OFFSET([1]NKC!$D$10,H3614,0):'[1]NKC'!$D$5007,0)+H3614)=16,"",MATCH($C$8,OFFSET([1]NKC!$D$10,H3614,0):'[1]NKC'!$D$5007,0)+H3614),IF(TYPE(MATCH($C$8,OFFSET([1]NKC!$E$10,H3614,0):'[1]NKC'!$E$5007,0)+H3614)=16,"",MATCH($C$8,OFFSET([1]NKC!$E$10,H3614,0):'[1]NKC'!$E$5007,0)+H3614))</f>
        <v/>
      </c>
    </row>
    <row r="3616" spans="1:8" s="52" customFormat="1" ht="14.25" hidden="1">
      <c r="A3616" s="45" t="str">
        <f ca="1">IF($H3616="","",INDEX([1]NKC!$A$10:$A$5007,$H3616))</f>
        <v/>
      </c>
      <c r="B3616" s="46" t="str">
        <f ca="1">IF($H3616="","",INDEX([1]NKC!$B$10:$B$5007,$H3616))</f>
        <v/>
      </c>
      <c r="C3616" s="47" t="str">
        <f ca="1">IF($H3616="","",INDEX([1]NKC!$C$10:$C$5007,$H3616))</f>
        <v/>
      </c>
      <c r="D3616" s="48" t="str">
        <f ca="1">IF(IF($H3616="","",INDEX([1]NKC!$D$10:$D$5007,$H3616))=$C$8,IF($H3616="","",INDEX([1]NKC!$E$10:$E$5007,$H3616)),IF($H3616="","",INDEX([1]NKC!$D$10:$D$5007,$H3616)))</f>
        <v/>
      </c>
      <c r="E3616" s="49" t="str">
        <f ca="1">IF(IF($H3616="","",INDEX([1]NKC!$E$10:$E$5007,$H3616))=$C$8,"",IF($H3616="","",INDEX([1]NKC!$F$10:$F$5007,$H3616)))</f>
        <v/>
      </c>
      <c r="F3616" s="55" t="str">
        <f ca="1">IF(IF($H3616="","",INDEX([1]NKC!$D$10:$D$5007,$H3616))=$C$8,"",IF($H3616="","",INDEX([1]NKC!$F$10:$F$5007,$H3616)))</f>
        <v/>
      </c>
      <c r="G3616" s="50">
        <f ca="1">IF(SUM(E3616:F3616)=0,0,$G$11+SUM(E$12:$E3616)-SUM(F$12:$F3616))</f>
        <v>0</v>
      </c>
      <c r="H3616" s="51" t="str">
        <f ca="1">IF(IF(TYPE(MATCH($C$8,OFFSET([1]NKC!$D$10,H3615,0):'[1]NKC'!$D$5007,0)+H3615)=16,"",MATCH($C$8,OFFSET([1]NKC!$D$10,H3615,0):'[1]NKC'!$D$5007,0)+H3615)&lt;IF(TYPE(MATCH($C$8,OFFSET([1]NKC!$E$10,H3615,0):'[1]NKC'!$E$5007,0)+H3615)=16,"",MATCH($C$8,OFFSET([1]NKC!$E$10,H3615,0):'[1]NKC'!$E$5007,0)+H3615),IF(TYPE(MATCH($C$8,OFFSET([1]NKC!$D$10,H3615,0):'[1]NKC'!$D$5007,0)+H3615)=16,"",MATCH($C$8,OFFSET([1]NKC!$D$10,H3615,0):'[1]NKC'!$D$5007,0)+H3615),IF(TYPE(MATCH($C$8,OFFSET([1]NKC!$E$10,H3615,0):'[1]NKC'!$E$5007,0)+H3615)=16,"",MATCH($C$8,OFFSET([1]NKC!$E$10,H3615,0):'[1]NKC'!$E$5007,0)+H3615))</f>
        <v/>
      </c>
    </row>
    <row r="3617" spans="1:8" s="52" customFormat="1" ht="14.25" hidden="1">
      <c r="A3617" s="45" t="str">
        <f ca="1">IF($H3617="","",INDEX([1]NKC!$A$10:$A$5007,$H3617))</f>
        <v/>
      </c>
      <c r="B3617" s="46" t="str">
        <f ca="1">IF($H3617="","",INDEX([1]NKC!$B$10:$B$5007,$H3617))</f>
        <v/>
      </c>
      <c r="C3617" s="47" t="str">
        <f ca="1">IF($H3617="","",INDEX([1]NKC!$C$10:$C$5007,$H3617))</f>
        <v/>
      </c>
      <c r="D3617" s="48" t="str">
        <f ca="1">IF(IF($H3617="","",INDEX([1]NKC!$D$10:$D$5007,$H3617))=$C$8,IF($H3617="","",INDEX([1]NKC!$E$10:$E$5007,$H3617)),IF($H3617="","",INDEX([1]NKC!$D$10:$D$5007,$H3617)))</f>
        <v/>
      </c>
      <c r="E3617" s="49" t="str">
        <f ca="1">IF(IF($H3617="","",INDEX([1]NKC!$E$10:$E$5007,$H3617))=$C$8,"",IF($H3617="","",INDEX([1]NKC!$F$10:$F$5007,$H3617)))</f>
        <v/>
      </c>
      <c r="F3617" s="55" t="str">
        <f ca="1">IF(IF($H3617="","",INDEX([1]NKC!$D$10:$D$5007,$H3617))=$C$8,"",IF($H3617="","",INDEX([1]NKC!$F$10:$F$5007,$H3617)))</f>
        <v/>
      </c>
      <c r="G3617" s="50">
        <f ca="1">IF(SUM(E3617:F3617)=0,0,$G$11+SUM(E$12:$E3617)-SUM(F$12:$F3617))</f>
        <v>0</v>
      </c>
      <c r="H3617" s="51" t="str">
        <f ca="1">IF(IF(TYPE(MATCH($C$8,OFFSET([1]NKC!$D$10,H3616,0):'[1]NKC'!$D$5007,0)+H3616)=16,"",MATCH($C$8,OFFSET([1]NKC!$D$10,H3616,0):'[1]NKC'!$D$5007,0)+H3616)&lt;IF(TYPE(MATCH($C$8,OFFSET([1]NKC!$E$10,H3616,0):'[1]NKC'!$E$5007,0)+H3616)=16,"",MATCH($C$8,OFFSET([1]NKC!$E$10,H3616,0):'[1]NKC'!$E$5007,0)+H3616),IF(TYPE(MATCH($C$8,OFFSET([1]NKC!$D$10,H3616,0):'[1]NKC'!$D$5007,0)+H3616)=16,"",MATCH($C$8,OFFSET([1]NKC!$D$10,H3616,0):'[1]NKC'!$D$5007,0)+H3616),IF(TYPE(MATCH($C$8,OFFSET([1]NKC!$E$10,H3616,0):'[1]NKC'!$E$5007,0)+H3616)=16,"",MATCH($C$8,OFFSET([1]NKC!$E$10,H3616,0):'[1]NKC'!$E$5007,0)+H3616))</f>
        <v/>
      </c>
    </row>
    <row r="3618" spans="1:8" s="52" customFormat="1" ht="14.25" hidden="1">
      <c r="A3618" s="45" t="str">
        <f ca="1">IF($H3618="","",INDEX([1]NKC!$A$10:$A$5007,$H3618))</f>
        <v/>
      </c>
      <c r="B3618" s="46" t="str">
        <f ca="1">IF($H3618="","",INDEX([1]NKC!$B$10:$B$5007,$H3618))</f>
        <v/>
      </c>
      <c r="C3618" s="47" t="str">
        <f ca="1">IF($H3618="","",INDEX([1]NKC!$C$10:$C$5007,$H3618))</f>
        <v/>
      </c>
      <c r="D3618" s="48" t="str">
        <f ca="1">IF(IF($H3618="","",INDEX([1]NKC!$D$10:$D$5007,$H3618))=$C$8,IF($H3618="","",INDEX([1]NKC!$E$10:$E$5007,$H3618)),IF($H3618="","",INDEX([1]NKC!$D$10:$D$5007,$H3618)))</f>
        <v/>
      </c>
      <c r="E3618" s="49" t="str">
        <f ca="1">IF(IF($H3618="","",INDEX([1]NKC!$E$10:$E$5007,$H3618))=$C$8,"",IF($H3618="","",INDEX([1]NKC!$F$10:$F$5007,$H3618)))</f>
        <v/>
      </c>
      <c r="F3618" s="55" t="str">
        <f ca="1">IF(IF($H3618="","",INDEX([1]NKC!$D$10:$D$5007,$H3618))=$C$8,"",IF($H3618="","",INDEX([1]NKC!$F$10:$F$5007,$H3618)))</f>
        <v/>
      </c>
      <c r="G3618" s="50">
        <f ca="1">IF(SUM(E3618:F3618)=0,0,$G$11+SUM(E$12:$E3618)-SUM(F$12:$F3618))</f>
        <v>0</v>
      </c>
      <c r="H3618" s="51" t="str">
        <f ca="1">IF(IF(TYPE(MATCH($C$8,OFFSET([1]NKC!$D$10,H3617,0):'[1]NKC'!$D$5007,0)+H3617)=16,"",MATCH($C$8,OFFSET([1]NKC!$D$10,H3617,0):'[1]NKC'!$D$5007,0)+H3617)&lt;IF(TYPE(MATCH($C$8,OFFSET([1]NKC!$E$10,H3617,0):'[1]NKC'!$E$5007,0)+H3617)=16,"",MATCH($C$8,OFFSET([1]NKC!$E$10,H3617,0):'[1]NKC'!$E$5007,0)+H3617),IF(TYPE(MATCH($C$8,OFFSET([1]NKC!$D$10,H3617,0):'[1]NKC'!$D$5007,0)+H3617)=16,"",MATCH($C$8,OFFSET([1]NKC!$D$10,H3617,0):'[1]NKC'!$D$5007,0)+H3617),IF(TYPE(MATCH($C$8,OFFSET([1]NKC!$E$10,H3617,0):'[1]NKC'!$E$5007,0)+H3617)=16,"",MATCH($C$8,OFFSET([1]NKC!$E$10,H3617,0):'[1]NKC'!$E$5007,0)+H3617))</f>
        <v/>
      </c>
    </row>
    <row r="3619" spans="1:8" s="52" customFormat="1" ht="14.25" hidden="1">
      <c r="A3619" s="45" t="str">
        <f ca="1">IF($H3619="","",INDEX([1]NKC!$A$10:$A$5007,$H3619))</f>
        <v/>
      </c>
      <c r="B3619" s="46" t="str">
        <f ca="1">IF($H3619="","",INDEX([1]NKC!$B$10:$B$5007,$H3619))</f>
        <v/>
      </c>
      <c r="C3619" s="47" t="str">
        <f ca="1">IF($H3619="","",INDEX([1]NKC!$C$10:$C$5007,$H3619))</f>
        <v/>
      </c>
      <c r="D3619" s="48" t="str">
        <f ca="1">IF(IF($H3619="","",INDEX([1]NKC!$D$10:$D$5007,$H3619))=$C$8,IF($H3619="","",INDEX([1]NKC!$E$10:$E$5007,$H3619)),IF($H3619="","",INDEX([1]NKC!$D$10:$D$5007,$H3619)))</f>
        <v/>
      </c>
      <c r="E3619" s="49" t="str">
        <f ca="1">IF(IF($H3619="","",INDEX([1]NKC!$E$10:$E$5007,$H3619))=$C$8,"",IF($H3619="","",INDEX([1]NKC!$F$10:$F$5007,$H3619)))</f>
        <v/>
      </c>
      <c r="F3619" s="55" t="str">
        <f ca="1">IF(IF($H3619="","",INDEX([1]NKC!$D$10:$D$5007,$H3619))=$C$8,"",IF($H3619="","",INDEX([1]NKC!$F$10:$F$5007,$H3619)))</f>
        <v/>
      </c>
      <c r="G3619" s="50">
        <f ca="1">IF(SUM(E3619:F3619)=0,0,$G$11+SUM(E$12:$E3619)-SUM(F$12:$F3619))</f>
        <v>0</v>
      </c>
      <c r="H3619" s="51" t="str">
        <f ca="1">IF(IF(TYPE(MATCH($C$8,OFFSET([1]NKC!$D$10,H3618,0):'[1]NKC'!$D$5007,0)+H3618)=16,"",MATCH($C$8,OFFSET([1]NKC!$D$10,H3618,0):'[1]NKC'!$D$5007,0)+H3618)&lt;IF(TYPE(MATCH($C$8,OFFSET([1]NKC!$E$10,H3618,0):'[1]NKC'!$E$5007,0)+H3618)=16,"",MATCH($C$8,OFFSET([1]NKC!$E$10,H3618,0):'[1]NKC'!$E$5007,0)+H3618),IF(TYPE(MATCH($C$8,OFFSET([1]NKC!$D$10,H3618,0):'[1]NKC'!$D$5007,0)+H3618)=16,"",MATCH($C$8,OFFSET([1]NKC!$D$10,H3618,0):'[1]NKC'!$D$5007,0)+H3618),IF(TYPE(MATCH($C$8,OFFSET([1]NKC!$E$10,H3618,0):'[1]NKC'!$E$5007,0)+H3618)=16,"",MATCH($C$8,OFFSET([1]NKC!$E$10,H3618,0):'[1]NKC'!$E$5007,0)+H3618))</f>
        <v/>
      </c>
    </row>
    <row r="3620" spans="1:8" s="52" customFormat="1" ht="14.25" hidden="1">
      <c r="A3620" s="45" t="str">
        <f ca="1">IF($H3620="","",INDEX([1]NKC!$A$10:$A$5007,$H3620))</f>
        <v/>
      </c>
      <c r="B3620" s="46" t="str">
        <f ca="1">IF($H3620="","",INDEX([1]NKC!$B$10:$B$5007,$H3620))</f>
        <v/>
      </c>
      <c r="C3620" s="47" t="str">
        <f ca="1">IF($H3620="","",INDEX([1]NKC!$C$10:$C$5007,$H3620))</f>
        <v/>
      </c>
      <c r="D3620" s="48" t="str">
        <f ca="1">IF(IF($H3620="","",INDEX([1]NKC!$D$10:$D$5007,$H3620))=$C$8,IF($H3620="","",INDEX([1]NKC!$E$10:$E$5007,$H3620)),IF($H3620="","",INDEX([1]NKC!$D$10:$D$5007,$H3620)))</f>
        <v/>
      </c>
      <c r="E3620" s="49" t="str">
        <f ca="1">IF(IF($H3620="","",INDEX([1]NKC!$E$10:$E$5007,$H3620))=$C$8,"",IF($H3620="","",INDEX([1]NKC!$F$10:$F$5007,$H3620)))</f>
        <v/>
      </c>
      <c r="F3620" s="55" t="str">
        <f ca="1">IF(IF($H3620="","",INDEX([1]NKC!$D$10:$D$5007,$H3620))=$C$8,"",IF($H3620="","",INDEX([1]NKC!$F$10:$F$5007,$H3620)))</f>
        <v/>
      </c>
      <c r="G3620" s="50">
        <f ca="1">IF(SUM(E3620:F3620)=0,0,$G$11+SUM(E$12:$E3620)-SUM(F$12:$F3620))</f>
        <v>0</v>
      </c>
      <c r="H3620" s="51" t="str">
        <f ca="1">IF(IF(TYPE(MATCH($C$8,OFFSET([1]NKC!$D$10,H3619,0):'[1]NKC'!$D$5007,0)+H3619)=16,"",MATCH($C$8,OFFSET([1]NKC!$D$10,H3619,0):'[1]NKC'!$D$5007,0)+H3619)&lt;IF(TYPE(MATCH($C$8,OFFSET([1]NKC!$E$10,H3619,0):'[1]NKC'!$E$5007,0)+H3619)=16,"",MATCH($C$8,OFFSET([1]NKC!$E$10,H3619,0):'[1]NKC'!$E$5007,0)+H3619),IF(TYPE(MATCH($C$8,OFFSET([1]NKC!$D$10,H3619,0):'[1]NKC'!$D$5007,0)+H3619)=16,"",MATCH($C$8,OFFSET([1]NKC!$D$10,H3619,0):'[1]NKC'!$D$5007,0)+H3619),IF(TYPE(MATCH($C$8,OFFSET([1]NKC!$E$10,H3619,0):'[1]NKC'!$E$5007,0)+H3619)=16,"",MATCH($C$8,OFFSET([1]NKC!$E$10,H3619,0):'[1]NKC'!$E$5007,0)+H3619))</f>
        <v/>
      </c>
    </row>
    <row r="3621" spans="1:8" s="52" customFormat="1" ht="14.25" hidden="1">
      <c r="A3621" s="45" t="str">
        <f ca="1">IF($H3621="","",INDEX([1]NKC!$A$10:$A$5007,$H3621))</f>
        <v/>
      </c>
      <c r="B3621" s="46" t="str">
        <f ca="1">IF($H3621="","",INDEX([1]NKC!$B$10:$B$5007,$H3621))</f>
        <v/>
      </c>
      <c r="C3621" s="47" t="str">
        <f ca="1">IF($H3621="","",INDEX([1]NKC!$C$10:$C$5007,$H3621))</f>
        <v/>
      </c>
      <c r="D3621" s="48" t="str">
        <f ca="1">IF(IF($H3621="","",INDEX([1]NKC!$D$10:$D$5007,$H3621))=$C$8,IF($H3621="","",INDEX([1]NKC!$E$10:$E$5007,$H3621)),IF($H3621="","",INDEX([1]NKC!$D$10:$D$5007,$H3621)))</f>
        <v/>
      </c>
      <c r="E3621" s="49" t="str">
        <f ca="1">IF(IF($H3621="","",INDEX([1]NKC!$E$10:$E$5007,$H3621))=$C$8,"",IF($H3621="","",INDEX([1]NKC!$F$10:$F$5007,$H3621)))</f>
        <v/>
      </c>
      <c r="F3621" s="55" t="str">
        <f ca="1">IF(IF($H3621="","",INDEX([1]NKC!$D$10:$D$5007,$H3621))=$C$8,"",IF($H3621="","",INDEX([1]NKC!$F$10:$F$5007,$H3621)))</f>
        <v/>
      </c>
      <c r="G3621" s="50">
        <f ca="1">IF(SUM(E3621:F3621)=0,0,$G$11+SUM(E$12:$E3621)-SUM(F$12:$F3621))</f>
        <v>0</v>
      </c>
      <c r="H3621" s="51" t="str">
        <f ca="1">IF(IF(TYPE(MATCH($C$8,OFFSET([1]NKC!$D$10,H3620,0):'[1]NKC'!$D$5007,0)+H3620)=16,"",MATCH($C$8,OFFSET([1]NKC!$D$10,H3620,0):'[1]NKC'!$D$5007,0)+H3620)&lt;IF(TYPE(MATCH($C$8,OFFSET([1]NKC!$E$10,H3620,0):'[1]NKC'!$E$5007,0)+H3620)=16,"",MATCH($C$8,OFFSET([1]NKC!$E$10,H3620,0):'[1]NKC'!$E$5007,0)+H3620),IF(TYPE(MATCH($C$8,OFFSET([1]NKC!$D$10,H3620,0):'[1]NKC'!$D$5007,0)+H3620)=16,"",MATCH($C$8,OFFSET([1]NKC!$D$10,H3620,0):'[1]NKC'!$D$5007,0)+H3620),IF(TYPE(MATCH($C$8,OFFSET([1]NKC!$E$10,H3620,0):'[1]NKC'!$E$5007,0)+H3620)=16,"",MATCH($C$8,OFFSET([1]NKC!$E$10,H3620,0):'[1]NKC'!$E$5007,0)+H3620))</f>
        <v/>
      </c>
    </row>
    <row r="3622" spans="1:8" s="52" customFormat="1" ht="14.25" hidden="1">
      <c r="A3622" s="45" t="str">
        <f ca="1">IF($H3622="","",INDEX([1]NKC!$A$10:$A$5007,$H3622))</f>
        <v/>
      </c>
      <c r="B3622" s="46" t="str">
        <f ca="1">IF($H3622="","",INDEX([1]NKC!$B$10:$B$5007,$H3622))</f>
        <v/>
      </c>
      <c r="C3622" s="47" t="str">
        <f ca="1">IF($H3622="","",INDEX([1]NKC!$C$10:$C$5007,$H3622))</f>
        <v/>
      </c>
      <c r="D3622" s="48" t="str">
        <f ca="1">IF(IF($H3622="","",INDEX([1]NKC!$D$10:$D$5007,$H3622))=$C$8,IF($H3622="","",INDEX([1]NKC!$E$10:$E$5007,$H3622)),IF($H3622="","",INDEX([1]NKC!$D$10:$D$5007,$H3622)))</f>
        <v/>
      </c>
      <c r="E3622" s="49" t="str">
        <f ca="1">IF(IF($H3622="","",INDEX([1]NKC!$E$10:$E$5007,$H3622))=$C$8,"",IF($H3622="","",INDEX([1]NKC!$F$10:$F$5007,$H3622)))</f>
        <v/>
      </c>
      <c r="F3622" s="55" t="str">
        <f ca="1">IF(IF($H3622="","",INDEX([1]NKC!$D$10:$D$5007,$H3622))=$C$8,"",IF($H3622="","",INDEX([1]NKC!$F$10:$F$5007,$H3622)))</f>
        <v/>
      </c>
      <c r="G3622" s="50">
        <f ca="1">IF(SUM(E3622:F3622)=0,0,$G$11+SUM(E$12:$E3622)-SUM(F$12:$F3622))</f>
        <v>0</v>
      </c>
      <c r="H3622" s="51" t="str">
        <f ca="1">IF(IF(TYPE(MATCH($C$8,OFFSET([1]NKC!$D$10,H3621,0):'[1]NKC'!$D$5007,0)+H3621)=16,"",MATCH($C$8,OFFSET([1]NKC!$D$10,H3621,0):'[1]NKC'!$D$5007,0)+H3621)&lt;IF(TYPE(MATCH($C$8,OFFSET([1]NKC!$E$10,H3621,0):'[1]NKC'!$E$5007,0)+H3621)=16,"",MATCH($C$8,OFFSET([1]NKC!$E$10,H3621,0):'[1]NKC'!$E$5007,0)+H3621),IF(TYPE(MATCH($C$8,OFFSET([1]NKC!$D$10,H3621,0):'[1]NKC'!$D$5007,0)+H3621)=16,"",MATCH($C$8,OFFSET([1]NKC!$D$10,H3621,0):'[1]NKC'!$D$5007,0)+H3621),IF(TYPE(MATCH($C$8,OFFSET([1]NKC!$E$10,H3621,0):'[1]NKC'!$E$5007,0)+H3621)=16,"",MATCH($C$8,OFFSET([1]NKC!$E$10,H3621,0):'[1]NKC'!$E$5007,0)+H3621))</f>
        <v/>
      </c>
    </row>
    <row r="3623" spans="1:8" s="52" customFormat="1" ht="14.25" hidden="1">
      <c r="A3623" s="45" t="str">
        <f ca="1">IF($H3623="","",INDEX([1]NKC!$A$10:$A$5007,$H3623))</f>
        <v/>
      </c>
      <c r="B3623" s="46" t="str">
        <f ca="1">IF($H3623="","",INDEX([1]NKC!$B$10:$B$5007,$H3623))</f>
        <v/>
      </c>
      <c r="C3623" s="47" t="str">
        <f ca="1">IF($H3623="","",INDEX([1]NKC!$C$10:$C$5007,$H3623))</f>
        <v/>
      </c>
      <c r="D3623" s="48" t="str">
        <f ca="1">IF(IF($H3623="","",INDEX([1]NKC!$D$10:$D$5007,$H3623))=$C$8,IF($H3623="","",INDEX([1]NKC!$E$10:$E$5007,$H3623)),IF($H3623="","",INDEX([1]NKC!$D$10:$D$5007,$H3623)))</f>
        <v/>
      </c>
      <c r="E3623" s="49" t="str">
        <f ca="1">IF(IF($H3623="","",INDEX([1]NKC!$E$10:$E$5007,$H3623))=$C$8,"",IF($H3623="","",INDEX([1]NKC!$F$10:$F$5007,$H3623)))</f>
        <v/>
      </c>
      <c r="F3623" s="55" t="str">
        <f ca="1">IF(IF($H3623="","",INDEX([1]NKC!$D$10:$D$5007,$H3623))=$C$8,"",IF($H3623="","",INDEX([1]NKC!$F$10:$F$5007,$H3623)))</f>
        <v/>
      </c>
      <c r="G3623" s="50">
        <f ca="1">IF(SUM(E3623:F3623)=0,0,$G$11+SUM(E$12:$E3623)-SUM(F$12:$F3623))</f>
        <v>0</v>
      </c>
      <c r="H3623" s="51" t="str">
        <f ca="1">IF(IF(TYPE(MATCH($C$8,OFFSET([1]NKC!$D$10,H3622,0):'[1]NKC'!$D$5007,0)+H3622)=16,"",MATCH($C$8,OFFSET([1]NKC!$D$10,H3622,0):'[1]NKC'!$D$5007,0)+H3622)&lt;IF(TYPE(MATCH($C$8,OFFSET([1]NKC!$E$10,H3622,0):'[1]NKC'!$E$5007,0)+H3622)=16,"",MATCH($C$8,OFFSET([1]NKC!$E$10,H3622,0):'[1]NKC'!$E$5007,0)+H3622),IF(TYPE(MATCH($C$8,OFFSET([1]NKC!$D$10,H3622,0):'[1]NKC'!$D$5007,0)+H3622)=16,"",MATCH($C$8,OFFSET([1]NKC!$D$10,H3622,0):'[1]NKC'!$D$5007,0)+H3622),IF(TYPE(MATCH($C$8,OFFSET([1]NKC!$E$10,H3622,0):'[1]NKC'!$E$5007,0)+H3622)=16,"",MATCH($C$8,OFFSET([1]NKC!$E$10,H3622,0):'[1]NKC'!$E$5007,0)+H3622))</f>
        <v/>
      </c>
    </row>
    <row r="3624" spans="1:8" s="52" customFormat="1" ht="14.25" hidden="1">
      <c r="A3624" s="45" t="str">
        <f ca="1">IF($H3624="","",INDEX([1]NKC!$A$10:$A$5007,$H3624))</f>
        <v/>
      </c>
      <c r="B3624" s="46" t="str">
        <f ca="1">IF($H3624="","",INDEX([1]NKC!$B$10:$B$5007,$H3624))</f>
        <v/>
      </c>
      <c r="C3624" s="47" t="str">
        <f ca="1">IF($H3624="","",INDEX([1]NKC!$C$10:$C$5007,$H3624))</f>
        <v/>
      </c>
      <c r="D3624" s="48" t="str">
        <f ca="1">IF(IF($H3624="","",INDEX([1]NKC!$D$10:$D$5007,$H3624))=$C$8,IF($H3624="","",INDEX([1]NKC!$E$10:$E$5007,$H3624)),IF($H3624="","",INDEX([1]NKC!$D$10:$D$5007,$H3624)))</f>
        <v/>
      </c>
      <c r="E3624" s="49" t="str">
        <f ca="1">IF(IF($H3624="","",INDEX([1]NKC!$E$10:$E$5007,$H3624))=$C$8,"",IF($H3624="","",INDEX([1]NKC!$F$10:$F$5007,$H3624)))</f>
        <v/>
      </c>
      <c r="F3624" s="55" t="str">
        <f ca="1">IF(IF($H3624="","",INDEX([1]NKC!$D$10:$D$5007,$H3624))=$C$8,"",IF($H3624="","",INDEX([1]NKC!$F$10:$F$5007,$H3624)))</f>
        <v/>
      </c>
      <c r="G3624" s="50">
        <f ca="1">IF(SUM(E3624:F3624)=0,0,$G$11+SUM(E$12:$E3624)-SUM(F$12:$F3624))</f>
        <v>0</v>
      </c>
      <c r="H3624" s="51" t="str">
        <f ca="1">IF(IF(TYPE(MATCH($C$8,OFFSET([1]NKC!$D$10,H3623,0):'[1]NKC'!$D$5007,0)+H3623)=16,"",MATCH($C$8,OFFSET([1]NKC!$D$10,H3623,0):'[1]NKC'!$D$5007,0)+H3623)&lt;IF(TYPE(MATCH($C$8,OFFSET([1]NKC!$E$10,H3623,0):'[1]NKC'!$E$5007,0)+H3623)=16,"",MATCH($C$8,OFFSET([1]NKC!$E$10,H3623,0):'[1]NKC'!$E$5007,0)+H3623),IF(TYPE(MATCH($C$8,OFFSET([1]NKC!$D$10,H3623,0):'[1]NKC'!$D$5007,0)+H3623)=16,"",MATCH($C$8,OFFSET([1]NKC!$D$10,H3623,0):'[1]NKC'!$D$5007,0)+H3623),IF(TYPE(MATCH($C$8,OFFSET([1]NKC!$E$10,H3623,0):'[1]NKC'!$E$5007,0)+H3623)=16,"",MATCH($C$8,OFFSET([1]NKC!$E$10,H3623,0):'[1]NKC'!$E$5007,0)+H3623))</f>
        <v/>
      </c>
    </row>
    <row r="3625" spans="1:8" s="52" customFormat="1" ht="14.25" hidden="1">
      <c r="A3625" s="45" t="str">
        <f ca="1">IF($H3625="","",INDEX([1]NKC!$A$10:$A$5007,$H3625))</f>
        <v/>
      </c>
      <c r="B3625" s="46" t="str">
        <f ca="1">IF($H3625="","",INDEX([1]NKC!$B$10:$B$5007,$H3625))</f>
        <v/>
      </c>
      <c r="C3625" s="47" t="str">
        <f ca="1">IF($H3625="","",INDEX([1]NKC!$C$10:$C$5007,$H3625))</f>
        <v/>
      </c>
      <c r="D3625" s="48" t="str">
        <f ca="1">IF(IF($H3625="","",INDEX([1]NKC!$D$10:$D$5007,$H3625))=$C$8,IF($H3625="","",INDEX([1]NKC!$E$10:$E$5007,$H3625)),IF($H3625="","",INDEX([1]NKC!$D$10:$D$5007,$H3625)))</f>
        <v/>
      </c>
      <c r="E3625" s="49" t="str">
        <f ca="1">IF(IF($H3625="","",INDEX([1]NKC!$E$10:$E$5007,$H3625))=$C$8,"",IF($H3625="","",INDEX([1]NKC!$F$10:$F$5007,$H3625)))</f>
        <v/>
      </c>
      <c r="F3625" s="55" t="str">
        <f ca="1">IF(IF($H3625="","",INDEX([1]NKC!$D$10:$D$5007,$H3625))=$C$8,"",IF($H3625="","",INDEX([1]NKC!$F$10:$F$5007,$H3625)))</f>
        <v/>
      </c>
      <c r="G3625" s="50">
        <f ca="1">IF(SUM(E3625:F3625)=0,0,$G$11+SUM(E$12:$E3625)-SUM(F$12:$F3625))</f>
        <v>0</v>
      </c>
      <c r="H3625" s="51" t="str">
        <f ca="1">IF(IF(TYPE(MATCH($C$8,OFFSET([1]NKC!$D$10,H3624,0):'[1]NKC'!$D$5007,0)+H3624)=16,"",MATCH($C$8,OFFSET([1]NKC!$D$10,H3624,0):'[1]NKC'!$D$5007,0)+H3624)&lt;IF(TYPE(MATCH($C$8,OFFSET([1]NKC!$E$10,H3624,0):'[1]NKC'!$E$5007,0)+H3624)=16,"",MATCH($C$8,OFFSET([1]NKC!$E$10,H3624,0):'[1]NKC'!$E$5007,0)+H3624),IF(TYPE(MATCH($C$8,OFFSET([1]NKC!$D$10,H3624,0):'[1]NKC'!$D$5007,0)+H3624)=16,"",MATCH($C$8,OFFSET([1]NKC!$D$10,H3624,0):'[1]NKC'!$D$5007,0)+H3624),IF(TYPE(MATCH($C$8,OFFSET([1]NKC!$E$10,H3624,0):'[1]NKC'!$E$5007,0)+H3624)=16,"",MATCH($C$8,OFFSET([1]NKC!$E$10,H3624,0):'[1]NKC'!$E$5007,0)+H3624))</f>
        <v/>
      </c>
    </row>
    <row r="3626" spans="1:8" s="52" customFormat="1" ht="14.25" hidden="1">
      <c r="A3626" s="45" t="str">
        <f ca="1">IF($H3626="","",INDEX([1]NKC!$A$10:$A$5007,$H3626))</f>
        <v/>
      </c>
      <c r="B3626" s="46" t="str">
        <f ca="1">IF($H3626="","",INDEX([1]NKC!$B$10:$B$5007,$H3626))</f>
        <v/>
      </c>
      <c r="C3626" s="47" t="str">
        <f ca="1">IF($H3626="","",INDEX([1]NKC!$C$10:$C$5007,$H3626))</f>
        <v/>
      </c>
      <c r="D3626" s="48" t="str">
        <f ca="1">IF(IF($H3626="","",INDEX([1]NKC!$D$10:$D$5007,$H3626))=$C$8,IF($H3626="","",INDEX([1]NKC!$E$10:$E$5007,$H3626)),IF($H3626="","",INDEX([1]NKC!$D$10:$D$5007,$H3626)))</f>
        <v/>
      </c>
      <c r="E3626" s="49" t="str">
        <f ca="1">IF(IF($H3626="","",INDEX([1]NKC!$E$10:$E$5007,$H3626))=$C$8,"",IF($H3626="","",INDEX([1]NKC!$F$10:$F$5007,$H3626)))</f>
        <v/>
      </c>
      <c r="F3626" s="55" t="str">
        <f ca="1">IF(IF($H3626="","",INDEX([1]NKC!$D$10:$D$5007,$H3626))=$C$8,"",IF($H3626="","",INDEX([1]NKC!$F$10:$F$5007,$H3626)))</f>
        <v/>
      </c>
      <c r="G3626" s="50">
        <f ca="1">IF(SUM(E3626:F3626)=0,0,$G$11+SUM(E$12:$E3626)-SUM(F$12:$F3626))</f>
        <v>0</v>
      </c>
      <c r="H3626" s="51" t="str">
        <f ca="1">IF(IF(TYPE(MATCH($C$8,OFFSET([1]NKC!$D$10,H3625,0):'[1]NKC'!$D$5007,0)+H3625)=16,"",MATCH($C$8,OFFSET([1]NKC!$D$10,H3625,0):'[1]NKC'!$D$5007,0)+H3625)&lt;IF(TYPE(MATCH($C$8,OFFSET([1]NKC!$E$10,H3625,0):'[1]NKC'!$E$5007,0)+H3625)=16,"",MATCH($C$8,OFFSET([1]NKC!$E$10,H3625,0):'[1]NKC'!$E$5007,0)+H3625),IF(TYPE(MATCH($C$8,OFFSET([1]NKC!$D$10,H3625,0):'[1]NKC'!$D$5007,0)+H3625)=16,"",MATCH($C$8,OFFSET([1]NKC!$D$10,H3625,0):'[1]NKC'!$D$5007,0)+H3625),IF(TYPE(MATCH($C$8,OFFSET([1]NKC!$E$10,H3625,0):'[1]NKC'!$E$5007,0)+H3625)=16,"",MATCH($C$8,OFFSET([1]NKC!$E$10,H3625,0):'[1]NKC'!$E$5007,0)+H3625))</f>
        <v/>
      </c>
    </row>
    <row r="3627" spans="1:8" s="52" customFormat="1" ht="14.25" hidden="1">
      <c r="A3627" s="45" t="str">
        <f ca="1">IF($H3627="","",INDEX([1]NKC!$A$10:$A$5007,$H3627))</f>
        <v/>
      </c>
      <c r="B3627" s="46" t="str">
        <f ca="1">IF($H3627="","",INDEX([1]NKC!$B$10:$B$5007,$H3627))</f>
        <v/>
      </c>
      <c r="C3627" s="47" t="str">
        <f ca="1">IF($H3627="","",INDEX([1]NKC!$C$10:$C$5007,$H3627))</f>
        <v/>
      </c>
      <c r="D3627" s="48" t="str">
        <f ca="1">IF(IF($H3627="","",INDEX([1]NKC!$D$10:$D$5007,$H3627))=$C$8,IF($H3627="","",INDEX([1]NKC!$E$10:$E$5007,$H3627)),IF($H3627="","",INDEX([1]NKC!$D$10:$D$5007,$H3627)))</f>
        <v/>
      </c>
      <c r="E3627" s="49" t="str">
        <f ca="1">IF(IF($H3627="","",INDEX([1]NKC!$E$10:$E$5007,$H3627))=$C$8,"",IF($H3627="","",INDEX([1]NKC!$F$10:$F$5007,$H3627)))</f>
        <v/>
      </c>
      <c r="F3627" s="55" t="str">
        <f ca="1">IF(IF($H3627="","",INDEX([1]NKC!$D$10:$D$5007,$H3627))=$C$8,"",IF($H3627="","",INDEX([1]NKC!$F$10:$F$5007,$H3627)))</f>
        <v/>
      </c>
      <c r="G3627" s="50">
        <f ca="1">IF(SUM(E3627:F3627)=0,0,$G$11+SUM(E$12:$E3627)-SUM(F$12:$F3627))</f>
        <v>0</v>
      </c>
      <c r="H3627" s="51" t="str">
        <f ca="1">IF(IF(TYPE(MATCH($C$8,OFFSET([1]NKC!$D$10,H3626,0):'[1]NKC'!$D$5007,0)+H3626)=16,"",MATCH($C$8,OFFSET([1]NKC!$D$10,H3626,0):'[1]NKC'!$D$5007,0)+H3626)&lt;IF(TYPE(MATCH($C$8,OFFSET([1]NKC!$E$10,H3626,0):'[1]NKC'!$E$5007,0)+H3626)=16,"",MATCH($C$8,OFFSET([1]NKC!$E$10,H3626,0):'[1]NKC'!$E$5007,0)+H3626),IF(TYPE(MATCH($C$8,OFFSET([1]NKC!$D$10,H3626,0):'[1]NKC'!$D$5007,0)+H3626)=16,"",MATCH($C$8,OFFSET([1]NKC!$D$10,H3626,0):'[1]NKC'!$D$5007,0)+H3626),IF(TYPE(MATCH($C$8,OFFSET([1]NKC!$E$10,H3626,0):'[1]NKC'!$E$5007,0)+H3626)=16,"",MATCH($C$8,OFFSET([1]NKC!$E$10,H3626,0):'[1]NKC'!$E$5007,0)+H3626))</f>
        <v/>
      </c>
    </row>
    <row r="3628" spans="1:8" s="52" customFormat="1" ht="14.25" hidden="1">
      <c r="A3628" s="45" t="str">
        <f ca="1">IF($H3628="","",INDEX([1]NKC!$A$10:$A$5007,$H3628))</f>
        <v/>
      </c>
      <c r="B3628" s="46" t="str">
        <f ca="1">IF($H3628="","",INDEX([1]NKC!$B$10:$B$5007,$H3628))</f>
        <v/>
      </c>
      <c r="C3628" s="47" t="str">
        <f ca="1">IF($H3628="","",INDEX([1]NKC!$C$10:$C$5007,$H3628))</f>
        <v/>
      </c>
      <c r="D3628" s="48" t="str">
        <f ca="1">IF(IF($H3628="","",INDEX([1]NKC!$D$10:$D$5007,$H3628))=$C$8,IF($H3628="","",INDEX([1]NKC!$E$10:$E$5007,$H3628)),IF($H3628="","",INDEX([1]NKC!$D$10:$D$5007,$H3628)))</f>
        <v/>
      </c>
      <c r="E3628" s="49" t="str">
        <f ca="1">IF(IF($H3628="","",INDEX([1]NKC!$E$10:$E$5007,$H3628))=$C$8,"",IF($H3628="","",INDEX([1]NKC!$F$10:$F$5007,$H3628)))</f>
        <v/>
      </c>
      <c r="F3628" s="55" t="str">
        <f ca="1">IF(IF($H3628="","",INDEX([1]NKC!$D$10:$D$5007,$H3628))=$C$8,"",IF($H3628="","",INDEX([1]NKC!$F$10:$F$5007,$H3628)))</f>
        <v/>
      </c>
      <c r="G3628" s="50">
        <f ca="1">IF(SUM(E3628:F3628)=0,0,$G$11+SUM(E$12:$E3628)-SUM(F$12:$F3628))</f>
        <v>0</v>
      </c>
      <c r="H3628" s="51" t="str">
        <f ca="1">IF(IF(TYPE(MATCH($C$8,OFFSET([1]NKC!$D$10,H3627,0):'[1]NKC'!$D$5007,0)+H3627)=16,"",MATCH($C$8,OFFSET([1]NKC!$D$10,H3627,0):'[1]NKC'!$D$5007,0)+H3627)&lt;IF(TYPE(MATCH($C$8,OFFSET([1]NKC!$E$10,H3627,0):'[1]NKC'!$E$5007,0)+H3627)=16,"",MATCH($C$8,OFFSET([1]NKC!$E$10,H3627,0):'[1]NKC'!$E$5007,0)+H3627),IF(TYPE(MATCH($C$8,OFFSET([1]NKC!$D$10,H3627,0):'[1]NKC'!$D$5007,0)+H3627)=16,"",MATCH($C$8,OFFSET([1]NKC!$D$10,H3627,0):'[1]NKC'!$D$5007,0)+H3627),IF(TYPE(MATCH($C$8,OFFSET([1]NKC!$E$10,H3627,0):'[1]NKC'!$E$5007,0)+H3627)=16,"",MATCH($C$8,OFFSET([1]NKC!$E$10,H3627,0):'[1]NKC'!$E$5007,0)+H3627))</f>
        <v/>
      </c>
    </row>
    <row r="3629" spans="1:8" s="52" customFormat="1" ht="14.25" hidden="1">
      <c r="A3629" s="45" t="str">
        <f ca="1">IF($H3629="","",INDEX([1]NKC!$A$10:$A$5007,$H3629))</f>
        <v/>
      </c>
      <c r="B3629" s="46" t="str">
        <f ca="1">IF($H3629="","",INDEX([1]NKC!$B$10:$B$5007,$H3629))</f>
        <v/>
      </c>
      <c r="C3629" s="47" t="str">
        <f ca="1">IF($H3629="","",INDEX([1]NKC!$C$10:$C$5007,$H3629))</f>
        <v/>
      </c>
      <c r="D3629" s="48" t="str">
        <f ca="1">IF(IF($H3629="","",INDEX([1]NKC!$D$10:$D$5007,$H3629))=$C$8,IF($H3629="","",INDEX([1]NKC!$E$10:$E$5007,$H3629)),IF($H3629="","",INDEX([1]NKC!$D$10:$D$5007,$H3629)))</f>
        <v/>
      </c>
      <c r="E3629" s="49" t="str">
        <f ca="1">IF(IF($H3629="","",INDEX([1]NKC!$E$10:$E$5007,$H3629))=$C$8,"",IF($H3629="","",INDEX([1]NKC!$F$10:$F$5007,$H3629)))</f>
        <v/>
      </c>
      <c r="F3629" s="55" t="str">
        <f ca="1">IF(IF($H3629="","",INDEX([1]NKC!$D$10:$D$5007,$H3629))=$C$8,"",IF($H3629="","",INDEX([1]NKC!$F$10:$F$5007,$H3629)))</f>
        <v/>
      </c>
      <c r="G3629" s="50">
        <f ca="1">IF(SUM(E3629:F3629)=0,0,$G$11+SUM(E$12:$E3629)-SUM(F$12:$F3629))</f>
        <v>0</v>
      </c>
      <c r="H3629" s="51" t="str">
        <f ca="1">IF(IF(TYPE(MATCH($C$8,OFFSET([1]NKC!$D$10,H3628,0):'[1]NKC'!$D$5007,0)+H3628)=16,"",MATCH($C$8,OFFSET([1]NKC!$D$10,H3628,0):'[1]NKC'!$D$5007,0)+H3628)&lt;IF(TYPE(MATCH($C$8,OFFSET([1]NKC!$E$10,H3628,0):'[1]NKC'!$E$5007,0)+H3628)=16,"",MATCH($C$8,OFFSET([1]NKC!$E$10,H3628,0):'[1]NKC'!$E$5007,0)+H3628),IF(TYPE(MATCH($C$8,OFFSET([1]NKC!$D$10,H3628,0):'[1]NKC'!$D$5007,0)+H3628)=16,"",MATCH($C$8,OFFSET([1]NKC!$D$10,H3628,0):'[1]NKC'!$D$5007,0)+H3628),IF(TYPE(MATCH($C$8,OFFSET([1]NKC!$E$10,H3628,0):'[1]NKC'!$E$5007,0)+H3628)=16,"",MATCH($C$8,OFFSET([1]NKC!$E$10,H3628,0):'[1]NKC'!$E$5007,0)+H3628))</f>
        <v/>
      </c>
    </row>
    <row r="3630" spans="1:8" s="52" customFormat="1" ht="14.25" hidden="1">
      <c r="A3630" s="45" t="str">
        <f ca="1">IF($H3630="","",INDEX([1]NKC!$A$10:$A$5007,$H3630))</f>
        <v/>
      </c>
      <c r="B3630" s="46" t="str">
        <f ca="1">IF($H3630="","",INDEX([1]NKC!$B$10:$B$5007,$H3630))</f>
        <v/>
      </c>
      <c r="C3630" s="47" t="str">
        <f ca="1">IF($H3630="","",INDEX([1]NKC!$C$10:$C$5007,$H3630))</f>
        <v/>
      </c>
      <c r="D3630" s="48" t="str">
        <f ca="1">IF(IF($H3630="","",INDEX([1]NKC!$D$10:$D$5007,$H3630))=$C$8,IF($H3630="","",INDEX([1]NKC!$E$10:$E$5007,$H3630)),IF($H3630="","",INDEX([1]NKC!$D$10:$D$5007,$H3630)))</f>
        <v/>
      </c>
      <c r="E3630" s="49" t="str">
        <f ca="1">IF(IF($H3630="","",INDEX([1]NKC!$E$10:$E$5007,$H3630))=$C$8,"",IF($H3630="","",INDEX([1]NKC!$F$10:$F$5007,$H3630)))</f>
        <v/>
      </c>
      <c r="F3630" s="55" t="str">
        <f ca="1">IF(IF($H3630="","",INDEX([1]NKC!$D$10:$D$5007,$H3630))=$C$8,"",IF($H3630="","",INDEX([1]NKC!$F$10:$F$5007,$H3630)))</f>
        <v/>
      </c>
      <c r="G3630" s="50">
        <f ca="1">IF(SUM(E3630:F3630)=0,0,$G$11+SUM(E$12:$E3630)-SUM(F$12:$F3630))</f>
        <v>0</v>
      </c>
      <c r="H3630" s="51" t="str">
        <f ca="1">IF(IF(TYPE(MATCH($C$8,OFFSET([1]NKC!$D$10,H3629,0):'[1]NKC'!$D$5007,0)+H3629)=16,"",MATCH($C$8,OFFSET([1]NKC!$D$10,H3629,0):'[1]NKC'!$D$5007,0)+H3629)&lt;IF(TYPE(MATCH($C$8,OFFSET([1]NKC!$E$10,H3629,0):'[1]NKC'!$E$5007,0)+H3629)=16,"",MATCH($C$8,OFFSET([1]NKC!$E$10,H3629,0):'[1]NKC'!$E$5007,0)+H3629),IF(TYPE(MATCH($C$8,OFFSET([1]NKC!$D$10,H3629,0):'[1]NKC'!$D$5007,0)+H3629)=16,"",MATCH($C$8,OFFSET([1]NKC!$D$10,H3629,0):'[1]NKC'!$D$5007,0)+H3629),IF(TYPE(MATCH($C$8,OFFSET([1]NKC!$E$10,H3629,0):'[1]NKC'!$E$5007,0)+H3629)=16,"",MATCH($C$8,OFFSET([1]NKC!$E$10,H3629,0):'[1]NKC'!$E$5007,0)+H3629))</f>
        <v/>
      </c>
    </row>
    <row r="3631" spans="1:8" s="52" customFormat="1" ht="14.25" hidden="1">
      <c r="A3631" s="45" t="str">
        <f ca="1">IF($H3631="","",INDEX([1]NKC!$A$10:$A$5007,$H3631))</f>
        <v/>
      </c>
      <c r="B3631" s="46" t="str">
        <f ca="1">IF($H3631="","",INDEX([1]NKC!$B$10:$B$5007,$H3631))</f>
        <v/>
      </c>
      <c r="C3631" s="47" t="str">
        <f ca="1">IF($H3631="","",INDEX([1]NKC!$C$10:$C$5007,$H3631))</f>
        <v/>
      </c>
      <c r="D3631" s="48" t="str">
        <f ca="1">IF(IF($H3631="","",INDEX([1]NKC!$D$10:$D$5007,$H3631))=$C$8,IF($H3631="","",INDEX([1]NKC!$E$10:$E$5007,$H3631)),IF($H3631="","",INDEX([1]NKC!$D$10:$D$5007,$H3631)))</f>
        <v/>
      </c>
      <c r="E3631" s="49" t="str">
        <f ca="1">IF(IF($H3631="","",INDEX([1]NKC!$E$10:$E$5007,$H3631))=$C$8,"",IF($H3631="","",INDEX([1]NKC!$F$10:$F$5007,$H3631)))</f>
        <v/>
      </c>
      <c r="F3631" s="55" t="str">
        <f ca="1">IF(IF($H3631="","",INDEX([1]NKC!$D$10:$D$5007,$H3631))=$C$8,"",IF($H3631="","",INDEX([1]NKC!$F$10:$F$5007,$H3631)))</f>
        <v/>
      </c>
      <c r="G3631" s="50">
        <f ca="1">IF(SUM(E3631:F3631)=0,0,$G$11+SUM(E$12:$E3631)-SUM(F$12:$F3631))</f>
        <v>0</v>
      </c>
      <c r="H3631" s="51" t="str">
        <f ca="1">IF(IF(TYPE(MATCH($C$8,OFFSET([1]NKC!$D$10,H3630,0):'[1]NKC'!$D$5007,0)+H3630)=16,"",MATCH($C$8,OFFSET([1]NKC!$D$10,H3630,0):'[1]NKC'!$D$5007,0)+H3630)&lt;IF(TYPE(MATCH($C$8,OFFSET([1]NKC!$E$10,H3630,0):'[1]NKC'!$E$5007,0)+H3630)=16,"",MATCH($C$8,OFFSET([1]NKC!$E$10,H3630,0):'[1]NKC'!$E$5007,0)+H3630),IF(TYPE(MATCH($C$8,OFFSET([1]NKC!$D$10,H3630,0):'[1]NKC'!$D$5007,0)+H3630)=16,"",MATCH($C$8,OFFSET([1]NKC!$D$10,H3630,0):'[1]NKC'!$D$5007,0)+H3630),IF(TYPE(MATCH($C$8,OFFSET([1]NKC!$E$10,H3630,0):'[1]NKC'!$E$5007,0)+H3630)=16,"",MATCH($C$8,OFFSET([1]NKC!$E$10,H3630,0):'[1]NKC'!$E$5007,0)+H3630))</f>
        <v/>
      </c>
    </row>
    <row r="3632" spans="1:8" s="52" customFormat="1" ht="14.25" hidden="1">
      <c r="A3632" s="45" t="str">
        <f ca="1">IF($H3632="","",INDEX([1]NKC!$A$10:$A$5007,$H3632))</f>
        <v/>
      </c>
      <c r="B3632" s="46" t="str">
        <f ca="1">IF($H3632="","",INDEX([1]NKC!$B$10:$B$5007,$H3632))</f>
        <v/>
      </c>
      <c r="C3632" s="47" t="str">
        <f ca="1">IF($H3632="","",INDEX([1]NKC!$C$10:$C$5007,$H3632))</f>
        <v/>
      </c>
      <c r="D3632" s="48" t="str">
        <f ca="1">IF(IF($H3632="","",INDEX([1]NKC!$D$10:$D$5007,$H3632))=$C$8,IF($H3632="","",INDEX([1]NKC!$E$10:$E$5007,$H3632)),IF($H3632="","",INDEX([1]NKC!$D$10:$D$5007,$H3632)))</f>
        <v/>
      </c>
      <c r="E3632" s="49" t="str">
        <f ca="1">IF(IF($H3632="","",INDEX([1]NKC!$E$10:$E$5007,$H3632))=$C$8,"",IF($H3632="","",INDEX([1]NKC!$F$10:$F$5007,$H3632)))</f>
        <v/>
      </c>
      <c r="F3632" s="55" t="str">
        <f ca="1">IF(IF($H3632="","",INDEX([1]NKC!$D$10:$D$5007,$H3632))=$C$8,"",IF($H3632="","",INDEX([1]NKC!$F$10:$F$5007,$H3632)))</f>
        <v/>
      </c>
      <c r="G3632" s="50">
        <f ca="1">IF(SUM(E3632:F3632)=0,0,$G$11+SUM(E$12:$E3632)-SUM(F$12:$F3632))</f>
        <v>0</v>
      </c>
      <c r="H3632" s="51" t="str">
        <f ca="1">IF(IF(TYPE(MATCH($C$8,OFFSET([1]NKC!$D$10,H3631,0):'[1]NKC'!$D$5007,0)+H3631)=16,"",MATCH($C$8,OFFSET([1]NKC!$D$10,H3631,0):'[1]NKC'!$D$5007,0)+H3631)&lt;IF(TYPE(MATCH($C$8,OFFSET([1]NKC!$E$10,H3631,0):'[1]NKC'!$E$5007,0)+H3631)=16,"",MATCH($C$8,OFFSET([1]NKC!$E$10,H3631,0):'[1]NKC'!$E$5007,0)+H3631),IF(TYPE(MATCH($C$8,OFFSET([1]NKC!$D$10,H3631,0):'[1]NKC'!$D$5007,0)+H3631)=16,"",MATCH($C$8,OFFSET([1]NKC!$D$10,H3631,0):'[1]NKC'!$D$5007,0)+H3631),IF(TYPE(MATCH($C$8,OFFSET([1]NKC!$E$10,H3631,0):'[1]NKC'!$E$5007,0)+H3631)=16,"",MATCH($C$8,OFFSET([1]NKC!$E$10,H3631,0):'[1]NKC'!$E$5007,0)+H3631))</f>
        <v/>
      </c>
    </row>
    <row r="3633" spans="1:8" s="52" customFormat="1" ht="14.25" hidden="1">
      <c r="A3633" s="45" t="str">
        <f ca="1">IF($H3633="","",INDEX([1]NKC!$A$10:$A$5007,$H3633))</f>
        <v/>
      </c>
      <c r="B3633" s="46" t="str">
        <f ca="1">IF($H3633="","",INDEX([1]NKC!$B$10:$B$5007,$H3633))</f>
        <v/>
      </c>
      <c r="C3633" s="47" t="str">
        <f ca="1">IF($H3633="","",INDEX([1]NKC!$C$10:$C$5007,$H3633))</f>
        <v/>
      </c>
      <c r="D3633" s="48" t="str">
        <f ca="1">IF(IF($H3633="","",INDEX([1]NKC!$D$10:$D$5007,$H3633))=$C$8,IF($H3633="","",INDEX([1]NKC!$E$10:$E$5007,$H3633)),IF($H3633="","",INDEX([1]NKC!$D$10:$D$5007,$H3633)))</f>
        <v/>
      </c>
      <c r="E3633" s="49" t="str">
        <f ca="1">IF(IF($H3633="","",INDEX([1]NKC!$E$10:$E$5007,$H3633))=$C$8,"",IF($H3633="","",INDEX([1]NKC!$F$10:$F$5007,$H3633)))</f>
        <v/>
      </c>
      <c r="F3633" s="55" t="str">
        <f ca="1">IF(IF($H3633="","",INDEX([1]NKC!$D$10:$D$5007,$H3633))=$C$8,"",IF($H3633="","",INDEX([1]NKC!$F$10:$F$5007,$H3633)))</f>
        <v/>
      </c>
      <c r="G3633" s="50">
        <f ca="1">IF(SUM(E3633:F3633)=0,0,$G$11+SUM(E$12:$E3633)-SUM(F$12:$F3633))</f>
        <v>0</v>
      </c>
      <c r="H3633" s="51" t="str">
        <f ca="1">IF(IF(TYPE(MATCH($C$8,OFFSET([1]NKC!$D$10,H3632,0):'[1]NKC'!$D$5007,0)+H3632)=16,"",MATCH($C$8,OFFSET([1]NKC!$D$10,H3632,0):'[1]NKC'!$D$5007,0)+H3632)&lt;IF(TYPE(MATCH($C$8,OFFSET([1]NKC!$E$10,H3632,0):'[1]NKC'!$E$5007,0)+H3632)=16,"",MATCH($C$8,OFFSET([1]NKC!$E$10,H3632,0):'[1]NKC'!$E$5007,0)+H3632),IF(TYPE(MATCH($C$8,OFFSET([1]NKC!$D$10,H3632,0):'[1]NKC'!$D$5007,0)+H3632)=16,"",MATCH($C$8,OFFSET([1]NKC!$D$10,H3632,0):'[1]NKC'!$D$5007,0)+H3632),IF(TYPE(MATCH($C$8,OFFSET([1]NKC!$E$10,H3632,0):'[1]NKC'!$E$5007,0)+H3632)=16,"",MATCH($C$8,OFFSET([1]NKC!$E$10,H3632,0):'[1]NKC'!$E$5007,0)+H3632))</f>
        <v/>
      </c>
    </row>
    <row r="3634" spans="1:8" s="52" customFormat="1" ht="14.25" hidden="1">
      <c r="A3634" s="45" t="str">
        <f ca="1">IF($H3634="","",INDEX([1]NKC!$A$10:$A$5007,$H3634))</f>
        <v/>
      </c>
      <c r="B3634" s="46" t="str">
        <f ca="1">IF($H3634="","",INDEX([1]NKC!$B$10:$B$5007,$H3634))</f>
        <v/>
      </c>
      <c r="C3634" s="47" t="str">
        <f ca="1">IF($H3634="","",INDEX([1]NKC!$C$10:$C$5007,$H3634))</f>
        <v/>
      </c>
      <c r="D3634" s="48" t="str">
        <f ca="1">IF(IF($H3634="","",INDEX([1]NKC!$D$10:$D$5007,$H3634))=$C$8,IF($H3634="","",INDEX([1]NKC!$E$10:$E$5007,$H3634)),IF($H3634="","",INDEX([1]NKC!$D$10:$D$5007,$H3634)))</f>
        <v/>
      </c>
      <c r="E3634" s="49" t="str">
        <f ca="1">IF(IF($H3634="","",INDEX([1]NKC!$E$10:$E$5007,$H3634))=$C$8,"",IF($H3634="","",INDEX([1]NKC!$F$10:$F$5007,$H3634)))</f>
        <v/>
      </c>
      <c r="F3634" s="55" t="str">
        <f ca="1">IF(IF($H3634="","",INDEX([1]NKC!$D$10:$D$5007,$H3634))=$C$8,"",IF($H3634="","",INDEX([1]NKC!$F$10:$F$5007,$H3634)))</f>
        <v/>
      </c>
      <c r="G3634" s="50">
        <f ca="1">IF(SUM(E3634:F3634)=0,0,$G$11+SUM(E$12:$E3634)-SUM(F$12:$F3634))</f>
        <v>0</v>
      </c>
      <c r="H3634" s="51" t="str">
        <f ca="1">IF(IF(TYPE(MATCH($C$8,OFFSET([1]NKC!$D$10,H3633,0):'[1]NKC'!$D$5007,0)+H3633)=16,"",MATCH($C$8,OFFSET([1]NKC!$D$10,H3633,0):'[1]NKC'!$D$5007,0)+H3633)&lt;IF(TYPE(MATCH($C$8,OFFSET([1]NKC!$E$10,H3633,0):'[1]NKC'!$E$5007,0)+H3633)=16,"",MATCH($C$8,OFFSET([1]NKC!$E$10,H3633,0):'[1]NKC'!$E$5007,0)+H3633),IF(TYPE(MATCH($C$8,OFFSET([1]NKC!$D$10,H3633,0):'[1]NKC'!$D$5007,0)+H3633)=16,"",MATCH($C$8,OFFSET([1]NKC!$D$10,H3633,0):'[1]NKC'!$D$5007,0)+H3633),IF(TYPE(MATCH($C$8,OFFSET([1]NKC!$E$10,H3633,0):'[1]NKC'!$E$5007,0)+H3633)=16,"",MATCH($C$8,OFFSET([1]NKC!$E$10,H3633,0):'[1]NKC'!$E$5007,0)+H3633))</f>
        <v/>
      </c>
    </row>
    <row r="3635" spans="1:8" s="52" customFormat="1" ht="14.25" hidden="1">
      <c r="A3635" s="45" t="str">
        <f ca="1">IF($H3635="","",INDEX([1]NKC!$A$10:$A$5007,$H3635))</f>
        <v/>
      </c>
      <c r="B3635" s="46" t="str">
        <f ca="1">IF($H3635="","",INDEX([1]NKC!$B$10:$B$5007,$H3635))</f>
        <v/>
      </c>
      <c r="C3635" s="47" t="str">
        <f ca="1">IF($H3635="","",INDEX([1]NKC!$C$10:$C$5007,$H3635))</f>
        <v/>
      </c>
      <c r="D3635" s="48" t="str">
        <f ca="1">IF(IF($H3635="","",INDEX([1]NKC!$D$10:$D$5007,$H3635))=$C$8,IF($H3635="","",INDEX([1]NKC!$E$10:$E$5007,$H3635)),IF($H3635="","",INDEX([1]NKC!$D$10:$D$5007,$H3635)))</f>
        <v/>
      </c>
      <c r="E3635" s="49" t="str">
        <f ca="1">IF(IF($H3635="","",INDEX([1]NKC!$E$10:$E$5007,$H3635))=$C$8,"",IF($H3635="","",INDEX([1]NKC!$F$10:$F$5007,$H3635)))</f>
        <v/>
      </c>
      <c r="F3635" s="55" t="str">
        <f ca="1">IF(IF($H3635="","",INDEX([1]NKC!$D$10:$D$5007,$H3635))=$C$8,"",IF($H3635="","",INDEX([1]NKC!$F$10:$F$5007,$H3635)))</f>
        <v/>
      </c>
      <c r="G3635" s="50">
        <f ca="1">IF(SUM(E3635:F3635)=0,0,$G$11+SUM(E$12:$E3635)-SUM(F$12:$F3635))</f>
        <v>0</v>
      </c>
      <c r="H3635" s="51" t="str">
        <f ca="1">IF(IF(TYPE(MATCH($C$8,OFFSET([1]NKC!$D$10,H3634,0):'[1]NKC'!$D$5007,0)+H3634)=16,"",MATCH($C$8,OFFSET([1]NKC!$D$10,H3634,0):'[1]NKC'!$D$5007,0)+H3634)&lt;IF(TYPE(MATCH($C$8,OFFSET([1]NKC!$E$10,H3634,0):'[1]NKC'!$E$5007,0)+H3634)=16,"",MATCH($C$8,OFFSET([1]NKC!$E$10,H3634,0):'[1]NKC'!$E$5007,0)+H3634),IF(TYPE(MATCH($C$8,OFFSET([1]NKC!$D$10,H3634,0):'[1]NKC'!$D$5007,0)+H3634)=16,"",MATCH($C$8,OFFSET([1]NKC!$D$10,H3634,0):'[1]NKC'!$D$5007,0)+H3634),IF(TYPE(MATCH($C$8,OFFSET([1]NKC!$E$10,H3634,0):'[1]NKC'!$E$5007,0)+H3634)=16,"",MATCH($C$8,OFFSET([1]NKC!$E$10,H3634,0):'[1]NKC'!$E$5007,0)+H3634))</f>
        <v/>
      </c>
    </row>
    <row r="3636" spans="1:8" s="52" customFormat="1" ht="14.25" hidden="1">
      <c r="A3636" s="45" t="str">
        <f ca="1">IF($H3636="","",INDEX([1]NKC!$A$10:$A$5007,$H3636))</f>
        <v/>
      </c>
      <c r="B3636" s="46" t="str">
        <f ca="1">IF($H3636="","",INDEX([1]NKC!$B$10:$B$5007,$H3636))</f>
        <v/>
      </c>
      <c r="C3636" s="47" t="str">
        <f ca="1">IF($H3636="","",INDEX([1]NKC!$C$10:$C$5007,$H3636))</f>
        <v/>
      </c>
      <c r="D3636" s="48" t="str">
        <f ca="1">IF(IF($H3636="","",INDEX([1]NKC!$D$10:$D$5007,$H3636))=$C$8,IF($H3636="","",INDEX([1]NKC!$E$10:$E$5007,$H3636)),IF($H3636="","",INDEX([1]NKC!$D$10:$D$5007,$H3636)))</f>
        <v/>
      </c>
      <c r="E3636" s="49" t="str">
        <f ca="1">IF(IF($H3636="","",INDEX([1]NKC!$E$10:$E$5007,$H3636))=$C$8,"",IF($H3636="","",INDEX([1]NKC!$F$10:$F$5007,$H3636)))</f>
        <v/>
      </c>
      <c r="F3636" s="55" t="str">
        <f ca="1">IF(IF($H3636="","",INDEX([1]NKC!$D$10:$D$5007,$H3636))=$C$8,"",IF($H3636="","",INDEX([1]NKC!$F$10:$F$5007,$H3636)))</f>
        <v/>
      </c>
      <c r="G3636" s="50">
        <f ca="1">IF(SUM(E3636:F3636)=0,0,$G$11+SUM(E$12:$E3636)-SUM(F$12:$F3636))</f>
        <v>0</v>
      </c>
      <c r="H3636" s="51" t="str">
        <f ca="1">IF(IF(TYPE(MATCH($C$8,OFFSET([1]NKC!$D$10,H3635,0):'[1]NKC'!$D$5007,0)+H3635)=16,"",MATCH($C$8,OFFSET([1]NKC!$D$10,H3635,0):'[1]NKC'!$D$5007,0)+H3635)&lt;IF(TYPE(MATCH($C$8,OFFSET([1]NKC!$E$10,H3635,0):'[1]NKC'!$E$5007,0)+H3635)=16,"",MATCH($C$8,OFFSET([1]NKC!$E$10,H3635,0):'[1]NKC'!$E$5007,0)+H3635),IF(TYPE(MATCH($C$8,OFFSET([1]NKC!$D$10,H3635,0):'[1]NKC'!$D$5007,0)+H3635)=16,"",MATCH($C$8,OFFSET([1]NKC!$D$10,H3635,0):'[1]NKC'!$D$5007,0)+H3635),IF(TYPE(MATCH($C$8,OFFSET([1]NKC!$E$10,H3635,0):'[1]NKC'!$E$5007,0)+H3635)=16,"",MATCH($C$8,OFFSET([1]NKC!$E$10,H3635,0):'[1]NKC'!$E$5007,0)+H3635))</f>
        <v/>
      </c>
    </row>
    <row r="3637" spans="1:8" s="52" customFormat="1" ht="14.25" hidden="1">
      <c r="A3637" s="45" t="str">
        <f ca="1">IF($H3637="","",INDEX([1]NKC!$A$10:$A$5007,$H3637))</f>
        <v/>
      </c>
      <c r="B3637" s="46" t="str">
        <f ca="1">IF($H3637="","",INDEX([1]NKC!$B$10:$B$5007,$H3637))</f>
        <v/>
      </c>
      <c r="C3637" s="47" t="str">
        <f ca="1">IF($H3637="","",INDEX([1]NKC!$C$10:$C$5007,$H3637))</f>
        <v/>
      </c>
      <c r="D3637" s="48" t="str">
        <f ca="1">IF(IF($H3637="","",INDEX([1]NKC!$D$10:$D$5007,$H3637))=$C$8,IF($H3637="","",INDEX([1]NKC!$E$10:$E$5007,$H3637)),IF($H3637="","",INDEX([1]NKC!$D$10:$D$5007,$H3637)))</f>
        <v/>
      </c>
      <c r="E3637" s="49" t="str">
        <f ca="1">IF(IF($H3637="","",INDEX([1]NKC!$E$10:$E$5007,$H3637))=$C$8,"",IF($H3637="","",INDEX([1]NKC!$F$10:$F$5007,$H3637)))</f>
        <v/>
      </c>
      <c r="F3637" s="55" t="str">
        <f ca="1">IF(IF($H3637="","",INDEX([1]NKC!$D$10:$D$5007,$H3637))=$C$8,"",IF($H3637="","",INDEX([1]NKC!$F$10:$F$5007,$H3637)))</f>
        <v/>
      </c>
      <c r="G3637" s="50">
        <f ca="1">IF(SUM(E3637:F3637)=0,0,$G$11+SUM(E$12:$E3637)-SUM(F$12:$F3637))</f>
        <v>0</v>
      </c>
      <c r="H3637" s="51" t="str">
        <f ca="1">IF(IF(TYPE(MATCH($C$8,OFFSET([1]NKC!$D$10,H3636,0):'[1]NKC'!$D$5007,0)+H3636)=16,"",MATCH($C$8,OFFSET([1]NKC!$D$10,H3636,0):'[1]NKC'!$D$5007,0)+H3636)&lt;IF(TYPE(MATCH($C$8,OFFSET([1]NKC!$E$10,H3636,0):'[1]NKC'!$E$5007,0)+H3636)=16,"",MATCH($C$8,OFFSET([1]NKC!$E$10,H3636,0):'[1]NKC'!$E$5007,0)+H3636),IF(TYPE(MATCH($C$8,OFFSET([1]NKC!$D$10,H3636,0):'[1]NKC'!$D$5007,0)+H3636)=16,"",MATCH($C$8,OFFSET([1]NKC!$D$10,H3636,0):'[1]NKC'!$D$5007,0)+H3636),IF(TYPE(MATCH($C$8,OFFSET([1]NKC!$E$10,H3636,0):'[1]NKC'!$E$5007,0)+H3636)=16,"",MATCH($C$8,OFFSET([1]NKC!$E$10,H3636,0):'[1]NKC'!$E$5007,0)+H3636))</f>
        <v/>
      </c>
    </row>
    <row r="3638" spans="1:8" s="52" customFormat="1" ht="14.25" hidden="1">
      <c r="A3638" s="45" t="str">
        <f ca="1">IF($H3638="","",INDEX([1]NKC!$A$10:$A$5007,$H3638))</f>
        <v/>
      </c>
      <c r="B3638" s="46" t="str">
        <f ca="1">IF($H3638="","",INDEX([1]NKC!$B$10:$B$5007,$H3638))</f>
        <v/>
      </c>
      <c r="C3638" s="47" t="str">
        <f ca="1">IF($H3638="","",INDEX([1]NKC!$C$10:$C$5007,$H3638))</f>
        <v/>
      </c>
      <c r="D3638" s="48" t="str">
        <f ca="1">IF(IF($H3638="","",INDEX([1]NKC!$D$10:$D$5007,$H3638))=$C$8,IF($H3638="","",INDEX([1]NKC!$E$10:$E$5007,$H3638)),IF($H3638="","",INDEX([1]NKC!$D$10:$D$5007,$H3638)))</f>
        <v/>
      </c>
      <c r="E3638" s="49" t="str">
        <f ca="1">IF(IF($H3638="","",INDEX([1]NKC!$E$10:$E$5007,$H3638))=$C$8,"",IF($H3638="","",INDEX([1]NKC!$F$10:$F$5007,$H3638)))</f>
        <v/>
      </c>
      <c r="F3638" s="55" t="str">
        <f ca="1">IF(IF($H3638="","",INDEX([1]NKC!$D$10:$D$5007,$H3638))=$C$8,"",IF($H3638="","",INDEX([1]NKC!$F$10:$F$5007,$H3638)))</f>
        <v/>
      </c>
      <c r="G3638" s="50">
        <f ca="1">IF(SUM(E3638:F3638)=0,0,$G$11+SUM(E$12:$E3638)-SUM(F$12:$F3638))</f>
        <v>0</v>
      </c>
      <c r="H3638" s="51" t="str">
        <f ca="1">IF(IF(TYPE(MATCH($C$8,OFFSET([1]NKC!$D$10,H3637,0):'[1]NKC'!$D$5007,0)+H3637)=16,"",MATCH($C$8,OFFSET([1]NKC!$D$10,H3637,0):'[1]NKC'!$D$5007,0)+H3637)&lt;IF(TYPE(MATCH($C$8,OFFSET([1]NKC!$E$10,H3637,0):'[1]NKC'!$E$5007,0)+H3637)=16,"",MATCH($C$8,OFFSET([1]NKC!$E$10,H3637,0):'[1]NKC'!$E$5007,0)+H3637),IF(TYPE(MATCH($C$8,OFFSET([1]NKC!$D$10,H3637,0):'[1]NKC'!$D$5007,0)+H3637)=16,"",MATCH($C$8,OFFSET([1]NKC!$D$10,H3637,0):'[1]NKC'!$D$5007,0)+H3637),IF(TYPE(MATCH($C$8,OFFSET([1]NKC!$E$10,H3637,0):'[1]NKC'!$E$5007,0)+H3637)=16,"",MATCH($C$8,OFFSET([1]NKC!$E$10,H3637,0):'[1]NKC'!$E$5007,0)+H3637))</f>
        <v/>
      </c>
    </row>
    <row r="3639" spans="1:8" s="52" customFormat="1" ht="14.25" hidden="1">
      <c r="A3639" s="45" t="str">
        <f ca="1">IF($H3639="","",INDEX([1]NKC!$A$10:$A$5007,$H3639))</f>
        <v/>
      </c>
      <c r="B3639" s="46" t="str">
        <f ca="1">IF($H3639="","",INDEX([1]NKC!$B$10:$B$5007,$H3639))</f>
        <v/>
      </c>
      <c r="C3639" s="47" t="str">
        <f ca="1">IF($H3639="","",INDEX([1]NKC!$C$10:$C$5007,$H3639))</f>
        <v/>
      </c>
      <c r="D3639" s="48" t="str">
        <f ca="1">IF(IF($H3639="","",INDEX([1]NKC!$D$10:$D$5007,$H3639))=$C$8,IF($H3639="","",INDEX([1]NKC!$E$10:$E$5007,$H3639)),IF($H3639="","",INDEX([1]NKC!$D$10:$D$5007,$H3639)))</f>
        <v/>
      </c>
      <c r="E3639" s="49" t="str">
        <f ca="1">IF(IF($H3639="","",INDEX([1]NKC!$E$10:$E$5007,$H3639))=$C$8,"",IF($H3639="","",INDEX([1]NKC!$F$10:$F$5007,$H3639)))</f>
        <v/>
      </c>
      <c r="F3639" s="55" t="str">
        <f ca="1">IF(IF($H3639="","",INDEX([1]NKC!$D$10:$D$5007,$H3639))=$C$8,"",IF($H3639="","",INDEX([1]NKC!$F$10:$F$5007,$H3639)))</f>
        <v/>
      </c>
      <c r="G3639" s="50">
        <f ca="1">IF(SUM(E3639:F3639)=0,0,$G$11+SUM(E$12:$E3639)-SUM(F$12:$F3639))</f>
        <v>0</v>
      </c>
      <c r="H3639" s="51" t="str">
        <f ca="1">IF(IF(TYPE(MATCH($C$8,OFFSET([1]NKC!$D$10,H3638,0):'[1]NKC'!$D$5007,0)+H3638)=16,"",MATCH($C$8,OFFSET([1]NKC!$D$10,H3638,0):'[1]NKC'!$D$5007,0)+H3638)&lt;IF(TYPE(MATCH($C$8,OFFSET([1]NKC!$E$10,H3638,0):'[1]NKC'!$E$5007,0)+H3638)=16,"",MATCH($C$8,OFFSET([1]NKC!$E$10,H3638,0):'[1]NKC'!$E$5007,0)+H3638),IF(TYPE(MATCH($C$8,OFFSET([1]NKC!$D$10,H3638,0):'[1]NKC'!$D$5007,0)+H3638)=16,"",MATCH($C$8,OFFSET([1]NKC!$D$10,H3638,0):'[1]NKC'!$D$5007,0)+H3638),IF(TYPE(MATCH($C$8,OFFSET([1]NKC!$E$10,H3638,0):'[1]NKC'!$E$5007,0)+H3638)=16,"",MATCH($C$8,OFFSET([1]NKC!$E$10,H3638,0):'[1]NKC'!$E$5007,0)+H3638))</f>
        <v/>
      </c>
    </row>
    <row r="3640" spans="1:8" s="52" customFormat="1" ht="14.25" hidden="1">
      <c r="A3640" s="45" t="str">
        <f ca="1">IF($H3640="","",INDEX([1]NKC!$A$10:$A$5007,$H3640))</f>
        <v/>
      </c>
      <c r="B3640" s="46" t="str">
        <f ca="1">IF($H3640="","",INDEX([1]NKC!$B$10:$B$5007,$H3640))</f>
        <v/>
      </c>
      <c r="C3640" s="47" t="str">
        <f ca="1">IF($H3640="","",INDEX([1]NKC!$C$10:$C$5007,$H3640))</f>
        <v/>
      </c>
      <c r="D3640" s="48" t="str">
        <f ca="1">IF(IF($H3640="","",INDEX([1]NKC!$D$10:$D$5007,$H3640))=$C$8,IF($H3640="","",INDEX([1]NKC!$E$10:$E$5007,$H3640)),IF($H3640="","",INDEX([1]NKC!$D$10:$D$5007,$H3640)))</f>
        <v/>
      </c>
      <c r="E3640" s="49" t="str">
        <f ca="1">IF(IF($H3640="","",INDEX([1]NKC!$E$10:$E$5007,$H3640))=$C$8,"",IF($H3640="","",INDEX([1]NKC!$F$10:$F$5007,$H3640)))</f>
        <v/>
      </c>
      <c r="F3640" s="55" t="str">
        <f ca="1">IF(IF($H3640="","",INDEX([1]NKC!$D$10:$D$5007,$H3640))=$C$8,"",IF($H3640="","",INDEX([1]NKC!$F$10:$F$5007,$H3640)))</f>
        <v/>
      </c>
      <c r="G3640" s="50">
        <f ca="1">IF(SUM(E3640:F3640)=0,0,$G$11+SUM(E$12:$E3640)-SUM(F$12:$F3640))</f>
        <v>0</v>
      </c>
      <c r="H3640" s="51" t="str">
        <f ca="1">IF(IF(TYPE(MATCH($C$8,OFFSET([1]NKC!$D$10,H3639,0):'[1]NKC'!$D$5007,0)+H3639)=16,"",MATCH($C$8,OFFSET([1]NKC!$D$10,H3639,0):'[1]NKC'!$D$5007,0)+H3639)&lt;IF(TYPE(MATCH($C$8,OFFSET([1]NKC!$E$10,H3639,0):'[1]NKC'!$E$5007,0)+H3639)=16,"",MATCH($C$8,OFFSET([1]NKC!$E$10,H3639,0):'[1]NKC'!$E$5007,0)+H3639),IF(TYPE(MATCH($C$8,OFFSET([1]NKC!$D$10,H3639,0):'[1]NKC'!$D$5007,0)+H3639)=16,"",MATCH($C$8,OFFSET([1]NKC!$D$10,H3639,0):'[1]NKC'!$D$5007,0)+H3639),IF(TYPE(MATCH($C$8,OFFSET([1]NKC!$E$10,H3639,0):'[1]NKC'!$E$5007,0)+H3639)=16,"",MATCH($C$8,OFFSET([1]NKC!$E$10,H3639,0):'[1]NKC'!$E$5007,0)+H3639))</f>
        <v/>
      </c>
    </row>
    <row r="3641" spans="1:8" s="52" customFormat="1" ht="14.25" hidden="1">
      <c r="A3641" s="45" t="str">
        <f ca="1">IF($H3641="","",INDEX([1]NKC!$A$10:$A$5007,$H3641))</f>
        <v/>
      </c>
      <c r="B3641" s="46" t="str">
        <f ca="1">IF($H3641="","",INDEX([1]NKC!$B$10:$B$5007,$H3641))</f>
        <v/>
      </c>
      <c r="C3641" s="47" t="str">
        <f ca="1">IF($H3641="","",INDEX([1]NKC!$C$10:$C$5007,$H3641))</f>
        <v/>
      </c>
      <c r="D3641" s="48" t="str">
        <f ca="1">IF(IF($H3641="","",INDEX([1]NKC!$D$10:$D$5007,$H3641))=$C$8,IF($H3641="","",INDEX([1]NKC!$E$10:$E$5007,$H3641)),IF($H3641="","",INDEX([1]NKC!$D$10:$D$5007,$H3641)))</f>
        <v/>
      </c>
      <c r="E3641" s="49" t="str">
        <f ca="1">IF(IF($H3641="","",INDEX([1]NKC!$E$10:$E$5007,$H3641))=$C$8,"",IF($H3641="","",INDEX([1]NKC!$F$10:$F$5007,$H3641)))</f>
        <v/>
      </c>
      <c r="F3641" s="55" t="str">
        <f ca="1">IF(IF($H3641="","",INDEX([1]NKC!$D$10:$D$5007,$H3641))=$C$8,"",IF($H3641="","",INDEX([1]NKC!$F$10:$F$5007,$H3641)))</f>
        <v/>
      </c>
      <c r="G3641" s="50">
        <f ca="1">IF(SUM(E3641:F3641)=0,0,$G$11+SUM(E$12:$E3641)-SUM(F$12:$F3641))</f>
        <v>0</v>
      </c>
      <c r="H3641" s="51" t="str">
        <f ca="1">IF(IF(TYPE(MATCH($C$8,OFFSET([1]NKC!$D$10,H3640,0):'[1]NKC'!$D$5007,0)+H3640)=16,"",MATCH($C$8,OFFSET([1]NKC!$D$10,H3640,0):'[1]NKC'!$D$5007,0)+H3640)&lt;IF(TYPE(MATCH($C$8,OFFSET([1]NKC!$E$10,H3640,0):'[1]NKC'!$E$5007,0)+H3640)=16,"",MATCH($C$8,OFFSET([1]NKC!$E$10,H3640,0):'[1]NKC'!$E$5007,0)+H3640),IF(TYPE(MATCH($C$8,OFFSET([1]NKC!$D$10,H3640,0):'[1]NKC'!$D$5007,0)+H3640)=16,"",MATCH($C$8,OFFSET([1]NKC!$D$10,H3640,0):'[1]NKC'!$D$5007,0)+H3640),IF(TYPE(MATCH($C$8,OFFSET([1]NKC!$E$10,H3640,0):'[1]NKC'!$E$5007,0)+H3640)=16,"",MATCH($C$8,OFFSET([1]NKC!$E$10,H3640,0):'[1]NKC'!$E$5007,0)+H3640))</f>
        <v/>
      </c>
    </row>
    <row r="3642" spans="1:8" s="52" customFormat="1" ht="14.25" hidden="1">
      <c r="A3642" s="45" t="str">
        <f ca="1">IF($H3642="","",INDEX([1]NKC!$A$10:$A$5007,$H3642))</f>
        <v/>
      </c>
      <c r="B3642" s="46" t="str">
        <f ca="1">IF($H3642="","",INDEX([1]NKC!$B$10:$B$5007,$H3642))</f>
        <v/>
      </c>
      <c r="C3642" s="47" t="str">
        <f ca="1">IF($H3642="","",INDEX([1]NKC!$C$10:$C$5007,$H3642))</f>
        <v/>
      </c>
      <c r="D3642" s="48" t="str">
        <f ca="1">IF(IF($H3642="","",INDEX([1]NKC!$D$10:$D$5007,$H3642))=$C$8,IF($H3642="","",INDEX([1]NKC!$E$10:$E$5007,$H3642)),IF($H3642="","",INDEX([1]NKC!$D$10:$D$5007,$H3642)))</f>
        <v/>
      </c>
      <c r="E3642" s="49" t="str">
        <f ca="1">IF(IF($H3642="","",INDEX([1]NKC!$E$10:$E$5007,$H3642))=$C$8,"",IF($H3642="","",INDEX([1]NKC!$F$10:$F$5007,$H3642)))</f>
        <v/>
      </c>
      <c r="F3642" s="55" t="str">
        <f ca="1">IF(IF($H3642="","",INDEX([1]NKC!$D$10:$D$5007,$H3642))=$C$8,"",IF($H3642="","",INDEX([1]NKC!$F$10:$F$5007,$H3642)))</f>
        <v/>
      </c>
      <c r="G3642" s="50">
        <f ca="1">IF(SUM(E3642:F3642)=0,0,$G$11+SUM(E$12:$E3642)-SUM(F$12:$F3642))</f>
        <v>0</v>
      </c>
      <c r="H3642" s="51" t="str">
        <f ca="1">IF(IF(TYPE(MATCH($C$8,OFFSET([1]NKC!$D$10,H3641,0):'[1]NKC'!$D$5007,0)+H3641)=16,"",MATCH($C$8,OFFSET([1]NKC!$D$10,H3641,0):'[1]NKC'!$D$5007,0)+H3641)&lt;IF(TYPE(MATCH($C$8,OFFSET([1]NKC!$E$10,H3641,0):'[1]NKC'!$E$5007,0)+H3641)=16,"",MATCH($C$8,OFFSET([1]NKC!$E$10,H3641,0):'[1]NKC'!$E$5007,0)+H3641),IF(TYPE(MATCH($C$8,OFFSET([1]NKC!$D$10,H3641,0):'[1]NKC'!$D$5007,0)+H3641)=16,"",MATCH($C$8,OFFSET([1]NKC!$D$10,H3641,0):'[1]NKC'!$D$5007,0)+H3641),IF(TYPE(MATCH($C$8,OFFSET([1]NKC!$E$10,H3641,0):'[1]NKC'!$E$5007,0)+H3641)=16,"",MATCH($C$8,OFFSET([1]NKC!$E$10,H3641,0):'[1]NKC'!$E$5007,0)+H3641))</f>
        <v/>
      </c>
    </row>
    <row r="3643" spans="1:8" s="52" customFormat="1" ht="14.25" hidden="1">
      <c r="A3643" s="45" t="str">
        <f ca="1">IF($H3643="","",INDEX([1]NKC!$A$10:$A$5007,$H3643))</f>
        <v/>
      </c>
      <c r="B3643" s="46" t="str">
        <f ca="1">IF($H3643="","",INDEX([1]NKC!$B$10:$B$5007,$H3643))</f>
        <v/>
      </c>
      <c r="C3643" s="47" t="str">
        <f ca="1">IF($H3643="","",INDEX([1]NKC!$C$10:$C$5007,$H3643))</f>
        <v/>
      </c>
      <c r="D3643" s="48" t="str">
        <f ca="1">IF(IF($H3643="","",INDEX([1]NKC!$D$10:$D$5007,$H3643))=$C$8,IF($H3643="","",INDEX([1]NKC!$E$10:$E$5007,$H3643)),IF($H3643="","",INDEX([1]NKC!$D$10:$D$5007,$H3643)))</f>
        <v/>
      </c>
      <c r="E3643" s="49" t="str">
        <f ca="1">IF(IF($H3643="","",INDEX([1]NKC!$E$10:$E$5007,$H3643))=$C$8,"",IF($H3643="","",INDEX([1]NKC!$F$10:$F$5007,$H3643)))</f>
        <v/>
      </c>
      <c r="F3643" s="55" t="str">
        <f ca="1">IF(IF($H3643="","",INDEX([1]NKC!$D$10:$D$5007,$H3643))=$C$8,"",IF($H3643="","",INDEX([1]NKC!$F$10:$F$5007,$H3643)))</f>
        <v/>
      </c>
      <c r="G3643" s="50">
        <f ca="1">IF(SUM(E3643:F3643)=0,0,$G$11+SUM(E$12:$E3643)-SUM(F$12:$F3643))</f>
        <v>0</v>
      </c>
      <c r="H3643" s="51" t="str">
        <f ca="1">IF(IF(TYPE(MATCH($C$8,OFFSET([1]NKC!$D$10,H3642,0):'[1]NKC'!$D$5007,0)+H3642)=16,"",MATCH($C$8,OFFSET([1]NKC!$D$10,H3642,0):'[1]NKC'!$D$5007,0)+H3642)&lt;IF(TYPE(MATCH($C$8,OFFSET([1]NKC!$E$10,H3642,0):'[1]NKC'!$E$5007,0)+H3642)=16,"",MATCH($C$8,OFFSET([1]NKC!$E$10,H3642,0):'[1]NKC'!$E$5007,0)+H3642),IF(TYPE(MATCH($C$8,OFFSET([1]NKC!$D$10,H3642,0):'[1]NKC'!$D$5007,0)+H3642)=16,"",MATCH($C$8,OFFSET([1]NKC!$D$10,H3642,0):'[1]NKC'!$D$5007,0)+H3642),IF(TYPE(MATCH($C$8,OFFSET([1]NKC!$E$10,H3642,0):'[1]NKC'!$E$5007,0)+H3642)=16,"",MATCH($C$8,OFFSET([1]NKC!$E$10,H3642,0):'[1]NKC'!$E$5007,0)+H3642))</f>
        <v/>
      </c>
    </row>
    <row r="3644" spans="1:8" s="52" customFormat="1" ht="14.25" hidden="1">
      <c r="A3644" s="45" t="str">
        <f ca="1">IF($H3644="","",INDEX([1]NKC!$A$10:$A$5007,$H3644))</f>
        <v/>
      </c>
      <c r="B3644" s="46" t="str">
        <f ca="1">IF($H3644="","",INDEX([1]NKC!$B$10:$B$5007,$H3644))</f>
        <v/>
      </c>
      <c r="C3644" s="47" t="str">
        <f ca="1">IF($H3644="","",INDEX([1]NKC!$C$10:$C$5007,$H3644))</f>
        <v/>
      </c>
      <c r="D3644" s="48" t="str">
        <f ca="1">IF(IF($H3644="","",INDEX([1]NKC!$D$10:$D$5007,$H3644))=$C$8,IF($H3644="","",INDEX([1]NKC!$E$10:$E$5007,$H3644)),IF($H3644="","",INDEX([1]NKC!$D$10:$D$5007,$H3644)))</f>
        <v/>
      </c>
      <c r="E3644" s="49" t="str">
        <f ca="1">IF(IF($H3644="","",INDEX([1]NKC!$E$10:$E$5007,$H3644))=$C$8,"",IF($H3644="","",INDEX([1]NKC!$F$10:$F$5007,$H3644)))</f>
        <v/>
      </c>
      <c r="F3644" s="55" t="str">
        <f ca="1">IF(IF($H3644="","",INDEX([1]NKC!$D$10:$D$5007,$H3644))=$C$8,"",IF($H3644="","",INDEX([1]NKC!$F$10:$F$5007,$H3644)))</f>
        <v/>
      </c>
      <c r="G3644" s="50">
        <f ca="1">IF(SUM(E3644:F3644)=0,0,$G$11+SUM(E$12:$E3644)-SUM(F$12:$F3644))</f>
        <v>0</v>
      </c>
      <c r="H3644" s="51" t="str">
        <f ca="1">IF(IF(TYPE(MATCH($C$8,OFFSET([1]NKC!$D$10,H3643,0):'[1]NKC'!$D$5007,0)+H3643)=16,"",MATCH($C$8,OFFSET([1]NKC!$D$10,H3643,0):'[1]NKC'!$D$5007,0)+H3643)&lt;IF(TYPE(MATCH($C$8,OFFSET([1]NKC!$E$10,H3643,0):'[1]NKC'!$E$5007,0)+H3643)=16,"",MATCH($C$8,OFFSET([1]NKC!$E$10,H3643,0):'[1]NKC'!$E$5007,0)+H3643),IF(TYPE(MATCH($C$8,OFFSET([1]NKC!$D$10,H3643,0):'[1]NKC'!$D$5007,0)+H3643)=16,"",MATCH($C$8,OFFSET([1]NKC!$D$10,H3643,0):'[1]NKC'!$D$5007,0)+H3643),IF(TYPE(MATCH($C$8,OFFSET([1]NKC!$E$10,H3643,0):'[1]NKC'!$E$5007,0)+H3643)=16,"",MATCH($C$8,OFFSET([1]NKC!$E$10,H3643,0):'[1]NKC'!$E$5007,0)+H3643))</f>
        <v/>
      </c>
    </row>
    <row r="3645" spans="1:8" s="52" customFormat="1" ht="14.25" hidden="1">
      <c r="A3645" s="45" t="str">
        <f ca="1">IF($H3645="","",INDEX([1]NKC!$A$10:$A$5007,$H3645))</f>
        <v/>
      </c>
      <c r="B3645" s="46" t="str">
        <f ca="1">IF($H3645="","",INDEX([1]NKC!$B$10:$B$5007,$H3645))</f>
        <v/>
      </c>
      <c r="C3645" s="47" t="str">
        <f ca="1">IF($H3645="","",INDEX([1]NKC!$C$10:$C$5007,$H3645))</f>
        <v/>
      </c>
      <c r="D3645" s="48" t="str">
        <f ca="1">IF(IF($H3645="","",INDEX([1]NKC!$D$10:$D$5007,$H3645))=$C$8,IF($H3645="","",INDEX([1]NKC!$E$10:$E$5007,$H3645)),IF($H3645="","",INDEX([1]NKC!$D$10:$D$5007,$H3645)))</f>
        <v/>
      </c>
      <c r="E3645" s="49" t="str">
        <f ca="1">IF(IF($H3645="","",INDEX([1]NKC!$E$10:$E$5007,$H3645))=$C$8,"",IF($H3645="","",INDEX([1]NKC!$F$10:$F$5007,$H3645)))</f>
        <v/>
      </c>
      <c r="F3645" s="55" t="str">
        <f ca="1">IF(IF($H3645="","",INDEX([1]NKC!$D$10:$D$5007,$H3645))=$C$8,"",IF($H3645="","",INDEX([1]NKC!$F$10:$F$5007,$H3645)))</f>
        <v/>
      </c>
      <c r="G3645" s="50">
        <f ca="1">IF(SUM(E3645:F3645)=0,0,$G$11+SUM(E$12:$E3645)-SUM(F$12:$F3645))</f>
        <v>0</v>
      </c>
      <c r="H3645" s="51" t="str">
        <f ca="1">IF(IF(TYPE(MATCH($C$8,OFFSET([1]NKC!$D$10,H3644,0):'[1]NKC'!$D$5007,0)+H3644)=16,"",MATCH($C$8,OFFSET([1]NKC!$D$10,H3644,0):'[1]NKC'!$D$5007,0)+H3644)&lt;IF(TYPE(MATCH($C$8,OFFSET([1]NKC!$E$10,H3644,0):'[1]NKC'!$E$5007,0)+H3644)=16,"",MATCH($C$8,OFFSET([1]NKC!$E$10,H3644,0):'[1]NKC'!$E$5007,0)+H3644),IF(TYPE(MATCH($C$8,OFFSET([1]NKC!$D$10,H3644,0):'[1]NKC'!$D$5007,0)+H3644)=16,"",MATCH($C$8,OFFSET([1]NKC!$D$10,H3644,0):'[1]NKC'!$D$5007,0)+H3644),IF(TYPE(MATCH($C$8,OFFSET([1]NKC!$E$10,H3644,0):'[1]NKC'!$E$5007,0)+H3644)=16,"",MATCH($C$8,OFFSET([1]NKC!$E$10,H3644,0):'[1]NKC'!$E$5007,0)+H3644))</f>
        <v/>
      </c>
    </row>
    <row r="3646" spans="1:8" s="52" customFormat="1" ht="14.25" hidden="1">
      <c r="A3646" s="45" t="str">
        <f ca="1">IF($H3646="","",INDEX([1]NKC!$A$10:$A$5007,$H3646))</f>
        <v/>
      </c>
      <c r="B3646" s="46" t="str">
        <f ca="1">IF($H3646="","",INDEX([1]NKC!$B$10:$B$5007,$H3646))</f>
        <v/>
      </c>
      <c r="C3646" s="47" t="str">
        <f ca="1">IF($H3646="","",INDEX([1]NKC!$C$10:$C$5007,$H3646))</f>
        <v/>
      </c>
      <c r="D3646" s="48" t="str">
        <f ca="1">IF(IF($H3646="","",INDEX([1]NKC!$D$10:$D$5007,$H3646))=$C$8,IF($H3646="","",INDEX([1]NKC!$E$10:$E$5007,$H3646)),IF($H3646="","",INDEX([1]NKC!$D$10:$D$5007,$H3646)))</f>
        <v/>
      </c>
      <c r="E3646" s="49" t="str">
        <f ca="1">IF(IF($H3646="","",INDEX([1]NKC!$E$10:$E$5007,$H3646))=$C$8,"",IF($H3646="","",INDEX([1]NKC!$F$10:$F$5007,$H3646)))</f>
        <v/>
      </c>
      <c r="F3646" s="55" t="str">
        <f ca="1">IF(IF($H3646="","",INDEX([1]NKC!$D$10:$D$5007,$H3646))=$C$8,"",IF($H3646="","",INDEX([1]NKC!$F$10:$F$5007,$H3646)))</f>
        <v/>
      </c>
      <c r="G3646" s="50">
        <f ca="1">IF(SUM(E3646:F3646)=0,0,$G$11+SUM(E$12:$E3646)-SUM(F$12:$F3646))</f>
        <v>0</v>
      </c>
      <c r="H3646" s="51" t="str">
        <f ca="1">IF(IF(TYPE(MATCH($C$8,OFFSET([1]NKC!$D$10,H3645,0):'[1]NKC'!$D$5007,0)+H3645)=16,"",MATCH($C$8,OFFSET([1]NKC!$D$10,H3645,0):'[1]NKC'!$D$5007,0)+H3645)&lt;IF(TYPE(MATCH($C$8,OFFSET([1]NKC!$E$10,H3645,0):'[1]NKC'!$E$5007,0)+H3645)=16,"",MATCH($C$8,OFFSET([1]NKC!$E$10,H3645,0):'[1]NKC'!$E$5007,0)+H3645),IF(TYPE(MATCH($C$8,OFFSET([1]NKC!$D$10,H3645,0):'[1]NKC'!$D$5007,0)+H3645)=16,"",MATCH($C$8,OFFSET([1]NKC!$D$10,H3645,0):'[1]NKC'!$D$5007,0)+H3645),IF(TYPE(MATCH($C$8,OFFSET([1]NKC!$E$10,H3645,0):'[1]NKC'!$E$5007,0)+H3645)=16,"",MATCH($C$8,OFFSET([1]NKC!$E$10,H3645,0):'[1]NKC'!$E$5007,0)+H3645))</f>
        <v/>
      </c>
    </row>
    <row r="3647" spans="1:8" s="52" customFormat="1" ht="14.25" hidden="1">
      <c r="A3647" s="45" t="str">
        <f ca="1">IF($H3647="","",INDEX([1]NKC!$A$10:$A$5007,$H3647))</f>
        <v/>
      </c>
      <c r="B3647" s="46" t="str">
        <f ca="1">IF($H3647="","",INDEX([1]NKC!$B$10:$B$5007,$H3647))</f>
        <v/>
      </c>
      <c r="C3647" s="47" t="str">
        <f ca="1">IF($H3647="","",INDEX([1]NKC!$C$10:$C$5007,$H3647))</f>
        <v/>
      </c>
      <c r="D3647" s="48" t="str">
        <f ca="1">IF(IF($H3647="","",INDEX([1]NKC!$D$10:$D$5007,$H3647))=$C$8,IF($H3647="","",INDEX([1]NKC!$E$10:$E$5007,$H3647)),IF($H3647="","",INDEX([1]NKC!$D$10:$D$5007,$H3647)))</f>
        <v/>
      </c>
      <c r="E3647" s="49" t="str">
        <f ca="1">IF(IF($H3647="","",INDEX([1]NKC!$E$10:$E$5007,$H3647))=$C$8,"",IF($H3647="","",INDEX([1]NKC!$F$10:$F$5007,$H3647)))</f>
        <v/>
      </c>
      <c r="F3647" s="55" t="str">
        <f ca="1">IF(IF($H3647="","",INDEX([1]NKC!$D$10:$D$5007,$H3647))=$C$8,"",IF($H3647="","",INDEX([1]NKC!$F$10:$F$5007,$H3647)))</f>
        <v/>
      </c>
      <c r="G3647" s="50">
        <f ca="1">IF(SUM(E3647:F3647)=0,0,$G$11+SUM(E$12:$E3647)-SUM(F$12:$F3647))</f>
        <v>0</v>
      </c>
      <c r="H3647" s="51" t="str">
        <f ca="1">IF(IF(TYPE(MATCH($C$8,OFFSET([1]NKC!$D$10,H3646,0):'[1]NKC'!$D$5007,0)+H3646)=16,"",MATCH($C$8,OFFSET([1]NKC!$D$10,H3646,0):'[1]NKC'!$D$5007,0)+H3646)&lt;IF(TYPE(MATCH($C$8,OFFSET([1]NKC!$E$10,H3646,0):'[1]NKC'!$E$5007,0)+H3646)=16,"",MATCH($C$8,OFFSET([1]NKC!$E$10,H3646,0):'[1]NKC'!$E$5007,0)+H3646),IF(TYPE(MATCH($C$8,OFFSET([1]NKC!$D$10,H3646,0):'[1]NKC'!$D$5007,0)+H3646)=16,"",MATCH($C$8,OFFSET([1]NKC!$D$10,H3646,0):'[1]NKC'!$D$5007,0)+H3646),IF(TYPE(MATCH($C$8,OFFSET([1]NKC!$E$10,H3646,0):'[1]NKC'!$E$5007,0)+H3646)=16,"",MATCH($C$8,OFFSET([1]NKC!$E$10,H3646,0):'[1]NKC'!$E$5007,0)+H3646))</f>
        <v/>
      </c>
    </row>
    <row r="3648" spans="1:8" s="52" customFormat="1" ht="14.25" hidden="1">
      <c r="A3648" s="45" t="str">
        <f ca="1">IF($H3648="","",INDEX([1]NKC!$A$10:$A$5007,$H3648))</f>
        <v/>
      </c>
      <c r="B3648" s="46" t="str">
        <f ca="1">IF($H3648="","",INDEX([1]NKC!$B$10:$B$5007,$H3648))</f>
        <v/>
      </c>
      <c r="C3648" s="47" t="str">
        <f ca="1">IF($H3648="","",INDEX([1]NKC!$C$10:$C$5007,$H3648))</f>
        <v/>
      </c>
      <c r="D3648" s="48" t="str">
        <f ca="1">IF(IF($H3648="","",INDEX([1]NKC!$D$10:$D$5007,$H3648))=$C$8,IF($H3648="","",INDEX([1]NKC!$E$10:$E$5007,$H3648)),IF($H3648="","",INDEX([1]NKC!$D$10:$D$5007,$H3648)))</f>
        <v/>
      </c>
      <c r="E3648" s="49" t="str">
        <f ca="1">IF(IF($H3648="","",INDEX([1]NKC!$E$10:$E$5007,$H3648))=$C$8,"",IF($H3648="","",INDEX([1]NKC!$F$10:$F$5007,$H3648)))</f>
        <v/>
      </c>
      <c r="F3648" s="55" t="str">
        <f ca="1">IF(IF($H3648="","",INDEX([1]NKC!$D$10:$D$5007,$H3648))=$C$8,"",IF($H3648="","",INDEX([1]NKC!$F$10:$F$5007,$H3648)))</f>
        <v/>
      </c>
      <c r="G3648" s="50">
        <f ca="1">IF(SUM(E3648:F3648)=0,0,$G$11+SUM(E$12:$E3648)-SUM(F$12:$F3648))</f>
        <v>0</v>
      </c>
      <c r="H3648" s="51" t="str">
        <f ca="1">IF(IF(TYPE(MATCH($C$8,OFFSET([1]NKC!$D$10,H3647,0):'[1]NKC'!$D$5007,0)+H3647)=16,"",MATCH($C$8,OFFSET([1]NKC!$D$10,H3647,0):'[1]NKC'!$D$5007,0)+H3647)&lt;IF(TYPE(MATCH($C$8,OFFSET([1]NKC!$E$10,H3647,0):'[1]NKC'!$E$5007,0)+H3647)=16,"",MATCH($C$8,OFFSET([1]NKC!$E$10,H3647,0):'[1]NKC'!$E$5007,0)+H3647),IF(TYPE(MATCH($C$8,OFFSET([1]NKC!$D$10,H3647,0):'[1]NKC'!$D$5007,0)+H3647)=16,"",MATCH($C$8,OFFSET([1]NKC!$D$10,H3647,0):'[1]NKC'!$D$5007,0)+H3647),IF(TYPE(MATCH($C$8,OFFSET([1]NKC!$E$10,H3647,0):'[1]NKC'!$E$5007,0)+H3647)=16,"",MATCH($C$8,OFFSET([1]NKC!$E$10,H3647,0):'[1]NKC'!$E$5007,0)+H3647))</f>
        <v/>
      </c>
    </row>
    <row r="3649" spans="1:8" s="52" customFormat="1" ht="14.25" hidden="1">
      <c r="A3649" s="45" t="str">
        <f ca="1">IF($H3649="","",INDEX([1]NKC!$A$10:$A$5007,$H3649))</f>
        <v/>
      </c>
      <c r="B3649" s="46" t="str">
        <f ca="1">IF($H3649="","",INDEX([1]NKC!$B$10:$B$5007,$H3649))</f>
        <v/>
      </c>
      <c r="C3649" s="47" t="str">
        <f ca="1">IF($H3649="","",INDEX([1]NKC!$C$10:$C$5007,$H3649))</f>
        <v/>
      </c>
      <c r="D3649" s="48" t="str">
        <f ca="1">IF(IF($H3649="","",INDEX([1]NKC!$D$10:$D$5007,$H3649))=$C$8,IF($H3649="","",INDEX([1]NKC!$E$10:$E$5007,$H3649)),IF($H3649="","",INDEX([1]NKC!$D$10:$D$5007,$H3649)))</f>
        <v/>
      </c>
      <c r="E3649" s="49" t="str">
        <f ca="1">IF(IF($H3649="","",INDEX([1]NKC!$E$10:$E$5007,$H3649))=$C$8,"",IF($H3649="","",INDEX([1]NKC!$F$10:$F$5007,$H3649)))</f>
        <v/>
      </c>
      <c r="F3649" s="55" t="str">
        <f ca="1">IF(IF($H3649="","",INDEX([1]NKC!$D$10:$D$5007,$H3649))=$C$8,"",IF($H3649="","",INDEX([1]NKC!$F$10:$F$5007,$H3649)))</f>
        <v/>
      </c>
      <c r="G3649" s="50">
        <f ca="1">IF(SUM(E3649:F3649)=0,0,$G$11+SUM(E$12:$E3649)-SUM(F$12:$F3649))</f>
        <v>0</v>
      </c>
      <c r="H3649" s="51" t="str">
        <f ca="1">IF(IF(TYPE(MATCH($C$8,OFFSET([1]NKC!$D$10,H3648,0):'[1]NKC'!$D$5007,0)+H3648)=16,"",MATCH($C$8,OFFSET([1]NKC!$D$10,H3648,0):'[1]NKC'!$D$5007,0)+H3648)&lt;IF(TYPE(MATCH($C$8,OFFSET([1]NKC!$E$10,H3648,0):'[1]NKC'!$E$5007,0)+H3648)=16,"",MATCH($C$8,OFFSET([1]NKC!$E$10,H3648,0):'[1]NKC'!$E$5007,0)+H3648),IF(TYPE(MATCH($C$8,OFFSET([1]NKC!$D$10,H3648,0):'[1]NKC'!$D$5007,0)+H3648)=16,"",MATCH($C$8,OFFSET([1]NKC!$D$10,H3648,0):'[1]NKC'!$D$5007,0)+H3648),IF(TYPE(MATCH($C$8,OFFSET([1]NKC!$E$10,H3648,0):'[1]NKC'!$E$5007,0)+H3648)=16,"",MATCH($C$8,OFFSET([1]NKC!$E$10,H3648,0):'[1]NKC'!$E$5007,0)+H3648))</f>
        <v/>
      </c>
    </row>
    <row r="3650" spans="1:8" s="52" customFormat="1" ht="14.25" hidden="1">
      <c r="A3650" s="45" t="str">
        <f ca="1">IF($H3650="","",INDEX([1]NKC!$A$10:$A$5007,$H3650))</f>
        <v/>
      </c>
      <c r="B3650" s="46" t="str">
        <f ca="1">IF($H3650="","",INDEX([1]NKC!$B$10:$B$5007,$H3650))</f>
        <v/>
      </c>
      <c r="C3650" s="47" t="str">
        <f ca="1">IF($H3650="","",INDEX([1]NKC!$C$10:$C$5007,$H3650))</f>
        <v/>
      </c>
      <c r="D3650" s="48" t="str">
        <f ca="1">IF(IF($H3650="","",INDEX([1]NKC!$D$10:$D$5007,$H3650))=$C$8,IF($H3650="","",INDEX([1]NKC!$E$10:$E$5007,$H3650)),IF($H3650="","",INDEX([1]NKC!$D$10:$D$5007,$H3650)))</f>
        <v/>
      </c>
      <c r="E3650" s="49" t="str">
        <f ca="1">IF(IF($H3650="","",INDEX([1]NKC!$E$10:$E$5007,$H3650))=$C$8,"",IF($H3650="","",INDEX([1]NKC!$F$10:$F$5007,$H3650)))</f>
        <v/>
      </c>
      <c r="F3650" s="55" t="str">
        <f ca="1">IF(IF($H3650="","",INDEX([1]NKC!$D$10:$D$5007,$H3650))=$C$8,"",IF($H3650="","",INDEX([1]NKC!$F$10:$F$5007,$H3650)))</f>
        <v/>
      </c>
      <c r="G3650" s="50">
        <f ca="1">IF(SUM(E3650:F3650)=0,0,$G$11+SUM(E$12:$E3650)-SUM(F$12:$F3650))</f>
        <v>0</v>
      </c>
      <c r="H3650" s="51" t="str">
        <f ca="1">IF(IF(TYPE(MATCH($C$8,OFFSET([1]NKC!$D$10,H3649,0):'[1]NKC'!$D$5007,0)+H3649)=16,"",MATCH($C$8,OFFSET([1]NKC!$D$10,H3649,0):'[1]NKC'!$D$5007,0)+H3649)&lt;IF(TYPE(MATCH($C$8,OFFSET([1]NKC!$E$10,H3649,0):'[1]NKC'!$E$5007,0)+H3649)=16,"",MATCH($C$8,OFFSET([1]NKC!$E$10,H3649,0):'[1]NKC'!$E$5007,0)+H3649),IF(TYPE(MATCH($C$8,OFFSET([1]NKC!$D$10,H3649,0):'[1]NKC'!$D$5007,0)+H3649)=16,"",MATCH($C$8,OFFSET([1]NKC!$D$10,H3649,0):'[1]NKC'!$D$5007,0)+H3649),IF(TYPE(MATCH($C$8,OFFSET([1]NKC!$E$10,H3649,0):'[1]NKC'!$E$5007,0)+H3649)=16,"",MATCH($C$8,OFFSET([1]NKC!$E$10,H3649,0):'[1]NKC'!$E$5007,0)+H3649))</f>
        <v/>
      </c>
    </row>
    <row r="3651" spans="1:8" s="52" customFormat="1" ht="14.25" hidden="1">
      <c r="A3651" s="45" t="str">
        <f ca="1">IF($H3651="","",INDEX([1]NKC!$A$10:$A$5007,$H3651))</f>
        <v/>
      </c>
      <c r="B3651" s="46" t="str">
        <f ca="1">IF($H3651="","",INDEX([1]NKC!$B$10:$B$5007,$H3651))</f>
        <v/>
      </c>
      <c r="C3651" s="47" t="str">
        <f ca="1">IF($H3651="","",INDEX([1]NKC!$C$10:$C$5007,$H3651))</f>
        <v/>
      </c>
      <c r="D3651" s="48" t="str">
        <f ca="1">IF(IF($H3651="","",INDEX([1]NKC!$D$10:$D$5007,$H3651))=$C$8,IF($H3651="","",INDEX([1]NKC!$E$10:$E$5007,$H3651)),IF($H3651="","",INDEX([1]NKC!$D$10:$D$5007,$H3651)))</f>
        <v/>
      </c>
      <c r="E3651" s="49" t="str">
        <f ca="1">IF(IF($H3651="","",INDEX([1]NKC!$E$10:$E$5007,$H3651))=$C$8,"",IF($H3651="","",INDEX([1]NKC!$F$10:$F$5007,$H3651)))</f>
        <v/>
      </c>
      <c r="F3651" s="55" t="str">
        <f ca="1">IF(IF($H3651="","",INDEX([1]NKC!$D$10:$D$5007,$H3651))=$C$8,"",IF($H3651="","",INDEX([1]NKC!$F$10:$F$5007,$H3651)))</f>
        <v/>
      </c>
      <c r="G3651" s="50">
        <f ca="1">IF(SUM(E3651:F3651)=0,0,$G$11+SUM(E$12:$E3651)-SUM(F$12:$F3651))</f>
        <v>0</v>
      </c>
      <c r="H3651" s="51" t="str">
        <f ca="1">IF(IF(TYPE(MATCH($C$8,OFFSET([1]NKC!$D$10,H3650,0):'[1]NKC'!$D$5007,0)+H3650)=16,"",MATCH($C$8,OFFSET([1]NKC!$D$10,H3650,0):'[1]NKC'!$D$5007,0)+H3650)&lt;IF(TYPE(MATCH($C$8,OFFSET([1]NKC!$E$10,H3650,0):'[1]NKC'!$E$5007,0)+H3650)=16,"",MATCH($C$8,OFFSET([1]NKC!$E$10,H3650,0):'[1]NKC'!$E$5007,0)+H3650),IF(TYPE(MATCH($C$8,OFFSET([1]NKC!$D$10,H3650,0):'[1]NKC'!$D$5007,0)+H3650)=16,"",MATCH($C$8,OFFSET([1]NKC!$D$10,H3650,0):'[1]NKC'!$D$5007,0)+H3650),IF(TYPE(MATCH($C$8,OFFSET([1]NKC!$E$10,H3650,0):'[1]NKC'!$E$5007,0)+H3650)=16,"",MATCH($C$8,OFFSET([1]NKC!$E$10,H3650,0):'[1]NKC'!$E$5007,0)+H3650))</f>
        <v/>
      </c>
    </row>
    <row r="3652" spans="1:8" s="52" customFormat="1" ht="14.25" hidden="1">
      <c r="A3652" s="45" t="str">
        <f ca="1">IF($H3652="","",INDEX([1]NKC!$A$10:$A$5007,$H3652))</f>
        <v/>
      </c>
      <c r="B3652" s="46" t="str">
        <f ca="1">IF($H3652="","",INDEX([1]NKC!$B$10:$B$5007,$H3652))</f>
        <v/>
      </c>
      <c r="C3652" s="47" t="str">
        <f ca="1">IF($H3652="","",INDEX([1]NKC!$C$10:$C$5007,$H3652))</f>
        <v/>
      </c>
      <c r="D3652" s="48" t="str">
        <f ca="1">IF(IF($H3652="","",INDEX([1]NKC!$D$10:$D$5007,$H3652))=$C$8,IF($H3652="","",INDEX([1]NKC!$E$10:$E$5007,$H3652)),IF($H3652="","",INDEX([1]NKC!$D$10:$D$5007,$H3652)))</f>
        <v/>
      </c>
      <c r="E3652" s="49" t="str">
        <f ca="1">IF(IF($H3652="","",INDEX([1]NKC!$E$10:$E$5007,$H3652))=$C$8,"",IF($H3652="","",INDEX([1]NKC!$F$10:$F$5007,$H3652)))</f>
        <v/>
      </c>
      <c r="F3652" s="55" t="str">
        <f ca="1">IF(IF($H3652="","",INDEX([1]NKC!$D$10:$D$5007,$H3652))=$C$8,"",IF($H3652="","",INDEX([1]NKC!$F$10:$F$5007,$H3652)))</f>
        <v/>
      </c>
      <c r="G3652" s="50">
        <f ca="1">IF(SUM(E3652:F3652)=0,0,$G$11+SUM(E$12:$E3652)-SUM(F$12:$F3652))</f>
        <v>0</v>
      </c>
      <c r="H3652" s="51" t="str">
        <f ca="1">IF(IF(TYPE(MATCH($C$8,OFFSET([1]NKC!$D$10,H3651,0):'[1]NKC'!$D$5007,0)+H3651)=16,"",MATCH($C$8,OFFSET([1]NKC!$D$10,H3651,0):'[1]NKC'!$D$5007,0)+H3651)&lt;IF(TYPE(MATCH($C$8,OFFSET([1]NKC!$E$10,H3651,0):'[1]NKC'!$E$5007,0)+H3651)=16,"",MATCH($C$8,OFFSET([1]NKC!$E$10,H3651,0):'[1]NKC'!$E$5007,0)+H3651),IF(TYPE(MATCH($C$8,OFFSET([1]NKC!$D$10,H3651,0):'[1]NKC'!$D$5007,0)+H3651)=16,"",MATCH($C$8,OFFSET([1]NKC!$D$10,H3651,0):'[1]NKC'!$D$5007,0)+H3651),IF(TYPE(MATCH($C$8,OFFSET([1]NKC!$E$10,H3651,0):'[1]NKC'!$E$5007,0)+H3651)=16,"",MATCH($C$8,OFFSET([1]NKC!$E$10,H3651,0):'[1]NKC'!$E$5007,0)+H3651))</f>
        <v/>
      </c>
    </row>
    <row r="3653" spans="1:8" s="52" customFormat="1" ht="14.25" hidden="1">
      <c r="A3653" s="45" t="str">
        <f ca="1">IF($H3653="","",INDEX([1]NKC!$A$10:$A$5007,$H3653))</f>
        <v/>
      </c>
      <c r="B3653" s="46" t="str">
        <f ca="1">IF($H3653="","",INDEX([1]NKC!$B$10:$B$5007,$H3653))</f>
        <v/>
      </c>
      <c r="C3653" s="47" t="str">
        <f ca="1">IF($H3653="","",INDEX([1]NKC!$C$10:$C$5007,$H3653))</f>
        <v/>
      </c>
      <c r="D3653" s="48" t="str">
        <f ca="1">IF(IF($H3653="","",INDEX([1]NKC!$D$10:$D$5007,$H3653))=$C$8,IF($H3653="","",INDEX([1]NKC!$E$10:$E$5007,$H3653)),IF($H3653="","",INDEX([1]NKC!$D$10:$D$5007,$H3653)))</f>
        <v/>
      </c>
      <c r="E3653" s="49" t="str">
        <f ca="1">IF(IF($H3653="","",INDEX([1]NKC!$E$10:$E$5007,$H3653))=$C$8,"",IF($H3653="","",INDEX([1]NKC!$F$10:$F$5007,$H3653)))</f>
        <v/>
      </c>
      <c r="F3653" s="55" t="str">
        <f ca="1">IF(IF($H3653="","",INDEX([1]NKC!$D$10:$D$5007,$H3653))=$C$8,"",IF($H3653="","",INDEX([1]NKC!$F$10:$F$5007,$H3653)))</f>
        <v/>
      </c>
      <c r="G3653" s="50">
        <f ca="1">IF(SUM(E3653:F3653)=0,0,$G$11+SUM(E$12:$E3653)-SUM(F$12:$F3653))</f>
        <v>0</v>
      </c>
      <c r="H3653" s="51" t="str">
        <f ca="1">IF(IF(TYPE(MATCH($C$8,OFFSET([1]NKC!$D$10,H3652,0):'[1]NKC'!$D$5007,0)+H3652)=16,"",MATCH($C$8,OFFSET([1]NKC!$D$10,H3652,0):'[1]NKC'!$D$5007,0)+H3652)&lt;IF(TYPE(MATCH($C$8,OFFSET([1]NKC!$E$10,H3652,0):'[1]NKC'!$E$5007,0)+H3652)=16,"",MATCH($C$8,OFFSET([1]NKC!$E$10,H3652,0):'[1]NKC'!$E$5007,0)+H3652),IF(TYPE(MATCH($C$8,OFFSET([1]NKC!$D$10,H3652,0):'[1]NKC'!$D$5007,0)+H3652)=16,"",MATCH($C$8,OFFSET([1]NKC!$D$10,H3652,0):'[1]NKC'!$D$5007,0)+H3652),IF(TYPE(MATCH($C$8,OFFSET([1]NKC!$E$10,H3652,0):'[1]NKC'!$E$5007,0)+H3652)=16,"",MATCH($C$8,OFFSET([1]NKC!$E$10,H3652,0):'[1]NKC'!$E$5007,0)+H3652))</f>
        <v/>
      </c>
    </row>
    <row r="3654" spans="1:8" s="52" customFormat="1" ht="14.25" hidden="1">
      <c r="A3654" s="45" t="str">
        <f ca="1">IF($H3654="","",INDEX([1]NKC!$A$10:$A$5007,$H3654))</f>
        <v/>
      </c>
      <c r="B3654" s="46" t="str">
        <f ca="1">IF($H3654="","",INDEX([1]NKC!$B$10:$B$5007,$H3654))</f>
        <v/>
      </c>
      <c r="C3654" s="47" t="str">
        <f ca="1">IF($H3654="","",INDEX([1]NKC!$C$10:$C$5007,$H3654))</f>
        <v/>
      </c>
      <c r="D3654" s="48" t="str">
        <f ca="1">IF(IF($H3654="","",INDEX([1]NKC!$D$10:$D$5007,$H3654))=$C$8,IF($H3654="","",INDEX([1]NKC!$E$10:$E$5007,$H3654)),IF($H3654="","",INDEX([1]NKC!$D$10:$D$5007,$H3654)))</f>
        <v/>
      </c>
      <c r="E3654" s="49" t="str">
        <f ca="1">IF(IF($H3654="","",INDEX([1]NKC!$E$10:$E$5007,$H3654))=$C$8,"",IF($H3654="","",INDEX([1]NKC!$F$10:$F$5007,$H3654)))</f>
        <v/>
      </c>
      <c r="F3654" s="55" t="str">
        <f ca="1">IF(IF($H3654="","",INDEX([1]NKC!$D$10:$D$5007,$H3654))=$C$8,"",IF($H3654="","",INDEX([1]NKC!$F$10:$F$5007,$H3654)))</f>
        <v/>
      </c>
      <c r="G3654" s="50">
        <f ca="1">IF(SUM(E3654:F3654)=0,0,$G$11+SUM(E$12:$E3654)-SUM(F$12:$F3654))</f>
        <v>0</v>
      </c>
      <c r="H3654" s="51" t="str">
        <f ca="1">IF(IF(TYPE(MATCH($C$8,OFFSET([1]NKC!$D$10,H3653,0):'[1]NKC'!$D$5007,0)+H3653)=16,"",MATCH($C$8,OFFSET([1]NKC!$D$10,H3653,0):'[1]NKC'!$D$5007,0)+H3653)&lt;IF(TYPE(MATCH($C$8,OFFSET([1]NKC!$E$10,H3653,0):'[1]NKC'!$E$5007,0)+H3653)=16,"",MATCH($C$8,OFFSET([1]NKC!$E$10,H3653,0):'[1]NKC'!$E$5007,0)+H3653),IF(TYPE(MATCH($C$8,OFFSET([1]NKC!$D$10,H3653,0):'[1]NKC'!$D$5007,0)+H3653)=16,"",MATCH($C$8,OFFSET([1]NKC!$D$10,H3653,0):'[1]NKC'!$D$5007,0)+H3653),IF(TYPE(MATCH($C$8,OFFSET([1]NKC!$E$10,H3653,0):'[1]NKC'!$E$5007,0)+H3653)=16,"",MATCH($C$8,OFFSET([1]NKC!$E$10,H3653,0):'[1]NKC'!$E$5007,0)+H3653))</f>
        <v/>
      </c>
    </row>
    <row r="3655" spans="1:8" s="52" customFormat="1" ht="14.25" hidden="1">
      <c r="A3655" s="45" t="str">
        <f ca="1">IF($H3655="","",INDEX([1]NKC!$A$10:$A$5007,$H3655))</f>
        <v/>
      </c>
      <c r="B3655" s="46" t="str">
        <f ca="1">IF($H3655="","",INDEX([1]NKC!$B$10:$B$5007,$H3655))</f>
        <v/>
      </c>
      <c r="C3655" s="47" t="str">
        <f ca="1">IF($H3655="","",INDEX([1]NKC!$C$10:$C$5007,$H3655))</f>
        <v/>
      </c>
      <c r="D3655" s="48" t="str">
        <f ca="1">IF(IF($H3655="","",INDEX([1]NKC!$D$10:$D$5007,$H3655))=$C$8,IF($H3655="","",INDEX([1]NKC!$E$10:$E$5007,$H3655)),IF($H3655="","",INDEX([1]NKC!$D$10:$D$5007,$H3655)))</f>
        <v/>
      </c>
      <c r="E3655" s="49" t="str">
        <f ca="1">IF(IF($H3655="","",INDEX([1]NKC!$E$10:$E$5007,$H3655))=$C$8,"",IF($H3655="","",INDEX([1]NKC!$F$10:$F$5007,$H3655)))</f>
        <v/>
      </c>
      <c r="F3655" s="55" t="str">
        <f ca="1">IF(IF($H3655="","",INDEX([1]NKC!$D$10:$D$5007,$H3655))=$C$8,"",IF($H3655="","",INDEX([1]NKC!$F$10:$F$5007,$H3655)))</f>
        <v/>
      </c>
      <c r="G3655" s="50">
        <f ca="1">IF(SUM(E3655:F3655)=0,0,$G$11+SUM(E$12:$E3655)-SUM(F$12:$F3655))</f>
        <v>0</v>
      </c>
      <c r="H3655" s="51" t="str">
        <f ca="1">IF(IF(TYPE(MATCH($C$8,OFFSET([1]NKC!$D$10,H3654,0):'[1]NKC'!$D$5007,0)+H3654)=16,"",MATCH($C$8,OFFSET([1]NKC!$D$10,H3654,0):'[1]NKC'!$D$5007,0)+H3654)&lt;IF(TYPE(MATCH($C$8,OFFSET([1]NKC!$E$10,H3654,0):'[1]NKC'!$E$5007,0)+H3654)=16,"",MATCH($C$8,OFFSET([1]NKC!$E$10,H3654,0):'[1]NKC'!$E$5007,0)+H3654),IF(TYPE(MATCH($C$8,OFFSET([1]NKC!$D$10,H3654,0):'[1]NKC'!$D$5007,0)+H3654)=16,"",MATCH($C$8,OFFSET([1]NKC!$D$10,H3654,0):'[1]NKC'!$D$5007,0)+H3654),IF(TYPE(MATCH($C$8,OFFSET([1]NKC!$E$10,H3654,0):'[1]NKC'!$E$5007,0)+H3654)=16,"",MATCH($C$8,OFFSET([1]NKC!$E$10,H3654,0):'[1]NKC'!$E$5007,0)+H3654))</f>
        <v/>
      </c>
    </row>
    <row r="3656" spans="1:8" s="52" customFormat="1" ht="14.25" hidden="1">
      <c r="A3656" s="45" t="str">
        <f ca="1">IF($H3656="","",INDEX([1]NKC!$A$10:$A$5007,$H3656))</f>
        <v/>
      </c>
      <c r="B3656" s="46" t="str">
        <f ca="1">IF($H3656="","",INDEX([1]NKC!$B$10:$B$5007,$H3656))</f>
        <v/>
      </c>
      <c r="C3656" s="47" t="str">
        <f ca="1">IF($H3656="","",INDEX([1]NKC!$C$10:$C$5007,$H3656))</f>
        <v/>
      </c>
      <c r="D3656" s="48" t="str">
        <f ca="1">IF(IF($H3656="","",INDEX([1]NKC!$D$10:$D$5007,$H3656))=$C$8,IF($H3656="","",INDEX([1]NKC!$E$10:$E$5007,$H3656)),IF($H3656="","",INDEX([1]NKC!$D$10:$D$5007,$H3656)))</f>
        <v/>
      </c>
      <c r="E3656" s="49" t="str">
        <f ca="1">IF(IF($H3656="","",INDEX([1]NKC!$E$10:$E$5007,$H3656))=$C$8,"",IF($H3656="","",INDEX([1]NKC!$F$10:$F$5007,$H3656)))</f>
        <v/>
      </c>
      <c r="F3656" s="55" t="str">
        <f ca="1">IF(IF($H3656="","",INDEX([1]NKC!$D$10:$D$5007,$H3656))=$C$8,"",IF($H3656="","",INDEX([1]NKC!$F$10:$F$5007,$H3656)))</f>
        <v/>
      </c>
      <c r="G3656" s="50">
        <f ca="1">IF(SUM(E3656:F3656)=0,0,$G$11+SUM(E$12:$E3656)-SUM(F$12:$F3656))</f>
        <v>0</v>
      </c>
      <c r="H3656" s="51" t="str">
        <f ca="1">IF(IF(TYPE(MATCH($C$8,OFFSET([1]NKC!$D$10,H3655,0):'[1]NKC'!$D$5007,0)+H3655)=16,"",MATCH($C$8,OFFSET([1]NKC!$D$10,H3655,0):'[1]NKC'!$D$5007,0)+H3655)&lt;IF(TYPE(MATCH($C$8,OFFSET([1]NKC!$E$10,H3655,0):'[1]NKC'!$E$5007,0)+H3655)=16,"",MATCH($C$8,OFFSET([1]NKC!$E$10,H3655,0):'[1]NKC'!$E$5007,0)+H3655),IF(TYPE(MATCH($C$8,OFFSET([1]NKC!$D$10,H3655,0):'[1]NKC'!$D$5007,0)+H3655)=16,"",MATCH($C$8,OFFSET([1]NKC!$D$10,H3655,0):'[1]NKC'!$D$5007,0)+H3655),IF(TYPE(MATCH($C$8,OFFSET([1]NKC!$E$10,H3655,0):'[1]NKC'!$E$5007,0)+H3655)=16,"",MATCH($C$8,OFFSET([1]NKC!$E$10,H3655,0):'[1]NKC'!$E$5007,0)+H3655))</f>
        <v/>
      </c>
    </row>
    <row r="3657" spans="1:8" s="52" customFormat="1" ht="14.25" hidden="1">
      <c r="A3657" s="45" t="str">
        <f ca="1">IF($H3657="","",INDEX([1]NKC!$A$10:$A$5007,$H3657))</f>
        <v/>
      </c>
      <c r="B3657" s="46" t="str">
        <f ca="1">IF($H3657="","",INDEX([1]NKC!$B$10:$B$5007,$H3657))</f>
        <v/>
      </c>
      <c r="C3657" s="47" t="str">
        <f ca="1">IF($H3657="","",INDEX([1]NKC!$C$10:$C$5007,$H3657))</f>
        <v/>
      </c>
      <c r="D3657" s="48" t="str">
        <f ca="1">IF(IF($H3657="","",INDEX([1]NKC!$D$10:$D$5007,$H3657))=$C$8,IF($H3657="","",INDEX([1]NKC!$E$10:$E$5007,$H3657)),IF($H3657="","",INDEX([1]NKC!$D$10:$D$5007,$H3657)))</f>
        <v/>
      </c>
      <c r="E3657" s="49" t="str">
        <f ca="1">IF(IF($H3657="","",INDEX([1]NKC!$E$10:$E$5007,$H3657))=$C$8,"",IF($H3657="","",INDEX([1]NKC!$F$10:$F$5007,$H3657)))</f>
        <v/>
      </c>
      <c r="F3657" s="55" t="str">
        <f ca="1">IF(IF($H3657="","",INDEX([1]NKC!$D$10:$D$5007,$H3657))=$C$8,"",IF($H3657="","",INDEX([1]NKC!$F$10:$F$5007,$H3657)))</f>
        <v/>
      </c>
      <c r="G3657" s="50">
        <f ca="1">IF(SUM(E3657:F3657)=0,0,$G$11+SUM(E$12:$E3657)-SUM(F$12:$F3657))</f>
        <v>0</v>
      </c>
      <c r="H3657" s="51" t="str">
        <f ca="1">IF(IF(TYPE(MATCH($C$8,OFFSET([1]NKC!$D$10,H3656,0):'[1]NKC'!$D$5007,0)+H3656)=16,"",MATCH($C$8,OFFSET([1]NKC!$D$10,H3656,0):'[1]NKC'!$D$5007,0)+H3656)&lt;IF(TYPE(MATCH($C$8,OFFSET([1]NKC!$E$10,H3656,0):'[1]NKC'!$E$5007,0)+H3656)=16,"",MATCH($C$8,OFFSET([1]NKC!$E$10,H3656,0):'[1]NKC'!$E$5007,0)+H3656),IF(TYPE(MATCH($C$8,OFFSET([1]NKC!$D$10,H3656,0):'[1]NKC'!$D$5007,0)+H3656)=16,"",MATCH($C$8,OFFSET([1]NKC!$D$10,H3656,0):'[1]NKC'!$D$5007,0)+H3656),IF(TYPE(MATCH($C$8,OFFSET([1]NKC!$E$10,H3656,0):'[1]NKC'!$E$5007,0)+H3656)=16,"",MATCH($C$8,OFFSET([1]NKC!$E$10,H3656,0):'[1]NKC'!$E$5007,0)+H3656))</f>
        <v/>
      </c>
    </row>
    <row r="3658" spans="1:8" s="52" customFormat="1" ht="14.25" hidden="1">
      <c r="A3658" s="45" t="str">
        <f ca="1">IF($H3658="","",INDEX([1]NKC!$A$10:$A$5007,$H3658))</f>
        <v/>
      </c>
      <c r="B3658" s="46" t="str">
        <f ca="1">IF($H3658="","",INDEX([1]NKC!$B$10:$B$5007,$H3658))</f>
        <v/>
      </c>
      <c r="C3658" s="47" t="str">
        <f ca="1">IF($H3658="","",INDEX([1]NKC!$C$10:$C$5007,$H3658))</f>
        <v/>
      </c>
      <c r="D3658" s="48" t="str">
        <f ca="1">IF(IF($H3658="","",INDEX([1]NKC!$D$10:$D$5007,$H3658))=$C$8,IF($H3658="","",INDEX([1]NKC!$E$10:$E$5007,$H3658)),IF($H3658="","",INDEX([1]NKC!$D$10:$D$5007,$H3658)))</f>
        <v/>
      </c>
      <c r="E3658" s="49" t="str">
        <f ca="1">IF(IF($H3658="","",INDEX([1]NKC!$E$10:$E$5007,$H3658))=$C$8,"",IF($H3658="","",INDEX([1]NKC!$F$10:$F$5007,$H3658)))</f>
        <v/>
      </c>
      <c r="F3658" s="55" t="str">
        <f ca="1">IF(IF($H3658="","",INDEX([1]NKC!$D$10:$D$5007,$H3658))=$C$8,"",IF($H3658="","",INDEX([1]NKC!$F$10:$F$5007,$H3658)))</f>
        <v/>
      </c>
      <c r="G3658" s="50">
        <f ca="1">IF(SUM(E3658:F3658)=0,0,$G$11+SUM(E$12:$E3658)-SUM(F$12:$F3658))</f>
        <v>0</v>
      </c>
      <c r="H3658" s="51" t="str">
        <f ca="1">IF(IF(TYPE(MATCH($C$8,OFFSET([1]NKC!$D$10,H3657,0):'[1]NKC'!$D$5007,0)+H3657)=16,"",MATCH($C$8,OFFSET([1]NKC!$D$10,H3657,0):'[1]NKC'!$D$5007,0)+H3657)&lt;IF(TYPE(MATCH($C$8,OFFSET([1]NKC!$E$10,H3657,0):'[1]NKC'!$E$5007,0)+H3657)=16,"",MATCH($C$8,OFFSET([1]NKC!$E$10,H3657,0):'[1]NKC'!$E$5007,0)+H3657),IF(TYPE(MATCH($C$8,OFFSET([1]NKC!$D$10,H3657,0):'[1]NKC'!$D$5007,0)+H3657)=16,"",MATCH($C$8,OFFSET([1]NKC!$D$10,H3657,0):'[1]NKC'!$D$5007,0)+H3657),IF(TYPE(MATCH($C$8,OFFSET([1]NKC!$E$10,H3657,0):'[1]NKC'!$E$5007,0)+H3657)=16,"",MATCH($C$8,OFFSET([1]NKC!$E$10,H3657,0):'[1]NKC'!$E$5007,0)+H3657))</f>
        <v/>
      </c>
    </row>
    <row r="3659" spans="1:8" s="52" customFormat="1" ht="14.25" hidden="1">
      <c r="A3659" s="45" t="str">
        <f ca="1">IF($H3659="","",INDEX([1]NKC!$A$10:$A$5007,$H3659))</f>
        <v/>
      </c>
      <c r="B3659" s="46" t="str">
        <f ca="1">IF($H3659="","",INDEX([1]NKC!$B$10:$B$5007,$H3659))</f>
        <v/>
      </c>
      <c r="C3659" s="47" t="str">
        <f ca="1">IF($H3659="","",INDEX([1]NKC!$C$10:$C$5007,$H3659))</f>
        <v/>
      </c>
      <c r="D3659" s="48" t="str">
        <f ca="1">IF(IF($H3659="","",INDEX([1]NKC!$D$10:$D$5007,$H3659))=$C$8,IF($H3659="","",INDEX([1]NKC!$E$10:$E$5007,$H3659)),IF($H3659="","",INDEX([1]NKC!$D$10:$D$5007,$H3659)))</f>
        <v/>
      </c>
      <c r="E3659" s="49" t="str">
        <f ca="1">IF(IF($H3659="","",INDEX([1]NKC!$E$10:$E$5007,$H3659))=$C$8,"",IF($H3659="","",INDEX([1]NKC!$F$10:$F$5007,$H3659)))</f>
        <v/>
      </c>
      <c r="F3659" s="55" t="str">
        <f ca="1">IF(IF($H3659="","",INDEX([1]NKC!$D$10:$D$5007,$H3659))=$C$8,"",IF($H3659="","",INDEX([1]NKC!$F$10:$F$5007,$H3659)))</f>
        <v/>
      </c>
      <c r="G3659" s="50">
        <f ca="1">IF(SUM(E3659:F3659)=0,0,$G$11+SUM(E$12:$E3659)-SUM(F$12:$F3659))</f>
        <v>0</v>
      </c>
      <c r="H3659" s="51" t="str">
        <f ca="1">IF(IF(TYPE(MATCH($C$8,OFFSET([1]NKC!$D$10,H3658,0):'[1]NKC'!$D$5007,0)+H3658)=16,"",MATCH($C$8,OFFSET([1]NKC!$D$10,H3658,0):'[1]NKC'!$D$5007,0)+H3658)&lt;IF(TYPE(MATCH($C$8,OFFSET([1]NKC!$E$10,H3658,0):'[1]NKC'!$E$5007,0)+H3658)=16,"",MATCH($C$8,OFFSET([1]NKC!$E$10,H3658,0):'[1]NKC'!$E$5007,0)+H3658),IF(TYPE(MATCH($C$8,OFFSET([1]NKC!$D$10,H3658,0):'[1]NKC'!$D$5007,0)+H3658)=16,"",MATCH($C$8,OFFSET([1]NKC!$D$10,H3658,0):'[1]NKC'!$D$5007,0)+H3658),IF(TYPE(MATCH($C$8,OFFSET([1]NKC!$E$10,H3658,0):'[1]NKC'!$E$5007,0)+H3658)=16,"",MATCH($C$8,OFFSET([1]NKC!$E$10,H3658,0):'[1]NKC'!$E$5007,0)+H3658))</f>
        <v/>
      </c>
    </row>
    <row r="3660" spans="1:8" s="52" customFormat="1" ht="14.25" hidden="1">
      <c r="A3660" s="45" t="str">
        <f ca="1">IF($H3660="","",INDEX([1]NKC!$A$10:$A$5007,$H3660))</f>
        <v/>
      </c>
      <c r="B3660" s="46" t="str">
        <f ca="1">IF($H3660="","",INDEX([1]NKC!$B$10:$B$5007,$H3660))</f>
        <v/>
      </c>
      <c r="C3660" s="47" t="str">
        <f ca="1">IF($H3660="","",INDEX([1]NKC!$C$10:$C$5007,$H3660))</f>
        <v/>
      </c>
      <c r="D3660" s="48" t="str">
        <f ca="1">IF(IF($H3660="","",INDEX([1]NKC!$D$10:$D$5007,$H3660))=$C$8,IF($H3660="","",INDEX([1]NKC!$E$10:$E$5007,$H3660)),IF($H3660="","",INDEX([1]NKC!$D$10:$D$5007,$H3660)))</f>
        <v/>
      </c>
      <c r="E3660" s="49" t="str">
        <f ca="1">IF(IF($H3660="","",INDEX([1]NKC!$E$10:$E$5007,$H3660))=$C$8,"",IF($H3660="","",INDEX([1]NKC!$F$10:$F$5007,$H3660)))</f>
        <v/>
      </c>
      <c r="F3660" s="55" t="str">
        <f ca="1">IF(IF($H3660="","",INDEX([1]NKC!$D$10:$D$5007,$H3660))=$C$8,"",IF($H3660="","",INDEX([1]NKC!$F$10:$F$5007,$H3660)))</f>
        <v/>
      </c>
      <c r="G3660" s="50">
        <f ca="1">IF(SUM(E3660:F3660)=0,0,$G$11+SUM(E$12:$E3660)-SUM(F$12:$F3660))</f>
        <v>0</v>
      </c>
      <c r="H3660" s="51" t="str">
        <f ca="1">IF(IF(TYPE(MATCH($C$8,OFFSET([1]NKC!$D$10,H3659,0):'[1]NKC'!$D$5007,0)+H3659)=16,"",MATCH($C$8,OFFSET([1]NKC!$D$10,H3659,0):'[1]NKC'!$D$5007,0)+H3659)&lt;IF(TYPE(MATCH($C$8,OFFSET([1]NKC!$E$10,H3659,0):'[1]NKC'!$E$5007,0)+H3659)=16,"",MATCH($C$8,OFFSET([1]NKC!$E$10,H3659,0):'[1]NKC'!$E$5007,0)+H3659),IF(TYPE(MATCH($C$8,OFFSET([1]NKC!$D$10,H3659,0):'[1]NKC'!$D$5007,0)+H3659)=16,"",MATCH($C$8,OFFSET([1]NKC!$D$10,H3659,0):'[1]NKC'!$D$5007,0)+H3659),IF(TYPE(MATCH($C$8,OFFSET([1]NKC!$E$10,H3659,0):'[1]NKC'!$E$5007,0)+H3659)=16,"",MATCH($C$8,OFFSET([1]NKC!$E$10,H3659,0):'[1]NKC'!$E$5007,0)+H3659))</f>
        <v/>
      </c>
    </row>
    <row r="3661" spans="1:8" s="52" customFormat="1" ht="14.25" hidden="1">
      <c r="A3661" s="45" t="str">
        <f ca="1">IF($H3661="","",INDEX([1]NKC!$A$10:$A$5007,$H3661))</f>
        <v/>
      </c>
      <c r="B3661" s="46" t="str">
        <f ca="1">IF($H3661="","",INDEX([1]NKC!$B$10:$B$5007,$H3661))</f>
        <v/>
      </c>
      <c r="C3661" s="47" t="str">
        <f ca="1">IF($H3661="","",INDEX([1]NKC!$C$10:$C$5007,$H3661))</f>
        <v/>
      </c>
      <c r="D3661" s="48" t="str">
        <f ca="1">IF(IF($H3661="","",INDEX([1]NKC!$D$10:$D$5007,$H3661))=$C$8,IF($H3661="","",INDEX([1]NKC!$E$10:$E$5007,$H3661)),IF($H3661="","",INDEX([1]NKC!$D$10:$D$5007,$H3661)))</f>
        <v/>
      </c>
      <c r="E3661" s="49" t="str">
        <f ca="1">IF(IF($H3661="","",INDEX([1]NKC!$E$10:$E$5007,$H3661))=$C$8,"",IF($H3661="","",INDEX([1]NKC!$F$10:$F$5007,$H3661)))</f>
        <v/>
      </c>
      <c r="F3661" s="55" t="str">
        <f ca="1">IF(IF($H3661="","",INDEX([1]NKC!$D$10:$D$5007,$H3661))=$C$8,"",IF($H3661="","",INDEX([1]NKC!$F$10:$F$5007,$H3661)))</f>
        <v/>
      </c>
      <c r="G3661" s="50">
        <f ca="1">IF(SUM(E3661:F3661)=0,0,$G$11+SUM(E$12:$E3661)-SUM(F$12:$F3661))</f>
        <v>0</v>
      </c>
      <c r="H3661" s="51" t="str">
        <f ca="1">IF(IF(TYPE(MATCH($C$8,OFFSET([1]NKC!$D$10,H3660,0):'[1]NKC'!$D$5007,0)+H3660)=16,"",MATCH($C$8,OFFSET([1]NKC!$D$10,H3660,0):'[1]NKC'!$D$5007,0)+H3660)&lt;IF(TYPE(MATCH($C$8,OFFSET([1]NKC!$E$10,H3660,0):'[1]NKC'!$E$5007,0)+H3660)=16,"",MATCH($C$8,OFFSET([1]NKC!$E$10,H3660,0):'[1]NKC'!$E$5007,0)+H3660),IF(TYPE(MATCH($C$8,OFFSET([1]NKC!$D$10,H3660,0):'[1]NKC'!$D$5007,0)+H3660)=16,"",MATCH($C$8,OFFSET([1]NKC!$D$10,H3660,0):'[1]NKC'!$D$5007,0)+H3660),IF(TYPE(MATCH($C$8,OFFSET([1]NKC!$E$10,H3660,0):'[1]NKC'!$E$5007,0)+H3660)=16,"",MATCH($C$8,OFFSET([1]NKC!$E$10,H3660,0):'[1]NKC'!$E$5007,0)+H3660))</f>
        <v/>
      </c>
    </row>
    <row r="3662" spans="1:8" s="52" customFormat="1" ht="14.25" hidden="1">
      <c r="A3662" s="45" t="str">
        <f ca="1">IF($H3662="","",INDEX([1]NKC!$A$10:$A$5007,$H3662))</f>
        <v/>
      </c>
      <c r="B3662" s="46" t="str">
        <f ca="1">IF($H3662="","",INDEX([1]NKC!$B$10:$B$5007,$H3662))</f>
        <v/>
      </c>
      <c r="C3662" s="47" t="str">
        <f ca="1">IF($H3662="","",INDEX([1]NKC!$C$10:$C$5007,$H3662))</f>
        <v/>
      </c>
      <c r="D3662" s="48" t="str">
        <f ca="1">IF(IF($H3662="","",INDEX([1]NKC!$D$10:$D$5007,$H3662))=$C$8,IF($H3662="","",INDEX([1]NKC!$E$10:$E$5007,$H3662)),IF($H3662="","",INDEX([1]NKC!$D$10:$D$5007,$H3662)))</f>
        <v/>
      </c>
      <c r="E3662" s="49" t="str">
        <f ca="1">IF(IF($H3662="","",INDEX([1]NKC!$E$10:$E$5007,$H3662))=$C$8,"",IF($H3662="","",INDEX([1]NKC!$F$10:$F$5007,$H3662)))</f>
        <v/>
      </c>
      <c r="F3662" s="55" t="str">
        <f ca="1">IF(IF($H3662="","",INDEX([1]NKC!$D$10:$D$5007,$H3662))=$C$8,"",IF($H3662="","",INDEX([1]NKC!$F$10:$F$5007,$H3662)))</f>
        <v/>
      </c>
      <c r="G3662" s="50">
        <f ca="1">IF(SUM(E3662:F3662)=0,0,$G$11+SUM(E$12:$E3662)-SUM(F$12:$F3662))</f>
        <v>0</v>
      </c>
      <c r="H3662" s="51" t="str">
        <f ca="1">IF(IF(TYPE(MATCH($C$8,OFFSET([1]NKC!$D$10,H3661,0):'[1]NKC'!$D$5007,0)+H3661)=16,"",MATCH($C$8,OFFSET([1]NKC!$D$10,H3661,0):'[1]NKC'!$D$5007,0)+H3661)&lt;IF(TYPE(MATCH($C$8,OFFSET([1]NKC!$E$10,H3661,0):'[1]NKC'!$E$5007,0)+H3661)=16,"",MATCH($C$8,OFFSET([1]NKC!$E$10,H3661,0):'[1]NKC'!$E$5007,0)+H3661),IF(TYPE(MATCH($C$8,OFFSET([1]NKC!$D$10,H3661,0):'[1]NKC'!$D$5007,0)+H3661)=16,"",MATCH($C$8,OFFSET([1]NKC!$D$10,H3661,0):'[1]NKC'!$D$5007,0)+H3661),IF(TYPE(MATCH($C$8,OFFSET([1]NKC!$E$10,H3661,0):'[1]NKC'!$E$5007,0)+H3661)=16,"",MATCH($C$8,OFFSET([1]NKC!$E$10,H3661,0):'[1]NKC'!$E$5007,0)+H3661))</f>
        <v/>
      </c>
    </row>
    <row r="3663" spans="1:8" s="52" customFormat="1" ht="14.25" hidden="1">
      <c r="A3663" s="45" t="str">
        <f ca="1">IF($H3663="","",INDEX([1]NKC!$A$10:$A$5007,$H3663))</f>
        <v/>
      </c>
      <c r="B3663" s="46" t="str">
        <f ca="1">IF($H3663="","",INDEX([1]NKC!$B$10:$B$5007,$H3663))</f>
        <v/>
      </c>
      <c r="C3663" s="47" t="str">
        <f ca="1">IF($H3663="","",INDEX([1]NKC!$C$10:$C$5007,$H3663))</f>
        <v/>
      </c>
      <c r="D3663" s="48" t="str">
        <f ca="1">IF(IF($H3663="","",INDEX([1]NKC!$D$10:$D$5007,$H3663))=$C$8,IF($H3663="","",INDEX([1]NKC!$E$10:$E$5007,$H3663)),IF($H3663="","",INDEX([1]NKC!$D$10:$D$5007,$H3663)))</f>
        <v/>
      </c>
      <c r="E3663" s="49" t="str">
        <f ca="1">IF(IF($H3663="","",INDEX([1]NKC!$E$10:$E$5007,$H3663))=$C$8,"",IF($H3663="","",INDEX([1]NKC!$F$10:$F$5007,$H3663)))</f>
        <v/>
      </c>
      <c r="F3663" s="55" t="str">
        <f ca="1">IF(IF($H3663="","",INDEX([1]NKC!$D$10:$D$5007,$H3663))=$C$8,"",IF($H3663="","",INDEX([1]NKC!$F$10:$F$5007,$H3663)))</f>
        <v/>
      </c>
      <c r="G3663" s="50">
        <f ca="1">IF(SUM(E3663:F3663)=0,0,$G$11+SUM(E$12:$E3663)-SUM(F$12:$F3663))</f>
        <v>0</v>
      </c>
      <c r="H3663" s="51" t="str">
        <f ca="1">IF(IF(TYPE(MATCH($C$8,OFFSET([1]NKC!$D$10,H3662,0):'[1]NKC'!$D$5007,0)+H3662)=16,"",MATCH($C$8,OFFSET([1]NKC!$D$10,H3662,0):'[1]NKC'!$D$5007,0)+H3662)&lt;IF(TYPE(MATCH($C$8,OFFSET([1]NKC!$E$10,H3662,0):'[1]NKC'!$E$5007,0)+H3662)=16,"",MATCH($C$8,OFFSET([1]NKC!$E$10,H3662,0):'[1]NKC'!$E$5007,0)+H3662),IF(TYPE(MATCH($C$8,OFFSET([1]NKC!$D$10,H3662,0):'[1]NKC'!$D$5007,0)+H3662)=16,"",MATCH($C$8,OFFSET([1]NKC!$D$10,H3662,0):'[1]NKC'!$D$5007,0)+H3662),IF(TYPE(MATCH($C$8,OFFSET([1]NKC!$E$10,H3662,0):'[1]NKC'!$E$5007,0)+H3662)=16,"",MATCH($C$8,OFFSET([1]NKC!$E$10,H3662,0):'[1]NKC'!$E$5007,0)+H3662))</f>
        <v/>
      </c>
    </row>
    <row r="3664" spans="1:8" s="52" customFormat="1" ht="14.25" hidden="1">
      <c r="A3664" s="45" t="str">
        <f ca="1">IF($H3664="","",INDEX([1]NKC!$A$10:$A$5007,$H3664))</f>
        <v/>
      </c>
      <c r="B3664" s="46" t="str">
        <f ca="1">IF($H3664="","",INDEX([1]NKC!$B$10:$B$5007,$H3664))</f>
        <v/>
      </c>
      <c r="C3664" s="47" t="str">
        <f ca="1">IF($H3664="","",INDEX([1]NKC!$C$10:$C$5007,$H3664))</f>
        <v/>
      </c>
      <c r="D3664" s="48" t="str">
        <f ca="1">IF(IF($H3664="","",INDEX([1]NKC!$D$10:$D$5007,$H3664))=$C$8,IF($H3664="","",INDEX([1]NKC!$E$10:$E$5007,$H3664)),IF($H3664="","",INDEX([1]NKC!$D$10:$D$5007,$H3664)))</f>
        <v/>
      </c>
      <c r="E3664" s="49" t="str">
        <f ca="1">IF(IF($H3664="","",INDEX([1]NKC!$E$10:$E$5007,$H3664))=$C$8,"",IF($H3664="","",INDEX([1]NKC!$F$10:$F$5007,$H3664)))</f>
        <v/>
      </c>
      <c r="F3664" s="55" t="str">
        <f ca="1">IF(IF($H3664="","",INDEX([1]NKC!$D$10:$D$5007,$H3664))=$C$8,"",IF($H3664="","",INDEX([1]NKC!$F$10:$F$5007,$H3664)))</f>
        <v/>
      </c>
      <c r="G3664" s="50">
        <f ca="1">IF(SUM(E3664:F3664)=0,0,$G$11+SUM(E$12:$E3664)-SUM(F$12:$F3664))</f>
        <v>0</v>
      </c>
      <c r="H3664" s="51" t="str">
        <f ca="1">IF(IF(TYPE(MATCH($C$8,OFFSET([1]NKC!$D$10,H3663,0):'[1]NKC'!$D$5007,0)+H3663)=16,"",MATCH($C$8,OFFSET([1]NKC!$D$10,H3663,0):'[1]NKC'!$D$5007,0)+H3663)&lt;IF(TYPE(MATCH($C$8,OFFSET([1]NKC!$E$10,H3663,0):'[1]NKC'!$E$5007,0)+H3663)=16,"",MATCH($C$8,OFFSET([1]NKC!$E$10,H3663,0):'[1]NKC'!$E$5007,0)+H3663),IF(TYPE(MATCH($C$8,OFFSET([1]NKC!$D$10,H3663,0):'[1]NKC'!$D$5007,0)+H3663)=16,"",MATCH($C$8,OFFSET([1]NKC!$D$10,H3663,0):'[1]NKC'!$D$5007,0)+H3663),IF(TYPE(MATCH($C$8,OFFSET([1]NKC!$E$10,H3663,0):'[1]NKC'!$E$5007,0)+H3663)=16,"",MATCH($C$8,OFFSET([1]NKC!$E$10,H3663,0):'[1]NKC'!$E$5007,0)+H3663))</f>
        <v/>
      </c>
    </row>
    <row r="3665" spans="1:8" s="52" customFormat="1" ht="14.25" hidden="1">
      <c r="A3665" s="45" t="str">
        <f ca="1">IF($H3665="","",INDEX([1]NKC!$A$10:$A$5007,$H3665))</f>
        <v/>
      </c>
      <c r="B3665" s="46" t="str">
        <f ca="1">IF($H3665="","",INDEX([1]NKC!$B$10:$B$5007,$H3665))</f>
        <v/>
      </c>
      <c r="C3665" s="47" t="str">
        <f ca="1">IF($H3665="","",INDEX([1]NKC!$C$10:$C$5007,$H3665))</f>
        <v/>
      </c>
      <c r="D3665" s="48" t="str">
        <f ca="1">IF(IF($H3665="","",INDEX([1]NKC!$D$10:$D$5007,$H3665))=$C$8,IF($H3665="","",INDEX([1]NKC!$E$10:$E$5007,$H3665)),IF($H3665="","",INDEX([1]NKC!$D$10:$D$5007,$H3665)))</f>
        <v/>
      </c>
      <c r="E3665" s="49" t="str">
        <f ca="1">IF(IF($H3665="","",INDEX([1]NKC!$E$10:$E$5007,$H3665))=$C$8,"",IF($H3665="","",INDEX([1]NKC!$F$10:$F$5007,$H3665)))</f>
        <v/>
      </c>
      <c r="F3665" s="55" t="str">
        <f ca="1">IF(IF($H3665="","",INDEX([1]NKC!$D$10:$D$5007,$H3665))=$C$8,"",IF($H3665="","",INDEX([1]NKC!$F$10:$F$5007,$H3665)))</f>
        <v/>
      </c>
      <c r="G3665" s="50">
        <f ca="1">IF(SUM(E3665:F3665)=0,0,$G$11+SUM(E$12:$E3665)-SUM(F$12:$F3665))</f>
        <v>0</v>
      </c>
      <c r="H3665" s="51" t="str">
        <f ca="1">IF(IF(TYPE(MATCH($C$8,OFFSET([1]NKC!$D$10,H3664,0):'[1]NKC'!$D$5007,0)+H3664)=16,"",MATCH($C$8,OFFSET([1]NKC!$D$10,H3664,0):'[1]NKC'!$D$5007,0)+H3664)&lt;IF(TYPE(MATCH($C$8,OFFSET([1]NKC!$E$10,H3664,0):'[1]NKC'!$E$5007,0)+H3664)=16,"",MATCH($C$8,OFFSET([1]NKC!$E$10,H3664,0):'[1]NKC'!$E$5007,0)+H3664),IF(TYPE(MATCH($C$8,OFFSET([1]NKC!$D$10,H3664,0):'[1]NKC'!$D$5007,0)+H3664)=16,"",MATCH($C$8,OFFSET([1]NKC!$D$10,H3664,0):'[1]NKC'!$D$5007,0)+H3664),IF(TYPE(MATCH($C$8,OFFSET([1]NKC!$E$10,H3664,0):'[1]NKC'!$E$5007,0)+H3664)=16,"",MATCH($C$8,OFFSET([1]NKC!$E$10,H3664,0):'[1]NKC'!$E$5007,0)+H3664))</f>
        <v/>
      </c>
    </row>
    <row r="3666" spans="1:8" s="52" customFormat="1" ht="14.25" hidden="1">
      <c r="A3666" s="45" t="str">
        <f ca="1">IF($H3666="","",INDEX([1]NKC!$A$10:$A$5007,$H3666))</f>
        <v/>
      </c>
      <c r="B3666" s="46" t="str">
        <f ca="1">IF($H3666="","",INDEX([1]NKC!$B$10:$B$5007,$H3666))</f>
        <v/>
      </c>
      <c r="C3666" s="47" t="str">
        <f ca="1">IF($H3666="","",INDEX([1]NKC!$C$10:$C$5007,$H3666))</f>
        <v/>
      </c>
      <c r="D3666" s="48" t="str">
        <f ca="1">IF(IF($H3666="","",INDEX([1]NKC!$D$10:$D$5007,$H3666))=$C$8,IF($H3666="","",INDEX([1]NKC!$E$10:$E$5007,$H3666)),IF($H3666="","",INDEX([1]NKC!$D$10:$D$5007,$H3666)))</f>
        <v/>
      </c>
      <c r="E3666" s="49" t="str">
        <f ca="1">IF(IF($H3666="","",INDEX([1]NKC!$E$10:$E$5007,$H3666))=$C$8,"",IF($H3666="","",INDEX([1]NKC!$F$10:$F$5007,$H3666)))</f>
        <v/>
      </c>
      <c r="F3666" s="55" t="str">
        <f ca="1">IF(IF($H3666="","",INDEX([1]NKC!$D$10:$D$5007,$H3666))=$C$8,"",IF($H3666="","",INDEX([1]NKC!$F$10:$F$5007,$H3666)))</f>
        <v/>
      </c>
      <c r="G3666" s="50">
        <f ca="1">IF(SUM(E3666:F3666)=0,0,$G$11+SUM(E$12:$E3666)-SUM(F$12:$F3666))</f>
        <v>0</v>
      </c>
      <c r="H3666" s="51" t="str">
        <f ca="1">IF(IF(TYPE(MATCH($C$8,OFFSET([1]NKC!$D$10,H3665,0):'[1]NKC'!$D$5007,0)+H3665)=16,"",MATCH($C$8,OFFSET([1]NKC!$D$10,H3665,0):'[1]NKC'!$D$5007,0)+H3665)&lt;IF(TYPE(MATCH($C$8,OFFSET([1]NKC!$E$10,H3665,0):'[1]NKC'!$E$5007,0)+H3665)=16,"",MATCH($C$8,OFFSET([1]NKC!$E$10,H3665,0):'[1]NKC'!$E$5007,0)+H3665),IF(TYPE(MATCH($C$8,OFFSET([1]NKC!$D$10,H3665,0):'[1]NKC'!$D$5007,0)+H3665)=16,"",MATCH($C$8,OFFSET([1]NKC!$D$10,H3665,0):'[1]NKC'!$D$5007,0)+H3665),IF(TYPE(MATCH($C$8,OFFSET([1]NKC!$E$10,H3665,0):'[1]NKC'!$E$5007,0)+H3665)=16,"",MATCH($C$8,OFFSET([1]NKC!$E$10,H3665,0):'[1]NKC'!$E$5007,0)+H3665))</f>
        <v/>
      </c>
    </row>
    <row r="3667" spans="1:8" s="52" customFormat="1" ht="14.25" hidden="1">
      <c r="A3667" s="45" t="str">
        <f ca="1">IF($H3667="","",INDEX([1]NKC!$A$10:$A$5007,$H3667))</f>
        <v/>
      </c>
      <c r="B3667" s="46" t="str">
        <f ca="1">IF($H3667="","",INDEX([1]NKC!$B$10:$B$5007,$H3667))</f>
        <v/>
      </c>
      <c r="C3667" s="47" t="str">
        <f ca="1">IF($H3667="","",INDEX([1]NKC!$C$10:$C$5007,$H3667))</f>
        <v/>
      </c>
      <c r="D3667" s="48" t="str">
        <f ca="1">IF(IF($H3667="","",INDEX([1]NKC!$D$10:$D$5007,$H3667))=$C$8,IF($H3667="","",INDEX([1]NKC!$E$10:$E$5007,$H3667)),IF($H3667="","",INDEX([1]NKC!$D$10:$D$5007,$H3667)))</f>
        <v/>
      </c>
      <c r="E3667" s="49" t="str">
        <f ca="1">IF(IF($H3667="","",INDEX([1]NKC!$E$10:$E$5007,$H3667))=$C$8,"",IF($H3667="","",INDEX([1]NKC!$F$10:$F$5007,$H3667)))</f>
        <v/>
      </c>
      <c r="F3667" s="55" t="str">
        <f ca="1">IF(IF($H3667="","",INDEX([1]NKC!$D$10:$D$5007,$H3667))=$C$8,"",IF($H3667="","",INDEX([1]NKC!$F$10:$F$5007,$H3667)))</f>
        <v/>
      </c>
      <c r="G3667" s="50">
        <f ca="1">IF(SUM(E3667:F3667)=0,0,$G$11+SUM(E$12:$E3667)-SUM(F$12:$F3667))</f>
        <v>0</v>
      </c>
      <c r="H3667" s="51" t="str">
        <f ca="1">IF(IF(TYPE(MATCH($C$8,OFFSET([1]NKC!$D$10,H3666,0):'[1]NKC'!$D$5007,0)+H3666)=16,"",MATCH($C$8,OFFSET([1]NKC!$D$10,H3666,0):'[1]NKC'!$D$5007,0)+H3666)&lt;IF(TYPE(MATCH($C$8,OFFSET([1]NKC!$E$10,H3666,0):'[1]NKC'!$E$5007,0)+H3666)=16,"",MATCH($C$8,OFFSET([1]NKC!$E$10,H3666,0):'[1]NKC'!$E$5007,0)+H3666),IF(TYPE(MATCH($C$8,OFFSET([1]NKC!$D$10,H3666,0):'[1]NKC'!$D$5007,0)+H3666)=16,"",MATCH($C$8,OFFSET([1]NKC!$D$10,H3666,0):'[1]NKC'!$D$5007,0)+H3666),IF(TYPE(MATCH($C$8,OFFSET([1]NKC!$E$10,H3666,0):'[1]NKC'!$E$5007,0)+H3666)=16,"",MATCH($C$8,OFFSET([1]NKC!$E$10,H3666,0):'[1]NKC'!$E$5007,0)+H3666))</f>
        <v/>
      </c>
    </row>
    <row r="3668" spans="1:8" s="52" customFormat="1" ht="14.25" hidden="1">
      <c r="A3668" s="45" t="str">
        <f ca="1">IF($H3668="","",INDEX([1]NKC!$A$10:$A$5007,$H3668))</f>
        <v/>
      </c>
      <c r="B3668" s="46" t="str">
        <f ca="1">IF($H3668="","",INDEX([1]NKC!$B$10:$B$5007,$H3668))</f>
        <v/>
      </c>
      <c r="C3668" s="47" t="str">
        <f ca="1">IF($H3668="","",INDEX([1]NKC!$C$10:$C$5007,$H3668))</f>
        <v/>
      </c>
      <c r="D3668" s="48" t="str">
        <f ca="1">IF(IF($H3668="","",INDEX([1]NKC!$D$10:$D$5007,$H3668))=$C$8,IF($H3668="","",INDEX([1]NKC!$E$10:$E$5007,$H3668)),IF($H3668="","",INDEX([1]NKC!$D$10:$D$5007,$H3668)))</f>
        <v/>
      </c>
      <c r="E3668" s="49" t="str">
        <f ca="1">IF(IF($H3668="","",INDEX([1]NKC!$E$10:$E$5007,$H3668))=$C$8,"",IF($H3668="","",INDEX([1]NKC!$F$10:$F$5007,$H3668)))</f>
        <v/>
      </c>
      <c r="F3668" s="55" t="str">
        <f ca="1">IF(IF($H3668="","",INDEX([1]NKC!$D$10:$D$5007,$H3668))=$C$8,"",IF($H3668="","",INDEX([1]NKC!$F$10:$F$5007,$H3668)))</f>
        <v/>
      </c>
      <c r="G3668" s="50">
        <f ca="1">IF(SUM(E3668:F3668)=0,0,$G$11+SUM(E$12:$E3668)-SUM(F$12:$F3668))</f>
        <v>0</v>
      </c>
      <c r="H3668" s="51" t="str">
        <f ca="1">IF(IF(TYPE(MATCH($C$8,OFFSET([1]NKC!$D$10,H3667,0):'[1]NKC'!$D$5007,0)+H3667)=16,"",MATCH($C$8,OFFSET([1]NKC!$D$10,H3667,0):'[1]NKC'!$D$5007,0)+H3667)&lt;IF(TYPE(MATCH($C$8,OFFSET([1]NKC!$E$10,H3667,0):'[1]NKC'!$E$5007,0)+H3667)=16,"",MATCH($C$8,OFFSET([1]NKC!$E$10,H3667,0):'[1]NKC'!$E$5007,0)+H3667),IF(TYPE(MATCH($C$8,OFFSET([1]NKC!$D$10,H3667,0):'[1]NKC'!$D$5007,0)+H3667)=16,"",MATCH($C$8,OFFSET([1]NKC!$D$10,H3667,0):'[1]NKC'!$D$5007,0)+H3667),IF(TYPE(MATCH($C$8,OFFSET([1]NKC!$E$10,H3667,0):'[1]NKC'!$E$5007,0)+H3667)=16,"",MATCH($C$8,OFFSET([1]NKC!$E$10,H3667,0):'[1]NKC'!$E$5007,0)+H3667))</f>
        <v/>
      </c>
    </row>
    <row r="3669" spans="1:8" s="52" customFormat="1" ht="14.25" hidden="1">
      <c r="A3669" s="45" t="str">
        <f ca="1">IF($H3669="","",INDEX([1]NKC!$A$10:$A$5007,$H3669))</f>
        <v/>
      </c>
      <c r="B3669" s="46" t="str">
        <f ca="1">IF($H3669="","",INDEX([1]NKC!$B$10:$B$5007,$H3669))</f>
        <v/>
      </c>
      <c r="C3669" s="47" t="str">
        <f ca="1">IF($H3669="","",INDEX([1]NKC!$C$10:$C$5007,$H3669))</f>
        <v/>
      </c>
      <c r="D3669" s="48" t="str">
        <f ca="1">IF(IF($H3669="","",INDEX([1]NKC!$D$10:$D$5007,$H3669))=$C$8,IF($H3669="","",INDEX([1]NKC!$E$10:$E$5007,$H3669)),IF($H3669="","",INDEX([1]NKC!$D$10:$D$5007,$H3669)))</f>
        <v/>
      </c>
      <c r="E3669" s="49" t="str">
        <f ca="1">IF(IF($H3669="","",INDEX([1]NKC!$E$10:$E$5007,$H3669))=$C$8,"",IF($H3669="","",INDEX([1]NKC!$F$10:$F$5007,$H3669)))</f>
        <v/>
      </c>
      <c r="F3669" s="55" t="str">
        <f ca="1">IF(IF($H3669="","",INDEX([1]NKC!$D$10:$D$5007,$H3669))=$C$8,"",IF($H3669="","",INDEX([1]NKC!$F$10:$F$5007,$H3669)))</f>
        <v/>
      </c>
      <c r="G3669" s="50">
        <f ca="1">IF(SUM(E3669:F3669)=0,0,$G$11+SUM(E$12:$E3669)-SUM(F$12:$F3669))</f>
        <v>0</v>
      </c>
      <c r="H3669" s="51" t="str">
        <f ca="1">IF(IF(TYPE(MATCH($C$8,OFFSET([1]NKC!$D$10,H3668,0):'[1]NKC'!$D$5007,0)+H3668)=16,"",MATCH($C$8,OFFSET([1]NKC!$D$10,H3668,0):'[1]NKC'!$D$5007,0)+H3668)&lt;IF(TYPE(MATCH($C$8,OFFSET([1]NKC!$E$10,H3668,0):'[1]NKC'!$E$5007,0)+H3668)=16,"",MATCH($C$8,OFFSET([1]NKC!$E$10,H3668,0):'[1]NKC'!$E$5007,0)+H3668),IF(TYPE(MATCH($C$8,OFFSET([1]NKC!$D$10,H3668,0):'[1]NKC'!$D$5007,0)+H3668)=16,"",MATCH($C$8,OFFSET([1]NKC!$D$10,H3668,0):'[1]NKC'!$D$5007,0)+H3668),IF(TYPE(MATCH($C$8,OFFSET([1]NKC!$E$10,H3668,0):'[1]NKC'!$E$5007,0)+H3668)=16,"",MATCH($C$8,OFFSET([1]NKC!$E$10,H3668,0):'[1]NKC'!$E$5007,0)+H3668))</f>
        <v/>
      </c>
    </row>
    <row r="3670" spans="1:8" s="52" customFormat="1" ht="14.25" hidden="1">
      <c r="A3670" s="45" t="str">
        <f ca="1">IF($H3670="","",INDEX([1]NKC!$A$10:$A$5007,$H3670))</f>
        <v/>
      </c>
      <c r="B3670" s="46" t="str">
        <f ca="1">IF($H3670="","",INDEX([1]NKC!$B$10:$B$5007,$H3670))</f>
        <v/>
      </c>
      <c r="C3670" s="47" t="str">
        <f ca="1">IF($H3670="","",INDEX([1]NKC!$C$10:$C$5007,$H3670))</f>
        <v/>
      </c>
      <c r="D3670" s="48" t="str">
        <f ca="1">IF(IF($H3670="","",INDEX([1]NKC!$D$10:$D$5007,$H3670))=$C$8,IF($H3670="","",INDEX([1]NKC!$E$10:$E$5007,$H3670)),IF($H3670="","",INDEX([1]NKC!$D$10:$D$5007,$H3670)))</f>
        <v/>
      </c>
      <c r="E3670" s="49" t="str">
        <f ca="1">IF(IF($H3670="","",INDEX([1]NKC!$E$10:$E$5007,$H3670))=$C$8,"",IF($H3670="","",INDEX([1]NKC!$F$10:$F$5007,$H3670)))</f>
        <v/>
      </c>
      <c r="F3670" s="55" t="str">
        <f ca="1">IF(IF($H3670="","",INDEX([1]NKC!$D$10:$D$5007,$H3670))=$C$8,"",IF($H3670="","",INDEX([1]NKC!$F$10:$F$5007,$H3670)))</f>
        <v/>
      </c>
      <c r="G3670" s="50">
        <f ca="1">IF(SUM(E3670:F3670)=0,0,$G$11+SUM(E$12:$E3670)-SUM(F$12:$F3670))</f>
        <v>0</v>
      </c>
      <c r="H3670" s="51" t="str">
        <f ca="1">IF(IF(TYPE(MATCH($C$8,OFFSET([1]NKC!$D$10,H3669,0):'[1]NKC'!$D$5007,0)+H3669)=16,"",MATCH($C$8,OFFSET([1]NKC!$D$10,H3669,0):'[1]NKC'!$D$5007,0)+H3669)&lt;IF(TYPE(MATCH($C$8,OFFSET([1]NKC!$E$10,H3669,0):'[1]NKC'!$E$5007,0)+H3669)=16,"",MATCH($C$8,OFFSET([1]NKC!$E$10,H3669,0):'[1]NKC'!$E$5007,0)+H3669),IF(TYPE(MATCH($C$8,OFFSET([1]NKC!$D$10,H3669,0):'[1]NKC'!$D$5007,0)+H3669)=16,"",MATCH($C$8,OFFSET([1]NKC!$D$10,H3669,0):'[1]NKC'!$D$5007,0)+H3669),IF(TYPE(MATCH($C$8,OFFSET([1]NKC!$E$10,H3669,0):'[1]NKC'!$E$5007,0)+H3669)=16,"",MATCH($C$8,OFFSET([1]NKC!$E$10,H3669,0):'[1]NKC'!$E$5007,0)+H3669))</f>
        <v/>
      </c>
    </row>
    <row r="3671" spans="1:8" s="52" customFormat="1" ht="14.25" hidden="1">
      <c r="A3671" s="45" t="str">
        <f ca="1">IF($H3671="","",INDEX([1]NKC!$A$10:$A$5007,$H3671))</f>
        <v/>
      </c>
      <c r="B3671" s="46" t="str">
        <f ca="1">IF($H3671="","",INDEX([1]NKC!$B$10:$B$5007,$H3671))</f>
        <v/>
      </c>
      <c r="C3671" s="47" t="str">
        <f ca="1">IF($H3671="","",INDEX([1]NKC!$C$10:$C$5007,$H3671))</f>
        <v/>
      </c>
      <c r="D3671" s="48" t="str">
        <f ca="1">IF(IF($H3671="","",INDEX([1]NKC!$D$10:$D$5007,$H3671))=$C$8,IF($H3671="","",INDEX([1]NKC!$E$10:$E$5007,$H3671)),IF($H3671="","",INDEX([1]NKC!$D$10:$D$5007,$H3671)))</f>
        <v/>
      </c>
      <c r="E3671" s="49" t="str">
        <f ca="1">IF(IF($H3671="","",INDEX([1]NKC!$E$10:$E$5007,$H3671))=$C$8,"",IF($H3671="","",INDEX([1]NKC!$F$10:$F$5007,$H3671)))</f>
        <v/>
      </c>
      <c r="F3671" s="55" t="str">
        <f ca="1">IF(IF($H3671="","",INDEX([1]NKC!$D$10:$D$5007,$H3671))=$C$8,"",IF($H3671="","",INDEX([1]NKC!$F$10:$F$5007,$H3671)))</f>
        <v/>
      </c>
      <c r="G3671" s="50">
        <f ca="1">IF(SUM(E3671:F3671)=0,0,$G$11+SUM(E$12:$E3671)-SUM(F$12:$F3671))</f>
        <v>0</v>
      </c>
      <c r="H3671" s="51" t="str">
        <f ca="1">IF(IF(TYPE(MATCH($C$8,OFFSET([1]NKC!$D$10,H3670,0):'[1]NKC'!$D$5007,0)+H3670)=16,"",MATCH($C$8,OFFSET([1]NKC!$D$10,H3670,0):'[1]NKC'!$D$5007,0)+H3670)&lt;IF(TYPE(MATCH($C$8,OFFSET([1]NKC!$E$10,H3670,0):'[1]NKC'!$E$5007,0)+H3670)=16,"",MATCH($C$8,OFFSET([1]NKC!$E$10,H3670,0):'[1]NKC'!$E$5007,0)+H3670),IF(TYPE(MATCH($C$8,OFFSET([1]NKC!$D$10,H3670,0):'[1]NKC'!$D$5007,0)+H3670)=16,"",MATCH($C$8,OFFSET([1]NKC!$D$10,H3670,0):'[1]NKC'!$D$5007,0)+H3670),IF(TYPE(MATCH($C$8,OFFSET([1]NKC!$E$10,H3670,0):'[1]NKC'!$E$5007,0)+H3670)=16,"",MATCH($C$8,OFFSET([1]NKC!$E$10,H3670,0):'[1]NKC'!$E$5007,0)+H3670))</f>
        <v/>
      </c>
    </row>
    <row r="3672" spans="1:8" s="52" customFormat="1" ht="14.25" hidden="1">
      <c r="A3672" s="45" t="str">
        <f ca="1">IF($H3672="","",INDEX([1]NKC!$A$10:$A$5007,$H3672))</f>
        <v/>
      </c>
      <c r="B3672" s="46" t="str">
        <f ca="1">IF($H3672="","",INDEX([1]NKC!$B$10:$B$5007,$H3672))</f>
        <v/>
      </c>
      <c r="C3672" s="47" t="str">
        <f ca="1">IF($H3672="","",INDEX([1]NKC!$C$10:$C$5007,$H3672))</f>
        <v/>
      </c>
      <c r="D3672" s="48" t="str">
        <f ca="1">IF(IF($H3672="","",INDEX([1]NKC!$D$10:$D$5007,$H3672))=$C$8,IF($H3672="","",INDEX([1]NKC!$E$10:$E$5007,$H3672)),IF($H3672="","",INDEX([1]NKC!$D$10:$D$5007,$H3672)))</f>
        <v/>
      </c>
      <c r="E3672" s="49" t="str">
        <f ca="1">IF(IF($H3672="","",INDEX([1]NKC!$E$10:$E$5007,$H3672))=$C$8,"",IF($H3672="","",INDEX([1]NKC!$F$10:$F$5007,$H3672)))</f>
        <v/>
      </c>
      <c r="F3672" s="55" t="str">
        <f ca="1">IF(IF($H3672="","",INDEX([1]NKC!$D$10:$D$5007,$H3672))=$C$8,"",IF($H3672="","",INDEX([1]NKC!$F$10:$F$5007,$H3672)))</f>
        <v/>
      </c>
      <c r="G3672" s="50">
        <f ca="1">IF(SUM(E3672:F3672)=0,0,$G$11+SUM(E$12:$E3672)-SUM(F$12:$F3672))</f>
        <v>0</v>
      </c>
      <c r="H3672" s="51" t="str">
        <f ca="1">IF(IF(TYPE(MATCH($C$8,OFFSET([1]NKC!$D$10,H3671,0):'[1]NKC'!$D$5007,0)+H3671)=16,"",MATCH($C$8,OFFSET([1]NKC!$D$10,H3671,0):'[1]NKC'!$D$5007,0)+H3671)&lt;IF(TYPE(MATCH($C$8,OFFSET([1]NKC!$E$10,H3671,0):'[1]NKC'!$E$5007,0)+H3671)=16,"",MATCH($C$8,OFFSET([1]NKC!$E$10,H3671,0):'[1]NKC'!$E$5007,0)+H3671),IF(TYPE(MATCH($C$8,OFFSET([1]NKC!$D$10,H3671,0):'[1]NKC'!$D$5007,0)+H3671)=16,"",MATCH($C$8,OFFSET([1]NKC!$D$10,H3671,0):'[1]NKC'!$D$5007,0)+H3671),IF(TYPE(MATCH($C$8,OFFSET([1]NKC!$E$10,H3671,0):'[1]NKC'!$E$5007,0)+H3671)=16,"",MATCH($C$8,OFFSET([1]NKC!$E$10,H3671,0):'[1]NKC'!$E$5007,0)+H3671))</f>
        <v/>
      </c>
    </row>
    <row r="3673" spans="1:8" s="52" customFormat="1" ht="14.25" hidden="1">
      <c r="A3673" s="45" t="str">
        <f ca="1">IF($H3673="","",INDEX([1]NKC!$A$10:$A$5007,$H3673))</f>
        <v/>
      </c>
      <c r="B3673" s="46" t="str">
        <f ca="1">IF($H3673="","",INDEX([1]NKC!$B$10:$B$5007,$H3673))</f>
        <v/>
      </c>
      <c r="C3673" s="47" t="str">
        <f ca="1">IF($H3673="","",INDEX([1]NKC!$C$10:$C$5007,$H3673))</f>
        <v/>
      </c>
      <c r="D3673" s="48" t="str">
        <f ca="1">IF(IF($H3673="","",INDEX([1]NKC!$D$10:$D$5007,$H3673))=$C$8,IF($H3673="","",INDEX([1]NKC!$E$10:$E$5007,$H3673)),IF($H3673="","",INDEX([1]NKC!$D$10:$D$5007,$H3673)))</f>
        <v/>
      </c>
      <c r="E3673" s="49" t="str">
        <f ca="1">IF(IF($H3673="","",INDEX([1]NKC!$E$10:$E$5007,$H3673))=$C$8,"",IF($H3673="","",INDEX([1]NKC!$F$10:$F$5007,$H3673)))</f>
        <v/>
      </c>
      <c r="F3673" s="55" t="str">
        <f ca="1">IF(IF($H3673="","",INDEX([1]NKC!$D$10:$D$5007,$H3673))=$C$8,"",IF($H3673="","",INDEX([1]NKC!$F$10:$F$5007,$H3673)))</f>
        <v/>
      </c>
      <c r="G3673" s="50">
        <f ca="1">IF(SUM(E3673:F3673)=0,0,$G$11+SUM(E$12:$E3673)-SUM(F$12:$F3673))</f>
        <v>0</v>
      </c>
      <c r="H3673" s="51" t="str">
        <f ca="1">IF(IF(TYPE(MATCH($C$8,OFFSET([1]NKC!$D$10,H3672,0):'[1]NKC'!$D$5007,0)+H3672)=16,"",MATCH($C$8,OFFSET([1]NKC!$D$10,H3672,0):'[1]NKC'!$D$5007,0)+H3672)&lt;IF(TYPE(MATCH($C$8,OFFSET([1]NKC!$E$10,H3672,0):'[1]NKC'!$E$5007,0)+H3672)=16,"",MATCH($C$8,OFFSET([1]NKC!$E$10,H3672,0):'[1]NKC'!$E$5007,0)+H3672),IF(TYPE(MATCH($C$8,OFFSET([1]NKC!$D$10,H3672,0):'[1]NKC'!$D$5007,0)+H3672)=16,"",MATCH($C$8,OFFSET([1]NKC!$D$10,H3672,0):'[1]NKC'!$D$5007,0)+H3672),IF(TYPE(MATCH($C$8,OFFSET([1]NKC!$E$10,H3672,0):'[1]NKC'!$E$5007,0)+H3672)=16,"",MATCH($C$8,OFFSET([1]NKC!$E$10,H3672,0):'[1]NKC'!$E$5007,0)+H3672))</f>
        <v/>
      </c>
    </row>
    <row r="3674" spans="1:8" s="52" customFormat="1" ht="14.25" hidden="1">
      <c r="A3674" s="45" t="str">
        <f ca="1">IF($H3674="","",INDEX([1]NKC!$A$10:$A$5007,$H3674))</f>
        <v/>
      </c>
      <c r="B3674" s="46" t="str">
        <f ca="1">IF($H3674="","",INDEX([1]NKC!$B$10:$B$5007,$H3674))</f>
        <v/>
      </c>
      <c r="C3674" s="47" t="str">
        <f ca="1">IF($H3674="","",INDEX([1]NKC!$C$10:$C$5007,$H3674))</f>
        <v/>
      </c>
      <c r="D3674" s="48" t="str">
        <f ca="1">IF(IF($H3674="","",INDEX([1]NKC!$D$10:$D$5007,$H3674))=$C$8,IF($H3674="","",INDEX([1]NKC!$E$10:$E$5007,$H3674)),IF($H3674="","",INDEX([1]NKC!$D$10:$D$5007,$H3674)))</f>
        <v/>
      </c>
      <c r="E3674" s="49" t="str">
        <f ca="1">IF(IF($H3674="","",INDEX([1]NKC!$E$10:$E$5007,$H3674))=$C$8,"",IF($H3674="","",INDEX([1]NKC!$F$10:$F$5007,$H3674)))</f>
        <v/>
      </c>
      <c r="F3674" s="55" t="str">
        <f ca="1">IF(IF($H3674="","",INDEX([1]NKC!$D$10:$D$5007,$H3674))=$C$8,"",IF($H3674="","",INDEX([1]NKC!$F$10:$F$5007,$H3674)))</f>
        <v/>
      </c>
      <c r="G3674" s="50">
        <f ca="1">IF(SUM(E3674:F3674)=0,0,$G$11+SUM(E$12:$E3674)-SUM(F$12:$F3674))</f>
        <v>0</v>
      </c>
      <c r="H3674" s="51" t="str">
        <f ca="1">IF(IF(TYPE(MATCH($C$8,OFFSET([1]NKC!$D$10,H3673,0):'[1]NKC'!$D$5007,0)+H3673)=16,"",MATCH($C$8,OFFSET([1]NKC!$D$10,H3673,0):'[1]NKC'!$D$5007,0)+H3673)&lt;IF(TYPE(MATCH($C$8,OFFSET([1]NKC!$E$10,H3673,0):'[1]NKC'!$E$5007,0)+H3673)=16,"",MATCH($C$8,OFFSET([1]NKC!$E$10,H3673,0):'[1]NKC'!$E$5007,0)+H3673),IF(TYPE(MATCH($C$8,OFFSET([1]NKC!$D$10,H3673,0):'[1]NKC'!$D$5007,0)+H3673)=16,"",MATCH($C$8,OFFSET([1]NKC!$D$10,H3673,0):'[1]NKC'!$D$5007,0)+H3673),IF(TYPE(MATCH($C$8,OFFSET([1]NKC!$E$10,H3673,0):'[1]NKC'!$E$5007,0)+H3673)=16,"",MATCH($C$8,OFFSET([1]NKC!$E$10,H3673,0):'[1]NKC'!$E$5007,0)+H3673))</f>
        <v/>
      </c>
    </row>
    <row r="3675" spans="1:8" s="52" customFormat="1" ht="14.25" hidden="1">
      <c r="A3675" s="45" t="str">
        <f ca="1">IF($H3675="","",INDEX([1]NKC!$A$10:$A$5007,$H3675))</f>
        <v/>
      </c>
      <c r="B3675" s="46" t="str">
        <f ca="1">IF($H3675="","",INDEX([1]NKC!$B$10:$B$5007,$H3675))</f>
        <v/>
      </c>
      <c r="C3675" s="47" t="str">
        <f ca="1">IF($H3675="","",INDEX([1]NKC!$C$10:$C$5007,$H3675))</f>
        <v/>
      </c>
      <c r="D3675" s="48" t="str">
        <f ca="1">IF(IF($H3675="","",INDEX([1]NKC!$D$10:$D$5007,$H3675))=$C$8,IF($H3675="","",INDEX([1]NKC!$E$10:$E$5007,$H3675)),IF($H3675="","",INDEX([1]NKC!$D$10:$D$5007,$H3675)))</f>
        <v/>
      </c>
      <c r="E3675" s="49" t="str">
        <f ca="1">IF(IF($H3675="","",INDEX([1]NKC!$E$10:$E$5007,$H3675))=$C$8,"",IF($H3675="","",INDEX([1]NKC!$F$10:$F$5007,$H3675)))</f>
        <v/>
      </c>
      <c r="F3675" s="55" t="str">
        <f ca="1">IF(IF($H3675="","",INDEX([1]NKC!$D$10:$D$5007,$H3675))=$C$8,"",IF($H3675="","",INDEX([1]NKC!$F$10:$F$5007,$H3675)))</f>
        <v/>
      </c>
      <c r="G3675" s="50">
        <f ca="1">IF(SUM(E3675:F3675)=0,0,$G$11+SUM(E$12:$E3675)-SUM(F$12:$F3675))</f>
        <v>0</v>
      </c>
      <c r="H3675" s="51" t="str">
        <f ca="1">IF(IF(TYPE(MATCH($C$8,OFFSET([1]NKC!$D$10,H3674,0):'[1]NKC'!$D$5007,0)+H3674)=16,"",MATCH($C$8,OFFSET([1]NKC!$D$10,H3674,0):'[1]NKC'!$D$5007,0)+H3674)&lt;IF(TYPE(MATCH($C$8,OFFSET([1]NKC!$E$10,H3674,0):'[1]NKC'!$E$5007,0)+H3674)=16,"",MATCH($C$8,OFFSET([1]NKC!$E$10,H3674,0):'[1]NKC'!$E$5007,0)+H3674),IF(TYPE(MATCH($C$8,OFFSET([1]NKC!$D$10,H3674,0):'[1]NKC'!$D$5007,0)+H3674)=16,"",MATCH($C$8,OFFSET([1]NKC!$D$10,H3674,0):'[1]NKC'!$D$5007,0)+H3674),IF(TYPE(MATCH($C$8,OFFSET([1]NKC!$E$10,H3674,0):'[1]NKC'!$E$5007,0)+H3674)=16,"",MATCH($C$8,OFFSET([1]NKC!$E$10,H3674,0):'[1]NKC'!$E$5007,0)+H3674))</f>
        <v/>
      </c>
    </row>
    <row r="3676" spans="1:8" s="52" customFormat="1" ht="14.25" hidden="1">
      <c r="A3676" s="45" t="str">
        <f ca="1">IF($H3676="","",INDEX([1]NKC!$A$10:$A$5007,$H3676))</f>
        <v/>
      </c>
      <c r="B3676" s="46" t="str">
        <f ca="1">IF($H3676="","",INDEX([1]NKC!$B$10:$B$5007,$H3676))</f>
        <v/>
      </c>
      <c r="C3676" s="47" t="str">
        <f ca="1">IF($H3676="","",INDEX([1]NKC!$C$10:$C$5007,$H3676))</f>
        <v/>
      </c>
      <c r="D3676" s="48" t="str">
        <f ca="1">IF(IF($H3676="","",INDEX([1]NKC!$D$10:$D$5007,$H3676))=$C$8,IF($H3676="","",INDEX([1]NKC!$E$10:$E$5007,$H3676)),IF($H3676="","",INDEX([1]NKC!$D$10:$D$5007,$H3676)))</f>
        <v/>
      </c>
      <c r="E3676" s="49" t="str">
        <f ca="1">IF(IF($H3676="","",INDEX([1]NKC!$E$10:$E$5007,$H3676))=$C$8,"",IF($H3676="","",INDEX([1]NKC!$F$10:$F$5007,$H3676)))</f>
        <v/>
      </c>
      <c r="F3676" s="55" t="str">
        <f ca="1">IF(IF($H3676="","",INDEX([1]NKC!$D$10:$D$5007,$H3676))=$C$8,"",IF($H3676="","",INDEX([1]NKC!$F$10:$F$5007,$H3676)))</f>
        <v/>
      </c>
      <c r="G3676" s="50">
        <f ca="1">IF(SUM(E3676:F3676)=0,0,$G$11+SUM(E$12:$E3676)-SUM(F$12:$F3676))</f>
        <v>0</v>
      </c>
      <c r="H3676" s="51" t="str">
        <f ca="1">IF(IF(TYPE(MATCH($C$8,OFFSET([1]NKC!$D$10,H3675,0):'[1]NKC'!$D$5007,0)+H3675)=16,"",MATCH($C$8,OFFSET([1]NKC!$D$10,H3675,0):'[1]NKC'!$D$5007,0)+H3675)&lt;IF(TYPE(MATCH($C$8,OFFSET([1]NKC!$E$10,H3675,0):'[1]NKC'!$E$5007,0)+H3675)=16,"",MATCH($C$8,OFFSET([1]NKC!$E$10,H3675,0):'[1]NKC'!$E$5007,0)+H3675),IF(TYPE(MATCH($C$8,OFFSET([1]NKC!$D$10,H3675,0):'[1]NKC'!$D$5007,0)+H3675)=16,"",MATCH($C$8,OFFSET([1]NKC!$D$10,H3675,0):'[1]NKC'!$D$5007,0)+H3675),IF(TYPE(MATCH($C$8,OFFSET([1]NKC!$E$10,H3675,0):'[1]NKC'!$E$5007,0)+H3675)=16,"",MATCH($C$8,OFFSET([1]NKC!$E$10,H3675,0):'[1]NKC'!$E$5007,0)+H3675))</f>
        <v/>
      </c>
    </row>
    <row r="3677" spans="1:8" s="52" customFormat="1" ht="14.25" hidden="1">
      <c r="A3677" s="45" t="str">
        <f ca="1">IF($H3677="","",INDEX([1]NKC!$A$10:$A$5007,$H3677))</f>
        <v/>
      </c>
      <c r="B3677" s="46" t="str">
        <f ca="1">IF($H3677="","",INDEX([1]NKC!$B$10:$B$5007,$H3677))</f>
        <v/>
      </c>
      <c r="C3677" s="47" t="str">
        <f ca="1">IF($H3677="","",INDEX([1]NKC!$C$10:$C$5007,$H3677))</f>
        <v/>
      </c>
      <c r="D3677" s="48" t="str">
        <f ca="1">IF(IF($H3677="","",INDEX([1]NKC!$D$10:$D$5007,$H3677))=$C$8,IF($H3677="","",INDEX([1]NKC!$E$10:$E$5007,$H3677)),IF($H3677="","",INDEX([1]NKC!$D$10:$D$5007,$H3677)))</f>
        <v/>
      </c>
      <c r="E3677" s="49" t="str">
        <f ca="1">IF(IF($H3677="","",INDEX([1]NKC!$E$10:$E$5007,$H3677))=$C$8,"",IF($H3677="","",INDEX([1]NKC!$F$10:$F$5007,$H3677)))</f>
        <v/>
      </c>
      <c r="F3677" s="55" t="str">
        <f ca="1">IF(IF($H3677="","",INDEX([1]NKC!$D$10:$D$5007,$H3677))=$C$8,"",IF($H3677="","",INDEX([1]NKC!$F$10:$F$5007,$H3677)))</f>
        <v/>
      </c>
      <c r="G3677" s="50">
        <f ca="1">IF(SUM(E3677:F3677)=0,0,$G$11+SUM(E$12:$E3677)-SUM(F$12:$F3677))</f>
        <v>0</v>
      </c>
      <c r="H3677" s="51" t="str">
        <f ca="1">IF(IF(TYPE(MATCH($C$8,OFFSET([1]NKC!$D$10,H3676,0):'[1]NKC'!$D$5007,0)+H3676)=16,"",MATCH($C$8,OFFSET([1]NKC!$D$10,H3676,0):'[1]NKC'!$D$5007,0)+H3676)&lt;IF(TYPE(MATCH($C$8,OFFSET([1]NKC!$E$10,H3676,0):'[1]NKC'!$E$5007,0)+H3676)=16,"",MATCH($C$8,OFFSET([1]NKC!$E$10,H3676,0):'[1]NKC'!$E$5007,0)+H3676),IF(TYPE(MATCH($C$8,OFFSET([1]NKC!$D$10,H3676,0):'[1]NKC'!$D$5007,0)+H3676)=16,"",MATCH($C$8,OFFSET([1]NKC!$D$10,H3676,0):'[1]NKC'!$D$5007,0)+H3676),IF(TYPE(MATCH($C$8,OFFSET([1]NKC!$E$10,H3676,0):'[1]NKC'!$E$5007,0)+H3676)=16,"",MATCH($C$8,OFFSET([1]NKC!$E$10,H3676,0):'[1]NKC'!$E$5007,0)+H3676))</f>
        <v/>
      </c>
    </row>
    <row r="3678" spans="1:8" s="52" customFormat="1" ht="14.25" hidden="1">
      <c r="A3678" s="45" t="str">
        <f ca="1">IF($H3678="","",INDEX([1]NKC!$A$10:$A$5007,$H3678))</f>
        <v/>
      </c>
      <c r="B3678" s="46" t="str">
        <f ca="1">IF($H3678="","",INDEX([1]NKC!$B$10:$B$5007,$H3678))</f>
        <v/>
      </c>
      <c r="C3678" s="47" t="str">
        <f ca="1">IF($H3678="","",INDEX([1]NKC!$C$10:$C$5007,$H3678))</f>
        <v/>
      </c>
      <c r="D3678" s="48" t="str">
        <f ca="1">IF(IF($H3678="","",INDEX([1]NKC!$D$10:$D$5007,$H3678))=$C$8,IF($H3678="","",INDEX([1]NKC!$E$10:$E$5007,$H3678)),IF($H3678="","",INDEX([1]NKC!$D$10:$D$5007,$H3678)))</f>
        <v/>
      </c>
      <c r="E3678" s="49" t="str">
        <f ca="1">IF(IF($H3678="","",INDEX([1]NKC!$E$10:$E$5007,$H3678))=$C$8,"",IF($H3678="","",INDEX([1]NKC!$F$10:$F$5007,$H3678)))</f>
        <v/>
      </c>
      <c r="F3678" s="55" t="str">
        <f ca="1">IF(IF($H3678="","",INDEX([1]NKC!$D$10:$D$5007,$H3678))=$C$8,"",IF($H3678="","",INDEX([1]NKC!$F$10:$F$5007,$H3678)))</f>
        <v/>
      </c>
      <c r="G3678" s="50">
        <f ca="1">IF(SUM(E3678:F3678)=0,0,$G$11+SUM(E$12:$E3678)-SUM(F$12:$F3678))</f>
        <v>0</v>
      </c>
      <c r="H3678" s="51" t="str">
        <f ca="1">IF(IF(TYPE(MATCH($C$8,OFFSET([1]NKC!$D$10,H3677,0):'[1]NKC'!$D$5007,0)+H3677)=16,"",MATCH($C$8,OFFSET([1]NKC!$D$10,H3677,0):'[1]NKC'!$D$5007,0)+H3677)&lt;IF(TYPE(MATCH($C$8,OFFSET([1]NKC!$E$10,H3677,0):'[1]NKC'!$E$5007,0)+H3677)=16,"",MATCH($C$8,OFFSET([1]NKC!$E$10,H3677,0):'[1]NKC'!$E$5007,0)+H3677),IF(TYPE(MATCH($C$8,OFFSET([1]NKC!$D$10,H3677,0):'[1]NKC'!$D$5007,0)+H3677)=16,"",MATCH($C$8,OFFSET([1]NKC!$D$10,H3677,0):'[1]NKC'!$D$5007,0)+H3677),IF(TYPE(MATCH($C$8,OFFSET([1]NKC!$E$10,H3677,0):'[1]NKC'!$E$5007,0)+H3677)=16,"",MATCH($C$8,OFFSET([1]NKC!$E$10,H3677,0):'[1]NKC'!$E$5007,0)+H3677))</f>
        <v/>
      </c>
    </row>
    <row r="3679" spans="1:8" s="52" customFormat="1" ht="14.25" hidden="1">
      <c r="A3679" s="45" t="str">
        <f ca="1">IF($H3679="","",INDEX([1]NKC!$A$10:$A$5007,$H3679))</f>
        <v/>
      </c>
      <c r="B3679" s="46" t="str">
        <f ca="1">IF($H3679="","",INDEX([1]NKC!$B$10:$B$5007,$H3679))</f>
        <v/>
      </c>
      <c r="C3679" s="47" t="str">
        <f ca="1">IF($H3679="","",INDEX([1]NKC!$C$10:$C$5007,$H3679))</f>
        <v/>
      </c>
      <c r="D3679" s="48" t="str">
        <f ca="1">IF(IF($H3679="","",INDEX([1]NKC!$D$10:$D$5007,$H3679))=$C$8,IF($H3679="","",INDEX([1]NKC!$E$10:$E$5007,$H3679)),IF($H3679="","",INDEX([1]NKC!$D$10:$D$5007,$H3679)))</f>
        <v/>
      </c>
      <c r="E3679" s="49" t="str">
        <f ca="1">IF(IF($H3679="","",INDEX([1]NKC!$E$10:$E$5007,$H3679))=$C$8,"",IF($H3679="","",INDEX([1]NKC!$F$10:$F$5007,$H3679)))</f>
        <v/>
      </c>
      <c r="F3679" s="55" t="str">
        <f ca="1">IF(IF($H3679="","",INDEX([1]NKC!$D$10:$D$5007,$H3679))=$C$8,"",IF($H3679="","",INDEX([1]NKC!$F$10:$F$5007,$H3679)))</f>
        <v/>
      </c>
      <c r="G3679" s="50">
        <f ca="1">IF(SUM(E3679:F3679)=0,0,$G$11+SUM(E$12:$E3679)-SUM(F$12:$F3679))</f>
        <v>0</v>
      </c>
      <c r="H3679" s="51" t="str">
        <f ca="1">IF(IF(TYPE(MATCH($C$8,OFFSET([1]NKC!$D$10,H3678,0):'[1]NKC'!$D$5007,0)+H3678)=16,"",MATCH($C$8,OFFSET([1]NKC!$D$10,H3678,0):'[1]NKC'!$D$5007,0)+H3678)&lt;IF(TYPE(MATCH($C$8,OFFSET([1]NKC!$E$10,H3678,0):'[1]NKC'!$E$5007,0)+H3678)=16,"",MATCH($C$8,OFFSET([1]NKC!$E$10,H3678,0):'[1]NKC'!$E$5007,0)+H3678),IF(TYPE(MATCH($C$8,OFFSET([1]NKC!$D$10,H3678,0):'[1]NKC'!$D$5007,0)+H3678)=16,"",MATCH($C$8,OFFSET([1]NKC!$D$10,H3678,0):'[1]NKC'!$D$5007,0)+H3678),IF(TYPE(MATCH($C$8,OFFSET([1]NKC!$E$10,H3678,0):'[1]NKC'!$E$5007,0)+H3678)=16,"",MATCH($C$8,OFFSET([1]NKC!$E$10,H3678,0):'[1]NKC'!$E$5007,0)+H3678))</f>
        <v/>
      </c>
    </row>
    <row r="3680" spans="1:8" s="52" customFormat="1" ht="14.25" hidden="1">
      <c r="A3680" s="45" t="str">
        <f ca="1">IF($H3680="","",INDEX([1]NKC!$A$10:$A$5007,$H3680))</f>
        <v/>
      </c>
      <c r="B3680" s="46" t="str">
        <f ca="1">IF($H3680="","",INDEX([1]NKC!$B$10:$B$5007,$H3680))</f>
        <v/>
      </c>
      <c r="C3680" s="47" t="str">
        <f ca="1">IF($H3680="","",INDEX([1]NKC!$C$10:$C$5007,$H3680))</f>
        <v/>
      </c>
      <c r="D3680" s="48" t="str">
        <f ca="1">IF(IF($H3680="","",INDEX([1]NKC!$D$10:$D$5007,$H3680))=$C$8,IF($H3680="","",INDEX([1]NKC!$E$10:$E$5007,$H3680)),IF($H3680="","",INDEX([1]NKC!$D$10:$D$5007,$H3680)))</f>
        <v/>
      </c>
      <c r="E3680" s="49" t="str">
        <f ca="1">IF(IF($H3680="","",INDEX([1]NKC!$E$10:$E$5007,$H3680))=$C$8,"",IF($H3680="","",INDEX([1]NKC!$F$10:$F$5007,$H3680)))</f>
        <v/>
      </c>
      <c r="F3680" s="55" t="str">
        <f ca="1">IF(IF($H3680="","",INDEX([1]NKC!$D$10:$D$5007,$H3680))=$C$8,"",IF($H3680="","",INDEX([1]NKC!$F$10:$F$5007,$H3680)))</f>
        <v/>
      </c>
      <c r="G3680" s="50">
        <f ca="1">IF(SUM(E3680:F3680)=0,0,$G$11+SUM(E$12:$E3680)-SUM(F$12:$F3680))</f>
        <v>0</v>
      </c>
      <c r="H3680" s="51" t="str">
        <f ca="1">IF(IF(TYPE(MATCH($C$8,OFFSET([1]NKC!$D$10,H3679,0):'[1]NKC'!$D$5007,0)+H3679)=16,"",MATCH($C$8,OFFSET([1]NKC!$D$10,H3679,0):'[1]NKC'!$D$5007,0)+H3679)&lt;IF(TYPE(MATCH($C$8,OFFSET([1]NKC!$E$10,H3679,0):'[1]NKC'!$E$5007,0)+H3679)=16,"",MATCH($C$8,OFFSET([1]NKC!$E$10,H3679,0):'[1]NKC'!$E$5007,0)+H3679),IF(TYPE(MATCH($C$8,OFFSET([1]NKC!$D$10,H3679,0):'[1]NKC'!$D$5007,0)+H3679)=16,"",MATCH($C$8,OFFSET([1]NKC!$D$10,H3679,0):'[1]NKC'!$D$5007,0)+H3679),IF(TYPE(MATCH($C$8,OFFSET([1]NKC!$E$10,H3679,0):'[1]NKC'!$E$5007,0)+H3679)=16,"",MATCH($C$8,OFFSET([1]NKC!$E$10,H3679,0):'[1]NKC'!$E$5007,0)+H3679))</f>
        <v/>
      </c>
    </row>
    <row r="3681" spans="1:8" s="52" customFormat="1" ht="14.25" hidden="1">
      <c r="A3681" s="45" t="str">
        <f ca="1">IF($H3681="","",INDEX([1]NKC!$A$10:$A$5007,$H3681))</f>
        <v/>
      </c>
      <c r="B3681" s="46" t="str">
        <f ca="1">IF($H3681="","",INDEX([1]NKC!$B$10:$B$5007,$H3681))</f>
        <v/>
      </c>
      <c r="C3681" s="47" t="str">
        <f ca="1">IF($H3681="","",INDEX([1]NKC!$C$10:$C$5007,$H3681))</f>
        <v/>
      </c>
      <c r="D3681" s="48" t="str">
        <f ca="1">IF(IF($H3681="","",INDEX([1]NKC!$D$10:$D$5007,$H3681))=$C$8,IF($H3681="","",INDEX([1]NKC!$E$10:$E$5007,$H3681)),IF($H3681="","",INDEX([1]NKC!$D$10:$D$5007,$H3681)))</f>
        <v/>
      </c>
      <c r="E3681" s="49" t="str">
        <f ca="1">IF(IF($H3681="","",INDEX([1]NKC!$E$10:$E$5007,$H3681))=$C$8,"",IF($H3681="","",INDEX([1]NKC!$F$10:$F$5007,$H3681)))</f>
        <v/>
      </c>
      <c r="F3681" s="55" t="str">
        <f ca="1">IF(IF($H3681="","",INDEX([1]NKC!$D$10:$D$5007,$H3681))=$C$8,"",IF($H3681="","",INDEX([1]NKC!$F$10:$F$5007,$H3681)))</f>
        <v/>
      </c>
      <c r="G3681" s="50">
        <f ca="1">IF(SUM(E3681:F3681)=0,0,$G$11+SUM(E$12:$E3681)-SUM(F$12:$F3681))</f>
        <v>0</v>
      </c>
      <c r="H3681" s="51" t="str">
        <f ca="1">IF(IF(TYPE(MATCH($C$8,OFFSET([1]NKC!$D$10,H3680,0):'[1]NKC'!$D$5007,0)+H3680)=16,"",MATCH($C$8,OFFSET([1]NKC!$D$10,H3680,0):'[1]NKC'!$D$5007,0)+H3680)&lt;IF(TYPE(MATCH($C$8,OFFSET([1]NKC!$E$10,H3680,0):'[1]NKC'!$E$5007,0)+H3680)=16,"",MATCH($C$8,OFFSET([1]NKC!$E$10,H3680,0):'[1]NKC'!$E$5007,0)+H3680),IF(TYPE(MATCH($C$8,OFFSET([1]NKC!$D$10,H3680,0):'[1]NKC'!$D$5007,0)+H3680)=16,"",MATCH($C$8,OFFSET([1]NKC!$D$10,H3680,0):'[1]NKC'!$D$5007,0)+H3680),IF(TYPE(MATCH($C$8,OFFSET([1]NKC!$E$10,H3680,0):'[1]NKC'!$E$5007,0)+H3680)=16,"",MATCH($C$8,OFFSET([1]NKC!$E$10,H3680,0):'[1]NKC'!$E$5007,0)+H3680))</f>
        <v/>
      </c>
    </row>
    <row r="3682" spans="1:8" s="52" customFormat="1" ht="14.25" hidden="1">
      <c r="A3682" s="45" t="str">
        <f ca="1">IF($H3682="","",INDEX([1]NKC!$A$10:$A$5007,$H3682))</f>
        <v/>
      </c>
      <c r="B3682" s="46" t="str">
        <f ca="1">IF($H3682="","",INDEX([1]NKC!$B$10:$B$5007,$H3682))</f>
        <v/>
      </c>
      <c r="C3682" s="47" t="str">
        <f ca="1">IF($H3682="","",INDEX([1]NKC!$C$10:$C$5007,$H3682))</f>
        <v/>
      </c>
      <c r="D3682" s="48" t="str">
        <f ca="1">IF(IF($H3682="","",INDEX([1]NKC!$D$10:$D$5007,$H3682))=$C$8,IF($H3682="","",INDEX([1]NKC!$E$10:$E$5007,$H3682)),IF($H3682="","",INDEX([1]NKC!$D$10:$D$5007,$H3682)))</f>
        <v/>
      </c>
      <c r="E3682" s="49" t="str">
        <f ca="1">IF(IF($H3682="","",INDEX([1]NKC!$E$10:$E$5007,$H3682))=$C$8,"",IF($H3682="","",INDEX([1]NKC!$F$10:$F$5007,$H3682)))</f>
        <v/>
      </c>
      <c r="F3682" s="55" t="str">
        <f ca="1">IF(IF($H3682="","",INDEX([1]NKC!$D$10:$D$5007,$H3682))=$C$8,"",IF($H3682="","",INDEX([1]NKC!$F$10:$F$5007,$H3682)))</f>
        <v/>
      </c>
      <c r="G3682" s="50">
        <f ca="1">IF(SUM(E3682:F3682)=0,0,$G$11+SUM(E$12:$E3682)-SUM(F$12:$F3682))</f>
        <v>0</v>
      </c>
      <c r="H3682" s="51" t="str">
        <f ca="1">IF(IF(TYPE(MATCH($C$8,OFFSET([1]NKC!$D$10,H3681,0):'[1]NKC'!$D$5007,0)+H3681)=16,"",MATCH($C$8,OFFSET([1]NKC!$D$10,H3681,0):'[1]NKC'!$D$5007,0)+H3681)&lt;IF(TYPE(MATCH($C$8,OFFSET([1]NKC!$E$10,H3681,0):'[1]NKC'!$E$5007,0)+H3681)=16,"",MATCH($C$8,OFFSET([1]NKC!$E$10,H3681,0):'[1]NKC'!$E$5007,0)+H3681),IF(TYPE(MATCH($C$8,OFFSET([1]NKC!$D$10,H3681,0):'[1]NKC'!$D$5007,0)+H3681)=16,"",MATCH($C$8,OFFSET([1]NKC!$D$10,H3681,0):'[1]NKC'!$D$5007,0)+H3681),IF(TYPE(MATCH($C$8,OFFSET([1]NKC!$E$10,H3681,0):'[1]NKC'!$E$5007,0)+H3681)=16,"",MATCH($C$8,OFFSET([1]NKC!$E$10,H3681,0):'[1]NKC'!$E$5007,0)+H3681))</f>
        <v/>
      </c>
    </row>
    <row r="3683" spans="1:8" s="52" customFormat="1" ht="14.25" hidden="1">
      <c r="A3683" s="45" t="str">
        <f ca="1">IF($H3683="","",INDEX([1]NKC!$A$10:$A$5007,$H3683))</f>
        <v/>
      </c>
      <c r="B3683" s="46" t="str">
        <f ca="1">IF($H3683="","",INDEX([1]NKC!$B$10:$B$5007,$H3683))</f>
        <v/>
      </c>
      <c r="C3683" s="47" t="str">
        <f ca="1">IF($H3683="","",INDEX([1]NKC!$C$10:$C$5007,$H3683))</f>
        <v/>
      </c>
      <c r="D3683" s="48" t="str">
        <f ca="1">IF(IF($H3683="","",INDEX([1]NKC!$D$10:$D$5007,$H3683))=$C$8,IF($H3683="","",INDEX([1]NKC!$E$10:$E$5007,$H3683)),IF($H3683="","",INDEX([1]NKC!$D$10:$D$5007,$H3683)))</f>
        <v/>
      </c>
      <c r="E3683" s="49" t="str">
        <f ca="1">IF(IF($H3683="","",INDEX([1]NKC!$E$10:$E$5007,$H3683))=$C$8,"",IF($H3683="","",INDEX([1]NKC!$F$10:$F$5007,$H3683)))</f>
        <v/>
      </c>
      <c r="F3683" s="55" t="str">
        <f ca="1">IF(IF($H3683="","",INDEX([1]NKC!$D$10:$D$5007,$H3683))=$C$8,"",IF($H3683="","",INDEX([1]NKC!$F$10:$F$5007,$H3683)))</f>
        <v/>
      </c>
      <c r="G3683" s="50">
        <f ca="1">IF(SUM(E3683:F3683)=0,0,$G$11+SUM(E$12:$E3683)-SUM(F$12:$F3683))</f>
        <v>0</v>
      </c>
      <c r="H3683" s="51" t="str">
        <f ca="1">IF(IF(TYPE(MATCH($C$8,OFFSET([1]NKC!$D$10,H3682,0):'[1]NKC'!$D$5007,0)+H3682)=16,"",MATCH($C$8,OFFSET([1]NKC!$D$10,H3682,0):'[1]NKC'!$D$5007,0)+H3682)&lt;IF(TYPE(MATCH($C$8,OFFSET([1]NKC!$E$10,H3682,0):'[1]NKC'!$E$5007,0)+H3682)=16,"",MATCH($C$8,OFFSET([1]NKC!$E$10,H3682,0):'[1]NKC'!$E$5007,0)+H3682),IF(TYPE(MATCH($C$8,OFFSET([1]NKC!$D$10,H3682,0):'[1]NKC'!$D$5007,0)+H3682)=16,"",MATCH($C$8,OFFSET([1]NKC!$D$10,H3682,0):'[1]NKC'!$D$5007,0)+H3682),IF(TYPE(MATCH($C$8,OFFSET([1]NKC!$E$10,H3682,0):'[1]NKC'!$E$5007,0)+H3682)=16,"",MATCH($C$8,OFFSET([1]NKC!$E$10,H3682,0):'[1]NKC'!$E$5007,0)+H3682))</f>
        <v/>
      </c>
    </row>
    <row r="3684" spans="1:8" s="52" customFormat="1" ht="14.25" hidden="1">
      <c r="A3684" s="45" t="str">
        <f ca="1">IF($H3684="","",INDEX([1]NKC!$A$10:$A$5007,$H3684))</f>
        <v/>
      </c>
      <c r="B3684" s="46" t="str">
        <f ca="1">IF($H3684="","",INDEX([1]NKC!$B$10:$B$5007,$H3684))</f>
        <v/>
      </c>
      <c r="C3684" s="47" t="str">
        <f ca="1">IF($H3684="","",INDEX([1]NKC!$C$10:$C$5007,$H3684))</f>
        <v/>
      </c>
      <c r="D3684" s="48" t="str">
        <f ca="1">IF(IF($H3684="","",INDEX([1]NKC!$D$10:$D$5007,$H3684))=$C$8,IF($H3684="","",INDEX([1]NKC!$E$10:$E$5007,$H3684)),IF($H3684="","",INDEX([1]NKC!$D$10:$D$5007,$H3684)))</f>
        <v/>
      </c>
      <c r="E3684" s="49" t="str">
        <f ca="1">IF(IF($H3684="","",INDEX([1]NKC!$E$10:$E$5007,$H3684))=$C$8,"",IF($H3684="","",INDEX([1]NKC!$F$10:$F$5007,$H3684)))</f>
        <v/>
      </c>
      <c r="F3684" s="55" t="str">
        <f ca="1">IF(IF($H3684="","",INDEX([1]NKC!$D$10:$D$5007,$H3684))=$C$8,"",IF($H3684="","",INDEX([1]NKC!$F$10:$F$5007,$H3684)))</f>
        <v/>
      </c>
      <c r="G3684" s="50">
        <f ca="1">IF(SUM(E3684:F3684)=0,0,$G$11+SUM(E$12:$E3684)-SUM(F$12:$F3684))</f>
        <v>0</v>
      </c>
      <c r="H3684" s="51" t="str">
        <f ca="1">IF(IF(TYPE(MATCH($C$8,OFFSET([1]NKC!$D$10,H3683,0):'[1]NKC'!$D$5007,0)+H3683)=16,"",MATCH($C$8,OFFSET([1]NKC!$D$10,H3683,0):'[1]NKC'!$D$5007,0)+H3683)&lt;IF(TYPE(MATCH($C$8,OFFSET([1]NKC!$E$10,H3683,0):'[1]NKC'!$E$5007,0)+H3683)=16,"",MATCH($C$8,OFFSET([1]NKC!$E$10,H3683,0):'[1]NKC'!$E$5007,0)+H3683),IF(TYPE(MATCH($C$8,OFFSET([1]NKC!$D$10,H3683,0):'[1]NKC'!$D$5007,0)+H3683)=16,"",MATCH($C$8,OFFSET([1]NKC!$D$10,H3683,0):'[1]NKC'!$D$5007,0)+H3683),IF(TYPE(MATCH($C$8,OFFSET([1]NKC!$E$10,H3683,0):'[1]NKC'!$E$5007,0)+H3683)=16,"",MATCH($C$8,OFFSET([1]NKC!$E$10,H3683,0):'[1]NKC'!$E$5007,0)+H3683))</f>
        <v/>
      </c>
    </row>
    <row r="3685" spans="1:8" s="52" customFormat="1" ht="14.25" hidden="1">
      <c r="A3685" s="45" t="str">
        <f ca="1">IF($H3685="","",INDEX([1]NKC!$A$10:$A$5007,$H3685))</f>
        <v/>
      </c>
      <c r="B3685" s="46" t="str">
        <f ca="1">IF($H3685="","",INDEX([1]NKC!$B$10:$B$5007,$H3685))</f>
        <v/>
      </c>
      <c r="C3685" s="47" t="str">
        <f ca="1">IF($H3685="","",INDEX([1]NKC!$C$10:$C$5007,$H3685))</f>
        <v/>
      </c>
      <c r="D3685" s="48" t="str">
        <f ca="1">IF(IF($H3685="","",INDEX([1]NKC!$D$10:$D$5007,$H3685))=$C$8,IF($H3685="","",INDEX([1]NKC!$E$10:$E$5007,$H3685)),IF($H3685="","",INDEX([1]NKC!$D$10:$D$5007,$H3685)))</f>
        <v/>
      </c>
      <c r="E3685" s="49" t="str">
        <f ca="1">IF(IF($H3685="","",INDEX([1]NKC!$E$10:$E$5007,$H3685))=$C$8,"",IF($H3685="","",INDEX([1]NKC!$F$10:$F$5007,$H3685)))</f>
        <v/>
      </c>
      <c r="F3685" s="55" t="str">
        <f ca="1">IF(IF($H3685="","",INDEX([1]NKC!$D$10:$D$5007,$H3685))=$C$8,"",IF($H3685="","",INDEX([1]NKC!$F$10:$F$5007,$H3685)))</f>
        <v/>
      </c>
      <c r="G3685" s="50">
        <f ca="1">IF(SUM(E3685:F3685)=0,0,$G$11+SUM(E$12:$E3685)-SUM(F$12:$F3685))</f>
        <v>0</v>
      </c>
      <c r="H3685" s="51" t="str">
        <f ca="1">IF(IF(TYPE(MATCH($C$8,OFFSET([1]NKC!$D$10,H3684,0):'[1]NKC'!$D$5007,0)+H3684)=16,"",MATCH($C$8,OFFSET([1]NKC!$D$10,H3684,0):'[1]NKC'!$D$5007,0)+H3684)&lt;IF(TYPE(MATCH($C$8,OFFSET([1]NKC!$E$10,H3684,0):'[1]NKC'!$E$5007,0)+H3684)=16,"",MATCH($C$8,OFFSET([1]NKC!$E$10,H3684,0):'[1]NKC'!$E$5007,0)+H3684),IF(TYPE(MATCH($C$8,OFFSET([1]NKC!$D$10,H3684,0):'[1]NKC'!$D$5007,0)+H3684)=16,"",MATCH($C$8,OFFSET([1]NKC!$D$10,H3684,0):'[1]NKC'!$D$5007,0)+H3684),IF(TYPE(MATCH($C$8,OFFSET([1]NKC!$E$10,H3684,0):'[1]NKC'!$E$5007,0)+H3684)=16,"",MATCH($C$8,OFFSET([1]NKC!$E$10,H3684,0):'[1]NKC'!$E$5007,0)+H3684))</f>
        <v/>
      </c>
    </row>
    <row r="3686" spans="1:8" s="52" customFormat="1" ht="14.25" hidden="1">
      <c r="A3686" s="45" t="str">
        <f ca="1">IF($H3686="","",INDEX([1]NKC!$A$10:$A$5007,$H3686))</f>
        <v/>
      </c>
      <c r="B3686" s="46" t="str">
        <f ca="1">IF($H3686="","",INDEX([1]NKC!$B$10:$B$5007,$H3686))</f>
        <v/>
      </c>
      <c r="C3686" s="47" t="str">
        <f ca="1">IF($H3686="","",INDEX([1]NKC!$C$10:$C$5007,$H3686))</f>
        <v/>
      </c>
      <c r="D3686" s="48" t="str">
        <f ca="1">IF(IF($H3686="","",INDEX([1]NKC!$D$10:$D$5007,$H3686))=$C$8,IF($H3686="","",INDEX([1]NKC!$E$10:$E$5007,$H3686)),IF($H3686="","",INDEX([1]NKC!$D$10:$D$5007,$H3686)))</f>
        <v/>
      </c>
      <c r="E3686" s="49" t="str">
        <f ca="1">IF(IF($H3686="","",INDEX([1]NKC!$E$10:$E$5007,$H3686))=$C$8,"",IF($H3686="","",INDEX([1]NKC!$F$10:$F$5007,$H3686)))</f>
        <v/>
      </c>
      <c r="F3686" s="55" t="str">
        <f ca="1">IF(IF($H3686="","",INDEX([1]NKC!$D$10:$D$5007,$H3686))=$C$8,"",IF($H3686="","",INDEX([1]NKC!$F$10:$F$5007,$H3686)))</f>
        <v/>
      </c>
      <c r="G3686" s="50">
        <f ca="1">IF(SUM(E3686:F3686)=0,0,$G$11+SUM(E$12:$E3686)-SUM(F$12:$F3686))</f>
        <v>0</v>
      </c>
      <c r="H3686" s="51" t="str">
        <f ca="1">IF(IF(TYPE(MATCH($C$8,OFFSET([1]NKC!$D$10,H3685,0):'[1]NKC'!$D$5007,0)+H3685)=16,"",MATCH($C$8,OFFSET([1]NKC!$D$10,H3685,0):'[1]NKC'!$D$5007,0)+H3685)&lt;IF(TYPE(MATCH($C$8,OFFSET([1]NKC!$E$10,H3685,0):'[1]NKC'!$E$5007,0)+H3685)=16,"",MATCH($C$8,OFFSET([1]NKC!$E$10,H3685,0):'[1]NKC'!$E$5007,0)+H3685),IF(TYPE(MATCH($C$8,OFFSET([1]NKC!$D$10,H3685,0):'[1]NKC'!$D$5007,0)+H3685)=16,"",MATCH($C$8,OFFSET([1]NKC!$D$10,H3685,0):'[1]NKC'!$D$5007,0)+H3685),IF(TYPE(MATCH($C$8,OFFSET([1]NKC!$E$10,H3685,0):'[1]NKC'!$E$5007,0)+H3685)=16,"",MATCH($C$8,OFFSET([1]NKC!$E$10,H3685,0):'[1]NKC'!$E$5007,0)+H3685))</f>
        <v/>
      </c>
    </row>
    <row r="3687" spans="1:8" s="52" customFormat="1" ht="14.25" hidden="1">
      <c r="A3687" s="45" t="str">
        <f ca="1">IF($H3687="","",INDEX([1]NKC!$A$10:$A$5007,$H3687))</f>
        <v/>
      </c>
      <c r="B3687" s="46" t="str">
        <f ca="1">IF($H3687="","",INDEX([1]NKC!$B$10:$B$5007,$H3687))</f>
        <v/>
      </c>
      <c r="C3687" s="47" t="str">
        <f ca="1">IF($H3687="","",INDEX([1]NKC!$C$10:$C$5007,$H3687))</f>
        <v/>
      </c>
      <c r="D3687" s="48" t="str">
        <f ca="1">IF(IF($H3687="","",INDEX([1]NKC!$D$10:$D$5007,$H3687))=$C$8,IF($H3687="","",INDEX([1]NKC!$E$10:$E$5007,$H3687)),IF($H3687="","",INDEX([1]NKC!$D$10:$D$5007,$H3687)))</f>
        <v/>
      </c>
      <c r="E3687" s="49" t="str">
        <f ca="1">IF(IF($H3687="","",INDEX([1]NKC!$E$10:$E$5007,$H3687))=$C$8,"",IF($H3687="","",INDEX([1]NKC!$F$10:$F$5007,$H3687)))</f>
        <v/>
      </c>
      <c r="F3687" s="55" t="str">
        <f ca="1">IF(IF($H3687="","",INDEX([1]NKC!$D$10:$D$5007,$H3687))=$C$8,"",IF($H3687="","",INDEX([1]NKC!$F$10:$F$5007,$H3687)))</f>
        <v/>
      </c>
      <c r="G3687" s="50">
        <f ca="1">IF(SUM(E3687:F3687)=0,0,$G$11+SUM(E$12:$E3687)-SUM(F$12:$F3687))</f>
        <v>0</v>
      </c>
      <c r="H3687" s="51" t="str">
        <f ca="1">IF(IF(TYPE(MATCH($C$8,OFFSET([1]NKC!$D$10,H3686,0):'[1]NKC'!$D$5007,0)+H3686)=16,"",MATCH($C$8,OFFSET([1]NKC!$D$10,H3686,0):'[1]NKC'!$D$5007,0)+H3686)&lt;IF(TYPE(MATCH($C$8,OFFSET([1]NKC!$E$10,H3686,0):'[1]NKC'!$E$5007,0)+H3686)=16,"",MATCH($C$8,OFFSET([1]NKC!$E$10,H3686,0):'[1]NKC'!$E$5007,0)+H3686),IF(TYPE(MATCH($C$8,OFFSET([1]NKC!$D$10,H3686,0):'[1]NKC'!$D$5007,0)+H3686)=16,"",MATCH($C$8,OFFSET([1]NKC!$D$10,H3686,0):'[1]NKC'!$D$5007,0)+H3686),IF(TYPE(MATCH($C$8,OFFSET([1]NKC!$E$10,H3686,0):'[1]NKC'!$E$5007,0)+H3686)=16,"",MATCH($C$8,OFFSET([1]NKC!$E$10,H3686,0):'[1]NKC'!$E$5007,0)+H3686))</f>
        <v/>
      </c>
    </row>
    <row r="3688" spans="1:8" s="52" customFormat="1" ht="14.25" hidden="1">
      <c r="A3688" s="45" t="str">
        <f ca="1">IF($H3688="","",INDEX([1]NKC!$A$10:$A$5007,$H3688))</f>
        <v/>
      </c>
      <c r="B3688" s="46" t="str">
        <f ca="1">IF($H3688="","",INDEX([1]NKC!$B$10:$B$5007,$H3688))</f>
        <v/>
      </c>
      <c r="C3688" s="47" t="str">
        <f ca="1">IF($H3688="","",INDEX([1]NKC!$C$10:$C$5007,$H3688))</f>
        <v/>
      </c>
      <c r="D3688" s="48" t="str">
        <f ca="1">IF(IF($H3688="","",INDEX([1]NKC!$D$10:$D$5007,$H3688))=$C$8,IF($H3688="","",INDEX([1]NKC!$E$10:$E$5007,$H3688)),IF($H3688="","",INDEX([1]NKC!$D$10:$D$5007,$H3688)))</f>
        <v/>
      </c>
      <c r="E3688" s="49" t="str">
        <f ca="1">IF(IF($H3688="","",INDEX([1]NKC!$E$10:$E$5007,$H3688))=$C$8,"",IF($H3688="","",INDEX([1]NKC!$F$10:$F$5007,$H3688)))</f>
        <v/>
      </c>
      <c r="F3688" s="55" t="str">
        <f ca="1">IF(IF($H3688="","",INDEX([1]NKC!$D$10:$D$5007,$H3688))=$C$8,"",IF($H3688="","",INDEX([1]NKC!$F$10:$F$5007,$H3688)))</f>
        <v/>
      </c>
      <c r="G3688" s="50">
        <f ca="1">IF(SUM(E3688:F3688)=0,0,$G$11+SUM(E$12:$E3688)-SUM(F$12:$F3688))</f>
        <v>0</v>
      </c>
      <c r="H3688" s="51" t="str">
        <f ca="1">IF(IF(TYPE(MATCH($C$8,OFFSET([1]NKC!$D$10,H3687,0):'[1]NKC'!$D$5007,0)+H3687)=16,"",MATCH($C$8,OFFSET([1]NKC!$D$10,H3687,0):'[1]NKC'!$D$5007,0)+H3687)&lt;IF(TYPE(MATCH($C$8,OFFSET([1]NKC!$E$10,H3687,0):'[1]NKC'!$E$5007,0)+H3687)=16,"",MATCH($C$8,OFFSET([1]NKC!$E$10,H3687,0):'[1]NKC'!$E$5007,0)+H3687),IF(TYPE(MATCH($C$8,OFFSET([1]NKC!$D$10,H3687,0):'[1]NKC'!$D$5007,0)+H3687)=16,"",MATCH($C$8,OFFSET([1]NKC!$D$10,H3687,0):'[1]NKC'!$D$5007,0)+H3687),IF(TYPE(MATCH($C$8,OFFSET([1]NKC!$E$10,H3687,0):'[1]NKC'!$E$5007,0)+H3687)=16,"",MATCH($C$8,OFFSET([1]NKC!$E$10,H3687,0):'[1]NKC'!$E$5007,0)+H3687))</f>
        <v/>
      </c>
    </row>
    <row r="3689" spans="1:8" s="52" customFormat="1" ht="14.25" hidden="1">
      <c r="A3689" s="45" t="str">
        <f ca="1">IF($H3689="","",INDEX([1]NKC!$A$10:$A$5007,$H3689))</f>
        <v/>
      </c>
      <c r="B3689" s="46" t="str">
        <f ca="1">IF($H3689="","",INDEX([1]NKC!$B$10:$B$5007,$H3689))</f>
        <v/>
      </c>
      <c r="C3689" s="47" t="str">
        <f ca="1">IF($H3689="","",INDEX([1]NKC!$C$10:$C$5007,$H3689))</f>
        <v/>
      </c>
      <c r="D3689" s="48" t="str">
        <f ca="1">IF(IF($H3689="","",INDEX([1]NKC!$D$10:$D$5007,$H3689))=$C$8,IF($H3689="","",INDEX([1]NKC!$E$10:$E$5007,$H3689)),IF($H3689="","",INDEX([1]NKC!$D$10:$D$5007,$H3689)))</f>
        <v/>
      </c>
      <c r="E3689" s="49" t="str">
        <f ca="1">IF(IF($H3689="","",INDEX([1]NKC!$E$10:$E$5007,$H3689))=$C$8,"",IF($H3689="","",INDEX([1]NKC!$F$10:$F$5007,$H3689)))</f>
        <v/>
      </c>
      <c r="F3689" s="55" t="str">
        <f ca="1">IF(IF($H3689="","",INDEX([1]NKC!$D$10:$D$5007,$H3689))=$C$8,"",IF($H3689="","",INDEX([1]NKC!$F$10:$F$5007,$H3689)))</f>
        <v/>
      </c>
      <c r="G3689" s="50">
        <f ca="1">IF(SUM(E3689:F3689)=0,0,$G$11+SUM(E$12:$E3689)-SUM(F$12:$F3689))</f>
        <v>0</v>
      </c>
      <c r="H3689" s="51" t="str">
        <f ca="1">IF(IF(TYPE(MATCH($C$8,OFFSET([1]NKC!$D$10,H3688,0):'[1]NKC'!$D$5007,0)+H3688)=16,"",MATCH($C$8,OFFSET([1]NKC!$D$10,H3688,0):'[1]NKC'!$D$5007,0)+H3688)&lt;IF(TYPE(MATCH($C$8,OFFSET([1]NKC!$E$10,H3688,0):'[1]NKC'!$E$5007,0)+H3688)=16,"",MATCH($C$8,OFFSET([1]NKC!$E$10,H3688,0):'[1]NKC'!$E$5007,0)+H3688),IF(TYPE(MATCH($C$8,OFFSET([1]NKC!$D$10,H3688,0):'[1]NKC'!$D$5007,0)+H3688)=16,"",MATCH($C$8,OFFSET([1]NKC!$D$10,H3688,0):'[1]NKC'!$D$5007,0)+H3688),IF(TYPE(MATCH($C$8,OFFSET([1]NKC!$E$10,H3688,0):'[1]NKC'!$E$5007,0)+H3688)=16,"",MATCH($C$8,OFFSET([1]NKC!$E$10,H3688,0):'[1]NKC'!$E$5007,0)+H3688))</f>
        <v/>
      </c>
    </row>
    <row r="3690" spans="1:8" s="52" customFormat="1" ht="14.25" hidden="1">
      <c r="A3690" s="45" t="str">
        <f ca="1">IF($H3690="","",INDEX([1]NKC!$A$10:$A$5007,$H3690))</f>
        <v/>
      </c>
      <c r="B3690" s="46" t="str">
        <f ca="1">IF($H3690="","",INDEX([1]NKC!$B$10:$B$5007,$H3690))</f>
        <v/>
      </c>
      <c r="C3690" s="47" t="str">
        <f ca="1">IF($H3690="","",INDEX([1]NKC!$C$10:$C$5007,$H3690))</f>
        <v/>
      </c>
      <c r="D3690" s="48" t="str">
        <f ca="1">IF(IF($H3690="","",INDEX([1]NKC!$D$10:$D$5007,$H3690))=$C$8,IF($H3690="","",INDEX([1]NKC!$E$10:$E$5007,$H3690)),IF($H3690="","",INDEX([1]NKC!$D$10:$D$5007,$H3690)))</f>
        <v/>
      </c>
      <c r="E3690" s="49" t="str">
        <f ca="1">IF(IF($H3690="","",INDEX([1]NKC!$E$10:$E$5007,$H3690))=$C$8,"",IF($H3690="","",INDEX([1]NKC!$F$10:$F$5007,$H3690)))</f>
        <v/>
      </c>
      <c r="F3690" s="55" t="str">
        <f ca="1">IF(IF($H3690="","",INDEX([1]NKC!$D$10:$D$5007,$H3690))=$C$8,"",IF($H3690="","",INDEX([1]NKC!$F$10:$F$5007,$H3690)))</f>
        <v/>
      </c>
      <c r="G3690" s="50">
        <f ca="1">IF(SUM(E3690:F3690)=0,0,$G$11+SUM(E$12:$E3690)-SUM(F$12:$F3690))</f>
        <v>0</v>
      </c>
      <c r="H3690" s="51" t="str">
        <f ca="1">IF(IF(TYPE(MATCH($C$8,OFFSET([1]NKC!$D$10,H3689,0):'[1]NKC'!$D$5007,0)+H3689)=16,"",MATCH($C$8,OFFSET([1]NKC!$D$10,H3689,0):'[1]NKC'!$D$5007,0)+H3689)&lt;IF(TYPE(MATCH($C$8,OFFSET([1]NKC!$E$10,H3689,0):'[1]NKC'!$E$5007,0)+H3689)=16,"",MATCH($C$8,OFFSET([1]NKC!$E$10,H3689,0):'[1]NKC'!$E$5007,0)+H3689),IF(TYPE(MATCH($C$8,OFFSET([1]NKC!$D$10,H3689,0):'[1]NKC'!$D$5007,0)+H3689)=16,"",MATCH($C$8,OFFSET([1]NKC!$D$10,H3689,0):'[1]NKC'!$D$5007,0)+H3689),IF(TYPE(MATCH($C$8,OFFSET([1]NKC!$E$10,H3689,0):'[1]NKC'!$E$5007,0)+H3689)=16,"",MATCH($C$8,OFFSET([1]NKC!$E$10,H3689,0):'[1]NKC'!$E$5007,0)+H3689))</f>
        <v/>
      </c>
    </row>
    <row r="3691" spans="1:8" s="52" customFormat="1" ht="14.25" hidden="1">
      <c r="A3691" s="45" t="str">
        <f ca="1">IF($H3691="","",INDEX([1]NKC!$A$10:$A$5007,$H3691))</f>
        <v/>
      </c>
      <c r="B3691" s="46" t="str">
        <f ca="1">IF($H3691="","",INDEX([1]NKC!$B$10:$B$5007,$H3691))</f>
        <v/>
      </c>
      <c r="C3691" s="47" t="str">
        <f ca="1">IF($H3691="","",INDEX([1]NKC!$C$10:$C$5007,$H3691))</f>
        <v/>
      </c>
      <c r="D3691" s="48" t="str">
        <f ca="1">IF(IF($H3691="","",INDEX([1]NKC!$D$10:$D$5007,$H3691))=$C$8,IF($H3691="","",INDEX([1]NKC!$E$10:$E$5007,$H3691)),IF($H3691="","",INDEX([1]NKC!$D$10:$D$5007,$H3691)))</f>
        <v/>
      </c>
      <c r="E3691" s="49" t="str">
        <f ca="1">IF(IF($H3691="","",INDEX([1]NKC!$E$10:$E$5007,$H3691))=$C$8,"",IF($H3691="","",INDEX([1]NKC!$F$10:$F$5007,$H3691)))</f>
        <v/>
      </c>
      <c r="F3691" s="55" t="str">
        <f ca="1">IF(IF($H3691="","",INDEX([1]NKC!$D$10:$D$5007,$H3691))=$C$8,"",IF($H3691="","",INDEX([1]NKC!$F$10:$F$5007,$H3691)))</f>
        <v/>
      </c>
      <c r="G3691" s="50">
        <f ca="1">IF(SUM(E3691:F3691)=0,0,$G$11+SUM(E$12:$E3691)-SUM(F$12:$F3691))</f>
        <v>0</v>
      </c>
      <c r="H3691" s="51" t="str">
        <f ca="1">IF(IF(TYPE(MATCH($C$8,OFFSET([1]NKC!$D$10,H3690,0):'[1]NKC'!$D$5007,0)+H3690)=16,"",MATCH($C$8,OFFSET([1]NKC!$D$10,H3690,0):'[1]NKC'!$D$5007,0)+H3690)&lt;IF(TYPE(MATCH($C$8,OFFSET([1]NKC!$E$10,H3690,0):'[1]NKC'!$E$5007,0)+H3690)=16,"",MATCH($C$8,OFFSET([1]NKC!$E$10,H3690,0):'[1]NKC'!$E$5007,0)+H3690),IF(TYPE(MATCH($C$8,OFFSET([1]NKC!$D$10,H3690,0):'[1]NKC'!$D$5007,0)+H3690)=16,"",MATCH($C$8,OFFSET([1]NKC!$D$10,H3690,0):'[1]NKC'!$D$5007,0)+H3690),IF(TYPE(MATCH($C$8,OFFSET([1]NKC!$E$10,H3690,0):'[1]NKC'!$E$5007,0)+H3690)=16,"",MATCH($C$8,OFFSET([1]NKC!$E$10,H3690,0):'[1]NKC'!$E$5007,0)+H3690))</f>
        <v/>
      </c>
    </row>
    <row r="3692" spans="1:8" s="52" customFormat="1" ht="14.25" hidden="1">
      <c r="A3692" s="45" t="str">
        <f ca="1">IF($H3692="","",INDEX([1]NKC!$A$10:$A$5007,$H3692))</f>
        <v/>
      </c>
      <c r="B3692" s="46" t="str">
        <f ca="1">IF($H3692="","",INDEX([1]NKC!$B$10:$B$5007,$H3692))</f>
        <v/>
      </c>
      <c r="C3692" s="47" t="str">
        <f ca="1">IF($H3692="","",INDEX([1]NKC!$C$10:$C$5007,$H3692))</f>
        <v/>
      </c>
      <c r="D3692" s="48" t="str">
        <f ca="1">IF(IF($H3692="","",INDEX([1]NKC!$D$10:$D$5007,$H3692))=$C$8,IF($H3692="","",INDEX([1]NKC!$E$10:$E$5007,$H3692)),IF($H3692="","",INDEX([1]NKC!$D$10:$D$5007,$H3692)))</f>
        <v/>
      </c>
      <c r="E3692" s="49" t="str">
        <f ca="1">IF(IF($H3692="","",INDEX([1]NKC!$E$10:$E$5007,$H3692))=$C$8,"",IF($H3692="","",INDEX([1]NKC!$F$10:$F$5007,$H3692)))</f>
        <v/>
      </c>
      <c r="F3692" s="55" t="str">
        <f ca="1">IF(IF($H3692="","",INDEX([1]NKC!$D$10:$D$5007,$H3692))=$C$8,"",IF($H3692="","",INDEX([1]NKC!$F$10:$F$5007,$H3692)))</f>
        <v/>
      </c>
      <c r="G3692" s="50">
        <f ca="1">IF(SUM(E3692:F3692)=0,0,$G$11+SUM(E$12:$E3692)-SUM(F$12:$F3692))</f>
        <v>0</v>
      </c>
      <c r="H3692" s="51" t="str">
        <f ca="1">IF(IF(TYPE(MATCH($C$8,OFFSET([1]NKC!$D$10,H3691,0):'[1]NKC'!$D$5007,0)+H3691)=16,"",MATCH($C$8,OFFSET([1]NKC!$D$10,H3691,0):'[1]NKC'!$D$5007,0)+H3691)&lt;IF(TYPE(MATCH($C$8,OFFSET([1]NKC!$E$10,H3691,0):'[1]NKC'!$E$5007,0)+H3691)=16,"",MATCH($C$8,OFFSET([1]NKC!$E$10,H3691,0):'[1]NKC'!$E$5007,0)+H3691),IF(TYPE(MATCH($C$8,OFFSET([1]NKC!$D$10,H3691,0):'[1]NKC'!$D$5007,0)+H3691)=16,"",MATCH($C$8,OFFSET([1]NKC!$D$10,H3691,0):'[1]NKC'!$D$5007,0)+H3691),IF(TYPE(MATCH($C$8,OFFSET([1]NKC!$E$10,H3691,0):'[1]NKC'!$E$5007,0)+H3691)=16,"",MATCH($C$8,OFFSET([1]NKC!$E$10,H3691,0):'[1]NKC'!$E$5007,0)+H3691))</f>
        <v/>
      </c>
    </row>
    <row r="3693" spans="1:8" s="52" customFormat="1" ht="14.25" hidden="1">
      <c r="A3693" s="45" t="str">
        <f ca="1">IF($H3693="","",INDEX([1]NKC!$A$10:$A$5007,$H3693))</f>
        <v/>
      </c>
      <c r="B3693" s="46" t="str">
        <f ca="1">IF($H3693="","",INDEX([1]NKC!$B$10:$B$5007,$H3693))</f>
        <v/>
      </c>
      <c r="C3693" s="47" t="str">
        <f ca="1">IF($H3693="","",INDEX([1]NKC!$C$10:$C$5007,$H3693))</f>
        <v/>
      </c>
      <c r="D3693" s="48" t="str">
        <f ca="1">IF(IF($H3693="","",INDEX([1]NKC!$D$10:$D$5007,$H3693))=$C$8,IF($H3693="","",INDEX([1]NKC!$E$10:$E$5007,$H3693)),IF($H3693="","",INDEX([1]NKC!$D$10:$D$5007,$H3693)))</f>
        <v/>
      </c>
      <c r="E3693" s="49" t="str">
        <f ca="1">IF(IF($H3693="","",INDEX([1]NKC!$E$10:$E$5007,$H3693))=$C$8,"",IF($H3693="","",INDEX([1]NKC!$F$10:$F$5007,$H3693)))</f>
        <v/>
      </c>
      <c r="F3693" s="55" t="str">
        <f ca="1">IF(IF($H3693="","",INDEX([1]NKC!$D$10:$D$5007,$H3693))=$C$8,"",IF($H3693="","",INDEX([1]NKC!$F$10:$F$5007,$H3693)))</f>
        <v/>
      </c>
      <c r="G3693" s="50">
        <f ca="1">IF(SUM(E3693:F3693)=0,0,$G$11+SUM(E$12:$E3693)-SUM(F$12:$F3693))</f>
        <v>0</v>
      </c>
      <c r="H3693" s="51" t="str">
        <f ca="1">IF(IF(TYPE(MATCH($C$8,OFFSET([1]NKC!$D$10,H3692,0):'[1]NKC'!$D$5007,0)+H3692)=16,"",MATCH($C$8,OFFSET([1]NKC!$D$10,H3692,0):'[1]NKC'!$D$5007,0)+H3692)&lt;IF(TYPE(MATCH($C$8,OFFSET([1]NKC!$E$10,H3692,0):'[1]NKC'!$E$5007,0)+H3692)=16,"",MATCH($C$8,OFFSET([1]NKC!$E$10,H3692,0):'[1]NKC'!$E$5007,0)+H3692),IF(TYPE(MATCH($C$8,OFFSET([1]NKC!$D$10,H3692,0):'[1]NKC'!$D$5007,0)+H3692)=16,"",MATCH($C$8,OFFSET([1]NKC!$D$10,H3692,0):'[1]NKC'!$D$5007,0)+H3692),IF(TYPE(MATCH($C$8,OFFSET([1]NKC!$E$10,H3692,0):'[1]NKC'!$E$5007,0)+H3692)=16,"",MATCH($C$8,OFFSET([1]NKC!$E$10,H3692,0):'[1]NKC'!$E$5007,0)+H3692))</f>
        <v/>
      </c>
    </row>
    <row r="3694" spans="1:8" s="52" customFormat="1" ht="14.25" hidden="1">
      <c r="A3694" s="45" t="str">
        <f ca="1">IF($H3694="","",INDEX([1]NKC!$A$10:$A$5007,$H3694))</f>
        <v/>
      </c>
      <c r="B3694" s="46" t="str">
        <f ca="1">IF($H3694="","",INDEX([1]NKC!$B$10:$B$5007,$H3694))</f>
        <v/>
      </c>
      <c r="C3694" s="47" t="str">
        <f ca="1">IF($H3694="","",INDEX([1]NKC!$C$10:$C$5007,$H3694))</f>
        <v/>
      </c>
      <c r="D3694" s="48" t="str">
        <f ca="1">IF(IF($H3694="","",INDEX([1]NKC!$D$10:$D$5007,$H3694))=$C$8,IF($H3694="","",INDEX([1]NKC!$E$10:$E$5007,$H3694)),IF($H3694="","",INDEX([1]NKC!$D$10:$D$5007,$H3694)))</f>
        <v/>
      </c>
      <c r="E3694" s="49" t="str">
        <f ca="1">IF(IF($H3694="","",INDEX([1]NKC!$E$10:$E$5007,$H3694))=$C$8,"",IF($H3694="","",INDEX([1]NKC!$F$10:$F$5007,$H3694)))</f>
        <v/>
      </c>
      <c r="F3694" s="55" t="str">
        <f ca="1">IF(IF($H3694="","",INDEX([1]NKC!$D$10:$D$5007,$H3694))=$C$8,"",IF($H3694="","",INDEX([1]NKC!$F$10:$F$5007,$H3694)))</f>
        <v/>
      </c>
      <c r="G3694" s="50">
        <f ca="1">IF(SUM(E3694:F3694)=0,0,$G$11+SUM(E$12:$E3694)-SUM(F$12:$F3694))</f>
        <v>0</v>
      </c>
      <c r="H3694" s="51" t="str">
        <f ca="1">IF(IF(TYPE(MATCH($C$8,OFFSET([1]NKC!$D$10,H3693,0):'[1]NKC'!$D$5007,0)+H3693)=16,"",MATCH($C$8,OFFSET([1]NKC!$D$10,H3693,0):'[1]NKC'!$D$5007,0)+H3693)&lt;IF(TYPE(MATCH($C$8,OFFSET([1]NKC!$E$10,H3693,0):'[1]NKC'!$E$5007,0)+H3693)=16,"",MATCH($C$8,OFFSET([1]NKC!$E$10,H3693,0):'[1]NKC'!$E$5007,0)+H3693),IF(TYPE(MATCH($C$8,OFFSET([1]NKC!$D$10,H3693,0):'[1]NKC'!$D$5007,0)+H3693)=16,"",MATCH($C$8,OFFSET([1]NKC!$D$10,H3693,0):'[1]NKC'!$D$5007,0)+H3693),IF(TYPE(MATCH($C$8,OFFSET([1]NKC!$E$10,H3693,0):'[1]NKC'!$E$5007,0)+H3693)=16,"",MATCH($C$8,OFFSET([1]NKC!$E$10,H3693,0):'[1]NKC'!$E$5007,0)+H3693))</f>
        <v/>
      </c>
    </row>
    <row r="3695" spans="1:8" s="52" customFormat="1" ht="14.25" hidden="1">
      <c r="A3695" s="45" t="str">
        <f ca="1">IF($H3695="","",INDEX([1]NKC!$A$10:$A$5007,$H3695))</f>
        <v/>
      </c>
      <c r="B3695" s="46" t="str">
        <f ca="1">IF($H3695="","",INDEX([1]NKC!$B$10:$B$5007,$H3695))</f>
        <v/>
      </c>
      <c r="C3695" s="47" t="str">
        <f ca="1">IF($H3695="","",INDEX([1]NKC!$C$10:$C$5007,$H3695))</f>
        <v/>
      </c>
      <c r="D3695" s="48" t="str">
        <f ca="1">IF(IF($H3695="","",INDEX([1]NKC!$D$10:$D$5007,$H3695))=$C$8,IF($H3695="","",INDEX([1]NKC!$E$10:$E$5007,$H3695)),IF($H3695="","",INDEX([1]NKC!$D$10:$D$5007,$H3695)))</f>
        <v/>
      </c>
      <c r="E3695" s="49" t="str">
        <f ca="1">IF(IF($H3695="","",INDEX([1]NKC!$E$10:$E$5007,$H3695))=$C$8,"",IF($H3695="","",INDEX([1]NKC!$F$10:$F$5007,$H3695)))</f>
        <v/>
      </c>
      <c r="F3695" s="55" t="str">
        <f ca="1">IF(IF($H3695="","",INDEX([1]NKC!$D$10:$D$5007,$H3695))=$C$8,"",IF($H3695="","",INDEX([1]NKC!$F$10:$F$5007,$H3695)))</f>
        <v/>
      </c>
      <c r="G3695" s="50">
        <f ca="1">IF(SUM(E3695:F3695)=0,0,$G$11+SUM(E$12:$E3695)-SUM(F$12:$F3695))</f>
        <v>0</v>
      </c>
      <c r="H3695" s="51" t="str">
        <f ca="1">IF(IF(TYPE(MATCH($C$8,OFFSET([1]NKC!$D$10,H3694,0):'[1]NKC'!$D$5007,0)+H3694)=16,"",MATCH($C$8,OFFSET([1]NKC!$D$10,H3694,0):'[1]NKC'!$D$5007,0)+H3694)&lt;IF(TYPE(MATCH($C$8,OFFSET([1]NKC!$E$10,H3694,0):'[1]NKC'!$E$5007,0)+H3694)=16,"",MATCH($C$8,OFFSET([1]NKC!$E$10,H3694,0):'[1]NKC'!$E$5007,0)+H3694),IF(TYPE(MATCH($C$8,OFFSET([1]NKC!$D$10,H3694,0):'[1]NKC'!$D$5007,0)+H3694)=16,"",MATCH($C$8,OFFSET([1]NKC!$D$10,H3694,0):'[1]NKC'!$D$5007,0)+H3694),IF(TYPE(MATCH($C$8,OFFSET([1]NKC!$E$10,H3694,0):'[1]NKC'!$E$5007,0)+H3694)=16,"",MATCH($C$8,OFFSET([1]NKC!$E$10,H3694,0):'[1]NKC'!$E$5007,0)+H3694))</f>
        <v/>
      </c>
    </row>
    <row r="3696" spans="1:8" s="52" customFormat="1" ht="14.25" hidden="1">
      <c r="A3696" s="45" t="str">
        <f ca="1">IF($H3696="","",INDEX([1]NKC!$A$10:$A$5007,$H3696))</f>
        <v/>
      </c>
      <c r="B3696" s="46" t="str">
        <f ca="1">IF($H3696="","",INDEX([1]NKC!$B$10:$B$5007,$H3696))</f>
        <v/>
      </c>
      <c r="C3696" s="47" t="str">
        <f ca="1">IF($H3696="","",INDEX([1]NKC!$C$10:$C$5007,$H3696))</f>
        <v/>
      </c>
      <c r="D3696" s="48" t="str">
        <f ca="1">IF(IF($H3696="","",INDEX([1]NKC!$D$10:$D$5007,$H3696))=$C$8,IF($H3696="","",INDEX([1]NKC!$E$10:$E$5007,$H3696)),IF($H3696="","",INDEX([1]NKC!$D$10:$D$5007,$H3696)))</f>
        <v/>
      </c>
      <c r="E3696" s="49" t="str">
        <f ca="1">IF(IF($H3696="","",INDEX([1]NKC!$E$10:$E$5007,$H3696))=$C$8,"",IF($H3696="","",INDEX([1]NKC!$F$10:$F$5007,$H3696)))</f>
        <v/>
      </c>
      <c r="F3696" s="55" t="str">
        <f ca="1">IF(IF($H3696="","",INDEX([1]NKC!$D$10:$D$5007,$H3696))=$C$8,"",IF($H3696="","",INDEX([1]NKC!$F$10:$F$5007,$H3696)))</f>
        <v/>
      </c>
      <c r="G3696" s="50">
        <f ca="1">IF(SUM(E3696:F3696)=0,0,$G$11+SUM(E$12:$E3696)-SUM(F$12:$F3696))</f>
        <v>0</v>
      </c>
      <c r="H3696" s="51" t="str">
        <f ca="1">IF(IF(TYPE(MATCH($C$8,OFFSET([1]NKC!$D$10,H3695,0):'[1]NKC'!$D$5007,0)+H3695)=16,"",MATCH($C$8,OFFSET([1]NKC!$D$10,H3695,0):'[1]NKC'!$D$5007,0)+H3695)&lt;IF(TYPE(MATCH($C$8,OFFSET([1]NKC!$E$10,H3695,0):'[1]NKC'!$E$5007,0)+H3695)=16,"",MATCH($C$8,OFFSET([1]NKC!$E$10,H3695,0):'[1]NKC'!$E$5007,0)+H3695),IF(TYPE(MATCH($C$8,OFFSET([1]NKC!$D$10,H3695,0):'[1]NKC'!$D$5007,0)+H3695)=16,"",MATCH($C$8,OFFSET([1]NKC!$D$10,H3695,0):'[1]NKC'!$D$5007,0)+H3695),IF(TYPE(MATCH($C$8,OFFSET([1]NKC!$E$10,H3695,0):'[1]NKC'!$E$5007,0)+H3695)=16,"",MATCH($C$8,OFFSET([1]NKC!$E$10,H3695,0):'[1]NKC'!$E$5007,0)+H3695))</f>
        <v/>
      </c>
    </row>
    <row r="3697" spans="1:8" s="52" customFormat="1" ht="14.25" hidden="1">
      <c r="A3697" s="45" t="str">
        <f ca="1">IF($H3697="","",INDEX([1]NKC!$A$10:$A$5007,$H3697))</f>
        <v/>
      </c>
      <c r="B3697" s="46" t="str">
        <f ca="1">IF($H3697="","",INDEX([1]NKC!$B$10:$B$5007,$H3697))</f>
        <v/>
      </c>
      <c r="C3697" s="47" t="str">
        <f ca="1">IF($H3697="","",INDEX([1]NKC!$C$10:$C$5007,$H3697))</f>
        <v/>
      </c>
      <c r="D3697" s="48" t="str">
        <f ca="1">IF(IF($H3697="","",INDEX([1]NKC!$D$10:$D$5007,$H3697))=$C$8,IF($H3697="","",INDEX([1]NKC!$E$10:$E$5007,$H3697)),IF($H3697="","",INDEX([1]NKC!$D$10:$D$5007,$H3697)))</f>
        <v/>
      </c>
      <c r="E3697" s="49" t="str">
        <f ca="1">IF(IF($H3697="","",INDEX([1]NKC!$E$10:$E$5007,$H3697))=$C$8,"",IF($H3697="","",INDEX([1]NKC!$F$10:$F$5007,$H3697)))</f>
        <v/>
      </c>
      <c r="F3697" s="55" t="str">
        <f ca="1">IF(IF($H3697="","",INDEX([1]NKC!$D$10:$D$5007,$H3697))=$C$8,"",IF($H3697="","",INDEX([1]NKC!$F$10:$F$5007,$H3697)))</f>
        <v/>
      </c>
      <c r="G3697" s="50">
        <f ca="1">IF(SUM(E3697:F3697)=0,0,$G$11+SUM(E$12:$E3697)-SUM(F$12:$F3697))</f>
        <v>0</v>
      </c>
      <c r="H3697" s="51" t="str">
        <f ca="1">IF(IF(TYPE(MATCH($C$8,OFFSET([1]NKC!$D$10,H3696,0):'[1]NKC'!$D$5007,0)+H3696)=16,"",MATCH($C$8,OFFSET([1]NKC!$D$10,H3696,0):'[1]NKC'!$D$5007,0)+H3696)&lt;IF(TYPE(MATCH($C$8,OFFSET([1]NKC!$E$10,H3696,0):'[1]NKC'!$E$5007,0)+H3696)=16,"",MATCH($C$8,OFFSET([1]NKC!$E$10,H3696,0):'[1]NKC'!$E$5007,0)+H3696),IF(TYPE(MATCH($C$8,OFFSET([1]NKC!$D$10,H3696,0):'[1]NKC'!$D$5007,0)+H3696)=16,"",MATCH($C$8,OFFSET([1]NKC!$D$10,H3696,0):'[1]NKC'!$D$5007,0)+H3696),IF(TYPE(MATCH($C$8,OFFSET([1]NKC!$E$10,H3696,0):'[1]NKC'!$E$5007,0)+H3696)=16,"",MATCH($C$8,OFFSET([1]NKC!$E$10,H3696,0):'[1]NKC'!$E$5007,0)+H3696))</f>
        <v/>
      </c>
    </row>
    <row r="3698" spans="1:8" s="52" customFormat="1" ht="14.25" hidden="1">
      <c r="A3698" s="45" t="str">
        <f ca="1">IF($H3698="","",INDEX([1]NKC!$A$10:$A$5007,$H3698))</f>
        <v/>
      </c>
      <c r="B3698" s="46" t="str">
        <f ca="1">IF($H3698="","",INDEX([1]NKC!$B$10:$B$5007,$H3698))</f>
        <v/>
      </c>
      <c r="C3698" s="47" t="str">
        <f ca="1">IF($H3698="","",INDEX([1]NKC!$C$10:$C$5007,$H3698))</f>
        <v/>
      </c>
      <c r="D3698" s="48" t="str">
        <f ca="1">IF(IF($H3698="","",INDEX([1]NKC!$D$10:$D$5007,$H3698))=$C$8,IF($H3698="","",INDEX([1]NKC!$E$10:$E$5007,$H3698)),IF($H3698="","",INDEX([1]NKC!$D$10:$D$5007,$H3698)))</f>
        <v/>
      </c>
      <c r="E3698" s="49" t="str">
        <f ca="1">IF(IF($H3698="","",INDEX([1]NKC!$E$10:$E$5007,$H3698))=$C$8,"",IF($H3698="","",INDEX([1]NKC!$F$10:$F$5007,$H3698)))</f>
        <v/>
      </c>
      <c r="F3698" s="55" t="str">
        <f ca="1">IF(IF($H3698="","",INDEX([1]NKC!$D$10:$D$5007,$H3698))=$C$8,"",IF($H3698="","",INDEX([1]NKC!$F$10:$F$5007,$H3698)))</f>
        <v/>
      </c>
      <c r="G3698" s="50">
        <f ca="1">IF(SUM(E3698:F3698)=0,0,$G$11+SUM(E$12:$E3698)-SUM(F$12:$F3698))</f>
        <v>0</v>
      </c>
      <c r="H3698" s="51" t="str">
        <f ca="1">IF(IF(TYPE(MATCH($C$8,OFFSET([1]NKC!$D$10,H3697,0):'[1]NKC'!$D$5007,0)+H3697)=16,"",MATCH($C$8,OFFSET([1]NKC!$D$10,H3697,0):'[1]NKC'!$D$5007,0)+H3697)&lt;IF(TYPE(MATCH($C$8,OFFSET([1]NKC!$E$10,H3697,0):'[1]NKC'!$E$5007,0)+H3697)=16,"",MATCH($C$8,OFFSET([1]NKC!$E$10,H3697,0):'[1]NKC'!$E$5007,0)+H3697),IF(TYPE(MATCH($C$8,OFFSET([1]NKC!$D$10,H3697,0):'[1]NKC'!$D$5007,0)+H3697)=16,"",MATCH($C$8,OFFSET([1]NKC!$D$10,H3697,0):'[1]NKC'!$D$5007,0)+H3697),IF(TYPE(MATCH($C$8,OFFSET([1]NKC!$E$10,H3697,0):'[1]NKC'!$E$5007,0)+H3697)=16,"",MATCH($C$8,OFFSET([1]NKC!$E$10,H3697,0):'[1]NKC'!$E$5007,0)+H3697))</f>
        <v/>
      </c>
    </row>
    <row r="3699" spans="1:8" s="52" customFormat="1" ht="14.25" hidden="1">
      <c r="A3699" s="45" t="str">
        <f ca="1">IF($H3699="","",INDEX([1]NKC!$A$10:$A$5007,$H3699))</f>
        <v/>
      </c>
      <c r="B3699" s="46" t="str">
        <f ca="1">IF($H3699="","",INDEX([1]NKC!$B$10:$B$5007,$H3699))</f>
        <v/>
      </c>
      <c r="C3699" s="47" t="str">
        <f ca="1">IF($H3699="","",INDEX([1]NKC!$C$10:$C$5007,$H3699))</f>
        <v/>
      </c>
      <c r="D3699" s="48" t="str">
        <f ca="1">IF(IF($H3699="","",INDEX([1]NKC!$D$10:$D$5007,$H3699))=$C$8,IF($H3699="","",INDEX([1]NKC!$E$10:$E$5007,$H3699)),IF($H3699="","",INDEX([1]NKC!$D$10:$D$5007,$H3699)))</f>
        <v/>
      </c>
      <c r="E3699" s="49" t="str">
        <f ca="1">IF(IF($H3699="","",INDEX([1]NKC!$E$10:$E$5007,$H3699))=$C$8,"",IF($H3699="","",INDEX([1]NKC!$F$10:$F$5007,$H3699)))</f>
        <v/>
      </c>
      <c r="F3699" s="55" t="str">
        <f ca="1">IF(IF($H3699="","",INDEX([1]NKC!$D$10:$D$5007,$H3699))=$C$8,"",IF($H3699="","",INDEX([1]NKC!$F$10:$F$5007,$H3699)))</f>
        <v/>
      </c>
      <c r="G3699" s="50">
        <f ca="1">IF(SUM(E3699:F3699)=0,0,$G$11+SUM(E$12:$E3699)-SUM(F$12:$F3699))</f>
        <v>0</v>
      </c>
      <c r="H3699" s="51" t="str">
        <f ca="1">IF(IF(TYPE(MATCH($C$8,OFFSET([1]NKC!$D$10,H3698,0):'[1]NKC'!$D$5007,0)+H3698)=16,"",MATCH($C$8,OFFSET([1]NKC!$D$10,H3698,0):'[1]NKC'!$D$5007,0)+H3698)&lt;IF(TYPE(MATCH($C$8,OFFSET([1]NKC!$E$10,H3698,0):'[1]NKC'!$E$5007,0)+H3698)=16,"",MATCH($C$8,OFFSET([1]NKC!$E$10,H3698,0):'[1]NKC'!$E$5007,0)+H3698),IF(TYPE(MATCH($C$8,OFFSET([1]NKC!$D$10,H3698,0):'[1]NKC'!$D$5007,0)+H3698)=16,"",MATCH($C$8,OFFSET([1]NKC!$D$10,H3698,0):'[1]NKC'!$D$5007,0)+H3698),IF(TYPE(MATCH($C$8,OFFSET([1]NKC!$E$10,H3698,0):'[1]NKC'!$E$5007,0)+H3698)=16,"",MATCH($C$8,OFFSET([1]NKC!$E$10,H3698,0):'[1]NKC'!$E$5007,0)+H3698))</f>
        <v/>
      </c>
    </row>
    <row r="3700" spans="1:8" s="52" customFormat="1" ht="14.25" hidden="1">
      <c r="A3700" s="45" t="str">
        <f ca="1">IF($H3700="","",INDEX([1]NKC!$A$10:$A$5007,$H3700))</f>
        <v/>
      </c>
      <c r="B3700" s="46" t="str">
        <f ca="1">IF($H3700="","",INDEX([1]NKC!$B$10:$B$5007,$H3700))</f>
        <v/>
      </c>
      <c r="C3700" s="47" t="str">
        <f ca="1">IF($H3700="","",INDEX([1]NKC!$C$10:$C$5007,$H3700))</f>
        <v/>
      </c>
      <c r="D3700" s="48" t="str">
        <f ca="1">IF(IF($H3700="","",INDEX([1]NKC!$D$10:$D$5007,$H3700))=$C$8,IF($H3700="","",INDEX([1]NKC!$E$10:$E$5007,$H3700)),IF($H3700="","",INDEX([1]NKC!$D$10:$D$5007,$H3700)))</f>
        <v/>
      </c>
      <c r="E3700" s="49" t="str">
        <f ca="1">IF(IF($H3700="","",INDEX([1]NKC!$E$10:$E$5007,$H3700))=$C$8,"",IF($H3700="","",INDEX([1]NKC!$F$10:$F$5007,$H3700)))</f>
        <v/>
      </c>
      <c r="F3700" s="55" t="str">
        <f ca="1">IF(IF($H3700="","",INDEX([1]NKC!$D$10:$D$5007,$H3700))=$C$8,"",IF($H3700="","",INDEX([1]NKC!$F$10:$F$5007,$H3700)))</f>
        <v/>
      </c>
      <c r="G3700" s="50">
        <f ca="1">IF(SUM(E3700:F3700)=0,0,$G$11+SUM(E$12:$E3700)-SUM(F$12:$F3700))</f>
        <v>0</v>
      </c>
      <c r="H3700" s="51" t="str">
        <f ca="1">IF(IF(TYPE(MATCH($C$8,OFFSET([1]NKC!$D$10,H3699,0):'[1]NKC'!$D$5007,0)+H3699)=16,"",MATCH($C$8,OFFSET([1]NKC!$D$10,H3699,0):'[1]NKC'!$D$5007,0)+H3699)&lt;IF(TYPE(MATCH($C$8,OFFSET([1]NKC!$E$10,H3699,0):'[1]NKC'!$E$5007,0)+H3699)=16,"",MATCH($C$8,OFFSET([1]NKC!$E$10,H3699,0):'[1]NKC'!$E$5007,0)+H3699),IF(TYPE(MATCH($C$8,OFFSET([1]NKC!$D$10,H3699,0):'[1]NKC'!$D$5007,0)+H3699)=16,"",MATCH($C$8,OFFSET([1]NKC!$D$10,H3699,0):'[1]NKC'!$D$5007,0)+H3699),IF(TYPE(MATCH($C$8,OFFSET([1]NKC!$E$10,H3699,0):'[1]NKC'!$E$5007,0)+H3699)=16,"",MATCH($C$8,OFFSET([1]NKC!$E$10,H3699,0):'[1]NKC'!$E$5007,0)+H3699))</f>
        <v/>
      </c>
    </row>
    <row r="3701" spans="1:8" s="52" customFormat="1" ht="14.25" hidden="1">
      <c r="A3701" s="45" t="str">
        <f ca="1">IF($H3701="","",INDEX([1]NKC!$A$10:$A$5007,$H3701))</f>
        <v/>
      </c>
      <c r="B3701" s="46" t="str">
        <f ca="1">IF($H3701="","",INDEX([1]NKC!$B$10:$B$5007,$H3701))</f>
        <v/>
      </c>
      <c r="C3701" s="47" t="str">
        <f ca="1">IF($H3701="","",INDEX([1]NKC!$C$10:$C$5007,$H3701))</f>
        <v/>
      </c>
      <c r="D3701" s="48" t="str">
        <f ca="1">IF(IF($H3701="","",INDEX([1]NKC!$D$10:$D$5007,$H3701))=$C$8,IF($H3701="","",INDEX([1]NKC!$E$10:$E$5007,$H3701)),IF($H3701="","",INDEX([1]NKC!$D$10:$D$5007,$H3701)))</f>
        <v/>
      </c>
      <c r="E3701" s="49" t="str">
        <f ca="1">IF(IF($H3701="","",INDEX([1]NKC!$E$10:$E$5007,$H3701))=$C$8,"",IF($H3701="","",INDEX([1]NKC!$F$10:$F$5007,$H3701)))</f>
        <v/>
      </c>
      <c r="F3701" s="55" t="str">
        <f ca="1">IF(IF($H3701="","",INDEX([1]NKC!$D$10:$D$5007,$H3701))=$C$8,"",IF($H3701="","",INDEX([1]NKC!$F$10:$F$5007,$H3701)))</f>
        <v/>
      </c>
      <c r="G3701" s="50">
        <f ca="1">IF(SUM(E3701:F3701)=0,0,$G$11+SUM(E$12:$E3701)-SUM(F$12:$F3701))</f>
        <v>0</v>
      </c>
      <c r="H3701" s="51" t="str">
        <f ca="1">IF(IF(TYPE(MATCH($C$8,OFFSET([1]NKC!$D$10,H3700,0):'[1]NKC'!$D$5007,0)+H3700)=16,"",MATCH($C$8,OFFSET([1]NKC!$D$10,H3700,0):'[1]NKC'!$D$5007,0)+H3700)&lt;IF(TYPE(MATCH($C$8,OFFSET([1]NKC!$E$10,H3700,0):'[1]NKC'!$E$5007,0)+H3700)=16,"",MATCH($C$8,OFFSET([1]NKC!$E$10,H3700,0):'[1]NKC'!$E$5007,0)+H3700),IF(TYPE(MATCH($C$8,OFFSET([1]NKC!$D$10,H3700,0):'[1]NKC'!$D$5007,0)+H3700)=16,"",MATCH($C$8,OFFSET([1]NKC!$D$10,H3700,0):'[1]NKC'!$D$5007,0)+H3700),IF(TYPE(MATCH($C$8,OFFSET([1]NKC!$E$10,H3700,0):'[1]NKC'!$E$5007,0)+H3700)=16,"",MATCH($C$8,OFFSET([1]NKC!$E$10,H3700,0):'[1]NKC'!$E$5007,0)+H3700))</f>
        <v/>
      </c>
    </row>
    <row r="3702" spans="1:8" s="52" customFormat="1" ht="14.25" hidden="1">
      <c r="A3702" s="45" t="str">
        <f ca="1">IF($H3702="","",INDEX([1]NKC!$A$10:$A$5007,$H3702))</f>
        <v/>
      </c>
      <c r="B3702" s="46" t="str">
        <f ca="1">IF($H3702="","",INDEX([1]NKC!$B$10:$B$5007,$H3702))</f>
        <v/>
      </c>
      <c r="C3702" s="47" t="str">
        <f ca="1">IF($H3702="","",INDEX([1]NKC!$C$10:$C$5007,$H3702))</f>
        <v/>
      </c>
      <c r="D3702" s="48" t="str">
        <f ca="1">IF(IF($H3702="","",INDEX([1]NKC!$D$10:$D$5007,$H3702))=$C$8,IF($H3702="","",INDEX([1]NKC!$E$10:$E$5007,$H3702)),IF($H3702="","",INDEX([1]NKC!$D$10:$D$5007,$H3702)))</f>
        <v/>
      </c>
      <c r="E3702" s="49" t="str">
        <f ca="1">IF(IF($H3702="","",INDEX([1]NKC!$E$10:$E$5007,$H3702))=$C$8,"",IF($H3702="","",INDEX([1]NKC!$F$10:$F$5007,$H3702)))</f>
        <v/>
      </c>
      <c r="F3702" s="55" t="str">
        <f ca="1">IF(IF($H3702="","",INDEX([1]NKC!$D$10:$D$5007,$H3702))=$C$8,"",IF($H3702="","",INDEX([1]NKC!$F$10:$F$5007,$H3702)))</f>
        <v/>
      </c>
      <c r="G3702" s="50">
        <f ca="1">IF(SUM(E3702:F3702)=0,0,$G$11+SUM(E$12:$E3702)-SUM(F$12:$F3702))</f>
        <v>0</v>
      </c>
      <c r="H3702" s="51" t="str">
        <f ca="1">IF(IF(TYPE(MATCH($C$8,OFFSET([1]NKC!$D$10,H3701,0):'[1]NKC'!$D$5007,0)+H3701)=16,"",MATCH($C$8,OFFSET([1]NKC!$D$10,H3701,0):'[1]NKC'!$D$5007,0)+H3701)&lt;IF(TYPE(MATCH($C$8,OFFSET([1]NKC!$E$10,H3701,0):'[1]NKC'!$E$5007,0)+H3701)=16,"",MATCH($C$8,OFFSET([1]NKC!$E$10,H3701,0):'[1]NKC'!$E$5007,0)+H3701),IF(TYPE(MATCH($C$8,OFFSET([1]NKC!$D$10,H3701,0):'[1]NKC'!$D$5007,0)+H3701)=16,"",MATCH($C$8,OFFSET([1]NKC!$D$10,H3701,0):'[1]NKC'!$D$5007,0)+H3701),IF(TYPE(MATCH($C$8,OFFSET([1]NKC!$E$10,H3701,0):'[1]NKC'!$E$5007,0)+H3701)=16,"",MATCH($C$8,OFFSET([1]NKC!$E$10,H3701,0):'[1]NKC'!$E$5007,0)+H3701))</f>
        <v/>
      </c>
    </row>
    <row r="3703" spans="1:8" s="52" customFormat="1" ht="14.25" hidden="1">
      <c r="A3703" s="45" t="str">
        <f ca="1">IF($H3703="","",INDEX([1]NKC!$A$10:$A$5007,$H3703))</f>
        <v/>
      </c>
      <c r="B3703" s="46" t="str">
        <f ca="1">IF($H3703="","",INDEX([1]NKC!$B$10:$B$5007,$H3703))</f>
        <v/>
      </c>
      <c r="C3703" s="47" t="str">
        <f ca="1">IF($H3703="","",INDEX([1]NKC!$C$10:$C$5007,$H3703))</f>
        <v/>
      </c>
      <c r="D3703" s="48" t="str">
        <f ca="1">IF(IF($H3703="","",INDEX([1]NKC!$D$10:$D$5007,$H3703))=$C$8,IF($H3703="","",INDEX([1]NKC!$E$10:$E$5007,$H3703)),IF($H3703="","",INDEX([1]NKC!$D$10:$D$5007,$H3703)))</f>
        <v/>
      </c>
      <c r="E3703" s="49" t="str">
        <f ca="1">IF(IF($H3703="","",INDEX([1]NKC!$E$10:$E$5007,$H3703))=$C$8,"",IF($H3703="","",INDEX([1]NKC!$F$10:$F$5007,$H3703)))</f>
        <v/>
      </c>
      <c r="F3703" s="55" t="str">
        <f ca="1">IF(IF($H3703="","",INDEX([1]NKC!$D$10:$D$5007,$H3703))=$C$8,"",IF($H3703="","",INDEX([1]NKC!$F$10:$F$5007,$H3703)))</f>
        <v/>
      </c>
      <c r="G3703" s="50">
        <f ca="1">IF(SUM(E3703:F3703)=0,0,$G$11+SUM(E$12:$E3703)-SUM(F$12:$F3703))</f>
        <v>0</v>
      </c>
      <c r="H3703" s="51" t="str">
        <f ca="1">IF(IF(TYPE(MATCH($C$8,OFFSET([1]NKC!$D$10,H3702,0):'[1]NKC'!$D$5007,0)+H3702)=16,"",MATCH($C$8,OFFSET([1]NKC!$D$10,H3702,0):'[1]NKC'!$D$5007,0)+H3702)&lt;IF(TYPE(MATCH($C$8,OFFSET([1]NKC!$E$10,H3702,0):'[1]NKC'!$E$5007,0)+H3702)=16,"",MATCH($C$8,OFFSET([1]NKC!$E$10,H3702,0):'[1]NKC'!$E$5007,0)+H3702),IF(TYPE(MATCH($C$8,OFFSET([1]NKC!$D$10,H3702,0):'[1]NKC'!$D$5007,0)+H3702)=16,"",MATCH($C$8,OFFSET([1]NKC!$D$10,H3702,0):'[1]NKC'!$D$5007,0)+H3702),IF(TYPE(MATCH($C$8,OFFSET([1]NKC!$E$10,H3702,0):'[1]NKC'!$E$5007,0)+H3702)=16,"",MATCH($C$8,OFFSET([1]NKC!$E$10,H3702,0):'[1]NKC'!$E$5007,0)+H3702))</f>
        <v/>
      </c>
    </row>
    <row r="3704" spans="1:8" s="52" customFormat="1" ht="14.25" hidden="1">
      <c r="A3704" s="45" t="str">
        <f ca="1">IF($H3704="","",INDEX([1]NKC!$A$10:$A$5007,$H3704))</f>
        <v/>
      </c>
      <c r="B3704" s="46" t="str">
        <f ca="1">IF($H3704="","",INDEX([1]NKC!$B$10:$B$5007,$H3704))</f>
        <v/>
      </c>
      <c r="C3704" s="47" t="str">
        <f ca="1">IF($H3704="","",INDEX([1]NKC!$C$10:$C$5007,$H3704))</f>
        <v/>
      </c>
      <c r="D3704" s="48" t="str">
        <f ca="1">IF(IF($H3704="","",INDEX([1]NKC!$D$10:$D$5007,$H3704))=$C$8,IF($H3704="","",INDEX([1]NKC!$E$10:$E$5007,$H3704)),IF($H3704="","",INDEX([1]NKC!$D$10:$D$5007,$H3704)))</f>
        <v/>
      </c>
      <c r="E3704" s="49" t="str">
        <f ca="1">IF(IF($H3704="","",INDEX([1]NKC!$E$10:$E$5007,$H3704))=$C$8,"",IF($H3704="","",INDEX([1]NKC!$F$10:$F$5007,$H3704)))</f>
        <v/>
      </c>
      <c r="F3704" s="55" t="str">
        <f ca="1">IF(IF($H3704="","",INDEX([1]NKC!$D$10:$D$5007,$H3704))=$C$8,"",IF($H3704="","",INDEX([1]NKC!$F$10:$F$5007,$H3704)))</f>
        <v/>
      </c>
      <c r="G3704" s="50">
        <f ca="1">IF(SUM(E3704:F3704)=0,0,$G$11+SUM(E$12:$E3704)-SUM(F$12:$F3704))</f>
        <v>0</v>
      </c>
      <c r="H3704" s="51" t="str">
        <f ca="1">IF(IF(TYPE(MATCH($C$8,OFFSET([1]NKC!$D$10,H3703,0):'[1]NKC'!$D$5007,0)+H3703)=16,"",MATCH($C$8,OFFSET([1]NKC!$D$10,H3703,0):'[1]NKC'!$D$5007,0)+H3703)&lt;IF(TYPE(MATCH($C$8,OFFSET([1]NKC!$E$10,H3703,0):'[1]NKC'!$E$5007,0)+H3703)=16,"",MATCH($C$8,OFFSET([1]NKC!$E$10,H3703,0):'[1]NKC'!$E$5007,0)+H3703),IF(TYPE(MATCH($C$8,OFFSET([1]NKC!$D$10,H3703,0):'[1]NKC'!$D$5007,0)+H3703)=16,"",MATCH($C$8,OFFSET([1]NKC!$D$10,H3703,0):'[1]NKC'!$D$5007,0)+H3703),IF(TYPE(MATCH($C$8,OFFSET([1]NKC!$E$10,H3703,0):'[1]NKC'!$E$5007,0)+H3703)=16,"",MATCH($C$8,OFFSET([1]NKC!$E$10,H3703,0):'[1]NKC'!$E$5007,0)+H3703))</f>
        <v/>
      </c>
    </row>
    <row r="3705" spans="1:8" s="52" customFormat="1" ht="14.25" hidden="1">
      <c r="A3705" s="45" t="str">
        <f ca="1">IF($H3705="","",INDEX([1]NKC!$A$10:$A$5007,$H3705))</f>
        <v/>
      </c>
      <c r="B3705" s="46" t="str">
        <f ca="1">IF($H3705="","",INDEX([1]NKC!$B$10:$B$5007,$H3705))</f>
        <v/>
      </c>
      <c r="C3705" s="47" t="str">
        <f ca="1">IF($H3705="","",INDEX([1]NKC!$C$10:$C$5007,$H3705))</f>
        <v/>
      </c>
      <c r="D3705" s="48" t="str">
        <f ca="1">IF(IF($H3705="","",INDEX([1]NKC!$D$10:$D$5007,$H3705))=$C$8,IF($H3705="","",INDEX([1]NKC!$E$10:$E$5007,$H3705)),IF($H3705="","",INDEX([1]NKC!$D$10:$D$5007,$H3705)))</f>
        <v/>
      </c>
      <c r="E3705" s="49" t="str">
        <f ca="1">IF(IF($H3705="","",INDEX([1]NKC!$E$10:$E$5007,$H3705))=$C$8,"",IF($H3705="","",INDEX([1]NKC!$F$10:$F$5007,$H3705)))</f>
        <v/>
      </c>
      <c r="F3705" s="55" t="str">
        <f ca="1">IF(IF($H3705="","",INDEX([1]NKC!$D$10:$D$5007,$H3705))=$C$8,"",IF($H3705="","",INDEX([1]NKC!$F$10:$F$5007,$H3705)))</f>
        <v/>
      </c>
      <c r="G3705" s="50">
        <f ca="1">IF(SUM(E3705:F3705)=0,0,$G$11+SUM(E$12:$E3705)-SUM(F$12:$F3705))</f>
        <v>0</v>
      </c>
      <c r="H3705" s="51" t="str">
        <f ca="1">IF(IF(TYPE(MATCH($C$8,OFFSET([1]NKC!$D$10,H3704,0):'[1]NKC'!$D$5007,0)+H3704)=16,"",MATCH($C$8,OFFSET([1]NKC!$D$10,H3704,0):'[1]NKC'!$D$5007,0)+H3704)&lt;IF(TYPE(MATCH($C$8,OFFSET([1]NKC!$E$10,H3704,0):'[1]NKC'!$E$5007,0)+H3704)=16,"",MATCH($C$8,OFFSET([1]NKC!$E$10,H3704,0):'[1]NKC'!$E$5007,0)+H3704),IF(TYPE(MATCH($C$8,OFFSET([1]NKC!$D$10,H3704,0):'[1]NKC'!$D$5007,0)+H3704)=16,"",MATCH($C$8,OFFSET([1]NKC!$D$10,H3704,0):'[1]NKC'!$D$5007,0)+H3704),IF(TYPE(MATCH($C$8,OFFSET([1]NKC!$E$10,H3704,0):'[1]NKC'!$E$5007,0)+H3704)=16,"",MATCH($C$8,OFFSET([1]NKC!$E$10,H3704,0):'[1]NKC'!$E$5007,0)+H3704))</f>
        <v/>
      </c>
    </row>
    <row r="3706" spans="1:8" s="52" customFormat="1" ht="14.25" hidden="1">
      <c r="A3706" s="45" t="str">
        <f ca="1">IF($H3706="","",INDEX([1]NKC!$A$10:$A$5007,$H3706))</f>
        <v/>
      </c>
      <c r="B3706" s="46" t="str">
        <f ca="1">IF($H3706="","",INDEX([1]NKC!$B$10:$B$5007,$H3706))</f>
        <v/>
      </c>
      <c r="C3706" s="47" t="str">
        <f ca="1">IF($H3706="","",INDEX([1]NKC!$C$10:$C$5007,$H3706))</f>
        <v/>
      </c>
      <c r="D3706" s="48" t="str">
        <f ca="1">IF(IF($H3706="","",INDEX([1]NKC!$D$10:$D$5007,$H3706))=$C$8,IF($H3706="","",INDEX([1]NKC!$E$10:$E$5007,$H3706)),IF($H3706="","",INDEX([1]NKC!$D$10:$D$5007,$H3706)))</f>
        <v/>
      </c>
      <c r="E3706" s="49" t="str">
        <f ca="1">IF(IF($H3706="","",INDEX([1]NKC!$E$10:$E$5007,$H3706))=$C$8,"",IF($H3706="","",INDEX([1]NKC!$F$10:$F$5007,$H3706)))</f>
        <v/>
      </c>
      <c r="F3706" s="55" t="str">
        <f ca="1">IF(IF($H3706="","",INDEX([1]NKC!$D$10:$D$5007,$H3706))=$C$8,"",IF($H3706="","",INDEX([1]NKC!$F$10:$F$5007,$H3706)))</f>
        <v/>
      </c>
      <c r="G3706" s="50">
        <f ca="1">IF(SUM(E3706:F3706)=0,0,$G$11+SUM(E$12:$E3706)-SUM(F$12:$F3706))</f>
        <v>0</v>
      </c>
      <c r="H3706" s="51" t="str">
        <f ca="1">IF(IF(TYPE(MATCH($C$8,OFFSET([1]NKC!$D$10,H3705,0):'[1]NKC'!$D$5007,0)+H3705)=16,"",MATCH($C$8,OFFSET([1]NKC!$D$10,H3705,0):'[1]NKC'!$D$5007,0)+H3705)&lt;IF(TYPE(MATCH($C$8,OFFSET([1]NKC!$E$10,H3705,0):'[1]NKC'!$E$5007,0)+H3705)=16,"",MATCH($C$8,OFFSET([1]NKC!$E$10,H3705,0):'[1]NKC'!$E$5007,0)+H3705),IF(TYPE(MATCH($C$8,OFFSET([1]NKC!$D$10,H3705,0):'[1]NKC'!$D$5007,0)+H3705)=16,"",MATCH($C$8,OFFSET([1]NKC!$D$10,H3705,0):'[1]NKC'!$D$5007,0)+H3705),IF(TYPE(MATCH($C$8,OFFSET([1]NKC!$E$10,H3705,0):'[1]NKC'!$E$5007,0)+H3705)=16,"",MATCH($C$8,OFFSET([1]NKC!$E$10,H3705,0):'[1]NKC'!$E$5007,0)+H3705))</f>
        <v/>
      </c>
    </row>
    <row r="3707" spans="1:8" s="52" customFormat="1" ht="14.25" hidden="1">
      <c r="A3707" s="45" t="str">
        <f ca="1">IF($H3707="","",INDEX([1]NKC!$A$10:$A$5007,$H3707))</f>
        <v/>
      </c>
      <c r="B3707" s="46" t="str">
        <f ca="1">IF($H3707="","",INDEX([1]NKC!$B$10:$B$5007,$H3707))</f>
        <v/>
      </c>
      <c r="C3707" s="47" t="str">
        <f ca="1">IF($H3707="","",INDEX([1]NKC!$C$10:$C$5007,$H3707))</f>
        <v/>
      </c>
      <c r="D3707" s="48" t="str">
        <f ca="1">IF(IF($H3707="","",INDEX([1]NKC!$D$10:$D$5007,$H3707))=$C$8,IF($H3707="","",INDEX([1]NKC!$E$10:$E$5007,$H3707)),IF($H3707="","",INDEX([1]NKC!$D$10:$D$5007,$H3707)))</f>
        <v/>
      </c>
      <c r="E3707" s="49" t="str">
        <f ca="1">IF(IF($H3707="","",INDEX([1]NKC!$E$10:$E$5007,$H3707))=$C$8,"",IF($H3707="","",INDEX([1]NKC!$F$10:$F$5007,$H3707)))</f>
        <v/>
      </c>
      <c r="F3707" s="55" t="str">
        <f ca="1">IF(IF($H3707="","",INDEX([1]NKC!$D$10:$D$5007,$H3707))=$C$8,"",IF($H3707="","",INDEX([1]NKC!$F$10:$F$5007,$H3707)))</f>
        <v/>
      </c>
      <c r="G3707" s="50">
        <f ca="1">IF(SUM(E3707:F3707)=0,0,$G$11+SUM(E$12:$E3707)-SUM(F$12:$F3707))</f>
        <v>0</v>
      </c>
      <c r="H3707" s="51" t="str">
        <f ca="1">IF(IF(TYPE(MATCH($C$8,OFFSET([1]NKC!$D$10,H3706,0):'[1]NKC'!$D$5007,0)+H3706)=16,"",MATCH($C$8,OFFSET([1]NKC!$D$10,H3706,0):'[1]NKC'!$D$5007,0)+H3706)&lt;IF(TYPE(MATCH($C$8,OFFSET([1]NKC!$E$10,H3706,0):'[1]NKC'!$E$5007,0)+H3706)=16,"",MATCH($C$8,OFFSET([1]NKC!$E$10,H3706,0):'[1]NKC'!$E$5007,0)+H3706),IF(TYPE(MATCH($C$8,OFFSET([1]NKC!$D$10,H3706,0):'[1]NKC'!$D$5007,0)+H3706)=16,"",MATCH($C$8,OFFSET([1]NKC!$D$10,H3706,0):'[1]NKC'!$D$5007,0)+H3706),IF(TYPE(MATCH($C$8,OFFSET([1]NKC!$E$10,H3706,0):'[1]NKC'!$E$5007,0)+H3706)=16,"",MATCH($C$8,OFFSET([1]NKC!$E$10,H3706,0):'[1]NKC'!$E$5007,0)+H3706))</f>
        <v/>
      </c>
    </row>
    <row r="3708" spans="1:8" s="52" customFormat="1" ht="14.25" hidden="1">
      <c r="A3708" s="45" t="str">
        <f ca="1">IF($H3708="","",INDEX([1]NKC!$A$10:$A$5007,$H3708))</f>
        <v/>
      </c>
      <c r="B3708" s="46" t="str">
        <f ca="1">IF($H3708="","",INDEX([1]NKC!$B$10:$B$5007,$H3708))</f>
        <v/>
      </c>
      <c r="C3708" s="47" t="str">
        <f ca="1">IF($H3708="","",INDEX([1]NKC!$C$10:$C$5007,$H3708))</f>
        <v/>
      </c>
      <c r="D3708" s="48" t="str">
        <f ca="1">IF(IF($H3708="","",INDEX([1]NKC!$D$10:$D$5007,$H3708))=$C$8,IF($H3708="","",INDEX([1]NKC!$E$10:$E$5007,$H3708)),IF($H3708="","",INDEX([1]NKC!$D$10:$D$5007,$H3708)))</f>
        <v/>
      </c>
      <c r="E3708" s="49" t="str">
        <f ca="1">IF(IF($H3708="","",INDEX([1]NKC!$E$10:$E$5007,$H3708))=$C$8,"",IF($H3708="","",INDEX([1]NKC!$F$10:$F$5007,$H3708)))</f>
        <v/>
      </c>
      <c r="F3708" s="55" t="str">
        <f ca="1">IF(IF($H3708="","",INDEX([1]NKC!$D$10:$D$5007,$H3708))=$C$8,"",IF($H3708="","",INDEX([1]NKC!$F$10:$F$5007,$H3708)))</f>
        <v/>
      </c>
      <c r="G3708" s="50">
        <f ca="1">IF(SUM(E3708:F3708)=0,0,$G$11+SUM(E$12:$E3708)-SUM(F$12:$F3708))</f>
        <v>0</v>
      </c>
      <c r="H3708" s="51" t="str">
        <f ca="1">IF(IF(TYPE(MATCH($C$8,OFFSET([1]NKC!$D$10,H3707,0):'[1]NKC'!$D$5007,0)+H3707)=16,"",MATCH($C$8,OFFSET([1]NKC!$D$10,H3707,0):'[1]NKC'!$D$5007,0)+H3707)&lt;IF(TYPE(MATCH($C$8,OFFSET([1]NKC!$E$10,H3707,0):'[1]NKC'!$E$5007,0)+H3707)=16,"",MATCH($C$8,OFFSET([1]NKC!$E$10,H3707,0):'[1]NKC'!$E$5007,0)+H3707),IF(TYPE(MATCH($C$8,OFFSET([1]NKC!$D$10,H3707,0):'[1]NKC'!$D$5007,0)+H3707)=16,"",MATCH($C$8,OFFSET([1]NKC!$D$10,H3707,0):'[1]NKC'!$D$5007,0)+H3707),IF(TYPE(MATCH($C$8,OFFSET([1]NKC!$E$10,H3707,0):'[1]NKC'!$E$5007,0)+H3707)=16,"",MATCH($C$8,OFFSET([1]NKC!$E$10,H3707,0):'[1]NKC'!$E$5007,0)+H3707))</f>
        <v/>
      </c>
    </row>
    <row r="3709" spans="1:8" s="52" customFormat="1" ht="14.25" hidden="1">
      <c r="A3709" s="45" t="str">
        <f ca="1">IF($H3709="","",INDEX([1]NKC!$A$10:$A$5007,$H3709))</f>
        <v/>
      </c>
      <c r="B3709" s="46" t="str">
        <f ca="1">IF($H3709="","",INDEX([1]NKC!$B$10:$B$5007,$H3709))</f>
        <v/>
      </c>
      <c r="C3709" s="47" t="str">
        <f ca="1">IF($H3709="","",INDEX([1]NKC!$C$10:$C$5007,$H3709))</f>
        <v/>
      </c>
      <c r="D3709" s="48" t="str">
        <f ca="1">IF(IF($H3709="","",INDEX([1]NKC!$D$10:$D$5007,$H3709))=$C$8,IF($H3709="","",INDEX([1]NKC!$E$10:$E$5007,$H3709)),IF($H3709="","",INDEX([1]NKC!$D$10:$D$5007,$H3709)))</f>
        <v/>
      </c>
      <c r="E3709" s="49" t="str">
        <f ca="1">IF(IF($H3709="","",INDEX([1]NKC!$E$10:$E$5007,$H3709))=$C$8,"",IF($H3709="","",INDEX([1]NKC!$F$10:$F$5007,$H3709)))</f>
        <v/>
      </c>
      <c r="F3709" s="55" t="str">
        <f ca="1">IF(IF($H3709="","",INDEX([1]NKC!$D$10:$D$5007,$H3709))=$C$8,"",IF($H3709="","",INDEX([1]NKC!$F$10:$F$5007,$H3709)))</f>
        <v/>
      </c>
      <c r="G3709" s="50">
        <f ca="1">IF(SUM(E3709:F3709)=0,0,$G$11+SUM(E$12:$E3709)-SUM(F$12:$F3709))</f>
        <v>0</v>
      </c>
      <c r="H3709" s="51" t="str">
        <f ca="1">IF(IF(TYPE(MATCH($C$8,OFFSET([1]NKC!$D$10,H3708,0):'[1]NKC'!$D$5007,0)+H3708)=16,"",MATCH($C$8,OFFSET([1]NKC!$D$10,H3708,0):'[1]NKC'!$D$5007,0)+H3708)&lt;IF(TYPE(MATCH($C$8,OFFSET([1]NKC!$E$10,H3708,0):'[1]NKC'!$E$5007,0)+H3708)=16,"",MATCH($C$8,OFFSET([1]NKC!$E$10,H3708,0):'[1]NKC'!$E$5007,0)+H3708),IF(TYPE(MATCH($C$8,OFFSET([1]NKC!$D$10,H3708,0):'[1]NKC'!$D$5007,0)+H3708)=16,"",MATCH($C$8,OFFSET([1]NKC!$D$10,H3708,0):'[1]NKC'!$D$5007,0)+H3708),IF(TYPE(MATCH($C$8,OFFSET([1]NKC!$E$10,H3708,0):'[1]NKC'!$E$5007,0)+H3708)=16,"",MATCH($C$8,OFFSET([1]NKC!$E$10,H3708,0):'[1]NKC'!$E$5007,0)+H3708))</f>
        <v/>
      </c>
    </row>
    <row r="3710" spans="1:8" s="52" customFormat="1" ht="14.25" hidden="1">
      <c r="A3710" s="45" t="str">
        <f ca="1">IF($H3710="","",INDEX([1]NKC!$A$10:$A$5007,$H3710))</f>
        <v/>
      </c>
      <c r="B3710" s="46" t="str">
        <f ca="1">IF($H3710="","",INDEX([1]NKC!$B$10:$B$5007,$H3710))</f>
        <v/>
      </c>
      <c r="C3710" s="47" t="str">
        <f ca="1">IF($H3710="","",INDEX([1]NKC!$C$10:$C$5007,$H3710))</f>
        <v/>
      </c>
      <c r="D3710" s="48" t="str">
        <f ca="1">IF(IF($H3710="","",INDEX([1]NKC!$D$10:$D$5007,$H3710))=$C$8,IF($H3710="","",INDEX([1]NKC!$E$10:$E$5007,$H3710)),IF($H3710="","",INDEX([1]NKC!$D$10:$D$5007,$H3710)))</f>
        <v/>
      </c>
      <c r="E3710" s="49" t="str">
        <f ca="1">IF(IF($H3710="","",INDEX([1]NKC!$E$10:$E$5007,$H3710))=$C$8,"",IF($H3710="","",INDEX([1]NKC!$F$10:$F$5007,$H3710)))</f>
        <v/>
      </c>
      <c r="F3710" s="55" t="str">
        <f ca="1">IF(IF($H3710="","",INDEX([1]NKC!$D$10:$D$5007,$H3710))=$C$8,"",IF($H3710="","",INDEX([1]NKC!$F$10:$F$5007,$H3710)))</f>
        <v/>
      </c>
      <c r="G3710" s="50">
        <f ca="1">IF(SUM(E3710:F3710)=0,0,$G$11+SUM(E$12:$E3710)-SUM(F$12:$F3710))</f>
        <v>0</v>
      </c>
      <c r="H3710" s="51" t="str">
        <f ca="1">IF(IF(TYPE(MATCH($C$8,OFFSET([1]NKC!$D$10,H3709,0):'[1]NKC'!$D$5007,0)+H3709)=16,"",MATCH($C$8,OFFSET([1]NKC!$D$10,H3709,0):'[1]NKC'!$D$5007,0)+H3709)&lt;IF(TYPE(MATCH($C$8,OFFSET([1]NKC!$E$10,H3709,0):'[1]NKC'!$E$5007,0)+H3709)=16,"",MATCH($C$8,OFFSET([1]NKC!$E$10,H3709,0):'[1]NKC'!$E$5007,0)+H3709),IF(TYPE(MATCH($C$8,OFFSET([1]NKC!$D$10,H3709,0):'[1]NKC'!$D$5007,0)+H3709)=16,"",MATCH($C$8,OFFSET([1]NKC!$D$10,H3709,0):'[1]NKC'!$D$5007,0)+H3709),IF(TYPE(MATCH($C$8,OFFSET([1]NKC!$E$10,H3709,0):'[1]NKC'!$E$5007,0)+H3709)=16,"",MATCH($C$8,OFFSET([1]NKC!$E$10,H3709,0):'[1]NKC'!$E$5007,0)+H3709))</f>
        <v/>
      </c>
    </row>
    <row r="3711" spans="1:8" s="52" customFormat="1" ht="14.25" hidden="1">
      <c r="A3711" s="45" t="str">
        <f ca="1">IF($H3711="","",INDEX([1]NKC!$A$10:$A$5007,$H3711))</f>
        <v/>
      </c>
      <c r="B3711" s="46" t="str">
        <f ca="1">IF($H3711="","",INDEX([1]NKC!$B$10:$B$5007,$H3711))</f>
        <v/>
      </c>
      <c r="C3711" s="47" t="str">
        <f ca="1">IF($H3711="","",INDEX([1]NKC!$C$10:$C$5007,$H3711))</f>
        <v/>
      </c>
      <c r="D3711" s="48" t="str">
        <f ca="1">IF(IF($H3711="","",INDEX([1]NKC!$D$10:$D$5007,$H3711))=$C$8,IF($H3711="","",INDEX([1]NKC!$E$10:$E$5007,$H3711)),IF($H3711="","",INDEX([1]NKC!$D$10:$D$5007,$H3711)))</f>
        <v/>
      </c>
      <c r="E3711" s="49" t="str">
        <f ca="1">IF(IF($H3711="","",INDEX([1]NKC!$E$10:$E$5007,$H3711))=$C$8,"",IF($H3711="","",INDEX([1]NKC!$F$10:$F$5007,$H3711)))</f>
        <v/>
      </c>
      <c r="F3711" s="55" t="str">
        <f ca="1">IF(IF($H3711="","",INDEX([1]NKC!$D$10:$D$5007,$H3711))=$C$8,"",IF($H3711="","",INDEX([1]NKC!$F$10:$F$5007,$H3711)))</f>
        <v/>
      </c>
      <c r="G3711" s="50">
        <f ca="1">IF(SUM(E3711:F3711)=0,0,$G$11+SUM(E$12:$E3711)-SUM(F$12:$F3711))</f>
        <v>0</v>
      </c>
      <c r="H3711" s="51" t="str">
        <f ca="1">IF(IF(TYPE(MATCH($C$8,OFFSET([1]NKC!$D$10,H3710,0):'[1]NKC'!$D$5007,0)+H3710)=16,"",MATCH($C$8,OFFSET([1]NKC!$D$10,H3710,0):'[1]NKC'!$D$5007,0)+H3710)&lt;IF(TYPE(MATCH($C$8,OFFSET([1]NKC!$E$10,H3710,0):'[1]NKC'!$E$5007,0)+H3710)=16,"",MATCH($C$8,OFFSET([1]NKC!$E$10,H3710,0):'[1]NKC'!$E$5007,0)+H3710),IF(TYPE(MATCH($C$8,OFFSET([1]NKC!$D$10,H3710,0):'[1]NKC'!$D$5007,0)+H3710)=16,"",MATCH($C$8,OFFSET([1]NKC!$D$10,H3710,0):'[1]NKC'!$D$5007,0)+H3710),IF(TYPE(MATCH($C$8,OFFSET([1]NKC!$E$10,H3710,0):'[1]NKC'!$E$5007,0)+H3710)=16,"",MATCH($C$8,OFFSET([1]NKC!$E$10,H3710,0):'[1]NKC'!$E$5007,0)+H3710))</f>
        <v/>
      </c>
    </row>
    <row r="3712" spans="1:8" s="52" customFormat="1" ht="14.25" hidden="1">
      <c r="A3712" s="45" t="str">
        <f ca="1">IF($H3712="","",INDEX([1]NKC!$A$10:$A$5007,$H3712))</f>
        <v/>
      </c>
      <c r="B3712" s="46" t="str">
        <f ca="1">IF($H3712="","",INDEX([1]NKC!$B$10:$B$5007,$H3712))</f>
        <v/>
      </c>
      <c r="C3712" s="47" t="str">
        <f ca="1">IF($H3712="","",INDEX([1]NKC!$C$10:$C$5007,$H3712))</f>
        <v/>
      </c>
      <c r="D3712" s="48" t="str">
        <f ca="1">IF(IF($H3712="","",INDEX([1]NKC!$D$10:$D$5007,$H3712))=$C$8,IF($H3712="","",INDEX([1]NKC!$E$10:$E$5007,$H3712)),IF($H3712="","",INDEX([1]NKC!$D$10:$D$5007,$H3712)))</f>
        <v/>
      </c>
      <c r="E3712" s="49" t="str">
        <f ca="1">IF(IF($H3712="","",INDEX([1]NKC!$E$10:$E$5007,$H3712))=$C$8,"",IF($H3712="","",INDEX([1]NKC!$F$10:$F$5007,$H3712)))</f>
        <v/>
      </c>
      <c r="F3712" s="55" t="str">
        <f ca="1">IF(IF($H3712="","",INDEX([1]NKC!$D$10:$D$5007,$H3712))=$C$8,"",IF($H3712="","",INDEX([1]NKC!$F$10:$F$5007,$H3712)))</f>
        <v/>
      </c>
      <c r="G3712" s="50">
        <f ca="1">IF(SUM(E3712:F3712)=0,0,$G$11+SUM(E$12:$E3712)-SUM(F$12:$F3712))</f>
        <v>0</v>
      </c>
      <c r="H3712" s="51" t="str">
        <f ca="1">IF(IF(TYPE(MATCH($C$8,OFFSET([1]NKC!$D$10,H3711,0):'[1]NKC'!$D$5007,0)+H3711)=16,"",MATCH($C$8,OFFSET([1]NKC!$D$10,H3711,0):'[1]NKC'!$D$5007,0)+H3711)&lt;IF(TYPE(MATCH($C$8,OFFSET([1]NKC!$E$10,H3711,0):'[1]NKC'!$E$5007,0)+H3711)=16,"",MATCH($C$8,OFFSET([1]NKC!$E$10,H3711,0):'[1]NKC'!$E$5007,0)+H3711),IF(TYPE(MATCH($C$8,OFFSET([1]NKC!$D$10,H3711,0):'[1]NKC'!$D$5007,0)+H3711)=16,"",MATCH($C$8,OFFSET([1]NKC!$D$10,H3711,0):'[1]NKC'!$D$5007,0)+H3711),IF(TYPE(MATCH($C$8,OFFSET([1]NKC!$E$10,H3711,0):'[1]NKC'!$E$5007,0)+H3711)=16,"",MATCH($C$8,OFFSET([1]NKC!$E$10,H3711,0):'[1]NKC'!$E$5007,0)+H3711))</f>
        <v/>
      </c>
    </row>
    <row r="3713" spans="1:8" s="52" customFormat="1" ht="14.25" hidden="1">
      <c r="A3713" s="45" t="str">
        <f ca="1">IF($H3713="","",INDEX([1]NKC!$A$10:$A$5007,$H3713))</f>
        <v/>
      </c>
      <c r="B3713" s="46" t="str">
        <f ca="1">IF($H3713="","",INDEX([1]NKC!$B$10:$B$5007,$H3713))</f>
        <v/>
      </c>
      <c r="C3713" s="47" t="str">
        <f ca="1">IF($H3713="","",INDEX([1]NKC!$C$10:$C$5007,$H3713))</f>
        <v/>
      </c>
      <c r="D3713" s="48" t="str">
        <f ca="1">IF(IF($H3713="","",INDEX([1]NKC!$D$10:$D$5007,$H3713))=$C$8,IF($H3713="","",INDEX([1]NKC!$E$10:$E$5007,$H3713)),IF($H3713="","",INDEX([1]NKC!$D$10:$D$5007,$H3713)))</f>
        <v/>
      </c>
      <c r="E3713" s="49" t="str">
        <f ca="1">IF(IF($H3713="","",INDEX([1]NKC!$E$10:$E$5007,$H3713))=$C$8,"",IF($H3713="","",INDEX([1]NKC!$F$10:$F$5007,$H3713)))</f>
        <v/>
      </c>
      <c r="F3713" s="55" t="str">
        <f ca="1">IF(IF($H3713="","",INDEX([1]NKC!$D$10:$D$5007,$H3713))=$C$8,"",IF($H3713="","",INDEX([1]NKC!$F$10:$F$5007,$H3713)))</f>
        <v/>
      </c>
      <c r="G3713" s="50">
        <f ca="1">IF(SUM(E3713:F3713)=0,0,$G$11+SUM(E$12:$E3713)-SUM(F$12:$F3713))</f>
        <v>0</v>
      </c>
      <c r="H3713" s="51" t="str">
        <f ca="1">IF(IF(TYPE(MATCH($C$8,OFFSET([1]NKC!$D$10,H3712,0):'[1]NKC'!$D$5007,0)+H3712)=16,"",MATCH($C$8,OFFSET([1]NKC!$D$10,H3712,0):'[1]NKC'!$D$5007,0)+H3712)&lt;IF(TYPE(MATCH($C$8,OFFSET([1]NKC!$E$10,H3712,0):'[1]NKC'!$E$5007,0)+H3712)=16,"",MATCH($C$8,OFFSET([1]NKC!$E$10,H3712,0):'[1]NKC'!$E$5007,0)+H3712),IF(TYPE(MATCH($C$8,OFFSET([1]NKC!$D$10,H3712,0):'[1]NKC'!$D$5007,0)+H3712)=16,"",MATCH($C$8,OFFSET([1]NKC!$D$10,H3712,0):'[1]NKC'!$D$5007,0)+H3712),IF(TYPE(MATCH($C$8,OFFSET([1]NKC!$E$10,H3712,0):'[1]NKC'!$E$5007,0)+H3712)=16,"",MATCH($C$8,OFFSET([1]NKC!$E$10,H3712,0):'[1]NKC'!$E$5007,0)+H3712))</f>
        <v/>
      </c>
    </row>
    <row r="3714" spans="1:8" s="52" customFormat="1" ht="14.25" hidden="1">
      <c r="A3714" s="45" t="str">
        <f ca="1">IF($H3714="","",INDEX([1]NKC!$A$10:$A$5007,$H3714))</f>
        <v/>
      </c>
      <c r="B3714" s="46" t="str">
        <f ca="1">IF($H3714="","",INDEX([1]NKC!$B$10:$B$5007,$H3714))</f>
        <v/>
      </c>
      <c r="C3714" s="47" t="str">
        <f ca="1">IF($H3714="","",INDEX([1]NKC!$C$10:$C$5007,$H3714))</f>
        <v/>
      </c>
      <c r="D3714" s="48" t="str">
        <f ca="1">IF(IF($H3714="","",INDEX([1]NKC!$D$10:$D$5007,$H3714))=$C$8,IF($H3714="","",INDEX([1]NKC!$E$10:$E$5007,$H3714)),IF($H3714="","",INDEX([1]NKC!$D$10:$D$5007,$H3714)))</f>
        <v/>
      </c>
      <c r="E3714" s="49" t="str">
        <f ca="1">IF(IF($H3714="","",INDEX([1]NKC!$E$10:$E$5007,$H3714))=$C$8,"",IF($H3714="","",INDEX([1]NKC!$F$10:$F$5007,$H3714)))</f>
        <v/>
      </c>
      <c r="F3714" s="55" t="str">
        <f ca="1">IF(IF($H3714="","",INDEX([1]NKC!$D$10:$D$5007,$H3714))=$C$8,"",IF($H3714="","",INDEX([1]NKC!$F$10:$F$5007,$H3714)))</f>
        <v/>
      </c>
      <c r="G3714" s="50">
        <f ca="1">IF(SUM(E3714:F3714)=0,0,$G$11+SUM(E$12:$E3714)-SUM(F$12:$F3714))</f>
        <v>0</v>
      </c>
      <c r="H3714" s="51" t="str">
        <f ca="1">IF(IF(TYPE(MATCH($C$8,OFFSET([1]NKC!$D$10,H3713,0):'[1]NKC'!$D$5007,0)+H3713)=16,"",MATCH($C$8,OFFSET([1]NKC!$D$10,H3713,0):'[1]NKC'!$D$5007,0)+H3713)&lt;IF(TYPE(MATCH($C$8,OFFSET([1]NKC!$E$10,H3713,0):'[1]NKC'!$E$5007,0)+H3713)=16,"",MATCH($C$8,OFFSET([1]NKC!$E$10,H3713,0):'[1]NKC'!$E$5007,0)+H3713),IF(TYPE(MATCH($C$8,OFFSET([1]NKC!$D$10,H3713,0):'[1]NKC'!$D$5007,0)+H3713)=16,"",MATCH($C$8,OFFSET([1]NKC!$D$10,H3713,0):'[1]NKC'!$D$5007,0)+H3713),IF(TYPE(MATCH($C$8,OFFSET([1]NKC!$E$10,H3713,0):'[1]NKC'!$E$5007,0)+H3713)=16,"",MATCH($C$8,OFFSET([1]NKC!$E$10,H3713,0):'[1]NKC'!$E$5007,0)+H3713))</f>
        <v/>
      </c>
    </row>
    <row r="3715" spans="1:8" s="52" customFormat="1" ht="14.25" hidden="1">
      <c r="A3715" s="45" t="str">
        <f ca="1">IF($H3715="","",INDEX([1]NKC!$A$10:$A$5007,$H3715))</f>
        <v/>
      </c>
      <c r="B3715" s="46" t="str">
        <f ca="1">IF($H3715="","",INDEX([1]NKC!$B$10:$B$5007,$H3715))</f>
        <v/>
      </c>
      <c r="C3715" s="47" t="str">
        <f ca="1">IF($H3715="","",INDEX([1]NKC!$C$10:$C$5007,$H3715))</f>
        <v/>
      </c>
      <c r="D3715" s="48" t="str">
        <f ca="1">IF(IF($H3715="","",INDEX([1]NKC!$D$10:$D$5007,$H3715))=$C$8,IF($H3715="","",INDEX([1]NKC!$E$10:$E$5007,$H3715)),IF($H3715="","",INDEX([1]NKC!$D$10:$D$5007,$H3715)))</f>
        <v/>
      </c>
      <c r="E3715" s="49" t="str">
        <f ca="1">IF(IF($H3715="","",INDEX([1]NKC!$E$10:$E$5007,$H3715))=$C$8,"",IF($H3715="","",INDEX([1]NKC!$F$10:$F$5007,$H3715)))</f>
        <v/>
      </c>
      <c r="F3715" s="55" t="str">
        <f ca="1">IF(IF($H3715="","",INDEX([1]NKC!$D$10:$D$5007,$H3715))=$C$8,"",IF($H3715="","",INDEX([1]NKC!$F$10:$F$5007,$H3715)))</f>
        <v/>
      </c>
      <c r="G3715" s="50">
        <f ca="1">IF(SUM(E3715:F3715)=0,0,$G$11+SUM(E$12:$E3715)-SUM(F$12:$F3715))</f>
        <v>0</v>
      </c>
      <c r="H3715" s="51" t="str">
        <f ca="1">IF(IF(TYPE(MATCH($C$8,OFFSET([1]NKC!$D$10,H3714,0):'[1]NKC'!$D$5007,0)+H3714)=16,"",MATCH($C$8,OFFSET([1]NKC!$D$10,H3714,0):'[1]NKC'!$D$5007,0)+H3714)&lt;IF(TYPE(MATCH($C$8,OFFSET([1]NKC!$E$10,H3714,0):'[1]NKC'!$E$5007,0)+H3714)=16,"",MATCH($C$8,OFFSET([1]NKC!$E$10,H3714,0):'[1]NKC'!$E$5007,0)+H3714),IF(TYPE(MATCH($C$8,OFFSET([1]NKC!$D$10,H3714,0):'[1]NKC'!$D$5007,0)+H3714)=16,"",MATCH($C$8,OFFSET([1]NKC!$D$10,H3714,0):'[1]NKC'!$D$5007,0)+H3714),IF(TYPE(MATCH($C$8,OFFSET([1]NKC!$E$10,H3714,0):'[1]NKC'!$E$5007,0)+H3714)=16,"",MATCH($C$8,OFFSET([1]NKC!$E$10,H3714,0):'[1]NKC'!$E$5007,0)+H3714))</f>
        <v/>
      </c>
    </row>
    <row r="3716" spans="1:8" s="52" customFormat="1" ht="14.25" hidden="1">
      <c r="A3716" s="45" t="str">
        <f ca="1">IF($H3716="","",INDEX([1]NKC!$A$10:$A$5007,$H3716))</f>
        <v/>
      </c>
      <c r="B3716" s="46" t="str">
        <f ca="1">IF($H3716="","",INDEX([1]NKC!$B$10:$B$5007,$H3716))</f>
        <v/>
      </c>
      <c r="C3716" s="47" t="str">
        <f ca="1">IF($H3716="","",INDEX([1]NKC!$C$10:$C$5007,$H3716))</f>
        <v/>
      </c>
      <c r="D3716" s="48" t="str">
        <f ca="1">IF(IF($H3716="","",INDEX([1]NKC!$D$10:$D$5007,$H3716))=$C$8,IF($H3716="","",INDEX([1]NKC!$E$10:$E$5007,$H3716)),IF($H3716="","",INDEX([1]NKC!$D$10:$D$5007,$H3716)))</f>
        <v/>
      </c>
      <c r="E3716" s="49" t="str">
        <f ca="1">IF(IF($H3716="","",INDEX([1]NKC!$E$10:$E$5007,$H3716))=$C$8,"",IF($H3716="","",INDEX([1]NKC!$F$10:$F$5007,$H3716)))</f>
        <v/>
      </c>
      <c r="F3716" s="55" t="str">
        <f ca="1">IF(IF($H3716="","",INDEX([1]NKC!$D$10:$D$5007,$H3716))=$C$8,"",IF($H3716="","",INDEX([1]NKC!$F$10:$F$5007,$H3716)))</f>
        <v/>
      </c>
      <c r="G3716" s="50">
        <f ca="1">IF(SUM(E3716:F3716)=0,0,$G$11+SUM(E$12:$E3716)-SUM(F$12:$F3716))</f>
        <v>0</v>
      </c>
      <c r="H3716" s="51" t="str">
        <f ca="1">IF(IF(TYPE(MATCH($C$8,OFFSET([1]NKC!$D$10,H3715,0):'[1]NKC'!$D$5007,0)+H3715)=16,"",MATCH($C$8,OFFSET([1]NKC!$D$10,H3715,0):'[1]NKC'!$D$5007,0)+H3715)&lt;IF(TYPE(MATCH($C$8,OFFSET([1]NKC!$E$10,H3715,0):'[1]NKC'!$E$5007,0)+H3715)=16,"",MATCH($C$8,OFFSET([1]NKC!$E$10,H3715,0):'[1]NKC'!$E$5007,0)+H3715),IF(TYPE(MATCH($C$8,OFFSET([1]NKC!$D$10,H3715,0):'[1]NKC'!$D$5007,0)+H3715)=16,"",MATCH($C$8,OFFSET([1]NKC!$D$10,H3715,0):'[1]NKC'!$D$5007,0)+H3715),IF(TYPE(MATCH($C$8,OFFSET([1]NKC!$E$10,H3715,0):'[1]NKC'!$E$5007,0)+H3715)=16,"",MATCH($C$8,OFFSET([1]NKC!$E$10,H3715,0):'[1]NKC'!$E$5007,0)+H3715))</f>
        <v/>
      </c>
    </row>
    <row r="3717" spans="1:8" s="52" customFormat="1" ht="14.25" hidden="1">
      <c r="A3717" s="45" t="str">
        <f ca="1">IF($H3717="","",INDEX([1]NKC!$A$10:$A$5007,$H3717))</f>
        <v/>
      </c>
      <c r="B3717" s="46" t="str">
        <f ca="1">IF($H3717="","",INDEX([1]NKC!$B$10:$B$5007,$H3717))</f>
        <v/>
      </c>
      <c r="C3717" s="47" t="str">
        <f ca="1">IF($H3717="","",INDEX([1]NKC!$C$10:$C$5007,$H3717))</f>
        <v/>
      </c>
      <c r="D3717" s="48" t="str">
        <f ca="1">IF(IF($H3717="","",INDEX([1]NKC!$D$10:$D$5007,$H3717))=$C$8,IF($H3717="","",INDEX([1]NKC!$E$10:$E$5007,$H3717)),IF($H3717="","",INDEX([1]NKC!$D$10:$D$5007,$H3717)))</f>
        <v/>
      </c>
      <c r="E3717" s="49" t="str">
        <f ca="1">IF(IF($H3717="","",INDEX([1]NKC!$E$10:$E$5007,$H3717))=$C$8,"",IF($H3717="","",INDEX([1]NKC!$F$10:$F$5007,$H3717)))</f>
        <v/>
      </c>
      <c r="F3717" s="55" t="str">
        <f ca="1">IF(IF($H3717="","",INDEX([1]NKC!$D$10:$D$5007,$H3717))=$C$8,"",IF($H3717="","",INDEX([1]NKC!$F$10:$F$5007,$H3717)))</f>
        <v/>
      </c>
      <c r="G3717" s="50">
        <f ca="1">IF(SUM(E3717:F3717)=0,0,$G$11+SUM(E$12:$E3717)-SUM(F$12:$F3717))</f>
        <v>0</v>
      </c>
      <c r="H3717" s="51" t="str">
        <f ca="1">IF(IF(TYPE(MATCH($C$8,OFFSET([1]NKC!$D$10,H3716,0):'[1]NKC'!$D$5007,0)+H3716)=16,"",MATCH($C$8,OFFSET([1]NKC!$D$10,H3716,0):'[1]NKC'!$D$5007,0)+H3716)&lt;IF(TYPE(MATCH($C$8,OFFSET([1]NKC!$E$10,H3716,0):'[1]NKC'!$E$5007,0)+H3716)=16,"",MATCH($C$8,OFFSET([1]NKC!$E$10,H3716,0):'[1]NKC'!$E$5007,0)+H3716),IF(TYPE(MATCH($C$8,OFFSET([1]NKC!$D$10,H3716,0):'[1]NKC'!$D$5007,0)+H3716)=16,"",MATCH($C$8,OFFSET([1]NKC!$D$10,H3716,0):'[1]NKC'!$D$5007,0)+H3716),IF(TYPE(MATCH($C$8,OFFSET([1]NKC!$E$10,H3716,0):'[1]NKC'!$E$5007,0)+H3716)=16,"",MATCH($C$8,OFFSET([1]NKC!$E$10,H3716,0):'[1]NKC'!$E$5007,0)+H3716))</f>
        <v/>
      </c>
    </row>
    <row r="3718" spans="1:8" s="52" customFormat="1" ht="14.25" hidden="1">
      <c r="A3718" s="45" t="str">
        <f ca="1">IF($H3718="","",INDEX([1]NKC!$A$10:$A$5007,$H3718))</f>
        <v/>
      </c>
      <c r="B3718" s="46" t="str">
        <f ca="1">IF($H3718="","",INDEX([1]NKC!$B$10:$B$5007,$H3718))</f>
        <v/>
      </c>
      <c r="C3718" s="47" t="str">
        <f ca="1">IF($H3718="","",INDEX([1]NKC!$C$10:$C$5007,$H3718))</f>
        <v/>
      </c>
      <c r="D3718" s="48" t="str">
        <f ca="1">IF(IF($H3718="","",INDEX([1]NKC!$D$10:$D$5007,$H3718))=$C$8,IF($H3718="","",INDEX([1]NKC!$E$10:$E$5007,$H3718)),IF($H3718="","",INDEX([1]NKC!$D$10:$D$5007,$H3718)))</f>
        <v/>
      </c>
      <c r="E3718" s="49" t="str">
        <f ca="1">IF(IF($H3718="","",INDEX([1]NKC!$E$10:$E$5007,$H3718))=$C$8,"",IF($H3718="","",INDEX([1]NKC!$F$10:$F$5007,$H3718)))</f>
        <v/>
      </c>
      <c r="F3718" s="55" t="str">
        <f ca="1">IF(IF($H3718="","",INDEX([1]NKC!$D$10:$D$5007,$H3718))=$C$8,"",IF($H3718="","",INDEX([1]NKC!$F$10:$F$5007,$H3718)))</f>
        <v/>
      </c>
      <c r="G3718" s="50">
        <f ca="1">IF(SUM(E3718:F3718)=0,0,$G$11+SUM(E$12:$E3718)-SUM(F$12:$F3718))</f>
        <v>0</v>
      </c>
      <c r="H3718" s="51" t="str">
        <f ca="1">IF(IF(TYPE(MATCH($C$8,OFFSET([1]NKC!$D$10,H3717,0):'[1]NKC'!$D$5007,0)+H3717)=16,"",MATCH($C$8,OFFSET([1]NKC!$D$10,H3717,0):'[1]NKC'!$D$5007,0)+H3717)&lt;IF(TYPE(MATCH($C$8,OFFSET([1]NKC!$E$10,H3717,0):'[1]NKC'!$E$5007,0)+H3717)=16,"",MATCH($C$8,OFFSET([1]NKC!$E$10,H3717,0):'[1]NKC'!$E$5007,0)+H3717),IF(TYPE(MATCH($C$8,OFFSET([1]NKC!$D$10,H3717,0):'[1]NKC'!$D$5007,0)+H3717)=16,"",MATCH($C$8,OFFSET([1]NKC!$D$10,H3717,0):'[1]NKC'!$D$5007,0)+H3717),IF(TYPE(MATCH($C$8,OFFSET([1]NKC!$E$10,H3717,0):'[1]NKC'!$E$5007,0)+H3717)=16,"",MATCH($C$8,OFFSET([1]NKC!$E$10,H3717,0):'[1]NKC'!$E$5007,0)+H3717))</f>
        <v/>
      </c>
    </row>
    <row r="3719" spans="1:8" s="52" customFormat="1" ht="14.25" hidden="1">
      <c r="A3719" s="45" t="str">
        <f ca="1">IF($H3719="","",INDEX([1]NKC!$A$10:$A$5007,$H3719))</f>
        <v/>
      </c>
      <c r="B3719" s="46" t="str">
        <f ca="1">IF($H3719="","",INDEX([1]NKC!$B$10:$B$5007,$H3719))</f>
        <v/>
      </c>
      <c r="C3719" s="47" t="str">
        <f ca="1">IF($H3719="","",INDEX([1]NKC!$C$10:$C$5007,$H3719))</f>
        <v/>
      </c>
      <c r="D3719" s="48" t="str">
        <f ca="1">IF(IF($H3719="","",INDEX([1]NKC!$D$10:$D$5007,$H3719))=$C$8,IF($H3719="","",INDEX([1]NKC!$E$10:$E$5007,$H3719)),IF($H3719="","",INDEX([1]NKC!$D$10:$D$5007,$H3719)))</f>
        <v/>
      </c>
      <c r="E3719" s="49" t="str">
        <f ca="1">IF(IF($H3719="","",INDEX([1]NKC!$E$10:$E$5007,$H3719))=$C$8,"",IF($H3719="","",INDEX([1]NKC!$F$10:$F$5007,$H3719)))</f>
        <v/>
      </c>
      <c r="F3719" s="55" t="str">
        <f ca="1">IF(IF($H3719="","",INDEX([1]NKC!$D$10:$D$5007,$H3719))=$C$8,"",IF($H3719="","",INDEX([1]NKC!$F$10:$F$5007,$H3719)))</f>
        <v/>
      </c>
      <c r="G3719" s="50">
        <f ca="1">IF(SUM(E3719:F3719)=0,0,$G$11+SUM(E$12:$E3719)-SUM(F$12:$F3719))</f>
        <v>0</v>
      </c>
      <c r="H3719" s="51" t="str">
        <f ca="1">IF(IF(TYPE(MATCH($C$8,OFFSET([1]NKC!$D$10,H3718,0):'[1]NKC'!$D$5007,0)+H3718)=16,"",MATCH($C$8,OFFSET([1]NKC!$D$10,H3718,0):'[1]NKC'!$D$5007,0)+H3718)&lt;IF(TYPE(MATCH($C$8,OFFSET([1]NKC!$E$10,H3718,0):'[1]NKC'!$E$5007,0)+H3718)=16,"",MATCH($C$8,OFFSET([1]NKC!$E$10,H3718,0):'[1]NKC'!$E$5007,0)+H3718),IF(TYPE(MATCH($C$8,OFFSET([1]NKC!$D$10,H3718,0):'[1]NKC'!$D$5007,0)+H3718)=16,"",MATCH($C$8,OFFSET([1]NKC!$D$10,H3718,0):'[1]NKC'!$D$5007,0)+H3718),IF(TYPE(MATCH($C$8,OFFSET([1]NKC!$E$10,H3718,0):'[1]NKC'!$E$5007,0)+H3718)=16,"",MATCH($C$8,OFFSET([1]NKC!$E$10,H3718,0):'[1]NKC'!$E$5007,0)+H3718))</f>
        <v/>
      </c>
    </row>
    <row r="3720" spans="1:8" s="52" customFormat="1" ht="14.25" hidden="1">
      <c r="A3720" s="45" t="str">
        <f ca="1">IF($H3720="","",INDEX([1]NKC!$A$10:$A$5007,$H3720))</f>
        <v/>
      </c>
      <c r="B3720" s="46" t="str">
        <f ca="1">IF($H3720="","",INDEX([1]NKC!$B$10:$B$5007,$H3720))</f>
        <v/>
      </c>
      <c r="C3720" s="47" t="str">
        <f ca="1">IF($H3720="","",INDEX([1]NKC!$C$10:$C$5007,$H3720))</f>
        <v/>
      </c>
      <c r="D3720" s="48" t="str">
        <f ca="1">IF(IF($H3720="","",INDEX([1]NKC!$D$10:$D$5007,$H3720))=$C$8,IF($H3720="","",INDEX([1]NKC!$E$10:$E$5007,$H3720)),IF($H3720="","",INDEX([1]NKC!$D$10:$D$5007,$H3720)))</f>
        <v/>
      </c>
      <c r="E3720" s="49" t="str">
        <f ca="1">IF(IF($H3720="","",INDEX([1]NKC!$E$10:$E$5007,$H3720))=$C$8,"",IF($H3720="","",INDEX([1]NKC!$F$10:$F$5007,$H3720)))</f>
        <v/>
      </c>
      <c r="F3720" s="55" t="str">
        <f ca="1">IF(IF($H3720="","",INDEX([1]NKC!$D$10:$D$5007,$H3720))=$C$8,"",IF($H3720="","",INDEX([1]NKC!$F$10:$F$5007,$H3720)))</f>
        <v/>
      </c>
      <c r="G3720" s="50">
        <f ca="1">IF(SUM(E3720:F3720)=0,0,$G$11+SUM(E$12:$E3720)-SUM(F$12:$F3720))</f>
        <v>0</v>
      </c>
      <c r="H3720" s="51" t="str">
        <f ca="1">IF(IF(TYPE(MATCH($C$8,OFFSET([1]NKC!$D$10,H3719,0):'[1]NKC'!$D$5007,0)+H3719)=16,"",MATCH($C$8,OFFSET([1]NKC!$D$10,H3719,0):'[1]NKC'!$D$5007,0)+H3719)&lt;IF(TYPE(MATCH($C$8,OFFSET([1]NKC!$E$10,H3719,0):'[1]NKC'!$E$5007,0)+H3719)=16,"",MATCH($C$8,OFFSET([1]NKC!$E$10,H3719,0):'[1]NKC'!$E$5007,0)+H3719),IF(TYPE(MATCH($C$8,OFFSET([1]NKC!$D$10,H3719,0):'[1]NKC'!$D$5007,0)+H3719)=16,"",MATCH($C$8,OFFSET([1]NKC!$D$10,H3719,0):'[1]NKC'!$D$5007,0)+H3719),IF(TYPE(MATCH($C$8,OFFSET([1]NKC!$E$10,H3719,0):'[1]NKC'!$E$5007,0)+H3719)=16,"",MATCH($C$8,OFFSET([1]NKC!$E$10,H3719,0):'[1]NKC'!$E$5007,0)+H3719))</f>
        <v/>
      </c>
    </row>
    <row r="3721" spans="1:8" s="52" customFormat="1" ht="14.25" hidden="1">
      <c r="A3721" s="45" t="str">
        <f ca="1">IF($H3721="","",INDEX([1]NKC!$A$10:$A$5007,$H3721))</f>
        <v/>
      </c>
      <c r="B3721" s="46" t="str">
        <f ca="1">IF($H3721="","",INDEX([1]NKC!$B$10:$B$5007,$H3721))</f>
        <v/>
      </c>
      <c r="C3721" s="47" t="str">
        <f ca="1">IF($H3721="","",INDEX([1]NKC!$C$10:$C$5007,$H3721))</f>
        <v/>
      </c>
      <c r="D3721" s="48" t="str">
        <f ca="1">IF(IF($H3721="","",INDEX([1]NKC!$D$10:$D$5007,$H3721))=$C$8,IF($H3721="","",INDEX([1]NKC!$E$10:$E$5007,$H3721)),IF($H3721="","",INDEX([1]NKC!$D$10:$D$5007,$H3721)))</f>
        <v/>
      </c>
      <c r="E3721" s="49" t="str">
        <f ca="1">IF(IF($H3721="","",INDEX([1]NKC!$E$10:$E$5007,$H3721))=$C$8,"",IF($H3721="","",INDEX([1]NKC!$F$10:$F$5007,$H3721)))</f>
        <v/>
      </c>
      <c r="F3721" s="55" t="str">
        <f ca="1">IF(IF($H3721="","",INDEX([1]NKC!$D$10:$D$5007,$H3721))=$C$8,"",IF($H3721="","",INDEX([1]NKC!$F$10:$F$5007,$H3721)))</f>
        <v/>
      </c>
      <c r="G3721" s="50">
        <f ca="1">IF(SUM(E3721:F3721)=0,0,$G$11+SUM(E$12:$E3721)-SUM(F$12:$F3721))</f>
        <v>0</v>
      </c>
      <c r="H3721" s="51" t="str">
        <f ca="1">IF(IF(TYPE(MATCH($C$8,OFFSET([1]NKC!$D$10,H3720,0):'[1]NKC'!$D$5007,0)+H3720)=16,"",MATCH($C$8,OFFSET([1]NKC!$D$10,H3720,0):'[1]NKC'!$D$5007,0)+H3720)&lt;IF(TYPE(MATCH($C$8,OFFSET([1]NKC!$E$10,H3720,0):'[1]NKC'!$E$5007,0)+H3720)=16,"",MATCH($C$8,OFFSET([1]NKC!$E$10,H3720,0):'[1]NKC'!$E$5007,0)+H3720),IF(TYPE(MATCH($C$8,OFFSET([1]NKC!$D$10,H3720,0):'[1]NKC'!$D$5007,0)+H3720)=16,"",MATCH($C$8,OFFSET([1]NKC!$D$10,H3720,0):'[1]NKC'!$D$5007,0)+H3720),IF(TYPE(MATCH($C$8,OFFSET([1]NKC!$E$10,H3720,0):'[1]NKC'!$E$5007,0)+H3720)=16,"",MATCH($C$8,OFFSET([1]NKC!$E$10,H3720,0):'[1]NKC'!$E$5007,0)+H3720))</f>
        <v/>
      </c>
    </row>
    <row r="3722" spans="1:8" s="52" customFormat="1" ht="14.25" hidden="1">
      <c r="A3722" s="45" t="str">
        <f ca="1">IF($H3722="","",INDEX([1]NKC!$A$10:$A$5007,$H3722))</f>
        <v/>
      </c>
      <c r="B3722" s="46" t="str">
        <f ca="1">IF($H3722="","",INDEX([1]NKC!$B$10:$B$5007,$H3722))</f>
        <v/>
      </c>
      <c r="C3722" s="47" t="str">
        <f ca="1">IF($H3722="","",INDEX([1]NKC!$C$10:$C$5007,$H3722))</f>
        <v/>
      </c>
      <c r="D3722" s="48" t="str">
        <f ca="1">IF(IF($H3722="","",INDEX([1]NKC!$D$10:$D$5007,$H3722))=$C$8,IF($H3722="","",INDEX([1]NKC!$E$10:$E$5007,$H3722)),IF($H3722="","",INDEX([1]NKC!$D$10:$D$5007,$H3722)))</f>
        <v/>
      </c>
      <c r="E3722" s="49" t="str">
        <f ca="1">IF(IF($H3722="","",INDEX([1]NKC!$E$10:$E$5007,$H3722))=$C$8,"",IF($H3722="","",INDEX([1]NKC!$F$10:$F$5007,$H3722)))</f>
        <v/>
      </c>
      <c r="F3722" s="55" t="str">
        <f ca="1">IF(IF($H3722="","",INDEX([1]NKC!$D$10:$D$5007,$H3722))=$C$8,"",IF($H3722="","",INDEX([1]NKC!$F$10:$F$5007,$H3722)))</f>
        <v/>
      </c>
      <c r="G3722" s="50">
        <f ca="1">IF(SUM(E3722:F3722)=0,0,$G$11+SUM(E$12:$E3722)-SUM(F$12:$F3722))</f>
        <v>0</v>
      </c>
      <c r="H3722" s="51" t="str">
        <f ca="1">IF(IF(TYPE(MATCH($C$8,OFFSET([1]NKC!$D$10,H3721,0):'[1]NKC'!$D$5007,0)+H3721)=16,"",MATCH($C$8,OFFSET([1]NKC!$D$10,H3721,0):'[1]NKC'!$D$5007,0)+H3721)&lt;IF(TYPE(MATCH($C$8,OFFSET([1]NKC!$E$10,H3721,0):'[1]NKC'!$E$5007,0)+H3721)=16,"",MATCH($C$8,OFFSET([1]NKC!$E$10,H3721,0):'[1]NKC'!$E$5007,0)+H3721),IF(TYPE(MATCH($C$8,OFFSET([1]NKC!$D$10,H3721,0):'[1]NKC'!$D$5007,0)+H3721)=16,"",MATCH($C$8,OFFSET([1]NKC!$D$10,H3721,0):'[1]NKC'!$D$5007,0)+H3721),IF(TYPE(MATCH($C$8,OFFSET([1]NKC!$E$10,H3721,0):'[1]NKC'!$E$5007,0)+H3721)=16,"",MATCH($C$8,OFFSET([1]NKC!$E$10,H3721,0):'[1]NKC'!$E$5007,0)+H3721))</f>
        <v/>
      </c>
    </row>
    <row r="3723" spans="1:8" s="52" customFormat="1" ht="14.25" hidden="1">
      <c r="A3723" s="45" t="str">
        <f ca="1">IF($H3723="","",INDEX([1]NKC!$A$10:$A$5007,$H3723))</f>
        <v/>
      </c>
      <c r="B3723" s="46" t="str">
        <f ca="1">IF($H3723="","",INDEX([1]NKC!$B$10:$B$5007,$H3723))</f>
        <v/>
      </c>
      <c r="C3723" s="47" t="str">
        <f ca="1">IF($H3723="","",INDEX([1]NKC!$C$10:$C$5007,$H3723))</f>
        <v/>
      </c>
      <c r="D3723" s="48" t="str">
        <f ca="1">IF(IF($H3723="","",INDEX([1]NKC!$D$10:$D$5007,$H3723))=$C$8,IF($H3723="","",INDEX([1]NKC!$E$10:$E$5007,$H3723)),IF($H3723="","",INDEX([1]NKC!$D$10:$D$5007,$H3723)))</f>
        <v/>
      </c>
      <c r="E3723" s="49" t="str">
        <f ca="1">IF(IF($H3723="","",INDEX([1]NKC!$E$10:$E$5007,$H3723))=$C$8,"",IF($H3723="","",INDEX([1]NKC!$F$10:$F$5007,$H3723)))</f>
        <v/>
      </c>
      <c r="F3723" s="55" t="str">
        <f ca="1">IF(IF($H3723="","",INDEX([1]NKC!$D$10:$D$5007,$H3723))=$C$8,"",IF($H3723="","",INDEX([1]NKC!$F$10:$F$5007,$H3723)))</f>
        <v/>
      </c>
      <c r="G3723" s="50">
        <f ca="1">IF(SUM(E3723:F3723)=0,0,$G$11+SUM(E$12:$E3723)-SUM(F$12:$F3723))</f>
        <v>0</v>
      </c>
      <c r="H3723" s="51" t="str">
        <f ca="1">IF(IF(TYPE(MATCH($C$8,OFFSET([1]NKC!$D$10,H3722,0):'[1]NKC'!$D$5007,0)+H3722)=16,"",MATCH($C$8,OFFSET([1]NKC!$D$10,H3722,0):'[1]NKC'!$D$5007,0)+H3722)&lt;IF(TYPE(MATCH($C$8,OFFSET([1]NKC!$E$10,H3722,0):'[1]NKC'!$E$5007,0)+H3722)=16,"",MATCH($C$8,OFFSET([1]NKC!$E$10,H3722,0):'[1]NKC'!$E$5007,0)+H3722),IF(TYPE(MATCH($C$8,OFFSET([1]NKC!$D$10,H3722,0):'[1]NKC'!$D$5007,0)+H3722)=16,"",MATCH($C$8,OFFSET([1]NKC!$D$10,H3722,0):'[1]NKC'!$D$5007,0)+H3722),IF(TYPE(MATCH($C$8,OFFSET([1]NKC!$E$10,H3722,0):'[1]NKC'!$E$5007,0)+H3722)=16,"",MATCH($C$8,OFFSET([1]NKC!$E$10,H3722,0):'[1]NKC'!$E$5007,0)+H3722))</f>
        <v/>
      </c>
    </row>
    <row r="3724" spans="1:8" s="52" customFormat="1" ht="14.25" hidden="1">
      <c r="A3724" s="45" t="str">
        <f ca="1">IF($H3724="","",INDEX([1]NKC!$A$10:$A$5007,$H3724))</f>
        <v/>
      </c>
      <c r="B3724" s="46" t="str">
        <f ca="1">IF($H3724="","",INDEX([1]NKC!$B$10:$B$5007,$H3724))</f>
        <v/>
      </c>
      <c r="C3724" s="47" t="str">
        <f ca="1">IF($H3724="","",INDEX([1]NKC!$C$10:$C$5007,$H3724))</f>
        <v/>
      </c>
      <c r="D3724" s="48" t="str">
        <f ca="1">IF(IF($H3724="","",INDEX([1]NKC!$D$10:$D$5007,$H3724))=$C$8,IF($H3724="","",INDEX([1]NKC!$E$10:$E$5007,$H3724)),IF($H3724="","",INDEX([1]NKC!$D$10:$D$5007,$H3724)))</f>
        <v/>
      </c>
      <c r="E3724" s="49" t="str">
        <f ca="1">IF(IF($H3724="","",INDEX([1]NKC!$E$10:$E$5007,$H3724))=$C$8,"",IF($H3724="","",INDEX([1]NKC!$F$10:$F$5007,$H3724)))</f>
        <v/>
      </c>
      <c r="F3724" s="55" t="str">
        <f ca="1">IF(IF($H3724="","",INDEX([1]NKC!$D$10:$D$5007,$H3724))=$C$8,"",IF($H3724="","",INDEX([1]NKC!$F$10:$F$5007,$H3724)))</f>
        <v/>
      </c>
      <c r="G3724" s="50">
        <f ca="1">IF(SUM(E3724:F3724)=0,0,$G$11+SUM(E$12:$E3724)-SUM(F$12:$F3724))</f>
        <v>0</v>
      </c>
      <c r="H3724" s="51" t="str">
        <f ca="1">IF(IF(TYPE(MATCH($C$8,OFFSET([1]NKC!$D$10,H3723,0):'[1]NKC'!$D$5007,0)+H3723)=16,"",MATCH($C$8,OFFSET([1]NKC!$D$10,H3723,0):'[1]NKC'!$D$5007,0)+H3723)&lt;IF(TYPE(MATCH($C$8,OFFSET([1]NKC!$E$10,H3723,0):'[1]NKC'!$E$5007,0)+H3723)=16,"",MATCH($C$8,OFFSET([1]NKC!$E$10,H3723,0):'[1]NKC'!$E$5007,0)+H3723),IF(TYPE(MATCH($C$8,OFFSET([1]NKC!$D$10,H3723,0):'[1]NKC'!$D$5007,0)+H3723)=16,"",MATCH($C$8,OFFSET([1]NKC!$D$10,H3723,0):'[1]NKC'!$D$5007,0)+H3723),IF(TYPE(MATCH($C$8,OFFSET([1]NKC!$E$10,H3723,0):'[1]NKC'!$E$5007,0)+H3723)=16,"",MATCH($C$8,OFFSET([1]NKC!$E$10,H3723,0):'[1]NKC'!$E$5007,0)+H3723))</f>
        <v/>
      </c>
    </row>
    <row r="3725" spans="1:8" s="52" customFormat="1" ht="14.25" hidden="1">
      <c r="A3725" s="45" t="str">
        <f ca="1">IF($H3725="","",INDEX([1]NKC!$A$10:$A$5007,$H3725))</f>
        <v/>
      </c>
      <c r="B3725" s="46" t="str">
        <f ca="1">IF($H3725="","",INDEX([1]NKC!$B$10:$B$5007,$H3725))</f>
        <v/>
      </c>
      <c r="C3725" s="47" t="str">
        <f ca="1">IF($H3725="","",INDEX([1]NKC!$C$10:$C$5007,$H3725))</f>
        <v/>
      </c>
      <c r="D3725" s="48" t="str">
        <f ca="1">IF(IF($H3725="","",INDEX([1]NKC!$D$10:$D$5007,$H3725))=$C$8,IF($H3725="","",INDEX([1]NKC!$E$10:$E$5007,$H3725)),IF($H3725="","",INDEX([1]NKC!$D$10:$D$5007,$H3725)))</f>
        <v/>
      </c>
      <c r="E3725" s="49" t="str">
        <f ca="1">IF(IF($H3725="","",INDEX([1]NKC!$E$10:$E$5007,$H3725))=$C$8,"",IF($H3725="","",INDEX([1]NKC!$F$10:$F$5007,$H3725)))</f>
        <v/>
      </c>
      <c r="F3725" s="55" t="str">
        <f ca="1">IF(IF($H3725="","",INDEX([1]NKC!$D$10:$D$5007,$H3725))=$C$8,"",IF($H3725="","",INDEX([1]NKC!$F$10:$F$5007,$H3725)))</f>
        <v/>
      </c>
      <c r="G3725" s="50">
        <f ca="1">IF(SUM(E3725:F3725)=0,0,$G$11+SUM(E$12:$E3725)-SUM(F$12:$F3725))</f>
        <v>0</v>
      </c>
      <c r="H3725" s="51" t="str">
        <f ca="1">IF(IF(TYPE(MATCH($C$8,OFFSET([1]NKC!$D$10,H3724,0):'[1]NKC'!$D$5007,0)+H3724)=16,"",MATCH($C$8,OFFSET([1]NKC!$D$10,H3724,0):'[1]NKC'!$D$5007,0)+H3724)&lt;IF(TYPE(MATCH($C$8,OFFSET([1]NKC!$E$10,H3724,0):'[1]NKC'!$E$5007,0)+H3724)=16,"",MATCH($C$8,OFFSET([1]NKC!$E$10,H3724,0):'[1]NKC'!$E$5007,0)+H3724),IF(TYPE(MATCH($C$8,OFFSET([1]NKC!$D$10,H3724,0):'[1]NKC'!$D$5007,0)+H3724)=16,"",MATCH($C$8,OFFSET([1]NKC!$D$10,H3724,0):'[1]NKC'!$D$5007,0)+H3724),IF(TYPE(MATCH($C$8,OFFSET([1]NKC!$E$10,H3724,0):'[1]NKC'!$E$5007,0)+H3724)=16,"",MATCH($C$8,OFFSET([1]NKC!$E$10,H3724,0):'[1]NKC'!$E$5007,0)+H3724))</f>
        <v/>
      </c>
    </row>
    <row r="3726" spans="1:8" s="52" customFormat="1" ht="14.25" hidden="1">
      <c r="A3726" s="45" t="str">
        <f ca="1">IF($H3726="","",INDEX([1]NKC!$A$10:$A$5007,$H3726))</f>
        <v/>
      </c>
      <c r="B3726" s="46" t="str">
        <f ca="1">IF($H3726="","",INDEX([1]NKC!$B$10:$B$5007,$H3726))</f>
        <v/>
      </c>
      <c r="C3726" s="47" t="str">
        <f ca="1">IF($H3726="","",INDEX([1]NKC!$C$10:$C$5007,$H3726))</f>
        <v/>
      </c>
      <c r="D3726" s="48" t="str">
        <f ca="1">IF(IF($H3726="","",INDEX([1]NKC!$D$10:$D$5007,$H3726))=$C$8,IF($H3726="","",INDEX([1]NKC!$E$10:$E$5007,$H3726)),IF($H3726="","",INDEX([1]NKC!$D$10:$D$5007,$H3726)))</f>
        <v/>
      </c>
      <c r="E3726" s="49" t="str">
        <f ca="1">IF(IF($H3726="","",INDEX([1]NKC!$E$10:$E$5007,$H3726))=$C$8,"",IF($H3726="","",INDEX([1]NKC!$F$10:$F$5007,$H3726)))</f>
        <v/>
      </c>
      <c r="F3726" s="55" t="str">
        <f ca="1">IF(IF($H3726="","",INDEX([1]NKC!$D$10:$D$5007,$H3726))=$C$8,"",IF($H3726="","",INDEX([1]NKC!$F$10:$F$5007,$H3726)))</f>
        <v/>
      </c>
      <c r="G3726" s="50">
        <f ca="1">IF(SUM(E3726:F3726)=0,0,$G$11+SUM(E$12:$E3726)-SUM(F$12:$F3726))</f>
        <v>0</v>
      </c>
      <c r="H3726" s="51" t="str">
        <f ca="1">IF(IF(TYPE(MATCH($C$8,OFFSET([1]NKC!$D$10,H3725,0):'[1]NKC'!$D$5007,0)+H3725)=16,"",MATCH($C$8,OFFSET([1]NKC!$D$10,H3725,0):'[1]NKC'!$D$5007,0)+H3725)&lt;IF(TYPE(MATCH($C$8,OFFSET([1]NKC!$E$10,H3725,0):'[1]NKC'!$E$5007,0)+H3725)=16,"",MATCH($C$8,OFFSET([1]NKC!$E$10,H3725,0):'[1]NKC'!$E$5007,0)+H3725),IF(TYPE(MATCH($C$8,OFFSET([1]NKC!$D$10,H3725,0):'[1]NKC'!$D$5007,0)+H3725)=16,"",MATCH($C$8,OFFSET([1]NKC!$D$10,H3725,0):'[1]NKC'!$D$5007,0)+H3725),IF(TYPE(MATCH($C$8,OFFSET([1]NKC!$E$10,H3725,0):'[1]NKC'!$E$5007,0)+H3725)=16,"",MATCH($C$8,OFFSET([1]NKC!$E$10,H3725,0):'[1]NKC'!$E$5007,0)+H3725))</f>
        <v/>
      </c>
    </row>
    <row r="3727" spans="1:8" s="52" customFormat="1" ht="14.25" hidden="1">
      <c r="A3727" s="45" t="str">
        <f ca="1">IF($H3727="","",INDEX([1]NKC!$A$10:$A$5007,$H3727))</f>
        <v/>
      </c>
      <c r="B3727" s="46" t="str">
        <f ca="1">IF($H3727="","",INDEX([1]NKC!$B$10:$B$5007,$H3727))</f>
        <v/>
      </c>
      <c r="C3727" s="47" t="str">
        <f ca="1">IF($H3727="","",INDEX([1]NKC!$C$10:$C$5007,$H3727))</f>
        <v/>
      </c>
      <c r="D3727" s="48" t="str">
        <f ca="1">IF(IF($H3727="","",INDEX([1]NKC!$D$10:$D$5007,$H3727))=$C$8,IF($H3727="","",INDEX([1]NKC!$E$10:$E$5007,$H3727)),IF($H3727="","",INDEX([1]NKC!$D$10:$D$5007,$H3727)))</f>
        <v/>
      </c>
      <c r="E3727" s="49" t="str">
        <f ca="1">IF(IF($H3727="","",INDEX([1]NKC!$E$10:$E$5007,$H3727))=$C$8,"",IF($H3727="","",INDEX([1]NKC!$F$10:$F$5007,$H3727)))</f>
        <v/>
      </c>
      <c r="F3727" s="55" t="str">
        <f ca="1">IF(IF($H3727="","",INDEX([1]NKC!$D$10:$D$5007,$H3727))=$C$8,"",IF($H3727="","",INDEX([1]NKC!$F$10:$F$5007,$H3727)))</f>
        <v/>
      </c>
      <c r="G3727" s="50">
        <f ca="1">IF(SUM(E3727:F3727)=0,0,$G$11+SUM(E$12:$E3727)-SUM(F$12:$F3727))</f>
        <v>0</v>
      </c>
      <c r="H3727" s="51" t="str">
        <f ca="1">IF(IF(TYPE(MATCH($C$8,OFFSET([1]NKC!$D$10,H3726,0):'[1]NKC'!$D$5007,0)+H3726)=16,"",MATCH($C$8,OFFSET([1]NKC!$D$10,H3726,0):'[1]NKC'!$D$5007,0)+H3726)&lt;IF(TYPE(MATCH($C$8,OFFSET([1]NKC!$E$10,H3726,0):'[1]NKC'!$E$5007,0)+H3726)=16,"",MATCH($C$8,OFFSET([1]NKC!$E$10,H3726,0):'[1]NKC'!$E$5007,0)+H3726),IF(TYPE(MATCH($C$8,OFFSET([1]NKC!$D$10,H3726,0):'[1]NKC'!$D$5007,0)+H3726)=16,"",MATCH($C$8,OFFSET([1]NKC!$D$10,H3726,0):'[1]NKC'!$D$5007,0)+H3726),IF(TYPE(MATCH($C$8,OFFSET([1]NKC!$E$10,H3726,0):'[1]NKC'!$E$5007,0)+H3726)=16,"",MATCH($C$8,OFFSET([1]NKC!$E$10,H3726,0):'[1]NKC'!$E$5007,0)+H3726))</f>
        <v/>
      </c>
    </row>
    <row r="3728" spans="1:8" s="52" customFormat="1" ht="14.25" hidden="1">
      <c r="A3728" s="45" t="str">
        <f ca="1">IF($H3728="","",INDEX([1]NKC!$A$10:$A$5007,$H3728))</f>
        <v/>
      </c>
      <c r="B3728" s="46" t="str">
        <f ca="1">IF($H3728="","",INDEX([1]NKC!$B$10:$B$5007,$H3728))</f>
        <v/>
      </c>
      <c r="C3728" s="47" t="str">
        <f ca="1">IF($H3728="","",INDEX([1]NKC!$C$10:$C$5007,$H3728))</f>
        <v/>
      </c>
      <c r="D3728" s="48" t="str">
        <f ca="1">IF(IF($H3728="","",INDEX([1]NKC!$D$10:$D$5007,$H3728))=$C$8,IF($H3728="","",INDEX([1]NKC!$E$10:$E$5007,$H3728)),IF($H3728="","",INDEX([1]NKC!$D$10:$D$5007,$H3728)))</f>
        <v/>
      </c>
      <c r="E3728" s="49" t="str">
        <f ca="1">IF(IF($H3728="","",INDEX([1]NKC!$E$10:$E$5007,$H3728))=$C$8,"",IF($H3728="","",INDEX([1]NKC!$F$10:$F$5007,$H3728)))</f>
        <v/>
      </c>
      <c r="F3728" s="55" t="str">
        <f ca="1">IF(IF($H3728="","",INDEX([1]NKC!$D$10:$D$5007,$H3728))=$C$8,"",IF($H3728="","",INDEX([1]NKC!$F$10:$F$5007,$H3728)))</f>
        <v/>
      </c>
      <c r="G3728" s="50">
        <f ca="1">IF(SUM(E3728:F3728)=0,0,$G$11+SUM(E$12:$E3728)-SUM(F$12:$F3728))</f>
        <v>0</v>
      </c>
      <c r="H3728" s="51" t="str">
        <f ca="1">IF(IF(TYPE(MATCH($C$8,OFFSET([1]NKC!$D$10,H3727,0):'[1]NKC'!$D$5007,0)+H3727)=16,"",MATCH($C$8,OFFSET([1]NKC!$D$10,H3727,0):'[1]NKC'!$D$5007,0)+H3727)&lt;IF(TYPE(MATCH($C$8,OFFSET([1]NKC!$E$10,H3727,0):'[1]NKC'!$E$5007,0)+H3727)=16,"",MATCH($C$8,OFFSET([1]NKC!$E$10,H3727,0):'[1]NKC'!$E$5007,0)+H3727),IF(TYPE(MATCH($C$8,OFFSET([1]NKC!$D$10,H3727,0):'[1]NKC'!$D$5007,0)+H3727)=16,"",MATCH($C$8,OFFSET([1]NKC!$D$10,H3727,0):'[1]NKC'!$D$5007,0)+H3727),IF(TYPE(MATCH($C$8,OFFSET([1]NKC!$E$10,H3727,0):'[1]NKC'!$E$5007,0)+H3727)=16,"",MATCH($C$8,OFFSET([1]NKC!$E$10,H3727,0):'[1]NKC'!$E$5007,0)+H3727))</f>
        <v/>
      </c>
    </row>
    <row r="3729" spans="1:8" s="52" customFormat="1" ht="14.25" hidden="1">
      <c r="A3729" s="45" t="str">
        <f ca="1">IF($H3729="","",INDEX([1]NKC!$A$10:$A$5007,$H3729))</f>
        <v/>
      </c>
      <c r="B3729" s="46" t="str">
        <f ca="1">IF($H3729="","",INDEX([1]NKC!$B$10:$B$5007,$H3729))</f>
        <v/>
      </c>
      <c r="C3729" s="47" t="str">
        <f ca="1">IF($H3729="","",INDEX([1]NKC!$C$10:$C$5007,$H3729))</f>
        <v/>
      </c>
      <c r="D3729" s="48" t="str">
        <f ca="1">IF(IF($H3729="","",INDEX([1]NKC!$D$10:$D$5007,$H3729))=$C$8,IF($H3729="","",INDEX([1]NKC!$E$10:$E$5007,$H3729)),IF($H3729="","",INDEX([1]NKC!$D$10:$D$5007,$H3729)))</f>
        <v/>
      </c>
      <c r="E3729" s="49" t="str">
        <f ca="1">IF(IF($H3729="","",INDEX([1]NKC!$E$10:$E$5007,$H3729))=$C$8,"",IF($H3729="","",INDEX([1]NKC!$F$10:$F$5007,$H3729)))</f>
        <v/>
      </c>
      <c r="F3729" s="55" t="str">
        <f ca="1">IF(IF($H3729="","",INDEX([1]NKC!$D$10:$D$5007,$H3729))=$C$8,"",IF($H3729="","",INDEX([1]NKC!$F$10:$F$5007,$H3729)))</f>
        <v/>
      </c>
      <c r="G3729" s="50">
        <f ca="1">IF(SUM(E3729:F3729)=0,0,$G$11+SUM(E$12:$E3729)-SUM(F$12:$F3729))</f>
        <v>0</v>
      </c>
      <c r="H3729" s="51" t="str">
        <f ca="1">IF(IF(TYPE(MATCH($C$8,OFFSET([1]NKC!$D$10,H3728,0):'[1]NKC'!$D$5007,0)+H3728)=16,"",MATCH($C$8,OFFSET([1]NKC!$D$10,H3728,0):'[1]NKC'!$D$5007,0)+H3728)&lt;IF(TYPE(MATCH($C$8,OFFSET([1]NKC!$E$10,H3728,0):'[1]NKC'!$E$5007,0)+H3728)=16,"",MATCH($C$8,OFFSET([1]NKC!$E$10,H3728,0):'[1]NKC'!$E$5007,0)+H3728),IF(TYPE(MATCH($C$8,OFFSET([1]NKC!$D$10,H3728,0):'[1]NKC'!$D$5007,0)+H3728)=16,"",MATCH($C$8,OFFSET([1]NKC!$D$10,H3728,0):'[1]NKC'!$D$5007,0)+H3728),IF(TYPE(MATCH($C$8,OFFSET([1]NKC!$E$10,H3728,0):'[1]NKC'!$E$5007,0)+H3728)=16,"",MATCH($C$8,OFFSET([1]NKC!$E$10,H3728,0):'[1]NKC'!$E$5007,0)+H3728))</f>
        <v/>
      </c>
    </row>
    <row r="3730" spans="1:8" s="52" customFormat="1" ht="14.25" hidden="1">
      <c r="A3730" s="45" t="str">
        <f ca="1">IF($H3730="","",INDEX([1]NKC!$A$10:$A$5007,$H3730))</f>
        <v/>
      </c>
      <c r="B3730" s="46" t="str">
        <f ca="1">IF($H3730="","",INDEX([1]NKC!$B$10:$B$5007,$H3730))</f>
        <v/>
      </c>
      <c r="C3730" s="47" t="str">
        <f ca="1">IF($H3730="","",INDEX([1]NKC!$C$10:$C$5007,$H3730))</f>
        <v/>
      </c>
      <c r="D3730" s="48" t="str">
        <f ca="1">IF(IF($H3730="","",INDEX([1]NKC!$D$10:$D$5007,$H3730))=$C$8,IF($H3730="","",INDEX([1]NKC!$E$10:$E$5007,$H3730)),IF($H3730="","",INDEX([1]NKC!$D$10:$D$5007,$H3730)))</f>
        <v/>
      </c>
      <c r="E3730" s="49" t="str">
        <f ca="1">IF(IF($H3730="","",INDEX([1]NKC!$E$10:$E$5007,$H3730))=$C$8,"",IF($H3730="","",INDEX([1]NKC!$F$10:$F$5007,$H3730)))</f>
        <v/>
      </c>
      <c r="F3730" s="55" t="str">
        <f ca="1">IF(IF($H3730="","",INDEX([1]NKC!$D$10:$D$5007,$H3730))=$C$8,"",IF($H3730="","",INDEX([1]NKC!$F$10:$F$5007,$H3730)))</f>
        <v/>
      </c>
      <c r="G3730" s="50">
        <f ca="1">IF(SUM(E3730:F3730)=0,0,$G$11+SUM(E$12:$E3730)-SUM(F$12:$F3730))</f>
        <v>0</v>
      </c>
      <c r="H3730" s="51" t="str">
        <f ca="1">IF(IF(TYPE(MATCH($C$8,OFFSET([1]NKC!$D$10,H3729,0):'[1]NKC'!$D$5007,0)+H3729)=16,"",MATCH($C$8,OFFSET([1]NKC!$D$10,H3729,0):'[1]NKC'!$D$5007,0)+H3729)&lt;IF(TYPE(MATCH($C$8,OFFSET([1]NKC!$E$10,H3729,0):'[1]NKC'!$E$5007,0)+H3729)=16,"",MATCH($C$8,OFFSET([1]NKC!$E$10,H3729,0):'[1]NKC'!$E$5007,0)+H3729),IF(TYPE(MATCH($C$8,OFFSET([1]NKC!$D$10,H3729,0):'[1]NKC'!$D$5007,0)+H3729)=16,"",MATCH($C$8,OFFSET([1]NKC!$D$10,H3729,0):'[1]NKC'!$D$5007,0)+H3729),IF(TYPE(MATCH($C$8,OFFSET([1]NKC!$E$10,H3729,0):'[1]NKC'!$E$5007,0)+H3729)=16,"",MATCH($C$8,OFFSET([1]NKC!$E$10,H3729,0):'[1]NKC'!$E$5007,0)+H3729))</f>
        <v/>
      </c>
    </row>
    <row r="3731" spans="1:8" s="52" customFormat="1" ht="14.25" hidden="1">
      <c r="A3731" s="45" t="str">
        <f ca="1">IF($H3731="","",INDEX([1]NKC!$A$10:$A$5007,$H3731))</f>
        <v/>
      </c>
      <c r="B3731" s="46" t="str">
        <f ca="1">IF($H3731="","",INDEX([1]NKC!$B$10:$B$5007,$H3731))</f>
        <v/>
      </c>
      <c r="C3731" s="47" t="str">
        <f ca="1">IF($H3731="","",INDEX([1]NKC!$C$10:$C$5007,$H3731))</f>
        <v/>
      </c>
      <c r="D3731" s="48" t="str">
        <f ca="1">IF(IF($H3731="","",INDEX([1]NKC!$D$10:$D$5007,$H3731))=$C$8,IF($H3731="","",INDEX([1]NKC!$E$10:$E$5007,$H3731)),IF($H3731="","",INDEX([1]NKC!$D$10:$D$5007,$H3731)))</f>
        <v/>
      </c>
      <c r="E3731" s="49" t="str">
        <f ca="1">IF(IF($H3731="","",INDEX([1]NKC!$E$10:$E$5007,$H3731))=$C$8,"",IF($H3731="","",INDEX([1]NKC!$F$10:$F$5007,$H3731)))</f>
        <v/>
      </c>
      <c r="F3731" s="55" t="str">
        <f ca="1">IF(IF($H3731="","",INDEX([1]NKC!$D$10:$D$5007,$H3731))=$C$8,"",IF($H3731="","",INDEX([1]NKC!$F$10:$F$5007,$H3731)))</f>
        <v/>
      </c>
      <c r="G3731" s="50">
        <f ca="1">IF(SUM(E3731:F3731)=0,0,$G$11+SUM(E$12:$E3731)-SUM(F$12:$F3731))</f>
        <v>0</v>
      </c>
      <c r="H3731" s="51" t="str">
        <f ca="1">IF(IF(TYPE(MATCH($C$8,OFFSET([1]NKC!$D$10,H3730,0):'[1]NKC'!$D$5007,0)+H3730)=16,"",MATCH($C$8,OFFSET([1]NKC!$D$10,H3730,0):'[1]NKC'!$D$5007,0)+H3730)&lt;IF(TYPE(MATCH($C$8,OFFSET([1]NKC!$E$10,H3730,0):'[1]NKC'!$E$5007,0)+H3730)=16,"",MATCH($C$8,OFFSET([1]NKC!$E$10,H3730,0):'[1]NKC'!$E$5007,0)+H3730),IF(TYPE(MATCH($C$8,OFFSET([1]NKC!$D$10,H3730,0):'[1]NKC'!$D$5007,0)+H3730)=16,"",MATCH($C$8,OFFSET([1]NKC!$D$10,H3730,0):'[1]NKC'!$D$5007,0)+H3730),IF(TYPE(MATCH($C$8,OFFSET([1]NKC!$E$10,H3730,0):'[1]NKC'!$E$5007,0)+H3730)=16,"",MATCH($C$8,OFFSET([1]NKC!$E$10,H3730,0):'[1]NKC'!$E$5007,0)+H3730))</f>
        <v/>
      </c>
    </row>
    <row r="3732" spans="1:8" s="52" customFormat="1" ht="14.25" hidden="1">
      <c r="A3732" s="45" t="str">
        <f ca="1">IF($H3732="","",INDEX([1]NKC!$A$10:$A$5007,$H3732))</f>
        <v/>
      </c>
      <c r="B3732" s="46" t="str">
        <f ca="1">IF($H3732="","",INDEX([1]NKC!$B$10:$B$5007,$H3732))</f>
        <v/>
      </c>
      <c r="C3732" s="47" t="str">
        <f ca="1">IF($H3732="","",INDEX([1]NKC!$C$10:$C$5007,$H3732))</f>
        <v/>
      </c>
      <c r="D3732" s="48" t="str">
        <f ca="1">IF(IF($H3732="","",INDEX([1]NKC!$D$10:$D$5007,$H3732))=$C$8,IF($H3732="","",INDEX([1]NKC!$E$10:$E$5007,$H3732)),IF($H3732="","",INDEX([1]NKC!$D$10:$D$5007,$H3732)))</f>
        <v/>
      </c>
      <c r="E3732" s="49" t="str">
        <f ca="1">IF(IF($H3732="","",INDEX([1]NKC!$E$10:$E$5007,$H3732))=$C$8,"",IF($H3732="","",INDEX([1]NKC!$F$10:$F$5007,$H3732)))</f>
        <v/>
      </c>
      <c r="F3732" s="55" t="str">
        <f ca="1">IF(IF($H3732="","",INDEX([1]NKC!$D$10:$D$5007,$H3732))=$C$8,"",IF($H3732="","",INDEX([1]NKC!$F$10:$F$5007,$H3732)))</f>
        <v/>
      </c>
      <c r="G3732" s="50">
        <f ca="1">IF(SUM(E3732:F3732)=0,0,$G$11+SUM(E$12:$E3732)-SUM(F$12:$F3732))</f>
        <v>0</v>
      </c>
      <c r="H3732" s="51" t="str">
        <f ca="1">IF(IF(TYPE(MATCH($C$8,OFFSET([1]NKC!$D$10,H3731,0):'[1]NKC'!$D$5007,0)+H3731)=16,"",MATCH($C$8,OFFSET([1]NKC!$D$10,H3731,0):'[1]NKC'!$D$5007,0)+H3731)&lt;IF(TYPE(MATCH($C$8,OFFSET([1]NKC!$E$10,H3731,0):'[1]NKC'!$E$5007,0)+H3731)=16,"",MATCH($C$8,OFFSET([1]NKC!$E$10,H3731,0):'[1]NKC'!$E$5007,0)+H3731),IF(TYPE(MATCH($C$8,OFFSET([1]NKC!$D$10,H3731,0):'[1]NKC'!$D$5007,0)+H3731)=16,"",MATCH($C$8,OFFSET([1]NKC!$D$10,H3731,0):'[1]NKC'!$D$5007,0)+H3731),IF(TYPE(MATCH($C$8,OFFSET([1]NKC!$E$10,H3731,0):'[1]NKC'!$E$5007,0)+H3731)=16,"",MATCH($C$8,OFFSET([1]NKC!$E$10,H3731,0):'[1]NKC'!$E$5007,0)+H3731))</f>
        <v/>
      </c>
    </row>
    <row r="3733" spans="1:8" s="52" customFormat="1" ht="14.25" hidden="1">
      <c r="A3733" s="45" t="str">
        <f ca="1">IF($H3733="","",INDEX([1]NKC!$A$10:$A$5007,$H3733))</f>
        <v/>
      </c>
      <c r="B3733" s="46" t="str">
        <f ca="1">IF($H3733="","",INDEX([1]NKC!$B$10:$B$5007,$H3733))</f>
        <v/>
      </c>
      <c r="C3733" s="47" t="str">
        <f ca="1">IF($H3733="","",INDEX([1]NKC!$C$10:$C$5007,$H3733))</f>
        <v/>
      </c>
      <c r="D3733" s="48" t="str">
        <f ca="1">IF(IF($H3733="","",INDEX([1]NKC!$D$10:$D$5007,$H3733))=$C$8,IF($H3733="","",INDEX([1]NKC!$E$10:$E$5007,$H3733)),IF($H3733="","",INDEX([1]NKC!$D$10:$D$5007,$H3733)))</f>
        <v/>
      </c>
      <c r="E3733" s="49" t="str">
        <f ca="1">IF(IF($H3733="","",INDEX([1]NKC!$E$10:$E$5007,$H3733))=$C$8,"",IF($H3733="","",INDEX([1]NKC!$F$10:$F$5007,$H3733)))</f>
        <v/>
      </c>
      <c r="F3733" s="55" t="str">
        <f ca="1">IF(IF($H3733="","",INDEX([1]NKC!$D$10:$D$5007,$H3733))=$C$8,"",IF($H3733="","",INDEX([1]NKC!$F$10:$F$5007,$H3733)))</f>
        <v/>
      </c>
      <c r="G3733" s="50">
        <f ca="1">IF(SUM(E3733:F3733)=0,0,$G$11+SUM(E$12:$E3733)-SUM(F$12:$F3733))</f>
        <v>0</v>
      </c>
      <c r="H3733" s="51" t="str">
        <f ca="1">IF(IF(TYPE(MATCH($C$8,OFFSET([1]NKC!$D$10,H3732,0):'[1]NKC'!$D$5007,0)+H3732)=16,"",MATCH($C$8,OFFSET([1]NKC!$D$10,H3732,0):'[1]NKC'!$D$5007,0)+H3732)&lt;IF(TYPE(MATCH($C$8,OFFSET([1]NKC!$E$10,H3732,0):'[1]NKC'!$E$5007,0)+H3732)=16,"",MATCH($C$8,OFFSET([1]NKC!$E$10,H3732,0):'[1]NKC'!$E$5007,0)+H3732),IF(TYPE(MATCH($C$8,OFFSET([1]NKC!$D$10,H3732,0):'[1]NKC'!$D$5007,0)+H3732)=16,"",MATCH($C$8,OFFSET([1]NKC!$D$10,H3732,0):'[1]NKC'!$D$5007,0)+H3732),IF(TYPE(MATCH($C$8,OFFSET([1]NKC!$E$10,H3732,0):'[1]NKC'!$E$5007,0)+H3732)=16,"",MATCH($C$8,OFFSET([1]NKC!$E$10,H3732,0):'[1]NKC'!$E$5007,0)+H3732))</f>
        <v/>
      </c>
    </row>
    <row r="3734" spans="1:8" s="52" customFormat="1" ht="14.25" hidden="1">
      <c r="A3734" s="45" t="str">
        <f ca="1">IF($H3734="","",INDEX([1]NKC!$A$10:$A$5007,$H3734))</f>
        <v/>
      </c>
      <c r="B3734" s="46" t="str">
        <f ca="1">IF($H3734="","",INDEX([1]NKC!$B$10:$B$5007,$H3734))</f>
        <v/>
      </c>
      <c r="C3734" s="47" t="str">
        <f ca="1">IF($H3734="","",INDEX([1]NKC!$C$10:$C$5007,$H3734))</f>
        <v/>
      </c>
      <c r="D3734" s="48" t="str">
        <f ca="1">IF(IF($H3734="","",INDEX([1]NKC!$D$10:$D$5007,$H3734))=$C$8,IF($H3734="","",INDEX([1]NKC!$E$10:$E$5007,$H3734)),IF($H3734="","",INDEX([1]NKC!$D$10:$D$5007,$H3734)))</f>
        <v/>
      </c>
      <c r="E3734" s="49" t="str">
        <f ca="1">IF(IF($H3734="","",INDEX([1]NKC!$E$10:$E$5007,$H3734))=$C$8,"",IF($H3734="","",INDEX([1]NKC!$F$10:$F$5007,$H3734)))</f>
        <v/>
      </c>
      <c r="F3734" s="55" t="str">
        <f ca="1">IF(IF($H3734="","",INDEX([1]NKC!$D$10:$D$5007,$H3734))=$C$8,"",IF($H3734="","",INDEX([1]NKC!$F$10:$F$5007,$H3734)))</f>
        <v/>
      </c>
      <c r="G3734" s="50">
        <f ca="1">IF(SUM(E3734:F3734)=0,0,$G$11+SUM(E$12:$E3734)-SUM(F$12:$F3734))</f>
        <v>0</v>
      </c>
      <c r="H3734" s="51" t="str">
        <f ca="1">IF(IF(TYPE(MATCH($C$8,OFFSET([1]NKC!$D$10,H3733,0):'[1]NKC'!$D$5007,0)+H3733)=16,"",MATCH($C$8,OFFSET([1]NKC!$D$10,H3733,0):'[1]NKC'!$D$5007,0)+H3733)&lt;IF(TYPE(MATCH($C$8,OFFSET([1]NKC!$E$10,H3733,0):'[1]NKC'!$E$5007,0)+H3733)=16,"",MATCH($C$8,OFFSET([1]NKC!$E$10,H3733,0):'[1]NKC'!$E$5007,0)+H3733),IF(TYPE(MATCH($C$8,OFFSET([1]NKC!$D$10,H3733,0):'[1]NKC'!$D$5007,0)+H3733)=16,"",MATCH($C$8,OFFSET([1]NKC!$D$10,H3733,0):'[1]NKC'!$D$5007,0)+H3733),IF(TYPE(MATCH($C$8,OFFSET([1]NKC!$E$10,H3733,0):'[1]NKC'!$E$5007,0)+H3733)=16,"",MATCH($C$8,OFFSET([1]NKC!$E$10,H3733,0):'[1]NKC'!$E$5007,0)+H3733))</f>
        <v/>
      </c>
    </row>
    <row r="3735" spans="1:8" s="52" customFormat="1" ht="14.25" hidden="1">
      <c r="A3735" s="45" t="str">
        <f ca="1">IF($H3735="","",INDEX([1]NKC!$A$10:$A$5007,$H3735))</f>
        <v/>
      </c>
      <c r="B3735" s="46" t="str">
        <f ca="1">IF($H3735="","",INDEX([1]NKC!$B$10:$B$5007,$H3735))</f>
        <v/>
      </c>
      <c r="C3735" s="47" t="str">
        <f ca="1">IF($H3735="","",INDEX([1]NKC!$C$10:$C$5007,$H3735))</f>
        <v/>
      </c>
      <c r="D3735" s="48" t="str">
        <f ca="1">IF(IF($H3735="","",INDEX([1]NKC!$D$10:$D$5007,$H3735))=$C$8,IF($H3735="","",INDEX([1]NKC!$E$10:$E$5007,$H3735)),IF($H3735="","",INDEX([1]NKC!$D$10:$D$5007,$H3735)))</f>
        <v/>
      </c>
      <c r="E3735" s="49" t="str">
        <f ca="1">IF(IF($H3735="","",INDEX([1]NKC!$E$10:$E$5007,$H3735))=$C$8,"",IF($H3735="","",INDEX([1]NKC!$F$10:$F$5007,$H3735)))</f>
        <v/>
      </c>
      <c r="F3735" s="55" t="str">
        <f ca="1">IF(IF($H3735="","",INDEX([1]NKC!$D$10:$D$5007,$H3735))=$C$8,"",IF($H3735="","",INDEX([1]NKC!$F$10:$F$5007,$H3735)))</f>
        <v/>
      </c>
      <c r="G3735" s="50">
        <f ca="1">IF(SUM(E3735:F3735)=0,0,$G$11+SUM(E$12:$E3735)-SUM(F$12:$F3735))</f>
        <v>0</v>
      </c>
      <c r="H3735" s="51" t="str">
        <f ca="1">IF(IF(TYPE(MATCH($C$8,OFFSET([1]NKC!$D$10,H3734,0):'[1]NKC'!$D$5007,0)+H3734)=16,"",MATCH($C$8,OFFSET([1]NKC!$D$10,H3734,0):'[1]NKC'!$D$5007,0)+H3734)&lt;IF(TYPE(MATCH($C$8,OFFSET([1]NKC!$E$10,H3734,0):'[1]NKC'!$E$5007,0)+H3734)=16,"",MATCH($C$8,OFFSET([1]NKC!$E$10,H3734,0):'[1]NKC'!$E$5007,0)+H3734),IF(TYPE(MATCH($C$8,OFFSET([1]NKC!$D$10,H3734,0):'[1]NKC'!$D$5007,0)+H3734)=16,"",MATCH($C$8,OFFSET([1]NKC!$D$10,H3734,0):'[1]NKC'!$D$5007,0)+H3734),IF(TYPE(MATCH($C$8,OFFSET([1]NKC!$E$10,H3734,0):'[1]NKC'!$E$5007,0)+H3734)=16,"",MATCH($C$8,OFFSET([1]NKC!$E$10,H3734,0):'[1]NKC'!$E$5007,0)+H3734))</f>
        <v/>
      </c>
    </row>
    <row r="3736" spans="1:8" s="52" customFormat="1" ht="14.25" hidden="1">
      <c r="A3736" s="45" t="str">
        <f ca="1">IF($H3736="","",INDEX([1]NKC!$A$10:$A$5007,$H3736))</f>
        <v/>
      </c>
      <c r="B3736" s="46" t="str">
        <f ca="1">IF($H3736="","",INDEX([1]NKC!$B$10:$B$5007,$H3736))</f>
        <v/>
      </c>
      <c r="C3736" s="47" t="str">
        <f ca="1">IF($H3736="","",INDEX([1]NKC!$C$10:$C$5007,$H3736))</f>
        <v/>
      </c>
      <c r="D3736" s="48" t="str">
        <f ca="1">IF(IF($H3736="","",INDEX([1]NKC!$D$10:$D$5007,$H3736))=$C$8,IF($H3736="","",INDEX([1]NKC!$E$10:$E$5007,$H3736)),IF($H3736="","",INDEX([1]NKC!$D$10:$D$5007,$H3736)))</f>
        <v/>
      </c>
      <c r="E3736" s="49" t="str">
        <f ca="1">IF(IF($H3736="","",INDEX([1]NKC!$E$10:$E$5007,$H3736))=$C$8,"",IF($H3736="","",INDEX([1]NKC!$F$10:$F$5007,$H3736)))</f>
        <v/>
      </c>
      <c r="F3736" s="55" t="str">
        <f ca="1">IF(IF($H3736="","",INDEX([1]NKC!$D$10:$D$5007,$H3736))=$C$8,"",IF($H3736="","",INDEX([1]NKC!$F$10:$F$5007,$H3736)))</f>
        <v/>
      </c>
      <c r="G3736" s="50">
        <f ca="1">IF(SUM(E3736:F3736)=0,0,$G$11+SUM(E$12:$E3736)-SUM(F$12:$F3736))</f>
        <v>0</v>
      </c>
      <c r="H3736" s="51" t="str">
        <f ca="1">IF(IF(TYPE(MATCH($C$8,OFFSET([1]NKC!$D$10,H3735,0):'[1]NKC'!$D$5007,0)+H3735)=16,"",MATCH($C$8,OFFSET([1]NKC!$D$10,H3735,0):'[1]NKC'!$D$5007,0)+H3735)&lt;IF(TYPE(MATCH($C$8,OFFSET([1]NKC!$E$10,H3735,0):'[1]NKC'!$E$5007,0)+H3735)=16,"",MATCH($C$8,OFFSET([1]NKC!$E$10,H3735,0):'[1]NKC'!$E$5007,0)+H3735),IF(TYPE(MATCH($C$8,OFFSET([1]NKC!$D$10,H3735,0):'[1]NKC'!$D$5007,0)+H3735)=16,"",MATCH($C$8,OFFSET([1]NKC!$D$10,H3735,0):'[1]NKC'!$D$5007,0)+H3735),IF(TYPE(MATCH($C$8,OFFSET([1]NKC!$E$10,H3735,0):'[1]NKC'!$E$5007,0)+H3735)=16,"",MATCH($C$8,OFFSET([1]NKC!$E$10,H3735,0):'[1]NKC'!$E$5007,0)+H3735))</f>
        <v/>
      </c>
    </row>
    <row r="3737" spans="1:8" s="52" customFormat="1" ht="14.25" hidden="1">
      <c r="A3737" s="45" t="str">
        <f ca="1">IF($H3737="","",INDEX([1]NKC!$A$10:$A$5007,$H3737))</f>
        <v/>
      </c>
      <c r="B3737" s="46" t="str">
        <f ca="1">IF($H3737="","",INDEX([1]NKC!$B$10:$B$5007,$H3737))</f>
        <v/>
      </c>
      <c r="C3737" s="47" t="str">
        <f ca="1">IF($H3737="","",INDEX([1]NKC!$C$10:$C$5007,$H3737))</f>
        <v/>
      </c>
      <c r="D3737" s="48" t="str">
        <f ca="1">IF(IF($H3737="","",INDEX([1]NKC!$D$10:$D$5007,$H3737))=$C$8,IF($H3737="","",INDEX([1]NKC!$E$10:$E$5007,$H3737)),IF($H3737="","",INDEX([1]NKC!$D$10:$D$5007,$H3737)))</f>
        <v/>
      </c>
      <c r="E3737" s="49" t="str">
        <f ca="1">IF(IF($H3737="","",INDEX([1]NKC!$E$10:$E$5007,$H3737))=$C$8,"",IF($H3737="","",INDEX([1]NKC!$F$10:$F$5007,$H3737)))</f>
        <v/>
      </c>
      <c r="F3737" s="55" t="str">
        <f ca="1">IF(IF($H3737="","",INDEX([1]NKC!$D$10:$D$5007,$H3737))=$C$8,"",IF($H3737="","",INDEX([1]NKC!$F$10:$F$5007,$H3737)))</f>
        <v/>
      </c>
      <c r="G3737" s="50">
        <f ca="1">IF(SUM(E3737:F3737)=0,0,$G$11+SUM(E$12:$E3737)-SUM(F$12:$F3737))</f>
        <v>0</v>
      </c>
      <c r="H3737" s="51" t="str">
        <f ca="1">IF(IF(TYPE(MATCH($C$8,OFFSET([1]NKC!$D$10,H3736,0):'[1]NKC'!$D$5007,0)+H3736)=16,"",MATCH($C$8,OFFSET([1]NKC!$D$10,H3736,0):'[1]NKC'!$D$5007,0)+H3736)&lt;IF(TYPE(MATCH($C$8,OFFSET([1]NKC!$E$10,H3736,0):'[1]NKC'!$E$5007,0)+H3736)=16,"",MATCH($C$8,OFFSET([1]NKC!$E$10,H3736,0):'[1]NKC'!$E$5007,0)+H3736),IF(TYPE(MATCH($C$8,OFFSET([1]NKC!$D$10,H3736,0):'[1]NKC'!$D$5007,0)+H3736)=16,"",MATCH($C$8,OFFSET([1]NKC!$D$10,H3736,0):'[1]NKC'!$D$5007,0)+H3736),IF(TYPE(MATCH($C$8,OFFSET([1]NKC!$E$10,H3736,0):'[1]NKC'!$E$5007,0)+H3736)=16,"",MATCH($C$8,OFFSET([1]NKC!$E$10,H3736,0):'[1]NKC'!$E$5007,0)+H3736))</f>
        <v/>
      </c>
    </row>
    <row r="3738" spans="1:8" s="52" customFormat="1" ht="14.25" hidden="1">
      <c r="A3738" s="45" t="str">
        <f ca="1">IF($H3738="","",INDEX([1]NKC!$A$10:$A$5007,$H3738))</f>
        <v/>
      </c>
      <c r="B3738" s="46" t="str">
        <f ca="1">IF($H3738="","",INDEX([1]NKC!$B$10:$B$5007,$H3738))</f>
        <v/>
      </c>
      <c r="C3738" s="47" t="str">
        <f ca="1">IF($H3738="","",INDEX([1]NKC!$C$10:$C$5007,$H3738))</f>
        <v/>
      </c>
      <c r="D3738" s="48" t="str">
        <f ca="1">IF(IF($H3738="","",INDEX([1]NKC!$D$10:$D$5007,$H3738))=$C$8,IF($H3738="","",INDEX([1]NKC!$E$10:$E$5007,$H3738)),IF($H3738="","",INDEX([1]NKC!$D$10:$D$5007,$H3738)))</f>
        <v/>
      </c>
      <c r="E3738" s="49" t="str">
        <f ca="1">IF(IF($H3738="","",INDEX([1]NKC!$E$10:$E$5007,$H3738))=$C$8,"",IF($H3738="","",INDEX([1]NKC!$F$10:$F$5007,$H3738)))</f>
        <v/>
      </c>
      <c r="F3738" s="55" t="str">
        <f ca="1">IF(IF($H3738="","",INDEX([1]NKC!$D$10:$D$5007,$H3738))=$C$8,"",IF($H3738="","",INDEX([1]NKC!$F$10:$F$5007,$H3738)))</f>
        <v/>
      </c>
      <c r="G3738" s="50">
        <f ca="1">IF(SUM(E3738:F3738)=0,0,$G$11+SUM(E$12:$E3738)-SUM(F$12:$F3738))</f>
        <v>0</v>
      </c>
      <c r="H3738" s="51" t="str">
        <f ca="1">IF(IF(TYPE(MATCH($C$8,OFFSET([1]NKC!$D$10,H3737,0):'[1]NKC'!$D$5007,0)+H3737)=16,"",MATCH($C$8,OFFSET([1]NKC!$D$10,H3737,0):'[1]NKC'!$D$5007,0)+H3737)&lt;IF(TYPE(MATCH($C$8,OFFSET([1]NKC!$E$10,H3737,0):'[1]NKC'!$E$5007,0)+H3737)=16,"",MATCH($C$8,OFFSET([1]NKC!$E$10,H3737,0):'[1]NKC'!$E$5007,0)+H3737),IF(TYPE(MATCH($C$8,OFFSET([1]NKC!$D$10,H3737,0):'[1]NKC'!$D$5007,0)+H3737)=16,"",MATCH($C$8,OFFSET([1]NKC!$D$10,H3737,0):'[1]NKC'!$D$5007,0)+H3737),IF(TYPE(MATCH($C$8,OFFSET([1]NKC!$E$10,H3737,0):'[1]NKC'!$E$5007,0)+H3737)=16,"",MATCH($C$8,OFFSET([1]NKC!$E$10,H3737,0):'[1]NKC'!$E$5007,0)+H3737))</f>
        <v/>
      </c>
    </row>
    <row r="3739" spans="1:8" s="52" customFormat="1" ht="14.25" hidden="1">
      <c r="A3739" s="45" t="str">
        <f ca="1">IF($H3739="","",INDEX([1]NKC!$A$10:$A$5007,$H3739))</f>
        <v/>
      </c>
      <c r="B3739" s="46" t="str">
        <f ca="1">IF($H3739="","",INDEX([1]NKC!$B$10:$B$5007,$H3739))</f>
        <v/>
      </c>
      <c r="C3739" s="47" t="str">
        <f ca="1">IF($H3739="","",INDEX([1]NKC!$C$10:$C$5007,$H3739))</f>
        <v/>
      </c>
      <c r="D3739" s="48" t="str">
        <f ca="1">IF(IF($H3739="","",INDEX([1]NKC!$D$10:$D$5007,$H3739))=$C$8,IF($H3739="","",INDEX([1]NKC!$E$10:$E$5007,$H3739)),IF($H3739="","",INDEX([1]NKC!$D$10:$D$5007,$H3739)))</f>
        <v/>
      </c>
      <c r="E3739" s="49" t="str">
        <f ca="1">IF(IF($H3739="","",INDEX([1]NKC!$E$10:$E$5007,$H3739))=$C$8,"",IF($H3739="","",INDEX([1]NKC!$F$10:$F$5007,$H3739)))</f>
        <v/>
      </c>
      <c r="F3739" s="55" t="str">
        <f ca="1">IF(IF($H3739="","",INDEX([1]NKC!$D$10:$D$5007,$H3739))=$C$8,"",IF($H3739="","",INDEX([1]NKC!$F$10:$F$5007,$H3739)))</f>
        <v/>
      </c>
      <c r="G3739" s="50">
        <f ca="1">IF(SUM(E3739:F3739)=0,0,$G$11+SUM(E$12:$E3739)-SUM(F$12:$F3739))</f>
        <v>0</v>
      </c>
      <c r="H3739" s="51" t="str">
        <f ca="1">IF(IF(TYPE(MATCH($C$8,OFFSET([1]NKC!$D$10,H3738,0):'[1]NKC'!$D$5007,0)+H3738)=16,"",MATCH($C$8,OFFSET([1]NKC!$D$10,H3738,0):'[1]NKC'!$D$5007,0)+H3738)&lt;IF(TYPE(MATCH($C$8,OFFSET([1]NKC!$E$10,H3738,0):'[1]NKC'!$E$5007,0)+H3738)=16,"",MATCH($C$8,OFFSET([1]NKC!$E$10,H3738,0):'[1]NKC'!$E$5007,0)+H3738),IF(TYPE(MATCH($C$8,OFFSET([1]NKC!$D$10,H3738,0):'[1]NKC'!$D$5007,0)+H3738)=16,"",MATCH($C$8,OFFSET([1]NKC!$D$10,H3738,0):'[1]NKC'!$D$5007,0)+H3738),IF(TYPE(MATCH($C$8,OFFSET([1]NKC!$E$10,H3738,0):'[1]NKC'!$E$5007,0)+H3738)=16,"",MATCH($C$8,OFFSET([1]NKC!$E$10,H3738,0):'[1]NKC'!$E$5007,0)+H3738))</f>
        <v/>
      </c>
    </row>
    <row r="3740" spans="1:8" s="52" customFormat="1" ht="14.25" hidden="1">
      <c r="A3740" s="45" t="str">
        <f ca="1">IF($H3740="","",INDEX([1]NKC!$A$10:$A$5007,$H3740))</f>
        <v/>
      </c>
      <c r="B3740" s="46" t="str">
        <f ca="1">IF($H3740="","",INDEX([1]NKC!$B$10:$B$5007,$H3740))</f>
        <v/>
      </c>
      <c r="C3740" s="47" t="str">
        <f ca="1">IF($H3740="","",INDEX([1]NKC!$C$10:$C$5007,$H3740))</f>
        <v/>
      </c>
      <c r="D3740" s="48" t="str">
        <f ca="1">IF(IF($H3740="","",INDEX([1]NKC!$D$10:$D$5007,$H3740))=$C$8,IF($H3740="","",INDEX([1]NKC!$E$10:$E$5007,$H3740)),IF($H3740="","",INDEX([1]NKC!$D$10:$D$5007,$H3740)))</f>
        <v/>
      </c>
      <c r="E3740" s="49" t="str">
        <f ca="1">IF(IF($H3740="","",INDEX([1]NKC!$E$10:$E$5007,$H3740))=$C$8,"",IF($H3740="","",INDEX([1]NKC!$F$10:$F$5007,$H3740)))</f>
        <v/>
      </c>
      <c r="F3740" s="55" t="str">
        <f ca="1">IF(IF($H3740="","",INDEX([1]NKC!$D$10:$D$5007,$H3740))=$C$8,"",IF($H3740="","",INDEX([1]NKC!$F$10:$F$5007,$H3740)))</f>
        <v/>
      </c>
      <c r="G3740" s="50">
        <f ca="1">IF(SUM(E3740:F3740)=0,0,$G$11+SUM(E$12:$E3740)-SUM(F$12:$F3740))</f>
        <v>0</v>
      </c>
      <c r="H3740" s="51" t="str">
        <f ca="1">IF(IF(TYPE(MATCH($C$8,OFFSET([1]NKC!$D$10,H3739,0):'[1]NKC'!$D$5007,0)+H3739)=16,"",MATCH($C$8,OFFSET([1]NKC!$D$10,H3739,0):'[1]NKC'!$D$5007,0)+H3739)&lt;IF(TYPE(MATCH($C$8,OFFSET([1]NKC!$E$10,H3739,0):'[1]NKC'!$E$5007,0)+H3739)=16,"",MATCH($C$8,OFFSET([1]NKC!$E$10,H3739,0):'[1]NKC'!$E$5007,0)+H3739),IF(TYPE(MATCH($C$8,OFFSET([1]NKC!$D$10,H3739,0):'[1]NKC'!$D$5007,0)+H3739)=16,"",MATCH($C$8,OFFSET([1]NKC!$D$10,H3739,0):'[1]NKC'!$D$5007,0)+H3739),IF(TYPE(MATCH($C$8,OFFSET([1]NKC!$E$10,H3739,0):'[1]NKC'!$E$5007,0)+H3739)=16,"",MATCH($C$8,OFFSET([1]NKC!$E$10,H3739,0):'[1]NKC'!$E$5007,0)+H3739))</f>
        <v/>
      </c>
    </row>
    <row r="3741" spans="1:8" s="52" customFormat="1" ht="14.25" hidden="1">
      <c r="A3741" s="45" t="str">
        <f ca="1">IF($H3741="","",INDEX([1]NKC!$A$10:$A$5007,$H3741))</f>
        <v/>
      </c>
      <c r="B3741" s="46" t="str">
        <f ca="1">IF($H3741="","",INDEX([1]NKC!$B$10:$B$5007,$H3741))</f>
        <v/>
      </c>
      <c r="C3741" s="47" t="str">
        <f ca="1">IF($H3741="","",INDEX([1]NKC!$C$10:$C$5007,$H3741))</f>
        <v/>
      </c>
      <c r="D3741" s="48" t="str">
        <f ca="1">IF(IF($H3741="","",INDEX([1]NKC!$D$10:$D$5007,$H3741))=$C$8,IF($H3741="","",INDEX([1]NKC!$E$10:$E$5007,$H3741)),IF($H3741="","",INDEX([1]NKC!$D$10:$D$5007,$H3741)))</f>
        <v/>
      </c>
      <c r="E3741" s="49" t="str">
        <f ca="1">IF(IF($H3741="","",INDEX([1]NKC!$E$10:$E$5007,$H3741))=$C$8,"",IF($H3741="","",INDEX([1]NKC!$F$10:$F$5007,$H3741)))</f>
        <v/>
      </c>
      <c r="F3741" s="55" t="str">
        <f ca="1">IF(IF($H3741="","",INDEX([1]NKC!$D$10:$D$5007,$H3741))=$C$8,"",IF($H3741="","",INDEX([1]NKC!$F$10:$F$5007,$H3741)))</f>
        <v/>
      </c>
      <c r="G3741" s="50">
        <f ca="1">IF(SUM(E3741:F3741)=0,0,$G$11+SUM(E$12:$E3741)-SUM(F$12:$F3741))</f>
        <v>0</v>
      </c>
      <c r="H3741" s="51" t="str">
        <f ca="1">IF(IF(TYPE(MATCH($C$8,OFFSET([1]NKC!$D$10,H3740,0):'[1]NKC'!$D$5007,0)+H3740)=16,"",MATCH($C$8,OFFSET([1]NKC!$D$10,H3740,0):'[1]NKC'!$D$5007,0)+H3740)&lt;IF(TYPE(MATCH($C$8,OFFSET([1]NKC!$E$10,H3740,0):'[1]NKC'!$E$5007,0)+H3740)=16,"",MATCH($C$8,OFFSET([1]NKC!$E$10,H3740,0):'[1]NKC'!$E$5007,0)+H3740),IF(TYPE(MATCH($C$8,OFFSET([1]NKC!$D$10,H3740,0):'[1]NKC'!$D$5007,0)+H3740)=16,"",MATCH($C$8,OFFSET([1]NKC!$D$10,H3740,0):'[1]NKC'!$D$5007,0)+H3740),IF(TYPE(MATCH($C$8,OFFSET([1]NKC!$E$10,H3740,0):'[1]NKC'!$E$5007,0)+H3740)=16,"",MATCH($C$8,OFFSET([1]NKC!$E$10,H3740,0):'[1]NKC'!$E$5007,0)+H3740))</f>
        <v/>
      </c>
    </row>
    <row r="3742" spans="1:8" s="52" customFormat="1" ht="14.25" hidden="1">
      <c r="A3742" s="45" t="str">
        <f ca="1">IF($H3742="","",INDEX([1]NKC!$A$10:$A$5007,$H3742))</f>
        <v/>
      </c>
      <c r="B3742" s="46" t="str">
        <f ca="1">IF($H3742="","",INDEX([1]NKC!$B$10:$B$5007,$H3742))</f>
        <v/>
      </c>
      <c r="C3742" s="47" t="str">
        <f ca="1">IF($H3742="","",INDEX([1]NKC!$C$10:$C$5007,$H3742))</f>
        <v/>
      </c>
      <c r="D3742" s="48" t="str">
        <f ca="1">IF(IF($H3742="","",INDEX([1]NKC!$D$10:$D$5007,$H3742))=$C$8,IF($H3742="","",INDEX([1]NKC!$E$10:$E$5007,$H3742)),IF($H3742="","",INDEX([1]NKC!$D$10:$D$5007,$H3742)))</f>
        <v/>
      </c>
      <c r="E3742" s="49" t="str">
        <f ca="1">IF(IF($H3742="","",INDEX([1]NKC!$E$10:$E$5007,$H3742))=$C$8,"",IF($H3742="","",INDEX([1]NKC!$F$10:$F$5007,$H3742)))</f>
        <v/>
      </c>
      <c r="F3742" s="55" t="str">
        <f ca="1">IF(IF($H3742="","",INDEX([1]NKC!$D$10:$D$5007,$H3742))=$C$8,"",IF($H3742="","",INDEX([1]NKC!$F$10:$F$5007,$H3742)))</f>
        <v/>
      </c>
      <c r="G3742" s="50">
        <f ca="1">IF(SUM(E3742:F3742)=0,0,$G$11+SUM(E$12:$E3742)-SUM(F$12:$F3742))</f>
        <v>0</v>
      </c>
      <c r="H3742" s="51" t="str">
        <f ca="1">IF(IF(TYPE(MATCH($C$8,OFFSET([1]NKC!$D$10,H3741,0):'[1]NKC'!$D$5007,0)+H3741)=16,"",MATCH($C$8,OFFSET([1]NKC!$D$10,H3741,0):'[1]NKC'!$D$5007,0)+H3741)&lt;IF(TYPE(MATCH($C$8,OFFSET([1]NKC!$E$10,H3741,0):'[1]NKC'!$E$5007,0)+H3741)=16,"",MATCH($C$8,OFFSET([1]NKC!$E$10,H3741,0):'[1]NKC'!$E$5007,0)+H3741),IF(TYPE(MATCH($C$8,OFFSET([1]NKC!$D$10,H3741,0):'[1]NKC'!$D$5007,0)+H3741)=16,"",MATCH($C$8,OFFSET([1]NKC!$D$10,H3741,0):'[1]NKC'!$D$5007,0)+H3741),IF(TYPE(MATCH($C$8,OFFSET([1]NKC!$E$10,H3741,0):'[1]NKC'!$E$5007,0)+H3741)=16,"",MATCH($C$8,OFFSET([1]NKC!$E$10,H3741,0):'[1]NKC'!$E$5007,0)+H3741))</f>
        <v/>
      </c>
    </row>
    <row r="3743" spans="1:8" s="52" customFormat="1" ht="14.25" hidden="1">
      <c r="A3743" s="45" t="str">
        <f ca="1">IF($H3743="","",INDEX([1]NKC!$A$10:$A$5007,$H3743))</f>
        <v/>
      </c>
      <c r="B3743" s="46" t="str">
        <f ca="1">IF($H3743="","",INDEX([1]NKC!$B$10:$B$5007,$H3743))</f>
        <v/>
      </c>
      <c r="C3743" s="47" t="str">
        <f ca="1">IF($H3743="","",INDEX([1]NKC!$C$10:$C$5007,$H3743))</f>
        <v/>
      </c>
      <c r="D3743" s="48" t="str">
        <f ca="1">IF(IF($H3743="","",INDEX([1]NKC!$D$10:$D$5007,$H3743))=$C$8,IF($H3743="","",INDEX([1]NKC!$E$10:$E$5007,$H3743)),IF($H3743="","",INDEX([1]NKC!$D$10:$D$5007,$H3743)))</f>
        <v/>
      </c>
      <c r="E3743" s="49" t="str">
        <f ca="1">IF(IF($H3743="","",INDEX([1]NKC!$E$10:$E$5007,$H3743))=$C$8,"",IF($H3743="","",INDEX([1]NKC!$F$10:$F$5007,$H3743)))</f>
        <v/>
      </c>
      <c r="F3743" s="55" t="str">
        <f ca="1">IF(IF($H3743="","",INDEX([1]NKC!$D$10:$D$5007,$H3743))=$C$8,"",IF($H3743="","",INDEX([1]NKC!$F$10:$F$5007,$H3743)))</f>
        <v/>
      </c>
      <c r="G3743" s="50">
        <f ca="1">IF(SUM(E3743:F3743)=0,0,$G$11+SUM(E$12:$E3743)-SUM(F$12:$F3743))</f>
        <v>0</v>
      </c>
      <c r="H3743" s="51" t="str">
        <f ca="1">IF(IF(TYPE(MATCH($C$8,OFFSET([1]NKC!$D$10,H3742,0):'[1]NKC'!$D$5007,0)+H3742)=16,"",MATCH($C$8,OFFSET([1]NKC!$D$10,H3742,0):'[1]NKC'!$D$5007,0)+H3742)&lt;IF(TYPE(MATCH($C$8,OFFSET([1]NKC!$E$10,H3742,0):'[1]NKC'!$E$5007,0)+H3742)=16,"",MATCH($C$8,OFFSET([1]NKC!$E$10,H3742,0):'[1]NKC'!$E$5007,0)+H3742),IF(TYPE(MATCH($C$8,OFFSET([1]NKC!$D$10,H3742,0):'[1]NKC'!$D$5007,0)+H3742)=16,"",MATCH($C$8,OFFSET([1]NKC!$D$10,H3742,0):'[1]NKC'!$D$5007,0)+H3742),IF(TYPE(MATCH($C$8,OFFSET([1]NKC!$E$10,H3742,0):'[1]NKC'!$E$5007,0)+H3742)=16,"",MATCH($C$8,OFFSET([1]NKC!$E$10,H3742,0):'[1]NKC'!$E$5007,0)+H3742))</f>
        <v/>
      </c>
    </row>
    <row r="3744" spans="1:8" s="52" customFormat="1" ht="14.25" hidden="1">
      <c r="A3744" s="45" t="str">
        <f ca="1">IF($H3744="","",INDEX([1]NKC!$A$10:$A$5007,$H3744))</f>
        <v/>
      </c>
      <c r="B3744" s="46" t="str">
        <f ca="1">IF($H3744="","",INDEX([1]NKC!$B$10:$B$5007,$H3744))</f>
        <v/>
      </c>
      <c r="C3744" s="47" t="str">
        <f ca="1">IF($H3744="","",INDEX([1]NKC!$C$10:$C$5007,$H3744))</f>
        <v/>
      </c>
      <c r="D3744" s="48" t="str">
        <f ca="1">IF(IF($H3744="","",INDEX([1]NKC!$D$10:$D$5007,$H3744))=$C$8,IF($H3744="","",INDEX([1]NKC!$E$10:$E$5007,$H3744)),IF($H3744="","",INDEX([1]NKC!$D$10:$D$5007,$H3744)))</f>
        <v/>
      </c>
      <c r="E3744" s="49" t="str">
        <f ca="1">IF(IF($H3744="","",INDEX([1]NKC!$E$10:$E$5007,$H3744))=$C$8,"",IF($H3744="","",INDEX([1]NKC!$F$10:$F$5007,$H3744)))</f>
        <v/>
      </c>
      <c r="F3744" s="55" t="str">
        <f ca="1">IF(IF($H3744="","",INDEX([1]NKC!$D$10:$D$5007,$H3744))=$C$8,"",IF($H3744="","",INDEX([1]NKC!$F$10:$F$5007,$H3744)))</f>
        <v/>
      </c>
      <c r="G3744" s="50">
        <f ca="1">IF(SUM(E3744:F3744)=0,0,$G$11+SUM(E$12:$E3744)-SUM(F$12:$F3744))</f>
        <v>0</v>
      </c>
      <c r="H3744" s="51" t="str">
        <f ca="1">IF(IF(TYPE(MATCH($C$8,OFFSET([1]NKC!$D$10,H3743,0):'[1]NKC'!$D$5007,0)+H3743)=16,"",MATCH($C$8,OFFSET([1]NKC!$D$10,H3743,0):'[1]NKC'!$D$5007,0)+H3743)&lt;IF(TYPE(MATCH($C$8,OFFSET([1]NKC!$E$10,H3743,0):'[1]NKC'!$E$5007,0)+H3743)=16,"",MATCH($C$8,OFFSET([1]NKC!$E$10,H3743,0):'[1]NKC'!$E$5007,0)+H3743),IF(TYPE(MATCH($C$8,OFFSET([1]NKC!$D$10,H3743,0):'[1]NKC'!$D$5007,0)+H3743)=16,"",MATCH($C$8,OFFSET([1]NKC!$D$10,H3743,0):'[1]NKC'!$D$5007,0)+H3743),IF(TYPE(MATCH($C$8,OFFSET([1]NKC!$E$10,H3743,0):'[1]NKC'!$E$5007,0)+H3743)=16,"",MATCH($C$8,OFFSET([1]NKC!$E$10,H3743,0):'[1]NKC'!$E$5007,0)+H3743))</f>
        <v/>
      </c>
    </row>
    <row r="3745" spans="1:8" s="52" customFormat="1" ht="14.25" hidden="1">
      <c r="A3745" s="45" t="str">
        <f ca="1">IF($H3745="","",INDEX([1]NKC!$A$10:$A$5007,$H3745))</f>
        <v/>
      </c>
      <c r="B3745" s="46" t="str">
        <f ca="1">IF($H3745="","",INDEX([1]NKC!$B$10:$B$5007,$H3745))</f>
        <v/>
      </c>
      <c r="C3745" s="47" t="str">
        <f ca="1">IF($H3745="","",INDEX([1]NKC!$C$10:$C$5007,$H3745))</f>
        <v/>
      </c>
      <c r="D3745" s="48" t="str">
        <f ca="1">IF(IF($H3745="","",INDEX([1]NKC!$D$10:$D$5007,$H3745))=$C$8,IF($H3745="","",INDEX([1]NKC!$E$10:$E$5007,$H3745)),IF($H3745="","",INDEX([1]NKC!$D$10:$D$5007,$H3745)))</f>
        <v/>
      </c>
      <c r="E3745" s="49" t="str">
        <f ca="1">IF(IF($H3745="","",INDEX([1]NKC!$E$10:$E$5007,$H3745))=$C$8,"",IF($H3745="","",INDEX([1]NKC!$F$10:$F$5007,$H3745)))</f>
        <v/>
      </c>
      <c r="F3745" s="55" t="str">
        <f ca="1">IF(IF($H3745="","",INDEX([1]NKC!$D$10:$D$5007,$H3745))=$C$8,"",IF($H3745="","",INDEX([1]NKC!$F$10:$F$5007,$H3745)))</f>
        <v/>
      </c>
      <c r="G3745" s="50">
        <f ca="1">IF(SUM(E3745:F3745)=0,0,$G$11+SUM(E$12:$E3745)-SUM(F$12:$F3745))</f>
        <v>0</v>
      </c>
      <c r="H3745" s="51" t="str">
        <f ca="1">IF(IF(TYPE(MATCH($C$8,OFFSET([1]NKC!$D$10,H3744,0):'[1]NKC'!$D$5007,0)+H3744)=16,"",MATCH($C$8,OFFSET([1]NKC!$D$10,H3744,0):'[1]NKC'!$D$5007,0)+H3744)&lt;IF(TYPE(MATCH($C$8,OFFSET([1]NKC!$E$10,H3744,0):'[1]NKC'!$E$5007,0)+H3744)=16,"",MATCH($C$8,OFFSET([1]NKC!$E$10,H3744,0):'[1]NKC'!$E$5007,0)+H3744),IF(TYPE(MATCH($C$8,OFFSET([1]NKC!$D$10,H3744,0):'[1]NKC'!$D$5007,0)+H3744)=16,"",MATCH($C$8,OFFSET([1]NKC!$D$10,H3744,0):'[1]NKC'!$D$5007,0)+H3744),IF(TYPE(MATCH($C$8,OFFSET([1]NKC!$E$10,H3744,0):'[1]NKC'!$E$5007,0)+H3744)=16,"",MATCH($C$8,OFFSET([1]NKC!$E$10,H3744,0):'[1]NKC'!$E$5007,0)+H3744))</f>
        <v/>
      </c>
    </row>
    <row r="3746" spans="1:8" s="52" customFormat="1" ht="14.25" hidden="1">
      <c r="A3746" s="45" t="str">
        <f ca="1">IF($H3746="","",INDEX([1]NKC!$A$10:$A$5007,$H3746))</f>
        <v/>
      </c>
      <c r="B3746" s="46" t="str">
        <f ca="1">IF($H3746="","",INDEX([1]NKC!$B$10:$B$5007,$H3746))</f>
        <v/>
      </c>
      <c r="C3746" s="47" t="str">
        <f ca="1">IF($H3746="","",INDEX([1]NKC!$C$10:$C$5007,$H3746))</f>
        <v/>
      </c>
      <c r="D3746" s="48" t="str">
        <f ca="1">IF(IF($H3746="","",INDEX([1]NKC!$D$10:$D$5007,$H3746))=$C$8,IF($H3746="","",INDEX([1]NKC!$E$10:$E$5007,$H3746)),IF($H3746="","",INDEX([1]NKC!$D$10:$D$5007,$H3746)))</f>
        <v/>
      </c>
      <c r="E3746" s="49" t="str">
        <f ca="1">IF(IF($H3746="","",INDEX([1]NKC!$E$10:$E$5007,$H3746))=$C$8,"",IF($H3746="","",INDEX([1]NKC!$F$10:$F$5007,$H3746)))</f>
        <v/>
      </c>
      <c r="F3746" s="55" t="str">
        <f ca="1">IF(IF($H3746="","",INDEX([1]NKC!$D$10:$D$5007,$H3746))=$C$8,"",IF($H3746="","",INDEX([1]NKC!$F$10:$F$5007,$H3746)))</f>
        <v/>
      </c>
      <c r="G3746" s="50">
        <f ca="1">IF(SUM(E3746:F3746)=0,0,$G$11+SUM(E$12:$E3746)-SUM(F$12:$F3746))</f>
        <v>0</v>
      </c>
      <c r="H3746" s="51" t="str">
        <f ca="1">IF(IF(TYPE(MATCH($C$8,OFFSET([1]NKC!$D$10,H3745,0):'[1]NKC'!$D$5007,0)+H3745)=16,"",MATCH($C$8,OFFSET([1]NKC!$D$10,H3745,0):'[1]NKC'!$D$5007,0)+H3745)&lt;IF(TYPE(MATCH($C$8,OFFSET([1]NKC!$E$10,H3745,0):'[1]NKC'!$E$5007,0)+H3745)=16,"",MATCH($C$8,OFFSET([1]NKC!$E$10,H3745,0):'[1]NKC'!$E$5007,0)+H3745),IF(TYPE(MATCH($C$8,OFFSET([1]NKC!$D$10,H3745,0):'[1]NKC'!$D$5007,0)+H3745)=16,"",MATCH($C$8,OFFSET([1]NKC!$D$10,H3745,0):'[1]NKC'!$D$5007,0)+H3745),IF(TYPE(MATCH($C$8,OFFSET([1]NKC!$E$10,H3745,0):'[1]NKC'!$E$5007,0)+H3745)=16,"",MATCH($C$8,OFFSET([1]NKC!$E$10,H3745,0):'[1]NKC'!$E$5007,0)+H3745))</f>
        <v/>
      </c>
    </row>
    <row r="3747" spans="1:8" s="52" customFormat="1" ht="14.25" hidden="1">
      <c r="A3747" s="45" t="str">
        <f ca="1">IF($H3747="","",INDEX([1]NKC!$A$10:$A$5007,$H3747))</f>
        <v/>
      </c>
      <c r="B3747" s="46" t="str">
        <f ca="1">IF($H3747="","",INDEX([1]NKC!$B$10:$B$5007,$H3747))</f>
        <v/>
      </c>
      <c r="C3747" s="47" t="str">
        <f ca="1">IF($H3747="","",INDEX([1]NKC!$C$10:$C$5007,$H3747))</f>
        <v/>
      </c>
      <c r="D3747" s="48" t="str">
        <f ca="1">IF(IF($H3747="","",INDEX([1]NKC!$D$10:$D$5007,$H3747))=$C$8,IF($H3747="","",INDEX([1]NKC!$E$10:$E$5007,$H3747)),IF($H3747="","",INDEX([1]NKC!$D$10:$D$5007,$H3747)))</f>
        <v/>
      </c>
      <c r="E3747" s="49" t="str">
        <f ca="1">IF(IF($H3747="","",INDEX([1]NKC!$E$10:$E$5007,$H3747))=$C$8,"",IF($H3747="","",INDEX([1]NKC!$F$10:$F$5007,$H3747)))</f>
        <v/>
      </c>
      <c r="F3747" s="55" t="str">
        <f ca="1">IF(IF($H3747="","",INDEX([1]NKC!$D$10:$D$5007,$H3747))=$C$8,"",IF($H3747="","",INDEX([1]NKC!$F$10:$F$5007,$H3747)))</f>
        <v/>
      </c>
      <c r="G3747" s="50">
        <f ca="1">IF(SUM(E3747:F3747)=0,0,$G$11+SUM(E$12:$E3747)-SUM(F$12:$F3747))</f>
        <v>0</v>
      </c>
      <c r="H3747" s="51" t="str">
        <f ca="1">IF(IF(TYPE(MATCH($C$8,OFFSET([1]NKC!$D$10,H3746,0):'[1]NKC'!$D$5007,0)+H3746)=16,"",MATCH($C$8,OFFSET([1]NKC!$D$10,H3746,0):'[1]NKC'!$D$5007,0)+H3746)&lt;IF(TYPE(MATCH($C$8,OFFSET([1]NKC!$E$10,H3746,0):'[1]NKC'!$E$5007,0)+H3746)=16,"",MATCH($C$8,OFFSET([1]NKC!$E$10,H3746,0):'[1]NKC'!$E$5007,0)+H3746),IF(TYPE(MATCH($C$8,OFFSET([1]NKC!$D$10,H3746,0):'[1]NKC'!$D$5007,0)+H3746)=16,"",MATCH($C$8,OFFSET([1]NKC!$D$10,H3746,0):'[1]NKC'!$D$5007,0)+H3746),IF(TYPE(MATCH($C$8,OFFSET([1]NKC!$E$10,H3746,0):'[1]NKC'!$E$5007,0)+H3746)=16,"",MATCH($C$8,OFFSET([1]NKC!$E$10,H3746,0):'[1]NKC'!$E$5007,0)+H3746))</f>
        <v/>
      </c>
    </row>
    <row r="3748" spans="1:8" s="52" customFormat="1" ht="14.25" hidden="1">
      <c r="A3748" s="45" t="str">
        <f ca="1">IF($H3748="","",INDEX([1]NKC!$A$10:$A$5007,$H3748))</f>
        <v/>
      </c>
      <c r="B3748" s="46" t="str">
        <f ca="1">IF($H3748="","",INDEX([1]NKC!$B$10:$B$5007,$H3748))</f>
        <v/>
      </c>
      <c r="C3748" s="47" t="str">
        <f ca="1">IF($H3748="","",INDEX([1]NKC!$C$10:$C$5007,$H3748))</f>
        <v/>
      </c>
      <c r="D3748" s="48" t="str">
        <f ca="1">IF(IF($H3748="","",INDEX([1]NKC!$D$10:$D$5007,$H3748))=$C$8,IF($H3748="","",INDEX([1]NKC!$E$10:$E$5007,$H3748)),IF($H3748="","",INDEX([1]NKC!$D$10:$D$5007,$H3748)))</f>
        <v/>
      </c>
      <c r="E3748" s="49" t="str">
        <f ca="1">IF(IF($H3748="","",INDEX([1]NKC!$E$10:$E$5007,$H3748))=$C$8,"",IF($H3748="","",INDEX([1]NKC!$F$10:$F$5007,$H3748)))</f>
        <v/>
      </c>
      <c r="F3748" s="55" t="str">
        <f ca="1">IF(IF($H3748="","",INDEX([1]NKC!$D$10:$D$5007,$H3748))=$C$8,"",IF($H3748="","",INDEX([1]NKC!$F$10:$F$5007,$H3748)))</f>
        <v/>
      </c>
      <c r="G3748" s="50">
        <f ca="1">IF(SUM(E3748:F3748)=0,0,$G$11+SUM(E$12:$E3748)-SUM(F$12:$F3748))</f>
        <v>0</v>
      </c>
      <c r="H3748" s="51" t="str">
        <f ca="1">IF(IF(TYPE(MATCH($C$8,OFFSET([1]NKC!$D$10,H3747,0):'[1]NKC'!$D$5007,0)+H3747)=16,"",MATCH($C$8,OFFSET([1]NKC!$D$10,H3747,0):'[1]NKC'!$D$5007,0)+H3747)&lt;IF(TYPE(MATCH($C$8,OFFSET([1]NKC!$E$10,H3747,0):'[1]NKC'!$E$5007,0)+H3747)=16,"",MATCH($C$8,OFFSET([1]NKC!$E$10,H3747,0):'[1]NKC'!$E$5007,0)+H3747),IF(TYPE(MATCH($C$8,OFFSET([1]NKC!$D$10,H3747,0):'[1]NKC'!$D$5007,0)+H3747)=16,"",MATCH($C$8,OFFSET([1]NKC!$D$10,H3747,0):'[1]NKC'!$D$5007,0)+H3747),IF(TYPE(MATCH($C$8,OFFSET([1]NKC!$E$10,H3747,0):'[1]NKC'!$E$5007,0)+H3747)=16,"",MATCH($C$8,OFFSET([1]NKC!$E$10,H3747,0):'[1]NKC'!$E$5007,0)+H3747))</f>
        <v/>
      </c>
    </row>
    <row r="3749" spans="1:8" s="52" customFormat="1" ht="14.25" hidden="1">
      <c r="A3749" s="45" t="str">
        <f ca="1">IF($H3749="","",INDEX([1]NKC!$A$10:$A$5007,$H3749))</f>
        <v/>
      </c>
      <c r="B3749" s="46" t="str">
        <f ca="1">IF($H3749="","",INDEX([1]NKC!$B$10:$B$5007,$H3749))</f>
        <v/>
      </c>
      <c r="C3749" s="47" t="str">
        <f ca="1">IF($H3749="","",INDEX([1]NKC!$C$10:$C$5007,$H3749))</f>
        <v/>
      </c>
      <c r="D3749" s="48" t="str">
        <f ca="1">IF(IF($H3749="","",INDEX([1]NKC!$D$10:$D$5007,$H3749))=$C$8,IF($H3749="","",INDEX([1]NKC!$E$10:$E$5007,$H3749)),IF($H3749="","",INDEX([1]NKC!$D$10:$D$5007,$H3749)))</f>
        <v/>
      </c>
      <c r="E3749" s="49" t="str">
        <f ca="1">IF(IF($H3749="","",INDEX([1]NKC!$E$10:$E$5007,$H3749))=$C$8,"",IF($H3749="","",INDEX([1]NKC!$F$10:$F$5007,$H3749)))</f>
        <v/>
      </c>
      <c r="F3749" s="55" t="str">
        <f ca="1">IF(IF($H3749="","",INDEX([1]NKC!$D$10:$D$5007,$H3749))=$C$8,"",IF($H3749="","",INDEX([1]NKC!$F$10:$F$5007,$H3749)))</f>
        <v/>
      </c>
      <c r="G3749" s="50">
        <f ca="1">IF(SUM(E3749:F3749)=0,0,$G$11+SUM(E$12:$E3749)-SUM(F$12:$F3749))</f>
        <v>0</v>
      </c>
      <c r="H3749" s="51" t="str">
        <f ca="1">IF(IF(TYPE(MATCH($C$8,OFFSET([1]NKC!$D$10,H3748,0):'[1]NKC'!$D$5007,0)+H3748)=16,"",MATCH($C$8,OFFSET([1]NKC!$D$10,H3748,0):'[1]NKC'!$D$5007,0)+H3748)&lt;IF(TYPE(MATCH($C$8,OFFSET([1]NKC!$E$10,H3748,0):'[1]NKC'!$E$5007,0)+H3748)=16,"",MATCH($C$8,OFFSET([1]NKC!$E$10,H3748,0):'[1]NKC'!$E$5007,0)+H3748),IF(TYPE(MATCH($C$8,OFFSET([1]NKC!$D$10,H3748,0):'[1]NKC'!$D$5007,0)+H3748)=16,"",MATCH($C$8,OFFSET([1]NKC!$D$10,H3748,0):'[1]NKC'!$D$5007,0)+H3748),IF(TYPE(MATCH($C$8,OFFSET([1]NKC!$E$10,H3748,0):'[1]NKC'!$E$5007,0)+H3748)=16,"",MATCH($C$8,OFFSET([1]NKC!$E$10,H3748,0):'[1]NKC'!$E$5007,0)+H3748))</f>
        <v/>
      </c>
    </row>
    <row r="3750" spans="1:8" s="52" customFormat="1" ht="14.25" hidden="1">
      <c r="A3750" s="45" t="str">
        <f ca="1">IF($H3750="","",INDEX([1]NKC!$A$10:$A$5007,$H3750))</f>
        <v/>
      </c>
      <c r="B3750" s="46" t="str">
        <f ca="1">IF($H3750="","",INDEX([1]NKC!$B$10:$B$5007,$H3750))</f>
        <v/>
      </c>
      <c r="C3750" s="47" t="str">
        <f ca="1">IF($H3750="","",INDEX([1]NKC!$C$10:$C$5007,$H3750))</f>
        <v/>
      </c>
      <c r="D3750" s="48" t="str">
        <f ca="1">IF(IF($H3750="","",INDEX([1]NKC!$D$10:$D$5007,$H3750))=$C$8,IF($H3750="","",INDEX([1]NKC!$E$10:$E$5007,$H3750)),IF($H3750="","",INDEX([1]NKC!$D$10:$D$5007,$H3750)))</f>
        <v/>
      </c>
      <c r="E3750" s="49" t="str">
        <f ca="1">IF(IF($H3750="","",INDEX([1]NKC!$E$10:$E$5007,$H3750))=$C$8,"",IF($H3750="","",INDEX([1]NKC!$F$10:$F$5007,$H3750)))</f>
        <v/>
      </c>
      <c r="F3750" s="55" t="str">
        <f ca="1">IF(IF($H3750="","",INDEX([1]NKC!$D$10:$D$5007,$H3750))=$C$8,"",IF($H3750="","",INDEX([1]NKC!$F$10:$F$5007,$H3750)))</f>
        <v/>
      </c>
      <c r="G3750" s="50">
        <f ca="1">IF(SUM(E3750:F3750)=0,0,$G$11+SUM(E$12:$E3750)-SUM(F$12:$F3750))</f>
        <v>0</v>
      </c>
      <c r="H3750" s="51" t="str">
        <f ca="1">IF(IF(TYPE(MATCH($C$8,OFFSET([1]NKC!$D$10,H3749,0):'[1]NKC'!$D$5007,0)+H3749)=16,"",MATCH($C$8,OFFSET([1]NKC!$D$10,H3749,0):'[1]NKC'!$D$5007,0)+H3749)&lt;IF(TYPE(MATCH($C$8,OFFSET([1]NKC!$E$10,H3749,0):'[1]NKC'!$E$5007,0)+H3749)=16,"",MATCH($C$8,OFFSET([1]NKC!$E$10,H3749,0):'[1]NKC'!$E$5007,0)+H3749),IF(TYPE(MATCH($C$8,OFFSET([1]NKC!$D$10,H3749,0):'[1]NKC'!$D$5007,0)+H3749)=16,"",MATCH($C$8,OFFSET([1]NKC!$D$10,H3749,0):'[1]NKC'!$D$5007,0)+H3749),IF(TYPE(MATCH($C$8,OFFSET([1]NKC!$E$10,H3749,0):'[1]NKC'!$E$5007,0)+H3749)=16,"",MATCH($C$8,OFFSET([1]NKC!$E$10,H3749,0):'[1]NKC'!$E$5007,0)+H3749))</f>
        <v/>
      </c>
    </row>
    <row r="3751" spans="1:8" s="52" customFormat="1" ht="14.25" hidden="1">
      <c r="A3751" s="45" t="str">
        <f ca="1">IF($H3751="","",INDEX([1]NKC!$A$10:$A$5007,$H3751))</f>
        <v/>
      </c>
      <c r="B3751" s="46" t="str">
        <f ca="1">IF($H3751="","",INDEX([1]NKC!$B$10:$B$5007,$H3751))</f>
        <v/>
      </c>
      <c r="C3751" s="47" t="str">
        <f ca="1">IF($H3751="","",INDEX([1]NKC!$C$10:$C$5007,$H3751))</f>
        <v/>
      </c>
      <c r="D3751" s="48" t="str">
        <f ca="1">IF(IF($H3751="","",INDEX([1]NKC!$D$10:$D$5007,$H3751))=$C$8,IF($H3751="","",INDEX([1]NKC!$E$10:$E$5007,$H3751)),IF($H3751="","",INDEX([1]NKC!$D$10:$D$5007,$H3751)))</f>
        <v/>
      </c>
      <c r="E3751" s="49" t="str">
        <f ca="1">IF(IF($H3751="","",INDEX([1]NKC!$E$10:$E$5007,$H3751))=$C$8,"",IF($H3751="","",INDEX([1]NKC!$F$10:$F$5007,$H3751)))</f>
        <v/>
      </c>
      <c r="F3751" s="55" t="str">
        <f ca="1">IF(IF($H3751="","",INDEX([1]NKC!$D$10:$D$5007,$H3751))=$C$8,"",IF($H3751="","",INDEX([1]NKC!$F$10:$F$5007,$H3751)))</f>
        <v/>
      </c>
      <c r="G3751" s="50">
        <f ca="1">IF(SUM(E3751:F3751)=0,0,$G$11+SUM(E$12:$E3751)-SUM(F$12:$F3751))</f>
        <v>0</v>
      </c>
      <c r="H3751" s="51" t="str">
        <f ca="1">IF(IF(TYPE(MATCH($C$8,OFFSET([1]NKC!$D$10,H3750,0):'[1]NKC'!$D$5007,0)+H3750)=16,"",MATCH($C$8,OFFSET([1]NKC!$D$10,H3750,0):'[1]NKC'!$D$5007,0)+H3750)&lt;IF(TYPE(MATCH($C$8,OFFSET([1]NKC!$E$10,H3750,0):'[1]NKC'!$E$5007,0)+H3750)=16,"",MATCH($C$8,OFFSET([1]NKC!$E$10,H3750,0):'[1]NKC'!$E$5007,0)+H3750),IF(TYPE(MATCH($C$8,OFFSET([1]NKC!$D$10,H3750,0):'[1]NKC'!$D$5007,0)+H3750)=16,"",MATCH($C$8,OFFSET([1]NKC!$D$10,H3750,0):'[1]NKC'!$D$5007,0)+H3750),IF(TYPE(MATCH($C$8,OFFSET([1]NKC!$E$10,H3750,0):'[1]NKC'!$E$5007,0)+H3750)=16,"",MATCH($C$8,OFFSET([1]NKC!$E$10,H3750,0):'[1]NKC'!$E$5007,0)+H3750))</f>
        <v/>
      </c>
    </row>
    <row r="3752" spans="1:8" s="52" customFormat="1" ht="14.25" hidden="1">
      <c r="A3752" s="45" t="str">
        <f ca="1">IF($H3752="","",INDEX([1]NKC!$A$10:$A$5007,$H3752))</f>
        <v/>
      </c>
      <c r="B3752" s="46" t="str">
        <f ca="1">IF($H3752="","",INDEX([1]NKC!$B$10:$B$5007,$H3752))</f>
        <v/>
      </c>
      <c r="C3752" s="47" t="str">
        <f ca="1">IF($H3752="","",INDEX([1]NKC!$C$10:$C$5007,$H3752))</f>
        <v/>
      </c>
      <c r="D3752" s="48" t="str">
        <f ca="1">IF(IF($H3752="","",INDEX([1]NKC!$D$10:$D$5007,$H3752))=$C$8,IF($H3752="","",INDEX([1]NKC!$E$10:$E$5007,$H3752)),IF($H3752="","",INDEX([1]NKC!$D$10:$D$5007,$H3752)))</f>
        <v/>
      </c>
      <c r="E3752" s="49" t="str">
        <f ca="1">IF(IF($H3752="","",INDEX([1]NKC!$E$10:$E$5007,$H3752))=$C$8,"",IF($H3752="","",INDEX([1]NKC!$F$10:$F$5007,$H3752)))</f>
        <v/>
      </c>
      <c r="F3752" s="55" t="str">
        <f ca="1">IF(IF($H3752="","",INDEX([1]NKC!$D$10:$D$5007,$H3752))=$C$8,"",IF($H3752="","",INDEX([1]NKC!$F$10:$F$5007,$H3752)))</f>
        <v/>
      </c>
      <c r="G3752" s="50">
        <f ca="1">IF(SUM(E3752:F3752)=0,0,$G$11+SUM(E$12:$E3752)-SUM(F$12:$F3752))</f>
        <v>0</v>
      </c>
      <c r="H3752" s="51" t="str">
        <f ca="1">IF(IF(TYPE(MATCH($C$8,OFFSET([1]NKC!$D$10,H3751,0):'[1]NKC'!$D$5007,0)+H3751)=16,"",MATCH($C$8,OFFSET([1]NKC!$D$10,H3751,0):'[1]NKC'!$D$5007,0)+H3751)&lt;IF(TYPE(MATCH($C$8,OFFSET([1]NKC!$E$10,H3751,0):'[1]NKC'!$E$5007,0)+H3751)=16,"",MATCH($C$8,OFFSET([1]NKC!$E$10,H3751,0):'[1]NKC'!$E$5007,0)+H3751),IF(TYPE(MATCH($C$8,OFFSET([1]NKC!$D$10,H3751,0):'[1]NKC'!$D$5007,0)+H3751)=16,"",MATCH($C$8,OFFSET([1]NKC!$D$10,H3751,0):'[1]NKC'!$D$5007,0)+H3751),IF(TYPE(MATCH($C$8,OFFSET([1]NKC!$E$10,H3751,0):'[1]NKC'!$E$5007,0)+H3751)=16,"",MATCH($C$8,OFFSET([1]NKC!$E$10,H3751,0):'[1]NKC'!$E$5007,0)+H3751))</f>
        <v/>
      </c>
    </row>
    <row r="3753" spans="1:8" s="52" customFormat="1" ht="14.25" hidden="1">
      <c r="A3753" s="45" t="str">
        <f ca="1">IF($H3753="","",INDEX([1]NKC!$A$10:$A$5007,$H3753))</f>
        <v/>
      </c>
      <c r="B3753" s="46" t="str">
        <f ca="1">IF($H3753="","",INDEX([1]NKC!$B$10:$B$5007,$H3753))</f>
        <v/>
      </c>
      <c r="C3753" s="47" t="str">
        <f ca="1">IF($H3753="","",INDEX([1]NKC!$C$10:$C$5007,$H3753))</f>
        <v/>
      </c>
      <c r="D3753" s="48" t="str">
        <f ca="1">IF(IF($H3753="","",INDEX([1]NKC!$D$10:$D$5007,$H3753))=$C$8,IF($H3753="","",INDEX([1]NKC!$E$10:$E$5007,$H3753)),IF($H3753="","",INDEX([1]NKC!$D$10:$D$5007,$H3753)))</f>
        <v/>
      </c>
      <c r="E3753" s="49" t="str">
        <f ca="1">IF(IF($H3753="","",INDEX([1]NKC!$E$10:$E$5007,$H3753))=$C$8,"",IF($H3753="","",INDEX([1]NKC!$F$10:$F$5007,$H3753)))</f>
        <v/>
      </c>
      <c r="F3753" s="55" t="str">
        <f ca="1">IF(IF($H3753="","",INDEX([1]NKC!$D$10:$D$5007,$H3753))=$C$8,"",IF($H3753="","",INDEX([1]NKC!$F$10:$F$5007,$H3753)))</f>
        <v/>
      </c>
      <c r="G3753" s="50">
        <f ca="1">IF(SUM(E3753:F3753)=0,0,$G$11+SUM(E$12:$E3753)-SUM(F$12:$F3753))</f>
        <v>0</v>
      </c>
      <c r="H3753" s="51" t="str">
        <f ca="1">IF(IF(TYPE(MATCH($C$8,OFFSET([1]NKC!$D$10,H3752,0):'[1]NKC'!$D$5007,0)+H3752)=16,"",MATCH($C$8,OFFSET([1]NKC!$D$10,H3752,0):'[1]NKC'!$D$5007,0)+H3752)&lt;IF(TYPE(MATCH($C$8,OFFSET([1]NKC!$E$10,H3752,0):'[1]NKC'!$E$5007,0)+H3752)=16,"",MATCH($C$8,OFFSET([1]NKC!$E$10,H3752,0):'[1]NKC'!$E$5007,0)+H3752),IF(TYPE(MATCH($C$8,OFFSET([1]NKC!$D$10,H3752,0):'[1]NKC'!$D$5007,0)+H3752)=16,"",MATCH($C$8,OFFSET([1]NKC!$D$10,H3752,0):'[1]NKC'!$D$5007,0)+H3752),IF(TYPE(MATCH($C$8,OFFSET([1]NKC!$E$10,H3752,0):'[1]NKC'!$E$5007,0)+H3752)=16,"",MATCH($C$8,OFFSET([1]NKC!$E$10,H3752,0):'[1]NKC'!$E$5007,0)+H3752))</f>
        <v/>
      </c>
    </row>
    <row r="3754" spans="1:8" s="52" customFormat="1" ht="14.25" hidden="1">
      <c r="A3754" s="45" t="str">
        <f ca="1">IF($H3754="","",INDEX([1]NKC!$A$10:$A$5007,$H3754))</f>
        <v/>
      </c>
      <c r="B3754" s="46" t="str">
        <f ca="1">IF($H3754="","",INDEX([1]NKC!$B$10:$B$5007,$H3754))</f>
        <v/>
      </c>
      <c r="C3754" s="47" t="str">
        <f ca="1">IF($H3754="","",INDEX([1]NKC!$C$10:$C$5007,$H3754))</f>
        <v/>
      </c>
      <c r="D3754" s="48" t="str">
        <f ca="1">IF(IF($H3754="","",INDEX([1]NKC!$D$10:$D$5007,$H3754))=$C$8,IF($H3754="","",INDEX([1]NKC!$E$10:$E$5007,$H3754)),IF($H3754="","",INDEX([1]NKC!$D$10:$D$5007,$H3754)))</f>
        <v/>
      </c>
      <c r="E3754" s="49" t="str">
        <f ca="1">IF(IF($H3754="","",INDEX([1]NKC!$E$10:$E$5007,$H3754))=$C$8,"",IF($H3754="","",INDEX([1]NKC!$F$10:$F$5007,$H3754)))</f>
        <v/>
      </c>
      <c r="F3754" s="55" t="str">
        <f ca="1">IF(IF($H3754="","",INDEX([1]NKC!$D$10:$D$5007,$H3754))=$C$8,"",IF($H3754="","",INDEX([1]NKC!$F$10:$F$5007,$H3754)))</f>
        <v/>
      </c>
      <c r="G3754" s="50">
        <f ca="1">IF(SUM(E3754:F3754)=0,0,$G$11+SUM(E$12:$E3754)-SUM(F$12:$F3754))</f>
        <v>0</v>
      </c>
      <c r="H3754" s="51" t="str">
        <f ca="1">IF(IF(TYPE(MATCH($C$8,OFFSET([1]NKC!$D$10,H3753,0):'[1]NKC'!$D$5007,0)+H3753)=16,"",MATCH($C$8,OFFSET([1]NKC!$D$10,H3753,0):'[1]NKC'!$D$5007,0)+H3753)&lt;IF(TYPE(MATCH($C$8,OFFSET([1]NKC!$E$10,H3753,0):'[1]NKC'!$E$5007,0)+H3753)=16,"",MATCH($C$8,OFFSET([1]NKC!$E$10,H3753,0):'[1]NKC'!$E$5007,0)+H3753),IF(TYPE(MATCH($C$8,OFFSET([1]NKC!$D$10,H3753,0):'[1]NKC'!$D$5007,0)+H3753)=16,"",MATCH($C$8,OFFSET([1]NKC!$D$10,H3753,0):'[1]NKC'!$D$5007,0)+H3753),IF(TYPE(MATCH($C$8,OFFSET([1]NKC!$E$10,H3753,0):'[1]NKC'!$E$5007,0)+H3753)=16,"",MATCH($C$8,OFFSET([1]NKC!$E$10,H3753,0):'[1]NKC'!$E$5007,0)+H3753))</f>
        <v/>
      </c>
    </row>
    <row r="3755" spans="1:8" s="52" customFormat="1" ht="14.25" hidden="1">
      <c r="A3755" s="45" t="str">
        <f ca="1">IF($H3755="","",INDEX([1]NKC!$A$10:$A$5007,$H3755))</f>
        <v/>
      </c>
      <c r="B3755" s="46" t="str">
        <f ca="1">IF($H3755="","",INDEX([1]NKC!$B$10:$B$5007,$H3755))</f>
        <v/>
      </c>
      <c r="C3755" s="47" t="str">
        <f ca="1">IF($H3755="","",INDEX([1]NKC!$C$10:$C$5007,$H3755))</f>
        <v/>
      </c>
      <c r="D3755" s="48" t="str">
        <f ca="1">IF(IF($H3755="","",INDEX([1]NKC!$D$10:$D$5007,$H3755))=$C$8,IF($H3755="","",INDEX([1]NKC!$E$10:$E$5007,$H3755)),IF($H3755="","",INDEX([1]NKC!$D$10:$D$5007,$H3755)))</f>
        <v/>
      </c>
      <c r="E3755" s="49" t="str">
        <f ca="1">IF(IF($H3755="","",INDEX([1]NKC!$E$10:$E$5007,$H3755))=$C$8,"",IF($H3755="","",INDEX([1]NKC!$F$10:$F$5007,$H3755)))</f>
        <v/>
      </c>
      <c r="F3755" s="55" t="str">
        <f ca="1">IF(IF($H3755="","",INDEX([1]NKC!$D$10:$D$5007,$H3755))=$C$8,"",IF($H3755="","",INDEX([1]NKC!$F$10:$F$5007,$H3755)))</f>
        <v/>
      </c>
      <c r="G3755" s="50">
        <f ca="1">IF(SUM(E3755:F3755)=0,0,$G$11+SUM(E$12:$E3755)-SUM(F$12:$F3755))</f>
        <v>0</v>
      </c>
      <c r="H3755" s="51" t="str">
        <f ca="1">IF(IF(TYPE(MATCH($C$8,OFFSET([1]NKC!$D$10,H3754,0):'[1]NKC'!$D$5007,0)+H3754)=16,"",MATCH($C$8,OFFSET([1]NKC!$D$10,H3754,0):'[1]NKC'!$D$5007,0)+H3754)&lt;IF(TYPE(MATCH($C$8,OFFSET([1]NKC!$E$10,H3754,0):'[1]NKC'!$E$5007,0)+H3754)=16,"",MATCH($C$8,OFFSET([1]NKC!$E$10,H3754,0):'[1]NKC'!$E$5007,0)+H3754),IF(TYPE(MATCH($C$8,OFFSET([1]NKC!$D$10,H3754,0):'[1]NKC'!$D$5007,0)+H3754)=16,"",MATCH($C$8,OFFSET([1]NKC!$D$10,H3754,0):'[1]NKC'!$D$5007,0)+H3754),IF(TYPE(MATCH($C$8,OFFSET([1]NKC!$E$10,H3754,0):'[1]NKC'!$E$5007,0)+H3754)=16,"",MATCH($C$8,OFFSET([1]NKC!$E$10,H3754,0):'[1]NKC'!$E$5007,0)+H3754))</f>
        <v/>
      </c>
    </row>
    <row r="3756" spans="1:8" s="52" customFormat="1" ht="14.25" hidden="1">
      <c r="A3756" s="45" t="str">
        <f ca="1">IF($H3756="","",INDEX([1]NKC!$A$10:$A$5007,$H3756))</f>
        <v/>
      </c>
      <c r="B3756" s="46" t="str">
        <f ca="1">IF($H3756="","",INDEX([1]NKC!$B$10:$B$5007,$H3756))</f>
        <v/>
      </c>
      <c r="C3756" s="47" t="str">
        <f ca="1">IF($H3756="","",INDEX([1]NKC!$C$10:$C$5007,$H3756))</f>
        <v/>
      </c>
      <c r="D3756" s="48" t="str">
        <f ca="1">IF(IF($H3756="","",INDEX([1]NKC!$D$10:$D$5007,$H3756))=$C$8,IF($H3756="","",INDEX([1]NKC!$E$10:$E$5007,$H3756)),IF($H3756="","",INDEX([1]NKC!$D$10:$D$5007,$H3756)))</f>
        <v/>
      </c>
      <c r="E3756" s="49" t="str">
        <f ca="1">IF(IF($H3756="","",INDEX([1]NKC!$E$10:$E$5007,$H3756))=$C$8,"",IF($H3756="","",INDEX([1]NKC!$F$10:$F$5007,$H3756)))</f>
        <v/>
      </c>
      <c r="F3756" s="55" t="str">
        <f ca="1">IF(IF($H3756="","",INDEX([1]NKC!$D$10:$D$5007,$H3756))=$C$8,"",IF($H3756="","",INDEX([1]NKC!$F$10:$F$5007,$H3756)))</f>
        <v/>
      </c>
      <c r="G3756" s="50">
        <f ca="1">IF(SUM(E3756:F3756)=0,0,$G$11+SUM(E$12:$E3756)-SUM(F$12:$F3756))</f>
        <v>0</v>
      </c>
      <c r="H3756" s="51" t="str">
        <f ca="1">IF(IF(TYPE(MATCH($C$8,OFFSET([1]NKC!$D$10,H3755,0):'[1]NKC'!$D$5007,0)+H3755)=16,"",MATCH($C$8,OFFSET([1]NKC!$D$10,H3755,0):'[1]NKC'!$D$5007,0)+H3755)&lt;IF(TYPE(MATCH($C$8,OFFSET([1]NKC!$E$10,H3755,0):'[1]NKC'!$E$5007,0)+H3755)=16,"",MATCH($C$8,OFFSET([1]NKC!$E$10,H3755,0):'[1]NKC'!$E$5007,0)+H3755),IF(TYPE(MATCH($C$8,OFFSET([1]NKC!$D$10,H3755,0):'[1]NKC'!$D$5007,0)+H3755)=16,"",MATCH($C$8,OFFSET([1]NKC!$D$10,H3755,0):'[1]NKC'!$D$5007,0)+H3755),IF(TYPE(MATCH($C$8,OFFSET([1]NKC!$E$10,H3755,0):'[1]NKC'!$E$5007,0)+H3755)=16,"",MATCH($C$8,OFFSET([1]NKC!$E$10,H3755,0):'[1]NKC'!$E$5007,0)+H3755))</f>
        <v/>
      </c>
    </row>
    <row r="3757" spans="1:8" s="52" customFormat="1" ht="14.25" hidden="1">
      <c r="A3757" s="45" t="str">
        <f ca="1">IF($H3757="","",INDEX([1]NKC!$A$10:$A$5007,$H3757))</f>
        <v/>
      </c>
      <c r="B3757" s="46" t="str">
        <f ca="1">IF($H3757="","",INDEX([1]NKC!$B$10:$B$5007,$H3757))</f>
        <v/>
      </c>
      <c r="C3757" s="47" t="str">
        <f ca="1">IF($H3757="","",INDEX([1]NKC!$C$10:$C$5007,$H3757))</f>
        <v/>
      </c>
      <c r="D3757" s="48" t="str">
        <f ca="1">IF(IF($H3757="","",INDEX([1]NKC!$D$10:$D$5007,$H3757))=$C$8,IF($H3757="","",INDEX([1]NKC!$E$10:$E$5007,$H3757)),IF($H3757="","",INDEX([1]NKC!$D$10:$D$5007,$H3757)))</f>
        <v/>
      </c>
      <c r="E3757" s="49" t="str">
        <f ca="1">IF(IF($H3757="","",INDEX([1]NKC!$E$10:$E$5007,$H3757))=$C$8,"",IF($H3757="","",INDEX([1]NKC!$F$10:$F$5007,$H3757)))</f>
        <v/>
      </c>
      <c r="F3757" s="55" t="str">
        <f ca="1">IF(IF($H3757="","",INDEX([1]NKC!$D$10:$D$5007,$H3757))=$C$8,"",IF($H3757="","",INDEX([1]NKC!$F$10:$F$5007,$H3757)))</f>
        <v/>
      </c>
      <c r="G3757" s="50">
        <f ca="1">IF(SUM(E3757:F3757)=0,0,$G$11+SUM(E$12:$E3757)-SUM(F$12:$F3757))</f>
        <v>0</v>
      </c>
      <c r="H3757" s="51" t="str">
        <f ca="1">IF(IF(TYPE(MATCH($C$8,OFFSET([1]NKC!$D$10,H3756,0):'[1]NKC'!$D$5007,0)+H3756)=16,"",MATCH($C$8,OFFSET([1]NKC!$D$10,H3756,0):'[1]NKC'!$D$5007,0)+H3756)&lt;IF(TYPE(MATCH($C$8,OFFSET([1]NKC!$E$10,H3756,0):'[1]NKC'!$E$5007,0)+H3756)=16,"",MATCH($C$8,OFFSET([1]NKC!$E$10,H3756,0):'[1]NKC'!$E$5007,0)+H3756),IF(TYPE(MATCH($C$8,OFFSET([1]NKC!$D$10,H3756,0):'[1]NKC'!$D$5007,0)+H3756)=16,"",MATCH($C$8,OFFSET([1]NKC!$D$10,H3756,0):'[1]NKC'!$D$5007,0)+H3756),IF(TYPE(MATCH($C$8,OFFSET([1]NKC!$E$10,H3756,0):'[1]NKC'!$E$5007,0)+H3756)=16,"",MATCH($C$8,OFFSET([1]NKC!$E$10,H3756,0):'[1]NKC'!$E$5007,0)+H3756))</f>
        <v/>
      </c>
    </row>
    <row r="3758" spans="1:8" s="52" customFormat="1" ht="14.25" hidden="1">
      <c r="A3758" s="45" t="str">
        <f ca="1">IF($H3758="","",INDEX([1]NKC!$A$10:$A$5007,$H3758))</f>
        <v/>
      </c>
      <c r="B3758" s="46" t="str">
        <f ca="1">IF($H3758="","",INDEX([1]NKC!$B$10:$B$5007,$H3758))</f>
        <v/>
      </c>
      <c r="C3758" s="47" t="str">
        <f ca="1">IF($H3758="","",INDEX([1]NKC!$C$10:$C$5007,$H3758))</f>
        <v/>
      </c>
      <c r="D3758" s="48" t="str">
        <f ca="1">IF(IF($H3758="","",INDEX([1]NKC!$D$10:$D$5007,$H3758))=$C$8,IF($H3758="","",INDEX([1]NKC!$E$10:$E$5007,$H3758)),IF($H3758="","",INDEX([1]NKC!$D$10:$D$5007,$H3758)))</f>
        <v/>
      </c>
      <c r="E3758" s="49" t="str">
        <f ca="1">IF(IF($H3758="","",INDEX([1]NKC!$E$10:$E$5007,$H3758))=$C$8,"",IF($H3758="","",INDEX([1]NKC!$F$10:$F$5007,$H3758)))</f>
        <v/>
      </c>
      <c r="F3758" s="55" t="str">
        <f ca="1">IF(IF($H3758="","",INDEX([1]NKC!$D$10:$D$5007,$H3758))=$C$8,"",IF($H3758="","",INDEX([1]NKC!$F$10:$F$5007,$H3758)))</f>
        <v/>
      </c>
      <c r="G3758" s="50">
        <f ca="1">IF(SUM(E3758:F3758)=0,0,$G$11+SUM(E$12:$E3758)-SUM(F$12:$F3758))</f>
        <v>0</v>
      </c>
      <c r="H3758" s="51" t="str">
        <f ca="1">IF(IF(TYPE(MATCH($C$8,OFFSET([1]NKC!$D$10,H3757,0):'[1]NKC'!$D$5007,0)+H3757)=16,"",MATCH($C$8,OFFSET([1]NKC!$D$10,H3757,0):'[1]NKC'!$D$5007,0)+H3757)&lt;IF(TYPE(MATCH($C$8,OFFSET([1]NKC!$E$10,H3757,0):'[1]NKC'!$E$5007,0)+H3757)=16,"",MATCH($C$8,OFFSET([1]NKC!$E$10,H3757,0):'[1]NKC'!$E$5007,0)+H3757),IF(TYPE(MATCH($C$8,OFFSET([1]NKC!$D$10,H3757,0):'[1]NKC'!$D$5007,0)+H3757)=16,"",MATCH($C$8,OFFSET([1]NKC!$D$10,H3757,0):'[1]NKC'!$D$5007,0)+H3757),IF(TYPE(MATCH($C$8,OFFSET([1]NKC!$E$10,H3757,0):'[1]NKC'!$E$5007,0)+H3757)=16,"",MATCH($C$8,OFFSET([1]NKC!$E$10,H3757,0):'[1]NKC'!$E$5007,0)+H3757))</f>
        <v/>
      </c>
    </row>
    <row r="3759" spans="1:8" s="52" customFormat="1" ht="14.25" hidden="1">
      <c r="A3759" s="45" t="str">
        <f ca="1">IF($H3759="","",INDEX([1]NKC!$A$10:$A$5007,$H3759))</f>
        <v/>
      </c>
      <c r="B3759" s="46" t="str">
        <f ca="1">IF($H3759="","",INDEX([1]NKC!$B$10:$B$5007,$H3759))</f>
        <v/>
      </c>
      <c r="C3759" s="47" t="str">
        <f ca="1">IF($H3759="","",INDEX([1]NKC!$C$10:$C$5007,$H3759))</f>
        <v/>
      </c>
      <c r="D3759" s="48" t="str">
        <f ca="1">IF(IF($H3759="","",INDEX([1]NKC!$D$10:$D$5007,$H3759))=$C$8,IF($H3759="","",INDEX([1]NKC!$E$10:$E$5007,$H3759)),IF($H3759="","",INDEX([1]NKC!$D$10:$D$5007,$H3759)))</f>
        <v/>
      </c>
      <c r="E3759" s="49" t="str">
        <f ca="1">IF(IF($H3759="","",INDEX([1]NKC!$E$10:$E$5007,$H3759))=$C$8,"",IF($H3759="","",INDEX([1]NKC!$F$10:$F$5007,$H3759)))</f>
        <v/>
      </c>
      <c r="F3759" s="55" t="str">
        <f ca="1">IF(IF($H3759="","",INDEX([1]NKC!$D$10:$D$5007,$H3759))=$C$8,"",IF($H3759="","",INDEX([1]NKC!$F$10:$F$5007,$H3759)))</f>
        <v/>
      </c>
      <c r="G3759" s="50">
        <f ca="1">IF(SUM(E3759:F3759)=0,0,$G$11+SUM(E$12:$E3759)-SUM(F$12:$F3759))</f>
        <v>0</v>
      </c>
      <c r="H3759" s="51" t="str">
        <f ca="1">IF(IF(TYPE(MATCH($C$8,OFFSET([1]NKC!$D$10,H3758,0):'[1]NKC'!$D$5007,0)+H3758)=16,"",MATCH($C$8,OFFSET([1]NKC!$D$10,H3758,0):'[1]NKC'!$D$5007,0)+H3758)&lt;IF(TYPE(MATCH($C$8,OFFSET([1]NKC!$E$10,H3758,0):'[1]NKC'!$E$5007,0)+H3758)=16,"",MATCH($C$8,OFFSET([1]NKC!$E$10,H3758,0):'[1]NKC'!$E$5007,0)+H3758),IF(TYPE(MATCH($C$8,OFFSET([1]NKC!$D$10,H3758,0):'[1]NKC'!$D$5007,0)+H3758)=16,"",MATCH($C$8,OFFSET([1]NKC!$D$10,H3758,0):'[1]NKC'!$D$5007,0)+H3758),IF(TYPE(MATCH($C$8,OFFSET([1]NKC!$E$10,H3758,0):'[1]NKC'!$E$5007,0)+H3758)=16,"",MATCH($C$8,OFFSET([1]NKC!$E$10,H3758,0):'[1]NKC'!$E$5007,0)+H3758))</f>
        <v/>
      </c>
    </row>
    <row r="3760" spans="1:8" s="52" customFormat="1" ht="14.25" hidden="1">
      <c r="A3760" s="45" t="str">
        <f ca="1">IF($H3760="","",INDEX([1]NKC!$A$10:$A$5007,$H3760))</f>
        <v/>
      </c>
      <c r="B3760" s="46" t="str">
        <f ca="1">IF($H3760="","",INDEX([1]NKC!$B$10:$B$5007,$H3760))</f>
        <v/>
      </c>
      <c r="C3760" s="47" t="str">
        <f ca="1">IF($H3760="","",INDEX([1]NKC!$C$10:$C$5007,$H3760))</f>
        <v/>
      </c>
      <c r="D3760" s="48" t="str">
        <f ca="1">IF(IF($H3760="","",INDEX([1]NKC!$D$10:$D$5007,$H3760))=$C$8,IF($H3760="","",INDEX([1]NKC!$E$10:$E$5007,$H3760)),IF($H3760="","",INDEX([1]NKC!$D$10:$D$5007,$H3760)))</f>
        <v/>
      </c>
      <c r="E3760" s="49" t="str">
        <f ca="1">IF(IF($H3760="","",INDEX([1]NKC!$E$10:$E$5007,$H3760))=$C$8,"",IF($H3760="","",INDEX([1]NKC!$F$10:$F$5007,$H3760)))</f>
        <v/>
      </c>
      <c r="F3760" s="55" t="str">
        <f ca="1">IF(IF($H3760="","",INDEX([1]NKC!$D$10:$D$5007,$H3760))=$C$8,"",IF($H3760="","",INDEX([1]NKC!$F$10:$F$5007,$H3760)))</f>
        <v/>
      </c>
      <c r="G3760" s="50">
        <f ca="1">IF(SUM(E3760:F3760)=0,0,$G$11+SUM(E$12:$E3760)-SUM(F$12:$F3760))</f>
        <v>0</v>
      </c>
      <c r="H3760" s="51" t="str">
        <f ca="1">IF(IF(TYPE(MATCH($C$8,OFFSET([1]NKC!$D$10,H3759,0):'[1]NKC'!$D$5007,0)+H3759)=16,"",MATCH($C$8,OFFSET([1]NKC!$D$10,H3759,0):'[1]NKC'!$D$5007,0)+H3759)&lt;IF(TYPE(MATCH($C$8,OFFSET([1]NKC!$E$10,H3759,0):'[1]NKC'!$E$5007,0)+H3759)=16,"",MATCH($C$8,OFFSET([1]NKC!$E$10,H3759,0):'[1]NKC'!$E$5007,0)+H3759),IF(TYPE(MATCH($C$8,OFFSET([1]NKC!$D$10,H3759,0):'[1]NKC'!$D$5007,0)+H3759)=16,"",MATCH($C$8,OFFSET([1]NKC!$D$10,H3759,0):'[1]NKC'!$D$5007,0)+H3759),IF(TYPE(MATCH($C$8,OFFSET([1]NKC!$E$10,H3759,0):'[1]NKC'!$E$5007,0)+H3759)=16,"",MATCH($C$8,OFFSET([1]NKC!$E$10,H3759,0):'[1]NKC'!$E$5007,0)+H3759))</f>
        <v/>
      </c>
    </row>
    <row r="3761" spans="1:8" s="52" customFormat="1" ht="14.25" hidden="1">
      <c r="A3761" s="45" t="str">
        <f ca="1">IF($H3761="","",INDEX([1]NKC!$A$10:$A$5007,$H3761))</f>
        <v/>
      </c>
      <c r="B3761" s="46" t="str">
        <f ca="1">IF($H3761="","",INDEX([1]NKC!$B$10:$B$5007,$H3761))</f>
        <v/>
      </c>
      <c r="C3761" s="47" t="str">
        <f ca="1">IF($H3761="","",INDEX([1]NKC!$C$10:$C$5007,$H3761))</f>
        <v/>
      </c>
      <c r="D3761" s="48" t="str">
        <f ca="1">IF(IF($H3761="","",INDEX([1]NKC!$D$10:$D$5007,$H3761))=$C$8,IF($H3761="","",INDEX([1]NKC!$E$10:$E$5007,$H3761)),IF($H3761="","",INDEX([1]NKC!$D$10:$D$5007,$H3761)))</f>
        <v/>
      </c>
      <c r="E3761" s="49" t="str">
        <f ca="1">IF(IF($H3761="","",INDEX([1]NKC!$E$10:$E$5007,$H3761))=$C$8,"",IF($H3761="","",INDEX([1]NKC!$F$10:$F$5007,$H3761)))</f>
        <v/>
      </c>
      <c r="F3761" s="55" t="str">
        <f ca="1">IF(IF($H3761="","",INDEX([1]NKC!$D$10:$D$5007,$H3761))=$C$8,"",IF($H3761="","",INDEX([1]NKC!$F$10:$F$5007,$H3761)))</f>
        <v/>
      </c>
      <c r="G3761" s="50">
        <f ca="1">IF(SUM(E3761:F3761)=0,0,$G$11+SUM(E$12:$E3761)-SUM(F$12:$F3761))</f>
        <v>0</v>
      </c>
      <c r="H3761" s="51" t="str">
        <f ca="1">IF(IF(TYPE(MATCH($C$8,OFFSET([1]NKC!$D$10,H3760,0):'[1]NKC'!$D$5007,0)+H3760)=16,"",MATCH($C$8,OFFSET([1]NKC!$D$10,H3760,0):'[1]NKC'!$D$5007,0)+H3760)&lt;IF(TYPE(MATCH($C$8,OFFSET([1]NKC!$E$10,H3760,0):'[1]NKC'!$E$5007,0)+H3760)=16,"",MATCH($C$8,OFFSET([1]NKC!$E$10,H3760,0):'[1]NKC'!$E$5007,0)+H3760),IF(TYPE(MATCH($C$8,OFFSET([1]NKC!$D$10,H3760,0):'[1]NKC'!$D$5007,0)+H3760)=16,"",MATCH($C$8,OFFSET([1]NKC!$D$10,H3760,0):'[1]NKC'!$D$5007,0)+H3760),IF(TYPE(MATCH($C$8,OFFSET([1]NKC!$E$10,H3760,0):'[1]NKC'!$E$5007,0)+H3760)=16,"",MATCH($C$8,OFFSET([1]NKC!$E$10,H3760,0):'[1]NKC'!$E$5007,0)+H3760))</f>
        <v/>
      </c>
    </row>
    <row r="3762" spans="1:8" s="52" customFormat="1" ht="14.25" hidden="1">
      <c r="A3762" s="45" t="str">
        <f ca="1">IF($H3762="","",INDEX([1]NKC!$A$10:$A$5007,$H3762))</f>
        <v/>
      </c>
      <c r="B3762" s="46" t="str">
        <f ca="1">IF($H3762="","",INDEX([1]NKC!$B$10:$B$5007,$H3762))</f>
        <v/>
      </c>
      <c r="C3762" s="47" t="str">
        <f ca="1">IF($H3762="","",INDEX([1]NKC!$C$10:$C$5007,$H3762))</f>
        <v/>
      </c>
      <c r="D3762" s="48" t="str">
        <f ca="1">IF(IF($H3762="","",INDEX([1]NKC!$D$10:$D$5007,$H3762))=$C$8,IF($H3762="","",INDEX([1]NKC!$E$10:$E$5007,$H3762)),IF($H3762="","",INDEX([1]NKC!$D$10:$D$5007,$H3762)))</f>
        <v/>
      </c>
      <c r="E3762" s="49" t="str">
        <f ca="1">IF(IF($H3762="","",INDEX([1]NKC!$E$10:$E$5007,$H3762))=$C$8,"",IF($H3762="","",INDEX([1]NKC!$F$10:$F$5007,$H3762)))</f>
        <v/>
      </c>
      <c r="F3762" s="55" t="str">
        <f ca="1">IF(IF($H3762="","",INDEX([1]NKC!$D$10:$D$5007,$H3762))=$C$8,"",IF($H3762="","",INDEX([1]NKC!$F$10:$F$5007,$H3762)))</f>
        <v/>
      </c>
      <c r="G3762" s="50">
        <f ca="1">IF(SUM(E3762:F3762)=0,0,$G$11+SUM(E$12:$E3762)-SUM(F$12:$F3762))</f>
        <v>0</v>
      </c>
      <c r="H3762" s="51" t="str">
        <f ca="1">IF(IF(TYPE(MATCH($C$8,OFFSET([1]NKC!$D$10,H3761,0):'[1]NKC'!$D$5007,0)+H3761)=16,"",MATCH($C$8,OFFSET([1]NKC!$D$10,H3761,0):'[1]NKC'!$D$5007,0)+H3761)&lt;IF(TYPE(MATCH($C$8,OFFSET([1]NKC!$E$10,H3761,0):'[1]NKC'!$E$5007,0)+H3761)=16,"",MATCH($C$8,OFFSET([1]NKC!$E$10,H3761,0):'[1]NKC'!$E$5007,0)+H3761),IF(TYPE(MATCH($C$8,OFFSET([1]NKC!$D$10,H3761,0):'[1]NKC'!$D$5007,0)+H3761)=16,"",MATCH($C$8,OFFSET([1]NKC!$D$10,H3761,0):'[1]NKC'!$D$5007,0)+H3761),IF(TYPE(MATCH($C$8,OFFSET([1]NKC!$E$10,H3761,0):'[1]NKC'!$E$5007,0)+H3761)=16,"",MATCH($C$8,OFFSET([1]NKC!$E$10,H3761,0):'[1]NKC'!$E$5007,0)+H3761))</f>
        <v/>
      </c>
    </row>
    <row r="3763" spans="1:8" s="52" customFormat="1" ht="14.25" hidden="1">
      <c r="A3763" s="45" t="str">
        <f ca="1">IF($H3763="","",INDEX([1]NKC!$A$10:$A$5007,$H3763))</f>
        <v/>
      </c>
      <c r="B3763" s="46" t="str">
        <f ca="1">IF($H3763="","",INDEX([1]NKC!$B$10:$B$5007,$H3763))</f>
        <v/>
      </c>
      <c r="C3763" s="47" t="str">
        <f ca="1">IF($H3763="","",INDEX([1]NKC!$C$10:$C$5007,$H3763))</f>
        <v/>
      </c>
      <c r="D3763" s="48" t="str">
        <f ca="1">IF(IF($H3763="","",INDEX([1]NKC!$D$10:$D$5007,$H3763))=$C$8,IF($H3763="","",INDEX([1]NKC!$E$10:$E$5007,$H3763)),IF($H3763="","",INDEX([1]NKC!$D$10:$D$5007,$H3763)))</f>
        <v/>
      </c>
      <c r="E3763" s="49" t="str">
        <f ca="1">IF(IF($H3763="","",INDEX([1]NKC!$E$10:$E$5007,$H3763))=$C$8,"",IF($H3763="","",INDEX([1]NKC!$F$10:$F$5007,$H3763)))</f>
        <v/>
      </c>
      <c r="F3763" s="55" t="str">
        <f ca="1">IF(IF($H3763="","",INDEX([1]NKC!$D$10:$D$5007,$H3763))=$C$8,"",IF($H3763="","",INDEX([1]NKC!$F$10:$F$5007,$H3763)))</f>
        <v/>
      </c>
      <c r="G3763" s="50">
        <f ca="1">IF(SUM(E3763:F3763)=0,0,$G$11+SUM(E$12:$E3763)-SUM(F$12:$F3763))</f>
        <v>0</v>
      </c>
      <c r="H3763" s="51" t="str">
        <f ca="1">IF(IF(TYPE(MATCH($C$8,OFFSET([1]NKC!$D$10,H3762,0):'[1]NKC'!$D$5007,0)+H3762)=16,"",MATCH($C$8,OFFSET([1]NKC!$D$10,H3762,0):'[1]NKC'!$D$5007,0)+H3762)&lt;IF(TYPE(MATCH($C$8,OFFSET([1]NKC!$E$10,H3762,0):'[1]NKC'!$E$5007,0)+H3762)=16,"",MATCH($C$8,OFFSET([1]NKC!$E$10,H3762,0):'[1]NKC'!$E$5007,0)+H3762),IF(TYPE(MATCH($C$8,OFFSET([1]NKC!$D$10,H3762,0):'[1]NKC'!$D$5007,0)+H3762)=16,"",MATCH($C$8,OFFSET([1]NKC!$D$10,H3762,0):'[1]NKC'!$D$5007,0)+H3762),IF(TYPE(MATCH($C$8,OFFSET([1]NKC!$E$10,H3762,0):'[1]NKC'!$E$5007,0)+H3762)=16,"",MATCH($C$8,OFFSET([1]NKC!$E$10,H3762,0):'[1]NKC'!$E$5007,0)+H3762))</f>
        <v/>
      </c>
    </row>
    <row r="3764" spans="1:8" s="52" customFormat="1" ht="14.25" hidden="1">
      <c r="A3764" s="45" t="str">
        <f ca="1">IF($H3764="","",INDEX([1]NKC!$A$10:$A$5007,$H3764))</f>
        <v/>
      </c>
      <c r="B3764" s="46" t="str">
        <f ca="1">IF($H3764="","",INDEX([1]NKC!$B$10:$B$5007,$H3764))</f>
        <v/>
      </c>
      <c r="C3764" s="47" t="str">
        <f ca="1">IF($H3764="","",INDEX([1]NKC!$C$10:$C$5007,$H3764))</f>
        <v/>
      </c>
      <c r="D3764" s="48" t="str">
        <f ca="1">IF(IF($H3764="","",INDEX([1]NKC!$D$10:$D$5007,$H3764))=$C$8,IF($H3764="","",INDEX([1]NKC!$E$10:$E$5007,$H3764)),IF($H3764="","",INDEX([1]NKC!$D$10:$D$5007,$H3764)))</f>
        <v/>
      </c>
      <c r="E3764" s="49" t="str">
        <f ca="1">IF(IF($H3764="","",INDEX([1]NKC!$E$10:$E$5007,$H3764))=$C$8,"",IF($H3764="","",INDEX([1]NKC!$F$10:$F$5007,$H3764)))</f>
        <v/>
      </c>
      <c r="F3764" s="55" t="str">
        <f ca="1">IF(IF($H3764="","",INDEX([1]NKC!$D$10:$D$5007,$H3764))=$C$8,"",IF($H3764="","",INDEX([1]NKC!$F$10:$F$5007,$H3764)))</f>
        <v/>
      </c>
      <c r="G3764" s="50">
        <f ca="1">IF(SUM(E3764:F3764)=0,0,$G$11+SUM(E$12:$E3764)-SUM(F$12:$F3764))</f>
        <v>0</v>
      </c>
      <c r="H3764" s="51" t="str">
        <f ca="1">IF(IF(TYPE(MATCH($C$8,OFFSET([1]NKC!$D$10,H3763,0):'[1]NKC'!$D$5007,0)+H3763)=16,"",MATCH($C$8,OFFSET([1]NKC!$D$10,H3763,0):'[1]NKC'!$D$5007,0)+H3763)&lt;IF(TYPE(MATCH($C$8,OFFSET([1]NKC!$E$10,H3763,0):'[1]NKC'!$E$5007,0)+H3763)=16,"",MATCH($C$8,OFFSET([1]NKC!$E$10,H3763,0):'[1]NKC'!$E$5007,0)+H3763),IF(TYPE(MATCH($C$8,OFFSET([1]NKC!$D$10,H3763,0):'[1]NKC'!$D$5007,0)+H3763)=16,"",MATCH($C$8,OFFSET([1]NKC!$D$10,H3763,0):'[1]NKC'!$D$5007,0)+H3763),IF(TYPE(MATCH($C$8,OFFSET([1]NKC!$E$10,H3763,0):'[1]NKC'!$E$5007,0)+H3763)=16,"",MATCH($C$8,OFFSET([1]NKC!$E$10,H3763,0):'[1]NKC'!$E$5007,0)+H3763))</f>
        <v/>
      </c>
    </row>
    <row r="3765" spans="1:8" s="52" customFormat="1" ht="14.25" hidden="1">
      <c r="A3765" s="45" t="str">
        <f ca="1">IF($H3765="","",INDEX([1]NKC!$A$10:$A$5007,$H3765))</f>
        <v/>
      </c>
      <c r="B3765" s="46" t="str">
        <f ca="1">IF($H3765="","",INDEX([1]NKC!$B$10:$B$5007,$H3765))</f>
        <v/>
      </c>
      <c r="C3765" s="47" t="str">
        <f ca="1">IF($H3765="","",INDEX([1]NKC!$C$10:$C$5007,$H3765))</f>
        <v/>
      </c>
      <c r="D3765" s="48" t="str">
        <f ca="1">IF(IF($H3765="","",INDEX([1]NKC!$D$10:$D$5007,$H3765))=$C$8,IF($H3765="","",INDEX([1]NKC!$E$10:$E$5007,$H3765)),IF($H3765="","",INDEX([1]NKC!$D$10:$D$5007,$H3765)))</f>
        <v/>
      </c>
      <c r="E3765" s="49" t="str">
        <f ca="1">IF(IF($H3765="","",INDEX([1]NKC!$E$10:$E$5007,$H3765))=$C$8,"",IF($H3765="","",INDEX([1]NKC!$F$10:$F$5007,$H3765)))</f>
        <v/>
      </c>
      <c r="F3765" s="55" t="str">
        <f ca="1">IF(IF($H3765="","",INDEX([1]NKC!$D$10:$D$5007,$H3765))=$C$8,"",IF($H3765="","",INDEX([1]NKC!$F$10:$F$5007,$H3765)))</f>
        <v/>
      </c>
      <c r="G3765" s="50">
        <f ca="1">IF(SUM(E3765:F3765)=0,0,$G$11+SUM(E$12:$E3765)-SUM(F$12:$F3765))</f>
        <v>0</v>
      </c>
      <c r="H3765" s="51" t="str">
        <f ca="1">IF(IF(TYPE(MATCH($C$8,OFFSET([1]NKC!$D$10,H3764,0):'[1]NKC'!$D$5007,0)+H3764)=16,"",MATCH($C$8,OFFSET([1]NKC!$D$10,H3764,0):'[1]NKC'!$D$5007,0)+H3764)&lt;IF(TYPE(MATCH($C$8,OFFSET([1]NKC!$E$10,H3764,0):'[1]NKC'!$E$5007,0)+H3764)=16,"",MATCH($C$8,OFFSET([1]NKC!$E$10,H3764,0):'[1]NKC'!$E$5007,0)+H3764),IF(TYPE(MATCH($C$8,OFFSET([1]NKC!$D$10,H3764,0):'[1]NKC'!$D$5007,0)+H3764)=16,"",MATCH($C$8,OFFSET([1]NKC!$D$10,H3764,0):'[1]NKC'!$D$5007,0)+H3764),IF(TYPE(MATCH($C$8,OFFSET([1]NKC!$E$10,H3764,0):'[1]NKC'!$E$5007,0)+H3764)=16,"",MATCH($C$8,OFFSET([1]NKC!$E$10,H3764,0):'[1]NKC'!$E$5007,0)+H3764))</f>
        <v/>
      </c>
    </row>
    <row r="3766" spans="1:8" s="52" customFormat="1" ht="14.25" hidden="1">
      <c r="A3766" s="45" t="str">
        <f ca="1">IF($H3766="","",INDEX([1]NKC!$A$10:$A$5007,$H3766))</f>
        <v/>
      </c>
      <c r="B3766" s="46" t="str">
        <f ca="1">IF($H3766="","",INDEX([1]NKC!$B$10:$B$5007,$H3766))</f>
        <v/>
      </c>
      <c r="C3766" s="47" t="str">
        <f ca="1">IF($H3766="","",INDEX([1]NKC!$C$10:$C$5007,$H3766))</f>
        <v/>
      </c>
      <c r="D3766" s="48" t="str">
        <f ca="1">IF(IF($H3766="","",INDEX([1]NKC!$D$10:$D$5007,$H3766))=$C$8,IF($H3766="","",INDEX([1]NKC!$E$10:$E$5007,$H3766)),IF($H3766="","",INDEX([1]NKC!$D$10:$D$5007,$H3766)))</f>
        <v/>
      </c>
      <c r="E3766" s="49" t="str">
        <f ca="1">IF(IF($H3766="","",INDEX([1]NKC!$E$10:$E$5007,$H3766))=$C$8,"",IF($H3766="","",INDEX([1]NKC!$F$10:$F$5007,$H3766)))</f>
        <v/>
      </c>
      <c r="F3766" s="55" t="str">
        <f ca="1">IF(IF($H3766="","",INDEX([1]NKC!$D$10:$D$5007,$H3766))=$C$8,"",IF($H3766="","",INDEX([1]NKC!$F$10:$F$5007,$H3766)))</f>
        <v/>
      </c>
      <c r="G3766" s="50">
        <f ca="1">IF(SUM(E3766:F3766)=0,0,$G$11+SUM(E$12:$E3766)-SUM(F$12:$F3766))</f>
        <v>0</v>
      </c>
      <c r="H3766" s="51" t="str">
        <f ca="1">IF(IF(TYPE(MATCH($C$8,OFFSET([1]NKC!$D$10,H3765,0):'[1]NKC'!$D$5007,0)+H3765)=16,"",MATCH($C$8,OFFSET([1]NKC!$D$10,H3765,0):'[1]NKC'!$D$5007,0)+H3765)&lt;IF(TYPE(MATCH($C$8,OFFSET([1]NKC!$E$10,H3765,0):'[1]NKC'!$E$5007,0)+H3765)=16,"",MATCH($C$8,OFFSET([1]NKC!$E$10,H3765,0):'[1]NKC'!$E$5007,0)+H3765),IF(TYPE(MATCH($C$8,OFFSET([1]NKC!$D$10,H3765,0):'[1]NKC'!$D$5007,0)+H3765)=16,"",MATCH($C$8,OFFSET([1]NKC!$D$10,H3765,0):'[1]NKC'!$D$5007,0)+H3765),IF(TYPE(MATCH($C$8,OFFSET([1]NKC!$E$10,H3765,0):'[1]NKC'!$E$5007,0)+H3765)=16,"",MATCH($C$8,OFFSET([1]NKC!$E$10,H3765,0):'[1]NKC'!$E$5007,0)+H3765))</f>
        <v/>
      </c>
    </row>
    <row r="3767" spans="1:8" s="52" customFormat="1" ht="14.25" hidden="1">
      <c r="A3767" s="45" t="str">
        <f ca="1">IF($H3767="","",INDEX([1]NKC!$A$10:$A$5007,$H3767))</f>
        <v/>
      </c>
      <c r="B3767" s="46" t="str">
        <f ca="1">IF($H3767="","",INDEX([1]NKC!$B$10:$B$5007,$H3767))</f>
        <v/>
      </c>
      <c r="C3767" s="47" t="str">
        <f ca="1">IF($H3767="","",INDEX([1]NKC!$C$10:$C$5007,$H3767))</f>
        <v/>
      </c>
      <c r="D3767" s="48" t="str">
        <f ca="1">IF(IF($H3767="","",INDEX([1]NKC!$D$10:$D$5007,$H3767))=$C$8,IF($H3767="","",INDEX([1]NKC!$E$10:$E$5007,$H3767)),IF($H3767="","",INDEX([1]NKC!$D$10:$D$5007,$H3767)))</f>
        <v/>
      </c>
      <c r="E3767" s="49" t="str">
        <f ca="1">IF(IF($H3767="","",INDEX([1]NKC!$E$10:$E$5007,$H3767))=$C$8,"",IF($H3767="","",INDEX([1]NKC!$F$10:$F$5007,$H3767)))</f>
        <v/>
      </c>
      <c r="F3767" s="55" t="str">
        <f ca="1">IF(IF($H3767="","",INDEX([1]NKC!$D$10:$D$5007,$H3767))=$C$8,"",IF($H3767="","",INDEX([1]NKC!$F$10:$F$5007,$H3767)))</f>
        <v/>
      </c>
      <c r="G3767" s="50">
        <f ca="1">IF(SUM(E3767:F3767)=0,0,$G$11+SUM(E$12:$E3767)-SUM(F$12:$F3767))</f>
        <v>0</v>
      </c>
      <c r="H3767" s="51" t="str">
        <f ca="1">IF(IF(TYPE(MATCH($C$8,OFFSET([1]NKC!$D$10,H3766,0):'[1]NKC'!$D$5007,0)+H3766)=16,"",MATCH($C$8,OFFSET([1]NKC!$D$10,H3766,0):'[1]NKC'!$D$5007,0)+H3766)&lt;IF(TYPE(MATCH($C$8,OFFSET([1]NKC!$E$10,H3766,0):'[1]NKC'!$E$5007,0)+H3766)=16,"",MATCH($C$8,OFFSET([1]NKC!$E$10,H3766,0):'[1]NKC'!$E$5007,0)+H3766),IF(TYPE(MATCH($C$8,OFFSET([1]NKC!$D$10,H3766,0):'[1]NKC'!$D$5007,0)+H3766)=16,"",MATCH($C$8,OFFSET([1]NKC!$D$10,H3766,0):'[1]NKC'!$D$5007,0)+H3766),IF(TYPE(MATCH($C$8,OFFSET([1]NKC!$E$10,H3766,0):'[1]NKC'!$E$5007,0)+H3766)=16,"",MATCH($C$8,OFFSET([1]NKC!$E$10,H3766,0):'[1]NKC'!$E$5007,0)+H3766))</f>
        <v/>
      </c>
    </row>
    <row r="3768" spans="1:8" s="52" customFormat="1" ht="14.25" hidden="1">
      <c r="A3768" s="45" t="str">
        <f ca="1">IF($H3768="","",INDEX([1]NKC!$A$10:$A$5007,$H3768))</f>
        <v/>
      </c>
      <c r="B3768" s="46" t="str">
        <f ca="1">IF($H3768="","",INDEX([1]NKC!$B$10:$B$5007,$H3768))</f>
        <v/>
      </c>
      <c r="C3768" s="47" t="str">
        <f ca="1">IF($H3768="","",INDEX([1]NKC!$C$10:$C$5007,$H3768))</f>
        <v/>
      </c>
      <c r="D3768" s="48" t="str">
        <f ca="1">IF(IF($H3768="","",INDEX([1]NKC!$D$10:$D$5007,$H3768))=$C$8,IF($H3768="","",INDEX([1]NKC!$E$10:$E$5007,$H3768)),IF($H3768="","",INDEX([1]NKC!$D$10:$D$5007,$H3768)))</f>
        <v/>
      </c>
      <c r="E3768" s="49" t="str">
        <f ca="1">IF(IF($H3768="","",INDEX([1]NKC!$E$10:$E$5007,$H3768))=$C$8,"",IF($H3768="","",INDEX([1]NKC!$F$10:$F$5007,$H3768)))</f>
        <v/>
      </c>
      <c r="F3768" s="55" t="str">
        <f ca="1">IF(IF($H3768="","",INDEX([1]NKC!$D$10:$D$5007,$H3768))=$C$8,"",IF($H3768="","",INDEX([1]NKC!$F$10:$F$5007,$H3768)))</f>
        <v/>
      </c>
      <c r="G3768" s="50">
        <f ca="1">IF(SUM(E3768:F3768)=0,0,$G$11+SUM(E$12:$E3768)-SUM(F$12:$F3768))</f>
        <v>0</v>
      </c>
      <c r="H3768" s="51" t="str">
        <f ca="1">IF(IF(TYPE(MATCH($C$8,OFFSET([1]NKC!$D$10,H3767,0):'[1]NKC'!$D$5007,0)+H3767)=16,"",MATCH($C$8,OFFSET([1]NKC!$D$10,H3767,0):'[1]NKC'!$D$5007,0)+H3767)&lt;IF(TYPE(MATCH($C$8,OFFSET([1]NKC!$E$10,H3767,0):'[1]NKC'!$E$5007,0)+H3767)=16,"",MATCH($C$8,OFFSET([1]NKC!$E$10,H3767,0):'[1]NKC'!$E$5007,0)+H3767),IF(TYPE(MATCH($C$8,OFFSET([1]NKC!$D$10,H3767,0):'[1]NKC'!$D$5007,0)+H3767)=16,"",MATCH($C$8,OFFSET([1]NKC!$D$10,H3767,0):'[1]NKC'!$D$5007,0)+H3767),IF(TYPE(MATCH($C$8,OFFSET([1]NKC!$E$10,H3767,0):'[1]NKC'!$E$5007,0)+H3767)=16,"",MATCH($C$8,OFFSET([1]NKC!$E$10,H3767,0):'[1]NKC'!$E$5007,0)+H3767))</f>
        <v/>
      </c>
    </row>
    <row r="3769" spans="1:8" s="52" customFormat="1" ht="14.25" hidden="1">
      <c r="A3769" s="45" t="str">
        <f ca="1">IF($H3769="","",INDEX([1]NKC!$A$10:$A$5007,$H3769))</f>
        <v/>
      </c>
      <c r="B3769" s="46" t="str">
        <f ca="1">IF($H3769="","",INDEX([1]NKC!$B$10:$B$5007,$H3769))</f>
        <v/>
      </c>
      <c r="C3769" s="47" t="str">
        <f ca="1">IF($H3769="","",INDEX([1]NKC!$C$10:$C$5007,$H3769))</f>
        <v/>
      </c>
      <c r="D3769" s="48" t="str">
        <f ca="1">IF(IF($H3769="","",INDEX([1]NKC!$D$10:$D$5007,$H3769))=$C$8,IF($H3769="","",INDEX([1]NKC!$E$10:$E$5007,$H3769)),IF($H3769="","",INDEX([1]NKC!$D$10:$D$5007,$H3769)))</f>
        <v/>
      </c>
      <c r="E3769" s="49" t="str">
        <f ca="1">IF(IF($H3769="","",INDEX([1]NKC!$E$10:$E$5007,$H3769))=$C$8,"",IF($H3769="","",INDEX([1]NKC!$F$10:$F$5007,$H3769)))</f>
        <v/>
      </c>
      <c r="F3769" s="55" t="str">
        <f ca="1">IF(IF($H3769="","",INDEX([1]NKC!$D$10:$D$5007,$H3769))=$C$8,"",IF($H3769="","",INDEX([1]NKC!$F$10:$F$5007,$H3769)))</f>
        <v/>
      </c>
      <c r="G3769" s="50">
        <f ca="1">IF(SUM(E3769:F3769)=0,0,$G$11+SUM(E$12:$E3769)-SUM(F$12:$F3769))</f>
        <v>0</v>
      </c>
      <c r="H3769" s="51" t="str">
        <f ca="1">IF(IF(TYPE(MATCH($C$8,OFFSET([1]NKC!$D$10,H3768,0):'[1]NKC'!$D$5007,0)+H3768)=16,"",MATCH($C$8,OFFSET([1]NKC!$D$10,H3768,0):'[1]NKC'!$D$5007,0)+H3768)&lt;IF(TYPE(MATCH($C$8,OFFSET([1]NKC!$E$10,H3768,0):'[1]NKC'!$E$5007,0)+H3768)=16,"",MATCH($C$8,OFFSET([1]NKC!$E$10,H3768,0):'[1]NKC'!$E$5007,0)+H3768),IF(TYPE(MATCH($C$8,OFFSET([1]NKC!$D$10,H3768,0):'[1]NKC'!$D$5007,0)+H3768)=16,"",MATCH($C$8,OFFSET([1]NKC!$D$10,H3768,0):'[1]NKC'!$D$5007,0)+H3768),IF(TYPE(MATCH($C$8,OFFSET([1]NKC!$E$10,H3768,0):'[1]NKC'!$E$5007,0)+H3768)=16,"",MATCH($C$8,OFFSET([1]NKC!$E$10,H3768,0):'[1]NKC'!$E$5007,0)+H3768))</f>
        <v/>
      </c>
    </row>
    <row r="3770" spans="1:8" s="52" customFormat="1" ht="14.25" hidden="1">
      <c r="A3770" s="45" t="str">
        <f ca="1">IF($H3770="","",INDEX([1]NKC!$A$10:$A$5007,$H3770))</f>
        <v/>
      </c>
      <c r="B3770" s="46" t="str">
        <f ca="1">IF($H3770="","",INDEX([1]NKC!$B$10:$B$5007,$H3770))</f>
        <v/>
      </c>
      <c r="C3770" s="47" t="str">
        <f ca="1">IF($H3770="","",INDEX([1]NKC!$C$10:$C$5007,$H3770))</f>
        <v/>
      </c>
      <c r="D3770" s="48" t="str">
        <f ca="1">IF(IF($H3770="","",INDEX([1]NKC!$D$10:$D$5007,$H3770))=$C$8,IF($H3770="","",INDEX([1]NKC!$E$10:$E$5007,$H3770)),IF($H3770="","",INDEX([1]NKC!$D$10:$D$5007,$H3770)))</f>
        <v/>
      </c>
      <c r="E3770" s="49" t="str">
        <f ca="1">IF(IF($H3770="","",INDEX([1]NKC!$E$10:$E$5007,$H3770))=$C$8,"",IF($H3770="","",INDEX([1]NKC!$F$10:$F$5007,$H3770)))</f>
        <v/>
      </c>
      <c r="F3770" s="55" t="str">
        <f ca="1">IF(IF($H3770="","",INDEX([1]NKC!$D$10:$D$5007,$H3770))=$C$8,"",IF($H3770="","",INDEX([1]NKC!$F$10:$F$5007,$H3770)))</f>
        <v/>
      </c>
      <c r="G3770" s="50">
        <f ca="1">IF(SUM(E3770:F3770)=0,0,$G$11+SUM(E$12:$E3770)-SUM(F$12:$F3770))</f>
        <v>0</v>
      </c>
      <c r="H3770" s="51" t="str">
        <f ca="1">IF(IF(TYPE(MATCH($C$8,OFFSET([1]NKC!$D$10,H3769,0):'[1]NKC'!$D$5007,0)+H3769)=16,"",MATCH($C$8,OFFSET([1]NKC!$D$10,H3769,0):'[1]NKC'!$D$5007,0)+H3769)&lt;IF(TYPE(MATCH($C$8,OFFSET([1]NKC!$E$10,H3769,0):'[1]NKC'!$E$5007,0)+H3769)=16,"",MATCH($C$8,OFFSET([1]NKC!$E$10,H3769,0):'[1]NKC'!$E$5007,0)+H3769),IF(TYPE(MATCH($C$8,OFFSET([1]NKC!$D$10,H3769,0):'[1]NKC'!$D$5007,0)+H3769)=16,"",MATCH($C$8,OFFSET([1]NKC!$D$10,H3769,0):'[1]NKC'!$D$5007,0)+H3769),IF(TYPE(MATCH($C$8,OFFSET([1]NKC!$E$10,H3769,0):'[1]NKC'!$E$5007,0)+H3769)=16,"",MATCH($C$8,OFFSET([1]NKC!$E$10,H3769,0):'[1]NKC'!$E$5007,0)+H3769))</f>
        <v/>
      </c>
    </row>
    <row r="3771" spans="1:8" s="52" customFormat="1" ht="14.25" hidden="1">
      <c r="A3771" s="45" t="str">
        <f ca="1">IF($H3771="","",INDEX([1]NKC!$A$10:$A$5007,$H3771))</f>
        <v/>
      </c>
      <c r="B3771" s="46" t="str">
        <f ca="1">IF($H3771="","",INDEX([1]NKC!$B$10:$B$5007,$H3771))</f>
        <v/>
      </c>
      <c r="C3771" s="47" t="str">
        <f ca="1">IF($H3771="","",INDEX([1]NKC!$C$10:$C$5007,$H3771))</f>
        <v/>
      </c>
      <c r="D3771" s="48" t="str">
        <f ca="1">IF(IF($H3771="","",INDEX([1]NKC!$D$10:$D$5007,$H3771))=$C$8,IF($H3771="","",INDEX([1]NKC!$E$10:$E$5007,$H3771)),IF($H3771="","",INDEX([1]NKC!$D$10:$D$5007,$H3771)))</f>
        <v/>
      </c>
      <c r="E3771" s="49" t="str">
        <f ca="1">IF(IF($H3771="","",INDEX([1]NKC!$E$10:$E$5007,$H3771))=$C$8,"",IF($H3771="","",INDEX([1]NKC!$F$10:$F$5007,$H3771)))</f>
        <v/>
      </c>
      <c r="F3771" s="55" t="str">
        <f ca="1">IF(IF($H3771="","",INDEX([1]NKC!$D$10:$D$5007,$H3771))=$C$8,"",IF($H3771="","",INDEX([1]NKC!$F$10:$F$5007,$H3771)))</f>
        <v/>
      </c>
      <c r="G3771" s="50">
        <f ca="1">IF(SUM(E3771:F3771)=0,0,$G$11+SUM(E$12:$E3771)-SUM(F$12:$F3771))</f>
        <v>0</v>
      </c>
      <c r="H3771" s="51" t="str">
        <f ca="1">IF(IF(TYPE(MATCH($C$8,OFFSET([1]NKC!$D$10,H3770,0):'[1]NKC'!$D$5007,0)+H3770)=16,"",MATCH($C$8,OFFSET([1]NKC!$D$10,H3770,0):'[1]NKC'!$D$5007,0)+H3770)&lt;IF(TYPE(MATCH($C$8,OFFSET([1]NKC!$E$10,H3770,0):'[1]NKC'!$E$5007,0)+H3770)=16,"",MATCH($C$8,OFFSET([1]NKC!$E$10,H3770,0):'[1]NKC'!$E$5007,0)+H3770),IF(TYPE(MATCH($C$8,OFFSET([1]NKC!$D$10,H3770,0):'[1]NKC'!$D$5007,0)+H3770)=16,"",MATCH($C$8,OFFSET([1]NKC!$D$10,H3770,0):'[1]NKC'!$D$5007,0)+H3770),IF(TYPE(MATCH($C$8,OFFSET([1]NKC!$E$10,H3770,0):'[1]NKC'!$E$5007,0)+H3770)=16,"",MATCH($C$8,OFFSET([1]NKC!$E$10,H3770,0):'[1]NKC'!$E$5007,0)+H3770))</f>
        <v/>
      </c>
    </row>
    <row r="3772" spans="1:8" s="52" customFormat="1" ht="14.25" hidden="1">
      <c r="A3772" s="45" t="str">
        <f ca="1">IF($H3772="","",INDEX([1]NKC!$A$10:$A$5007,$H3772))</f>
        <v/>
      </c>
      <c r="B3772" s="46" t="str">
        <f ca="1">IF($H3772="","",INDEX([1]NKC!$B$10:$B$5007,$H3772))</f>
        <v/>
      </c>
      <c r="C3772" s="47" t="str">
        <f ca="1">IF($H3772="","",INDEX([1]NKC!$C$10:$C$5007,$H3772))</f>
        <v/>
      </c>
      <c r="D3772" s="48" t="str">
        <f ca="1">IF(IF($H3772="","",INDEX([1]NKC!$D$10:$D$5007,$H3772))=$C$8,IF($H3772="","",INDEX([1]NKC!$E$10:$E$5007,$H3772)),IF($H3772="","",INDEX([1]NKC!$D$10:$D$5007,$H3772)))</f>
        <v/>
      </c>
      <c r="E3772" s="49" t="str">
        <f ca="1">IF(IF($H3772="","",INDEX([1]NKC!$E$10:$E$5007,$H3772))=$C$8,"",IF($H3772="","",INDEX([1]NKC!$F$10:$F$5007,$H3772)))</f>
        <v/>
      </c>
      <c r="F3772" s="55" t="str">
        <f ca="1">IF(IF($H3772="","",INDEX([1]NKC!$D$10:$D$5007,$H3772))=$C$8,"",IF($H3772="","",INDEX([1]NKC!$F$10:$F$5007,$H3772)))</f>
        <v/>
      </c>
      <c r="G3772" s="50">
        <f ca="1">IF(SUM(E3772:F3772)=0,0,$G$11+SUM(E$12:$E3772)-SUM(F$12:$F3772))</f>
        <v>0</v>
      </c>
      <c r="H3772" s="51" t="str">
        <f ca="1">IF(IF(TYPE(MATCH($C$8,OFFSET([1]NKC!$D$10,H3771,0):'[1]NKC'!$D$5007,0)+H3771)=16,"",MATCH($C$8,OFFSET([1]NKC!$D$10,H3771,0):'[1]NKC'!$D$5007,0)+H3771)&lt;IF(TYPE(MATCH($C$8,OFFSET([1]NKC!$E$10,H3771,0):'[1]NKC'!$E$5007,0)+H3771)=16,"",MATCH($C$8,OFFSET([1]NKC!$E$10,H3771,0):'[1]NKC'!$E$5007,0)+H3771),IF(TYPE(MATCH($C$8,OFFSET([1]NKC!$D$10,H3771,0):'[1]NKC'!$D$5007,0)+H3771)=16,"",MATCH($C$8,OFFSET([1]NKC!$D$10,H3771,0):'[1]NKC'!$D$5007,0)+H3771),IF(TYPE(MATCH($C$8,OFFSET([1]NKC!$E$10,H3771,0):'[1]NKC'!$E$5007,0)+H3771)=16,"",MATCH($C$8,OFFSET([1]NKC!$E$10,H3771,0):'[1]NKC'!$E$5007,0)+H3771))</f>
        <v/>
      </c>
    </row>
    <row r="3773" spans="1:8" s="52" customFormat="1" ht="14.25" hidden="1">
      <c r="A3773" s="45" t="str">
        <f ca="1">IF($H3773="","",INDEX([1]NKC!$A$10:$A$5007,$H3773))</f>
        <v/>
      </c>
      <c r="B3773" s="46" t="str">
        <f ca="1">IF($H3773="","",INDEX([1]NKC!$B$10:$B$5007,$H3773))</f>
        <v/>
      </c>
      <c r="C3773" s="47" t="str">
        <f ca="1">IF($H3773="","",INDEX([1]NKC!$C$10:$C$5007,$H3773))</f>
        <v/>
      </c>
      <c r="D3773" s="48" t="str">
        <f ca="1">IF(IF($H3773="","",INDEX([1]NKC!$D$10:$D$5007,$H3773))=$C$8,IF($H3773="","",INDEX([1]NKC!$E$10:$E$5007,$H3773)),IF($H3773="","",INDEX([1]NKC!$D$10:$D$5007,$H3773)))</f>
        <v/>
      </c>
      <c r="E3773" s="49" t="str">
        <f ca="1">IF(IF($H3773="","",INDEX([1]NKC!$E$10:$E$5007,$H3773))=$C$8,"",IF($H3773="","",INDEX([1]NKC!$F$10:$F$5007,$H3773)))</f>
        <v/>
      </c>
      <c r="F3773" s="55" t="str">
        <f ca="1">IF(IF($H3773="","",INDEX([1]NKC!$D$10:$D$5007,$H3773))=$C$8,"",IF($H3773="","",INDEX([1]NKC!$F$10:$F$5007,$H3773)))</f>
        <v/>
      </c>
      <c r="G3773" s="50">
        <f ca="1">IF(SUM(E3773:F3773)=0,0,$G$11+SUM(E$12:$E3773)-SUM(F$12:$F3773))</f>
        <v>0</v>
      </c>
      <c r="H3773" s="51" t="str">
        <f ca="1">IF(IF(TYPE(MATCH($C$8,OFFSET([1]NKC!$D$10,H3772,0):'[1]NKC'!$D$5007,0)+H3772)=16,"",MATCH($C$8,OFFSET([1]NKC!$D$10,H3772,0):'[1]NKC'!$D$5007,0)+H3772)&lt;IF(TYPE(MATCH($C$8,OFFSET([1]NKC!$E$10,H3772,0):'[1]NKC'!$E$5007,0)+H3772)=16,"",MATCH($C$8,OFFSET([1]NKC!$E$10,H3772,0):'[1]NKC'!$E$5007,0)+H3772),IF(TYPE(MATCH($C$8,OFFSET([1]NKC!$D$10,H3772,0):'[1]NKC'!$D$5007,0)+H3772)=16,"",MATCH($C$8,OFFSET([1]NKC!$D$10,H3772,0):'[1]NKC'!$D$5007,0)+H3772),IF(TYPE(MATCH($C$8,OFFSET([1]NKC!$E$10,H3772,0):'[1]NKC'!$E$5007,0)+H3772)=16,"",MATCH($C$8,OFFSET([1]NKC!$E$10,H3772,0):'[1]NKC'!$E$5007,0)+H3772))</f>
        <v/>
      </c>
    </row>
    <row r="3774" spans="1:8" s="52" customFormat="1" ht="14.25" hidden="1">
      <c r="A3774" s="45" t="str">
        <f ca="1">IF($H3774="","",INDEX([1]NKC!$A$10:$A$5007,$H3774))</f>
        <v/>
      </c>
      <c r="B3774" s="46" t="str">
        <f ca="1">IF($H3774="","",INDEX([1]NKC!$B$10:$B$5007,$H3774))</f>
        <v/>
      </c>
      <c r="C3774" s="47" t="str">
        <f ca="1">IF($H3774="","",INDEX([1]NKC!$C$10:$C$5007,$H3774))</f>
        <v/>
      </c>
      <c r="D3774" s="48" t="str">
        <f ca="1">IF(IF($H3774="","",INDEX([1]NKC!$D$10:$D$5007,$H3774))=$C$8,IF($H3774="","",INDEX([1]NKC!$E$10:$E$5007,$H3774)),IF($H3774="","",INDEX([1]NKC!$D$10:$D$5007,$H3774)))</f>
        <v/>
      </c>
      <c r="E3774" s="49" t="str">
        <f ca="1">IF(IF($H3774="","",INDEX([1]NKC!$E$10:$E$5007,$H3774))=$C$8,"",IF($H3774="","",INDEX([1]NKC!$F$10:$F$5007,$H3774)))</f>
        <v/>
      </c>
      <c r="F3774" s="55" t="str">
        <f ca="1">IF(IF($H3774="","",INDEX([1]NKC!$D$10:$D$5007,$H3774))=$C$8,"",IF($H3774="","",INDEX([1]NKC!$F$10:$F$5007,$H3774)))</f>
        <v/>
      </c>
      <c r="G3774" s="50">
        <f ca="1">IF(SUM(E3774:F3774)=0,0,$G$11+SUM(E$12:$E3774)-SUM(F$12:$F3774))</f>
        <v>0</v>
      </c>
      <c r="H3774" s="51" t="str">
        <f ca="1">IF(IF(TYPE(MATCH($C$8,OFFSET([1]NKC!$D$10,H3773,0):'[1]NKC'!$D$5007,0)+H3773)=16,"",MATCH($C$8,OFFSET([1]NKC!$D$10,H3773,0):'[1]NKC'!$D$5007,0)+H3773)&lt;IF(TYPE(MATCH($C$8,OFFSET([1]NKC!$E$10,H3773,0):'[1]NKC'!$E$5007,0)+H3773)=16,"",MATCH($C$8,OFFSET([1]NKC!$E$10,H3773,0):'[1]NKC'!$E$5007,0)+H3773),IF(TYPE(MATCH($C$8,OFFSET([1]NKC!$D$10,H3773,0):'[1]NKC'!$D$5007,0)+H3773)=16,"",MATCH($C$8,OFFSET([1]NKC!$D$10,H3773,0):'[1]NKC'!$D$5007,0)+H3773),IF(TYPE(MATCH($C$8,OFFSET([1]NKC!$E$10,H3773,0):'[1]NKC'!$E$5007,0)+H3773)=16,"",MATCH($C$8,OFFSET([1]NKC!$E$10,H3773,0):'[1]NKC'!$E$5007,0)+H3773))</f>
        <v/>
      </c>
    </row>
    <row r="3775" spans="1:8" s="52" customFormat="1" ht="14.25" hidden="1">
      <c r="A3775" s="45" t="str">
        <f ca="1">IF($H3775="","",INDEX([1]NKC!$A$10:$A$5007,$H3775))</f>
        <v/>
      </c>
      <c r="B3775" s="46" t="str">
        <f ca="1">IF($H3775="","",INDEX([1]NKC!$B$10:$B$5007,$H3775))</f>
        <v/>
      </c>
      <c r="C3775" s="47" t="str">
        <f ca="1">IF($H3775="","",INDEX([1]NKC!$C$10:$C$5007,$H3775))</f>
        <v/>
      </c>
      <c r="D3775" s="48" t="str">
        <f ca="1">IF(IF($H3775="","",INDEX([1]NKC!$D$10:$D$5007,$H3775))=$C$8,IF($H3775="","",INDEX([1]NKC!$E$10:$E$5007,$H3775)),IF($H3775="","",INDEX([1]NKC!$D$10:$D$5007,$H3775)))</f>
        <v/>
      </c>
      <c r="E3775" s="49" t="str">
        <f ca="1">IF(IF($H3775="","",INDEX([1]NKC!$E$10:$E$5007,$H3775))=$C$8,"",IF($H3775="","",INDEX([1]NKC!$F$10:$F$5007,$H3775)))</f>
        <v/>
      </c>
      <c r="F3775" s="55" t="str">
        <f ca="1">IF(IF($H3775="","",INDEX([1]NKC!$D$10:$D$5007,$H3775))=$C$8,"",IF($H3775="","",INDEX([1]NKC!$F$10:$F$5007,$H3775)))</f>
        <v/>
      </c>
      <c r="G3775" s="50">
        <f ca="1">IF(SUM(E3775:F3775)=0,0,$G$11+SUM(E$12:$E3775)-SUM(F$12:$F3775))</f>
        <v>0</v>
      </c>
      <c r="H3775" s="51" t="str">
        <f ca="1">IF(IF(TYPE(MATCH($C$8,OFFSET([1]NKC!$D$10,H3774,0):'[1]NKC'!$D$5007,0)+H3774)=16,"",MATCH($C$8,OFFSET([1]NKC!$D$10,H3774,0):'[1]NKC'!$D$5007,0)+H3774)&lt;IF(TYPE(MATCH($C$8,OFFSET([1]NKC!$E$10,H3774,0):'[1]NKC'!$E$5007,0)+H3774)=16,"",MATCH($C$8,OFFSET([1]NKC!$E$10,H3774,0):'[1]NKC'!$E$5007,0)+H3774),IF(TYPE(MATCH($C$8,OFFSET([1]NKC!$D$10,H3774,0):'[1]NKC'!$D$5007,0)+H3774)=16,"",MATCH($C$8,OFFSET([1]NKC!$D$10,H3774,0):'[1]NKC'!$D$5007,0)+H3774),IF(TYPE(MATCH($C$8,OFFSET([1]NKC!$E$10,H3774,0):'[1]NKC'!$E$5007,0)+H3774)=16,"",MATCH($C$8,OFFSET([1]NKC!$E$10,H3774,0):'[1]NKC'!$E$5007,0)+H3774))</f>
        <v/>
      </c>
    </row>
    <row r="3776" spans="1:8" s="52" customFormat="1" ht="14.25" hidden="1">
      <c r="A3776" s="45" t="str">
        <f ca="1">IF($H3776="","",INDEX([1]NKC!$A$10:$A$5007,$H3776))</f>
        <v/>
      </c>
      <c r="B3776" s="46" t="str">
        <f ca="1">IF($H3776="","",INDEX([1]NKC!$B$10:$B$5007,$H3776))</f>
        <v/>
      </c>
      <c r="C3776" s="47" t="str">
        <f ca="1">IF($H3776="","",INDEX([1]NKC!$C$10:$C$5007,$H3776))</f>
        <v/>
      </c>
      <c r="D3776" s="48" t="str">
        <f ca="1">IF(IF($H3776="","",INDEX([1]NKC!$D$10:$D$5007,$H3776))=$C$8,IF($H3776="","",INDEX([1]NKC!$E$10:$E$5007,$H3776)),IF($H3776="","",INDEX([1]NKC!$D$10:$D$5007,$H3776)))</f>
        <v/>
      </c>
      <c r="E3776" s="49" t="str">
        <f ca="1">IF(IF($H3776="","",INDEX([1]NKC!$E$10:$E$5007,$H3776))=$C$8,"",IF($H3776="","",INDEX([1]NKC!$F$10:$F$5007,$H3776)))</f>
        <v/>
      </c>
      <c r="F3776" s="55" t="str">
        <f ca="1">IF(IF($H3776="","",INDEX([1]NKC!$D$10:$D$5007,$H3776))=$C$8,"",IF($H3776="","",INDEX([1]NKC!$F$10:$F$5007,$H3776)))</f>
        <v/>
      </c>
      <c r="G3776" s="50">
        <f ca="1">IF(SUM(E3776:F3776)=0,0,$G$11+SUM(E$12:$E3776)-SUM(F$12:$F3776))</f>
        <v>0</v>
      </c>
      <c r="H3776" s="51" t="str">
        <f ca="1">IF(IF(TYPE(MATCH($C$8,OFFSET([1]NKC!$D$10,H3775,0):'[1]NKC'!$D$5007,0)+H3775)=16,"",MATCH($C$8,OFFSET([1]NKC!$D$10,H3775,0):'[1]NKC'!$D$5007,0)+H3775)&lt;IF(TYPE(MATCH($C$8,OFFSET([1]NKC!$E$10,H3775,0):'[1]NKC'!$E$5007,0)+H3775)=16,"",MATCH($C$8,OFFSET([1]NKC!$E$10,H3775,0):'[1]NKC'!$E$5007,0)+H3775),IF(TYPE(MATCH($C$8,OFFSET([1]NKC!$D$10,H3775,0):'[1]NKC'!$D$5007,0)+H3775)=16,"",MATCH($C$8,OFFSET([1]NKC!$D$10,H3775,0):'[1]NKC'!$D$5007,0)+H3775),IF(TYPE(MATCH($C$8,OFFSET([1]NKC!$E$10,H3775,0):'[1]NKC'!$E$5007,0)+H3775)=16,"",MATCH($C$8,OFFSET([1]NKC!$E$10,H3775,0):'[1]NKC'!$E$5007,0)+H3775))</f>
        <v/>
      </c>
    </row>
    <row r="3777" spans="1:8" s="52" customFormat="1" ht="14.25" hidden="1">
      <c r="A3777" s="45" t="str">
        <f ca="1">IF($H3777="","",INDEX([1]NKC!$A$10:$A$5007,$H3777))</f>
        <v/>
      </c>
      <c r="B3777" s="46" t="str">
        <f ca="1">IF($H3777="","",INDEX([1]NKC!$B$10:$B$5007,$H3777))</f>
        <v/>
      </c>
      <c r="C3777" s="47" t="str">
        <f ca="1">IF($H3777="","",INDEX([1]NKC!$C$10:$C$5007,$H3777))</f>
        <v/>
      </c>
      <c r="D3777" s="48" t="str">
        <f ca="1">IF(IF($H3777="","",INDEX([1]NKC!$D$10:$D$5007,$H3777))=$C$8,IF($H3777="","",INDEX([1]NKC!$E$10:$E$5007,$H3777)),IF($H3777="","",INDEX([1]NKC!$D$10:$D$5007,$H3777)))</f>
        <v/>
      </c>
      <c r="E3777" s="49" t="str">
        <f ca="1">IF(IF($H3777="","",INDEX([1]NKC!$E$10:$E$5007,$H3777))=$C$8,"",IF($H3777="","",INDEX([1]NKC!$F$10:$F$5007,$H3777)))</f>
        <v/>
      </c>
      <c r="F3777" s="55" t="str">
        <f ca="1">IF(IF($H3777="","",INDEX([1]NKC!$D$10:$D$5007,$H3777))=$C$8,"",IF($H3777="","",INDEX([1]NKC!$F$10:$F$5007,$H3777)))</f>
        <v/>
      </c>
      <c r="G3777" s="50">
        <f ca="1">IF(SUM(E3777:F3777)=0,0,$G$11+SUM(E$12:$E3777)-SUM(F$12:$F3777))</f>
        <v>0</v>
      </c>
      <c r="H3777" s="51" t="str">
        <f ca="1">IF(IF(TYPE(MATCH($C$8,OFFSET([1]NKC!$D$10,H3776,0):'[1]NKC'!$D$5007,0)+H3776)=16,"",MATCH($C$8,OFFSET([1]NKC!$D$10,H3776,0):'[1]NKC'!$D$5007,0)+H3776)&lt;IF(TYPE(MATCH($C$8,OFFSET([1]NKC!$E$10,H3776,0):'[1]NKC'!$E$5007,0)+H3776)=16,"",MATCH($C$8,OFFSET([1]NKC!$E$10,H3776,0):'[1]NKC'!$E$5007,0)+H3776),IF(TYPE(MATCH($C$8,OFFSET([1]NKC!$D$10,H3776,0):'[1]NKC'!$D$5007,0)+H3776)=16,"",MATCH($C$8,OFFSET([1]NKC!$D$10,H3776,0):'[1]NKC'!$D$5007,0)+H3776),IF(TYPE(MATCH($C$8,OFFSET([1]NKC!$E$10,H3776,0):'[1]NKC'!$E$5007,0)+H3776)=16,"",MATCH($C$8,OFFSET([1]NKC!$E$10,H3776,0):'[1]NKC'!$E$5007,0)+H3776))</f>
        <v/>
      </c>
    </row>
    <row r="3778" spans="1:8" s="52" customFormat="1" ht="14.25" hidden="1">
      <c r="A3778" s="45" t="str">
        <f ca="1">IF($H3778="","",INDEX([1]NKC!$A$10:$A$5007,$H3778))</f>
        <v/>
      </c>
      <c r="B3778" s="46" t="str">
        <f ca="1">IF($H3778="","",INDEX([1]NKC!$B$10:$B$5007,$H3778))</f>
        <v/>
      </c>
      <c r="C3778" s="47" t="str">
        <f ca="1">IF($H3778="","",INDEX([1]NKC!$C$10:$C$5007,$H3778))</f>
        <v/>
      </c>
      <c r="D3778" s="48" t="str">
        <f ca="1">IF(IF($H3778="","",INDEX([1]NKC!$D$10:$D$5007,$H3778))=$C$8,IF($H3778="","",INDEX([1]NKC!$E$10:$E$5007,$H3778)),IF($H3778="","",INDEX([1]NKC!$D$10:$D$5007,$H3778)))</f>
        <v/>
      </c>
      <c r="E3778" s="49" t="str">
        <f ca="1">IF(IF($H3778="","",INDEX([1]NKC!$E$10:$E$5007,$H3778))=$C$8,"",IF($H3778="","",INDEX([1]NKC!$F$10:$F$5007,$H3778)))</f>
        <v/>
      </c>
      <c r="F3778" s="55" t="str">
        <f ca="1">IF(IF($H3778="","",INDEX([1]NKC!$D$10:$D$5007,$H3778))=$C$8,"",IF($H3778="","",INDEX([1]NKC!$F$10:$F$5007,$H3778)))</f>
        <v/>
      </c>
      <c r="G3778" s="50">
        <f ca="1">IF(SUM(E3778:F3778)=0,0,$G$11+SUM(E$12:$E3778)-SUM(F$12:$F3778))</f>
        <v>0</v>
      </c>
      <c r="H3778" s="51" t="str">
        <f ca="1">IF(IF(TYPE(MATCH($C$8,OFFSET([1]NKC!$D$10,H3777,0):'[1]NKC'!$D$5007,0)+H3777)=16,"",MATCH($C$8,OFFSET([1]NKC!$D$10,H3777,0):'[1]NKC'!$D$5007,0)+H3777)&lt;IF(TYPE(MATCH($C$8,OFFSET([1]NKC!$E$10,H3777,0):'[1]NKC'!$E$5007,0)+H3777)=16,"",MATCH($C$8,OFFSET([1]NKC!$E$10,H3777,0):'[1]NKC'!$E$5007,0)+H3777),IF(TYPE(MATCH($C$8,OFFSET([1]NKC!$D$10,H3777,0):'[1]NKC'!$D$5007,0)+H3777)=16,"",MATCH($C$8,OFFSET([1]NKC!$D$10,H3777,0):'[1]NKC'!$D$5007,0)+H3777),IF(TYPE(MATCH($C$8,OFFSET([1]NKC!$E$10,H3777,0):'[1]NKC'!$E$5007,0)+H3777)=16,"",MATCH($C$8,OFFSET([1]NKC!$E$10,H3777,0):'[1]NKC'!$E$5007,0)+H3777))</f>
        <v/>
      </c>
    </row>
    <row r="3779" spans="1:8" s="52" customFormat="1" ht="14.25" hidden="1">
      <c r="A3779" s="45" t="str">
        <f ca="1">IF($H3779="","",INDEX([1]NKC!$A$10:$A$5007,$H3779))</f>
        <v/>
      </c>
      <c r="B3779" s="46" t="str">
        <f ca="1">IF($H3779="","",INDEX([1]NKC!$B$10:$B$5007,$H3779))</f>
        <v/>
      </c>
      <c r="C3779" s="47" t="str">
        <f ca="1">IF($H3779="","",INDEX([1]NKC!$C$10:$C$5007,$H3779))</f>
        <v/>
      </c>
      <c r="D3779" s="48" t="str">
        <f ca="1">IF(IF($H3779="","",INDEX([1]NKC!$D$10:$D$5007,$H3779))=$C$8,IF($H3779="","",INDEX([1]NKC!$E$10:$E$5007,$H3779)),IF($H3779="","",INDEX([1]NKC!$D$10:$D$5007,$H3779)))</f>
        <v/>
      </c>
      <c r="E3779" s="49" t="str">
        <f ca="1">IF(IF($H3779="","",INDEX([1]NKC!$E$10:$E$5007,$H3779))=$C$8,"",IF($H3779="","",INDEX([1]NKC!$F$10:$F$5007,$H3779)))</f>
        <v/>
      </c>
      <c r="F3779" s="55" t="str">
        <f ca="1">IF(IF($H3779="","",INDEX([1]NKC!$D$10:$D$5007,$H3779))=$C$8,"",IF($H3779="","",INDEX([1]NKC!$F$10:$F$5007,$H3779)))</f>
        <v/>
      </c>
      <c r="G3779" s="50">
        <f ca="1">IF(SUM(E3779:F3779)=0,0,$G$11+SUM(E$12:$E3779)-SUM(F$12:$F3779))</f>
        <v>0</v>
      </c>
      <c r="H3779" s="51" t="str">
        <f ca="1">IF(IF(TYPE(MATCH($C$8,OFFSET([1]NKC!$D$10,H3778,0):'[1]NKC'!$D$5007,0)+H3778)=16,"",MATCH($C$8,OFFSET([1]NKC!$D$10,H3778,0):'[1]NKC'!$D$5007,0)+H3778)&lt;IF(TYPE(MATCH($C$8,OFFSET([1]NKC!$E$10,H3778,0):'[1]NKC'!$E$5007,0)+H3778)=16,"",MATCH($C$8,OFFSET([1]NKC!$E$10,H3778,0):'[1]NKC'!$E$5007,0)+H3778),IF(TYPE(MATCH($C$8,OFFSET([1]NKC!$D$10,H3778,0):'[1]NKC'!$D$5007,0)+H3778)=16,"",MATCH($C$8,OFFSET([1]NKC!$D$10,H3778,0):'[1]NKC'!$D$5007,0)+H3778),IF(TYPE(MATCH($C$8,OFFSET([1]NKC!$E$10,H3778,0):'[1]NKC'!$E$5007,0)+H3778)=16,"",MATCH($C$8,OFFSET([1]NKC!$E$10,H3778,0):'[1]NKC'!$E$5007,0)+H3778))</f>
        <v/>
      </c>
    </row>
    <row r="3780" spans="1:8" s="52" customFormat="1" ht="14.25" hidden="1">
      <c r="A3780" s="45" t="str">
        <f ca="1">IF($H3780="","",INDEX([1]NKC!$A$10:$A$5007,$H3780))</f>
        <v/>
      </c>
      <c r="B3780" s="46" t="str">
        <f ca="1">IF($H3780="","",INDEX([1]NKC!$B$10:$B$5007,$H3780))</f>
        <v/>
      </c>
      <c r="C3780" s="47" t="str">
        <f ca="1">IF($H3780="","",INDEX([1]NKC!$C$10:$C$5007,$H3780))</f>
        <v/>
      </c>
      <c r="D3780" s="48" t="str">
        <f ca="1">IF(IF($H3780="","",INDEX([1]NKC!$D$10:$D$5007,$H3780))=$C$8,IF($H3780="","",INDEX([1]NKC!$E$10:$E$5007,$H3780)),IF($H3780="","",INDEX([1]NKC!$D$10:$D$5007,$H3780)))</f>
        <v/>
      </c>
      <c r="E3780" s="49" t="str">
        <f ca="1">IF(IF($H3780="","",INDEX([1]NKC!$E$10:$E$5007,$H3780))=$C$8,"",IF($H3780="","",INDEX([1]NKC!$F$10:$F$5007,$H3780)))</f>
        <v/>
      </c>
      <c r="F3780" s="55" t="str">
        <f ca="1">IF(IF($H3780="","",INDEX([1]NKC!$D$10:$D$5007,$H3780))=$C$8,"",IF($H3780="","",INDEX([1]NKC!$F$10:$F$5007,$H3780)))</f>
        <v/>
      </c>
      <c r="G3780" s="50">
        <f ca="1">IF(SUM(E3780:F3780)=0,0,$G$11+SUM(E$12:$E3780)-SUM(F$12:$F3780))</f>
        <v>0</v>
      </c>
      <c r="H3780" s="51" t="str">
        <f ca="1">IF(IF(TYPE(MATCH($C$8,OFFSET([1]NKC!$D$10,H3779,0):'[1]NKC'!$D$5007,0)+H3779)=16,"",MATCH($C$8,OFFSET([1]NKC!$D$10,H3779,0):'[1]NKC'!$D$5007,0)+H3779)&lt;IF(TYPE(MATCH($C$8,OFFSET([1]NKC!$E$10,H3779,0):'[1]NKC'!$E$5007,0)+H3779)=16,"",MATCH($C$8,OFFSET([1]NKC!$E$10,H3779,0):'[1]NKC'!$E$5007,0)+H3779),IF(TYPE(MATCH($C$8,OFFSET([1]NKC!$D$10,H3779,0):'[1]NKC'!$D$5007,0)+H3779)=16,"",MATCH($C$8,OFFSET([1]NKC!$D$10,H3779,0):'[1]NKC'!$D$5007,0)+H3779),IF(TYPE(MATCH($C$8,OFFSET([1]NKC!$E$10,H3779,0):'[1]NKC'!$E$5007,0)+H3779)=16,"",MATCH($C$8,OFFSET([1]NKC!$E$10,H3779,0):'[1]NKC'!$E$5007,0)+H3779))</f>
        <v/>
      </c>
    </row>
    <row r="3781" spans="1:8" s="52" customFormat="1" ht="14.25" hidden="1">
      <c r="A3781" s="45" t="str">
        <f ca="1">IF($H3781="","",INDEX([1]NKC!$A$10:$A$5007,$H3781))</f>
        <v/>
      </c>
      <c r="B3781" s="46" t="str">
        <f ca="1">IF($H3781="","",INDEX([1]NKC!$B$10:$B$5007,$H3781))</f>
        <v/>
      </c>
      <c r="C3781" s="47" t="str">
        <f ca="1">IF($H3781="","",INDEX([1]NKC!$C$10:$C$5007,$H3781))</f>
        <v/>
      </c>
      <c r="D3781" s="48" t="str">
        <f ca="1">IF(IF($H3781="","",INDEX([1]NKC!$D$10:$D$5007,$H3781))=$C$8,IF($H3781="","",INDEX([1]NKC!$E$10:$E$5007,$H3781)),IF($H3781="","",INDEX([1]NKC!$D$10:$D$5007,$H3781)))</f>
        <v/>
      </c>
      <c r="E3781" s="49" t="str">
        <f ca="1">IF(IF($H3781="","",INDEX([1]NKC!$E$10:$E$5007,$H3781))=$C$8,"",IF($H3781="","",INDEX([1]NKC!$F$10:$F$5007,$H3781)))</f>
        <v/>
      </c>
      <c r="F3781" s="55" t="str">
        <f ca="1">IF(IF($H3781="","",INDEX([1]NKC!$D$10:$D$5007,$H3781))=$C$8,"",IF($H3781="","",INDEX([1]NKC!$F$10:$F$5007,$H3781)))</f>
        <v/>
      </c>
      <c r="G3781" s="50">
        <f ca="1">IF(SUM(E3781:F3781)=0,0,$G$11+SUM(E$12:$E3781)-SUM(F$12:$F3781))</f>
        <v>0</v>
      </c>
      <c r="H3781" s="51" t="str">
        <f ca="1">IF(IF(TYPE(MATCH($C$8,OFFSET([1]NKC!$D$10,H3780,0):'[1]NKC'!$D$5007,0)+H3780)=16,"",MATCH($C$8,OFFSET([1]NKC!$D$10,H3780,0):'[1]NKC'!$D$5007,0)+H3780)&lt;IF(TYPE(MATCH($C$8,OFFSET([1]NKC!$E$10,H3780,0):'[1]NKC'!$E$5007,0)+H3780)=16,"",MATCH($C$8,OFFSET([1]NKC!$E$10,H3780,0):'[1]NKC'!$E$5007,0)+H3780),IF(TYPE(MATCH($C$8,OFFSET([1]NKC!$D$10,H3780,0):'[1]NKC'!$D$5007,0)+H3780)=16,"",MATCH($C$8,OFFSET([1]NKC!$D$10,H3780,0):'[1]NKC'!$D$5007,0)+H3780),IF(TYPE(MATCH($C$8,OFFSET([1]NKC!$E$10,H3780,0):'[1]NKC'!$E$5007,0)+H3780)=16,"",MATCH($C$8,OFFSET([1]NKC!$E$10,H3780,0):'[1]NKC'!$E$5007,0)+H3780))</f>
        <v/>
      </c>
    </row>
    <row r="3782" spans="1:8" s="52" customFormat="1" ht="14.25" hidden="1">
      <c r="A3782" s="45" t="str">
        <f ca="1">IF($H3782="","",INDEX([1]NKC!$A$10:$A$5007,$H3782))</f>
        <v/>
      </c>
      <c r="B3782" s="46" t="str">
        <f ca="1">IF($H3782="","",INDEX([1]NKC!$B$10:$B$5007,$H3782))</f>
        <v/>
      </c>
      <c r="C3782" s="47" t="str">
        <f ca="1">IF($H3782="","",INDEX([1]NKC!$C$10:$C$5007,$H3782))</f>
        <v/>
      </c>
      <c r="D3782" s="48" t="str">
        <f ca="1">IF(IF($H3782="","",INDEX([1]NKC!$D$10:$D$5007,$H3782))=$C$8,IF($H3782="","",INDEX([1]NKC!$E$10:$E$5007,$H3782)),IF($H3782="","",INDEX([1]NKC!$D$10:$D$5007,$H3782)))</f>
        <v/>
      </c>
      <c r="E3782" s="49" t="str">
        <f ca="1">IF(IF($H3782="","",INDEX([1]NKC!$E$10:$E$5007,$H3782))=$C$8,"",IF($H3782="","",INDEX([1]NKC!$F$10:$F$5007,$H3782)))</f>
        <v/>
      </c>
      <c r="F3782" s="55" t="str">
        <f ca="1">IF(IF($H3782="","",INDEX([1]NKC!$D$10:$D$5007,$H3782))=$C$8,"",IF($H3782="","",INDEX([1]NKC!$F$10:$F$5007,$H3782)))</f>
        <v/>
      </c>
      <c r="G3782" s="50">
        <f ca="1">IF(SUM(E3782:F3782)=0,0,$G$11+SUM(E$12:$E3782)-SUM(F$12:$F3782))</f>
        <v>0</v>
      </c>
      <c r="H3782" s="51" t="str">
        <f ca="1">IF(IF(TYPE(MATCH($C$8,OFFSET([1]NKC!$D$10,H3781,0):'[1]NKC'!$D$5007,0)+H3781)=16,"",MATCH($C$8,OFFSET([1]NKC!$D$10,H3781,0):'[1]NKC'!$D$5007,0)+H3781)&lt;IF(TYPE(MATCH($C$8,OFFSET([1]NKC!$E$10,H3781,0):'[1]NKC'!$E$5007,0)+H3781)=16,"",MATCH($C$8,OFFSET([1]NKC!$E$10,H3781,0):'[1]NKC'!$E$5007,0)+H3781),IF(TYPE(MATCH($C$8,OFFSET([1]NKC!$D$10,H3781,0):'[1]NKC'!$D$5007,0)+H3781)=16,"",MATCH($C$8,OFFSET([1]NKC!$D$10,H3781,0):'[1]NKC'!$D$5007,0)+H3781),IF(TYPE(MATCH($C$8,OFFSET([1]NKC!$E$10,H3781,0):'[1]NKC'!$E$5007,0)+H3781)=16,"",MATCH($C$8,OFFSET([1]NKC!$E$10,H3781,0):'[1]NKC'!$E$5007,0)+H3781))</f>
        <v/>
      </c>
    </row>
    <row r="3783" spans="1:8" s="52" customFormat="1" ht="14.25" hidden="1">
      <c r="A3783" s="45" t="str">
        <f ca="1">IF($H3783="","",INDEX([1]NKC!$A$10:$A$5007,$H3783))</f>
        <v/>
      </c>
      <c r="B3783" s="46" t="str">
        <f ca="1">IF($H3783="","",INDEX([1]NKC!$B$10:$B$5007,$H3783))</f>
        <v/>
      </c>
      <c r="C3783" s="47" t="str">
        <f ca="1">IF($H3783="","",INDEX([1]NKC!$C$10:$C$5007,$H3783))</f>
        <v/>
      </c>
      <c r="D3783" s="48" t="str">
        <f ca="1">IF(IF($H3783="","",INDEX([1]NKC!$D$10:$D$5007,$H3783))=$C$8,IF($H3783="","",INDEX([1]NKC!$E$10:$E$5007,$H3783)),IF($H3783="","",INDEX([1]NKC!$D$10:$D$5007,$H3783)))</f>
        <v/>
      </c>
      <c r="E3783" s="49" t="str">
        <f ca="1">IF(IF($H3783="","",INDEX([1]NKC!$E$10:$E$5007,$H3783))=$C$8,"",IF($H3783="","",INDEX([1]NKC!$F$10:$F$5007,$H3783)))</f>
        <v/>
      </c>
      <c r="F3783" s="55" t="str">
        <f ca="1">IF(IF($H3783="","",INDEX([1]NKC!$D$10:$D$5007,$H3783))=$C$8,"",IF($H3783="","",INDEX([1]NKC!$F$10:$F$5007,$H3783)))</f>
        <v/>
      </c>
      <c r="G3783" s="50">
        <f ca="1">IF(SUM(E3783:F3783)=0,0,$G$11+SUM(E$12:$E3783)-SUM(F$12:$F3783))</f>
        <v>0</v>
      </c>
      <c r="H3783" s="51" t="str">
        <f ca="1">IF(IF(TYPE(MATCH($C$8,OFFSET([1]NKC!$D$10,H3782,0):'[1]NKC'!$D$5007,0)+H3782)=16,"",MATCH($C$8,OFFSET([1]NKC!$D$10,H3782,0):'[1]NKC'!$D$5007,0)+H3782)&lt;IF(TYPE(MATCH($C$8,OFFSET([1]NKC!$E$10,H3782,0):'[1]NKC'!$E$5007,0)+H3782)=16,"",MATCH($C$8,OFFSET([1]NKC!$E$10,H3782,0):'[1]NKC'!$E$5007,0)+H3782),IF(TYPE(MATCH($C$8,OFFSET([1]NKC!$D$10,H3782,0):'[1]NKC'!$D$5007,0)+H3782)=16,"",MATCH($C$8,OFFSET([1]NKC!$D$10,H3782,0):'[1]NKC'!$D$5007,0)+H3782),IF(TYPE(MATCH($C$8,OFFSET([1]NKC!$E$10,H3782,0):'[1]NKC'!$E$5007,0)+H3782)=16,"",MATCH($C$8,OFFSET([1]NKC!$E$10,H3782,0):'[1]NKC'!$E$5007,0)+H3782))</f>
        <v/>
      </c>
    </row>
    <row r="3784" spans="1:8" s="52" customFormat="1" ht="14.25" hidden="1">
      <c r="A3784" s="45" t="str">
        <f ca="1">IF($H3784="","",INDEX([1]NKC!$A$10:$A$5007,$H3784))</f>
        <v/>
      </c>
      <c r="B3784" s="46" t="str">
        <f ca="1">IF($H3784="","",INDEX([1]NKC!$B$10:$B$5007,$H3784))</f>
        <v/>
      </c>
      <c r="C3784" s="47" t="str">
        <f ca="1">IF($H3784="","",INDEX([1]NKC!$C$10:$C$5007,$H3784))</f>
        <v/>
      </c>
      <c r="D3784" s="48" t="str">
        <f ca="1">IF(IF($H3784="","",INDEX([1]NKC!$D$10:$D$5007,$H3784))=$C$8,IF($H3784="","",INDEX([1]NKC!$E$10:$E$5007,$H3784)),IF($H3784="","",INDEX([1]NKC!$D$10:$D$5007,$H3784)))</f>
        <v/>
      </c>
      <c r="E3784" s="49" t="str">
        <f ca="1">IF(IF($H3784="","",INDEX([1]NKC!$E$10:$E$5007,$H3784))=$C$8,"",IF($H3784="","",INDEX([1]NKC!$F$10:$F$5007,$H3784)))</f>
        <v/>
      </c>
      <c r="F3784" s="55" t="str">
        <f ca="1">IF(IF($H3784="","",INDEX([1]NKC!$D$10:$D$5007,$H3784))=$C$8,"",IF($H3784="","",INDEX([1]NKC!$F$10:$F$5007,$H3784)))</f>
        <v/>
      </c>
      <c r="G3784" s="50">
        <f ca="1">IF(SUM(E3784:F3784)=0,0,$G$11+SUM(E$12:$E3784)-SUM(F$12:$F3784))</f>
        <v>0</v>
      </c>
      <c r="H3784" s="51" t="str">
        <f ca="1">IF(IF(TYPE(MATCH($C$8,OFFSET([1]NKC!$D$10,H3783,0):'[1]NKC'!$D$5007,0)+H3783)=16,"",MATCH($C$8,OFFSET([1]NKC!$D$10,H3783,0):'[1]NKC'!$D$5007,0)+H3783)&lt;IF(TYPE(MATCH($C$8,OFFSET([1]NKC!$E$10,H3783,0):'[1]NKC'!$E$5007,0)+H3783)=16,"",MATCH($C$8,OFFSET([1]NKC!$E$10,H3783,0):'[1]NKC'!$E$5007,0)+H3783),IF(TYPE(MATCH($C$8,OFFSET([1]NKC!$D$10,H3783,0):'[1]NKC'!$D$5007,0)+H3783)=16,"",MATCH($C$8,OFFSET([1]NKC!$D$10,H3783,0):'[1]NKC'!$D$5007,0)+H3783),IF(TYPE(MATCH($C$8,OFFSET([1]NKC!$E$10,H3783,0):'[1]NKC'!$E$5007,0)+H3783)=16,"",MATCH($C$8,OFFSET([1]NKC!$E$10,H3783,0):'[1]NKC'!$E$5007,0)+H3783))</f>
        <v/>
      </c>
    </row>
    <row r="3785" spans="1:8" s="52" customFormat="1" ht="14.25" hidden="1">
      <c r="A3785" s="45" t="str">
        <f ca="1">IF($H3785="","",INDEX([1]NKC!$A$10:$A$5007,$H3785))</f>
        <v/>
      </c>
      <c r="B3785" s="46" t="str">
        <f ca="1">IF($H3785="","",INDEX([1]NKC!$B$10:$B$5007,$H3785))</f>
        <v/>
      </c>
      <c r="C3785" s="47" t="str">
        <f ca="1">IF($H3785="","",INDEX([1]NKC!$C$10:$C$5007,$H3785))</f>
        <v/>
      </c>
      <c r="D3785" s="48" t="str">
        <f ca="1">IF(IF($H3785="","",INDEX([1]NKC!$D$10:$D$5007,$H3785))=$C$8,IF($H3785="","",INDEX([1]NKC!$E$10:$E$5007,$H3785)),IF($H3785="","",INDEX([1]NKC!$D$10:$D$5007,$H3785)))</f>
        <v/>
      </c>
      <c r="E3785" s="49" t="str">
        <f ca="1">IF(IF($H3785="","",INDEX([1]NKC!$E$10:$E$5007,$H3785))=$C$8,"",IF($H3785="","",INDEX([1]NKC!$F$10:$F$5007,$H3785)))</f>
        <v/>
      </c>
      <c r="F3785" s="55" t="str">
        <f ca="1">IF(IF($H3785="","",INDEX([1]NKC!$D$10:$D$5007,$H3785))=$C$8,"",IF($H3785="","",INDEX([1]NKC!$F$10:$F$5007,$H3785)))</f>
        <v/>
      </c>
      <c r="G3785" s="50">
        <f ca="1">IF(SUM(E3785:F3785)=0,0,$G$11+SUM(E$12:$E3785)-SUM(F$12:$F3785))</f>
        <v>0</v>
      </c>
      <c r="H3785" s="51" t="str">
        <f ca="1">IF(IF(TYPE(MATCH($C$8,OFFSET([1]NKC!$D$10,H3784,0):'[1]NKC'!$D$5007,0)+H3784)=16,"",MATCH($C$8,OFFSET([1]NKC!$D$10,H3784,0):'[1]NKC'!$D$5007,0)+H3784)&lt;IF(TYPE(MATCH($C$8,OFFSET([1]NKC!$E$10,H3784,0):'[1]NKC'!$E$5007,0)+H3784)=16,"",MATCH($C$8,OFFSET([1]NKC!$E$10,H3784,0):'[1]NKC'!$E$5007,0)+H3784),IF(TYPE(MATCH($C$8,OFFSET([1]NKC!$D$10,H3784,0):'[1]NKC'!$D$5007,0)+H3784)=16,"",MATCH($C$8,OFFSET([1]NKC!$D$10,H3784,0):'[1]NKC'!$D$5007,0)+H3784),IF(TYPE(MATCH($C$8,OFFSET([1]NKC!$E$10,H3784,0):'[1]NKC'!$E$5007,0)+H3784)=16,"",MATCH($C$8,OFFSET([1]NKC!$E$10,H3784,0):'[1]NKC'!$E$5007,0)+H3784))</f>
        <v/>
      </c>
    </row>
    <row r="3786" spans="1:8" s="52" customFormat="1" ht="14.25" hidden="1">
      <c r="A3786" s="45" t="str">
        <f ca="1">IF($H3786="","",INDEX([1]NKC!$A$10:$A$5007,$H3786))</f>
        <v/>
      </c>
      <c r="B3786" s="46" t="str">
        <f ca="1">IF($H3786="","",INDEX([1]NKC!$B$10:$B$5007,$H3786))</f>
        <v/>
      </c>
      <c r="C3786" s="47" t="str">
        <f ca="1">IF($H3786="","",INDEX([1]NKC!$C$10:$C$5007,$H3786))</f>
        <v/>
      </c>
      <c r="D3786" s="48" t="str">
        <f ca="1">IF(IF($H3786="","",INDEX([1]NKC!$D$10:$D$5007,$H3786))=$C$8,IF($H3786="","",INDEX([1]NKC!$E$10:$E$5007,$H3786)),IF($H3786="","",INDEX([1]NKC!$D$10:$D$5007,$H3786)))</f>
        <v/>
      </c>
      <c r="E3786" s="49" t="str">
        <f ca="1">IF(IF($H3786="","",INDEX([1]NKC!$E$10:$E$5007,$H3786))=$C$8,"",IF($H3786="","",INDEX([1]NKC!$F$10:$F$5007,$H3786)))</f>
        <v/>
      </c>
      <c r="F3786" s="55" t="str">
        <f ca="1">IF(IF($H3786="","",INDEX([1]NKC!$D$10:$D$5007,$H3786))=$C$8,"",IF($H3786="","",INDEX([1]NKC!$F$10:$F$5007,$H3786)))</f>
        <v/>
      </c>
      <c r="G3786" s="50">
        <f ca="1">IF(SUM(E3786:F3786)=0,0,$G$11+SUM(E$12:$E3786)-SUM(F$12:$F3786))</f>
        <v>0</v>
      </c>
      <c r="H3786" s="51" t="str">
        <f ca="1">IF(IF(TYPE(MATCH($C$8,OFFSET([1]NKC!$D$10,H3785,0):'[1]NKC'!$D$5007,0)+H3785)=16,"",MATCH($C$8,OFFSET([1]NKC!$D$10,H3785,0):'[1]NKC'!$D$5007,0)+H3785)&lt;IF(TYPE(MATCH($C$8,OFFSET([1]NKC!$E$10,H3785,0):'[1]NKC'!$E$5007,0)+H3785)=16,"",MATCH($C$8,OFFSET([1]NKC!$E$10,H3785,0):'[1]NKC'!$E$5007,0)+H3785),IF(TYPE(MATCH($C$8,OFFSET([1]NKC!$D$10,H3785,0):'[1]NKC'!$D$5007,0)+H3785)=16,"",MATCH($C$8,OFFSET([1]NKC!$D$10,H3785,0):'[1]NKC'!$D$5007,0)+H3785),IF(TYPE(MATCH($C$8,OFFSET([1]NKC!$E$10,H3785,0):'[1]NKC'!$E$5007,0)+H3785)=16,"",MATCH($C$8,OFFSET([1]NKC!$E$10,H3785,0):'[1]NKC'!$E$5007,0)+H3785))</f>
        <v/>
      </c>
    </row>
    <row r="3787" spans="1:8" s="52" customFormat="1" ht="14.25" hidden="1">
      <c r="A3787" s="45" t="str">
        <f ca="1">IF($H3787="","",INDEX([1]NKC!$A$10:$A$5007,$H3787))</f>
        <v/>
      </c>
      <c r="B3787" s="46" t="str">
        <f ca="1">IF($H3787="","",INDEX([1]NKC!$B$10:$B$5007,$H3787))</f>
        <v/>
      </c>
      <c r="C3787" s="47" t="str">
        <f ca="1">IF($H3787="","",INDEX([1]NKC!$C$10:$C$5007,$H3787))</f>
        <v/>
      </c>
      <c r="D3787" s="48" t="str">
        <f ca="1">IF(IF($H3787="","",INDEX([1]NKC!$D$10:$D$5007,$H3787))=$C$8,IF($H3787="","",INDEX([1]NKC!$E$10:$E$5007,$H3787)),IF($H3787="","",INDEX([1]NKC!$D$10:$D$5007,$H3787)))</f>
        <v/>
      </c>
      <c r="E3787" s="49" t="str">
        <f ca="1">IF(IF($H3787="","",INDEX([1]NKC!$E$10:$E$5007,$H3787))=$C$8,"",IF($H3787="","",INDEX([1]NKC!$F$10:$F$5007,$H3787)))</f>
        <v/>
      </c>
      <c r="F3787" s="55" t="str">
        <f ca="1">IF(IF($H3787="","",INDEX([1]NKC!$D$10:$D$5007,$H3787))=$C$8,"",IF($H3787="","",INDEX([1]NKC!$F$10:$F$5007,$H3787)))</f>
        <v/>
      </c>
      <c r="G3787" s="50">
        <f ca="1">IF(SUM(E3787:F3787)=0,0,$G$11+SUM(E$12:$E3787)-SUM(F$12:$F3787))</f>
        <v>0</v>
      </c>
      <c r="H3787" s="51" t="str">
        <f ca="1">IF(IF(TYPE(MATCH($C$8,OFFSET([1]NKC!$D$10,H3786,0):'[1]NKC'!$D$5007,0)+H3786)=16,"",MATCH($C$8,OFFSET([1]NKC!$D$10,H3786,0):'[1]NKC'!$D$5007,0)+H3786)&lt;IF(TYPE(MATCH($C$8,OFFSET([1]NKC!$E$10,H3786,0):'[1]NKC'!$E$5007,0)+H3786)=16,"",MATCH($C$8,OFFSET([1]NKC!$E$10,H3786,0):'[1]NKC'!$E$5007,0)+H3786),IF(TYPE(MATCH($C$8,OFFSET([1]NKC!$D$10,H3786,0):'[1]NKC'!$D$5007,0)+H3786)=16,"",MATCH($C$8,OFFSET([1]NKC!$D$10,H3786,0):'[1]NKC'!$D$5007,0)+H3786),IF(TYPE(MATCH($C$8,OFFSET([1]NKC!$E$10,H3786,0):'[1]NKC'!$E$5007,0)+H3786)=16,"",MATCH($C$8,OFFSET([1]NKC!$E$10,H3786,0):'[1]NKC'!$E$5007,0)+H3786))</f>
        <v/>
      </c>
    </row>
    <row r="3788" spans="1:8" s="52" customFormat="1" ht="14.25" hidden="1">
      <c r="A3788" s="45" t="str">
        <f ca="1">IF($H3788="","",INDEX([1]NKC!$A$10:$A$5007,$H3788))</f>
        <v/>
      </c>
      <c r="B3788" s="46" t="str">
        <f ca="1">IF($H3788="","",INDEX([1]NKC!$B$10:$B$5007,$H3788))</f>
        <v/>
      </c>
      <c r="C3788" s="47" t="str">
        <f ca="1">IF($H3788="","",INDEX([1]NKC!$C$10:$C$5007,$H3788))</f>
        <v/>
      </c>
      <c r="D3788" s="48" t="str">
        <f ca="1">IF(IF($H3788="","",INDEX([1]NKC!$D$10:$D$5007,$H3788))=$C$8,IF($H3788="","",INDEX([1]NKC!$E$10:$E$5007,$H3788)),IF($H3788="","",INDEX([1]NKC!$D$10:$D$5007,$H3788)))</f>
        <v/>
      </c>
      <c r="E3788" s="49" t="str">
        <f ca="1">IF(IF($H3788="","",INDEX([1]NKC!$E$10:$E$5007,$H3788))=$C$8,"",IF($H3788="","",INDEX([1]NKC!$F$10:$F$5007,$H3788)))</f>
        <v/>
      </c>
      <c r="F3788" s="55" t="str">
        <f ca="1">IF(IF($H3788="","",INDEX([1]NKC!$D$10:$D$5007,$H3788))=$C$8,"",IF($H3788="","",INDEX([1]NKC!$F$10:$F$5007,$H3788)))</f>
        <v/>
      </c>
      <c r="G3788" s="50">
        <f ca="1">IF(SUM(E3788:F3788)=0,0,$G$11+SUM(E$12:$E3788)-SUM(F$12:$F3788))</f>
        <v>0</v>
      </c>
      <c r="H3788" s="51" t="str">
        <f ca="1">IF(IF(TYPE(MATCH($C$8,OFFSET([1]NKC!$D$10,H3787,0):'[1]NKC'!$D$5007,0)+H3787)=16,"",MATCH($C$8,OFFSET([1]NKC!$D$10,H3787,0):'[1]NKC'!$D$5007,0)+H3787)&lt;IF(TYPE(MATCH($C$8,OFFSET([1]NKC!$E$10,H3787,0):'[1]NKC'!$E$5007,0)+H3787)=16,"",MATCH($C$8,OFFSET([1]NKC!$E$10,H3787,0):'[1]NKC'!$E$5007,0)+H3787),IF(TYPE(MATCH($C$8,OFFSET([1]NKC!$D$10,H3787,0):'[1]NKC'!$D$5007,0)+H3787)=16,"",MATCH($C$8,OFFSET([1]NKC!$D$10,H3787,0):'[1]NKC'!$D$5007,0)+H3787),IF(TYPE(MATCH($C$8,OFFSET([1]NKC!$E$10,H3787,0):'[1]NKC'!$E$5007,0)+H3787)=16,"",MATCH($C$8,OFFSET([1]NKC!$E$10,H3787,0):'[1]NKC'!$E$5007,0)+H3787))</f>
        <v/>
      </c>
    </row>
    <row r="3789" spans="1:8" s="52" customFormat="1" ht="14.25" hidden="1">
      <c r="A3789" s="45" t="str">
        <f ca="1">IF($H3789="","",INDEX([1]NKC!$A$10:$A$5007,$H3789))</f>
        <v/>
      </c>
      <c r="B3789" s="46" t="str">
        <f ca="1">IF($H3789="","",INDEX([1]NKC!$B$10:$B$5007,$H3789))</f>
        <v/>
      </c>
      <c r="C3789" s="47" t="str">
        <f ca="1">IF($H3789="","",INDEX([1]NKC!$C$10:$C$5007,$H3789))</f>
        <v/>
      </c>
      <c r="D3789" s="48" t="str">
        <f ca="1">IF(IF($H3789="","",INDEX([1]NKC!$D$10:$D$5007,$H3789))=$C$8,IF($H3789="","",INDEX([1]NKC!$E$10:$E$5007,$H3789)),IF($H3789="","",INDEX([1]NKC!$D$10:$D$5007,$H3789)))</f>
        <v/>
      </c>
      <c r="E3789" s="49" t="str">
        <f ca="1">IF(IF($H3789="","",INDEX([1]NKC!$E$10:$E$5007,$H3789))=$C$8,"",IF($H3789="","",INDEX([1]NKC!$F$10:$F$5007,$H3789)))</f>
        <v/>
      </c>
      <c r="F3789" s="55" t="str">
        <f ca="1">IF(IF($H3789="","",INDEX([1]NKC!$D$10:$D$5007,$H3789))=$C$8,"",IF($H3789="","",INDEX([1]NKC!$F$10:$F$5007,$H3789)))</f>
        <v/>
      </c>
      <c r="G3789" s="50">
        <f ca="1">IF(SUM(E3789:F3789)=0,0,$G$11+SUM(E$12:$E3789)-SUM(F$12:$F3789))</f>
        <v>0</v>
      </c>
      <c r="H3789" s="51" t="str">
        <f ca="1">IF(IF(TYPE(MATCH($C$8,OFFSET([1]NKC!$D$10,H3788,0):'[1]NKC'!$D$5007,0)+H3788)=16,"",MATCH($C$8,OFFSET([1]NKC!$D$10,H3788,0):'[1]NKC'!$D$5007,0)+H3788)&lt;IF(TYPE(MATCH($C$8,OFFSET([1]NKC!$E$10,H3788,0):'[1]NKC'!$E$5007,0)+H3788)=16,"",MATCH($C$8,OFFSET([1]NKC!$E$10,H3788,0):'[1]NKC'!$E$5007,0)+H3788),IF(TYPE(MATCH($C$8,OFFSET([1]NKC!$D$10,H3788,0):'[1]NKC'!$D$5007,0)+H3788)=16,"",MATCH($C$8,OFFSET([1]NKC!$D$10,H3788,0):'[1]NKC'!$D$5007,0)+H3788),IF(TYPE(MATCH($C$8,OFFSET([1]NKC!$E$10,H3788,0):'[1]NKC'!$E$5007,0)+H3788)=16,"",MATCH($C$8,OFFSET([1]NKC!$E$10,H3788,0):'[1]NKC'!$E$5007,0)+H3788))</f>
        <v/>
      </c>
    </row>
    <row r="3790" spans="1:8" s="52" customFormat="1" ht="14.25" hidden="1">
      <c r="A3790" s="45" t="str">
        <f ca="1">IF($H3790="","",INDEX([1]NKC!$A$10:$A$5007,$H3790))</f>
        <v/>
      </c>
      <c r="B3790" s="46" t="str">
        <f ca="1">IF($H3790="","",INDEX([1]NKC!$B$10:$B$5007,$H3790))</f>
        <v/>
      </c>
      <c r="C3790" s="47" t="str">
        <f ca="1">IF($H3790="","",INDEX([1]NKC!$C$10:$C$5007,$H3790))</f>
        <v/>
      </c>
      <c r="D3790" s="48" t="str">
        <f ca="1">IF(IF($H3790="","",INDEX([1]NKC!$D$10:$D$5007,$H3790))=$C$8,IF($H3790="","",INDEX([1]NKC!$E$10:$E$5007,$H3790)),IF($H3790="","",INDEX([1]NKC!$D$10:$D$5007,$H3790)))</f>
        <v/>
      </c>
      <c r="E3790" s="49" t="str">
        <f ca="1">IF(IF($H3790="","",INDEX([1]NKC!$E$10:$E$5007,$H3790))=$C$8,"",IF($H3790="","",INDEX([1]NKC!$F$10:$F$5007,$H3790)))</f>
        <v/>
      </c>
      <c r="F3790" s="55" t="str">
        <f ca="1">IF(IF($H3790="","",INDEX([1]NKC!$D$10:$D$5007,$H3790))=$C$8,"",IF($H3790="","",INDEX([1]NKC!$F$10:$F$5007,$H3790)))</f>
        <v/>
      </c>
      <c r="G3790" s="50">
        <f ca="1">IF(SUM(E3790:F3790)=0,0,$G$11+SUM(E$12:$E3790)-SUM(F$12:$F3790))</f>
        <v>0</v>
      </c>
      <c r="H3790" s="51" t="str">
        <f ca="1">IF(IF(TYPE(MATCH($C$8,OFFSET([1]NKC!$D$10,H3789,0):'[1]NKC'!$D$5007,0)+H3789)=16,"",MATCH($C$8,OFFSET([1]NKC!$D$10,H3789,0):'[1]NKC'!$D$5007,0)+H3789)&lt;IF(TYPE(MATCH($C$8,OFFSET([1]NKC!$E$10,H3789,0):'[1]NKC'!$E$5007,0)+H3789)=16,"",MATCH($C$8,OFFSET([1]NKC!$E$10,H3789,0):'[1]NKC'!$E$5007,0)+H3789),IF(TYPE(MATCH($C$8,OFFSET([1]NKC!$D$10,H3789,0):'[1]NKC'!$D$5007,0)+H3789)=16,"",MATCH($C$8,OFFSET([1]NKC!$D$10,H3789,0):'[1]NKC'!$D$5007,0)+H3789),IF(TYPE(MATCH($C$8,OFFSET([1]NKC!$E$10,H3789,0):'[1]NKC'!$E$5007,0)+H3789)=16,"",MATCH($C$8,OFFSET([1]NKC!$E$10,H3789,0):'[1]NKC'!$E$5007,0)+H3789))</f>
        <v/>
      </c>
    </row>
    <row r="3791" spans="1:8" s="52" customFormat="1" ht="14.25" hidden="1">
      <c r="A3791" s="45" t="str">
        <f ca="1">IF($H3791="","",INDEX([1]NKC!$A$10:$A$5007,$H3791))</f>
        <v/>
      </c>
      <c r="B3791" s="46" t="str">
        <f ca="1">IF($H3791="","",INDEX([1]NKC!$B$10:$B$5007,$H3791))</f>
        <v/>
      </c>
      <c r="C3791" s="47" t="str">
        <f ca="1">IF($H3791="","",INDEX([1]NKC!$C$10:$C$5007,$H3791))</f>
        <v/>
      </c>
      <c r="D3791" s="48" t="str">
        <f ca="1">IF(IF($H3791="","",INDEX([1]NKC!$D$10:$D$5007,$H3791))=$C$8,IF($H3791="","",INDEX([1]NKC!$E$10:$E$5007,$H3791)),IF($H3791="","",INDEX([1]NKC!$D$10:$D$5007,$H3791)))</f>
        <v/>
      </c>
      <c r="E3791" s="49" t="str">
        <f ca="1">IF(IF($H3791="","",INDEX([1]NKC!$E$10:$E$5007,$H3791))=$C$8,"",IF($H3791="","",INDEX([1]NKC!$F$10:$F$5007,$H3791)))</f>
        <v/>
      </c>
      <c r="F3791" s="55" t="str">
        <f ca="1">IF(IF($H3791="","",INDEX([1]NKC!$D$10:$D$5007,$H3791))=$C$8,"",IF($H3791="","",INDEX([1]NKC!$F$10:$F$5007,$H3791)))</f>
        <v/>
      </c>
      <c r="G3791" s="50">
        <f ca="1">IF(SUM(E3791:F3791)=0,0,$G$11+SUM(E$12:$E3791)-SUM(F$12:$F3791))</f>
        <v>0</v>
      </c>
      <c r="H3791" s="51" t="str">
        <f ca="1">IF(IF(TYPE(MATCH($C$8,OFFSET([1]NKC!$D$10,H3790,0):'[1]NKC'!$D$5007,0)+H3790)=16,"",MATCH($C$8,OFFSET([1]NKC!$D$10,H3790,0):'[1]NKC'!$D$5007,0)+H3790)&lt;IF(TYPE(MATCH($C$8,OFFSET([1]NKC!$E$10,H3790,0):'[1]NKC'!$E$5007,0)+H3790)=16,"",MATCH($C$8,OFFSET([1]NKC!$E$10,H3790,0):'[1]NKC'!$E$5007,0)+H3790),IF(TYPE(MATCH($C$8,OFFSET([1]NKC!$D$10,H3790,0):'[1]NKC'!$D$5007,0)+H3790)=16,"",MATCH($C$8,OFFSET([1]NKC!$D$10,H3790,0):'[1]NKC'!$D$5007,0)+H3790),IF(TYPE(MATCH($C$8,OFFSET([1]NKC!$E$10,H3790,0):'[1]NKC'!$E$5007,0)+H3790)=16,"",MATCH($C$8,OFFSET([1]NKC!$E$10,H3790,0):'[1]NKC'!$E$5007,0)+H3790))</f>
        <v/>
      </c>
    </row>
    <row r="3792" spans="1:8" s="52" customFormat="1" ht="14.25" hidden="1">
      <c r="A3792" s="45" t="str">
        <f ca="1">IF($H3792="","",INDEX([1]NKC!$A$10:$A$5007,$H3792))</f>
        <v/>
      </c>
      <c r="B3792" s="46" t="str">
        <f ca="1">IF($H3792="","",INDEX([1]NKC!$B$10:$B$5007,$H3792))</f>
        <v/>
      </c>
      <c r="C3792" s="47" t="str">
        <f ca="1">IF($H3792="","",INDEX([1]NKC!$C$10:$C$5007,$H3792))</f>
        <v/>
      </c>
      <c r="D3792" s="48" t="str">
        <f ca="1">IF(IF($H3792="","",INDEX([1]NKC!$D$10:$D$5007,$H3792))=$C$8,IF($H3792="","",INDEX([1]NKC!$E$10:$E$5007,$H3792)),IF($H3792="","",INDEX([1]NKC!$D$10:$D$5007,$H3792)))</f>
        <v/>
      </c>
      <c r="E3792" s="49" t="str">
        <f ca="1">IF(IF($H3792="","",INDEX([1]NKC!$E$10:$E$5007,$H3792))=$C$8,"",IF($H3792="","",INDEX([1]NKC!$F$10:$F$5007,$H3792)))</f>
        <v/>
      </c>
      <c r="F3792" s="55" t="str">
        <f ca="1">IF(IF($H3792="","",INDEX([1]NKC!$D$10:$D$5007,$H3792))=$C$8,"",IF($H3792="","",INDEX([1]NKC!$F$10:$F$5007,$H3792)))</f>
        <v/>
      </c>
      <c r="G3792" s="50">
        <f ca="1">IF(SUM(E3792:F3792)=0,0,$G$11+SUM(E$12:$E3792)-SUM(F$12:$F3792))</f>
        <v>0</v>
      </c>
      <c r="H3792" s="51" t="str">
        <f ca="1">IF(IF(TYPE(MATCH($C$8,OFFSET([1]NKC!$D$10,H3791,0):'[1]NKC'!$D$5007,0)+H3791)=16,"",MATCH($C$8,OFFSET([1]NKC!$D$10,H3791,0):'[1]NKC'!$D$5007,0)+H3791)&lt;IF(TYPE(MATCH($C$8,OFFSET([1]NKC!$E$10,H3791,0):'[1]NKC'!$E$5007,0)+H3791)=16,"",MATCH($C$8,OFFSET([1]NKC!$E$10,H3791,0):'[1]NKC'!$E$5007,0)+H3791),IF(TYPE(MATCH($C$8,OFFSET([1]NKC!$D$10,H3791,0):'[1]NKC'!$D$5007,0)+H3791)=16,"",MATCH($C$8,OFFSET([1]NKC!$D$10,H3791,0):'[1]NKC'!$D$5007,0)+H3791),IF(TYPE(MATCH($C$8,OFFSET([1]NKC!$E$10,H3791,0):'[1]NKC'!$E$5007,0)+H3791)=16,"",MATCH($C$8,OFFSET([1]NKC!$E$10,H3791,0):'[1]NKC'!$E$5007,0)+H3791))</f>
        <v/>
      </c>
    </row>
    <row r="3793" spans="1:8" s="52" customFormat="1" ht="14.25" hidden="1">
      <c r="A3793" s="45" t="str">
        <f ca="1">IF($H3793="","",INDEX([1]NKC!$A$10:$A$5007,$H3793))</f>
        <v/>
      </c>
      <c r="B3793" s="46" t="str">
        <f ca="1">IF($H3793="","",INDEX([1]NKC!$B$10:$B$5007,$H3793))</f>
        <v/>
      </c>
      <c r="C3793" s="47" t="str">
        <f ca="1">IF($H3793="","",INDEX([1]NKC!$C$10:$C$5007,$H3793))</f>
        <v/>
      </c>
      <c r="D3793" s="48" t="str">
        <f ca="1">IF(IF($H3793="","",INDEX([1]NKC!$D$10:$D$5007,$H3793))=$C$8,IF($H3793="","",INDEX([1]NKC!$E$10:$E$5007,$H3793)),IF($H3793="","",INDEX([1]NKC!$D$10:$D$5007,$H3793)))</f>
        <v/>
      </c>
      <c r="E3793" s="49" t="str">
        <f ca="1">IF(IF($H3793="","",INDEX([1]NKC!$E$10:$E$5007,$H3793))=$C$8,"",IF($H3793="","",INDEX([1]NKC!$F$10:$F$5007,$H3793)))</f>
        <v/>
      </c>
      <c r="F3793" s="55" t="str">
        <f ca="1">IF(IF($H3793="","",INDEX([1]NKC!$D$10:$D$5007,$H3793))=$C$8,"",IF($H3793="","",INDEX([1]NKC!$F$10:$F$5007,$H3793)))</f>
        <v/>
      </c>
      <c r="G3793" s="50">
        <f ca="1">IF(SUM(E3793:F3793)=0,0,$G$11+SUM(E$12:$E3793)-SUM(F$12:$F3793))</f>
        <v>0</v>
      </c>
      <c r="H3793" s="51" t="str">
        <f ca="1">IF(IF(TYPE(MATCH($C$8,OFFSET([1]NKC!$D$10,H3792,0):'[1]NKC'!$D$5007,0)+H3792)=16,"",MATCH($C$8,OFFSET([1]NKC!$D$10,H3792,0):'[1]NKC'!$D$5007,0)+H3792)&lt;IF(TYPE(MATCH($C$8,OFFSET([1]NKC!$E$10,H3792,0):'[1]NKC'!$E$5007,0)+H3792)=16,"",MATCH($C$8,OFFSET([1]NKC!$E$10,H3792,0):'[1]NKC'!$E$5007,0)+H3792),IF(TYPE(MATCH($C$8,OFFSET([1]NKC!$D$10,H3792,0):'[1]NKC'!$D$5007,0)+H3792)=16,"",MATCH($C$8,OFFSET([1]NKC!$D$10,H3792,0):'[1]NKC'!$D$5007,0)+H3792),IF(TYPE(MATCH($C$8,OFFSET([1]NKC!$E$10,H3792,0):'[1]NKC'!$E$5007,0)+H3792)=16,"",MATCH($C$8,OFFSET([1]NKC!$E$10,H3792,0):'[1]NKC'!$E$5007,0)+H3792))</f>
        <v/>
      </c>
    </row>
    <row r="3794" spans="1:8" s="52" customFormat="1" ht="14.25" hidden="1">
      <c r="A3794" s="45" t="str">
        <f ca="1">IF($H3794="","",INDEX([1]NKC!$A$10:$A$5007,$H3794))</f>
        <v/>
      </c>
      <c r="B3794" s="46" t="str">
        <f ca="1">IF($H3794="","",INDEX([1]NKC!$B$10:$B$5007,$H3794))</f>
        <v/>
      </c>
      <c r="C3794" s="47" t="str">
        <f ca="1">IF($H3794="","",INDEX([1]NKC!$C$10:$C$5007,$H3794))</f>
        <v/>
      </c>
      <c r="D3794" s="48" t="str">
        <f ca="1">IF(IF($H3794="","",INDEX([1]NKC!$D$10:$D$5007,$H3794))=$C$8,IF($H3794="","",INDEX([1]NKC!$E$10:$E$5007,$H3794)),IF($H3794="","",INDEX([1]NKC!$D$10:$D$5007,$H3794)))</f>
        <v/>
      </c>
      <c r="E3794" s="49" t="str">
        <f ca="1">IF(IF($H3794="","",INDEX([1]NKC!$E$10:$E$5007,$H3794))=$C$8,"",IF($H3794="","",INDEX([1]NKC!$F$10:$F$5007,$H3794)))</f>
        <v/>
      </c>
      <c r="F3794" s="55" t="str">
        <f ca="1">IF(IF($H3794="","",INDEX([1]NKC!$D$10:$D$5007,$H3794))=$C$8,"",IF($H3794="","",INDEX([1]NKC!$F$10:$F$5007,$H3794)))</f>
        <v/>
      </c>
      <c r="G3794" s="50">
        <f ca="1">IF(SUM(E3794:F3794)=0,0,$G$11+SUM(E$12:$E3794)-SUM(F$12:$F3794))</f>
        <v>0</v>
      </c>
      <c r="H3794" s="51" t="str">
        <f ca="1">IF(IF(TYPE(MATCH($C$8,OFFSET([1]NKC!$D$10,H3793,0):'[1]NKC'!$D$5007,0)+H3793)=16,"",MATCH($C$8,OFFSET([1]NKC!$D$10,H3793,0):'[1]NKC'!$D$5007,0)+H3793)&lt;IF(TYPE(MATCH($C$8,OFFSET([1]NKC!$E$10,H3793,0):'[1]NKC'!$E$5007,0)+H3793)=16,"",MATCH($C$8,OFFSET([1]NKC!$E$10,H3793,0):'[1]NKC'!$E$5007,0)+H3793),IF(TYPE(MATCH($C$8,OFFSET([1]NKC!$D$10,H3793,0):'[1]NKC'!$D$5007,0)+H3793)=16,"",MATCH($C$8,OFFSET([1]NKC!$D$10,H3793,0):'[1]NKC'!$D$5007,0)+H3793),IF(TYPE(MATCH($C$8,OFFSET([1]NKC!$E$10,H3793,0):'[1]NKC'!$E$5007,0)+H3793)=16,"",MATCH($C$8,OFFSET([1]NKC!$E$10,H3793,0):'[1]NKC'!$E$5007,0)+H3793))</f>
        <v/>
      </c>
    </row>
    <row r="3795" spans="1:8" s="52" customFormat="1" ht="14.25" hidden="1">
      <c r="A3795" s="45" t="str">
        <f ca="1">IF($H3795="","",INDEX([1]NKC!$A$10:$A$5007,$H3795))</f>
        <v/>
      </c>
      <c r="B3795" s="46" t="str">
        <f ca="1">IF($H3795="","",INDEX([1]NKC!$B$10:$B$5007,$H3795))</f>
        <v/>
      </c>
      <c r="C3795" s="47" t="str">
        <f ca="1">IF($H3795="","",INDEX([1]NKC!$C$10:$C$5007,$H3795))</f>
        <v/>
      </c>
      <c r="D3795" s="48" t="str">
        <f ca="1">IF(IF($H3795="","",INDEX([1]NKC!$D$10:$D$5007,$H3795))=$C$8,IF($H3795="","",INDEX([1]NKC!$E$10:$E$5007,$H3795)),IF($H3795="","",INDEX([1]NKC!$D$10:$D$5007,$H3795)))</f>
        <v/>
      </c>
      <c r="E3795" s="49" t="str">
        <f ca="1">IF(IF($H3795="","",INDEX([1]NKC!$E$10:$E$5007,$H3795))=$C$8,"",IF($H3795="","",INDEX([1]NKC!$F$10:$F$5007,$H3795)))</f>
        <v/>
      </c>
      <c r="F3795" s="55" t="str">
        <f ca="1">IF(IF($H3795="","",INDEX([1]NKC!$D$10:$D$5007,$H3795))=$C$8,"",IF($H3795="","",INDEX([1]NKC!$F$10:$F$5007,$H3795)))</f>
        <v/>
      </c>
      <c r="G3795" s="50">
        <f ca="1">IF(SUM(E3795:F3795)=0,0,$G$11+SUM(E$12:$E3795)-SUM(F$12:$F3795))</f>
        <v>0</v>
      </c>
      <c r="H3795" s="51" t="str">
        <f ca="1">IF(IF(TYPE(MATCH($C$8,OFFSET([1]NKC!$D$10,H3794,0):'[1]NKC'!$D$5007,0)+H3794)=16,"",MATCH($C$8,OFFSET([1]NKC!$D$10,H3794,0):'[1]NKC'!$D$5007,0)+H3794)&lt;IF(TYPE(MATCH($C$8,OFFSET([1]NKC!$E$10,H3794,0):'[1]NKC'!$E$5007,0)+H3794)=16,"",MATCH($C$8,OFFSET([1]NKC!$E$10,H3794,0):'[1]NKC'!$E$5007,0)+H3794),IF(TYPE(MATCH($C$8,OFFSET([1]NKC!$D$10,H3794,0):'[1]NKC'!$D$5007,0)+H3794)=16,"",MATCH($C$8,OFFSET([1]NKC!$D$10,H3794,0):'[1]NKC'!$D$5007,0)+H3794),IF(TYPE(MATCH($C$8,OFFSET([1]NKC!$E$10,H3794,0):'[1]NKC'!$E$5007,0)+H3794)=16,"",MATCH($C$8,OFFSET([1]NKC!$E$10,H3794,0):'[1]NKC'!$E$5007,0)+H3794))</f>
        <v/>
      </c>
    </row>
    <row r="3796" spans="1:8" s="52" customFormat="1" ht="14.25" hidden="1">
      <c r="A3796" s="45" t="str">
        <f ca="1">IF($H3796="","",INDEX([1]NKC!$A$10:$A$5007,$H3796))</f>
        <v/>
      </c>
      <c r="B3796" s="46" t="str">
        <f ca="1">IF($H3796="","",INDEX([1]NKC!$B$10:$B$5007,$H3796))</f>
        <v/>
      </c>
      <c r="C3796" s="47" t="str">
        <f ca="1">IF($H3796="","",INDEX([1]NKC!$C$10:$C$5007,$H3796))</f>
        <v/>
      </c>
      <c r="D3796" s="48" t="str">
        <f ca="1">IF(IF($H3796="","",INDEX([1]NKC!$D$10:$D$5007,$H3796))=$C$8,IF($H3796="","",INDEX([1]NKC!$E$10:$E$5007,$H3796)),IF($H3796="","",INDEX([1]NKC!$D$10:$D$5007,$H3796)))</f>
        <v/>
      </c>
      <c r="E3796" s="49" t="str">
        <f ca="1">IF(IF($H3796="","",INDEX([1]NKC!$E$10:$E$5007,$H3796))=$C$8,"",IF($H3796="","",INDEX([1]NKC!$F$10:$F$5007,$H3796)))</f>
        <v/>
      </c>
      <c r="F3796" s="55" t="str">
        <f ca="1">IF(IF($H3796="","",INDEX([1]NKC!$D$10:$D$5007,$H3796))=$C$8,"",IF($H3796="","",INDEX([1]NKC!$F$10:$F$5007,$H3796)))</f>
        <v/>
      </c>
      <c r="G3796" s="50">
        <f ca="1">IF(SUM(E3796:F3796)=0,0,$G$11+SUM(E$12:$E3796)-SUM(F$12:$F3796))</f>
        <v>0</v>
      </c>
      <c r="H3796" s="51" t="str">
        <f ca="1">IF(IF(TYPE(MATCH($C$8,OFFSET([1]NKC!$D$10,H3795,0):'[1]NKC'!$D$5007,0)+H3795)=16,"",MATCH($C$8,OFFSET([1]NKC!$D$10,H3795,0):'[1]NKC'!$D$5007,0)+H3795)&lt;IF(TYPE(MATCH($C$8,OFFSET([1]NKC!$E$10,H3795,0):'[1]NKC'!$E$5007,0)+H3795)=16,"",MATCH($C$8,OFFSET([1]NKC!$E$10,H3795,0):'[1]NKC'!$E$5007,0)+H3795),IF(TYPE(MATCH($C$8,OFFSET([1]NKC!$D$10,H3795,0):'[1]NKC'!$D$5007,0)+H3795)=16,"",MATCH($C$8,OFFSET([1]NKC!$D$10,H3795,0):'[1]NKC'!$D$5007,0)+H3795),IF(TYPE(MATCH($C$8,OFFSET([1]NKC!$E$10,H3795,0):'[1]NKC'!$E$5007,0)+H3795)=16,"",MATCH($C$8,OFFSET([1]NKC!$E$10,H3795,0):'[1]NKC'!$E$5007,0)+H3795))</f>
        <v/>
      </c>
    </row>
    <row r="3797" spans="1:8" s="52" customFormat="1" ht="14.25" hidden="1">
      <c r="A3797" s="45" t="str">
        <f ca="1">IF($H3797="","",INDEX([1]NKC!$A$10:$A$5007,$H3797))</f>
        <v/>
      </c>
      <c r="B3797" s="46" t="str">
        <f ca="1">IF($H3797="","",INDEX([1]NKC!$B$10:$B$5007,$H3797))</f>
        <v/>
      </c>
      <c r="C3797" s="47" t="str">
        <f ca="1">IF($H3797="","",INDEX([1]NKC!$C$10:$C$5007,$H3797))</f>
        <v/>
      </c>
      <c r="D3797" s="48" t="str">
        <f ca="1">IF(IF($H3797="","",INDEX([1]NKC!$D$10:$D$5007,$H3797))=$C$8,IF($H3797="","",INDEX([1]NKC!$E$10:$E$5007,$H3797)),IF($H3797="","",INDEX([1]NKC!$D$10:$D$5007,$H3797)))</f>
        <v/>
      </c>
      <c r="E3797" s="49" t="str">
        <f ca="1">IF(IF($H3797="","",INDEX([1]NKC!$E$10:$E$5007,$H3797))=$C$8,"",IF($H3797="","",INDEX([1]NKC!$F$10:$F$5007,$H3797)))</f>
        <v/>
      </c>
      <c r="F3797" s="55" t="str">
        <f ca="1">IF(IF($H3797="","",INDEX([1]NKC!$D$10:$D$5007,$H3797))=$C$8,"",IF($H3797="","",INDEX([1]NKC!$F$10:$F$5007,$H3797)))</f>
        <v/>
      </c>
      <c r="G3797" s="50">
        <f ca="1">IF(SUM(E3797:F3797)=0,0,$G$11+SUM(E$12:$E3797)-SUM(F$12:$F3797))</f>
        <v>0</v>
      </c>
      <c r="H3797" s="51" t="str">
        <f ca="1">IF(IF(TYPE(MATCH($C$8,OFFSET([1]NKC!$D$10,H3796,0):'[1]NKC'!$D$5007,0)+H3796)=16,"",MATCH($C$8,OFFSET([1]NKC!$D$10,H3796,0):'[1]NKC'!$D$5007,0)+H3796)&lt;IF(TYPE(MATCH($C$8,OFFSET([1]NKC!$E$10,H3796,0):'[1]NKC'!$E$5007,0)+H3796)=16,"",MATCH($C$8,OFFSET([1]NKC!$E$10,H3796,0):'[1]NKC'!$E$5007,0)+H3796),IF(TYPE(MATCH($C$8,OFFSET([1]NKC!$D$10,H3796,0):'[1]NKC'!$D$5007,0)+H3796)=16,"",MATCH($C$8,OFFSET([1]NKC!$D$10,H3796,0):'[1]NKC'!$D$5007,0)+H3796),IF(TYPE(MATCH($C$8,OFFSET([1]NKC!$E$10,H3796,0):'[1]NKC'!$E$5007,0)+H3796)=16,"",MATCH($C$8,OFFSET([1]NKC!$E$10,H3796,0):'[1]NKC'!$E$5007,0)+H3796))</f>
        <v/>
      </c>
    </row>
    <row r="3798" spans="1:8" s="52" customFormat="1" ht="14.25" hidden="1">
      <c r="A3798" s="45" t="str">
        <f ca="1">IF($H3798="","",INDEX([1]NKC!$A$10:$A$5007,$H3798))</f>
        <v/>
      </c>
      <c r="B3798" s="46" t="str">
        <f ca="1">IF($H3798="","",INDEX([1]NKC!$B$10:$B$5007,$H3798))</f>
        <v/>
      </c>
      <c r="C3798" s="47" t="str">
        <f ca="1">IF($H3798="","",INDEX([1]NKC!$C$10:$C$5007,$H3798))</f>
        <v/>
      </c>
      <c r="D3798" s="48" t="str">
        <f ca="1">IF(IF($H3798="","",INDEX([1]NKC!$D$10:$D$5007,$H3798))=$C$8,IF($H3798="","",INDEX([1]NKC!$E$10:$E$5007,$H3798)),IF($H3798="","",INDEX([1]NKC!$D$10:$D$5007,$H3798)))</f>
        <v/>
      </c>
      <c r="E3798" s="49" t="str">
        <f ca="1">IF(IF($H3798="","",INDEX([1]NKC!$E$10:$E$5007,$H3798))=$C$8,"",IF($H3798="","",INDEX([1]NKC!$F$10:$F$5007,$H3798)))</f>
        <v/>
      </c>
      <c r="F3798" s="55" t="str">
        <f ca="1">IF(IF($H3798="","",INDEX([1]NKC!$D$10:$D$5007,$H3798))=$C$8,"",IF($H3798="","",INDEX([1]NKC!$F$10:$F$5007,$H3798)))</f>
        <v/>
      </c>
      <c r="G3798" s="50">
        <f ca="1">IF(SUM(E3798:F3798)=0,0,$G$11+SUM(E$12:$E3798)-SUM(F$12:$F3798))</f>
        <v>0</v>
      </c>
      <c r="H3798" s="51" t="str">
        <f ca="1">IF(IF(TYPE(MATCH($C$8,OFFSET([1]NKC!$D$10,H3797,0):'[1]NKC'!$D$5007,0)+H3797)=16,"",MATCH($C$8,OFFSET([1]NKC!$D$10,H3797,0):'[1]NKC'!$D$5007,0)+H3797)&lt;IF(TYPE(MATCH($C$8,OFFSET([1]NKC!$E$10,H3797,0):'[1]NKC'!$E$5007,0)+H3797)=16,"",MATCH($C$8,OFFSET([1]NKC!$E$10,H3797,0):'[1]NKC'!$E$5007,0)+H3797),IF(TYPE(MATCH($C$8,OFFSET([1]NKC!$D$10,H3797,0):'[1]NKC'!$D$5007,0)+H3797)=16,"",MATCH($C$8,OFFSET([1]NKC!$D$10,H3797,0):'[1]NKC'!$D$5007,0)+H3797),IF(TYPE(MATCH($C$8,OFFSET([1]NKC!$E$10,H3797,0):'[1]NKC'!$E$5007,0)+H3797)=16,"",MATCH($C$8,OFFSET([1]NKC!$E$10,H3797,0):'[1]NKC'!$E$5007,0)+H3797))</f>
        <v/>
      </c>
    </row>
    <row r="3799" spans="1:8" s="52" customFormat="1" ht="14.25" hidden="1">
      <c r="A3799" s="45" t="str">
        <f ca="1">IF($H3799="","",INDEX([1]NKC!$A$10:$A$5007,$H3799))</f>
        <v/>
      </c>
      <c r="B3799" s="46" t="str">
        <f ca="1">IF($H3799="","",INDEX([1]NKC!$B$10:$B$5007,$H3799))</f>
        <v/>
      </c>
      <c r="C3799" s="47" t="str">
        <f ca="1">IF($H3799="","",INDEX([1]NKC!$C$10:$C$5007,$H3799))</f>
        <v/>
      </c>
      <c r="D3799" s="48" t="str">
        <f ca="1">IF(IF($H3799="","",INDEX([1]NKC!$D$10:$D$5007,$H3799))=$C$8,IF($H3799="","",INDEX([1]NKC!$E$10:$E$5007,$H3799)),IF($H3799="","",INDEX([1]NKC!$D$10:$D$5007,$H3799)))</f>
        <v/>
      </c>
      <c r="E3799" s="49" t="str">
        <f ca="1">IF(IF($H3799="","",INDEX([1]NKC!$E$10:$E$5007,$H3799))=$C$8,"",IF($H3799="","",INDEX([1]NKC!$F$10:$F$5007,$H3799)))</f>
        <v/>
      </c>
      <c r="F3799" s="55" t="str">
        <f ca="1">IF(IF($H3799="","",INDEX([1]NKC!$D$10:$D$5007,$H3799))=$C$8,"",IF($H3799="","",INDEX([1]NKC!$F$10:$F$5007,$H3799)))</f>
        <v/>
      </c>
      <c r="G3799" s="50">
        <f ca="1">IF(SUM(E3799:F3799)=0,0,$G$11+SUM(E$12:$E3799)-SUM(F$12:$F3799))</f>
        <v>0</v>
      </c>
      <c r="H3799" s="51" t="str">
        <f ca="1">IF(IF(TYPE(MATCH($C$8,OFFSET([1]NKC!$D$10,H3798,0):'[1]NKC'!$D$5007,0)+H3798)=16,"",MATCH($C$8,OFFSET([1]NKC!$D$10,H3798,0):'[1]NKC'!$D$5007,0)+H3798)&lt;IF(TYPE(MATCH($C$8,OFFSET([1]NKC!$E$10,H3798,0):'[1]NKC'!$E$5007,0)+H3798)=16,"",MATCH($C$8,OFFSET([1]NKC!$E$10,H3798,0):'[1]NKC'!$E$5007,0)+H3798),IF(TYPE(MATCH($C$8,OFFSET([1]NKC!$D$10,H3798,0):'[1]NKC'!$D$5007,0)+H3798)=16,"",MATCH($C$8,OFFSET([1]NKC!$D$10,H3798,0):'[1]NKC'!$D$5007,0)+H3798),IF(TYPE(MATCH($C$8,OFFSET([1]NKC!$E$10,H3798,0):'[1]NKC'!$E$5007,0)+H3798)=16,"",MATCH($C$8,OFFSET([1]NKC!$E$10,H3798,0):'[1]NKC'!$E$5007,0)+H3798))</f>
        <v/>
      </c>
    </row>
    <row r="3800" spans="1:8" s="52" customFormat="1" ht="14.25" hidden="1">
      <c r="A3800" s="45" t="str">
        <f ca="1">IF($H3800="","",INDEX([1]NKC!$A$10:$A$5007,$H3800))</f>
        <v/>
      </c>
      <c r="B3800" s="46" t="str">
        <f ca="1">IF($H3800="","",INDEX([1]NKC!$B$10:$B$5007,$H3800))</f>
        <v/>
      </c>
      <c r="C3800" s="47" t="str">
        <f ca="1">IF($H3800="","",INDEX([1]NKC!$C$10:$C$5007,$H3800))</f>
        <v/>
      </c>
      <c r="D3800" s="48" t="str">
        <f ca="1">IF(IF($H3800="","",INDEX([1]NKC!$D$10:$D$5007,$H3800))=$C$8,IF($H3800="","",INDEX([1]NKC!$E$10:$E$5007,$H3800)),IF($H3800="","",INDEX([1]NKC!$D$10:$D$5007,$H3800)))</f>
        <v/>
      </c>
      <c r="E3800" s="49" t="str">
        <f ca="1">IF(IF($H3800="","",INDEX([1]NKC!$E$10:$E$5007,$H3800))=$C$8,"",IF($H3800="","",INDEX([1]NKC!$F$10:$F$5007,$H3800)))</f>
        <v/>
      </c>
      <c r="F3800" s="55" t="str">
        <f ca="1">IF(IF($H3800="","",INDEX([1]NKC!$D$10:$D$5007,$H3800))=$C$8,"",IF($H3800="","",INDEX([1]NKC!$F$10:$F$5007,$H3800)))</f>
        <v/>
      </c>
      <c r="G3800" s="50">
        <f ca="1">IF(SUM(E3800:F3800)=0,0,$G$11+SUM(E$12:$E3800)-SUM(F$12:$F3800))</f>
        <v>0</v>
      </c>
      <c r="H3800" s="51" t="str">
        <f ca="1">IF(IF(TYPE(MATCH($C$8,OFFSET([1]NKC!$D$10,H3799,0):'[1]NKC'!$D$5007,0)+H3799)=16,"",MATCH($C$8,OFFSET([1]NKC!$D$10,H3799,0):'[1]NKC'!$D$5007,0)+H3799)&lt;IF(TYPE(MATCH($C$8,OFFSET([1]NKC!$E$10,H3799,0):'[1]NKC'!$E$5007,0)+H3799)=16,"",MATCH($C$8,OFFSET([1]NKC!$E$10,H3799,0):'[1]NKC'!$E$5007,0)+H3799),IF(TYPE(MATCH($C$8,OFFSET([1]NKC!$D$10,H3799,0):'[1]NKC'!$D$5007,0)+H3799)=16,"",MATCH($C$8,OFFSET([1]NKC!$D$10,H3799,0):'[1]NKC'!$D$5007,0)+H3799),IF(TYPE(MATCH($C$8,OFFSET([1]NKC!$E$10,H3799,0):'[1]NKC'!$E$5007,0)+H3799)=16,"",MATCH($C$8,OFFSET([1]NKC!$E$10,H3799,0):'[1]NKC'!$E$5007,0)+H3799))</f>
        <v/>
      </c>
    </row>
    <row r="3801" spans="1:8" s="52" customFormat="1" ht="14.25" hidden="1">
      <c r="A3801" s="45" t="str">
        <f ca="1">IF($H3801="","",INDEX([1]NKC!$A$10:$A$5007,$H3801))</f>
        <v/>
      </c>
      <c r="B3801" s="46" t="str">
        <f ca="1">IF($H3801="","",INDEX([1]NKC!$B$10:$B$5007,$H3801))</f>
        <v/>
      </c>
      <c r="C3801" s="47" t="str">
        <f ca="1">IF($H3801="","",INDEX([1]NKC!$C$10:$C$5007,$H3801))</f>
        <v/>
      </c>
      <c r="D3801" s="48" t="str">
        <f ca="1">IF(IF($H3801="","",INDEX([1]NKC!$D$10:$D$5007,$H3801))=$C$8,IF($H3801="","",INDEX([1]NKC!$E$10:$E$5007,$H3801)),IF($H3801="","",INDEX([1]NKC!$D$10:$D$5007,$H3801)))</f>
        <v/>
      </c>
      <c r="E3801" s="49" t="str">
        <f ca="1">IF(IF($H3801="","",INDEX([1]NKC!$E$10:$E$5007,$H3801))=$C$8,"",IF($H3801="","",INDEX([1]NKC!$F$10:$F$5007,$H3801)))</f>
        <v/>
      </c>
      <c r="F3801" s="55" t="str">
        <f ca="1">IF(IF($H3801="","",INDEX([1]NKC!$D$10:$D$5007,$H3801))=$C$8,"",IF($H3801="","",INDEX([1]NKC!$F$10:$F$5007,$H3801)))</f>
        <v/>
      </c>
      <c r="G3801" s="50">
        <f ca="1">IF(SUM(E3801:F3801)=0,0,$G$11+SUM(E$12:$E3801)-SUM(F$12:$F3801))</f>
        <v>0</v>
      </c>
      <c r="H3801" s="51" t="str">
        <f ca="1">IF(IF(TYPE(MATCH($C$8,OFFSET([1]NKC!$D$10,H3800,0):'[1]NKC'!$D$5007,0)+H3800)=16,"",MATCH($C$8,OFFSET([1]NKC!$D$10,H3800,0):'[1]NKC'!$D$5007,0)+H3800)&lt;IF(TYPE(MATCH($C$8,OFFSET([1]NKC!$E$10,H3800,0):'[1]NKC'!$E$5007,0)+H3800)=16,"",MATCH($C$8,OFFSET([1]NKC!$E$10,H3800,0):'[1]NKC'!$E$5007,0)+H3800),IF(TYPE(MATCH($C$8,OFFSET([1]NKC!$D$10,H3800,0):'[1]NKC'!$D$5007,0)+H3800)=16,"",MATCH($C$8,OFFSET([1]NKC!$D$10,H3800,0):'[1]NKC'!$D$5007,0)+H3800),IF(TYPE(MATCH($C$8,OFFSET([1]NKC!$E$10,H3800,0):'[1]NKC'!$E$5007,0)+H3800)=16,"",MATCH($C$8,OFFSET([1]NKC!$E$10,H3800,0):'[1]NKC'!$E$5007,0)+H3800))</f>
        <v/>
      </c>
    </row>
    <row r="3802" spans="1:8" s="52" customFormat="1" ht="14.25" hidden="1">
      <c r="A3802" s="45" t="str">
        <f ca="1">IF($H3802="","",INDEX([1]NKC!$A$10:$A$5007,$H3802))</f>
        <v/>
      </c>
      <c r="B3802" s="46" t="str">
        <f ca="1">IF($H3802="","",INDEX([1]NKC!$B$10:$B$5007,$H3802))</f>
        <v/>
      </c>
      <c r="C3802" s="47" t="str">
        <f ca="1">IF($H3802="","",INDEX([1]NKC!$C$10:$C$5007,$H3802))</f>
        <v/>
      </c>
      <c r="D3802" s="48" t="str">
        <f ca="1">IF(IF($H3802="","",INDEX([1]NKC!$D$10:$D$5007,$H3802))=$C$8,IF($H3802="","",INDEX([1]NKC!$E$10:$E$5007,$H3802)),IF($H3802="","",INDEX([1]NKC!$D$10:$D$5007,$H3802)))</f>
        <v/>
      </c>
      <c r="E3802" s="49" t="str">
        <f ca="1">IF(IF($H3802="","",INDEX([1]NKC!$E$10:$E$5007,$H3802))=$C$8,"",IF($H3802="","",INDEX([1]NKC!$F$10:$F$5007,$H3802)))</f>
        <v/>
      </c>
      <c r="F3802" s="55" t="str">
        <f ca="1">IF(IF($H3802="","",INDEX([1]NKC!$D$10:$D$5007,$H3802))=$C$8,"",IF($H3802="","",INDEX([1]NKC!$F$10:$F$5007,$H3802)))</f>
        <v/>
      </c>
      <c r="G3802" s="50">
        <f ca="1">IF(SUM(E3802:F3802)=0,0,$G$11+SUM(E$12:$E3802)-SUM(F$12:$F3802))</f>
        <v>0</v>
      </c>
      <c r="H3802" s="51" t="str">
        <f ca="1">IF(IF(TYPE(MATCH($C$8,OFFSET([1]NKC!$D$10,H3801,0):'[1]NKC'!$D$5007,0)+H3801)=16,"",MATCH($C$8,OFFSET([1]NKC!$D$10,H3801,0):'[1]NKC'!$D$5007,0)+H3801)&lt;IF(TYPE(MATCH($C$8,OFFSET([1]NKC!$E$10,H3801,0):'[1]NKC'!$E$5007,0)+H3801)=16,"",MATCH($C$8,OFFSET([1]NKC!$E$10,H3801,0):'[1]NKC'!$E$5007,0)+H3801),IF(TYPE(MATCH($C$8,OFFSET([1]NKC!$D$10,H3801,0):'[1]NKC'!$D$5007,0)+H3801)=16,"",MATCH($C$8,OFFSET([1]NKC!$D$10,H3801,0):'[1]NKC'!$D$5007,0)+H3801),IF(TYPE(MATCH($C$8,OFFSET([1]NKC!$E$10,H3801,0):'[1]NKC'!$E$5007,0)+H3801)=16,"",MATCH($C$8,OFFSET([1]NKC!$E$10,H3801,0):'[1]NKC'!$E$5007,0)+H3801))</f>
        <v/>
      </c>
    </row>
    <row r="3803" spans="1:8" s="52" customFormat="1" ht="14.25" hidden="1">
      <c r="A3803" s="45" t="str">
        <f ca="1">IF($H3803="","",INDEX([1]NKC!$A$10:$A$5007,$H3803))</f>
        <v/>
      </c>
      <c r="B3803" s="46" t="str">
        <f ca="1">IF($H3803="","",INDEX([1]NKC!$B$10:$B$5007,$H3803))</f>
        <v/>
      </c>
      <c r="C3803" s="47" t="str">
        <f ca="1">IF($H3803="","",INDEX([1]NKC!$C$10:$C$5007,$H3803))</f>
        <v/>
      </c>
      <c r="D3803" s="48" t="str">
        <f ca="1">IF(IF($H3803="","",INDEX([1]NKC!$D$10:$D$5007,$H3803))=$C$8,IF($H3803="","",INDEX([1]NKC!$E$10:$E$5007,$H3803)),IF($H3803="","",INDEX([1]NKC!$D$10:$D$5007,$H3803)))</f>
        <v/>
      </c>
      <c r="E3803" s="49" t="str">
        <f ca="1">IF(IF($H3803="","",INDEX([1]NKC!$E$10:$E$5007,$H3803))=$C$8,"",IF($H3803="","",INDEX([1]NKC!$F$10:$F$5007,$H3803)))</f>
        <v/>
      </c>
      <c r="F3803" s="55" t="str">
        <f ca="1">IF(IF($H3803="","",INDEX([1]NKC!$D$10:$D$5007,$H3803))=$C$8,"",IF($H3803="","",INDEX([1]NKC!$F$10:$F$5007,$H3803)))</f>
        <v/>
      </c>
      <c r="G3803" s="50">
        <f ca="1">IF(SUM(E3803:F3803)=0,0,$G$11+SUM(E$12:$E3803)-SUM(F$12:$F3803))</f>
        <v>0</v>
      </c>
      <c r="H3803" s="51" t="str">
        <f ca="1">IF(IF(TYPE(MATCH($C$8,OFFSET([1]NKC!$D$10,H3802,0):'[1]NKC'!$D$5007,0)+H3802)=16,"",MATCH($C$8,OFFSET([1]NKC!$D$10,H3802,0):'[1]NKC'!$D$5007,0)+H3802)&lt;IF(TYPE(MATCH($C$8,OFFSET([1]NKC!$E$10,H3802,0):'[1]NKC'!$E$5007,0)+H3802)=16,"",MATCH($C$8,OFFSET([1]NKC!$E$10,H3802,0):'[1]NKC'!$E$5007,0)+H3802),IF(TYPE(MATCH($C$8,OFFSET([1]NKC!$D$10,H3802,0):'[1]NKC'!$D$5007,0)+H3802)=16,"",MATCH($C$8,OFFSET([1]NKC!$D$10,H3802,0):'[1]NKC'!$D$5007,0)+H3802),IF(TYPE(MATCH($C$8,OFFSET([1]NKC!$E$10,H3802,0):'[1]NKC'!$E$5007,0)+H3802)=16,"",MATCH($C$8,OFFSET([1]NKC!$E$10,H3802,0):'[1]NKC'!$E$5007,0)+H3802))</f>
        <v/>
      </c>
    </row>
    <row r="3804" spans="1:8" s="52" customFormat="1" ht="14.25" hidden="1">
      <c r="A3804" s="45" t="str">
        <f ca="1">IF($H3804="","",INDEX([1]NKC!$A$10:$A$5007,$H3804))</f>
        <v/>
      </c>
      <c r="B3804" s="46" t="str">
        <f ca="1">IF($H3804="","",INDEX([1]NKC!$B$10:$B$5007,$H3804))</f>
        <v/>
      </c>
      <c r="C3804" s="47" t="str">
        <f ca="1">IF($H3804="","",INDEX([1]NKC!$C$10:$C$5007,$H3804))</f>
        <v/>
      </c>
      <c r="D3804" s="48" t="str">
        <f ca="1">IF(IF($H3804="","",INDEX([1]NKC!$D$10:$D$5007,$H3804))=$C$8,IF($H3804="","",INDEX([1]NKC!$E$10:$E$5007,$H3804)),IF($H3804="","",INDEX([1]NKC!$D$10:$D$5007,$H3804)))</f>
        <v/>
      </c>
      <c r="E3804" s="49" t="str">
        <f ca="1">IF(IF($H3804="","",INDEX([1]NKC!$E$10:$E$5007,$H3804))=$C$8,"",IF($H3804="","",INDEX([1]NKC!$F$10:$F$5007,$H3804)))</f>
        <v/>
      </c>
      <c r="F3804" s="55" t="str">
        <f ca="1">IF(IF($H3804="","",INDEX([1]NKC!$D$10:$D$5007,$H3804))=$C$8,"",IF($H3804="","",INDEX([1]NKC!$F$10:$F$5007,$H3804)))</f>
        <v/>
      </c>
      <c r="G3804" s="50">
        <f ca="1">IF(SUM(E3804:F3804)=0,0,$G$11+SUM(E$12:$E3804)-SUM(F$12:$F3804))</f>
        <v>0</v>
      </c>
      <c r="H3804" s="51" t="str">
        <f ca="1">IF(IF(TYPE(MATCH($C$8,OFFSET([1]NKC!$D$10,H3803,0):'[1]NKC'!$D$5007,0)+H3803)=16,"",MATCH($C$8,OFFSET([1]NKC!$D$10,H3803,0):'[1]NKC'!$D$5007,0)+H3803)&lt;IF(TYPE(MATCH($C$8,OFFSET([1]NKC!$E$10,H3803,0):'[1]NKC'!$E$5007,0)+H3803)=16,"",MATCH($C$8,OFFSET([1]NKC!$E$10,H3803,0):'[1]NKC'!$E$5007,0)+H3803),IF(TYPE(MATCH($C$8,OFFSET([1]NKC!$D$10,H3803,0):'[1]NKC'!$D$5007,0)+H3803)=16,"",MATCH($C$8,OFFSET([1]NKC!$D$10,H3803,0):'[1]NKC'!$D$5007,0)+H3803),IF(TYPE(MATCH($C$8,OFFSET([1]NKC!$E$10,H3803,0):'[1]NKC'!$E$5007,0)+H3803)=16,"",MATCH($C$8,OFFSET([1]NKC!$E$10,H3803,0):'[1]NKC'!$E$5007,0)+H3803))</f>
        <v/>
      </c>
    </row>
    <row r="3805" spans="1:8" s="52" customFormat="1" ht="14.25" hidden="1">
      <c r="A3805" s="45" t="str">
        <f ca="1">IF($H3805="","",INDEX([1]NKC!$A$10:$A$5007,$H3805))</f>
        <v/>
      </c>
      <c r="B3805" s="46" t="str">
        <f ca="1">IF($H3805="","",INDEX([1]NKC!$B$10:$B$5007,$H3805))</f>
        <v/>
      </c>
      <c r="C3805" s="47" t="str">
        <f ca="1">IF($H3805="","",INDEX([1]NKC!$C$10:$C$5007,$H3805))</f>
        <v/>
      </c>
      <c r="D3805" s="48" t="str">
        <f ca="1">IF(IF($H3805="","",INDEX([1]NKC!$D$10:$D$5007,$H3805))=$C$8,IF($H3805="","",INDEX([1]NKC!$E$10:$E$5007,$H3805)),IF($H3805="","",INDEX([1]NKC!$D$10:$D$5007,$H3805)))</f>
        <v/>
      </c>
      <c r="E3805" s="49" t="str">
        <f ca="1">IF(IF($H3805="","",INDEX([1]NKC!$E$10:$E$5007,$H3805))=$C$8,"",IF($H3805="","",INDEX([1]NKC!$F$10:$F$5007,$H3805)))</f>
        <v/>
      </c>
      <c r="F3805" s="55" t="str">
        <f ca="1">IF(IF($H3805="","",INDEX([1]NKC!$D$10:$D$5007,$H3805))=$C$8,"",IF($H3805="","",INDEX([1]NKC!$F$10:$F$5007,$H3805)))</f>
        <v/>
      </c>
      <c r="G3805" s="50">
        <f ca="1">IF(SUM(E3805:F3805)=0,0,$G$11+SUM(E$12:$E3805)-SUM(F$12:$F3805))</f>
        <v>0</v>
      </c>
      <c r="H3805" s="51" t="str">
        <f ca="1">IF(IF(TYPE(MATCH($C$8,OFFSET([1]NKC!$D$10,H3804,0):'[1]NKC'!$D$5007,0)+H3804)=16,"",MATCH($C$8,OFFSET([1]NKC!$D$10,H3804,0):'[1]NKC'!$D$5007,0)+H3804)&lt;IF(TYPE(MATCH($C$8,OFFSET([1]NKC!$E$10,H3804,0):'[1]NKC'!$E$5007,0)+H3804)=16,"",MATCH($C$8,OFFSET([1]NKC!$E$10,H3804,0):'[1]NKC'!$E$5007,0)+H3804),IF(TYPE(MATCH($C$8,OFFSET([1]NKC!$D$10,H3804,0):'[1]NKC'!$D$5007,0)+H3804)=16,"",MATCH($C$8,OFFSET([1]NKC!$D$10,H3804,0):'[1]NKC'!$D$5007,0)+H3804),IF(TYPE(MATCH($C$8,OFFSET([1]NKC!$E$10,H3804,0):'[1]NKC'!$E$5007,0)+H3804)=16,"",MATCH($C$8,OFFSET([1]NKC!$E$10,H3804,0):'[1]NKC'!$E$5007,0)+H3804))</f>
        <v/>
      </c>
    </row>
    <row r="3806" spans="1:8" s="52" customFormat="1" ht="14.25" hidden="1">
      <c r="A3806" s="45" t="str">
        <f ca="1">IF($H3806="","",INDEX([1]NKC!$A$10:$A$5007,$H3806))</f>
        <v/>
      </c>
      <c r="B3806" s="46" t="str">
        <f ca="1">IF($H3806="","",INDEX([1]NKC!$B$10:$B$5007,$H3806))</f>
        <v/>
      </c>
      <c r="C3806" s="47" t="str">
        <f ca="1">IF($H3806="","",INDEX([1]NKC!$C$10:$C$5007,$H3806))</f>
        <v/>
      </c>
      <c r="D3806" s="48" t="str">
        <f ca="1">IF(IF($H3806="","",INDEX([1]NKC!$D$10:$D$5007,$H3806))=$C$8,IF($H3806="","",INDEX([1]NKC!$E$10:$E$5007,$H3806)),IF($H3806="","",INDEX([1]NKC!$D$10:$D$5007,$H3806)))</f>
        <v/>
      </c>
      <c r="E3806" s="49" t="str">
        <f ca="1">IF(IF($H3806="","",INDEX([1]NKC!$E$10:$E$5007,$H3806))=$C$8,"",IF($H3806="","",INDEX([1]NKC!$F$10:$F$5007,$H3806)))</f>
        <v/>
      </c>
      <c r="F3806" s="55" t="str">
        <f ca="1">IF(IF($H3806="","",INDEX([1]NKC!$D$10:$D$5007,$H3806))=$C$8,"",IF($H3806="","",INDEX([1]NKC!$F$10:$F$5007,$H3806)))</f>
        <v/>
      </c>
      <c r="G3806" s="50">
        <f ca="1">IF(SUM(E3806:F3806)=0,0,$G$11+SUM(E$12:$E3806)-SUM(F$12:$F3806))</f>
        <v>0</v>
      </c>
      <c r="H3806" s="51" t="str">
        <f ca="1">IF(IF(TYPE(MATCH($C$8,OFFSET([1]NKC!$D$10,H3805,0):'[1]NKC'!$D$5007,0)+H3805)=16,"",MATCH($C$8,OFFSET([1]NKC!$D$10,H3805,0):'[1]NKC'!$D$5007,0)+H3805)&lt;IF(TYPE(MATCH($C$8,OFFSET([1]NKC!$E$10,H3805,0):'[1]NKC'!$E$5007,0)+H3805)=16,"",MATCH($C$8,OFFSET([1]NKC!$E$10,H3805,0):'[1]NKC'!$E$5007,0)+H3805),IF(TYPE(MATCH($C$8,OFFSET([1]NKC!$D$10,H3805,0):'[1]NKC'!$D$5007,0)+H3805)=16,"",MATCH($C$8,OFFSET([1]NKC!$D$10,H3805,0):'[1]NKC'!$D$5007,0)+H3805),IF(TYPE(MATCH($C$8,OFFSET([1]NKC!$E$10,H3805,0):'[1]NKC'!$E$5007,0)+H3805)=16,"",MATCH($C$8,OFFSET([1]NKC!$E$10,H3805,0):'[1]NKC'!$E$5007,0)+H3805))</f>
        <v/>
      </c>
    </row>
    <row r="3807" spans="1:8" s="52" customFormat="1" ht="14.25" hidden="1">
      <c r="A3807" s="45" t="str">
        <f ca="1">IF($H3807="","",INDEX([1]NKC!$A$10:$A$5007,$H3807))</f>
        <v/>
      </c>
      <c r="B3807" s="46" t="str">
        <f ca="1">IF($H3807="","",INDEX([1]NKC!$B$10:$B$5007,$H3807))</f>
        <v/>
      </c>
      <c r="C3807" s="47" t="str">
        <f ca="1">IF($H3807="","",INDEX([1]NKC!$C$10:$C$5007,$H3807))</f>
        <v/>
      </c>
      <c r="D3807" s="48" t="str">
        <f ca="1">IF(IF($H3807="","",INDEX([1]NKC!$D$10:$D$5007,$H3807))=$C$8,IF($H3807="","",INDEX([1]NKC!$E$10:$E$5007,$H3807)),IF($H3807="","",INDEX([1]NKC!$D$10:$D$5007,$H3807)))</f>
        <v/>
      </c>
      <c r="E3807" s="49" t="str">
        <f ca="1">IF(IF($H3807="","",INDEX([1]NKC!$E$10:$E$5007,$H3807))=$C$8,"",IF($H3807="","",INDEX([1]NKC!$F$10:$F$5007,$H3807)))</f>
        <v/>
      </c>
      <c r="F3807" s="55" t="str">
        <f ca="1">IF(IF($H3807="","",INDEX([1]NKC!$D$10:$D$5007,$H3807))=$C$8,"",IF($H3807="","",INDEX([1]NKC!$F$10:$F$5007,$H3807)))</f>
        <v/>
      </c>
      <c r="G3807" s="50">
        <f ca="1">IF(SUM(E3807:F3807)=0,0,$G$11+SUM(E$12:$E3807)-SUM(F$12:$F3807))</f>
        <v>0</v>
      </c>
      <c r="H3807" s="51" t="str">
        <f ca="1">IF(IF(TYPE(MATCH($C$8,OFFSET([1]NKC!$D$10,H3806,0):'[1]NKC'!$D$5007,0)+H3806)=16,"",MATCH($C$8,OFFSET([1]NKC!$D$10,H3806,0):'[1]NKC'!$D$5007,0)+H3806)&lt;IF(TYPE(MATCH($C$8,OFFSET([1]NKC!$E$10,H3806,0):'[1]NKC'!$E$5007,0)+H3806)=16,"",MATCH($C$8,OFFSET([1]NKC!$E$10,H3806,0):'[1]NKC'!$E$5007,0)+H3806),IF(TYPE(MATCH($C$8,OFFSET([1]NKC!$D$10,H3806,0):'[1]NKC'!$D$5007,0)+H3806)=16,"",MATCH($C$8,OFFSET([1]NKC!$D$10,H3806,0):'[1]NKC'!$D$5007,0)+H3806),IF(TYPE(MATCH($C$8,OFFSET([1]NKC!$E$10,H3806,0):'[1]NKC'!$E$5007,0)+H3806)=16,"",MATCH($C$8,OFFSET([1]NKC!$E$10,H3806,0):'[1]NKC'!$E$5007,0)+H3806))</f>
        <v/>
      </c>
    </row>
    <row r="3808" spans="1:8" s="52" customFormat="1" ht="14.25" hidden="1">
      <c r="A3808" s="45" t="str">
        <f ca="1">IF($H3808="","",INDEX([1]NKC!$A$10:$A$5007,$H3808))</f>
        <v/>
      </c>
      <c r="B3808" s="46" t="str">
        <f ca="1">IF($H3808="","",INDEX([1]NKC!$B$10:$B$5007,$H3808))</f>
        <v/>
      </c>
      <c r="C3808" s="47" t="str">
        <f ca="1">IF($H3808="","",INDEX([1]NKC!$C$10:$C$5007,$H3808))</f>
        <v/>
      </c>
      <c r="D3808" s="48" t="str">
        <f ca="1">IF(IF($H3808="","",INDEX([1]NKC!$D$10:$D$5007,$H3808))=$C$8,IF($H3808="","",INDEX([1]NKC!$E$10:$E$5007,$H3808)),IF($H3808="","",INDEX([1]NKC!$D$10:$D$5007,$H3808)))</f>
        <v/>
      </c>
      <c r="E3808" s="49" t="str">
        <f ca="1">IF(IF($H3808="","",INDEX([1]NKC!$E$10:$E$5007,$H3808))=$C$8,"",IF($H3808="","",INDEX([1]NKC!$F$10:$F$5007,$H3808)))</f>
        <v/>
      </c>
      <c r="F3808" s="55" t="str">
        <f ca="1">IF(IF($H3808="","",INDEX([1]NKC!$D$10:$D$5007,$H3808))=$C$8,"",IF($H3808="","",INDEX([1]NKC!$F$10:$F$5007,$H3808)))</f>
        <v/>
      </c>
      <c r="G3808" s="50">
        <f ca="1">IF(SUM(E3808:F3808)=0,0,$G$11+SUM(E$12:$E3808)-SUM(F$12:$F3808))</f>
        <v>0</v>
      </c>
      <c r="H3808" s="51" t="str">
        <f ca="1">IF(IF(TYPE(MATCH($C$8,OFFSET([1]NKC!$D$10,H3807,0):'[1]NKC'!$D$5007,0)+H3807)=16,"",MATCH($C$8,OFFSET([1]NKC!$D$10,H3807,0):'[1]NKC'!$D$5007,0)+H3807)&lt;IF(TYPE(MATCH($C$8,OFFSET([1]NKC!$E$10,H3807,0):'[1]NKC'!$E$5007,0)+H3807)=16,"",MATCH($C$8,OFFSET([1]NKC!$E$10,H3807,0):'[1]NKC'!$E$5007,0)+H3807),IF(TYPE(MATCH($C$8,OFFSET([1]NKC!$D$10,H3807,0):'[1]NKC'!$D$5007,0)+H3807)=16,"",MATCH($C$8,OFFSET([1]NKC!$D$10,H3807,0):'[1]NKC'!$D$5007,0)+H3807),IF(TYPE(MATCH($C$8,OFFSET([1]NKC!$E$10,H3807,0):'[1]NKC'!$E$5007,0)+H3807)=16,"",MATCH($C$8,OFFSET([1]NKC!$E$10,H3807,0):'[1]NKC'!$E$5007,0)+H3807))</f>
        <v/>
      </c>
    </row>
    <row r="3809" spans="1:8" s="52" customFormat="1" ht="14.25" hidden="1">
      <c r="A3809" s="45" t="str">
        <f ca="1">IF($H3809="","",INDEX([1]NKC!$A$10:$A$5007,$H3809))</f>
        <v/>
      </c>
      <c r="B3809" s="46" t="str">
        <f ca="1">IF($H3809="","",INDEX([1]NKC!$B$10:$B$5007,$H3809))</f>
        <v/>
      </c>
      <c r="C3809" s="47" t="str">
        <f ca="1">IF($H3809="","",INDEX([1]NKC!$C$10:$C$5007,$H3809))</f>
        <v/>
      </c>
      <c r="D3809" s="48" t="str">
        <f ca="1">IF(IF($H3809="","",INDEX([1]NKC!$D$10:$D$5007,$H3809))=$C$8,IF($H3809="","",INDEX([1]NKC!$E$10:$E$5007,$H3809)),IF($H3809="","",INDEX([1]NKC!$D$10:$D$5007,$H3809)))</f>
        <v/>
      </c>
      <c r="E3809" s="49" t="str">
        <f ca="1">IF(IF($H3809="","",INDEX([1]NKC!$E$10:$E$5007,$H3809))=$C$8,"",IF($H3809="","",INDEX([1]NKC!$F$10:$F$5007,$H3809)))</f>
        <v/>
      </c>
      <c r="F3809" s="55" t="str">
        <f ca="1">IF(IF($H3809="","",INDEX([1]NKC!$D$10:$D$5007,$H3809))=$C$8,"",IF($H3809="","",INDEX([1]NKC!$F$10:$F$5007,$H3809)))</f>
        <v/>
      </c>
      <c r="G3809" s="50">
        <f ca="1">IF(SUM(E3809:F3809)=0,0,$G$11+SUM(E$12:$E3809)-SUM(F$12:$F3809))</f>
        <v>0</v>
      </c>
      <c r="H3809" s="51" t="str">
        <f ca="1">IF(IF(TYPE(MATCH($C$8,OFFSET([1]NKC!$D$10,H3808,0):'[1]NKC'!$D$5007,0)+H3808)=16,"",MATCH($C$8,OFFSET([1]NKC!$D$10,H3808,0):'[1]NKC'!$D$5007,0)+H3808)&lt;IF(TYPE(MATCH($C$8,OFFSET([1]NKC!$E$10,H3808,0):'[1]NKC'!$E$5007,0)+H3808)=16,"",MATCH($C$8,OFFSET([1]NKC!$E$10,H3808,0):'[1]NKC'!$E$5007,0)+H3808),IF(TYPE(MATCH($C$8,OFFSET([1]NKC!$D$10,H3808,0):'[1]NKC'!$D$5007,0)+H3808)=16,"",MATCH($C$8,OFFSET([1]NKC!$D$10,H3808,0):'[1]NKC'!$D$5007,0)+H3808),IF(TYPE(MATCH($C$8,OFFSET([1]NKC!$E$10,H3808,0):'[1]NKC'!$E$5007,0)+H3808)=16,"",MATCH($C$8,OFFSET([1]NKC!$E$10,H3808,0):'[1]NKC'!$E$5007,0)+H3808))</f>
        <v/>
      </c>
    </row>
    <row r="3810" spans="1:8" s="52" customFormat="1" ht="14.25" hidden="1">
      <c r="A3810" s="45" t="str">
        <f ca="1">IF($H3810="","",INDEX([1]NKC!$A$10:$A$5007,$H3810))</f>
        <v/>
      </c>
      <c r="B3810" s="46" t="str">
        <f ca="1">IF($H3810="","",INDEX([1]NKC!$B$10:$B$5007,$H3810))</f>
        <v/>
      </c>
      <c r="C3810" s="47" t="str">
        <f ca="1">IF($H3810="","",INDEX([1]NKC!$C$10:$C$5007,$H3810))</f>
        <v/>
      </c>
      <c r="D3810" s="48" t="str">
        <f ca="1">IF(IF($H3810="","",INDEX([1]NKC!$D$10:$D$5007,$H3810))=$C$8,IF($H3810="","",INDEX([1]NKC!$E$10:$E$5007,$H3810)),IF($H3810="","",INDEX([1]NKC!$D$10:$D$5007,$H3810)))</f>
        <v/>
      </c>
      <c r="E3810" s="49" t="str">
        <f ca="1">IF(IF($H3810="","",INDEX([1]NKC!$E$10:$E$5007,$H3810))=$C$8,"",IF($H3810="","",INDEX([1]NKC!$F$10:$F$5007,$H3810)))</f>
        <v/>
      </c>
      <c r="F3810" s="55" t="str">
        <f ca="1">IF(IF($H3810="","",INDEX([1]NKC!$D$10:$D$5007,$H3810))=$C$8,"",IF($H3810="","",INDEX([1]NKC!$F$10:$F$5007,$H3810)))</f>
        <v/>
      </c>
      <c r="G3810" s="50">
        <f ca="1">IF(SUM(E3810:F3810)=0,0,$G$11+SUM(E$12:$E3810)-SUM(F$12:$F3810))</f>
        <v>0</v>
      </c>
      <c r="H3810" s="51" t="str">
        <f ca="1">IF(IF(TYPE(MATCH($C$8,OFFSET([1]NKC!$D$10,H3809,0):'[1]NKC'!$D$5007,0)+H3809)=16,"",MATCH($C$8,OFFSET([1]NKC!$D$10,H3809,0):'[1]NKC'!$D$5007,0)+H3809)&lt;IF(TYPE(MATCH($C$8,OFFSET([1]NKC!$E$10,H3809,0):'[1]NKC'!$E$5007,0)+H3809)=16,"",MATCH($C$8,OFFSET([1]NKC!$E$10,H3809,0):'[1]NKC'!$E$5007,0)+H3809),IF(TYPE(MATCH($C$8,OFFSET([1]NKC!$D$10,H3809,0):'[1]NKC'!$D$5007,0)+H3809)=16,"",MATCH($C$8,OFFSET([1]NKC!$D$10,H3809,0):'[1]NKC'!$D$5007,0)+H3809),IF(TYPE(MATCH($C$8,OFFSET([1]NKC!$E$10,H3809,0):'[1]NKC'!$E$5007,0)+H3809)=16,"",MATCH($C$8,OFFSET([1]NKC!$E$10,H3809,0):'[1]NKC'!$E$5007,0)+H3809))</f>
        <v/>
      </c>
    </row>
    <row r="3811" spans="1:8" s="52" customFormat="1" ht="14.25" hidden="1">
      <c r="A3811" s="45" t="str">
        <f ca="1">IF($H3811="","",INDEX([1]NKC!$A$10:$A$5007,$H3811))</f>
        <v/>
      </c>
      <c r="B3811" s="46" t="str">
        <f ca="1">IF($H3811="","",INDEX([1]NKC!$B$10:$B$5007,$H3811))</f>
        <v/>
      </c>
      <c r="C3811" s="47" t="str">
        <f ca="1">IF($H3811="","",INDEX([1]NKC!$C$10:$C$5007,$H3811))</f>
        <v/>
      </c>
      <c r="D3811" s="48" t="str">
        <f ca="1">IF(IF($H3811="","",INDEX([1]NKC!$D$10:$D$5007,$H3811))=$C$8,IF($H3811="","",INDEX([1]NKC!$E$10:$E$5007,$H3811)),IF($H3811="","",INDEX([1]NKC!$D$10:$D$5007,$H3811)))</f>
        <v/>
      </c>
      <c r="E3811" s="49" t="str">
        <f ca="1">IF(IF($H3811="","",INDEX([1]NKC!$E$10:$E$5007,$H3811))=$C$8,"",IF($H3811="","",INDEX([1]NKC!$F$10:$F$5007,$H3811)))</f>
        <v/>
      </c>
      <c r="F3811" s="55" t="str">
        <f ca="1">IF(IF($H3811="","",INDEX([1]NKC!$D$10:$D$5007,$H3811))=$C$8,"",IF($H3811="","",INDEX([1]NKC!$F$10:$F$5007,$H3811)))</f>
        <v/>
      </c>
      <c r="G3811" s="50">
        <f ca="1">IF(SUM(E3811:F3811)=0,0,$G$11+SUM(E$12:$E3811)-SUM(F$12:$F3811))</f>
        <v>0</v>
      </c>
      <c r="H3811" s="51" t="str">
        <f ca="1">IF(IF(TYPE(MATCH($C$8,OFFSET([1]NKC!$D$10,H3810,0):'[1]NKC'!$D$5007,0)+H3810)=16,"",MATCH($C$8,OFFSET([1]NKC!$D$10,H3810,0):'[1]NKC'!$D$5007,0)+H3810)&lt;IF(TYPE(MATCH($C$8,OFFSET([1]NKC!$E$10,H3810,0):'[1]NKC'!$E$5007,0)+H3810)=16,"",MATCH($C$8,OFFSET([1]NKC!$E$10,H3810,0):'[1]NKC'!$E$5007,0)+H3810),IF(TYPE(MATCH($C$8,OFFSET([1]NKC!$D$10,H3810,0):'[1]NKC'!$D$5007,0)+H3810)=16,"",MATCH($C$8,OFFSET([1]NKC!$D$10,H3810,0):'[1]NKC'!$D$5007,0)+H3810),IF(TYPE(MATCH($C$8,OFFSET([1]NKC!$E$10,H3810,0):'[1]NKC'!$E$5007,0)+H3810)=16,"",MATCH($C$8,OFFSET([1]NKC!$E$10,H3810,0):'[1]NKC'!$E$5007,0)+H3810))</f>
        <v/>
      </c>
    </row>
    <row r="3812" spans="1:8" s="52" customFormat="1" ht="14.25" hidden="1">
      <c r="A3812" s="45" t="str">
        <f ca="1">IF($H3812="","",INDEX([1]NKC!$A$10:$A$5007,$H3812))</f>
        <v/>
      </c>
      <c r="B3812" s="46" t="str">
        <f ca="1">IF($H3812="","",INDEX([1]NKC!$B$10:$B$5007,$H3812))</f>
        <v/>
      </c>
      <c r="C3812" s="47" t="str">
        <f ca="1">IF($H3812="","",INDEX([1]NKC!$C$10:$C$5007,$H3812))</f>
        <v/>
      </c>
      <c r="D3812" s="48" t="str">
        <f ca="1">IF(IF($H3812="","",INDEX([1]NKC!$D$10:$D$5007,$H3812))=$C$8,IF($H3812="","",INDEX([1]NKC!$E$10:$E$5007,$H3812)),IF($H3812="","",INDEX([1]NKC!$D$10:$D$5007,$H3812)))</f>
        <v/>
      </c>
      <c r="E3812" s="49" t="str">
        <f ca="1">IF(IF($H3812="","",INDEX([1]NKC!$E$10:$E$5007,$H3812))=$C$8,"",IF($H3812="","",INDEX([1]NKC!$F$10:$F$5007,$H3812)))</f>
        <v/>
      </c>
      <c r="F3812" s="55" t="str">
        <f ca="1">IF(IF($H3812="","",INDEX([1]NKC!$D$10:$D$5007,$H3812))=$C$8,"",IF($H3812="","",INDEX([1]NKC!$F$10:$F$5007,$H3812)))</f>
        <v/>
      </c>
      <c r="G3812" s="50">
        <f ca="1">IF(SUM(E3812:F3812)=0,0,$G$11+SUM(E$12:$E3812)-SUM(F$12:$F3812))</f>
        <v>0</v>
      </c>
      <c r="H3812" s="51" t="str">
        <f ca="1">IF(IF(TYPE(MATCH($C$8,OFFSET([1]NKC!$D$10,H3811,0):'[1]NKC'!$D$5007,0)+H3811)=16,"",MATCH($C$8,OFFSET([1]NKC!$D$10,H3811,0):'[1]NKC'!$D$5007,0)+H3811)&lt;IF(TYPE(MATCH($C$8,OFFSET([1]NKC!$E$10,H3811,0):'[1]NKC'!$E$5007,0)+H3811)=16,"",MATCH($C$8,OFFSET([1]NKC!$E$10,H3811,0):'[1]NKC'!$E$5007,0)+H3811),IF(TYPE(MATCH($C$8,OFFSET([1]NKC!$D$10,H3811,0):'[1]NKC'!$D$5007,0)+H3811)=16,"",MATCH($C$8,OFFSET([1]NKC!$D$10,H3811,0):'[1]NKC'!$D$5007,0)+H3811),IF(TYPE(MATCH($C$8,OFFSET([1]NKC!$E$10,H3811,0):'[1]NKC'!$E$5007,0)+H3811)=16,"",MATCH($C$8,OFFSET([1]NKC!$E$10,H3811,0):'[1]NKC'!$E$5007,0)+H3811))</f>
        <v/>
      </c>
    </row>
    <row r="3813" spans="1:8" s="52" customFormat="1" ht="14.25" hidden="1">
      <c r="A3813" s="45" t="str">
        <f ca="1">IF($H3813="","",INDEX([1]NKC!$A$10:$A$5007,$H3813))</f>
        <v/>
      </c>
      <c r="B3813" s="46" t="str">
        <f ca="1">IF($H3813="","",INDEX([1]NKC!$B$10:$B$5007,$H3813))</f>
        <v/>
      </c>
      <c r="C3813" s="47" t="str">
        <f ca="1">IF($H3813="","",INDEX([1]NKC!$C$10:$C$5007,$H3813))</f>
        <v/>
      </c>
      <c r="D3813" s="48" t="str">
        <f ca="1">IF(IF($H3813="","",INDEX([1]NKC!$D$10:$D$5007,$H3813))=$C$8,IF($H3813="","",INDEX([1]NKC!$E$10:$E$5007,$H3813)),IF($H3813="","",INDEX([1]NKC!$D$10:$D$5007,$H3813)))</f>
        <v/>
      </c>
      <c r="E3813" s="49" t="str">
        <f ca="1">IF(IF($H3813="","",INDEX([1]NKC!$E$10:$E$5007,$H3813))=$C$8,"",IF($H3813="","",INDEX([1]NKC!$F$10:$F$5007,$H3813)))</f>
        <v/>
      </c>
      <c r="F3813" s="55" t="str">
        <f ca="1">IF(IF($H3813="","",INDEX([1]NKC!$D$10:$D$5007,$H3813))=$C$8,"",IF($H3813="","",INDEX([1]NKC!$F$10:$F$5007,$H3813)))</f>
        <v/>
      </c>
      <c r="G3813" s="50">
        <f ca="1">IF(SUM(E3813:F3813)=0,0,$G$11+SUM(E$12:$E3813)-SUM(F$12:$F3813))</f>
        <v>0</v>
      </c>
      <c r="H3813" s="51" t="str">
        <f ca="1">IF(IF(TYPE(MATCH($C$8,OFFSET([1]NKC!$D$10,H3812,0):'[1]NKC'!$D$5007,0)+H3812)=16,"",MATCH($C$8,OFFSET([1]NKC!$D$10,H3812,0):'[1]NKC'!$D$5007,0)+H3812)&lt;IF(TYPE(MATCH($C$8,OFFSET([1]NKC!$E$10,H3812,0):'[1]NKC'!$E$5007,0)+H3812)=16,"",MATCH($C$8,OFFSET([1]NKC!$E$10,H3812,0):'[1]NKC'!$E$5007,0)+H3812),IF(TYPE(MATCH($C$8,OFFSET([1]NKC!$D$10,H3812,0):'[1]NKC'!$D$5007,0)+H3812)=16,"",MATCH($C$8,OFFSET([1]NKC!$D$10,H3812,0):'[1]NKC'!$D$5007,0)+H3812),IF(TYPE(MATCH($C$8,OFFSET([1]NKC!$E$10,H3812,0):'[1]NKC'!$E$5007,0)+H3812)=16,"",MATCH($C$8,OFFSET([1]NKC!$E$10,H3812,0):'[1]NKC'!$E$5007,0)+H3812))</f>
        <v/>
      </c>
    </row>
    <row r="3814" spans="1:8" s="52" customFormat="1" ht="14.25" hidden="1">
      <c r="A3814" s="45" t="str">
        <f ca="1">IF($H3814="","",INDEX([1]NKC!$A$10:$A$5007,$H3814))</f>
        <v/>
      </c>
      <c r="B3814" s="46" t="str">
        <f ca="1">IF($H3814="","",INDEX([1]NKC!$B$10:$B$5007,$H3814))</f>
        <v/>
      </c>
      <c r="C3814" s="47" t="str">
        <f ca="1">IF($H3814="","",INDEX([1]NKC!$C$10:$C$5007,$H3814))</f>
        <v/>
      </c>
      <c r="D3814" s="48" t="str">
        <f ca="1">IF(IF($H3814="","",INDEX([1]NKC!$D$10:$D$5007,$H3814))=$C$8,IF($H3814="","",INDEX([1]NKC!$E$10:$E$5007,$H3814)),IF($H3814="","",INDEX([1]NKC!$D$10:$D$5007,$H3814)))</f>
        <v/>
      </c>
      <c r="E3814" s="49" t="str">
        <f ca="1">IF(IF($H3814="","",INDEX([1]NKC!$E$10:$E$5007,$H3814))=$C$8,"",IF($H3814="","",INDEX([1]NKC!$F$10:$F$5007,$H3814)))</f>
        <v/>
      </c>
      <c r="F3814" s="55" t="str">
        <f ca="1">IF(IF($H3814="","",INDEX([1]NKC!$D$10:$D$5007,$H3814))=$C$8,"",IF($H3814="","",INDEX([1]NKC!$F$10:$F$5007,$H3814)))</f>
        <v/>
      </c>
      <c r="G3814" s="50">
        <f ca="1">IF(SUM(E3814:F3814)=0,0,$G$11+SUM(E$12:$E3814)-SUM(F$12:$F3814))</f>
        <v>0</v>
      </c>
      <c r="H3814" s="51" t="str">
        <f ca="1">IF(IF(TYPE(MATCH($C$8,OFFSET([1]NKC!$D$10,H3813,0):'[1]NKC'!$D$5007,0)+H3813)=16,"",MATCH($C$8,OFFSET([1]NKC!$D$10,H3813,0):'[1]NKC'!$D$5007,0)+H3813)&lt;IF(TYPE(MATCH($C$8,OFFSET([1]NKC!$E$10,H3813,0):'[1]NKC'!$E$5007,0)+H3813)=16,"",MATCH($C$8,OFFSET([1]NKC!$E$10,H3813,0):'[1]NKC'!$E$5007,0)+H3813),IF(TYPE(MATCH($C$8,OFFSET([1]NKC!$D$10,H3813,0):'[1]NKC'!$D$5007,0)+H3813)=16,"",MATCH($C$8,OFFSET([1]NKC!$D$10,H3813,0):'[1]NKC'!$D$5007,0)+H3813),IF(TYPE(MATCH($C$8,OFFSET([1]NKC!$E$10,H3813,0):'[1]NKC'!$E$5007,0)+H3813)=16,"",MATCH($C$8,OFFSET([1]NKC!$E$10,H3813,0):'[1]NKC'!$E$5007,0)+H3813))</f>
        <v/>
      </c>
    </row>
    <row r="3815" spans="1:8" s="52" customFormat="1" ht="14.25" hidden="1">
      <c r="A3815" s="45" t="str">
        <f ca="1">IF($H3815="","",INDEX([1]NKC!$A$10:$A$5007,$H3815))</f>
        <v/>
      </c>
      <c r="B3815" s="46" t="str">
        <f ca="1">IF($H3815="","",INDEX([1]NKC!$B$10:$B$5007,$H3815))</f>
        <v/>
      </c>
      <c r="C3815" s="47" t="str">
        <f ca="1">IF($H3815="","",INDEX([1]NKC!$C$10:$C$5007,$H3815))</f>
        <v/>
      </c>
      <c r="D3815" s="48" t="str">
        <f ca="1">IF(IF($H3815="","",INDEX([1]NKC!$D$10:$D$5007,$H3815))=$C$8,IF($H3815="","",INDEX([1]NKC!$E$10:$E$5007,$H3815)),IF($H3815="","",INDEX([1]NKC!$D$10:$D$5007,$H3815)))</f>
        <v/>
      </c>
      <c r="E3815" s="49" t="str">
        <f ca="1">IF(IF($H3815="","",INDEX([1]NKC!$E$10:$E$5007,$H3815))=$C$8,"",IF($H3815="","",INDEX([1]NKC!$F$10:$F$5007,$H3815)))</f>
        <v/>
      </c>
      <c r="F3815" s="55" t="str">
        <f ca="1">IF(IF($H3815="","",INDEX([1]NKC!$D$10:$D$5007,$H3815))=$C$8,"",IF($H3815="","",INDEX([1]NKC!$F$10:$F$5007,$H3815)))</f>
        <v/>
      </c>
      <c r="G3815" s="50">
        <f ca="1">IF(SUM(E3815:F3815)=0,0,$G$11+SUM(E$12:$E3815)-SUM(F$12:$F3815))</f>
        <v>0</v>
      </c>
      <c r="H3815" s="51" t="str">
        <f ca="1">IF(IF(TYPE(MATCH($C$8,OFFSET([1]NKC!$D$10,H3814,0):'[1]NKC'!$D$5007,0)+H3814)=16,"",MATCH($C$8,OFFSET([1]NKC!$D$10,H3814,0):'[1]NKC'!$D$5007,0)+H3814)&lt;IF(TYPE(MATCH($C$8,OFFSET([1]NKC!$E$10,H3814,0):'[1]NKC'!$E$5007,0)+H3814)=16,"",MATCH($C$8,OFFSET([1]NKC!$E$10,H3814,0):'[1]NKC'!$E$5007,0)+H3814),IF(TYPE(MATCH($C$8,OFFSET([1]NKC!$D$10,H3814,0):'[1]NKC'!$D$5007,0)+H3814)=16,"",MATCH($C$8,OFFSET([1]NKC!$D$10,H3814,0):'[1]NKC'!$D$5007,0)+H3814),IF(TYPE(MATCH($C$8,OFFSET([1]NKC!$E$10,H3814,0):'[1]NKC'!$E$5007,0)+H3814)=16,"",MATCH($C$8,OFFSET([1]NKC!$E$10,H3814,0):'[1]NKC'!$E$5007,0)+H3814))</f>
        <v/>
      </c>
    </row>
    <row r="3816" spans="1:8" s="52" customFormat="1" ht="14.25" hidden="1">
      <c r="A3816" s="45" t="str">
        <f ca="1">IF($H3816="","",INDEX([1]NKC!$A$10:$A$5007,$H3816))</f>
        <v/>
      </c>
      <c r="B3816" s="46" t="str">
        <f ca="1">IF($H3816="","",INDEX([1]NKC!$B$10:$B$5007,$H3816))</f>
        <v/>
      </c>
      <c r="C3816" s="47" t="str">
        <f ca="1">IF($H3816="","",INDEX([1]NKC!$C$10:$C$5007,$H3816))</f>
        <v/>
      </c>
      <c r="D3816" s="48" t="str">
        <f ca="1">IF(IF($H3816="","",INDEX([1]NKC!$D$10:$D$5007,$H3816))=$C$8,IF($H3816="","",INDEX([1]NKC!$E$10:$E$5007,$H3816)),IF($H3816="","",INDEX([1]NKC!$D$10:$D$5007,$H3816)))</f>
        <v/>
      </c>
      <c r="E3816" s="49" t="str">
        <f ca="1">IF(IF($H3816="","",INDEX([1]NKC!$E$10:$E$5007,$H3816))=$C$8,"",IF($H3816="","",INDEX([1]NKC!$F$10:$F$5007,$H3816)))</f>
        <v/>
      </c>
      <c r="F3816" s="55" t="str">
        <f ca="1">IF(IF($H3816="","",INDEX([1]NKC!$D$10:$D$5007,$H3816))=$C$8,"",IF($H3816="","",INDEX([1]NKC!$F$10:$F$5007,$H3816)))</f>
        <v/>
      </c>
      <c r="G3816" s="50">
        <f ca="1">IF(SUM(E3816:F3816)=0,0,$G$11+SUM(E$12:$E3816)-SUM(F$12:$F3816))</f>
        <v>0</v>
      </c>
      <c r="H3816" s="51" t="str">
        <f ca="1">IF(IF(TYPE(MATCH($C$8,OFFSET([1]NKC!$D$10,H3815,0):'[1]NKC'!$D$5007,0)+H3815)=16,"",MATCH($C$8,OFFSET([1]NKC!$D$10,H3815,0):'[1]NKC'!$D$5007,0)+H3815)&lt;IF(TYPE(MATCH($C$8,OFFSET([1]NKC!$E$10,H3815,0):'[1]NKC'!$E$5007,0)+H3815)=16,"",MATCH($C$8,OFFSET([1]NKC!$E$10,H3815,0):'[1]NKC'!$E$5007,0)+H3815),IF(TYPE(MATCH($C$8,OFFSET([1]NKC!$D$10,H3815,0):'[1]NKC'!$D$5007,0)+H3815)=16,"",MATCH($C$8,OFFSET([1]NKC!$D$10,H3815,0):'[1]NKC'!$D$5007,0)+H3815),IF(TYPE(MATCH($C$8,OFFSET([1]NKC!$E$10,H3815,0):'[1]NKC'!$E$5007,0)+H3815)=16,"",MATCH($C$8,OFFSET([1]NKC!$E$10,H3815,0):'[1]NKC'!$E$5007,0)+H3815))</f>
        <v/>
      </c>
    </row>
    <row r="3817" spans="1:8" s="52" customFormat="1" ht="14.25" hidden="1">
      <c r="A3817" s="45" t="str">
        <f ca="1">IF($H3817="","",INDEX([1]NKC!$A$10:$A$5007,$H3817))</f>
        <v/>
      </c>
      <c r="B3817" s="46" t="str">
        <f ca="1">IF($H3817="","",INDEX([1]NKC!$B$10:$B$5007,$H3817))</f>
        <v/>
      </c>
      <c r="C3817" s="47" t="str">
        <f ca="1">IF($H3817="","",INDEX([1]NKC!$C$10:$C$5007,$H3817))</f>
        <v/>
      </c>
      <c r="D3817" s="48" t="str">
        <f ca="1">IF(IF($H3817="","",INDEX([1]NKC!$D$10:$D$5007,$H3817))=$C$8,IF($H3817="","",INDEX([1]NKC!$E$10:$E$5007,$H3817)),IF($H3817="","",INDEX([1]NKC!$D$10:$D$5007,$H3817)))</f>
        <v/>
      </c>
      <c r="E3817" s="49" t="str">
        <f ca="1">IF(IF($H3817="","",INDEX([1]NKC!$E$10:$E$5007,$H3817))=$C$8,"",IF($H3817="","",INDEX([1]NKC!$F$10:$F$5007,$H3817)))</f>
        <v/>
      </c>
      <c r="F3817" s="55" t="str">
        <f ca="1">IF(IF($H3817="","",INDEX([1]NKC!$D$10:$D$5007,$H3817))=$C$8,"",IF($H3817="","",INDEX([1]NKC!$F$10:$F$5007,$H3817)))</f>
        <v/>
      </c>
      <c r="G3817" s="50">
        <f ca="1">IF(SUM(E3817:F3817)=0,0,$G$11+SUM(E$12:$E3817)-SUM(F$12:$F3817))</f>
        <v>0</v>
      </c>
      <c r="H3817" s="51" t="str">
        <f ca="1">IF(IF(TYPE(MATCH($C$8,OFFSET([1]NKC!$D$10,H3816,0):'[1]NKC'!$D$5007,0)+H3816)=16,"",MATCH($C$8,OFFSET([1]NKC!$D$10,H3816,0):'[1]NKC'!$D$5007,0)+H3816)&lt;IF(TYPE(MATCH($C$8,OFFSET([1]NKC!$E$10,H3816,0):'[1]NKC'!$E$5007,0)+H3816)=16,"",MATCH($C$8,OFFSET([1]NKC!$E$10,H3816,0):'[1]NKC'!$E$5007,0)+H3816),IF(TYPE(MATCH($C$8,OFFSET([1]NKC!$D$10,H3816,0):'[1]NKC'!$D$5007,0)+H3816)=16,"",MATCH($C$8,OFFSET([1]NKC!$D$10,H3816,0):'[1]NKC'!$D$5007,0)+H3816),IF(TYPE(MATCH($C$8,OFFSET([1]NKC!$E$10,H3816,0):'[1]NKC'!$E$5007,0)+H3816)=16,"",MATCH($C$8,OFFSET([1]NKC!$E$10,H3816,0):'[1]NKC'!$E$5007,0)+H3816))</f>
        <v/>
      </c>
    </row>
    <row r="3818" spans="1:8" s="52" customFormat="1" ht="14.25" hidden="1">
      <c r="A3818" s="45" t="str">
        <f ca="1">IF($H3818="","",INDEX([1]NKC!$A$10:$A$5007,$H3818))</f>
        <v/>
      </c>
      <c r="B3818" s="46" t="str">
        <f ca="1">IF($H3818="","",INDEX([1]NKC!$B$10:$B$5007,$H3818))</f>
        <v/>
      </c>
      <c r="C3818" s="47" t="str">
        <f ca="1">IF($H3818="","",INDEX([1]NKC!$C$10:$C$5007,$H3818))</f>
        <v/>
      </c>
      <c r="D3818" s="48" t="str">
        <f ca="1">IF(IF($H3818="","",INDEX([1]NKC!$D$10:$D$5007,$H3818))=$C$8,IF($H3818="","",INDEX([1]NKC!$E$10:$E$5007,$H3818)),IF($H3818="","",INDEX([1]NKC!$D$10:$D$5007,$H3818)))</f>
        <v/>
      </c>
      <c r="E3818" s="49" t="str">
        <f ca="1">IF(IF($H3818="","",INDEX([1]NKC!$E$10:$E$5007,$H3818))=$C$8,"",IF($H3818="","",INDEX([1]NKC!$F$10:$F$5007,$H3818)))</f>
        <v/>
      </c>
      <c r="F3818" s="55" t="str">
        <f ca="1">IF(IF($H3818="","",INDEX([1]NKC!$D$10:$D$5007,$H3818))=$C$8,"",IF($H3818="","",INDEX([1]NKC!$F$10:$F$5007,$H3818)))</f>
        <v/>
      </c>
      <c r="G3818" s="50">
        <f ca="1">IF(SUM(E3818:F3818)=0,0,$G$11+SUM(E$12:$E3818)-SUM(F$12:$F3818))</f>
        <v>0</v>
      </c>
      <c r="H3818" s="51" t="str">
        <f ca="1">IF(IF(TYPE(MATCH($C$8,OFFSET([1]NKC!$D$10,H3817,0):'[1]NKC'!$D$5007,0)+H3817)=16,"",MATCH($C$8,OFFSET([1]NKC!$D$10,H3817,0):'[1]NKC'!$D$5007,0)+H3817)&lt;IF(TYPE(MATCH($C$8,OFFSET([1]NKC!$E$10,H3817,0):'[1]NKC'!$E$5007,0)+H3817)=16,"",MATCH($C$8,OFFSET([1]NKC!$E$10,H3817,0):'[1]NKC'!$E$5007,0)+H3817),IF(TYPE(MATCH($C$8,OFFSET([1]NKC!$D$10,H3817,0):'[1]NKC'!$D$5007,0)+H3817)=16,"",MATCH($C$8,OFFSET([1]NKC!$D$10,H3817,0):'[1]NKC'!$D$5007,0)+H3817),IF(TYPE(MATCH($C$8,OFFSET([1]NKC!$E$10,H3817,0):'[1]NKC'!$E$5007,0)+H3817)=16,"",MATCH($C$8,OFFSET([1]NKC!$E$10,H3817,0):'[1]NKC'!$E$5007,0)+H3817))</f>
        <v/>
      </c>
    </row>
    <row r="3819" spans="1:8" s="52" customFormat="1" ht="14.25" hidden="1">
      <c r="A3819" s="45" t="str">
        <f ca="1">IF($H3819="","",INDEX([1]NKC!$A$10:$A$5007,$H3819))</f>
        <v/>
      </c>
      <c r="B3819" s="46" t="str">
        <f ca="1">IF($H3819="","",INDEX([1]NKC!$B$10:$B$5007,$H3819))</f>
        <v/>
      </c>
      <c r="C3819" s="47" t="str">
        <f ca="1">IF($H3819="","",INDEX([1]NKC!$C$10:$C$5007,$H3819))</f>
        <v/>
      </c>
      <c r="D3819" s="48" t="str">
        <f ca="1">IF(IF($H3819="","",INDEX([1]NKC!$D$10:$D$5007,$H3819))=$C$8,IF($H3819="","",INDEX([1]NKC!$E$10:$E$5007,$H3819)),IF($H3819="","",INDEX([1]NKC!$D$10:$D$5007,$H3819)))</f>
        <v/>
      </c>
      <c r="E3819" s="49" t="str">
        <f ca="1">IF(IF($H3819="","",INDEX([1]NKC!$E$10:$E$5007,$H3819))=$C$8,"",IF($H3819="","",INDEX([1]NKC!$F$10:$F$5007,$H3819)))</f>
        <v/>
      </c>
      <c r="F3819" s="55" t="str">
        <f ca="1">IF(IF($H3819="","",INDEX([1]NKC!$D$10:$D$5007,$H3819))=$C$8,"",IF($H3819="","",INDEX([1]NKC!$F$10:$F$5007,$H3819)))</f>
        <v/>
      </c>
      <c r="G3819" s="50">
        <f ca="1">IF(SUM(E3819:F3819)=0,0,$G$11+SUM(E$12:$E3819)-SUM(F$12:$F3819))</f>
        <v>0</v>
      </c>
      <c r="H3819" s="51" t="str">
        <f ca="1">IF(IF(TYPE(MATCH($C$8,OFFSET([1]NKC!$D$10,H3818,0):'[1]NKC'!$D$5007,0)+H3818)=16,"",MATCH($C$8,OFFSET([1]NKC!$D$10,H3818,0):'[1]NKC'!$D$5007,0)+H3818)&lt;IF(TYPE(MATCH($C$8,OFFSET([1]NKC!$E$10,H3818,0):'[1]NKC'!$E$5007,0)+H3818)=16,"",MATCH($C$8,OFFSET([1]NKC!$E$10,H3818,0):'[1]NKC'!$E$5007,0)+H3818),IF(TYPE(MATCH($C$8,OFFSET([1]NKC!$D$10,H3818,0):'[1]NKC'!$D$5007,0)+H3818)=16,"",MATCH($C$8,OFFSET([1]NKC!$D$10,H3818,0):'[1]NKC'!$D$5007,0)+H3818),IF(TYPE(MATCH($C$8,OFFSET([1]NKC!$E$10,H3818,0):'[1]NKC'!$E$5007,0)+H3818)=16,"",MATCH($C$8,OFFSET([1]NKC!$E$10,H3818,0):'[1]NKC'!$E$5007,0)+H3818))</f>
        <v/>
      </c>
    </row>
    <row r="3820" spans="1:8" s="52" customFormat="1" ht="14.25" hidden="1">
      <c r="A3820" s="45" t="str">
        <f ca="1">IF($H3820="","",INDEX([1]NKC!$A$10:$A$5007,$H3820))</f>
        <v/>
      </c>
      <c r="B3820" s="46" t="str">
        <f ca="1">IF($H3820="","",INDEX([1]NKC!$B$10:$B$5007,$H3820))</f>
        <v/>
      </c>
      <c r="C3820" s="47" t="str">
        <f ca="1">IF($H3820="","",INDEX([1]NKC!$C$10:$C$5007,$H3820))</f>
        <v/>
      </c>
      <c r="D3820" s="48" t="str">
        <f ca="1">IF(IF($H3820="","",INDEX([1]NKC!$D$10:$D$5007,$H3820))=$C$8,IF($H3820="","",INDEX([1]NKC!$E$10:$E$5007,$H3820)),IF($H3820="","",INDEX([1]NKC!$D$10:$D$5007,$H3820)))</f>
        <v/>
      </c>
      <c r="E3820" s="49" t="str">
        <f ca="1">IF(IF($H3820="","",INDEX([1]NKC!$E$10:$E$5007,$H3820))=$C$8,"",IF($H3820="","",INDEX([1]NKC!$F$10:$F$5007,$H3820)))</f>
        <v/>
      </c>
      <c r="F3820" s="55" t="str">
        <f ca="1">IF(IF($H3820="","",INDEX([1]NKC!$D$10:$D$5007,$H3820))=$C$8,"",IF($H3820="","",INDEX([1]NKC!$F$10:$F$5007,$H3820)))</f>
        <v/>
      </c>
      <c r="G3820" s="50">
        <f ca="1">IF(SUM(E3820:F3820)=0,0,$G$11+SUM(E$12:$E3820)-SUM(F$12:$F3820))</f>
        <v>0</v>
      </c>
      <c r="H3820" s="51" t="str">
        <f ca="1">IF(IF(TYPE(MATCH($C$8,OFFSET([1]NKC!$D$10,H3819,0):'[1]NKC'!$D$5007,0)+H3819)=16,"",MATCH($C$8,OFFSET([1]NKC!$D$10,H3819,0):'[1]NKC'!$D$5007,0)+H3819)&lt;IF(TYPE(MATCH($C$8,OFFSET([1]NKC!$E$10,H3819,0):'[1]NKC'!$E$5007,0)+H3819)=16,"",MATCH($C$8,OFFSET([1]NKC!$E$10,H3819,0):'[1]NKC'!$E$5007,0)+H3819),IF(TYPE(MATCH($C$8,OFFSET([1]NKC!$D$10,H3819,0):'[1]NKC'!$D$5007,0)+H3819)=16,"",MATCH($C$8,OFFSET([1]NKC!$D$10,H3819,0):'[1]NKC'!$D$5007,0)+H3819),IF(TYPE(MATCH($C$8,OFFSET([1]NKC!$E$10,H3819,0):'[1]NKC'!$E$5007,0)+H3819)=16,"",MATCH($C$8,OFFSET([1]NKC!$E$10,H3819,0):'[1]NKC'!$E$5007,0)+H3819))</f>
        <v/>
      </c>
    </row>
    <row r="3821" spans="1:8" s="52" customFormat="1" ht="14.25" hidden="1">
      <c r="A3821" s="45" t="str">
        <f ca="1">IF($H3821="","",INDEX([1]NKC!$A$10:$A$5007,$H3821))</f>
        <v/>
      </c>
      <c r="B3821" s="46" t="str">
        <f ca="1">IF($H3821="","",INDEX([1]NKC!$B$10:$B$5007,$H3821))</f>
        <v/>
      </c>
      <c r="C3821" s="47" t="str">
        <f ca="1">IF($H3821="","",INDEX([1]NKC!$C$10:$C$5007,$H3821))</f>
        <v/>
      </c>
      <c r="D3821" s="48" t="str">
        <f ca="1">IF(IF($H3821="","",INDEX([1]NKC!$D$10:$D$5007,$H3821))=$C$8,IF($H3821="","",INDEX([1]NKC!$E$10:$E$5007,$H3821)),IF($H3821="","",INDEX([1]NKC!$D$10:$D$5007,$H3821)))</f>
        <v/>
      </c>
      <c r="E3821" s="49" t="str">
        <f ca="1">IF(IF($H3821="","",INDEX([1]NKC!$E$10:$E$5007,$H3821))=$C$8,"",IF($H3821="","",INDEX([1]NKC!$F$10:$F$5007,$H3821)))</f>
        <v/>
      </c>
      <c r="F3821" s="55" t="str">
        <f ca="1">IF(IF($H3821="","",INDEX([1]NKC!$D$10:$D$5007,$H3821))=$C$8,"",IF($H3821="","",INDEX([1]NKC!$F$10:$F$5007,$H3821)))</f>
        <v/>
      </c>
      <c r="G3821" s="50">
        <f ca="1">IF(SUM(E3821:F3821)=0,0,$G$11+SUM(E$12:$E3821)-SUM(F$12:$F3821))</f>
        <v>0</v>
      </c>
      <c r="H3821" s="51" t="str">
        <f ca="1">IF(IF(TYPE(MATCH($C$8,OFFSET([1]NKC!$D$10,H3820,0):'[1]NKC'!$D$5007,0)+H3820)=16,"",MATCH($C$8,OFFSET([1]NKC!$D$10,H3820,0):'[1]NKC'!$D$5007,0)+H3820)&lt;IF(TYPE(MATCH($C$8,OFFSET([1]NKC!$E$10,H3820,0):'[1]NKC'!$E$5007,0)+H3820)=16,"",MATCH($C$8,OFFSET([1]NKC!$E$10,H3820,0):'[1]NKC'!$E$5007,0)+H3820),IF(TYPE(MATCH($C$8,OFFSET([1]NKC!$D$10,H3820,0):'[1]NKC'!$D$5007,0)+H3820)=16,"",MATCH($C$8,OFFSET([1]NKC!$D$10,H3820,0):'[1]NKC'!$D$5007,0)+H3820),IF(TYPE(MATCH($C$8,OFFSET([1]NKC!$E$10,H3820,0):'[1]NKC'!$E$5007,0)+H3820)=16,"",MATCH($C$8,OFFSET([1]NKC!$E$10,H3820,0):'[1]NKC'!$E$5007,0)+H3820))</f>
        <v/>
      </c>
    </row>
    <row r="3822" spans="1:8" s="52" customFormat="1" ht="14.25" hidden="1">
      <c r="A3822" s="45" t="str">
        <f ca="1">IF($H3822="","",INDEX([1]NKC!$A$10:$A$5007,$H3822))</f>
        <v/>
      </c>
      <c r="B3822" s="46" t="str">
        <f ca="1">IF($H3822="","",INDEX([1]NKC!$B$10:$B$5007,$H3822))</f>
        <v/>
      </c>
      <c r="C3822" s="47" t="str">
        <f ca="1">IF($H3822="","",INDEX([1]NKC!$C$10:$C$5007,$H3822))</f>
        <v/>
      </c>
      <c r="D3822" s="48" t="str">
        <f ca="1">IF(IF($H3822="","",INDEX([1]NKC!$D$10:$D$5007,$H3822))=$C$8,IF($H3822="","",INDEX([1]NKC!$E$10:$E$5007,$H3822)),IF($H3822="","",INDEX([1]NKC!$D$10:$D$5007,$H3822)))</f>
        <v/>
      </c>
      <c r="E3822" s="49" t="str">
        <f ca="1">IF(IF($H3822="","",INDEX([1]NKC!$E$10:$E$5007,$H3822))=$C$8,"",IF($H3822="","",INDEX([1]NKC!$F$10:$F$5007,$H3822)))</f>
        <v/>
      </c>
      <c r="F3822" s="55" t="str">
        <f ca="1">IF(IF($H3822="","",INDEX([1]NKC!$D$10:$D$5007,$H3822))=$C$8,"",IF($H3822="","",INDEX([1]NKC!$F$10:$F$5007,$H3822)))</f>
        <v/>
      </c>
      <c r="G3822" s="50">
        <f ca="1">IF(SUM(E3822:F3822)=0,0,$G$11+SUM(E$12:$E3822)-SUM(F$12:$F3822))</f>
        <v>0</v>
      </c>
      <c r="H3822" s="51" t="str">
        <f ca="1">IF(IF(TYPE(MATCH($C$8,OFFSET([1]NKC!$D$10,H3821,0):'[1]NKC'!$D$5007,0)+H3821)=16,"",MATCH($C$8,OFFSET([1]NKC!$D$10,H3821,0):'[1]NKC'!$D$5007,0)+H3821)&lt;IF(TYPE(MATCH($C$8,OFFSET([1]NKC!$E$10,H3821,0):'[1]NKC'!$E$5007,0)+H3821)=16,"",MATCH($C$8,OFFSET([1]NKC!$E$10,H3821,0):'[1]NKC'!$E$5007,0)+H3821),IF(TYPE(MATCH($C$8,OFFSET([1]NKC!$D$10,H3821,0):'[1]NKC'!$D$5007,0)+H3821)=16,"",MATCH($C$8,OFFSET([1]NKC!$D$10,H3821,0):'[1]NKC'!$D$5007,0)+H3821),IF(TYPE(MATCH($C$8,OFFSET([1]NKC!$E$10,H3821,0):'[1]NKC'!$E$5007,0)+H3821)=16,"",MATCH($C$8,OFFSET([1]NKC!$E$10,H3821,0):'[1]NKC'!$E$5007,0)+H3821))</f>
        <v/>
      </c>
    </row>
    <row r="3823" spans="1:8" s="52" customFormat="1" ht="14.25" hidden="1">
      <c r="A3823" s="45" t="str">
        <f ca="1">IF($H3823="","",INDEX([1]NKC!$A$10:$A$5007,$H3823))</f>
        <v/>
      </c>
      <c r="B3823" s="46" t="str">
        <f ca="1">IF($H3823="","",INDEX([1]NKC!$B$10:$B$5007,$H3823))</f>
        <v/>
      </c>
      <c r="C3823" s="47" t="str">
        <f ca="1">IF($H3823="","",INDEX([1]NKC!$C$10:$C$5007,$H3823))</f>
        <v/>
      </c>
      <c r="D3823" s="48" t="str">
        <f ca="1">IF(IF($H3823="","",INDEX([1]NKC!$D$10:$D$5007,$H3823))=$C$8,IF($H3823="","",INDEX([1]NKC!$E$10:$E$5007,$H3823)),IF($H3823="","",INDEX([1]NKC!$D$10:$D$5007,$H3823)))</f>
        <v/>
      </c>
      <c r="E3823" s="49" t="str">
        <f ca="1">IF(IF($H3823="","",INDEX([1]NKC!$E$10:$E$5007,$H3823))=$C$8,"",IF($H3823="","",INDEX([1]NKC!$F$10:$F$5007,$H3823)))</f>
        <v/>
      </c>
      <c r="F3823" s="55" t="str">
        <f ca="1">IF(IF($H3823="","",INDEX([1]NKC!$D$10:$D$5007,$H3823))=$C$8,"",IF($H3823="","",INDEX([1]NKC!$F$10:$F$5007,$H3823)))</f>
        <v/>
      </c>
      <c r="G3823" s="50">
        <f ca="1">IF(SUM(E3823:F3823)=0,0,$G$11+SUM(E$12:$E3823)-SUM(F$12:$F3823))</f>
        <v>0</v>
      </c>
      <c r="H3823" s="51" t="str">
        <f ca="1">IF(IF(TYPE(MATCH($C$8,OFFSET([1]NKC!$D$10,H3822,0):'[1]NKC'!$D$5007,0)+H3822)=16,"",MATCH($C$8,OFFSET([1]NKC!$D$10,H3822,0):'[1]NKC'!$D$5007,0)+H3822)&lt;IF(TYPE(MATCH($C$8,OFFSET([1]NKC!$E$10,H3822,0):'[1]NKC'!$E$5007,0)+H3822)=16,"",MATCH($C$8,OFFSET([1]NKC!$E$10,H3822,0):'[1]NKC'!$E$5007,0)+H3822),IF(TYPE(MATCH($C$8,OFFSET([1]NKC!$D$10,H3822,0):'[1]NKC'!$D$5007,0)+H3822)=16,"",MATCH($C$8,OFFSET([1]NKC!$D$10,H3822,0):'[1]NKC'!$D$5007,0)+H3822),IF(TYPE(MATCH($C$8,OFFSET([1]NKC!$E$10,H3822,0):'[1]NKC'!$E$5007,0)+H3822)=16,"",MATCH($C$8,OFFSET([1]NKC!$E$10,H3822,0):'[1]NKC'!$E$5007,0)+H3822))</f>
        <v/>
      </c>
    </row>
    <row r="3824" spans="1:8" s="52" customFormat="1" ht="14.25" hidden="1">
      <c r="A3824" s="45" t="str">
        <f ca="1">IF($H3824="","",INDEX([1]NKC!$A$10:$A$5007,$H3824))</f>
        <v/>
      </c>
      <c r="B3824" s="46" t="str">
        <f ca="1">IF($H3824="","",INDEX([1]NKC!$B$10:$B$5007,$H3824))</f>
        <v/>
      </c>
      <c r="C3824" s="47" t="str">
        <f ca="1">IF($H3824="","",INDEX([1]NKC!$C$10:$C$5007,$H3824))</f>
        <v/>
      </c>
      <c r="D3824" s="48" t="str">
        <f ca="1">IF(IF($H3824="","",INDEX([1]NKC!$D$10:$D$5007,$H3824))=$C$8,IF($H3824="","",INDEX([1]NKC!$E$10:$E$5007,$H3824)),IF($H3824="","",INDEX([1]NKC!$D$10:$D$5007,$H3824)))</f>
        <v/>
      </c>
      <c r="E3824" s="49" t="str">
        <f ca="1">IF(IF($H3824="","",INDEX([1]NKC!$E$10:$E$5007,$H3824))=$C$8,"",IF($H3824="","",INDEX([1]NKC!$F$10:$F$5007,$H3824)))</f>
        <v/>
      </c>
      <c r="F3824" s="55" t="str">
        <f ca="1">IF(IF($H3824="","",INDEX([1]NKC!$D$10:$D$5007,$H3824))=$C$8,"",IF($H3824="","",INDEX([1]NKC!$F$10:$F$5007,$H3824)))</f>
        <v/>
      </c>
      <c r="G3824" s="50">
        <f ca="1">IF(SUM(E3824:F3824)=0,0,$G$11+SUM(E$12:$E3824)-SUM(F$12:$F3824))</f>
        <v>0</v>
      </c>
      <c r="H3824" s="51" t="str">
        <f ca="1">IF(IF(TYPE(MATCH($C$8,OFFSET([1]NKC!$D$10,H3823,0):'[1]NKC'!$D$5007,0)+H3823)=16,"",MATCH($C$8,OFFSET([1]NKC!$D$10,H3823,0):'[1]NKC'!$D$5007,0)+H3823)&lt;IF(TYPE(MATCH($C$8,OFFSET([1]NKC!$E$10,H3823,0):'[1]NKC'!$E$5007,0)+H3823)=16,"",MATCH($C$8,OFFSET([1]NKC!$E$10,H3823,0):'[1]NKC'!$E$5007,0)+H3823),IF(TYPE(MATCH($C$8,OFFSET([1]NKC!$D$10,H3823,0):'[1]NKC'!$D$5007,0)+H3823)=16,"",MATCH($C$8,OFFSET([1]NKC!$D$10,H3823,0):'[1]NKC'!$D$5007,0)+H3823),IF(TYPE(MATCH($C$8,OFFSET([1]NKC!$E$10,H3823,0):'[1]NKC'!$E$5007,0)+H3823)=16,"",MATCH($C$8,OFFSET([1]NKC!$E$10,H3823,0):'[1]NKC'!$E$5007,0)+H3823))</f>
        <v/>
      </c>
    </row>
    <row r="3825" spans="1:8" s="52" customFormat="1" ht="14.25" hidden="1">
      <c r="A3825" s="45" t="str">
        <f ca="1">IF($H3825="","",INDEX([1]NKC!$A$10:$A$5007,$H3825))</f>
        <v/>
      </c>
      <c r="B3825" s="46" t="str">
        <f ca="1">IF($H3825="","",INDEX([1]NKC!$B$10:$B$5007,$H3825))</f>
        <v/>
      </c>
      <c r="C3825" s="47" t="str">
        <f ca="1">IF($H3825="","",INDEX([1]NKC!$C$10:$C$5007,$H3825))</f>
        <v/>
      </c>
      <c r="D3825" s="48" t="str">
        <f ca="1">IF(IF($H3825="","",INDEX([1]NKC!$D$10:$D$5007,$H3825))=$C$8,IF($H3825="","",INDEX([1]NKC!$E$10:$E$5007,$H3825)),IF($H3825="","",INDEX([1]NKC!$D$10:$D$5007,$H3825)))</f>
        <v/>
      </c>
      <c r="E3825" s="49" t="str">
        <f ca="1">IF(IF($H3825="","",INDEX([1]NKC!$E$10:$E$5007,$H3825))=$C$8,"",IF($H3825="","",INDEX([1]NKC!$F$10:$F$5007,$H3825)))</f>
        <v/>
      </c>
      <c r="F3825" s="55" t="str">
        <f ca="1">IF(IF($H3825="","",INDEX([1]NKC!$D$10:$D$5007,$H3825))=$C$8,"",IF($H3825="","",INDEX([1]NKC!$F$10:$F$5007,$H3825)))</f>
        <v/>
      </c>
      <c r="G3825" s="50">
        <f ca="1">IF(SUM(E3825:F3825)=0,0,$G$11+SUM(E$12:$E3825)-SUM(F$12:$F3825))</f>
        <v>0</v>
      </c>
      <c r="H3825" s="51" t="str">
        <f ca="1">IF(IF(TYPE(MATCH($C$8,OFFSET([1]NKC!$D$10,H3824,0):'[1]NKC'!$D$5007,0)+H3824)=16,"",MATCH($C$8,OFFSET([1]NKC!$D$10,H3824,0):'[1]NKC'!$D$5007,0)+H3824)&lt;IF(TYPE(MATCH($C$8,OFFSET([1]NKC!$E$10,H3824,0):'[1]NKC'!$E$5007,0)+H3824)=16,"",MATCH($C$8,OFFSET([1]NKC!$E$10,H3824,0):'[1]NKC'!$E$5007,0)+H3824),IF(TYPE(MATCH($C$8,OFFSET([1]NKC!$D$10,H3824,0):'[1]NKC'!$D$5007,0)+H3824)=16,"",MATCH($C$8,OFFSET([1]NKC!$D$10,H3824,0):'[1]NKC'!$D$5007,0)+H3824),IF(TYPE(MATCH($C$8,OFFSET([1]NKC!$E$10,H3824,0):'[1]NKC'!$E$5007,0)+H3824)=16,"",MATCH($C$8,OFFSET([1]NKC!$E$10,H3824,0):'[1]NKC'!$E$5007,0)+H3824))</f>
        <v/>
      </c>
    </row>
    <row r="3826" spans="1:8" s="52" customFormat="1" ht="14.25" hidden="1">
      <c r="A3826" s="45" t="str">
        <f ca="1">IF($H3826="","",INDEX([1]NKC!$A$10:$A$5007,$H3826))</f>
        <v/>
      </c>
      <c r="B3826" s="46" t="str">
        <f ca="1">IF($H3826="","",INDEX([1]NKC!$B$10:$B$5007,$H3826))</f>
        <v/>
      </c>
      <c r="C3826" s="47" t="str">
        <f ca="1">IF($H3826="","",INDEX([1]NKC!$C$10:$C$5007,$H3826))</f>
        <v/>
      </c>
      <c r="D3826" s="48" t="str">
        <f ca="1">IF(IF($H3826="","",INDEX([1]NKC!$D$10:$D$5007,$H3826))=$C$8,IF($H3826="","",INDEX([1]NKC!$E$10:$E$5007,$H3826)),IF($H3826="","",INDEX([1]NKC!$D$10:$D$5007,$H3826)))</f>
        <v/>
      </c>
      <c r="E3826" s="49" t="str">
        <f ca="1">IF(IF($H3826="","",INDEX([1]NKC!$E$10:$E$5007,$H3826))=$C$8,"",IF($H3826="","",INDEX([1]NKC!$F$10:$F$5007,$H3826)))</f>
        <v/>
      </c>
      <c r="F3826" s="55" t="str">
        <f ca="1">IF(IF($H3826="","",INDEX([1]NKC!$D$10:$D$5007,$H3826))=$C$8,"",IF($H3826="","",INDEX([1]NKC!$F$10:$F$5007,$H3826)))</f>
        <v/>
      </c>
      <c r="G3826" s="50">
        <f ca="1">IF(SUM(E3826:F3826)=0,0,$G$11+SUM(E$12:$E3826)-SUM(F$12:$F3826))</f>
        <v>0</v>
      </c>
      <c r="H3826" s="51" t="str">
        <f ca="1">IF(IF(TYPE(MATCH($C$8,OFFSET([1]NKC!$D$10,H3825,0):'[1]NKC'!$D$5007,0)+H3825)=16,"",MATCH($C$8,OFFSET([1]NKC!$D$10,H3825,0):'[1]NKC'!$D$5007,0)+H3825)&lt;IF(TYPE(MATCH($C$8,OFFSET([1]NKC!$E$10,H3825,0):'[1]NKC'!$E$5007,0)+H3825)=16,"",MATCH($C$8,OFFSET([1]NKC!$E$10,H3825,0):'[1]NKC'!$E$5007,0)+H3825),IF(TYPE(MATCH($C$8,OFFSET([1]NKC!$D$10,H3825,0):'[1]NKC'!$D$5007,0)+H3825)=16,"",MATCH($C$8,OFFSET([1]NKC!$D$10,H3825,0):'[1]NKC'!$D$5007,0)+H3825),IF(TYPE(MATCH($C$8,OFFSET([1]NKC!$E$10,H3825,0):'[1]NKC'!$E$5007,0)+H3825)=16,"",MATCH($C$8,OFFSET([1]NKC!$E$10,H3825,0):'[1]NKC'!$E$5007,0)+H3825))</f>
        <v/>
      </c>
    </row>
    <row r="3827" spans="1:8" s="52" customFormat="1" ht="14.25" hidden="1">
      <c r="A3827" s="45" t="str">
        <f ca="1">IF($H3827="","",INDEX([1]NKC!$A$10:$A$5007,$H3827))</f>
        <v/>
      </c>
      <c r="B3827" s="46" t="str">
        <f ca="1">IF($H3827="","",INDEX([1]NKC!$B$10:$B$5007,$H3827))</f>
        <v/>
      </c>
      <c r="C3827" s="47" t="str">
        <f ca="1">IF($H3827="","",INDEX([1]NKC!$C$10:$C$5007,$H3827))</f>
        <v/>
      </c>
      <c r="D3827" s="48" t="str">
        <f ca="1">IF(IF($H3827="","",INDEX([1]NKC!$D$10:$D$5007,$H3827))=$C$8,IF($H3827="","",INDEX([1]NKC!$E$10:$E$5007,$H3827)),IF($H3827="","",INDEX([1]NKC!$D$10:$D$5007,$H3827)))</f>
        <v/>
      </c>
      <c r="E3827" s="49" t="str">
        <f ca="1">IF(IF($H3827="","",INDEX([1]NKC!$E$10:$E$5007,$H3827))=$C$8,"",IF($H3827="","",INDEX([1]NKC!$F$10:$F$5007,$H3827)))</f>
        <v/>
      </c>
      <c r="F3827" s="55" t="str">
        <f ca="1">IF(IF($H3827="","",INDEX([1]NKC!$D$10:$D$5007,$H3827))=$C$8,"",IF($H3827="","",INDEX([1]NKC!$F$10:$F$5007,$H3827)))</f>
        <v/>
      </c>
      <c r="G3827" s="50">
        <f ca="1">IF(SUM(E3827:F3827)=0,0,$G$11+SUM(E$12:$E3827)-SUM(F$12:$F3827))</f>
        <v>0</v>
      </c>
      <c r="H3827" s="51" t="str">
        <f ca="1">IF(IF(TYPE(MATCH($C$8,OFFSET([1]NKC!$D$10,H3826,0):'[1]NKC'!$D$5007,0)+H3826)=16,"",MATCH($C$8,OFFSET([1]NKC!$D$10,H3826,0):'[1]NKC'!$D$5007,0)+H3826)&lt;IF(TYPE(MATCH($C$8,OFFSET([1]NKC!$E$10,H3826,0):'[1]NKC'!$E$5007,0)+H3826)=16,"",MATCH($C$8,OFFSET([1]NKC!$E$10,H3826,0):'[1]NKC'!$E$5007,0)+H3826),IF(TYPE(MATCH($C$8,OFFSET([1]NKC!$D$10,H3826,0):'[1]NKC'!$D$5007,0)+H3826)=16,"",MATCH($C$8,OFFSET([1]NKC!$D$10,H3826,0):'[1]NKC'!$D$5007,0)+H3826),IF(TYPE(MATCH($C$8,OFFSET([1]NKC!$E$10,H3826,0):'[1]NKC'!$E$5007,0)+H3826)=16,"",MATCH($C$8,OFFSET([1]NKC!$E$10,H3826,0):'[1]NKC'!$E$5007,0)+H3826))</f>
        <v/>
      </c>
    </row>
    <row r="3828" spans="1:8" s="52" customFormat="1" ht="14.25" hidden="1">
      <c r="A3828" s="45" t="str">
        <f ca="1">IF($H3828="","",INDEX([1]NKC!$A$10:$A$5007,$H3828))</f>
        <v/>
      </c>
      <c r="B3828" s="46" t="str">
        <f ca="1">IF($H3828="","",INDEX([1]NKC!$B$10:$B$5007,$H3828))</f>
        <v/>
      </c>
      <c r="C3828" s="47" t="str">
        <f ca="1">IF($H3828="","",INDEX([1]NKC!$C$10:$C$5007,$H3828))</f>
        <v/>
      </c>
      <c r="D3828" s="48" t="str">
        <f ca="1">IF(IF($H3828="","",INDEX([1]NKC!$D$10:$D$5007,$H3828))=$C$8,IF($H3828="","",INDEX([1]NKC!$E$10:$E$5007,$H3828)),IF($H3828="","",INDEX([1]NKC!$D$10:$D$5007,$H3828)))</f>
        <v/>
      </c>
      <c r="E3828" s="49" t="str">
        <f ca="1">IF(IF($H3828="","",INDEX([1]NKC!$E$10:$E$5007,$H3828))=$C$8,"",IF($H3828="","",INDEX([1]NKC!$F$10:$F$5007,$H3828)))</f>
        <v/>
      </c>
      <c r="F3828" s="55" t="str">
        <f ca="1">IF(IF($H3828="","",INDEX([1]NKC!$D$10:$D$5007,$H3828))=$C$8,"",IF($H3828="","",INDEX([1]NKC!$F$10:$F$5007,$H3828)))</f>
        <v/>
      </c>
      <c r="G3828" s="50">
        <f ca="1">IF(SUM(E3828:F3828)=0,0,$G$11+SUM(E$12:$E3828)-SUM(F$12:$F3828))</f>
        <v>0</v>
      </c>
      <c r="H3828" s="51" t="str">
        <f ca="1">IF(IF(TYPE(MATCH($C$8,OFFSET([1]NKC!$D$10,H3827,0):'[1]NKC'!$D$5007,0)+H3827)=16,"",MATCH($C$8,OFFSET([1]NKC!$D$10,H3827,0):'[1]NKC'!$D$5007,0)+H3827)&lt;IF(TYPE(MATCH($C$8,OFFSET([1]NKC!$E$10,H3827,0):'[1]NKC'!$E$5007,0)+H3827)=16,"",MATCH($C$8,OFFSET([1]NKC!$E$10,H3827,0):'[1]NKC'!$E$5007,0)+H3827),IF(TYPE(MATCH($C$8,OFFSET([1]NKC!$D$10,H3827,0):'[1]NKC'!$D$5007,0)+H3827)=16,"",MATCH($C$8,OFFSET([1]NKC!$D$10,H3827,0):'[1]NKC'!$D$5007,0)+H3827),IF(TYPE(MATCH($C$8,OFFSET([1]NKC!$E$10,H3827,0):'[1]NKC'!$E$5007,0)+H3827)=16,"",MATCH($C$8,OFFSET([1]NKC!$E$10,H3827,0):'[1]NKC'!$E$5007,0)+H3827))</f>
        <v/>
      </c>
    </row>
    <row r="3829" spans="1:8" s="52" customFormat="1" ht="14.25" hidden="1">
      <c r="A3829" s="45" t="str">
        <f ca="1">IF($H3829="","",INDEX([1]NKC!$A$10:$A$5007,$H3829))</f>
        <v/>
      </c>
      <c r="B3829" s="46" t="str">
        <f ca="1">IF($H3829="","",INDEX([1]NKC!$B$10:$B$5007,$H3829))</f>
        <v/>
      </c>
      <c r="C3829" s="47" t="str">
        <f ca="1">IF($H3829="","",INDEX([1]NKC!$C$10:$C$5007,$H3829))</f>
        <v/>
      </c>
      <c r="D3829" s="48" t="str">
        <f ca="1">IF(IF($H3829="","",INDEX([1]NKC!$D$10:$D$5007,$H3829))=$C$8,IF($H3829="","",INDEX([1]NKC!$E$10:$E$5007,$H3829)),IF($H3829="","",INDEX([1]NKC!$D$10:$D$5007,$H3829)))</f>
        <v/>
      </c>
      <c r="E3829" s="49" t="str">
        <f ca="1">IF(IF($H3829="","",INDEX([1]NKC!$E$10:$E$5007,$H3829))=$C$8,"",IF($H3829="","",INDEX([1]NKC!$F$10:$F$5007,$H3829)))</f>
        <v/>
      </c>
      <c r="F3829" s="55" t="str">
        <f ca="1">IF(IF($H3829="","",INDEX([1]NKC!$D$10:$D$5007,$H3829))=$C$8,"",IF($H3829="","",INDEX([1]NKC!$F$10:$F$5007,$H3829)))</f>
        <v/>
      </c>
      <c r="G3829" s="50">
        <f ca="1">IF(SUM(E3829:F3829)=0,0,$G$11+SUM(E$12:$E3829)-SUM(F$12:$F3829))</f>
        <v>0</v>
      </c>
      <c r="H3829" s="51" t="str">
        <f ca="1">IF(IF(TYPE(MATCH($C$8,OFFSET([1]NKC!$D$10,H3828,0):'[1]NKC'!$D$5007,0)+H3828)=16,"",MATCH($C$8,OFFSET([1]NKC!$D$10,H3828,0):'[1]NKC'!$D$5007,0)+H3828)&lt;IF(TYPE(MATCH($C$8,OFFSET([1]NKC!$E$10,H3828,0):'[1]NKC'!$E$5007,0)+H3828)=16,"",MATCH($C$8,OFFSET([1]NKC!$E$10,H3828,0):'[1]NKC'!$E$5007,0)+H3828),IF(TYPE(MATCH($C$8,OFFSET([1]NKC!$D$10,H3828,0):'[1]NKC'!$D$5007,0)+H3828)=16,"",MATCH($C$8,OFFSET([1]NKC!$D$10,H3828,0):'[1]NKC'!$D$5007,0)+H3828),IF(TYPE(MATCH($C$8,OFFSET([1]NKC!$E$10,H3828,0):'[1]NKC'!$E$5007,0)+H3828)=16,"",MATCH($C$8,OFFSET([1]NKC!$E$10,H3828,0):'[1]NKC'!$E$5007,0)+H3828))</f>
        <v/>
      </c>
    </row>
    <row r="3830" spans="1:8" s="52" customFormat="1" ht="14.25" hidden="1">
      <c r="A3830" s="45" t="str">
        <f ca="1">IF($H3830="","",INDEX([1]NKC!$A$10:$A$5007,$H3830))</f>
        <v/>
      </c>
      <c r="B3830" s="46" t="str">
        <f ca="1">IF($H3830="","",INDEX([1]NKC!$B$10:$B$5007,$H3830))</f>
        <v/>
      </c>
      <c r="C3830" s="47" t="str">
        <f ca="1">IF($H3830="","",INDEX([1]NKC!$C$10:$C$5007,$H3830))</f>
        <v/>
      </c>
      <c r="D3830" s="48" t="str">
        <f ca="1">IF(IF($H3830="","",INDEX([1]NKC!$D$10:$D$5007,$H3830))=$C$8,IF($H3830="","",INDEX([1]NKC!$E$10:$E$5007,$H3830)),IF($H3830="","",INDEX([1]NKC!$D$10:$D$5007,$H3830)))</f>
        <v/>
      </c>
      <c r="E3830" s="49" t="str">
        <f ca="1">IF(IF($H3830="","",INDEX([1]NKC!$E$10:$E$5007,$H3830))=$C$8,"",IF($H3830="","",INDEX([1]NKC!$F$10:$F$5007,$H3830)))</f>
        <v/>
      </c>
      <c r="F3830" s="55" t="str">
        <f ca="1">IF(IF($H3830="","",INDEX([1]NKC!$D$10:$D$5007,$H3830))=$C$8,"",IF($H3830="","",INDEX([1]NKC!$F$10:$F$5007,$H3830)))</f>
        <v/>
      </c>
      <c r="G3830" s="50">
        <f ca="1">IF(SUM(E3830:F3830)=0,0,$G$11+SUM(E$12:$E3830)-SUM(F$12:$F3830))</f>
        <v>0</v>
      </c>
      <c r="H3830" s="51" t="str">
        <f ca="1">IF(IF(TYPE(MATCH($C$8,OFFSET([1]NKC!$D$10,H3829,0):'[1]NKC'!$D$5007,0)+H3829)=16,"",MATCH($C$8,OFFSET([1]NKC!$D$10,H3829,0):'[1]NKC'!$D$5007,0)+H3829)&lt;IF(TYPE(MATCH($C$8,OFFSET([1]NKC!$E$10,H3829,0):'[1]NKC'!$E$5007,0)+H3829)=16,"",MATCH($C$8,OFFSET([1]NKC!$E$10,H3829,0):'[1]NKC'!$E$5007,0)+H3829),IF(TYPE(MATCH($C$8,OFFSET([1]NKC!$D$10,H3829,0):'[1]NKC'!$D$5007,0)+H3829)=16,"",MATCH($C$8,OFFSET([1]NKC!$D$10,H3829,0):'[1]NKC'!$D$5007,0)+H3829),IF(TYPE(MATCH($C$8,OFFSET([1]NKC!$E$10,H3829,0):'[1]NKC'!$E$5007,0)+H3829)=16,"",MATCH($C$8,OFFSET([1]NKC!$E$10,H3829,0):'[1]NKC'!$E$5007,0)+H3829))</f>
        <v/>
      </c>
    </row>
    <row r="3831" spans="1:8" s="52" customFormat="1" ht="14.25" hidden="1">
      <c r="A3831" s="45" t="str">
        <f ca="1">IF($H3831="","",INDEX([1]NKC!$A$10:$A$5007,$H3831))</f>
        <v/>
      </c>
      <c r="B3831" s="46" t="str">
        <f ca="1">IF($H3831="","",INDEX([1]NKC!$B$10:$B$5007,$H3831))</f>
        <v/>
      </c>
      <c r="C3831" s="47" t="str">
        <f ca="1">IF($H3831="","",INDEX([1]NKC!$C$10:$C$5007,$H3831))</f>
        <v/>
      </c>
      <c r="D3831" s="48" t="str">
        <f ca="1">IF(IF($H3831="","",INDEX([1]NKC!$D$10:$D$5007,$H3831))=$C$8,IF($H3831="","",INDEX([1]NKC!$E$10:$E$5007,$H3831)),IF($H3831="","",INDEX([1]NKC!$D$10:$D$5007,$H3831)))</f>
        <v/>
      </c>
      <c r="E3831" s="49" t="str">
        <f ca="1">IF(IF($H3831="","",INDEX([1]NKC!$E$10:$E$5007,$H3831))=$C$8,"",IF($H3831="","",INDEX([1]NKC!$F$10:$F$5007,$H3831)))</f>
        <v/>
      </c>
      <c r="F3831" s="55" t="str">
        <f ca="1">IF(IF($H3831="","",INDEX([1]NKC!$D$10:$D$5007,$H3831))=$C$8,"",IF($H3831="","",INDEX([1]NKC!$F$10:$F$5007,$H3831)))</f>
        <v/>
      </c>
      <c r="G3831" s="50">
        <f ca="1">IF(SUM(E3831:F3831)=0,0,$G$11+SUM(E$12:$E3831)-SUM(F$12:$F3831))</f>
        <v>0</v>
      </c>
      <c r="H3831" s="51" t="str">
        <f ca="1">IF(IF(TYPE(MATCH($C$8,OFFSET([1]NKC!$D$10,H3830,0):'[1]NKC'!$D$5007,0)+H3830)=16,"",MATCH($C$8,OFFSET([1]NKC!$D$10,H3830,0):'[1]NKC'!$D$5007,0)+H3830)&lt;IF(TYPE(MATCH($C$8,OFFSET([1]NKC!$E$10,H3830,0):'[1]NKC'!$E$5007,0)+H3830)=16,"",MATCH($C$8,OFFSET([1]NKC!$E$10,H3830,0):'[1]NKC'!$E$5007,0)+H3830),IF(TYPE(MATCH($C$8,OFFSET([1]NKC!$D$10,H3830,0):'[1]NKC'!$D$5007,0)+H3830)=16,"",MATCH($C$8,OFFSET([1]NKC!$D$10,H3830,0):'[1]NKC'!$D$5007,0)+H3830),IF(TYPE(MATCH($C$8,OFFSET([1]NKC!$E$10,H3830,0):'[1]NKC'!$E$5007,0)+H3830)=16,"",MATCH($C$8,OFFSET([1]NKC!$E$10,H3830,0):'[1]NKC'!$E$5007,0)+H3830))</f>
        <v/>
      </c>
    </row>
    <row r="3832" spans="1:8" s="52" customFormat="1" ht="14.25" hidden="1">
      <c r="A3832" s="45" t="str">
        <f ca="1">IF($H3832="","",INDEX([1]NKC!$A$10:$A$5007,$H3832))</f>
        <v/>
      </c>
      <c r="B3832" s="46" t="str">
        <f ca="1">IF($H3832="","",INDEX([1]NKC!$B$10:$B$5007,$H3832))</f>
        <v/>
      </c>
      <c r="C3832" s="47" t="str">
        <f ca="1">IF($H3832="","",INDEX([1]NKC!$C$10:$C$5007,$H3832))</f>
        <v/>
      </c>
      <c r="D3832" s="48" t="str">
        <f ca="1">IF(IF($H3832="","",INDEX([1]NKC!$D$10:$D$5007,$H3832))=$C$8,IF($H3832="","",INDEX([1]NKC!$E$10:$E$5007,$H3832)),IF($H3832="","",INDEX([1]NKC!$D$10:$D$5007,$H3832)))</f>
        <v/>
      </c>
      <c r="E3832" s="49" t="str">
        <f ca="1">IF(IF($H3832="","",INDEX([1]NKC!$E$10:$E$5007,$H3832))=$C$8,"",IF($H3832="","",INDEX([1]NKC!$F$10:$F$5007,$H3832)))</f>
        <v/>
      </c>
      <c r="F3832" s="55" t="str">
        <f ca="1">IF(IF($H3832="","",INDEX([1]NKC!$D$10:$D$5007,$H3832))=$C$8,"",IF($H3832="","",INDEX([1]NKC!$F$10:$F$5007,$H3832)))</f>
        <v/>
      </c>
      <c r="G3832" s="50">
        <f ca="1">IF(SUM(E3832:F3832)=0,0,$G$11+SUM(E$12:$E3832)-SUM(F$12:$F3832))</f>
        <v>0</v>
      </c>
      <c r="H3832" s="51" t="str">
        <f ca="1">IF(IF(TYPE(MATCH($C$8,OFFSET([1]NKC!$D$10,H3831,0):'[1]NKC'!$D$5007,0)+H3831)=16,"",MATCH($C$8,OFFSET([1]NKC!$D$10,H3831,0):'[1]NKC'!$D$5007,0)+H3831)&lt;IF(TYPE(MATCH($C$8,OFFSET([1]NKC!$E$10,H3831,0):'[1]NKC'!$E$5007,0)+H3831)=16,"",MATCH($C$8,OFFSET([1]NKC!$E$10,H3831,0):'[1]NKC'!$E$5007,0)+H3831),IF(TYPE(MATCH($C$8,OFFSET([1]NKC!$D$10,H3831,0):'[1]NKC'!$D$5007,0)+H3831)=16,"",MATCH($C$8,OFFSET([1]NKC!$D$10,H3831,0):'[1]NKC'!$D$5007,0)+H3831),IF(TYPE(MATCH($C$8,OFFSET([1]NKC!$E$10,H3831,0):'[1]NKC'!$E$5007,0)+H3831)=16,"",MATCH($C$8,OFFSET([1]NKC!$E$10,H3831,0):'[1]NKC'!$E$5007,0)+H3831))</f>
        <v/>
      </c>
    </row>
    <row r="3833" spans="1:8" s="52" customFormat="1" ht="14.25" hidden="1">
      <c r="A3833" s="45" t="str">
        <f ca="1">IF($H3833="","",INDEX([1]NKC!$A$10:$A$5007,$H3833))</f>
        <v/>
      </c>
      <c r="B3833" s="46" t="str">
        <f ca="1">IF($H3833="","",INDEX([1]NKC!$B$10:$B$5007,$H3833))</f>
        <v/>
      </c>
      <c r="C3833" s="47" t="str">
        <f ca="1">IF($H3833="","",INDEX([1]NKC!$C$10:$C$5007,$H3833))</f>
        <v/>
      </c>
      <c r="D3833" s="48" t="str">
        <f ca="1">IF(IF($H3833="","",INDEX([1]NKC!$D$10:$D$5007,$H3833))=$C$8,IF($H3833="","",INDEX([1]NKC!$E$10:$E$5007,$H3833)),IF($H3833="","",INDEX([1]NKC!$D$10:$D$5007,$H3833)))</f>
        <v/>
      </c>
      <c r="E3833" s="49" t="str">
        <f ca="1">IF(IF($H3833="","",INDEX([1]NKC!$E$10:$E$5007,$H3833))=$C$8,"",IF($H3833="","",INDEX([1]NKC!$F$10:$F$5007,$H3833)))</f>
        <v/>
      </c>
      <c r="F3833" s="55" t="str">
        <f ca="1">IF(IF($H3833="","",INDEX([1]NKC!$D$10:$D$5007,$H3833))=$C$8,"",IF($H3833="","",INDEX([1]NKC!$F$10:$F$5007,$H3833)))</f>
        <v/>
      </c>
      <c r="G3833" s="50">
        <f ca="1">IF(SUM(E3833:F3833)=0,0,$G$11+SUM(E$12:$E3833)-SUM(F$12:$F3833))</f>
        <v>0</v>
      </c>
      <c r="H3833" s="51" t="str">
        <f ca="1">IF(IF(TYPE(MATCH($C$8,OFFSET([1]NKC!$D$10,H3832,0):'[1]NKC'!$D$5007,0)+H3832)=16,"",MATCH($C$8,OFFSET([1]NKC!$D$10,H3832,0):'[1]NKC'!$D$5007,0)+H3832)&lt;IF(TYPE(MATCH($C$8,OFFSET([1]NKC!$E$10,H3832,0):'[1]NKC'!$E$5007,0)+H3832)=16,"",MATCH($C$8,OFFSET([1]NKC!$E$10,H3832,0):'[1]NKC'!$E$5007,0)+H3832),IF(TYPE(MATCH($C$8,OFFSET([1]NKC!$D$10,H3832,0):'[1]NKC'!$D$5007,0)+H3832)=16,"",MATCH($C$8,OFFSET([1]NKC!$D$10,H3832,0):'[1]NKC'!$D$5007,0)+H3832),IF(TYPE(MATCH($C$8,OFFSET([1]NKC!$E$10,H3832,0):'[1]NKC'!$E$5007,0)+H3832)=16,"",MATCH($C$8,OFFSET([1]NKC!$E$10,H3832,0):'[1]NKC'!$E$5007,0)+H3832))</f>
        <v/>
      </c>
    </row>
    <row r="3834" spans="1:8" s="52" customFormat="1" ht="14.25" hidden="1">
      <c r="A3834" s="45" t="str">
        <f ca="1">IF($H3834="","",INDEX([1]NKC!$A$10:$A$5007,$H3834))</f>
        <v/>
      </c>
      <c r="B3834" s="46" t="str">
        <f ca="1">IF($H3834="","",INDEX([1]NKC!$B$10:$B$5007,$H3834))</f>
        <v/>
      </c>
      <c r="C3834" s="47" t="str">
        <f ca="1">IF($H3834="","",INDEX([1]NKC!$C$10:$C$5007,$H3834))</f>
        <v/>
      </c>
      <c r="D3834" s="48" t="str">
        <f ca="1">IF(IF($H3834="","",INDEX([1]NKC!$D$10:$D$5007,$H3834))=$C$8,IF($H3834="","",INDEX([1]NKC!$E$10:$E$5007,$H3834)),IF($H3834="","",INDEX([1]NKC!$D$10:$D$5007,$H3834)))</f>
        <v/>
      </c>
      <c r="E3834" s="49" t="str">
        <f ca="1">IF(IF($H3834="","",INDEX([1]NKC!$E$10:$E$5007,$H3834))=$C$8,"",IF($H3834="","",INDEX([1]NKC!$F$10:$F$5007,$H3834)))</f>
        <v/>
      </c>
      <c r="F3834" s="55" t="str">
        <f ca="1">IF(IF($H3834="","",INDEX([1]NKC!$D$10:$D$5007,$H3834))=$C$8,"",IF($H3834="","",INDEX([1]NKC!$F$10:$F$5007,$H3834)))</f>
        <v/>
      </c>
      <c r="G3834" s="50">
        <f ca="1">IF(SUM(E3834:F3834)=0,0,$G$11+SUM(E$12:$E3834)-SUM(F$12:$F3834))</f>
        <v>0</v>
      </c>
      <c r="H3834" s="51" t="str">
        <f ca="1">IF(IF(TYPE(MATCH($C$8,OFFSET([1]NKC!$D$10,H3833,0):'[1]NKC'!$D$5007,0)+H3833)=16,"",MATCH($C$8,OFFSET([1]NKC!$D$10,H3833,0):'[1]NKC'!$D$5007,0)+H3833)&lt;IF(TYPE(MATCH($C$8,OFFSET([1]NKC!$E$10,H3833,0):'[1]NKC'!$E$5007,0)+H3833)=16,"",MATCH($C$8,OFFSET([1]NKC!$E$10,H3833,0):'[1]NKC'!$E$5007,0)+H3833),IF(TYPE(MATCH($C$8,OFFSET([1]NKC!$D$10,H3833,0):'[1]NKC'!$D$5007,0)+H3833)=16,"",MATCH($C$8,OFFSET([1]NKC!$D$10,H3833,0):'[1]NKC'!$D$5007,0)+H3833),IF(TYPE(MATCH($C$8,OFFSET([1]NKC!$E$10,H3833,0):'[1]NKC'!$E$5007,0)+H3833)=16,"",MATCH($C$8,OFFSET([1]NKC!$E$10,H3833,0):'[1]NKC'!$E$5007,0)+H3833))</f>
        <v/>
      </c>
    </row>
    <row r="3835" spans="1:8" s="52" customFormat="1" ht="14.25" hidden="1">
      <c r="A3835" s="45" t="str">
        <f ca="1">IF($H3835="","",INDEX([1]NKC!$A$10:$A$5007,$H3835))</f>
        <v/>
      </c>
      <c r="B3835" s="46" t="str">
        <f ca="1">IF($H3835="","",INDEX([1]NKC!$B$10:$B$5007,$H3835))</f>
        <v/>
      </c>
      <c r="C3835" s="47" t="str">
        <f ca="1">IF($H3835="","",INDEX([1]NKC!$C$10:$C$5007,$H3835))</f>
        <v/>
      </c>
      <c r="D3835" s="48" t="str">
        <f ca="1">IF(IF($H3835="","",INDEX([1]NKC!$D$10:$D$5007,$H3835))=$C$8,IF($H3835="","",INDEX([1]NKC!$E$10:$E$5007,$H3835)),IF($H3835="","",INDEX([1]NKC!$D$10:$D$5007,$H3835)))</f>
        <v/>
      </c>
      <c r="E3835" s="49" t="str">
        <f ca="1">IF(IF($H3835="","",INDEX([1]NKC!$E$10:$E$5007,$H3835))=$C$8,"",IF($H3835="","",INDEX([1]NKC!$F$10:$F$5007,$H3835)))</f>
        <v/>
      </c>
      <c r="F3835" s="55" t="str">
        <f ca="1">IF(IF($H3835="","",INDEX([1]NKC!$D$10:$D$5007,$H3835))=$C$8,"",IF($H3835="","",INDEX([1]NKC!$F$10:$F$5007,$H3835)))</f>
        <v/>
      </c>
      <c r="G3835" s="50">
        <f ca="1">IF(SUM(E3835:F3835)=0,0,$G$11+SUM(E$12:$E3835)-SUM(F$12:$F3835))</f>
        <v>0</v>
      </c>
      <c r="H3835" s="51" t="str">
        <f ca="1">IF(IF(TYPE(MATCH($C$8,OFFSET([1]NKC!$D$10,H3834,0):'[1]NKC'!$D$5007,0)+H3834)=16,"",MATCH($C$8,OFFSET([1]NKC!$D$10,H3834,0):'[1]NKC'!$D$5007,0)+H3834)&lt;IF(TYPE(MATCH($C$8,OFFSET([1]NKC!$E$10,H3834,0):'[1]NKC'!$E$5007,0)+H3834)=16,"",MATCH($C$8,OFFSET([1]NKC!$E$10,H3834,0):'[1]NKC'!$E$5007,0)+H3834),IF(TYPE(MATCH($C$8,OFFSET([1]NKC!$D$10,H3834,0):'[1]NKC'!$D$5007,0)+H3834)=16,"",MATCH($C$8,OFFSET([1]NKC!$D$10,H3834,0):'[1]NKC'!$D$5007,0)+H3834),IF(TYPE(MATCH($C$8,OFFSET([1]NKC!$E$10,H3834,0):'[1]NKC'!$E$5007,0)+H3834)=16,"",MATCH($C$8,OFFSET([1]NKC!$E$10,H3834,0):'[1]NKC'!$E$5007,0)+H3834))</f>
        <v/>
      </c>
    </row>
    <row r="3836" spans="1:8" s="52" customFormat="1" ht="14.25" hidden="1">
      <c r="A3836" s="45" t="str">
        <f ca="1">IF($H3836="","",INDEX([1]NKC!$A$10:$A$5007,$H3836))</f>
        <v/>
      </c>
      <c r="B3836" s="46" t="str">
        <f ca="1">IF($H3836="","",INDEX([1]NKC!$B$10:$B$5007,$H3836))</f>
        <v/>
      </c>
      <c r="C3836" s="47" t="str">
        <f ca="1">IF($H3836="","",INDEX([1]NKC!$C$10:$C$5007,$H3836))</f>
        <v/>
      </c>
      <c r="D3836" s="48" t="str">
        <f ca="1">IF(IF($H3836="","",INDEX([1]NKC!$D$10:$D$5007,$H3836))=$C$8,IF($H3836="","",INDEX([1]NKC!$E$10:$E$5007,$H3836)),IF($H3836="","",INDEX([1]NKC!$D$10:$D$5007,$H3836)))</f>
        <v/>
      </c>
      <c r="E3836" s="49" t="str">
        <f ca="1">IF(IF($H3836="","",INDEX([1]NKC!$E$10:$E$5007,$H3836))=$C$8,"",IF($H3836="","",INDEX([1]NKC!$F$10:$F$5007,$H3836)))</f>
        <v/>
      </c>
      <c r="F3836" s="55" t="str">
        <f ca="1">IF(IF($H3836="","",INDEX([1]NKC!$D$10:$D$5007,$H3836))=$C$8,"",IF($H3836="","",INDEX([1]NKC!$F$10:$F$5007,$H3836)))</f>
        <v/>
      </c>
      <c r="G3836" s="50">
        <f ca="1">IF(SUM(E3836:F3836)=0,0,$G$11+SUM(E$12:$E3836)-SUM(F$12:$F3836))</f>
        <v>0</v>
      </c>
      <c r="H3836" s="51" t="str">
        <f ca="1">IF(IF(TYPE(MATCH($C$8,OFFSET([1]NKC!$D$10,H3835,0):'[1]NKC'!$D$5007,0)+H3835)=16,"",MATCH($C$8,OFFSET([1]NKC!$D$10,H3835,0):'[1]NKC'!$D$5007,0)+H3835)&lt;IF(TYPE(MATCH($C$8,OFFSET([1]NKC!$E$10,H3835,0):'[1]NKC'!$E$5007,0)+H3835)=16,"",MATCH($C$8,OFFSET([1]NKC!$E$10,H3835,0):'[1]NKC'!$E$5007,0)+H3835),IF(TYPE(MATCH($C$8,OFFSET([1]NKC!$D$10,H3835,0):'[1]NKC'!$D$5007,0)+H3835)=16,"",MATCH($C$8,OFFSET([1]NKC!$D$10,H3835,0):'[1]NKC'!$D$5007,0)+H3835),IF(TYPE(MATCH($C$8,OFFSET([1]NKC!$E$10,H3835,0):'[1]NKC'!$E$5007,0)+H3835)=16,"",MATCH($C$8,OFFSET([1]NKC!$E$10,H3835,0):'[1]NKC'!$E$5007,0)+H3835))</f>
        <v/>
      </c>
    </row>
    <row r="3837" spans="1:8" s="52" customFormat="1" ht="14.25" hidden="1">
      <c r="A3837" s="45" t="str">
        <f ca="1">IF($H3837="","",INDEX([1]NKC!$A$10:$A$5007,$H3837))</f>
        <v/>
      </c>
      <c r="B3837" s="46" t="str">
        <f ca="1">IF($H3837="","",INDEX([1]NKC!$B$10:$B$5007,$H3837))</f>
        <v/>
      </c>
      <c r="C3837" s="47" t="str">
        <f ca="1">IF($H3837="","",INDEX([1]NKC!$C$10:$C$5007,$H3837))</f>
        <v/>
      </c>
      <c r="D3837" s="48" t="str">
        <f ca="1">IF(IF($H3837="","",INDEX([1]NKC!$D$10:$D$5007,$H3837))=$C$8,IF($H3837="","",INDEX([1]NKC!$E$10:$E$5007,$H3837)),IF($H3837="","",INDEX([1]NKC!$D$10:$D$5007,$H3837)))</f>
        <v/>
      </c>
      <c r="E3837" s="49" t="str">
        <f ca="1">IF(IF($H3837="","",INDEX([1]NKC!$E$10:$E$5007,$H3837))=$C$8,"",IF($H3837="","",INDEX([1]NKC!$F$10:$F$5007,$H3837)))</f>
        <v/>
      </c>
      <c r="F3837" s="55" t="str">
        <f ca="1">IF(IF($H3837="","",INDEX([1]NKC!$D$10:$D$5007,$H3837))=$C$8,"",IF($H3837="","",INDEX([1]NKC!$F$10:$F$5007,$H3837)))</f>
        <v/>
      </c>
      <c r="G3837" s="50">
        <f ca="1">IF(SUM(E3837:F3837)=0,0,$G$11+SUM(E$12:$E3837)-SUM(F$12:$F3837))</f>
        <v>0</v>
      </c>
      <c r="H3837" s="51" t="str">
        <f ca="1">IF(IF(TYPE(MATCH($C$8,OFFSET([1]NKC!$D$10,H3836,0):'[1]NKC'!$D$5007,0)+H3836)=16,"",MATCH($C$8,OFFSET([1]NKC!$D$10,H3836,0):'[1]NKC'!$D$5007,0)+H3836)&lt;IF(TYPE(MATCH($C$8,OFFSET([1]NKC!$E$10,H3836,0):'[1]NKC'!$E$5007,0)+H3836)=16,"",MATCH($C$8,OFFSET([1]NKC!$E$10,H3836,0):'[1]NKC'!$E$5007,0)+H3836),IF(TYPE(MATCH($C$8,OFFSET([1]NKC!$D$10,H3836,0):'[1]NKC'!$D$5007,0)+H3836)=16,"",MATCH($C$8,OFFSET([1]NKC!$D$10,H3836,0):'[1]NKC'!$D$5007,0)+H3836),IF(TYPE(MATCH($C$8,OFFSET([1]NKC!$E$10,H3836,0):'[1]NKC'!$E$5007,0)+H3836)=16,"",MATCH($C$8,OFFSET([1]NKC!$E$10,H3836,0):'[1]NKC'!$E$5007,0)+H3836))</f>
        <v/>
      </c>
    </row>
    <row r="3838" spans="1:8" s="52" customFormat="1" ht="14.25" hidden="1">
      <c r="A3838" s="45" t="str">
        <f ca="1">IF($H3838="","",INDEX([1]NKC!$A$10:$A$5007,$H3838))</f>
        <v/>
      </c>
      <c r="B3838" s="46" t="str">
        <f ca="1">IF($H3838="","",INDEX([1]NKC!$B$10:$B$5007,$H3838))</f>
        <v/>
      </c>
      <c r="C3838" s="47" t="str">
        <f ca="1">IF($H3838="","",INDEX([1]NKC!$C$10:$C$5007,$H3838))</f>
        <v/>
      </c>
      <c r="D3838" s="48" t="str">
        <f ca="1">IF(IF($H3838="","",INDEX([1]NKC!$D$10:$D$5007,$H3838))=$C$8,IF($H3838="","",INDEX([1]NKC!$E$10:$E$5007,$H3838)),IF($H3838="","",INDEX([1]NKC!$D$10:$D$5007,$H3838)))</f>
        <v/>
      </c>
      <c r="E3838" s="49" t="str">
        <f ca="1">IF(IF($H3838="","",INDEX([1]NKC!$E$10:$E$5007,$H3838))=$C$8,"",IF($H3838="","",INDEX([1]NKC!$F$10:$F$5007,$H3838)))</f>
        <v/>
      </c>
      <c r="F3838" s="55" t="str">
        <f ca="1">IF(IF($H3838="","",INDEX([1]NKC!$D$10:$D$5007,$H3838))=$C$8,"",IF($H3838="","",INDEX([1]NKC!$F$10:$F$5007,$H3838)))</f>
        <v/>
      </c>
      <c r="G3838" s="50">
        <f ca="1">IF(SUM(E3838:F3838)=0,0,$G$11+SUM(E$12:$E3838)-SUM(F$12:$F3838))</f>
        <v>0</v>
      </c>
      <c r="H3838" s="51" t="str">
        <f ca="1">IF(IF(TYPE(MATCH($C$8,OFFSET([1]NKC!$D$10,H3837,0):'[1]NKC'!$D$5007,0)+H3837)=16,"",MATCH($C$8,OFFSET([1]NKC!$D$10,H3837,0):'[1]NKC'!$D$5007,0)+H3837)&lt;IF(TYPE(MATCH($C$8,OFFSET([1]NKC!$E$10,H3837,0):'[1]NKC'!$E$5007,0)+H3837)=16,"",MATCH($C$8,OFFSET([1]NKC!$E$10,H3837,0):'[1]NKC'!$E$5007,0)+H3837),IF(TYPE(MATCH($C$8,OFFSET([1]NKC!$D$10,H3837,0):'[1]NKC'!$D$5007,0)+H3837)=16,"",MATCH($C$8,OFFSET([1]NKC!$D$10,H3837,0):'[1]NKC'!$D$5007,0)+H3837),IF(TYPE(MATCH($C$8,OFFSET([1]NKC!$E$10,H3837,0):'[1]NKC'!$E$5007,0)+H3837)=16,"",MATCH($C$8,OFFSET([1]NKC!$E$10,H3837,0):'[1]NKC'!$E$5007,0)+H3837))</f>
        <v/>
      </c>
    </row>
    <row r="3839" spans="1:8" s="52" customFormat="1" ht="14.25" hidden="1">
      <c r="A3839" s="45" t="str">
        <f ca="1">IF($H3839="","",INDEX([1]NKC!$A$10:$A$5007,$H3839))</f>
        <v/>
      </c>
      <c r="B3839" s="46" t="str">
        <f ca="1">IF($H3839="","",INDEX([1]NKC!$B$10:$B$5007,$H3839))</f>
        <v/>
      </c>
      <c r="C3839" s="47" t="str">
        <f ca="1">IF($H3839="","",INDEX([1]NKC!$C$10:$C$5007,$H3839))</f>
        <v/>
      </c>
      <c r="D3839" s="48" t="str">
        <f ca="1">IF(IF($H3839="","",INDEX([1]NKC!$D$10:$D$5007,$H3839))=$C$8,IF($H3839="","",INDEX([1]NKC!$E$10:$E$5007,$H3839)),IF($H3839="","",INDEX([1]NKC!$D$10:$D$5007,$H3839)))</f>
        <v/>
      </c>
      <c r="E3839" s="49" t="str">
        <f ca="1">IF(IF($H3839="","",INDEX([1]NKC!$E$10:$E$5007,$H3839))=$C$8,"",IF($H3839="","",INDEX([1]NKC!$F$10:$F$5007,$H3839)))</f>
        <v/>
      </c>
      <c r="F3839" s="55" t="str">
        <f ca="1">IF(IF($H3839="","",INDEX([1]NKC!$D$10:$D$5007,$H3839))=$C$8,"",IF($H3839="","",INDEX([1]NKC!$F$10:$F$5007,$H3839)))</f>
        <v/>
      </c>
      <c r="G3839" s="50">
        <f ca="1">IF(SUM(E3839:F3839)=0,0,$G$11+SUM(E$12:$E3839)-SUM(F$12:$F3839))</f>
        <v>0</v>
      </c>
      <c r="H3839" s="51" t="str">
        <f ca="1">IF(IF(TYPE(MATCH($C$8,OFFSET([1]NKC!$D$10,H3838,0):'[1]NKC'!$D$5007,0)+H3838)=16,"",MATCH($C$8,OFFSET([1]NKC!$D$10,H3838,0):'[1]NKC'!$D$5007,0)+H3838)&lt;IF(TYPE(MATCH($C$8,OFFSET([1]NKC!$E$10,H3838,0):'[1]NKC'!$E$5007,0)+H3838)=16,"",MATCH($C$8,OFFSET([1]NKC!$E$10,H3838,0):'[1]NKC'!$E$5007,0)+H3838),IF(TYPE(MATCH($C$8,OFFSET([1]NKC!$D$10,H3838,0):'[1]NKC'!$D$5007,0)+H3838)=16,"",MATCH($C$8,OFFSET([1]NKC!$D$10,H3838,0):'[1]NKC'!$D$5007,0)+H3838),IF(TYPE(MATCH($C$8,OFFSET([1]NKC!$E$10,H3838,0):'[1]NKC'!$E$5007,0)+H3838)=16,"",MATCH($C$8,OFFSET([1]NKC!$E$10,H3838,0):'[1]NKC'!$E$5007,0)+H3838))</f>
        <v/>
      </c>
    </row>
    <row r="3840" spans="1:8" s="52" customFormat="1" ht="14.25" hidden="1">
      <c r="A3840" s="45" t="str">
        <f ca="1">IF($H3840="","",INDEX([1]NKC!$A$10:$A$5007,$H3840))</f>
        <v/>
      </c>
      <c r="B3840" s="46" t="str">
        <f ca="1">IF($H3840="","",INDEX([1]NKC!$B$10:$B$5007,$H3840))</f>
        <v/>
      </c>
      <c r="C3840" s="47" t="str">
        <f ca="1">IF($H3840="","",INDEX([1]NKC!$C$10:$C$5007,$H3840))</f>
        <v/>
      </c>
      <c r="D3840" s="48" t="str">
        <f ca="1">IF(IF($H3840="","",INDEX([1]NKC!$D$10:$D$5007,$H3840))=$C$8,IF($H3840="","",INDEX([1]NKC!$E$10:$E$5007,$H3840)),IF($H3840="","",INDEX([1]NKC!$D$10:$D$5007,$H3840)))</f>
        <v/>
      </c>
      <c r="E3840" s="49" t="str">
        <f ca="1">IF(IF($H3840="","",INDEX([1]NKC!$E$10:$E$5007,$H3840))=$C$8,"",IF($H3840="","",INDEX([1]NKC!$F$10:$F$5007,$H3840)))</f>
        <v/>
      </c>
      <c r="F3840" s="55" t="str">
        <f ca="1">IF(IF($H3840="","",INDEX([1]NKC!$D$10:$D$5007,$H3840))=$C$8,"",IF($H3840="","",INDEX([1]NKC!$F$10:$F$5007,$H3840)))</f>
        <v/>
      </c>
      <c r="G3840" s="50">
        <f ca="1">IF(SUM(E3840:F3840)=0,0,$G$11+SUM(E$12:$E3840)-SUM(F$12:$F3840))</f>
        <v>0</v>
      </c>
      <c r="H3840" s="51" t="str">
        <f ca="1">IF(IF(TYPE(MATCH($C$8,OFFSET([1]NKC!$D$10,H3839,0):'[1]NKC'!$D$5007,0)+H3839)=16,"",MATCH($C$8,OFFSET([1]NKC!$D$10,H3839,0):'[1]NKC'!$D$5007,0)+H3839)&lt;IF(TYPE(MATCH($C$8,OFFSET([1]NKC!$E$10,H3839,0):'[1]NKC'!$E$5007,0)+H3839)=16,"",MATCH($C$8,OFFSET([1]NKC!$E$10,H3839,0):'[1]NKC'!$E$5007,0)+H3839),IF(TYPE(MATCH($C$8,OFFSET([1]NKC!$D$10,H3839,0):'[1]NKC'!$D$5007,0)+H3839)=16,"",MATCH($C$8,OFFSET([1]NKC!$D$10,H3839,0):'[1]NKC'!$D$5007,0)+H3839),IF(TYPE(MATCH($C$8,OFFSET([1]NKC!$E$10,H3839,0):'[1]NKC'!$E$5007,0)+H3839)=16,"",MATCH($C$8,OFFSET([1]NKC!$E$10,H3839,0):'[1]NKC'!$E$5007,0)+H3839))</f>
        <v/>
      </c>
    </row>
    <row r="3841" spans="1:8" s="52" customFormat="1" ht="14.25" hidden="1">
      <c r="A3841" s="45" t="str">
        <f ca="1">IF($H3841="","",INDEX([1]NKC!$A$10:$A$5007,$H3841))</f>
        <v/>
      </c>
      <c r="B3841" s="46" t="str">
        <f ca="1">IF($H3841="","",INDEX([1]NKC!$B$10:$B$5007,$H3841))</f>
        <v/>
      </c>
      <c r="C3841" s="47" t="str">
        <f ca="1">IF($H3841="","",INDEX([1]NKC!$C$10:$C$5007,$H3841))</f>
        <v/>
      </c>
      <c r="D3841" s="48" t="str">
        <f ca="1">IF(IF($H3841="","",INDEX([1]NKC!$D$10:$D$5007,$H3841))=$C$8,IF($H3841="","",INDEX([1]NKC!$E$10:$E$5007,$H3841)),IF($H3841="","",INDEX([1]NKC!$D$10:$D$5007,$H3841)))</f>
        <v/>
      </c>
      <c r="E3841" s="49" t="str">
        <f ca="1">IF(IF($H3841="","",INDEX([1]NKC!$E$10:$E$5007,$H3841))=$C$8,"",IF($H3841="","",INDEX([1]NKC!$F$10:$F$5007,$H3841)))</f>
        <v/>
      </c>
      <c r="F3841" s="55" t="str">
        <f ca="1">IF(IF($H3841="","",INDEX([1]NKC!$D$10:$D$5007,$H3841))=$C$8,"",IF($H3841="","",INDEX([1]NKC!$F$10:$F$5007,$H3841)))</f>
        <v/>
      </c>
      <c r="G3841" s="50">
        <f ca="1">IF(SUM(E3841:F3841)=0,0,$G$11+SUM(E$12:$E3841)-SUM(F$12:$F3841))</f>
        <v>0</v>
      </c>
      <c r="H3841" s="51" t="str">
        <f ca="1">IF(IF(TYPE(MATCH($C$8,OFFSET([1]NKC!$D$10,H3840,0):'[1]NKC'!$D$5007,0)+H3840)=16,"",MATCH($C$8,OFFSET([1]NKC!$D$10,H3840,0):'[1]NKC'!$D$5007,0)+H3840)&lt;IF(TYPE(MATCH($C$8,OFFSET([1]NKC!$E$10,H3840,0):'[1]NKC'!$E$5007,0)+H3840)=16,"",MATCH($C$8,OFFSET([1]NKC!$E$10,H3840,0):'[1]NKC'!$E$5007,0)+H3840),IF(TYPE(MATCH($C$8,OFFSET([1]NKC!$D$10,H3840,0):'[1]NKC'!$D$5007,0)+H3840)=16,"",MATCH($C$8,OFFSET([1]NKC!$D$10,H3840,0):'[1]NKC'!$D$5007,0)+H3840),IF(TYPE(MATCH($C$8,OFFSET([1]NKC!$E$10,H3840,0):'[1]NKC'!$E$5007,0)+H3840)=16,"",MATCH($C$8,OFFSET([1]NKC!$E$10,H3840,0):'[1]NKC'!$E$5007,0)+H3840))</f>
        <v/>
      </c>
    </row>
    <row r="3842" spans="1:8" s="52" customFormat="1" ht="14.25" hidden="1">
      <c r="A3842" s="45" t="str">
        <f ca="1">IF($H3842="","",INDEX([1]NKC!$A$10:$A$5007,$H3842))</f>
        <v/>
      </c>
      <c r="B3842" s="46" t="str">
        <f ca="1">IF($H3842="","",INDEX([1]NKC!$B$10:$B$5007,$H3842))</f>
        <v/>
      </c>
      <c r="C3842" s="47" t="str">
        <f ca="1">IF($H3842="","",INDEX([1]NKC!$C$10:$C$5007,$H3842))</f>
        <v/>
      </c>
      <c r="D3842" s="48" t="str">
        <f ca="1">IF(IF($H3842="","",INDEX([1]NKC!$D$10:$D$5007,$H3842))=$C$8,IF($H3842="","",INDEX([1]NKC!$E$10:$E$5007,$H3842)),IF($H3842="","",INDEX([1]NKC!$D$10:$D$5007,$H3842)))</f>
        <v/>
      </c>
      <c r="E3842" s="49" t="str">
        <f ca="1">IF(IF($H3842="","",INDEX([1]NKC!$E$10:$E$5007,$H3842))=$C$8,"",IF($H3842="","",INDEX([1]NKC!$F$10:$F$5007,$H3842)))</f>
        <v/>
      </c>
      <c r="F3842" s="55" t="str">
        <f ca="1">IF(IF($H3842="","",INDEX([1]NKC!$D$10:$D$5007,$H3842))=$C$8,"",IF($H3842="","",INDEX([1]NKC!$F$10:$F$5007,$H3842)))</f>
        <v/>
      </c>
      <c r="G3842" s="50">
        <f ca="1">IF(SUM(E3842:F3842)=0,0,$G$11+SUM(E$12:$E3842)-SUM(F$12:$F3842))</f>
        <v>0</v>
      </c>
      <c r="H3842" s="51" t="str">
        <f ca="1">IF(IF(TYPE(MATCH($C$8,OFFSET([1]NKC!$D$10,H3841,0):'[1]NKC'!$D$5007,0)+H3841)=16,"",MATCH($C$8,OFFSET([1]NKC!$D$10,H3841,0):'[1]NKC'!$D$5007,0)+H3841)&lt;IF(TYPE(MATCH($C$8,OFFSET([1]NKC!$E$10,H3841,0):'[1]NKC'!$E$5007,0)+H3841)=16,"",MATCH($C$8,OFFSET([1]NKC!$E$10,H3841,0):'[1]NKC'!$E$5007,0)+H3841),IF(TYPE(MATCH($C$8,OFFSET([1]NKC!$D$10,H3841,0):'[1]NKC'!$D$5007,0)+H3841)=16,"",MATCH($C$8,OFFSET([1]NKC!$D$10,H3841,0):'[1]NKC'!$D$5007,0)+H3841),IF(TYPE(MATCH($C$8,OFFSET([1]NKC!$E$10,H3841,0):'[1]NKC'!$E$5007,0)+H3841)=16,"",MATCH($C$8,OFFSET([1]NKC!$E$10,H3841,0):'[1]NKC'!$E$5007,0)+H3841))</f>
        <v/>
      </c>
    </row>
    <row r="3843" spans="1:8" s="52" customFormat="1" ht="14.25" hidden="1">
      <c r="A3843" s="45" t="str">
        <f ca="1">IF($H3843="","",INDEX([1]NKC!$A$10:$A$5007,$H3843))</f>
        <v/>
      </c>
      <c r="B3843" s="46" t="str">
        <f ca="1">IF($H3843="","",INDEX([1]NKC!$B$10:$B$5007,$H3843))</f>
        <v/>
      </c>
      <c r="C3843" s="47" t="str">
        <f ca="1">IF($H3843="","",INDEX([1]NKC!$C$10:$C$5007,$H3843))</f>
        <v/>
      </c>
      <c r="D3843" s="48" t="str">
        <f ca="1">IF(IF($H3843="","",INDEX([1]NKC!$D$10:$D$5007,$H3843))=$C$8,IF($H3843="","",INDEX([1]NKC!$E$10:$E$5007,$H3843)),IF($H3843="","",INDEX([1]NKC!$D$10:$D$5007,$H3843)))</f>
        <v/>
      </c>
      <c r="E3843" s="49" t="str">
        <f ca="1">IF(IF($H3843="","",INDEX([1]NKC!$E$10:$E$5007,$H3843))=$C$8,"",IF($H3843="","",INDEX([1]NKC!$F$10:$F$5007,$H3843)))</f>
        <v/>
      </c>
      <c r="F3843" s="55" t="str">
        <f ca="1">IF(IF($H3843="","",INDEX([1]NKC!$D$10:$D$5007,$H3843))=$C$8,"",IF($H3843="","",INDEX([1]NKC!$F$10:$F$5007,$H3843)))</f>
        <v/>
      </c>
      <c r="G3843" s="50">
        <f ca="1">IF(SUM(E3843:F3843)=0,0,$G$11+SUM(E$12:$E3843)-SUM(F$12:$F3843))</f>
        <v>0</v>
      </c>
      <c r="H3843" s="51" t="str">
        <f ca="1">IF(IF(TYPE(MATCH($C$8,OFFSET([1]NKC!$D$10,H3842,0):'[1]NKC'!$D$5007,0)+H3842)=16,"",MATCH($C$8,OFFSET([1]NKC!$D$10,H3842,0):'[1]NKC'!$D$5007,0)+H3842)&lt;IF(TYPE(MATCH($C$8,OFFSET([1]NKC!$E$10,H3842,0):'[1]NKC'!$E$5007,0)+H3842)=16,"",MATCH($C$8,OFFSET([1]NKC!$E$10,H3842,0):'[1]NKC'!$E$5007,0)+H3842),IF(TYPE(MATCH($C$8,OFFSET([1]NKC!$D$10,H3842,0):'[1]NKC'!$D$5007,0)+H3842)=16,"",MATCH($C$8,OFFSET([1]NKC!$D$10,H3842,0):'[1]NKC'!$D$5007,0)+H3842),IF(TYPE(MATCH($C$8,OFFSET([1]NKC!$E$10,H3842,0):'[1]NKC'!$E$5007,0)+H3842)=16,"",MATCH($C$8,OFFSET([1]NKC!$E$10,H3842,0):'[1]NKC'!$E$5007,0)+H3842))</f>
        <v/>
      </c>
    </row>
    <row r="3844" spans="1:8" s="52" customFormat="1" ht="14.25" hidden="1">
      <c r="A3844" s="45" t="str">
        <f ca="1">IF($H3844="","",INDEX([1]NKC!$A$10:$A$5007,$H3844))</f>
        <v/>
      </c>
      <c r="B3844" s="46" t="str">
        <f ca="1">IF($H3844="","",INDEX([1]NKC!$B$10:$B$5007,$H3844))</f>
        <v/>
      </c>
      <c r="C3844" s="47" t="str">
        <f ca="1">IF($H3844="","",INDEX([1]NKC!$C$10:$C$5007,$H3844))</f>
        <v/>
      </c>
      <c r="D3844" s="48" t="str">
        <f ca="1">IF(IF($H3844="","",INDEX([1]NKC!$D$10:$D$5007,$H3844))=$C$8,IF($H3844="","",INDEX([1]NKC!$E$10:$E$5007,$H3844)),IF($H3844="","",INDEX([1]NKC!$D$10:$D$5007,$H3844)))</f>
        <v/>
      </c>
      <c r="E3844" s="49" t="str">
        <f ca="1">IF(IF($H3844="","",INDEX([1]NKC!$E$10:$E$5007,$H3844))=$C$8,"",IF($H3844="","",INDEX([1]NKC!$F$10:$F$5007,$H3844)))</f>
        <v/>
      </c>
      <c r="F3844" s="55" t="str">
        <f ca="1">IF(IF($H3844="","",INDEX([1]NKC!$D$10:$D$5007,$H3844))=$C$8,"",IF($H3844="","",INDEX([1]NKC!$F$10:$F$5007,$H3844)))</f>
        <v/>
      </c>
      <c r="G3844" s="50">
        <f ca="1">IF(SUM(E3844:F3844)=0,0,$G$11+SUM(E$12:$E3844)-SUM(F$12:$F3844))</f>
        <v>0</v>
      </c>
      <c r="H3844" s="51" t="str">
        <f ca="1">IF(IF(TYPE(MATCH($C$8,OFFSET([1]NKC!$D$10,H3843,0):'[1]NKC'!$D$5007,0)+H3843)=16,"",MATCH($C$8,OFFSET([1]NKC!$D$10,H3843,0):'[1]NKC'!$D$5007,0)+H3843)&lt;IF(TYPE(MATCH($C$8,OFFSET([1]NKC!$E$10,H3843,0):'[1]NKC'!$E$5007,0)+H3843)=16,"",MATCH($C$8,OFFSET([1]NKC!$E$10,H3843,0):'[1]NKC'!$E$5007,0)+H3843),IF(TYPE(MATCH($C$8,OFFSET([1]NKC!$D$10,H3843,0):'[1]NKC'!$D$5007,0)+H3843)=16,"",MATCH($C$8,OFFSET([1]NKC!$D$10,H3843,0):'[1]NKC'!$D$5007,0)+H3843),IF(TYPE(MATCH($C$8,OFFSET([1]NKC!$E$10,H3843,0):'[1]NKC'!$E$5007,0)+H3843)=16,"",MATCH($C$8,OFFSET([1]NKC!$E$10,H3843,0):'[1]NKC'!$E$5007,0)+H3843))</f>
        <v/>
      </c>
    </row>
    <row r="3845" spans="1:8" s="52" customFormat="1" ht="14.25" hidden="1">
      <c r="A3845" s="45" t="str">
        <f ca="1">IF($H3845="","",INDEX([1]NKC!$A$10:$A$5007,$H3845))</f>
        <v/>
      </c>
      <c r="B3845" s="46" t="str">
        <f ca="1">IF($H3845="","",INDEX([1]NKC!$B$10:$B$5007,$H3845))</f>
        <v/>
      </c>
      <c r="C3845" s="47" t="str">
        <f ca="1">IF($H3845="","",INDEX([1]NKC!$C$10:$C$5007,$H3845))</f>
        <v/>
      </c>
      <c r="D3845" s="48" t="str">
        <f ca="1">IF(IF($H3845="","",INDEX([1]NKC!$D$10:$D$5007,$H3845))=$C$8,IF($H3845="","",INDEX([1]NKC!$E$10:$E$5007,$H3845)),IF($H3845="","",INDEX([1]NKC!$D$10:$D$5007,$H3845)))</f>
        <v/>
      </c>
      <c r="E3845" s="49" t="str">
        <f ca="1">IF(IF($H3845="","",INDEX([1]NKC!$E$10:$E$5007,$H3845))=$C$8,"",IF($H3845="","",INDEX([1]NKC!$F$10:$F$5007,$H3845)))</f>
        <v/>
      </c>
      <c r="F3845" s="55" t="str">
        <f ca="1">IF(IF($H3845="","",INDEX([1]NKC!$D$10:$D$5007,$H3845))=$C$8,"",IF($H3845="","",INDEX([1]NKC!$F$10:$F$5007,$H3845)))</f>
        <v/>
      </c>
      <c r="G3845" s="50">
        <f ca="1">IF(SUM(E3845:F3845)=0,0,$G$11+SUM(E$12:$E3845)-SUM(F$12:$F3845))</f>
        <v>0</v>
      </c>
      <c r="H3845" s="51" t="str">
        <f ca="1">IF(IF(TYPE(MATCH($C$8,OFFSET([1]NKC!$D$10,H3844,0):'[1]NKC'!$D$5007,0)+H3844)=16,"",MATCH($C$8,OFFSET([1]NKC!$D$10,H3844,0):'[1]NKC'!$D$5007,0)+H3844)&lt;IF(TYPE(MATCH($C$8,OFFSET([1]NKC!$E$10,H3844,0):'[1]NKC'!$E$5007,0)+H3844)=16,"",MATCH($C$8,OFFSET([1]NKC!$E$10,H3844,0):'[1]NKC'!$E$5007,0)+H3844),IF(TYPE(MATCH($C$8,OFFSET([1]NKC!$D$10,H3844,0):'[1]NKC'!$D$5007,0)+H3844)=16,"",MATCH($C$8,OFFSET([1]NKC!$D$10,H3844,0):'[1]NKC'!$D$5007,0)+H3844),IF(TYPE(MATCH($C$8,OFFSET([1]NKC!$E$10,H3844,0):'[1]NKC'!$E$5007,0)+H3844)=16,"",MATCH($C$8,OFFSET([1]NKC!$E$10,H3844,0):'[1]NKC'!$E$5007,0)+H3844))</f>
        <v/>
      </c>
    </row>
    <row r="3846" spans="1:8" s="52" customFormat="1" ht="14.25" hidden="1">
      <c r="A3846" s="45" t="str">
        <f ca="1">IF($H3846="","",INDEX([1]NKC!$A$10:$A$5007,$H3846))</f>
        <v/>
      </c>
      <c r="B3846" s="46" t="str">
        <f ca="1">IF($H3846="","",INDEX([1]NKC!$B$10:$B$5007,$H3846))</f>
        <v/>
      </c>
      <c r="C3846" s="47" t="str">
        <f ca="1">IF($H3846="","",INDEX([1]NKC!$C$10:$C$5007,$H3846))</f>
        <v/>
      </c>
      <c r="D3846" s="48" t="str">
        <f ca="1">IF(IF($H3846="","",INDEX([1]NKC!$D$10:$D$5007,$H3846))=$C$8,IF($H3846="","",INDEX([1]NKC!$E$10:$E$5007,$H3846)),IF($H3846="","",INDEX([1]NKC!$D$10:$D$5007,$H3846)))</f>
        <v/>
      </c>
      <c r="E3846" s="49" t="str">
        <f ca="1">IF(IF($H3846="","",INDEX([1]NKC!$E$10:$E$5007,$H3846))=$C$8,"",IF($H3846="","",INDEX([1]NKC!$F$10:$F$5007,$H3846)))</f>
        <v/>
      </c>
      <c r="F3846" s="55" t="str">
        <f ca="1">IF(IF($H3846="","",INDEX([1]NKC!$D$10:$D$5007,$H3846))=$C$8,"",IF($H3846="","",INDEX([1]NKC!$F$10:$F$5007,$H3846)))</f>
        <v/>
      </c>
      <c r="G3846" s="50">
        <f ca="1">IF(SUM(E3846:F3846)=0,0,$G$11+SUM(E$12:$E3846)-SUM(F$12:$F3846))</f>
        <v>0</v>
      </c>
      <c r="H3846" s="51" t="str">
        <f ca="1">IF(IF(TYPE(MATCH($C$8,OFFSET([1]NKC!$D$10,H3845,0):'[1]NKC'!$D$5007,0)+H3845)=16,"",MATCH($C$8,OFFSET([1]NKC!$D$10,H3845,0):'[1]NKC'!$D$5007,0)+H3845)&lt;IF(TYPE(MATCH($C$8,OFFSET([1]NKC!$E$10,H3845,0):'[1]NKC'!$E$5007,0)+H3845)=16,"",MATCH($C$8,OFFSET([1]NKC!$E$10,H3845,0):'[1]NKC'!$E$5007,0)+H3845),IF(TYPE(MATCH($C$8,OFFSET([1]NKC!$D$10,H3845,0):'[1]NKC'!$D$5007,0)+H3845)=16,"",MATCH($C$8,OFFSET([1]NKC!$D$10,H3845,0):'[1]NKC'!$D$5007,0)+H3845),IF(TYPE(MATCH($C$8,OFFSET([1]NKC!$E$10,H3845,0):'[1]NKC'!$E$5007,0)+H3845)=16,"",MATCH($C$8,OFFSET([1]NKC!$E$10,H3845,0):'[1]NKC'!$E$5007,0)+H3845))</f>
        <v/>
      </c>
    </row>
    <row r="3847" spans="1:8" s="52" customFormat="1" ht="14.25" hidden="1">
      <c r="A3847" s="45" t="str">
        <f ca="1">IF($H3847="","",INDEX([1]NKC!$A$10:$A$5007,$H3847))</f>
        <v/>
      </c>
      <c r="B3847" s="46" t="str">
        <f ca="1">IF($H3847="","",INDEX([1]NKC!$B$10:$B$5007,$H3847))</f>
        <v/>
      </c>
      <c r="C3847" s="47" t="str">
        <f ca="1">IF($H3847="","",INDEX([1]NKC!$C$10:$C$5007,$H3847))</f>
        <v/>
      </c>
      <c r="D3847" s="48" t="str">
        <f ca="1">IF(IF($H3847="","",INDEX([1]NKC!$D$10:$D$5007,$H3847))=$C$8,IF($H3847="","",INDEX([1]NKC!$E$10:$E$5007,$H3847)),IF($H3847="","",INDEX([1]NKC!$D$10:$D$5007,$H3847)))</f>
        <v/>
      </c>
      <c r="E3847" s="49" t="str">
        <f ca="1">IF(IF($H3847="","",INDEX([1]NKC!$E$10:$E$5007,$H3847))=$C$8,"",IF($H3847="","",INDEX([1]NKC!$F$10:$F$5007,$H3847)))</f>
        <v/>
      </c>
      <c r="F3847" s="55" t="str">
        <f ca="1">IF(IF($H3847="","",INDEX([1]NKC!$D$10:$D$5007,$H3847))=$C$8,"",IF($H3847="","",INDEX([1]NKC!$F$10:$F$5007,$H3847)))</f>
        <v/>
      </c>
      <c r="G3847" s="50">
        <f ca="1">IF(SUM(E3847:F3847)=0,0,$G$11+SUM(E$12:$E3847)-SUM(F$12:$F3847))</f>
        <v>0</v>
      </c>
      <c r="H3847" s="51" t="str">
        <f ca="1">IF(IF(TYPE(MATCH($C$8,OFFSET([1]NKC!$D$10,H3846,0):'[1]NKC'!$D$5007,0)+H3846)=16,"",MATCH($C$8,OFFSET([1]NKC!$D$10,H3846,0):'[1]NKC'!$D$5007,0)+H3846)&lt;IF(TYPE(MATCH($C$8,OFFSET([1]NKC!$E$10,H3846,0):'[1]NKC'!$E$5007,0)+H3846)=16,"",MATCH($C$8,OFFSET([1]NKC!$E$10,H3846,0):'[1]NKC'!$E$5007,0)+H3846),IF(TYPE(MATCH($C$8,OFFSET([1]NKC!$D$10,H3846,0):'[1]NKC'!$D$5007,0)+H3846)=16,"",MATCH($C$8,OFFSET([1]NKC!$D$10,H3846,0):'[1]NKC'!$D$5007,0)+H3846),IF(TYPE(MATCH($C$8,OFFSET([1]NKC!$E$10,H3846,0):'[1]NKC'!$E$5007,0)+H3846)=16,"",MATCH($C$8,OFFSET([1]NKC!$E$10,H3846,0):'[1]NKC'!$E$5007,0)+H3846))</f>
        <v/>
      </c>
    </row>
    <row r="3848" spans="1:8" s="52" customFormat="1" ht="14.25" hidden="1">
      <c r="A3848" s="45" t="str">
        <f ca="1">IF($H3848="","",INDEX([1]NKC!$A$10:$A$5007,$H3848))</f>
        <v/>
      </c>
      <c r="B3848" s="46" t="str">
        <f ca="1">IF($H3848="","",INDEX([1]NKC!$B$10:$B$5007,$H3848))</f>
        <v/>
      </c>
      <c r="C3848" s="47" t="str">
        <f ca="1">IF($H3848="","",INDEX([1]NKC!$C$10:$C$5007,$H3848))</f>
        <v/>
      </c>
      <c r="D3848" s="48" t="str">
        <f ca="1">IF(IF($H3848="","",INDEX([1]NKC!$D$10:$D$5007,$H3848))=$C$8,IF($H3848="","",INDEX([1]NKC!$E$10:$E$5007,$H3848)),IF($H3848="","",INDEX([1]NKC!$D$10:$D$5007,$H3848)))</f>
        <v/>
      </c>
      <c r="E3848" s="49" t="str">
        <f ca="1">IF(IF($H3848="","",INDEX([1]NKC!$E$10:$E$5007,$H3848))=$C$8,"",IF($H3848="","",INDEX([1]NKC!$F$10:$F$5007,$H3848)))</f>
        <v/>
      </c>
      <c r="F3848" s="55" t="str">
        <f ca="1">IF(IF($H3848="","",INDEX([1]NKC!$D$10:$D$5007,$H3848))=$C$8,"",IF($H3848="","",INDEX([1]NKC!$F$10:$F$5007,$H3848)))</f>
        <v/>
      </c>
      <c r="G3848" s="50">
        <f ca="1">IF(SUM(E3848:F3848)=0,0,$G$11+SUM(E$12:$E3848)-SUM(F$12:$F3848))</f>
        <v>0</v>
      </c>
      <c r="H3848" s="51" t="str">
        <f ca="1">IF(IF(TYPE(MATCH($C$8,OFFSET([1]NKC!$D$10,H3847,0):'[1]NKC'!$D$5007,0)+H3847)=16,"",MATCH($C$8,OFFSET([1]NKC!$D$10,H3847,0):'[1]NKC'!$D$5007,0)+H3847)&lt;IF(TYPE(MATCH($C$8,OFFSET([1]NKC!$E$10,H3847,0):'[1]NKC'!$E$5007,0)+H3847)=16,"",MATCH($C$8,OFFSET([1]NKC!$E$10,H3847,0):'[1]NKC'!$E$5007,0)+H3847),IF(TYPE(MATCH($C$8,OFFSET([1]NKC!$D$10,H3847,0):'[1]NKC'!$D$5007,0)+H3847)=16,"",MATCH($C$8,OFFSET([1]NKC!$D$10,H3847,0):'[1]NKC'!$D$5007,0)+H3847),IF(TYPE(MATCH($C$8,OFFSET([1]NKC!$E$10,H3847,0):'[1]NKC'!$E$5007,0)+H3847)=16,"",MATCH($C$8,OFFSET([1]NKC!$E$10,H3847,0):'[1]NKC'!$E$5007,0)+H3847))</f>
        <v/>
      </c>
    </row>
    <row r="3849" spans="1:8" s="52" customFormat="1" ht="14.25" hidden="1">
      <c r="A3849" s="45" t="str">
        <f ca="1">IF($H3849="","",INDEX([1]NKC!$A$10:$A$5007,$H3849))</f>
        <v/>
      </c>
      <c r="B3849" s="46" t="str">
        <f ca="1">IF($H3849="","",INDEX([1]NKC!$B$10:$B$5007,$H3849))</f>
        <v/>
      </c>
      <c r="C3849" s="47" t="str">
        <f ca="1">IF($H3849="","",INDEX([1]NKC!$C$10:$C$5007,$H3849))</f>
        <v/>
      </c>
      <c r="D3849" s="48" t="str">
        <f ca="1">IF(IF($H3849="","",INDEX([1]NKC!$D$10:$D$5007,$H3849))=$C$8,IF($H3849="","",INDEX([1]NKC!$E$10:$E$5007,$H3849)),IF($H3849="","",INDEX([1]NKC!$D$10:$D$5007,$H3849)))</f>
        <v/>
      </c>
      <c r="E3849" s="49" t="str">
        <f ca="1">IF(IF($H3849="","",INDEX([1]NKC!$E$10:$E$5007,$H3849))=$C$8,"",IF($H3849="","",INDEX([1]NKC!$F$10:$F$5007,$H3849)))</f>
        <v/>
      </c>
      <c r="F3849" s="55" t="str">
        <f ca="1">IF(IF($H3849="","",INDEX([1]NKC!$D$10:$D$5007,$H3849))=$C$8,"",IF($H3849="","",INDEX([1]NKC!$F$10:$F$5007,$H3849)))</f>
        <v/>
      </c>
      <c r="G3849" s="50">
        <f ca="1">IF(SUM(E3849:F3849)=0,0,$G$11+SUM(E$12:$E3849)-SUM(F$12:$F3849))</f>
        <v>0</v>
      </c>
      <c r="H3849" s="51" t="str">
        <f ca="1">IF(IF(TYPE(MATCH($C$8,OFFSET([1]NKC!$D$10,H3848,0):'[1]NKC'!$D$5007,0)+H3848)=16,"",MATCH($C$8,OFFSET([1]NKC!$D$10,H3848,0):'[1]NKC'!$D$5007,0)+H3848)&lt;IF(TYPE(MATCH($C$8,OFFSET([1]NKC!$E$10,H3848,0):'[1]NKC'!$E$5007,0)+H3848)=16,"",MATCH($C$8,OFFSET([1]NKC!$E$10,H3848,0):'[1]NKC'!$E$5007,0)+H3848),IF(TYPE(MATCH($C$8,OFFSET([1]NKC!$D$10,H3848,0):'[1]NKC'!$D$5007,0)+H3848)=16,"",MATCH($C$8,OFFSET([1]NKC!$D$10,H3848,0):'[1]NKC'!$D$5007,0)+H3848),IF(TYPE(MATCH($C$8,OFFSET([1]NKC!$E$10,H3848,0):'[1]NKC'!$E$5007,0)+H3848)=16,"",MATCH($C$8,OFFSET([1]NKC!$E$10,H3848,0):'[1]NKC'!$E$5007,0)+H3848))</f>
        <v/>
      </c>
    </row>
    <row r="3850" spans="1:8" s="52" customFormat="1" ht="14.25" hidden="1">
      <c r="A3850" s="45" t="str">
        <f ca="1">IF($H3850="","",INDEX([1]NKC!$A$10:$A$5007,$H3850))</f>
        <v/>
      </c>
      <c r="B3850" s="46" t="str">
        <f ca="1">IF($H3850="","",INDEX([1]NKC!$B$10:$B$5007,$H3850))</f>
        <v/>
      </c>
      <c r="C3850" s="47" t="str">
        <f ca="1">IF($H3850="","",INDEX([1]NKC!$C$10:$C$5007,$H3850))</f>
        <v/>
      </c>
      <c r="D3850" s="48" t="str">
        <f ca="1">IF(IF($H3850="","",INDEX([1]NKC!$D$10:$D$5007,$H3850))=$C$8,IF($H3850="","",INDEX([1]NKC!$E$10:$E$5007,$H3850)),IF($H3850="","",INDEX([1]NKC!$D$10:$D$5007,$H3850)))</f>
        <v/>
      </c>
      <c r="E3850" s="49" t="str">
        <f ca="1">IF(IF($H3850="","",INDEX([1]NKC!$E$10:$E$5007,$H3850))=$C$8,"",IF($H3850="","",INDEX([1]NKC!$F$10:$F$5007,$H3850)))</f>
        <v/>
      </c>
      <c r="F3850" s="55" t="str">
        <f ca="1">IF(IF($H3850="","",INDEX([1]NKC!$D$10:$D$5007,$H3850))=$C$8,"",IF($H3850="","",INDEX([1]NKC!$F$10:$F$5007,$H3850)))</f>
        <v/>
      </c>
      <c r="G3850" s="50">
        <f ca="1">IF(SUM(E3850:F3850)=0,0,$G$11+SUM(E$12:$E3850)-SUM(F$12:$F3850))</f>
        <v>0</v>
      </c>
      <c r="H3850" s="51" t="str">
        <f ca="1">IF(IF(TYPE(MATCH($C$8,OFFSET([1]NKC!$D$10,H3849,0):'[1]NKC'!$D$5007,0)+H3849)=16,"",MATCH($C$8,OFFSET([1]NKC!$D$10,H3849,0):'[1]NKC'!$D$5007,0)+H3849)&lt;IF(TYPE(MATCH($C$8,OFFSET([1]NKC!$E$10,H3849,0):'[1]NKC'!$E$5007,0)+H3849)=16,"",MATCH($C$8,OFFSET([1]NKC!$E$10,H3849,0):'[1]NKC'!$E$5007,0)+H3849),IF(TYPE(MATCH($C$8,OFFSET([1]NKC!$D$10,H3849,0):'[1]NKC'!$D$5007,0)+H3849)=16,"",MATCH($C$8,OFFSET([1]NKC!$D$10,H3849,0):'[1]NKC'!$D$5007,0)+H3849),IF(TYPE(MATCH($C$8,OFFSET([1]NKC!$E$10,H3849,0):'[1]NKC'!$E$5007,0)+H3849)=16,"",MATCH($C$8,OFFSET([1]NKC!$E$10,H3849,0):'[1]NKC'!$E$5007,0)+H3849))</f>
        <v/>
      </c>
    </row>
    <row r="3851" spans="1:8" s="52" customFormat="1" ht="14.25" hidden="1">
      <c r="A3851" s="45" t="str">
        <f ca="1">IF($H3851="","",INDEX([1]NKC!$A$10:$A$5007,$H3851))</f>
        <v/>
      </c>
      <c r="B3851" s="46" t="str">
        <f ca="1">IF($H3851="","",INDEX([1]NKC!$B$10:$B$5007,$H3851))</f>
        <v/>
      </c>
      <c r="C3851" s="47" t="str">
        <f ca="1">IF($H3851="","",INDEX([1]NKC!$C$10:$C$5007,$H3851))</f>
        <v/>
      </c>
      <c r="D3851" s="48" t="str">
        <f ca="1">IF(IF($H3851="","",INDEX([1]NKC!$D$10:$D$5007,$H3851))=$C$8,IF($H3851="","",INDEX([1]NKC!$E$10:$E$5007,$H3851)),IF($H3851="","",INDEX([1]NKC!$D$10:$D$5007,$H3851)))</f>
        <v/>
      </c>
      <c r="E3851" s="49" t="str">
        <f ca="1">IF(IF($H3851="","",INDEX([1]NKC!$E$10:$E$5007,$H3851))=$C$8,"",IF($H3851="","",INDEX([1]NKC!$F$10:$F$5007,$H3851)))</f>
        <v/>
      </c>
      <c r="F3851" s="55" t="str">
        <f ca="1">IF(IF($H3851="","",INDEX([1]NKC!$D$10:$D$5007,$H3851))=$C$8,"",IF($H3851="","",INDEX([1]NKC!$F$10:$F$5007,$H3851)))</f>
        <v/>
      </c>
      <c r="G3851" s="50">
        <f ca="1">IF(SUM(E3851:F3851)=0,0,$G$11+SUM(E$12:$E3851)-SUM(F$12:$F3851))</f>
        <v>0</v>
      </c>
      <c r="H3851" s="51" t="str">
        <f ca="1">IF(IF(TYPE(MATCH($C$8,OFFSET([1]NKC!$D$10,H3850,0):'[1]NKC'!$D$5007,0)+H3850)=16,"",MATCH($C$8,OFFSET([1]NKC!$D$10,H3850,0):'[1]NKC'!$D$5007,0)+H3850)&lt;IF(TYPE(MATCH($C$8,OFFSET([1]NKC!$E$10,H3850,0):'[1]NKC'!$E$5007,0)+H3850)=16,"",MATCH($C$8,OFFSET([1]NKC!$E$10,H3850,0):'[1]NKC'!$E$5007,0)+H3850),IF(TYPE(MATCH($C$8,OFFSET([1]NKC!$D$10,H3850,0):'[1]NKC'!$D$5007,0)+H3850)=16,"",MATCH($C$8,OFFSET([1]NKC!$D$10,H3850,0):'[1]NKC'!$D$5007,0)+H3850),IF(TYPE(MATCH($C$8,OFFSET([1]NKC!$E$10,H3850,0):'[1]NKC'!$E$5007,0)+H3850)=16,"",MATCH($C$8,OFFSET([1]NKC!$E$10,H3850,0):'[1]NKC'!$E$5007,0)+H3850))</f>
        <v/>
      </c>
    </row>
    <row r="3852" spans="1:8" s="52" customFormat="1" ht="14.25" hidden="1">
      <c r="A3852" s="45" t="str">
        <f ca="1">IF($H3852="","",INDEX([1]NKC!$A$10:$A$5007,$H3852))</f>
        <v/>
      </c>
      <c r="B3852" s="46" t="str">
        <f ca="1">IF($H3852="","",INDEX([1]NKC!$B$10:$B$5007,$H3852))</f>
        <v/>
      </c>
      <c r="C3852" s="47" t="str">
        <f ca="1">IF($H3852="","",INDEX([1]NKC!$C$10:$C$5007,$H3852))</f>
        <v/>
      </c>
      <c r="D3852" s="48" t="str">
        <f ca="1">IF(IF($H3852="","",INDEX([1]NKC!$D$10:$D$5007,$H3852))=$C$8,IF($H3852="","",INDEX([1]NKC!$E$10:$E$5007,$H3852)),IF($H3852="","",INDEX([1]NKC!$D$10:$D$5007,$H3852)))</f>
        <v/>
      </c>
      <c r="E3852" s="49" t="str">
        <f ca="1">IF(IF($H3852="","",INDEX([1]NKC!$E$10:$E$5007,$H3852))=$C$8,"",IF($H3852="","",INDEX([1]NKC!$F$10:$F$5007,$H3852)))</f>
        <v/>
      </c>
      <c r="F3852" s="55" t="str">
        <f ca="1">IF(IF($H3852="","",INDEX([1]NKC!$D$10:$D$5007,$H3852))=$C$8,"",IF($H3852="","",INDEX([1]NKC!$F$10:$F$5007,$H3852)))</f>
        <v/>
      </c>
      <c r="G3852" s="50">
        <f ca="1">IF(SUM(E3852:F3852)=0,0,$G$11+SUM(E$12:$E3852)-SUM(F$12:$F3852))</f>
        <v>0</v>
      </c>
      <c r="H3852" s="51" t="str">
        <f ca="1">IF(IF(TYPE(MATCH($C$8,OFFSET([1]NKC!$D$10,H3851,0):'[1]NKC'!$D$5007,0)+H3851)=16,"",MATCH($C$8,OFFSET([1]NKC!$D$10,H3851,0):'[1]NKC'!$D$5007,0)+H3851)&lt;IF(TYPE(MATCH($C$8,OFFSET([1]NKC!$E$10,H3851,0):'[1]NKC'!$E$5007,0)+H3851)=16,"",MATCH($C$8,OFFSET([1]NKC!$E$10,H3851,0):'[1]NKC'!$E$5007,0)+H3851),IF(TYPE(MATCH($C$8,OFFSET([1]NKC!$D$10,H3851,0):'[1]NKC'!$D$5007,0)+H3851)=16,"",MATCH($C$8,OFFSET([1]NKC!$D$10,H3851,0):'[1]NKC'!$D$5007,0)+H3851),IF(TYPE(MATCH($C$8,OFFSET([1]NKC!$E$10,H3851,0):'[1]NKC'!$E$5007,0)+H3851)=16,"",MATCH($C$8,OFFSET([1]NKC!$E$10,H3851,0):'[1]NKC'!$E$5007,0)+H3851))</f>
        <v/>
      </c>
    </row>
    <row r="3853" spans="1:8" s="52" customFormat="1" ht="14.25" hidden="1">
      <c r="A3853" s="45" t="str">
        <f ca="1">IF($H3853="","",INDEX([1]NKC!$A$10:$A$5007,$H3853))</f>
        <v/>
      </c>
      <c r="B3853" s="46" t="str">
        <f ca="1">IF($H3853="","",INDEX([1]NKC!$B$10:$B$5007,$H3853))</f>
        <v/>
      </c>
      <c r="C3853" s="47" t="str">
        <f ca="1">IF($H3853="","",INDEX([1]NKC!$C$10:$C$5007,$H3853))</f>
        <v/>
      </c>
      <c r="D3853" s="48" t="str">
        <f ca="1">IF(IF($H3853="","",INDEX([1]NKC!$D$10:$D$5007,$H3853))=$C$8,IF($H3853="","",INDEX([1]NKC!$E$10:$E$5007,$H3853)),IF($H3853="","",INDEX([1]NKC!$D$10:$D$5007,$H3853)))</f>
        <v/>
      </c>
      <c r="E3853" s="49" t="str">
        <f ca="1">IF(IF($H3853="","",INDEX([1]NKC!$E$10:$E$5007,$H3853))=$C$8,"",IF($H3853="","",INDEX([1]NKC!$F$10:$F$5007,$H3853)))</f>
        <v/>
      </c>
      <c r="F3853" s="55" t="str">
        <f ca="1">IF(IF($H3853="","",INDEX([1]NKC!$D$10:$D$5007,$H3853))=$C$8,"",IF($H3853="","",INDEX([1]NKC!$F$10:$F$5007,$H3853)))</f>
        <v/>
      </c>
      <c r="G3853" s="50">
        <f ca="1">IF(SUM(E3853:F3853)=0,0,$G$11+SUM(E$12:$E3853)-SUM(F$12:$F3853))</f>
        <v>0</v>
      </c>
      <c r="H3853" s="51" t="str">
        <f ca="1">IF(IF(TYPE(MATCH($C$8,OFFSET([1]NKC!$D$10,H3852,0):'[1]NKC'!$D$5007,0)+H3852)=16,"",MATCH($C$8,OFFSET([1]NKC!$D$10,H3852,0):'[1]NKC'!$D$5007,0)+H3852)&lt;IF(TYPE(MATCH($C$8,OFFSET([1]NKC!$E$10,H3852,0):'[1]NKC'!$E$5007,0)+H3852)=16,"",MATCH($C$8,OFFSET([1]NKC!$E$10,H3852,0):'[1]NKC'!$E$5007,0)+H3852),IF(TYPE(MATCH($C$8,OFFSET([1]NKC!$D$10,H3852,0):'[1]NKC'!$D$5007,0)+H3852)=16,"",MATCH($C$8,OFFSET([1]NKC!$D$10,H3852,0):'[1]NKC'!$D$5007,0)+H3852),IF(TYPE(MATCH($C$8,OFFSET([1]NKC!$E$10,H3852,0):'[1]NKC'!$E$5007,0)+H3852)=16,"",MATCH($C$8,OFFSET([1]NKC!$E$10,H3852,0):'[1]NKC'!$E$5007,0)+H3852))</f>
        <v/>
      </c>
    </row>
    <row r="3854" spans="1:8" s="52" customFormat="1" ht="14.25" hidden="1">
      <c r="A3854" s="45" t="str">
        <f ca="1">IF($H3854="","",INDEX([1]NKC!$A$10:$A$5007,$H3854))</f>
        <v/>
      </c>
      <c r="B3854" s="46" t="str">
        <f ca="1">IF($H3854="","",INDEX([1]NKC!$B$10:$B$5007,$H3854))</f>
        <v/>
      </c>
      <c r="C3854" s="47" t="str">
        <f ca="1">IF($H3854="","",INDEX([1]NKC!$C$10:$C$5007,$H3854))</f>
        <v/>
      </c>
      <c r="D3854" s="48" t="str">
        <f ca="1">IF(IF($H3854="","",INDEX([1]NKC!$D$10:$D$5007,$H3854))=$C$8,IF($H3854="","",INDEX([1]NKC!$E$10:$E$5007,$H3854)),IF($H3854="","",INDEX([1]NKC!$D$10:$D$5007,$H3854)))</f>
        <v/>
      </c>
      <c r="E3854" s="49" t="str">
        <f ca="1">IF(IF($H3854="","",INDEX([1]NKC!$E$10:$E$5007,$H3854))=$C$8,"",IF($H3854="","",INDEX([1]NKC!$F$10:$F$5007,$H3854)))</f>
        <v/>
      </c>
      <c r="F3854" s="55" t="str">
        <f ca="1">IF(IF($H3854="","",INDEX([1]NKC!$D$10:$D$5007,$H3854))=$C$8,"",IF($H3854="","",INDEX([1]NKC!$F$10:$F$5007,$H3854)))</f>
        <v/>
      </c>
      <c r="G3854" s="50">
        <f ca="1">IF(SUM(E3854:F3854)=0,0,$G$11+SUM(E$12:$E3854)-SUM(F$12:$F3854))</f>
        <v>0</v>
      </c>
      <c r="H3854" s="51" t="str">
        <f ca="1">IF(IF(TYPE(MATCH($C$8,OFFSET([1]NKC!$D$10,H3853,0):'[1]NKC'!$D$5007,0)+H3853)=16,"",MATCH($C$8,OFFSET([1]NKC!$D$10,H3853,0):'[1]NKC'!$D$5007,0)+H3853)&lt;IF(TYPE(MATCH($C$8,OFFSET([1]NKC!$E$10,H3853,0):'[1]NKC'!$E$5007,0)+H3853)=16,"",MATCH($C$8,OFFSET([1]NKC!$E$10,H3853,0):'[1]NKC'!$E$5007,0)+H3853),IF(TYPE(MATCH($C$8,OFFSET([1]NKC!$D$10,H3853,0):'[1]NKC'!$D$5007,0)+H3853)=16,"",MATCH($C$8,OFFSET([1]NKC!$D$10,H3853,0):'[1]NKC'!$D$5007,0)+H3853),IF(TYPE(MATCH($C$8,OFFSET([1]NKC!$E$10,H3853,0):'[1]NKC'!$E$5007,0)+H3853)=16,"",MATCH($C$8,OFFSET([1]NKC!$E$10,H3853,0):'[1]NKC'!$E$5007,0)+H3853))</f>
        <v/>
      </c>
    </row>
    <row r="3855" spans="1:8" s="52" customFormat="1" ht="14.25" hidden="1">
      <c r="A3855" s="45" t="str">
        <f ca="1">IF($H3855="","",INDEX([1]NKC!$A$10:$A$5007,$H3855))</f>
        <v/>
      </c>
      <c r="B3855" s="46" t="str">
        <f ca="1">IF($H3855="","",INDEX([1]NKC!$B$10:$B$5007,$H3855))</f>
        <v/>
      </c>
      <c r="C3855" s="47" t="str">
        <f ca="1">IF($H3855="","",INDEX([1]NKC!$C$10:$C$5007,$H3855))</f>
        <v/>
      </c>
      <c r="D3855" s="48" t="str">
        <f ca="1">IF(IF($H3855="","",INDEX([1]NKC!$D$10:$D$5007,$H3855))=$C$8,IF($H3855="","",INDEX([1]NKC!$E$10:$E$5007,$H3855)),IF($H3855="","",INDEX([1]NKC!$D$10:$D$5007,$H3855)))</f>
        <v/>
      </c>
      <c r="E3855" s="49" t="str">
        <f ca="1">IF(IF($H3855="","",INDEX([1]NKC!$E$10:$E$5007,$H3855))=$C$8,"",IF($H3855="","",INDEX([1]NKC!$F$10:$F$5007,$H3855)))</f>
        <v/>
      </c>
      <c r="F3855" s="55" t="str">
        <f ca="1">IF(IF($H3855="","",INDEX([1]NKC!$D$10:$D$5007,$H3855))=$C$8,"",IF($H3855="","",INDEX([1]NKC!$F$10:$F$5007,$H3855)))</f>
        <v/>
      </c>
      <c r="G3855" s="50">
        <f ca="1">IF(SUM(E3855:F3855)=0,0,$G$11+SUM(E$12:$E3855)-SUM(F$12:$F3855))</f>
        <v>0</v>
      </c>
      <c r="H3855" s="51" t="str">
        <f ca="1">IF(IF(TYPE(MATCH($C$8,OFFSET([1]NKC!$D$10,H3854,0):'[1]NKC'!$D$5007,0)+H3854)=16,"",MATCH($C$8,OFFSET([1]NKC!$D$10,H3854,0):'[1]NKC'!$D$5007,0)+H3854)&lt;IF(TYPE(MATCH($C$8,OFFSET([1]NKC!$E$10,H3854,0):'[1]NKC'!$E$5007,0)+H3854)=16,"",MATCH($C$8,OFFSET([1]NKC!$E$10,H3854,0):'[1]NKC'!$E$5007,0)+H3854),IF(TYPE(MATCH($C$8,OFFSET([1]NKC!$D$10,H3854,0):'[1]NKC'!$D$5007,0)+H3854)=16,"",MATCH($C$8,OFFSET([1]NKC!$D$10,H3854,0):'[1]NKC'!$D$5007,0)+H3854),IF(TYPE(MATCH($C$8,OFFSET([1]NKC!$E$10,H3854,0):'[1]NKC'!$E$5007,0)+H3854)=16,"",MATCH($C$8,OFFSET([1]NKC!$E$10,H3854,0):'[1]NKC'!$E$5007,0)+H3854))</f>
        <v/>
      </c>
    </row>
    <row r="3856" spans="1:8" s="52" customFormat="1" ht="14.25" hidden="1">
      <c r="A3856" s="45" t="str">
        <f ca="1">IF($H3856="","",INDEX([1]NKC!$A$10:$A$5007,$H3856))</f>
        <v/>
      </c>
      <c r="B3856" s="46" t="str">
        <f ca="1">IF($H3856="","",INDEX([1]NKC!$B$10:$B$5007,$H3856))</f>
        <v/>
      </c>
      <c r="C3856" s="47" t="str">
        <f ca="1">IF($H3856="","",INDEX([1]NKC!$C$10:$C$5007,$H3856))</f>
        <v/>
      </c>
      <c r="D3856" s="48" t="str">
        <f ca="1">IF(IF($H3856="","",INDEX([1]NKC!$D$10:$D$5007,$H3856))=$C$8,IF($H3856="","",INDEX([1]NKC!$E$10:$E$5007,$H3856)),IF($H3856="","",INDEX([1]NKC!$D$10:$D$5007,$H3856)))</f>
        <v/>
      </c>
      <c r="E3856" s="49" t="str">
        <f ca="1">IF(IF($H3856="","",INDEX([1]NKC!$E$10:$E$5007,$H3856))=$C$8,"",IF($H3856="","",INDEX([1]NKC!$F$10:$F$5007,$H3856)))</f>
        <v/>
      </c>
      <c r="F3856" s="55" t="str">
        <f ca="1">IF(IF($H3856="","",INDEX([1]NKC!$D$10:$D$5007,$H3856))=$C$8,"",IF($H3856="","",INDEX([1]NKC!$F$10:$F$5007,$H3856)))</f>
        <v/>
      </c>
      <c r="G3856" s="50">
        <f ca="1">IF(SUM(E3856:F3856)=0,0,$G$11+SUM(E$12:$E3856)-SUM(F$12:$F3856))</f>
        <v>0</v>
      </c>
      <c r="H3856" s="51" t="str">
        <f ca="1">IF(IF(TYPE(MATCH($C$8,OFFSET([1]NKC!$D$10,H3855,0):'[1]NKC'!$D$5007,0)+H3855)=16,"",MATCH($C$8,OFFSET([1]NKC!$D$10,H3855,0):'[1]NKC'!$D$5007,0)+H3855)&lt;IF(TYPE(MATCH($C$8,OFFSET([1]NKC!$E$10,H3855,0):'[1]NKC'!$E$5007,0)+H3855)=16,"",MATCH($C$8,OFFSET([1]NKC!$E$10,H3855,0):'[1]NKC'!$E$5007,0)+H3855),IF(TYPE(MATCH($C$8,OFFSET([1]NKC!$D$10,H3855,0):'[1]NKC'!$D$5007,0)+H3855)=16,"",MATCH($C$8,OFFSET([1]NKC!$D$10,H3855,0):'[1]NKC'!$D$5007,0)+H3855),IF(TYPE(MATCH($C$8,OFFSET([1]NKC!$E$10,H3855,0):'[1]NKC'!$E$5007,0)+H3855)=16,"",MATCH($C$8,OFFSET([1]NKC!$E$10,H3855,0):'[1]NKC'!$E$5007,0)+H3855))</f>
        <v/>
      </c>
    </row>
    <row r="3857" spans="1:8" s="52" customFormat="1" ht="14.25" hidden="1">
      <c r="A3857" s="45" t="str">
        <f ca="1">IF($H3857="","",INDEX([1]NKC!$A$10:$A$5007,$H3857))</f>
        <v/>
      </c>
      <c r="B3857" s="46" t="str">
        <f ca="1">IF($H3857="","",INDEX([1]NKC!$B$10:$B$5007,$H3857))</f>
        <v/>
      </c>
      <c r="C3857" s="47" t="str">
        <f ca="1">IF($H3857="","",INDEX([1]NKC!$C$10:$C$5007,$H3857))</f>
        <v/>
      </c>
      <c r="D3857" s="48" t="str">
        <f ca="1">IF(IF($H3857="","",INDEX([1]NKC!$D$10:$D$5007,$H3857))=$C$8,IF($H3857="","",INDEX([1]NKC!$E$10:$E$5007,$H3857)),IF($H3857="","",INDEX([1]NKC!$D$10:$D$5007,$H3857)))</f>
        <v/>
      </c>
      <c r="E3857" s="49" t="str">
        <f ca="1">IF(IF($H3857="","",INDEX([1]NKC!$E$10:$E$5007,$H3857))=$C$8,"",IF($H3857="","",INDEX([1]NKC!$F$10:$F$5007,$H3857)))</f>
        <v/>
      </c>
      <c r="F3857" s="55" t="str">
        <f ca="1">IF(IF($H3857="","",INDEX([1]NKC!$D$10:$D$5007,$H3857))=$C$8,"",IF($H3857="","",INDEX([1]NKC!$F$10:$F$5007,$H3857)))</f>
        <v/>
      </c>
      <c r="G3857" s="50">
        <f ca="1">IF(SUM(E3857:F3857)=0,0,$G$11+SUM(E$12:$E3857)-SUM(F$12:$F3857))</f>
        <v>0</v>
      </c>
      <c r="H3857" s="51" t="str">
        <f ca="1">IF(IF(TYPE(MATCH($C$8,OFFSET([1]NKC!$D$10,H3856,0):'[1]NKC'!$D$5007,0)+H3856)=16,"",MATCH($C$8,OFFSET([1]NKC!$D$10,H3856,0):'[1]NKC'!$D$5007,0)+H3856)&lt;IF(TYPE(MATCH($C$8,OFFSET([1]NKC!$E$10,H3856,0):'[1]NKC'!$E$5007,0)+H3856)=16,"",MATCH($C$8,OFFSET([1]NKC!$E$10,H3856,0):'[1]NKC'!$E$5007,0)+H3856),IF(TYPE(MATCH($C$8,OFFSET([1]NKC!$D$10,H3856,0):'[1]NKC'!$D$5007,0)+H3856)=16,"",MATCH($C$8,OFFSET([1]NKC!$D$10,H3856,0):'[1]NKC'!$D$5007,0)+H3856),IF(TYPE(MATCH($C$8,OFFSET([1]NKC!$E$10,H3856,0):'[1]NKC'!$E$5007,0)+H3856)=16,"",MATCH($C$8,OFFSET([1]NKC!$E$10,H3856,0):'[1]NKC'!$E$5007,0)+H3856))</f>
        <v/>
      </c>
    </row>
    <row r="3858" spans="1:8" s="52" customFormat="1" ht="14.25" hidden="1">
      <c r="A3858" s="45" t="str">
        <f ca="1">IF($H3858="","",INDEX([1]NKC!$A$10:$A$5007,$H3858))</f>
        <v/>
      </c>
      <c r="B3858" s="46" t="str">
        <f ca="1">IF($H3858="","",INDEX([1]NKC!$B$10:$B$5007,$H3858))</f>
        <v/>
      </c>
      <c r="C3858" s="47" t="str">
        <f ca="1">IF($H3858="","",INDEX([1]NKC!$C$10:$C$5007,$H3858))</f>
        <v/>
      </c>
      <c r="D3858" s="48" t="str">
        <f ca="1">IF(IF($H3858="","",INDEX([1]NKC!$D$10:$D$5007,$H3858))=$C$8,IF($H3858="","",INDEX([1]NKC!$E$10:$E$5007,$H3858)),IF($H3858="","",INDEX([1]NKC!$D$10:$D$5007,$H3858)))</f>
        <v/>
      </c>
      <c r="E3858" s="49" t="str">
        <f ca="1">IF(IF($H3858="","",INDEX([1]NKC!$E$10:$E$5007,$H3858))=$C$8,"",IF($H3858="","",INDEX([1]NKC!$F$10:$F$5007,$H3858)))</f>
        <v/>
      </c>
      <c r="F3858" s="55" t="str">
        <f ca="1">IF(IF($H3858="","",INDEX([1]NKC!$D$10:$D$5007,$H3858))=$C$8,"",IF($H3858="","",INDEX([1]NKC!$F$10:$F$5007,$H3858)))</f>
        <v/>
      </c>
      <c r="G3858" s="50">
        <f ca="1">IF(SUM(E3858:F3858)=0,0,$G$11+SUM(E$12:$E3858)-SUM(F$12:$F3858))</f>
        <v>0</v>
      </c>
      <c r="H3858" s="51" t="str">
        <f ca="1">IF(IF(TYPE(MATCH($C$8,OFFSET([1]NKC!$D$10,H3857,0):'[1]NKC'!$D$5007,0)+H3857)=16,"",MATCH($C$8,OFFSET([1]NKC!$D$10,H3857,0):'[1]NKC'!$D$5007,0)+H3857)&lt;IF(TYPE(MATCH($C$8,OFFSET([1]NKC!$E$10,H3857,0):'[1]NKC'!$E$5007,0)+H3857)=16,"",MATCH($C$8,OFFSET([1]NKC!$E$10,H3857,0):'[1]NKC'!$E$5007,0)+H3857),IF(TYPE(MATCH($C$8,OFFSET([1]NKC!$D$10,H3857,0):'[1]NKC'!$D$5007,0)+H3857)=16,"",MATCH($C$8,OFFSET([1]NKC!$D$10,H3857,0):'[1]NKC'!$D$5007,0)+H3857),IF(TYPE(MATCH($C$8,OFFSET([1]NKC!$E$10,H3857,0):'[1]NKC'!$E$5007,0)+H3857)=16,"",MATCH($C$8,OFFSET([1]NKC!$E$10,H3857,0):'[1]NKC'!$E$5007,0)+H3857))</f>
        <v/>
      </c>
    </row>
    <row r="3859" spans="1:8" s="52" customFormat="1" ht="14.25" hidden="1">
      <c r="A3859" s="45" t="str">
        <f ca="1">IF($H3859="","",INDEX([1]NKC!$A$10:$A$5007,$H3859))</f>
        <v/>
      </c>
      <c r="B3859" s="46" t="str">
        <f ca="1">IF($H3859="","",INDEX([1]NKC!$B$10:$B$5007,$H3859))</f>
        <v/>
      </c>
      <c r="C3859" s="47" t="str">
        <f ca="1">IF($H3859="","",INDEX([1]NKC!$C$10:$C$5007,$H3859))</f>
        <v/>
      </c>
      <c r="D3859" s="48" t="str">
        <f ca="1">IF(IF($H3859="","",INDEX([1]NKC!$D$10:$D$5007,$H3859))=$C$8,IF($H3859="","",INDEX([1]NKC!$E$10:$E$5007,$H3859)),IF($H3859="","",INDEX([1]NKC!$D$10:$D$5007,$H3859)))</f>
        <v/>
      </c>
      <c r="E3859" s="49" t="str">
        <f ca="1">IF(IF($H3859="","",INDEX([1]NKC!$E$10:$E$5007,$H3859))=$C$8,"",IF($H3859="","",INDEX([1]NKC!$F$10:$F$5007,$H3859)))</f>
        <v/>
      </c>
      <c r="F3859" s="55" t="str">
        <f ca="1">IF(IF($H3859="","",INDEX([1]NKC!$D$10:$D$5007,$H3859))=$C$8,"",IF($H3859="","",INDEX([1]NKC!$F$10:$F$5007,$H3859)))</f>
        <v/>
      </c>
      <c r="G3859" s="50">
        <f ca="1">IF(SUM(E3859:F3859)=0,0,$G$11+SUM(E$12:$E3859)-SUM(F$12:$F3859))</f>
        <v>0</v>
      </c>
      <c r="H3859" s="51" t="str">
        <f ca="1">IF(IF(TYPE(MATCH($C$8,OFFSET([1]NKC!$D$10,H3858,0):'[1]NKC'!$D$5007,0)+H3858)=16,"",MATCH($C$8,OFFSET([1]NKC!$D$10,H3858,0):'[1]NKC'!$D$5007,0)+H3858)&lt;IF(TYPE(MATCH($C$8,OFFSET([1]NKC!$E$10,H3858,0):'[1]NKC'!$E$5007,0)+H3858)=16,"",MATCH($C$8,OFFSET([1]NKC!$E$10,H3858,0):'[1]NKC'!$E$5007,0)+H3858),IF(TYPE(MATCH($C$8,OFFSET([1]NKC!$D$10,H3858,0):'[1]NKC'!$D$5007,0)+H3858)=16,"",MATCH($C$8,OFFSET([1]NKC!$D$10,H3858,0):'[1]NKC'!$D$5007,0)+H3858),IF(TYPE(MATCH($C$8,OFFSET([1]NKC!$E$10,H3858,0):'[1]NKC'!$E$5007,0)+H3858)=16,"",MATCH($C$8,OFFSET([1]NKC!$E$10,H3858,0):'[1]NKC'!$E$5007,0)+H3858))</f>
        <v/>
      </c>
    </row>
    <row r="3860" spans="1:8" s="52" customFormat="1" ht="14.25" hidden="1">
      <c r="A3860" s="45" t="str">
        <f ca="1">IF($H3860="","",INDEX([1]NKC!$A$10:$A$5007,$H3860))</f>
        <v/>
      </c>
      <c r="B3860" s="46" t="str">
        <f ca="1">IF($H3860="","",INDEX([1]NKC!$B$10:$B$5007,$H3860))</f>
        <v/>
      </c>
      <c r="C3860" s="47" t="str">
        <f ca="1">IF($H3860="","",INDEX([1]NKC!$C$10:$C$5007,$H3860))</f>
        <v/>
      </c>
      <c r="D3860" s="48" t="str">
        <f ca="1">IF(IF($H3860="","",INDEX([1]NKC!$D$10:$D$5007,$H3860))=$C$8,IF($H3860="","",INDEX([1]NKC!$E$10:$E$5007,$H3860)),IF($H3860="","",INDEX([1]NKC!$D$10:$D$5007,$H3860)))</f>
        <v/>
      </c>
      <c r="E3860" s="49" t="str">
        <f ca="1">IF(IF($H3860="","",INDEX([1]NKC!$E$10:$E$5007,$H3860))=$C$8,"",IF($H3860="","",INDEX([1]NKC!$F$10:$F$5007,$H3860)))</f>
        <v/>
      </c>
      <c r="F3860" s="55" t="str">
        <f ca="1">IF(IF($H3860="","",INDEX([1]NKC!$D$10:$D$5007,$H3860))=$C$8,"",IF($H3860="","",INDEX([1]NKC!$F$10:$F$5007,$H3860)))</f>
        <v/>
      </c>
      <c r="G3860" s="50">
        <f ca="1">IF(SUM(E3860:F3860)=0,0,$G$11+SUM(E$12:$E3860)-SUM(F$12:$F3860))</f>
        <v>0</v>
      </c>
      <c r="H3860" s="51" t="str">
        <f ca="1">IF(IF(TYPE(MATCH($C$8,OFFSET([1]NKC!$D$10,H3859,0):'[1]NKC'!$D$5007,0)+H3859)=16,"",MATCH($C$8,OFFSET([1]NKC!$D$10,H3859,0):'[1]NKC'!$D$5007,0)+H3859)&lt;IF(TYPE(MATCH($C$8,OFFSET([1]NKC!$E$10,H3859,0):'[1]NKC'!$E$5007,0)+H3859)=16,"",MATCH($C$8,OFFSET([1]NKC!$E$10,H3859,0):'[1]NKC'!$E$5007,0)+H3859),IF(TYPE(MATCH($C$8,OFFSET([1]NKC!$D$10,H3859,0):'[1]NKC'!$D$5007,0)+H3859)=16,"",MATCH($C$8,OFFSET([1]NKC!$D$10,H3859,0):'[1]NKC'!$D$5007,0)+H3859),IF(TYPE(MATCH($C$8,OFFSET([1]NKC!$E$10,H3859,0):'[1]NKC'!$E$5007,0)+H3859)=16,"",MATCH($C$8,OFFSET([1]NKC!$E$10,H3859,0):'[1]NKC'!$E$5007,0)+H3859))</f>
        <v/>
      </c>
    </row>
    <row r="3861" spans="1:8" s="52" customFormat="1" ht="14.25" hidden="1">
      <c r="A3861" s="45" t="str">
        <f ca="1">IF($H3861="","",INDEX([1]NKC!$A$10:$A$5007,$H3861))</f>
        <v/>
      </c>
      <c r="B3861" s="46" t="str">
        <f ca="1">IF($H3861="","",INDEX([1]NKC!$B$10:$B$5007,$H3861))</f>
        <v/>
      </c>
      <c r="C3861" s="47" t="str">
        <f ca="1">IF($H3861="","",INDEX([1]NKC!$C$10:$C$5007,$H3861))</f>
        <v/>
      </c>
      <c r="D3861" s="48" t="str">
        <f ca="1">IF(IF($H3861="","",INDEX([1]NKC!$D$10:$D$5007,$H3861))=$C$8,IF($H3861="","",INDEX([1]NKC!$E$10:$E$5007,$H3861)),IF($H3861="","",INDEX([1]NKC!$D$10:$D$5007,$H3861)))</f>
        <v/>
      </c>
      <c r="E3861" s="49" t="str">
        <f ca="1">IF(IF($H3861="","",INDEX([1]NKC!$E$10:$E$5007,$H3861))=$C$8,"",IF($H3861="","",INDEX([1]NKC!$F$10:$F$5007,$H3861)))</f>
        <v/>
      </c>
      <c r="F3861" s="55" t="str">
        <f ca="1">IF(IF($H3861="","",INDEX([1]NKC!$D$10:$D$5007,$H3861))=$C$8,"",IF($H3861="","",INDEX([1]NKC!$F$10:$F$5007,$H3861)))</f>
        <v/>
      </c>
      <c r="G3861" s="50">
        <f ca="1">IF(SUM(E3861:F3861)=0,0,$G$11+SUM(E$12:$E3861)-SUM(F$12:$F3861))</f>
        <v>0</v>
      </c>
      <c r="H3861" s="51" t="str">
        <f ca="1">IF(IF(TYPE(MATCH($C$8,OFFSET([1]NKC!$D$10,H3860,0):'[1]NKC'!$D$5007,0)+H3860)=16,"",MATCH($C$8,OFFSET([1]NKC!$D$10,H3860,0):'[1]NKC'!$D$5007,0)+H3860)&lt;IF(TYPE(MATCH($C$8,OFFSET([1]NKC!$E$10,H3860,0):'[1]NKC'!$E$5007,0)+H3860)=16,"",MATCH($C$8,OFFSET([1]NKC!$E$10,H3860,0):'[1]NKC'!$E$5007,0)+H3860),IF(TYPE(MATCH($C$8,OFFSET([1]NKC!$D$10,H3860,0):'[1]NKC'!$D$5007,0)+H3860)=16,"",MATCH($C$8,OFFSET([1]NKC!$D$10,H3860,0):'[1]NKC'!$D$5007,0)+H3860),IF(TYPE(MATCH($C$8,OFFSET([1]NKC!$E$10,H3860,0):'[1]NKC'!$E$5007,0)+H3860)=16,"",MATCH($C$8,OFFSET([1]NKC!$E$10,H3860,0):'[1]NKC'!$E$5007,0)+H3860))</f>
        <v/>
      </c>
    </row>
    <row r="3862" spans="1:8" s="52" customFormat="1" ht="14.25" hidden="1">
      <c r="A3862" s="45" t="str">
        <f ca="1">IF($H3862="","",INDEX([1]NKC!$A$10:$A$5007,$H3862))</f>
        <v/>
      </c>
      <c r="B3862" s="46" t="str">
        <f ca="1">IF($H3862="","",INDEX([1]NKC!$B$10:$B$5007,$H3862))</f>
        <v/>
      </c>
      <c r="C3862" s="47" t="str">
        <f ca="1">IF($H3862="","",INDEX([1]NKC!$C$10:$C$5007,$H3862))</f>
        <v/>
      </c>
      <c r="D3862" s="48" t="str">
        <f ca="1">IF(IF($H3862="","",INDEX([1]NKC!$D$10:$D$5007,$H3862))=$C$8,IF($H3862="","",INDEX([1]NKC!$E$10:$E$5007,$H3862)),IF($H3862="","",INDEX([1]NKC!$D$10:$D$5007,$H3862)))</f>
        <v/>
      </c>
      <c r="E3862" s="49" t="str">
        <f ca="1">IF(IF($H3862="","",INDEX([1]NKC!$E$10:$E$5007,$H3862))=$C$8,"",IF($H3862="","",INDEX([1]NKC!$F$10:$F$5007,$H3862)))</f>
        <v/>
      </c>
      <c r="F3862" s="55" t="str">
        <f ca="1">IF(IF($H3862="","",INDEX([1]NKC!$D$10:$D$5007,$H3862))=$C$8,"",IF($H3862="","",INDEX([1]NKC!$F$10:$F$5007,$H3862)))</f>
        <v/>
      </c>
      <c r="G3862" s="50">
        <f ca="1">IF(SUM(E3862:F3862)=0,0,$G$11+SUM(E$12:$E3862)-SUM(F$12:$F3862))</f>
        <v>0</v>
      </c>
      <c r="H3862" s="51" t="str">
        <f ca="1">IF(IF(TYPE(MATCH($C$8,OFFSET([1]NKC!$D$10,H3861,0):'[1]NKC'!$D$5007,0)+H3861)=16,"",MATCH($C$8,OFFSET([1]NKC!$D$10,H3861,0):'[1]NKC'!$D$5007,0)+H3861)&lt;IF(TYPE(MATCH($C$8,OFFSET([1]NKC!$E$10,H3861,0):'[1]NKC'!$E$5007,0)+H3861)=16,"",MATCH($C$8,OFFSET([1]NKC!$E$10,H3861,0):'[1]NKC'!$E$5007,0)+H3861),IF(TYPE(MATCH($C$8,OFFSET([1]NKC!$D$10,H3861,0):'[1]NKC'!$D$5007,0)+H3861)=16,"",MATCH($C$8,OFFSET([1]NKC!$D$10,H3861,0):'[1]NKC'!$D$5007,0)+H3861),IF(TYPE(MATCH($C$8,OFFSET([1]NKC!$E$10,H3861,0):'[1]NKC'!$E$5007,0)+H3861)=16,"",MATCH($C$8,OFFSET([1]NKC!$E$10,H3861,0):'[1]NKC'!$E$5007,0)+H3861))</f>
        <v/>
      </c>
    </row>
    <row r="3863" spans="1:8" s="52" customFormat="1" ht="14.25" hidden="1">
      <c r="A3863" s="45" t="str">
        <f ca="1">IF($H3863="","",INDEX([1]NKC!$A$10:$A$5007,$H3863))</f>
        <v/>
      </c>
      <c r="B3863" s="46" t="str">
        <f ca="1">IF($H3863="","",INDEX([1]NKC!$B$10:$B$5007,$H3863))</f>
        <v/>
      </c>
      <c r="C3863" s="47" t="str">
        <f ca="1">IF($H3863="","",INDEX([1]NKC!$C$10:$C$5007,$H3863))</f>
        <v/>
      </c>
      <c r="D3863" s="48" t="str">
        <f ca="1">IF(IF($H3863="","",INDEX([1]NKC!$D$10:$D$5007,$H3863))=$C$8,IF($H3863="","",INDEX([1]NKC!$E$10:$E$5007,$H3863)),IF($H3863="","",INDEX([1]NKC!$D$10:$D$5007,$H3863)))</f>
        <v/>
      </c>
      <c r="E3863" s="49" t="str">
        <f ca="1">IF(IF($H3863="","",INDEX([1]NKC!$E$10:$E$5007,$H3863))=$C$8,"",IF($H3863="","",INDEX([1]NKC!$F$10:$F$5007,$H3863)))</f>
        <v/>
      </c>
      <c r="F3863" s="55" t="str">
        <f ca="1">IF(IF($H3863="","",INDEX([1]NKC!$D$10:$D$5007,$H3863))=$C$8,"",IF($H3863="","",INDEX([1]NKC!$F$10:$F$5007,$H3863)))</f>
        <v/>
      </c>
      <c r="G3863" s="50">
        <f ca="1">IF(SUM(E3863:F3863)=0,0,$G$11+SUM(E$12:$E3863)-SUM(F$12:$F3863))</f>
        <v>0</v>
      </c>
      <c r="H3863" s="51" t="str">
        <f ca="1">IF(IF(TYPE(MATCH($C$8,OFFSET([1]NKC!$D$10,H3862,0):'[1]NKC'!$D$5007,0)+H3862)=16,"",MATCH($C$8,OFFSET([1]NKC!$D$10,H3862,0):'[1]NKC'!$D$5007,0)+H3862)&lt;IF(TYPE(MATCH($C$8,OFFSET([1]NKC!$E$10,H3862,0):'[1]NKC'!$E$5007,0)+H3862)=16,"",MATCH($C$8,OFFSET([1]NKC!$E$10,H3862,0):'[1]NKC'!$E$5007,0)+H3862),IF(TYPE(MATCH($C$8,OFFSET([1]NKC!$D$10,H3862,0):'[1]NKC'!$D$5007,0)+H3862)=16,"",MATCH($C$8,OFFSET([1]NKC!$D$10,H3862,0):'[1]NKC'!$D$5007,0)+H3862),IF(TYPE(MATCH($C$8,OFFSET([1]NKC!$E$10,H3862,0):'[1]NKC'!$E$5007,0)+H3862)=16,"",MATCH($C$8,OFFSET([1]NKC!$E$10,H3862,0):'[1]NKC'!$E$5007,0)+H3862))</f>
        <v/>
      </c>
    </row>
    <row r="3864" spans="1:8" s="52" customFormat="1" ht="14.25" hidden="1">
      <c r="A3864" s="45" t="str">
        <f ca="1">IF($H3864="","",INDEX([1]NKC!$A$10:$A$5007,$H3864))</f>
        <v/>
      </c>
      <c r="B3864" s="46" t="str">
        <f ca="1">IF($H3864="","",INDEX([1]NKC!$B$10:$B$5007,$H3864))</f>
        <v/>
      </c>
      <c r="C3864" s="47" t="str">
        <f ca="1">IF($H3864="","",INDEX([1]NKC!$C$10:$C$5007,$H3864))</f>
        <v/>
      </c>
      <c r="D3864" s="48" t="str">
        <f ca="1">IF(IF($H3864="","",INDEX([1]NKC!$D$10:$D$5007,$H3864))=$C$8,IF($H3864="","",INDEX([1]NKC!$E$10:$E$5007,$H3864)),IF($H3864="","",INDEX([1]NKC!$D$10:$D$5007,$H3864)))</f>
        <v/>
      </c>
      <c r="E3864" s="49" t="str">
        <f ca="1">IF(IF($H3864="","",INDEX([1]NKC!$E$10:$E$5007,$H3864))=$C$8,"",IF($H3864="","",INDEX([1]NKC!$F$10:$F$5007,$H3864)))</f>
        <v/>
      </c>
      <c r="F3864" s="55" t="str">
        <f ca="1">IF(IF($H3864="","",INDEX([1]NKC!$D$10:$D$5007,$H3864))=$C$8,"",IF($H3864="","",INDEX([1]NKC!$F$10:$F$5007,$H3864)))</f>
        <v/>
      </c>
      <c r="G3864" s="50">
        <f ca="1">IF(SUM(E3864:F3864)=0,0,$G$11+SUM(E$12:$E3864)-SUM(F$12:$F3864))</f>
        <v>0</v>
      </c>
      <c r="H3864" s="51" t="str">
        <f ca="1">IF(IF(TYPE(MATCH($C$8,OFFSET([1]NKC!$D$10,H3863,0):'[1]NKC'!$D$5007,0)+H3863)=16,"",MATCH($C$8,OFFSET([1]NKC!$D$10,H3863,0):'[1]NKC'!$D$5007,0)+H3863)&lt;IF(TYPE(MATCH($C$8,OFFSET([1]NKC!$E$10,H3863,0):'[1]NKC'!$E$5007,0)+H3863)=16,"",MATCH($C$8,OFFSET([1]NKC!$E$10,H3863,0):'[1]NKC'!$E$5007,0)+H3863),IF(TYPE(MATCH($C$8,OFFSET([1]NKC!$D$10,H3863,0):'[1]NKC'!$D$5007,0)+H3863)=16,"",MATCH($C$8,OFFSET([1]NKC!$D$10,H3863,0):'[1]NKC'!$D$5007,0)+H3863),IF(TYPE(MATCH($C$8,OFFSET([1]NKC!$E$10,H3863,0):'[1]NKC'!$E$5007,0)+H3863)=16,"",MATCH($C$8,OFFSET([1]NKC!$E$10,H3863,0):'[1]NKC'!$E$5007,0)+H3863))</f>
        <v/>
      </c>
    </row>
    <row r="3865" spans="1:8" s="52" customFormat="1" ht="14.25" hidden="1">
      <c r="A3865" s="45" t="str">
        <f ca="1">IF($H3865="","",INDEX([1]NKC!$A$10:$A$5007,$H3865))</f>
        <v/>
      </c>
      <c r="B3865" s="46" t="str">
        <f ca="1">IF($H3865="","",INDEX([1]NKC!$B$10:$B$5007,$H3865))</f>
        <v/>
      </c>
      <c r="C3865" s="47" t="str">
        <f ca="1">IF($H3865="","",INDEX([1]NKC!$C$10:$C$5007,$H3865))</f>
        <v/>
      </c>
      <c r="D3865" s="48" t="str">
        <f ca="1">IF(IF($H3865="","",INDEX([1]NKC!$D$10:$D$5007,$H3865))=$C$8,IF($H3865="","",INDEX([1]NKC!$E$10:$E$5007,$H3865)),IF($H3865="","",INDEX([1]NKC!$D$10:$D$5007,$H3865)))</f>
        <v/>
      </c>
      <c r="E3865" s="49" t="str">
        <f ca="1">IF(IF($H3865="","",INDEX([1]NKC!$E$10:$E$5007,$H3865))=$C$8,"",IF($H3865="","",INDEX([1]NKC!$F$10:$F$5007,$H3865)))</f>
        <v/>
      </c>
      <c r="F3865" s="55" t="str">
        <f ca="1">IF(IF($H3865="","",INDEX([1]NKC!$D$10:$D$5007,$H3865))=$C$8,"",IF($H3865="","",INDEX([1]NKC!$F$10:$F$5007,$H3865)))</f>
        <v/>
      </c>
      <c r="G3865" s="50">
        <f ca="1">IF(SUM(E3865:F3865)=0,0,$G$11+SUM(E$12:$E3865)-SUM(F$12:$F3865))</f>
        <v>0</v>
      </c>
      <c r="H3865" s="51" t="str">
        <f ca="1">IF(IF(TYPE(MATCH($C$8,OFFSET([1]NKC!$D$10,H3864,0):'[1]NKC'!$D$5007,0)+H3864)=16,"",MATCH($C$8,OFFSET([1]NKC!$D$10,H3864,0):'[1]NKC'!$D$5007,0)+H3864)&lt;IF(TYPE(MATCH($C$8,OFFSET([1]NKC!$E$10,H3864,0):'[1]NKC'!$E$5007,0)+H3864)=16,"",MATCH($C$8,OFFSET([1]NKC!$E$10,H3864,0):'[1]NKC'!$E$5007,0)+H3864),IF(TYPE(MATCH($C$8,OFFSET([1]NKC!$D$10,H3864,0):'[1]NKC'!$D$5007,0)+H3864)=16,"",MATCH($C$8,OFFSET([1]NKC!$D$10,H3864,0):'[1]NKC'!$D$5007,0)+H3864),IF(TYPE(MATCH($C$8,OFFSET([1]NKC!$E$10,H3864,0):'[1]NKC'!$E$5007,0)+H3864)=16,"",MATCH($C$8,OFFSET([1]NKC!$E$10,H3864,0):'[1]NKC'!$E$5007,0)+H3864))</f>
        <v/>
      </c>
    </row>
    <row r="3866" spans="1:8" s="52" customFormat="1" ht="14.25" hidden="1">
      <c r="A3866" s="45" t="str">
        <f ca="1">IF($H3866="","",INDEX([1]NKC!$A$10:$A$5007,$H3866))</f>
        <v/>
      </c>
      <c r="B3866" s="46" t="str">
        <f ca="1">IF($H3866="","",INDEX([1]NKC!$B$10:$B$5007,$H3866))</f>
        <v/>
      </c>
      <c r="C3866" s="47" t="str">
        <f ca="1">IF($H3866="","",INDEX([1]NKC!$C$10:$C$5007,$H3866))</f>
        <v/>
      </c>
      <c r="D3866" s="48" t="str">
        <f ca="1">IF(IF($H3866="","",INDEX([1]NKC!$D$10:$D$5007,$H3866))=$C$8,IF($H3866="","",INDEX([1]NKC!$E$10:$E$5007,$H3866)),IF($H3866="","",INDEX([1]NKC!$D$10:$D$5007,$H3866)))</f>
        <v/>
      </c>
      <c r="E3866" s="49" t="str">
        <f ca="1">IF(IF($H3866="","",INDEX([1]NKC!$E$10:$E$5007,$H3866))=$C$8,"",IF($H3866="","",INDEX([1]NKC!$F$10:$F$5007,$H3866)))</f>
        <v/>
      </c>
      <c r="F3866" s="55" t="str">
        <f ca="1">IF(IF($H3866="","",INDEX([1]NKC!$D$10:$D$5007,$H3866))=$C$8,"",IF($H3866="","",INDEX([1]NKC!$F$10:$F$5007,$H3866)))</f>
        <v/>
      </c>
      <c r="G3866" s="50">
        <f ca="1">IF(SUM(E3866:F3866)=0,0,$G$11+SUM(E$12:$E3866)-SUM(F$12:$F3866))</f>
        <v>0</v>
      </c>
      <c r="H3866" s="51" t="str">
        <f ca="1">IF(IF(TYPE(MATCH($C$8,OFFSET([1]NKC!$D$10,H3865,0):'[1]NKC'!$D$5007,0)+H3865)=16,"",MATCH($C$8,OFFSET([1]NKC!$D$10,H3865,0):'[1]NKC'!$D$5007,0)+H3865)&lt;IF(TYPE(MATCH($C$8,OFFSET([1]NKC!$E$10,H3865,0):'[1]NKC'!$E$5007,0)+H3865)=16,"",MATCH($C$8,OFFSET([1]NKC!$E$10,H3865,0):'[1]NKC'!$E$5007,0)+H3865),IF(TYPE(MATCH($C$8,OFFSET([1]NKC!$D$10,H3865,0):'[1]NKC'!$D$5007,0)+H3865)=16,"",MATCH($C$8,OFFSET([1]NKC!$D$10,H3865,0):'[1]NKC'!$D$5007,0)+H3865),IF(TYPE(MATCH($C$8,OFFSET([1]NKC!$E$10,H3865,0):'[1]NKC'!$E$5007,0)+H3865)=16,"",MATCH($C$8,OFFSET([1]NKC!$E$10,H3865,0):'[1]NKC'!$E$5007,0)+H3865))</f>
        <v/>
      </c>
    </row>
    <row r="3867" spans="1:8" s="52" customFormat="1" ht="14.25" hidden="1">
      <c r="A3867" s="45" t="str">
        <f ca="1">IF($H3867="","",INDEX([1]NKC!$A$10:$A$5007,$H3867))</f>
        <v/>
      </c>
      <c r="B3867" s="46" t="str">
        <f ca="1">IF($H3867="","",INDEX([1]NKC!$B$10:$B$5007,$H3867))</f>
        <v/>
      </c>
      <c r="C3867" s="47" t="str">
        <f ca="1">IF($H3867="","",INDEX([1]NKC!$C$10:$C$5007,$H3867))</f>
        <v/>
      </c>
      <c r="D3867" s="48" t="str">
        <f ca="1">IF(IF($H3867="","",INDEX([1]NKC!$D$10:$D$5007,$H3867))=$C$8,IF($H3867="","",INDEX([1]NKC!$E$10:$E$5007,$H3867)),IF($H3867="","",INDEX([1]NKC!$D$10:$D$5007,$H3867)))</f>
        <v/>
      </c>
      <c r="E3867" s="49" t="str">
        <f ca="1">IF(IF($H3867="","",INDEX([1]NKC!$E$10:$E$5007,$H3867))=$C$8,"",IF($H3867="","",INDEX([1]NKC!$F$10:$F$5007,$H3867)))</f>
        <v/>
      </c>
      <c r="F3867" s="55" t="str">
        <f ca="1">IF(IF($H3867="","",INDEX([1]NKC!$D$10:$D$5007,$H3867))=$C$8,"",IF($H3867="","",INDEX([1]NKC!$F$10:$F$5007,$H3867)))</f>
        <v/>
      </c>
      <c r="G3867" s="50">
        <f ca="1">IF(SUM(E3867:F3867)=0,0,$G$11+SUM(E$12:$E3867)-SUM(F$12:$F3867))</f>
        <v>0</v>
      </c>
      <c r="H3867" s="51" t="str">
        <f ca="1">IF(IF(TYPE(MATCH($C$8,OFFSET([1]NKC!$D$10,H3866,0):'[1]NKC'!$D$5007,0)+H3866)=16,"",MATCH($C$8,OFFSET([1]NKC!$D$10,H3866,0):'[1]NKC'!$D$5007,0)+H3866)&lt;IF(TYPE(MATCH($C$8,OFFSET([1]NKC!$E$10,H3866,0):'[1]NKC'!$E$5007,0)+H3866)=16,"",MATCH($C$8,OFFSET([1]NKC!$E$10,H3866,0):'[1]NKC'!$E$5007,0)+H3866),IF(TYPE(MATCH($C$8,OFFSET([1]NKC!$D$10,H3866,0):'[1]NKC'!$D$5007,0)+H3866)=16,"",MATCH($C$8,OFFSET([1]NKC!$D$10,H3866,0):'[1]NKC'!$D$5007,0)+H3866),IF(TYPE(MATCH($C$8,OFFSET([1]NKC!$E$10,H3866,0):'[1]NKC'!$E$5007,0)+H3866)=16,"",MATCH($C$8,OFFSET([1]NKC!$E$10,H3866,0):'[1]NKC'!$E$5007,0)+H3866))</f>
        <v/>
      </c>
    </row>
    <row r="3868" spans="1:8" s="52" customFormat="1" ht="14.25" hidden="1">
      <c r="A3868" s="45" t="str">
        <f ca="1">IF($H3868="","",INDEX([1]NKC!$A$10:$A$5007,$H3868))</f>
        <v/>
      </c>
      <c r="B3868" s="46" t="str">
        <f ca="1">IF($H3868="","",INDEX([1]NKC!$B$10:$B$5007,$H3868))</f>
        <v/>
      </c>
      <c r="C3868" s="47" t="str">
        <f ca="1">IF($H3868="","",INDEX([1]NKC!$C$10:$C$5007,$H3868))</f>
        <v/>
      </c>
      <c r="D3868" s="48" t="str">
        <f ca="1">IF(IF($H3868="","",INDEX([1]NKC!$D$10:$D$5007,$H3868))=$C$8,IF($H3868="","",INDEX([1]NKC!$E$10:$E$5007,$H3868)),IF($H3868="","",INDEX([1]NKC!$D$10:$D$5007,$H3868)))</f>
        <v/>
      </c>
      <c r="E3868" s="49" t="str">
        <f ca="1">IF(IF($H3868="","",INDEX([1]NKC!$E$10:$E$5007,$H3868))=$C$8,"",IF($H3868="","",INDEX([1]NKC!$F$10:$F$5007,$H3868)))</f>
        <v/>
      </c>
      <c r="F3868" s="55" t="str">
        <f ca="1">IF(IF($H3868="","",INDEX([1]NKC!$D$10:$D$5007,$H3868))=$C$8,"",IF($H3868="","",INDEX([1]NKC!$F$10:$F$5007,$H3868)))</f>
        <v/>
      </c>
      <c r="G3868" s="50">
        <f ca="1">IF(SUM(E3868:F3868)=0,0,$G$11+SUM(E$12:$E3868)-SUM(F$12:$F3868))</f>
        <v>0</v>
      </c>
      <c r="H3868" s="51" t="str">
        <f ca="1">IF(IF(TYPE(MATCH($C$8,OFFSET([1]NKC!$D$10,H3867,0):'[1]NKC'!$D$5007,0)+H3867)=16,"",MATCH($C$8,OFFSET([1]NKC!$D$10,H3867,0):'[1]NKC'!$D$5007,0)+H3867)&lt;IF(TYPE(MATCH($C$8,OFFSET([1]NKC!$E$10,H3867,0):'[1]NKC'!$E$5007,0)+H3867)=16,"",MATCH($C$8,OFFSET([1]NKC!$E$10,H3867,0):'[1]NKC'!$E$5007,0)+H3867),IF(TYPE(MATCH($C$8,OFFSET([1]NKC!$D$10,H3867,0):'[1]NKC'!$D$5007,0)+H3867)=16,"",MATCH($C$8,OFFSET([1]NKC!$D$10,H3867,0):'[1]NKC'!$D$5007,0)+H3867),IF(TYPE(MATCH($C$8,OFFSET([1]NKC!$E$10,H3867,0):'[1]NKC'!$E$5007,0)+H3867)=16,"",MATCH($C$8,OFFSET([1]NKC!$E$10,H3867,0):'[1]NKC'!$E$5007,0)+H3867))</f>
        <v/>
      </c>
    </row>
    <row r="3869" spans="1:8" s="52" customFormat="1" ht="14.25" hidden="1">
      <c r="A3869" s="45" t="str">
        <f ca="1">IF($H3869="","",INDEX([1]NKC!$A$10:$A$5007,$H3869))</f>
        <v/>
      </c>
      <c r="B3869" s="46" t="str">
        <f ca="1">IF($H3869="","",INDEX([1]NKC!$B$10:$B$5007,$H3869))</f>
        <v/>
      </c>
      <c r="C3869" s="47" t="str">
        <f ca="1">IF($H3869="","",INDEX([1]NKC!$C$10:$C$5007,$H3869))</f>
        <v/>
      </c>
      <c r="D3869" s="48" t="str">
        <f ca="1">IF(IF($H3869="","",INDEX([1]NKC!$D$10:$D$5007,$H3869))=$C$8,IF($H3869="","",INDEX([1]NKC!$E$10:$E$5007,$H3869)),IF($H3869="","",INDEX([1]NKC!$D$10:$D$5007,$H3869)))</f>
        <v/>
      </c>
      <c r="E3869" s="49" t="str">
        <f ca="1">IF(IF($H3869="","",INDEX([1]NKC!$E$10:$E$5007,$H3869))=$C$8,"",IF($H3869="","",INDEX([1]NKC!$F$10:$F$5007,$H3869)))</f>
        <v/>
      </c>
      <c r="F3869" s="55" t="str">
        <f ca="1">IF(IF($H3869="","",INDEX([1]NKC!$D$10:$D$5007,$H3869))=$C$8,"",IF($H3869="","",INDEX([1]NKC!$F$10:$F$5007,$H3869)))</f>
        <v/>
      </c>
      <c r="G3869" s="50">
        <f ca="1">IF(SUM(E3869:F3869)=0,0,$G$11+SUM(E$12:$E3869)-SUM(F$12:$F3869))</f>
        <v>0</v>
      </c>
      <c r="H3869" s="51" t="str">
        <f ca="1">IF(IF(TYPE(MATCH($C$8,OFFSET([1]NKC!$D$10,H3868,0):'[1]NKC'!$D$5007,0)+H3868)=16,"",MATCH($C$8,OFFSET([1]NKC!$D$10,H3868,0):'[1]NKC'!$D$5007,0)+H3868)&lt;IF(TYPE(MATCH($C$8,OFFSET([1]NKC!$E$10,H3868,0):'[1]NKC'!$E$5007,0)+H3868)=16,"",MATCH($C$8,OFFSET([1]NKC!$E$10,H3868,0):'[1]NKC'!$E$5007,0)+H3868),IF(TYPE(MATCH($C$8,OFFSET([1]NKC!$D$10,H3868,0):'[1]NKC'!$D$5007,0)+H3868)=16,"",MATCH($C$8,OFFSET([1]NKC!$D$10,H3868,0):'[1]NKC'!$D$5007,0)+H3868),IF(TYPE(MATCH($C$8,OFFSET([1]NKC!$E$10,H3868,0):'[1]NKC'!$E$5007,0)+H3868)=16,"",MATCH($C$8,OFFSET([1]NKC!$E$10,H3868,0):'[1]NKC'!$E$5007,0)+H3868))</f>
        <v/>
      </c>
    </row>
    <row r="3870" spans="1:8" s="52" customFormat="1" ht="14.25" hidden="1">
      <c r="A3870" s="45" t="str">
        <f ca="1">IF($H3870="","",INDEX([1]NKC!$A$10:$A$5007,$H3870))</f>
        <v/>
      </c>
      <c r="B3870" s="46" t="str">
        <f ca="1">IF($H3870="","",INDEX([1]NKC!$B$10:$B$5007,$H3870))</f>
        <v/>
      </c>
      <c r="C3870" s="47" t="str">
        <f ca="1">IF($H3870="","",INDEX([1]NKC!$C$10:$C$5007,$H3870))</f>
        <v/>
      </c>
      <c r="D3870" s="48" t="str">
        <f ca="1">IF(IF($H3870="","",INDEX([1]NKC!$D$10:$D$5007,$H3870))=$C$8,IF($H3870="","",INDEX([1]NKC!$E$10:$E$5007,$H3870)),IF($H3870="","",INDEX([1]NKC!$D$10:$D$5007,$H3870)))</f>
        <v/>
      </c>
      <c r="E3870" s="49" t="str">
        <f ca="1">IF(IF($H3870="","",INDEX([1]NKC!$E$10:$E$5007,$H3870))=$C$8,"",IF($H3870="","",INDEX([1]NKC!$F$10:$F$5007,$H3870)))</f>
        <v/>
      </c>
      <c r="F3870" s="55" t="str">
        <f ca="1">IF(IF($H3870="","",INDEX([1]NKC!$D$10:$D$5007,$H3870))=$C$8,"",IF($H3870="","",INDEX([1]NKC!$F$10:$F$5007,$H3870)))</f>
        <v/>
      </c>
      <c r="G3870" s="50">
        <f ca="1">IF(SUM(E3870:F3870)=0,0,$G$11+SUM(E$12:$E3870)-SUM(F$12:$F3870))</f>
        <v>0</v>
      </c>
      <c r="H3870" s="51" t="str">
        <f ca="1">IF(IF(TYPE(MATCH($C$8,OFFSET([1]NKC!$D$10,H3869,0):'[1]NKC'!$D$5007,0)+H3869)=16,"",MATCH($C$8,OFFSET([1]NKC!$D$10,H3869,0):'[1]NKC'!$D$5007,0)+H3869)&lt;IF(TYPE(MATCH($C$8,OFFSET([1]NKC!$E$10,H3869,0):'[1]NKC'!$E$5007,0)+H3869)=16,"",MATCH($C$8,OFFSET([1]NKC!$E$10,H3869,0):'[1]NKC'!$E$5007,0)+H3869),IF(TYPE(MATCH($C$8,OFFSET([1]NKC!$D$10,H3869,0):'[1]NKC'!$D$5007,0)+H3869)=16,"",MATCH($C$8,OFFSET([1]NKC!$D$10,H3869,0):'[1]NKC'!$D$5007,0)+H3869),IF(TYPE(MATCH($C$8,OFFSET([1]NKC!$E$10,H3869,0):'[1]NKC'!$E$5007,0)+H3869)=16,"",MATCH($C$8,OFFSET([1]NKC!$E$10,H3869,0):'[1]NKC'!$E$5007,0)+H3869))</f>
        <v/>
      </c>
    </row>
    <row r="3871" spans="1:8" s="52" customFormat="1" ht="14.25" hidden="1">
      <c r="A3871" s="45" t="str">
        <f ca="1">IF($H3871="","",INDEX([1]NKC!$A$10:$A$5007,$H3871))</f>
        <v/>
      </c>
      <c r="B3871" s="46" t="str">
        <f ca="1">IF($H3871="","",INDEX([1]NKC!$B$10:$B$5007,$H3871))</f>
        <v/>
      </c>
      <c r="C3871" s="47" t="str">
        <f ca="1">IF($H3871="","",INDEX([1]NKC!$C$10:$C$5007,$H3871))</f>
        <v/>
      </c>
      <c r="D3871" s="48" t="str">
        <f ca="1">IF(IF($H3871="","",INDEX([1]NKC!$D$10:$D$5007,$H3871))=$C$8,IF($H3871="","",INDEX([1]NKC!$E$10:$E$5007,$H3871)),IF($H3871="","",INDEX([1]NKC!$D$10:$D$5007,$H3871)))</f>
        <v/>
      </c>
      <c r="E3871" s="49" t="str">
        <f ca="1">IF(IF($H3871="","",INDEX([1]NKC!$E$10:$E$5007,$H3871))=$C$8,"",IF($H3871="","",INDEX([1]NKC!$F$10:$F$5007,$H3871)))</f>
        <v/>
      </c>
      <c r="F3871" s="55" t="str">
        <f ca="1">IF(IF($H3871="","",INDEX([1]NKC!$D$10:$D$5007,$H3871))=$C$8,"",IF($H3871="","",INDEX([1]NKC!$F$10:$F$5007,$H3871)))</f>
        <v/>
      </c>
      <c r="G3871" s="50">
        <f ca="1">IF(SUM(E3871:F3871)=0,0,$G$11+SUM(E$12:$E3871)-SUM(F$12:$F3871))</f>
        <v>0</v>
      </c>
      <c r="H3871" s="51" t="str">
        <f ca="1">IF(IF(TYPE(MATCH($C$8,OFFSET([1]NKC!$D$10,H3870,0):'[1]NKC'!$D$5007,0)+H3870)=16,"",MATCH($C$8,OFFSET([1]NKC!$D$10,H3870,0):'[1]NKC'!$D$5007,0)+H3870)&lt;IF(TYPE(MATCH($C$8,OFFSET([1]NKC!$E$10,H3870,0):'[1]NKC'!$E$5007,0)+H3870)=16,"",MATCH($C$8,OFFSET([1]NKC!$E$10,H3870,0):'[1]NKC'!$E$5007,0)+H3870),IF(TYPE(MATCH($C$8,OFFSET([1]NKC!$D$10,H3870,0):'[1]NKC'!$D$5007,0)+H3870)=16,"",MATCH($C$8,OFFSET([1]NKC!$D$10,H3870,0):'[1]NKC'!$D$5007,0)+H3870),IF(TYPE(MATCH($C$8,OFFSET([1]NKC!$E$10,H3870,0):'[1]NKC'!$E$5007,0)+H3870)=16,"",MATCH($C$8,OFFSET([1]NKC!$E$10,H3870,0):'[1]NKC'!$E$5007,0)+H3870))</f>
        <v/>
      </c>
    </row>
    <row r="3872" spans="1:8" s="52" customFormat="1" ht="14.25" hidden="1">
      <c r="A3872" s="45" t="str">
        <f ca="1">IF($H3872="","",INDEX([1]NKC!$A$10:$A$5007,$H3872))</f>
        <v/>
      </c>
      <c r="B3872" s="46" t="str">
        <f ca="1">IF($H3872="","",INDEX([1]NKC!$B$10:$B$5007,$H3872))</f>
        <v/>
      </c>
      <c r="C3872" s="47" t="str">
        <f ca="1">IF($H3872="","",INDEX([1]NKC!$C$10:$C$5007,$H3872))</f>
        <v/>
      </c>
      <c r="D3872" s="48" t="str">
        <f ca="1">IF(IF($H3872="","",INDEX([1]NKC!$D$10:$D$5007,$H3872))=$C$8,IF($H3872="","",INDEX([1]NKC!$E$10:$E$5007,$H3872)),IF($H3872="","",INDEX([1]NKC!$D$10:$D$5007,$H3872)))</f>
        <v/>
      </c>
      <c r="E3872" s="49" t="str">
        <f ca="1">IF(IF($H3872="","",INDEX([1]NKC!$E$10:$E$5007,$H3872))=$C$8,"",IF($H3872="","",INDEX([1]NKC!$F$10:$F$5007,$H3872)))</f>
        <v/>
      </c>
      <c r="F3872" s="55" t="str">
        <f ca="1">IF(IF($H3872="","",INDEX([1]NKC!$D$10:$D$5007,$H3872))=$C$8,"",IF($H3872="","",INDEX([1]NKC!$F$10:$F$5007,$H3872)))</f>
        <v/>
      </c>
      <c r="G3872" s="50">
        <f ca="1">IF(SUM(E3872:F3872)=0,0,$G$11+SUM(E$12:$E3872)-SUM(F$12:$F3872))</f>
        <v>0</v>
      </c>
      <c r="H3872" s="51" t="str">
        <f ca="1">IF(IF(TYPE(MATCH($C$8,OFFSET([1]NKC!$D$10,H3871,0):'[1]NKC'!$D$5007,0)+H3871)=16,"",MATCH($C$8,OFFSET([1]NKC!$D$10,H3871,0):'[1]NKC'!$D$5007,0)+H3871)&lt;IF(TYPE(MATCH($C$8,OFFSET([1]NKC!$E$10,H3871,0):'[1]NKC'!$E$5007,0)+H3871)=16,"",MATCH($C$8,OFFSET([1]NKC!$E$10,H3871,0):'[1]NKC'!$E$5007,0)+H3871),IF(TYPE(MATCH($C$8,OFFSET([1]NKC!$D$10,H3871,0):'[1]NKC'!$D$5007,0)+H3871)=16,"",MATCH($C$8,OFFSET([1]NKC!$D$10,H3871,0):'[1]NKC'!$D$5007,0)+H3871),IF(TYPE(MATCH($C$8,OFFSET([1]NKC!$E$10,H3871,0):'[1]NKC'!$E$5007,0)+H3871)=16,"",MATCH($C$8,OFFSET([1]NKC!$E$10,H3871,0):'[1]NKC'!$E$5007,0)+H3871))</f>
        <v/>
      </c>
    </row>
    <row r="3873" spans="1:8" s="52" customFormat="1" ht="14.25" hidden="1">
      <c r="A3873" s="45" t="str">
        <f ca="1">IF($H3873="","",INDEX([1]NKC!$A$10:$A$5007,$H3873))</f>
        <v/>
      </c>
      <c r="B3873" s="46" t="str">
        <f ca="1">IF($H3873="","",INDEX([1]NKC!$B$10:$B$5007,$H3873))</f>
        <v/>
      </c>
      <c r="C3873" s="47" t="str">
        <f ca="1">IF($H3873="","",INDEX([1]NKC!$C$10:$C$5007,$H3873))</f>
        <v/>
      </c>
      <c r="D3873" s="48" t="str">
        <f ca="1">IF(IF($H3873="","",INDEX([1]NKC!$D$10:$D$5007,$H3873))=$C$8,IF($H3873="","",INDEX([1]NKC!$E$10:$E$5007,$H3873)),IF($H3873="","",INDEX([1]NKC!$D$10:$D$5007,$H3873)))</f>
        <v/>
      </c>
      <c r="E3873" s="49" t="str">
        <f ca="1">IF(IF($H3873="","",INDEX([1]NKC!$E$10:$E$5007,$H3873))=$C$8,"",IF($H3873="","",INDEX([1]NKC!$F$10:$F$5007,$H3873)))</f>
        <v/>
      </c>
      <c r="F3873" s="55" t="str">
        <f ca="1">IF(IF($H3873="","",INDEX([1]NKC!$D$10:$D$5007,$H3873))=$C$8,"",IF($H3873="","",INDEX([1]NKC!$F$10:$F$5007,$H3873)))</f>
        <v/>
      </c>
      <c r="G3873" s="50">
        <f ca="1">IF(SUM(E3873:F3873)=0,0,$G$11+SUM(E$12:$E3873)-SUM(F$12:$F3873))</f>
        <v>0</v>
      </c>
      <c r="H3873" s="51" t="str">
        <f ca="1">IF(IF(TYPE(MATCH($C$8,OFFSET([1]NKC!$D$10,H3872,0):'[1]NKC'!$D$5007,0)+H3872)=16,"",MATCH($C$8,OFFSET([1]NKC!$D$10,H3872,0):'[1]NKC'!$D$5007,0)+H3872)&lt;IF(TYPE(MATCH($C$8,OFFSET([1]NKC!$E$10,H3872,0):'[1]NKC'!$E$5007,0)+H3872)=16,"",MATCH($C$8,OFFSET([1]NKC!$E$10,H3872,0):'[1]NKC'!$E$5007,0)+H3872),IF(TYPE(MATCH($C$8,OFFSET([1]NKC!$D$10,H3872,0):'[1]NKC'!$D$5007,0)+H3872)=16,"",MATCH($C$8,OFFSET([1]NKC!$D$10,H3872,0):'[1]NKC'!$D$5007,0)+H3872),IF(TYPE(MATCH($C$8,OFFSET([1]NKC!$E$10,H3872,0):'[1]NKC'!$E$5007,0)+H3872)=16,"",MATCH($C$8,OFFSET([1]NKC!$E$10,H3872,0):'[1]NKC'!$E$5007,0)+H3872))</f>
        <v/>
      </c>
    </row>
    <row r="3874" spans="1:8" s="52" customFormat="1" ht="14.25" hidden="1">
      <c r="A3874" s="45" t="str">
        <f ca="1">IF($H3874="","",INDEX([1]NKC!$A$10:$A$5007,$H3874))</f>
        <v/>
      </c>
      <c r="B3874" s="46" t="str">
        <f ca="1">IF($H3874="","",INDEX([1]NKC!$B$10:$B$5007,$H3874))</f>
        <v/>
      </c>
      <c r="C3874" s="47" t="str">
        <f ca="1">IF($H3874="","",INDEX([1]NKC!$C$10:$C$5007,$H3874))</f>
        <v/>
      </c>
      <c r="D3874" s="48" t="str">
        <f ca="1">IF(IF($H3874="","",INDEX([1]NKC!$D$10:$D$5007,$H3874))=$C$8,IF($H3874="","",INDEX([1]NKC!$E$10:$E$5007,$H3874)),IF($H3874="","",INDEX([1]NKC!$D$10:$D$5007,$H3874)))</f>
        <v/>
      </c>
      <c r="E3874" s="49" t="str">
        <f ca="1">IF(IF($H3874="","",INDEX([1]NKC!$E$10:$E$5007,$H3874))=$C$8,"",IF($H3874="","",INDEX([1]NKC!$F$10:$F$5007,$H3874)))</f>
        <v/>
      </c>
      <c r="F3874" s="55" t="str">
        <f ca="1">IF(IF($H3874="","",INDEX([1]NKC!$D$10:$D$5007,$H3874))=$C$8,"",IF($H3874="","",INDEX([1]NKC!$F$10:$F$5007,$H3874)))</f>
        <v/>
      </c>
      <c r="G3874" s="50">
        <f ca="1">IF(SUM(E3874:F3874)=0,0,$G$11+SUM(E$12:$E3874)-SUM(F$12:$F3874))</f>
        <v>0</v>
      </c>
      <c r="H3874" s="51" t="str">
        <f ca="1">IF(IF(TYPE(MATCH($C$8,OFFSET([1]NKC!$D$10,H3873,0):'[1]NKC'!$D$5007,0)+H3873)=16,"",MATCH($C$8,OFFSET([1]NKC!$D$10,H3873,0):'[1]NKC'!$D$5007,0)+H3873)&lt;IF(TYPE(MATCH($C$8,OFFSET([1]NKC!$E$10,H3873,0):'[1]NKC'!$E$5007,0)+H3873)=16,"",MATCH($C$8,OFFSET([1]NKC!$E$10,H3873,0):'[1]NKC'!$E$5007,0)+H3873),IF(TYPE(MATCH($C$8,OFFSET([1]NKC!$D$10,H3873,0):'[1]NKC'!$D$5007,0)+H3873)=16,"",MATCH($C$8,OFFSET([1]NKC!$D$10,H3873,0):'[1]NKC'!$D$5007,0)+H3873),IF(TYPE(MATCH($C$8,OFFSET([1]NKC!$E$10,H3873,0):'[1]NKC'!$E$5007,0)+H3873)=16,"",MATCH($C$8,OFFSET([1]NKC!$E$10,H3873,0):'[1]NKC'!$E$5007,0)+H3873))</f>
        <v/>
      </c>
    </row>
    <row r="3875" spans="1:8" s="52" customFormat="1" ht="14.25" hidden="1">
      <c r="A3875" s="45" t="str">
        <f ca="1">IF($H3875="","",INDEX([1]NKC!$A$10:$A$5007,$H3875))</f>
        <v/>
      </c>
      <c r="B3875" s="46" t="str">
        <f ca="1">IF($H3875="","",INDEX([1]NKC!$B$10:$B$5007,$H3875))</f>
        <v/>
      </c>
      <c r="C3875" s="47" t="str">
        <f ca="1">IF($H3875="","",INDEX([1]NKC!$C$10:$C$5007,$H3875))</f>
        <v/>
      </c>
      <c r="D3875" s="48" t="str">
        <f ca="1">IF(IF($H3875="","",INDEX([1]NKC!$D$10:$D$5007,$H3875))=$C$8,IF($H3875="","",INDEX([1]NKC!$E$10:$E$5007,$H3875)),IF($H3875="","",INDEX([1]NKC!$D$10:$D$5007,$H3875)))</f>
        <v/>
      </c>
      <c r="E3875" s="49" t="str">
        <f ca="1">IF(IF($H3875="","",INDEX([1]NKC!$E$10:$E$5007,$H3875))=$C$8,"",IF($H3875="","",INDEX([1]NKC!$F$10:$F$5007,$H3875)))</f>
        <v/>
      </c>
      <c r="F3875" s="55" t="str">
        <f ca="1">IF(IF($H3875="","",INDEX([1]NKC!$D$10:$D$5007,$H3875))=$C$8,"",IF($H3875="","",INDEX([1]NKC!$F$10:$F$5007,$H3875)))</f>
        <v/>
      </c>
      <c r="G3875" s="50">
        <f ca="1">IF(SUM(E3875:F3875)=0,0,$G$11+SUM(E$12:$E3875)-SUM(F$12:$F3875))</f>
        <v>0</v>
      </c>
      <c r="H3875" s="51" t="str">
        <f ca="1">IF(IF(TYPE(MATCH($C$8,OFFSET([1]NKC!$D$10,H3874,0):'[1]NKC'!$D$5007,0)+H3874)=16,"",MATCH($C$8,OFFSET([1]NKC!$D$10,H3874,0):'[1]NKC'!$D$5007,0)+H3874)&lt;IF(TYPE(MATCH($C$8,OFFSET([1]NKC!$E$10,H3874,0):'[1]NKC'!$E$5007,0)+H3874)=16,"",MATCH($C$8,OFFSET([1]NKC!$E$10,H3874,0):'[1]NKC'!$E$5007,0)+H3874),IF(TYPE(MATCH($C$8,OFFSET([1]NKC!$D$10,H3874,0):'[1]NKC'!$D$5007,0)+H3874)=16,"",MATCH($C$8,OFFSET([1]NKC!$D$10,H3874,0):'[1]NKC'!$D$5007,0)+H3874),IF(TYPE(MATCH($C$8,OFFSET([1]NKC!$E$10,H3874,0):'[1]NKC'!$E$5007,0)+H3874)=16,"",MATCH($C$8,OFFSET([1]NKC!$E$10,H3874,0):'[1]NKC'!$E$5007,0)+H3874))</f>
        <v/>
      </c>
    </row>
    <row r="3876" spans="1:8" s="52" customFormat="1" ht="14.25" hidden="1">
      <c r="A3876" s="45" t="str">
        <f ca="1">IF($H3876="","",INDEX([1]NKC!$A$10:$A$5007,$H3876))</f>
        <v/>
      </c>
      <c r="B3876" s="46" t="str">
        <f ca="1">IF($H3876="","",INDEX([1]NKC!$B$10:$B$5007,$H3876))</f>
        <v/>
      </c>
      <c r="C3876" s="47" t="str">
        <f ca="1">IF($H3876="","",INDEX([1]NKC!$C$10:$C$5007,$H3876))</f>
        <v/>
      </c>
      <c r="D3876" s="48" t="str">
        <f ca="1">IF(IF($H3876="","",INDEX([1]NKC!$D$10:$D$5007,$H3876))=$C$8,IF($H3876="","",INDEX([1]NKC!$E$10:$E$5007,$H3876)),IF($H3876="","",INDEX([1]NKC!$D$10:$D$5007,$H3876)))</f>
        <v/>
      </c>
      <c r="E3876" s="49" t="str">
        <f ca="1">IF(IF($H3876="","",INDEX([1]NKC!$E$10:$E$5007,$H3876))=$C$8,"",IF($H3876="","",INDEX([1]NKC!$F$10:$F$5007,$H3876)))</f>
        <v/>
      </c>
      <c r="F3876" s="55" t="str">
        <f ca="1">IF(IF($H3876="","",INDEX([1]NKC!$D$10:$D$5007,$H3876))=$C$8,"",IF($H3876="","",INDEX([1]NKC!$F$10:$F$5007,$H3876)))</f>
        <v/>
      </c>
      <c r="G3876" s="50">
        <f ca="1">IF(SUM(E3876:F3876)=0,0,$G$11+SUM(E$12:$E3876)-SUM(F$12:$F3876))</f>
        <v>0</v>
      </c>
      <c r="H3876" s="51" t="str">
        <f ca="1">IF(IF(TYPE(MATCH($C$8,OFFSET([1]NKC!$D$10,H3875,0):'[1]NKC'!$D$5007,0)+H3875)=16,"",MATCH($C$8,OFFSET([1]NKC!$D$10,H3875,0):'[1]NKC'!$D$5007,0)+H3875)&lt;IF(TYPE(MATCH($C$8,OFFSET([1]NKC!$E$10,H3875,0):'[1]NKC'!$E$5007,0)+H3875)=16,"",MATCH($C$8,OFFSET([1]NKC!$E$10,H3875,0):'[1]NKC'!$E$5007,0)+H3875),IF(TYPE(MATCH($C$8,OFFSET([1]NKC!$D$10,H3875,0):'[1]NKC'!$D$5007,0)+H3875)=16,"",MATCH($C$8,OFFSET([1]NKC!$D$10,H3875,0):'[1]NKC'!$D$5007,0)+H3875),IF(TYPE(MATCH($C$8,OFFSET([1]NKC!$E$10,H3875,0):'[1]NKC'!$E$5007,0)+H3875)=16,"",MATCH($C$8,OFFSET([1]NKC!$E$10,H3875,0):'[1]NKC'!$E$5007,0)+H3875))</f>
        <v/>
      </c>
    </row>
    <row r="3877" spans="1:8" s="52" customFormat="1" ht="14.25" hidden="1">
      <c r="A3877" s="45" t="str">
        <f ca="1">IF($H3877="","",INDEX([1]NKC!$A$10:$A$5007,$H3877))</f>
        <v/>
      </c>
      <c r="B3877" s="46" t="str">
        <f ca="1">IF($H3877="","",INDEX([1]NKC!$B$10:$B$5007,$H3877))</f>
        <v/>
      </c>
      <c r="C3877" s="47" t="str">
        <f ca="1">IF($H3877="","",INDEX([1]NKC!$C$10:$C$5007,$H3877))</f>
        <v/>
      </c>
      <c r="D3877" s="48" t="str">
        <f ca="1">IF(IF($H3877="","",INDEX([1]NKC!$D$10:$D$5007,$H3877))=$C$8,IF($H3877="","",INDEX([1]NKC!$E$10:$E$5007,$H3877)),IF($H3877="","",INDEX([1]NKC!$D$10:$D$5007,$H3877)))</f>
        <v/>
      </c>
      <c r="E3877" s="49" t="str">
        <f ca="1">IF(IF($H3877="","",INDEX([1]NKC!$E$10:$E$5007,$H3877))=$C$8,"",IF($H3877="","",INDEX([1]NKC!$F$10:$F$5007,$H3877)))</f>
        <v/>
      </c>
      <c r="F3877" s="55" t="str">
        <f ca="1">IF(IF($H3877="","",INDEX([1]NKC!$D$10:$D$5007,$H3877))=$C$8,"",IF($H3877="","",INDEX([1]NKC!$F$10:$F$5007,$H3877)))</f>
        <v/>
      </c>
      <c r="G3877" s="50">
        <f ca="1">IF(SUM(E3877:F3877)=0,0,$G$11+SUM(E$12:$E3877)-SUM(F$12:$F3877))</f>
        <v>0</v>
      </c>
      <c r="H3877" s="51" t="str">
        <f ca="1">IF(IF(TYPE(MATCH($C$8,OFFSET([1]NKC!$D$10,H3876,0):'[1]NKC'!$D$5007,0)+H3876)=16,"",MATCH($C$8,OFFSET([1]NKC!$D$10,H3876,0):'[1]NKC'!$D$5007,0)+H3876)&lt;IF(TYPE(MATCH($C$8,OFFSET([1]NKC!$E$10,H3876,0):'[1]NKC'!$E$5007,0)+H3876)=16,"",MATCH($C$8,OFFSET([1]NKC!$E$10,H3876,0):'[1]NKC'!$E$5007,0)+H3876),IF(TYPE(MATCH($C$8,OFFSET([1]NKC!$D$10,H3876,0):'[1]NKC'!$D$5007,0)+H3876)=16,"",MATCH($C$8,OFFSET([1]NKC!$D$10,H3876,0):'[1]NKC'!$D$5007,0)+H3876),IF(TYPE(MATCH($C$8,OFFSET([1]NKC!$E$10,H3876,0):'[1]NKC'!$E$5007,0)+H3876)=16,"",MATCH($C$8,OFFSET([1]NKC!$E$10,H3876,0):'[1]NKC'!$E$5007,0)+H3876))</f>
        <v/>
      </c>
    </row>
    <row r="3878" spans="1:8" s="52" customFormat="1" ht="14.25" hidden="1">
      <c r="A3878" s="45" t="str">
        <f ca="1">IF($H3878="","",INDEX([1]NKC!$A$10:$A$5007,$H3878))</f>
        <v/>
      </c>
      <c r="B3878" s="46" t="str">
        <f ca="1">IF($H3878="","",INDEX([1]NKC!$B$10:$B$5007,$H3878))</f>
        <v/>
      </c>
      <c r="C3878" s="47" t="str">
        <f ca="1">IF($H3878="","",INDEX([1]NKC!$C$10:$C$5007,$H3878))</f>
        <v/>
      </c>
      <c r="D3878" s="48" t="str">
        <f ca="1">IF(IF($H3878="","",INDEX([1]NKC!$D$10:$D$5007,$H3878))=$C$8,IF($H3878="","",INDEX([1]NKC!$E$10:$E$5007,$H3878)),IF($H3878="","",INDEX([1]NKC!$D$10:$D$5007,$H3878)))</f>
        <v/>
      </c>
      <c r="E3878" s="49" t="str">
        <f ca="1">IF(IF($H3878="","",INDEX([1]NKC!$E$10:$E$5007,$H3878))=$C$8,"",IF($H3878="","",INDEX([1]NKC!$F$10:$F$5007,$H3878)))</f>
        <v/>
      </c>
      <c r="F3878" s="55" t="str">
        <f ca="1">IF(IF($H3878="","",INDEX([1]NKC!$D$10:$D$5007,$H3878))=$C$8,"",IF($H3878="","",INDEX([1]NKC!$F$10:$F$5007,$H3878)))</f>
        <v/>
      </c>
      <c r="G3878" s="50">
        <f ca="1">IF(SUM(E3878:F3878)=0,0,$G$11+SUM(E$12:$E3878)-SUM(F$12:$F3878))</f>
        <v>0</v>
      </c>
      <c r="H3878" s="51" t="str">
        <f ca="1">IF(IF(TYPE(MATCH($C$8,OFFSET([1]NKC!$D$10,H3877,0):'[1]NKC'!$D$5007,0)+H3877)=16,"",MATCH($C$8,OFFSET([1]NKC!$D$10,H3877,0):'[1]NKC'!$D$5007,0)+H3877)&lt;IF(TYPE(MATCH($C$8,OFFSET([1]NKC!$E$10,H3877,0):'[1]NKC'!$E$5007,0)+H3877)=16,"",MATCH($C$8,OFFSET([1]NKC!$E$10,H3877,0):'[1]NKC'!$E$5007,0)+H3877),IF(TYPE(MATCH($C$8,OFFSET([1]NKC!$D$10,H3877,0):'[1]NKC'!$D$5007,0)+H3877)=16,"",MATCH($C$8,OFFSET([1]NKC!$D$10,H3877,0):'[1]NKC'!$D$5007,0)+H3877),IF(TYPE(MATCH($C$8,OFFSET([1]NKC!$E$10,H3877,0):'[1]NKC'!$E$5007,0)+H3877)=16,"",MATCH($C$8,OFFSET([1]NKC!$E$10,H3877,0):'[1]NKC'!$E$5007,0)+H3877))</f>
        <v/>
      </c>
    </row>
    <row r="3879" spans="1:8" s="52" customFormat="1" ht="14.25" hidden="1">
      <c r="A3879" s="45" t="str">
        <f ca="1">IF($H3879="","",INDEX([1]NKC!$A$10:$A$5007,$H3879))</f>
        <v/>
      </c>
      <c r="B3879" s="46" t="str">
        <f ca="1">IF($H3879="","",INDEX([1]NKC!$B$10:$B$5007,$H3879))</f>
        <v/>
      </c>
      <c r="C3879" s="47" t="str">
        <f ca="1">IF($H3879="","",INDEX([1]NKC!$C$10:$C$5007,$H3879))</f>
        <v/>
      </c>
      <c r="D3879" s="48" t="str">
        <f ca="1">IF(IF($H3879="","",INDEX([1]NKC!$D$10:$D$5007,$H3879))=$C$8,IF($H3879="","",INDEX([1]NKC!$E$10:$E$5007,$H3879)),IF($H3879="","",INDEX([1]NKC!$D$10:$D$5007,$H3879)))</f>
        <v/>
      </c>
      <c r="E3879" s="49" t="str">
        <f ca="1">IF(IF($H3879="","",INDEX([1]NKC!$E$10:$E$5007,$H3879))=$C$8,"",IF($H3879="","",INDEX([1]NKC!$F$10:$F$5007,$H3879)))</f>
        <v/>
      </c>
      <c r="F3879" s="55" t="str">
        <f ca="1">IF(IF($H3879="","",INDEX([1]NKC!$D$10:$D$5007,$H3879))=$C$8,"",IF($H3879="","",INDEX([1]NKC!$F$10:$F$5007,$H3879)))</f>
        <v/>
      </c>
      <c r="G3879" s="50">
        <f ca="1">IF(SUM(E3879:F3879)=0,0,$G$11+SUM(E$12:$E3879)-SUM(F$12:$F3879))</f>
        <v>0</v>
      </c>
      <c r="H3879" s="51" t="str">
        <f ca="1">IF(IF(TYPE(MATCH($C$8,OFFSET([1]NKC!$D$10,H3878,0):'[1]NKC'!$D$5007,0)+H3878)=16,"",MATCH($C$8,OFFSET([1]NKC!$D$10,H3878,0):'[1]NKC'!$D$5007,0)+H3878)&lt;IF(TYPE(MATCH($C$8,OFFSET([1]NKC!$E$10,H3878,0):'[1]NKC'!$E$5007,0)+H3878)=16,"",MATCH($C$8,OFFSET([1]NKC!$E$10,H3878,0):'[1]NKC'!$E$5007,0)+H3878),IF(TYPE(MATCH($C$8,OFFSET([1]NKC!$D$10,H3878,0):'[1]NKC'!$D$5007,0)+H3878)=16,"",MATCH($C$8,OFFSET([1]NKC!$D$10,H3878,0):'[1]NKC'!$D$5007,0)+H3878),IF(TYPE(MATCH($C$8,OFFSET([1]NKC!$E$10,H3878,0):'[1]NKC'!$E$5007,0)+H3878)=16,"",MATCH($C$8,OFFSET([1]NKC!$E$10,H3878,0):'[1]NKC'!$E$5007,0)+H3878))</f>
        <v/>
      </c>
    </row>
    <row r="3880" spans="1:8" s="52" customFormat="1" ht="14.25" hidden="1">
      <c r="A3880" s="45" t="str">
        <f ca="1">IF($H3880="","",INDEX([1]NKC!$A$10:$A$5007,$H3880))</f>
        <v/>
      </c>
      <c r="B3880" s="46" t="str">
        <f ca="1">IF($H3880="","",INDEX([1]NKC!$B$10:$B$5007,$H3880))</f>
        <v/>
      </c>
      <c r="C3880" s="47" t="str">
        <f ca="1">IF($H3880="","",INDEX([1]NKC!$C$10:$C$5007,$H3880))</f>
        <v/>
      </c>
      <c r="D3880" s="48" t="str">
        <f ca="1">IF(IF($H3880="","",INDEX([1]NKC!$D$10:$D$5007,$H3880))=$C$8,IF($H3880="","",INDEX([1]NKC!$E$10:$E$5007,$H3880)),IF($H3880="","",INDEX([1]NKC!$D$10:$D$5007,$H3880)))</f>
        <v/>
      </c>
      <c r="E3880" s="49" t="str">
        <f ca="1">IF(IF($H3880="","",INDEX([1]NKC!$E$10:$E$5007,$H3880))=$C$8,"",IF($H3880="","",INDEX([1]NKC!$F$10:$F$5007,$H3880)))</f>
        <v/>
      </c>
      <c r="F3880" s="55" t="str">
        <f ca="1">IF(IF($H3880="","",INDEX([1]NKC!$D$10:$D$5007,$H3880))=$C$8,"",IF($H3880="","",INDEX([1]NKC!$F$10:$F$5007,$H3880)))</f>
        <v/>
      </c>
      <c r="G3880" s="50">
        <f ca="1">IF(SUM(E3880:F3880)=0,0,$G$11+SUM(E$12:$E3880)-SUM(F$12:$F3880))</f>
        <v>0</v>
      </c>
      <c r="H3880" s="51" t="str">
        <f ca="1">IF(IF(TYPE(MATCH($C$8,OFFSET([1]NKC!$D$10,H3879,0):'[1]NKC'!$D$5007,0)+H3879)=16,"",MATCH($C$8,OFFSET([1]NKC!$D$10,H3879,0):'[1]NKC'!$D$5007,0)+H3879)&lt;IF(TYPE(MATCH($C$8,OFFSET([1]NKC!$E$10,H3879,0):'[1]NKC'!$E$5007,0)+H3879)=16,"",MATCH($C$8,OFFSET([1]NKC!$E$10,H3879,0):'[1]NKC'!$E$5007,0)+H3879),IF(TYPE(MATCH($C$8,OFFSET([1]NKC!$D$10,H3879,0):'[1]NKC'!$D$5007,0)+H3879)=16,"",MATCH($C$8,OFFSET([1]NKC!$D$10,H3879,0):'[1]NKC'!$D$5007,0)+H3879),IF(TYPE(MATCH($C$8,OFFSET([1]NKC!$E$10,H3879,0):'[1]NKC'!$E$5007,0)+H3879)=16,"",MATCH($C$8,OFFSET([1]NKC!$E$10,H3879,0):'[1]NKC'!$E$5007,0)+H3879))</f>
        <v/>
      </c>
    </row>
    <row r="3881" spans="1:8" s="52" customFormat="1" ht="14.25" hidden="1">
      <c r="A3881" s="45" t="str">
        <f ca="1">IF($H3881="","",INDEX([1]NKC!$A$10:$A$5007,$H3881))</f>
        <v/>
      </c>
      <c r="B3881" s="46" t="str">
        <f ca="1">IF($H3881="","",INDEX([1]NKC!$B$10:$B$5007,$H3881))</f>
        <v/>
      </c>
      <c r="C3881" s="47" t="str">
        <f ca="1">IF($H3881="","",INDEX([1]NKC!$C$10:$C$5007,$H3881))</f>
        <v/>
      </c>
      <c r="D3881" s="48" t="str">
        <f ca="1">IF(IF($H3881="","",INDEX([1]NKC!$D$10:$D$5007,$H3881))=$C$8,IF($H3881="","",INDEX([1]NKC!$E$10:$E$5007,$H3881)),IF($H3881="","",INDEX([1]NKC!$D$10:$D$5007,$H3881)))</f>
        <v/>
      </c>
      <c r="E3881" s="49" t="str">
        <f ca="1">IF(IF($H3881="","",INDEX([1]NKC!$E$10:$E$5007,$H3881))=$C$8,"",IF($H3881="","",INDEX([1]NKC!$F$10:$F$5007,$H3881)))</f>
        <v/>
      </c>
      <c r="F3881" s="55" t="str">
        <f ca="1">IF(IF($H3881="","",INDEX([1]NKC!$D$10:$D$5007,$H3881))=$C$8,"",IF($H3881="","",INDEX([1]NKC!$F$10:$F$5007,$H3881)))</f>
        <v/>
      </c>
      <c r="G3881" s="50">
        <f ca="1">IF(SUM(E3881:F3881)=0,0,$G$11+SUM(E$12:$E3881)-SUM(F$12:$F3881))</f>
        <v>0</v>
      </c>
      <c r="H3881" s="51" t="str">
        <f ca="1">IF(IF(TYPE(MATCH($C$8,OFFSET([1]NKC!$D$10,H3880,0):'[1]NKC'!$D$5007,0)+H3880)=16,"",MATCH($C$8,OFFSET([1]NKC!$D$10,H3880,0):'[1]NKC'!$D$5007,0)+H3880)&lt;IF(TYPE(MATCH($C$8,OFFSET([1]NKC!$E$10,H3880,0):'[1]NKC'!$E$5007,0)+H3880)=16,"",MATCH($C$8,OFFSET([1]NKC!$E$10,H3880,0):'[1]NKC'!$E$5007,0)+H3880),IF(TYPE(MATCH($C$8,OFFSET([1]NKC!$D$10,H3880,0):'[1]NKC'!$D$5007,0)+H3880)=16,"",MATCH($C$8,OFFSET([1]NKC!$D$10,H3880,0):'[1]NKC'!$D$5007,0)+H3880),IF(TYPE(MATCH($C$8,OFFSET([1]NKC!$E$10,H3880,0):'[1]NKC'!$E$5007,0)+H3880)=16,"",MATCH($C$8,OFFSET([1]NKC!$E$10,H3880,0):'[1]NKC'!$E$5007,0)+H3880))</f>
        <v/>
      </c>
    </row>
    <row r="3882" spans="1:8" s="52" customFormat="1" ht="14.25" hidden="1">
      <c r="A3882" s="45" t="str">
        <f ca="1">IF($H3882="","",INDEX([1]NKC!$A$10:$A$5007,$H3882))</f>
        <v/>
      </c>
      <c r="B3882" s="46" t="str">
        <f ca="1">IF($H3882="","",INDEX([1]NKC!$B$10:$B$5007,$H3882))</f>
        <v/>
      </c>
      <c r="C3882" s="47" t="str">
        <f ca="1">IF($H3882="","",INDEX([1]NKC!$C$10:$C$5007,$H3882))</f>
        <v/>
      </c>
      <c r="D3882" s="48" t="str">
        <f ca="1">IF(IF($H3882="","",INDEX([1]NKC!$D$10:$D$5007,$H3882))=$C$8,IF($H3882="","",INDEX([1]NKC!$E$10:$E$5007,$H3882)),IF($H3882="","",INDEX([1]NKC!$D$10:$D$5007,$H3882)))</f>
        <v/>
      </c>
      <c r="E3882" s="49" t="str">
        <f ca="1">IF(IF($H3882="","",INDEX([1]NKC!$E$10:$E$5007,$H3882))=$C$8,"",IF($H3882="","",INDEX([1]NKC!$F$10:$F$5007,$H3882)))</f>
        <v/>
      </c>
      <c r="F3882" s="55" t="str">
        <f ca="1">IF(IF($H3882="","",INDEX([1]NKC!$D$10:$D$5007,$H3882))=$C$8,"",IF($H3882="","",INDEX([1]NKC!$F$10:$F$5007,$H3882)))</f>
        <v/>
      </c>
      <c r="G3882" s="50">
        <f ca="1">IF(SUM(E3882:F3882)=0,0,$G$11+SUM(E$12:$E3882)-SUM(F$12:$F3882))</f>
        <v>0</v>
      </c>
      <c r="H3882" s="51" t="str">
        <f ca="1">IF(IF(TYPE(MATCH($C$8,OFFSET([1]NKC!$D$10,H3881,0):'[1]NKC'!$D$5007,0)+H3881)=16,"",MATCH($C$8,OFFSET([1]NKC!$D$10,H3881,0):'[1]NKC'!$D$5007,0)+H3881)&lt;IF(TYPE(MATCH($C$8,OFFSET([1]NKC!$E$10,H3881,0):'[1]NKC'!$E$5007,0)+H3881)=16,"",MATCH($C$8,OFFSET([1]NKC!$E$10,H3881,0):'[1]NKC'!$E$5007,0)+H3881),IF(TYPE(MATCH($C$8,OFFSET([1]NKC!$D$10,H3881,0):'[1]NKC'!$D$5007,0)+H3881)=16,"",MATCH($C$8,OFFSET([1]NKC!$D$10,H3881,0):'[1]NKC'!$D$5007,0)+H3881),IF(TYPE(MATCH($C$8,OFFSET([1]NKC!$E$10,H3881,0):'[1]NKC'!$E$5007,0)+H3881)=16,"",MATCH($C$8,OFFSET([1]NKC!$E$10,H3881,0):'[1]NKC'!$E$5007,0)+H3881))</f>
        <v/>
      </c>
    </row>
    <row r="3883" spans="1:8" s="52" customFormat="1" ht="14.25" hidden="1">
      <c r="A3883" s="45" t="str">
        <f ca="1">IF($H3883="","",INDEX([1]NKC!$A$10:$A$5007,$H3883))</f>
        <v/>
      </c>
      <c r="B3883" s="46" t="str">
        <f ca="1">IF($H3883="","",INDEX([1]NKC!$B$10:$B$5007,$H3883))</f>
        <v/>
      </c>
      <c r="C3883" s="47" t="str">
        <f ca="1">IF($H3883="","",INDEX([1]NKC!$C$10:$C$5007,$H3883))</f>
        <v/>
      </c>
      <c r="D3883" s="48" t="str">
        <f ca="1">IF(IF($H3883="","",INDEX([1]NKC!$D$10:$D$5007,$H3883))=$C$8,IF($H3883="","",INDEX([1]NKC!$E$10:$E$5007,$H3883)),IF($H3883="","",INDEX([1]NKC!$D$10:$D$5007,$H3883)))</f>
        <v/>
      </c>
      <c r="E3883" s="49" t="str">
        <f ca="1">IF(IF($H3883="","",INDEX([1]NKC!$E$10:$E$5007,$H3883))=$C$8,"",IF($H3883="","",INDEX([1]NKC!$F$10:$F$5007,$H3883)))</f>
        <v/>
      </c>
      <c r="F3883" s="55" t="str">
        <f ca="1">IF(IF($H3883="","",INDEX([1]NKC!$D$10:$D$5007,$H3883))=$C$8,"",IF($H3883="","",INDEX([1]NKC!$F$10:$F$5007,$H3883)))</f>
        <v/>
      </c>
      <c r="G3883" s="50">
        <f ca="1">IF(SUM(E3883:F3883)=0,0,$G$11+SUM(E$12:$E3883)-SUM(F$12:$F3883))</f>
        <v>0</v>
      </c>
      <c r="H3883" s="51" t="str">
        <f ca="1">IF(IF(TYPE(MATCH($C$8,OFFSET([1]NKC!$D$10,H3882,0):'[1]NKC'!$D$5007,0)+H3882)=16,"",MATCH($C$8,OFFSET([1]NKC!$D$10,H3882,0):'[1]NKC'!$D$5007,0)+H3882)&lt;IF(TYPE(MATCH($C$8,OFFSET([1]NKC!$E$10,H3882,0):'[1]NKC'!$E$5007,0)+H3882)=16,"",MATCH($C$8,OFFSET([1]NKC!$E$10,H3882,0):'[1]NKC'!$E$5007,0)+H3882),IF(TYPE(MATCH($C$8,OFFSET([1]NKC!$D$10,H3882,0):'[1]NKC'!$D$5007,0)+H3882)=16,"",MATCH($C$8,OFFSET([1]NKC!$D$10,H3882,0):'[1]NKC'!$D$5007,0)+H3882),IF(TYPE(MATCH($C$8,OFFSET([1]NKC!$E$10,H3882,0):'[1]NKC'!$E$5007,0)+H3882)=16,"",MATCH($C$8,OFFSET([1]NKC!$E$10,H3882,0):'[1]NKC'!$E$5007,0)+H3882))</f>
        <v/>
      </c>
    </row>
    <row r="3884" spans="1:8" s="52" customFormat="1" ht="14.25" hidden="1">
      <c r="A3884" s="45" t="str">
        <f ca="1">IF($H3884="","",INDEX([1]NKC!$A$10:$A$5007,$H3884))</f>
        <v/>
      </c>
      <c r="B3884" s="46" t="str">
        <f ca="1">IF($H3884="","",INDEX([1]NKC!$B$10:$B$5007,$H3884))</f>
        <v/>
      </c>
      <c r="C3884" s="47" t="str">
        <f ca="1">IF($H3884="","",INDEX([1]NKC!$C$10:$C$5007,$H3884))</f>
        <v/>
      </c>
      <c r="D3884" s="48" t="str">
        <f ca="1">IF(IF($H3884="","",INDEX([1]NKC!$D$10:$D$5007,$H3884))=$C$8,IF($H3884="","",INDEX([1]NKC!$E$10:$E$5007,$H3884)),IF($H3884="","",INDEX([1]NKC!$D$10:$D$5007,$H3884)))</f>
        <v/>
      </c>
      <c r="E3884" s="49" t="str">
        <f ca="1">IF(IF($H3884="","",INDEX([1]NKC!$E$10:$E$5007,$H3884))=$C$8,"",IF($H3884="","",INDEX([1]NKC!$F$10:$F$5007,$H3884)))</f>
        <v/>
      </c>
      <c r="F3884" s="55" t="str">
        <f ca="1">IF(IF($H3884="","",INDEX([1]NKC!$D$10:$D$5007,$H3884))=$C$8,"",IF($H3884="","",INDEX([1]NKC!$F$10:$F$5007,$H3884)))</f>
        <v/>
      </c>
      <c r="G3884" s="50">
        <f ca="1">IF(SUM(E3884:F3884)=0,0,$G$11+SUM(E$12:$E3884)-SUM(F$12:$F3884))</f>
        <v>0</v>
      </c>
      <c r="H3884" s="51" t="str">
        <f ca="1">IF(IF(TYPE(MATCH($C$8,OFFSET([1]NKC!$D$10,H3883,0):'[1]NKC'!$D$5007,0)+H3883)=16,"",MATCH($C$8,OFFSET([1]NKC!$D$10,H3883,0):'[1]NKC'!$D$5007,0)+H3883)&lt;IF(TYPE(MATCH($C$8,OFFSET([1]NKC!$E$10,H3883,0):'[1]NKC'!$E$5007,0)+H3883)=16,"",MATCH($C$8,OFFSET([1]NKC!$E$10,H3883,0):'[1]NKC'!$E$5007,0)+H3883),IF(TYPE(MATCH($C$8,OFFSET([1]NKC!$D$10,H3883,0):'[1]NKC'!$D$5007,0)+H3883)=16,"",MATCH($C$8,OFFSET([1]NKC!$D$10,H3883,0):'[1]NKC'!$D$5007,0)+H3883),IF(TYPE(MATCH($C$8,OFFSET([1]NKC!$E$10,H3883,0):'[1]NKC'!$E$5007,0)+H3883)=16,"",MATCH($C$8,OFFSET([1]NKC!$E$10,H3883,0):'[1]NKC'!$E$5007,0)+H3883))</f>
        <v/>
      </c>
    </row>
    <row r="3885" spans="1:8" s="52" customFormat="1" ht="14.25" hidden="1">
      <c r="A3885" s="45" t="str">
        <f ca="1">IF($H3885="","",INDEX([1]NKC!$A$10:$A$5007,$H3885))</f>
        <v/>
      </c>
      <c r="B3885" s="46" t="str">
        <f ca="1">IF($H3885="","",INDEX([1]NKC!$B$10:$B$5007,$H3885))</f>
        <v/>
      </c>
      <c r="C3885" s="47" t="str">
        <f ca="1">IF($H3885="","",INDEX([1]NKC!$C$10:$C$5007,$H3885))</f>
        <v/>
      </c>
      <c r="D3885" s="48" t="str">
        <f ca="1">IF(IF($H3885="","",INDEX([1]NKC!$D$10:$D$5007,$H3885))=$C$8,IF($H3885="","",INDEX([1]NKC!$E$10:$E$5007,$H3885)),IF($H3885="","",INDEX([1]NKC!$D$10:$D$5007,$H3885)))</f>
        <v/>
      </c>
      <c r="E3885" s="49" t="str">
        <f ca="1">IF(IF($H3885="","",INDEX([1]NKC!$E$10:$E$5007,$H3885))=$C$8,"",IF($H3885="","",INDEX([1]NKC!$F$10:$F$5007,$H3885)))</f>
        <v/>
      </c>
      <c r="F3885" s="55" t="str">
        <f ca="1">IF(IF($H3885="","",INDEX([1]NKC!$D$10:$D$5007,$H3885))=$C$8,"",IF($H3885="","",INDEX([1]NKC!$F$10:$F$5007,$H3885)))</f>
        <v/>
      </c>
      <c r="G3885" s="50">
        <f ca="1">IF(SUM(E3885:F3885)=0,0,$G$11+SUM(E$12:$E3885)-SUM(F$12:$F3885))</f>
        <v>0</v>
      </c>
      <c r="H3885" s="51" t="str">
        <f ca="1">IF(IF(TYPE(MATCH($C$8,OFFSET([1]NKC!$D$10,H3884,0):'[1]NKC'!$D$5007,0)+H3884)=16,"",MATCH($C$8,OFFSET([1]NKC!$D$10,H3884,0):'[1]NKC'!$D$5007,0)+H3884)&lt;IF(TYPE(MATCH($C$8,OFFSET([1]NKC!$E$10,H3884,0):'[1]NKC'!$E$5007,0)+H3884)=16,"",MATCH($C$8,OFFSET([1]NKC!$E$10,H3884,0):'[1]NKC'!$E$5007,0)+H3884),IF(TYPE(MATCH($C$8,OFFSET([1]NKC!$D$10,H3884,0):'[1]NKC'!$D$5007,0)+H3884)=16,"",MATCH($C$8,OFFSET([1]NKC!$D$10,H3884,0):'[1]NKC'!$D$5007,0)+H3884),IF(TYPE(MATCH($C$8,OFFSET([1]NKC!$E$10,H3884,0):'[1]NKC'!$E$5007,0)+H3884)=16,"",MATCH($C$8,OFFSET([1]NKC!$E$10,H3884,0):'[1]NKC'!$E$5007,0)+H3884))</f>
        <v/>
      </c>
    </row>
    <row r="3886" spans="1:8" s="52" customFormat="1" ht="14.25" hidden="1">
      <c r="A3886" s="45" t="str">
        <f ca="1">IF($H3886="","",INDEX([1]NKC!$A$10:$A$5007,$H3886))</f>
        <v/>
      </c>
      <c r="B3886" s="46" t="str">
        <f ca="1">IF($H3886="","",INDEX([1]NKC!$B$10:$B$5007,$H3886))</f>
        <v/>
      </c>
      <c r="C3886" s="47" t="str">
        <f ca="1">IF($H3886="","",INDEX([1]NKC!$C$10:$C$5007,$H3886))</f>
        <v/>
      </c>
      <c r="D3886" s="48" t="str">
        <f ca="1">IF(IF($H3886="","",INDEX([1]NKC!$D$10:$D$5007,$H3886))=$C$8,IF($H3886="","",INDEX([1]NKC!$E$10:$E$5007,$H3886)),IF($H3886="","",INDEX([1]NKC!$D$10:$D$5007,$H3886)))</f>
        <v/>
      </c>
      <c r="E3886" s="49" t="str">
        <f ca="1">IF(IF($H3886="","",INDEX([1]NKC!$E$10:$E$5007,$H3886))=$C$8,"",IF($H3886="","",INDEX([1]NKC!$F$10:$F$5007,$H3886)))</f>
        <v/>
      </c>
      <c r="F3886" s="55" t="str">
        <f ca="1">IF(IF($H3886="","",INDEX([1]NKC!$D$10:$D$5007,$H3886))=$C$8,"",IF($H3886="","",INDEX([1]NKC!$F$10:$F$5007,$H3886)))</f>
        <v/>
      </c>
      <c r="G3886" s="50">
        <f ca="1">IF(SUM(E3886:F3886)=0,0,$G$11+SUM(E$12:$E3886)-SUM(F$12:$F3886))</f>
        <v>0</v>
      </c>
      <c r="H3886" s="51" t="str">
        <f ca="1">IF(IF(TYPE(MATCH($C$8,OFFSET([1]NKC!$D$10,H3885,0):'[1]NKC'!$D$5007,0)+H3885)=16,"",MATCH($C$8,OFFSET([1]NKC!$D$10,H3885,0):'[1]NKC'!$D$5007,0)+H3885)&lt;IF(TYPE(MATCH($C$8,OFFSET([1]NKC!$E$10,H3885,0):'[1]NKC'!$E$5007,0)+H3885)=16,"",MATCH($C$8,OFFSET([1]NKC!$E$10,H3885,0):'[1]NKC'!$E$5007,0)+H3885),IF(TYPE(MATCH($C$8,OFFSET([1]NKC!$D$10,H3885,0):'[1]NKC'!$D$5007,0)+H3885)=16,"",MATCH($C$8,OFFSET([1]NKC!$D$10,H3885,0):'[1]NKC'!$D$5007,0)+H3885),IF(TYPE(MATCH($C$8,OFFSET([1]NKC!$E$10,H3885,0):'[1]NKC'!$E$5007,0)+H3885)=16,"",MATCH($C$8,OFFSET([1]NKC!$E$10,H3885,0):'[1]NKC'!$E$5007,0)+H3885))</f>
        <v/>
      </c>
    </row>
    <row r="3887" spans="1:8" s="52" customFormat="1" ht="14.25" hidden="1">
      <c r="A3887" s="45" t="str">
        <f ca="1">IF($H3887="","",INDEX([1]NKC!$A$10:$A$5007,$H3887))</f>
        <v/>
      </c>
      <c r="B3887" s="46" t="str">
        <f ca="1">IF($H3887="","",INDEX([1]NKC!$B$10:$B$5007,$H3887))</f>
        <v/>
      </c>
      <c r="C3887" s="47" t="str">
        <f ca="1">IF($H3887="","",INDEX([1]NKC!$C$10:$C$5007,$H3887))</f>
        <v/>
      </c>
      <c r="D3887" s="48" t="str">
        <f ca="1">IF(IF($H3887="","",INDEX([1]NKC!$D$10:$D$5007,$H3887))=$C$8,IF($H3887="","",INDEX([1]NKC!$E$10:$E$5007,$H3887)),IF($H3887="","",INDEX([1]NKC!$D$10:$D$5007,$H3887)))</f>
        <v/>
      </c>
      <c r="E3887" s="49" t="str">
        <f ca="1">IF(IF($H3887="","",INDEX([1]NKC!$E$10:$E$5007,$H3887))=$C$8,"",IF($H3887="","",INDEX([1]NKC!$F$10:$F$5007,$H3887)))</f>
        <v/>
      </c>
      <c r="F3887" s="55" t="str">
        <f ca="1">IF(IF($H3887="","",INDEX([1]NKC!$D$10:$D$5007,$H3887))=$C$8,"",IF($H3887="","",INDEX([1]NKC!$F$10:$F$5007,$H3887)))</f>
        <v/>
      </c>
      <c r="G3887" s="50">
        <f ca="1">IF(SUM(E3887:F3887)=0,0,$G$11+SUM(E$12:$E3887)-SUM(F$12:$F3887))</f>
        <v>0</v>
      </c>
      <c r="H3887" s="51" t="str">
        <f ca="1">IF(IF(TYPE(MATCH($C$8,OFFSET([1]NKC!$D$10,H3886,0):'[1]NKC'!$D$5007,0)+H3886)=16,"",MATCH($C$8,OFFSET([1]NKC!$D$10,H3886,0):'[1]NKC'!$D$5007,0)+H3886)&lt;IF(TYPE(MATCH($C$8,OFFSET([1]NKC!$E$10,H3886,0):'[1]NKC'!$E$5007,0)+H3886)=16,"",MATCH($C$8,OFFSET([1]NKC!$E$10,H3886,0):'[1]NKC'!$E$5007,0)+H3886),IF(TYPE(MATCH($C$8,OFFSET([1]NKC!$D$10,H3886,0):'[1]NKC'!$D$5007,0)+H3886)=16,"",MATCH($C$8,OFFSET([1]NKC!$D$10,H3886,0):'[1]NKC'!$D$5007,0)+H3886),IF(TYPE(MATCH($C$8,OFFSET([1]NKC!$E$10,H3886,0):'[1]NKC'!$E$5007,0)+H3886)=16,"",MATCH($C$8,OFFSET([1]NKC!$E$10,H3886,0):'[1]NKC'!$E$5007,0)+H3886))</f>
        <v/>
      </c>
    </row>
    <row r="3888" spans="1:8" s="52" customFormat="1" ht="14.25" hidden="1">
      <c r="A3888" s="45" t="str">
        <f ca="1">IF($H3888="","",INDEX([1]NKC!$A$10:$A$5007,$H3888))</f>
        <v/>
      </c>
      <c r="B3888" s="46" t="str">
        <f ca="1">IF($H3888="","",INDEX([1]NKC!$B$10:$B$5007,$H3888))</f>
        <v/>
      </c>
      <c r="C3888" s="47" t="str">
        <f ca="1">IF($H3888="","",INDEX([1]NKC!$C$10:$C$5007,$H3888))</f>
        <v/>
      </c>
      <c r="D3888" s="48" t="str">
        <f ca="1">IF(IF($H3888="","",INDEX([1]NKC!$D$10:$D$5007,$H3888))=$C$8,IF($H3888="","",INDEX([1]NKC!$E$10:$E$5007,$H3888)),IF($H3888="","",INDEX([1]NKC!$D$10:$D$5007,$H3888)))</f>
        <v/>
      </c>
      <c r="E3888" s="49" t="str">
        <f ca="1">IF(IF($H3888="","",INDEX([1]NKC!$E$10:$E$5007,$H3888))=$C$8,"",IF($H3888="","",INDEX([1]NKC!$F$10:$F$5007,$H3888)))</f>
        <v/>
      </c>
      <c r="F3888" s="55" t="str">
        <f ca="1">IF(IF($H3888="","",INDEX([1]NKC!$D$10:$D$5007,$H3888))=$C$8,"",IF($H3888="","",INDEX([1]NKC!$F$10:$F$5007,$H3888)))</f>
        <v/>
      </c>
      <c r="G3888" s="50">
        <f ca="1">IF(SUM(E3888:F3888)=0,0,$G$11+SUM(E$12:$E3888)-SUM(F$12:$F3888))</f>
        <v>0</v>
      </c>
      <c r="H3888" s="51" t="str">
        <f ca="1">IF(IF(TYPE(MATCH($C$8,OFFSET([1]NKC!$D$10,H3887,0):'[1]NKC'!$D$5007,0)+H3887)=16,"",MATCH($C$8,OFFSET([1]NKC!$D$10,H3887,0):'[1]NKC'!$D$5007,0)+H3887)&lt;IF(TYPE(MATCH($C$8,OFFSET([1]NKC!$E$10,H3887,0):'[1]NKC'!$E$5007,0)+H3887)=16,"",MATCH($C$8,OFFSET([1]NKC!$E$10,H3887,0):'[1]NKC'!$E$5007,0)+H3887),IF(TYPE(MATCH($C$8,OFFSET([1]NKC!$D$10,H3887,0):'[1]NKC'!$D$5007,0)+H3887)=16,"",MATCH($C$8,OFFSET([1]NKC!$D$10,H3887,0):'[1]NKC'!$D$5007,0)+H3887),IF(TYPE(MATCH($C$8,OFFSET([1]NKC!$E$10,H3887,0):'[1]NKC'!$E$5007,0)+H3887)=16,"",MATCH($C$8,OFFSET([1]NKC!$E$10,H3887,0):'[1]NKC'!$E$5007,0)+H3887))</f>
        <v/>
      </c>
    </row>
    <row r="3889" spans="1:8" s="52" customFormat="1" ht="14.25" hidden="1">
      <c r="A3889" s="45" t="str">
        <f ca="1">IF($H3889="","",INDEX([1]NKC!$A$10:$A$5007,$H3889))</f>
        <v/>
      </c>
      <c r="B3889" s="46" t="str">
        <f ca="1">IF($H3889="","",INDEX([1]NKC!$B$10:$B$5007,$H3889))</f>
        <v/>
      </c>
      <c r="C3889" s="47" t="str">
        <f ca="1">IF($H3889="","",INDEX([1]NKC!$C$10:$C$5007,$H3889))</f>
        <v/>
      </c>
      <c r="D3889" s="48" t="str">
        <f ca="1">IF(IF($H3889="","",INDEX([1]NKC!$D$10:$D$5007,$H3889))=$C$8,IF($H3889="","",INDEX([1]NKC!$E$10:$E$5007,$H3889)),IF($H3889="","",INDEX([1]NKC!$D$10:$D$5007,$H3889)))</f>
        <v/>
      </c>
      <c r="E3889" s="49" t="str">
        <f ca="1">IF(IF($H3889="","",INDEX([1]NKC!$E$10:$E$5007,$H3889))=$C$8,"",IF($H3889="","",INDEX([1]NKC!$F$10:$F$5007,$H3889)))</f>
        <v/>
      </c>
      <c r="F3889" s="55" t="str">
        <f ca="1">IF(IF($H3889="","",INDEX([1]NKC!$D$10:$D$5007,$H3889))=$C$8,"",IF($H3889="","",INDEX([1]NKC!$F$10:$F$5007,$H3889)))</f>
        <v/>
      </c>
      <c r="G3889" s="50">
        <f ca="1">IF(SUM(E3889:F3889)=0,0,$G$11+SUM(E$12:$E3889)-SUM(F$12:$F3889))</f>
        <v>0</v>
      </c>
      <c r="H3889" s="51" t="str">
        <f ca="1">IF(IF(TYPE(MATCH($C$8,OFFSET([1]NKC!$D$10,H3888,0):'[1]NKC'!$D$5007,0)+H3888)=16,"",MATCH($C$8,OFFSET([1]NKC!$D$10,H3888,0):'[1]NKC'!$D$5007,0)+H3888)&lt;IF(TYPE(MATCH($C$8,OFFSET([1]NKC!$E$10,H3888,0):'[1]NKC'!$E$5007,0)+H3888)=16,"",MATCH($C$8,OFFSET([1]NKC!$E$10,H3888,0):'[1]NKC'!$E$5007,0)+H3888),IF(TYPE(MATCH($C$8,OFFSET([1]NKC!$D$10,H3888,0):'[1]NKC'!$D$5007,0)+H3888)=16,"",MATCH($C$8,OFFSET([1]NKC!$D$10,H3888,0):'[1]NKC'!$D$5007,0)+H3888),IF(TYPE(MATCH($C$8,OFFSET([1]NKC!$E$10,H3888,0):'[1]NKC'!$E$5007,0)+H3888)=16,"",MATCH($C$8,OFFSET([1]NKC!$E$10,H3888,0):'[1]NKC'!$E$5007,0)+H3888))</f>
        <v/>
      </c>
    </row>
    <row r="3890" spans="1:8" s="52" customFormat="1" ht="14.25" hidden="1">
      <c r="A3890" s="45" t="str">
        <f ca="1">IF($H3890="","",INDEX([1]NKC!$A$10:$A$5007,$H3890))</f>
        <v/>
      </c>
      <c r="B3890" s="46" t="str">
        <f ca="1">IF($H3890="","",INDEX([1]NKC!$B$10:$B$5007,$H3890))</f>
        <v/>
      </c>
      <c r="C3890" s="47" t="str">
        <f ca="1">IF($H3890="","",INDEX([1]NKC!$C$10:$C$5007,$H3890))</f>
        <v/>
      </c>
      <c r="D3890" s="48" t="str">
        <f ca="1">IF(IF($H3890="","",INDEX([1]NKC!$D$10:$D$5007,$H3890))=$C$8,IF($H3890="","",INDEX([1]NKC!$E$10:$E$5007,$H3890)),IF($H3890="","",INDEX([1]NKC!$D$10:$D$5007,$H3890)))</f>
        <v/>
      </c>
      <c r="E3890" s="49" t="str">
        <f ca="1">IF(IF($H3890="","",INDEX([1]NKC!$E$10:$E$5007,$H3890))=$C$8,"",IF($H3890="","",INDEX([1]NKC!$F$10:$F$5007,$H3890)))</f>
        <v/>
      </c>
      <c r="F3890" s="55" t="str">
        <f ca="1">IF(IF($H3890="","",INDEX([1]NKC!$D$10:$D$5007,$H3890))=$C$8,"",IF($H3890="","",INDEX([1]NKC!$F$10:$F$5007,$H3890)))</f>
        <v/>
      </c>
      <c r="G3890" s="50">
        <f ca="1">IF(SUM(E3890:F3890)=0,0,$G$11+SUM(E$12:$E3890)-SUM(F$12:$F3890))</f>
        <v>0</v>
      </c>
      <c r="H3890" s="51" t="str">
        <f ca="1">IF(IF(TYPE(MATCH($C$8,OFFSET([1]NKC!$D$10,H3889,0):'[1]NKC'!$D$5007,0)+H3889)=16,"",MATCH($C$8,OFFSET([1]NKC!$D$10,H3889,0):'[1]NKC'!$D$5007,0)+H3889)&lt;IF(TYPE(MATCH($C$8,OFFSET([1]NKC!$E$10,H3889,0):'[1]NKC'!$E$5007,0)+H3889)=16,"",MATCH($C$8,OFFSET([1]NKC!$E$10,H3889,0):'[1]NKC'!$E$5007,0)+H3889),IF(TYPE(MATCH($C$8,OFFSET([1]NKC!$D$10,H3889,0):'[1]NKC'!$D$5007,0)+H3889)=16,"",MATCH($C$8,OFFSET([1]NKC!$D$10,H3889,0):'[1]NKC'!$D$5007,0)+H3889),IF(TYPE(MATCH($C$8,OFFSET([1]NKC!$E$10,H3889,0):'[1]NKC'!$E$5007,0)+H3889)=16,"",MATCH($C$8,OFFSET([1]NKC!$E$10,H3889,0):'[1]NKC'!$E$5007,0)+H3889))</f>
        <v/>
      </c>
    </row>
    <row r="3891" spans="1:8" s="52" customFormat="1" ht="14.25" hidden="1">
      <c r="A3891" s="45" t="str">
        <f ca="1">IF($H3891="","",INDEX([1]NKC!$A$10:$A$5007,$H3891))</f>
        <v/>
      </c>
      <c r="B3891" s="46" t="str">
        <f ca="1">IF($H3891="","",INDEX([1]NKC!$B$10:$B$5007,$H3891))</f>
        <v/>
      </c>
      <c r="C3891" s="47" t="str">
        <f ca="1">IF($H3891="","",INDEX([1]NKC!$C$10:$C$5007,$H3891))</f>
        <v/>
      </c>
      <c r="D3891" s="48" t="str">
        <f ca="1">IF(IF($H3891="","",INDEX([1]NKC!$D$10:$D$5007,$H3891))=$C$8,IF($H3891="","",INDEX([1]NKC!$E$10:$E$5007,$H3891)),IF($H3891="","",INDEX([1]NKC!$D$10:$D$5007,$H3891)))</f>
        <v/>
      </c>
      <c r="E3891" s="49" t="str">
        <f ca="1">IF(IF($H3891="","",INDEX([1]NKC!$E$10:$E$5007,$H3891))=$C$8,"",IF($H3891="","",INDEX([1]NKC!$F$10:$F$5007,$H3891)))</f>
        <v/>
      </c>
      <c r="F3891" s="55" t="str">
        <f ca="1">IF(IF($H3891="","",INDEX([1]NKC!$D$10:$D$5007,$H3891))=$C$8,"",IF($H3891="","",INDEX([1]NKC!$F$10:$F$5007,$H3891)))</f>
        <v/>
      </c>
      <c r="G3891" s="50">
        <f ca="1">IF(SUM(E3891:F3891)=0,0,$G$11+SUM(E$12:$E3891)-SUM(F$12:$F3891))</f>
        <v>0</v>
      </c>
      <c r="H3891" s="51" t="str">
        <f ca="1">IF(IF(TYPE(MATCH($C$8,OFFSET([1]NKC!$D$10,H3890,0):'[1]NKC'!$D$5007,0)+H3890)=16,"",MATCH($C$8,OFFSET([1]NKC!$D$10,H3890,0):'[1]NKC'!$D$5007,0)+H3890)&lt;IF(TYPE(MATCH($C$8,OFFSET([1]NKC!$E$10,H3890,0):'[1]NKC'!$E$5007,0)+H3890)=16,"",MATCH($C$8,OFFSET([1]NKC!$E$10,H3890,0):'[1]NKC'!$E$5007,0)+H3890),IF(TYPE(MATCH($C$8,OFFSET([1]NKC!$D$10,H3890,0):'[1]NKC'!$D$5007,0)+H3890)=16,"",MATCH($C$8,OFFSET([1]NKC!$D$10,H3890,0):'[1]NKC'!$D$5007,0)+H3890),IF(TYPE(MATCH($C$8,OFFSET([1]NKC!$E$10,H3890,0):'[1]NKC'!$E$5007,0)+H3890)=16,"",MATCH($C$8,OFFSET([1]NKC!$E$10,H3890,0):'[1]NKC'!$E$5007,0)+H3890))</f>
        <v/>
      </c>
    </row>
    <row r="3892" spans="1:8" s="52" customFormat="1" ht="14.25" hidden="1">
      <c r="A3892" s="45" t="str">
        <f ca="1">IF($H3892="","",INDEX([1]NKC!$A$10:$A$5007,$H3892))</f>
        <v/>
      </c>
      <c r="B3892" s="46" t="str">
        <f ca="1">IF($H3892="","",INDEX([1]NKC!$B$10:$B$5007,$H3892))</f>
        <v/>
      </c>
      <c r="C3892" s="47" t="str">
        <f ca="1">IF($H3892="","",INDEX([1]NKC!$C$10:$C$5007,$H3892))</f>
        <v/>
      </c>
      <c r="D3892" s="48" t="str">
        <f ca="1">IF(IF($H3892="","",INDEX([1]NKC!$D$10:$D$5007,$H3892))=$C$8,IF($H3892="","",INDEX([1]NKC!$E$10:$E$5007,$H3892)),IF($H3892="","",INDEX([1]NKC!$D$10:$D$5007,$H3892)))</f>
        <v/>
      </c>
      <c r="E3892" s="49" t="str">
        <f ca="1">IF(IF($H3892="","",INDEX([1]NKC!$E$10:$E$5007,$H3892))=$C$8,"",IF($H3892="","",INDEX([1]NKC!$F$10:$F$5007,$H3892)))</f>
        <v/>
      </c>
      <c r="F3892" s="55" t="str">
        <f ca="1">IF(IF($H3892="","",INDEX([1]NKC!$D$10:$D$5007,$H3892))=$C$8,"",IF($H3892="","",INDEX([1]NKC!$F$10:$F$5007,$H3892)))</f>
        <v/>
      </c>
      <c r="G3892" s="50">
        <f ca="1">IF(SUM(E3892:F3892)=0,0,$G$11+SUM(E$12:$E3892)-SUM(F$12:$F3892))</f>
        <v>0</v>
      </c>
      <c r="H3892" s="51" t="str">
        <f ca="1">IF(IF(TYPE(MATCH($C$8,OFFSET([1]NKC!$D$10,H3891,0):'[1]NKC'!$D$5007,0)+H3891)=16,"",MATCH($C$8,OFFSET([1]NKC!$D$10,H3891,0):'[1]NKC'!$D$5007,0)+H3891)&lt;IF(TYPE(MATCH($C$8,OFFSET([1]NKC!$E$10,H3891,0):'[1]NKC'!$E$5007,0)+H3891)=16,"",MATCH($C$8,OFFSET([1]NKC!$E$10,H3891,0):'[1]NKC'!$E$5007,0)+H3891),IF(TYPE(MATCH($C$8,OFFSET([1]NKC!$D$10,H3891,0):'[1]NKC'!$D$5007,0)+H3891)=16,"",MATCH($C$8,OFFSET([1]NKC!$D$10,H3891,0):'[1]NKC'!$D$5007,0)+H3891),IF(TYPE(MATCH($C$8,OFFSET([1]NKC!$E$10,H3891,0):'[1]NKC'!$E$5007,0)+H3891)=16,"",MATCH($C$8,OFFSET([1]NKC!$E$10,H3891,0):'[1]NKC'!$E$5007,0)+H3891))</f>
        <v/>
      </c>
    </row>
    <row r="3893" spans="1:8" s="52" customFormat="1" ht="14.25" hidden="1">
      <c r="A3893" s="45" t="str">
        <f ca="1">IF($H3893="","",INDEX([1]NKC!$A$10:$A$5007,$H3893))</f>
        <v/>
      </c>
      <c r="B3893" s="46" t="str">
        <f ca="1">IF($H3893="","",INDEX([1]NKC!$B$10:$B$5007,$H3893))</f>
        <v/>
      </c>
      <c r="C3893" s="47" t="str">
        <f ca="1">IF($H3893="","",INDEX([1]NKC!$C$10:$C$5007,$H3893))</f>
        <v/>
      </c>
      <c r="D3893" s="48" t="str">
        <f ca="1">IF(IF($H3893="","",INDEX([1]NKC!$D$10:$D$5007,$H3893))=$C$8,IF($H3893="","",INDEX([1]NKC!$E$10:$E$5007,$H3893)),IF($H3893="","",INDEX([1]NKC!$D$10:$D$5007,$H3893)))</f>
        <v/>
      </c>
      <c r="E3893" s="49" t="str">
        <f ca="1">IF(IF($H3893="","",INDEX([1]NKC!$E$10:$E$5007,$H3893))=$C$8,"",IF($H3893="","",INDEX([1]NKC!$F$10:$F$5007,$H3893)))</f>
        <v/>
      </c>
      <c r="F3893" s="55" t="str">
        <f ca="1">IF(IF($H3893="","",INDEX([1]NKC!$D$10:$D$5007,$H3893))=$C$8,"",IF($H3893="","",INDEX([1]NKC!$F$10:$F$5007,$H3893)))</f>
        <v/>
      </c>
      <c r="G3893" s="50">
        <f ca="1">IF(SUM(E3893:F3893)=0,0,$G$11+SUM(E$12:$E3893)-SUM(F$12:$F3893))</f>
        <v>0</v>
      </c>
      <c r="H3893" s="51" t="str">
        <f ca="1">IF(IF(TYPE(MATCH($C$8,OFFSET([1]NKC!$D$10,H3892,0):'[1]NKC'!$D$5007,0)+H3892)=16,"",MATCH($C$8,OFFSET([1]NKC!$D$10,H3892,0):'[1]NKC'!$D$5007,0)+H3892)&lt;IF(TYPE(MATCH($C$8,OFFSET([1]NKC!$E$10,H3892,0):'[1]NKC'!$E$5007,0)+H3892)=16,"",MATCH($C$8,OFFSET([1]NKC!$E$10,H3892,0):'[1]NKC'!$E$5007,0)+H3892),IF(TYPE(MATCH($C$8,OFFSET([1]NKC!$D$10,H3892,0):'[1]NKC'!$D$5007,0)+H3892)=16,"",MATCH($C$8,OFFSET([1]NKC!$D$10,H3892,0):'[1]NKC'!$D$5007,0)+H3892),IF(TYPE(MATCH($C$8,OFFSET([1]NKC!$E$10,H3892,0):'[1]NKC'!$E$5007,0)+H3892)=16,"",MATCH($C$8,OFFSET([1]NKC!$E$10,H3892,0):'[1]NKC'!$E$5007,0)+H3892))</f>
        <v/>
      </c>
    </row>
    <row r="3894" spans="1:8" s="52" customFormat="1" ht="14.25" hidden="1">
      <c r="A3894" s="45" t="str">
        <f ca="1">IF($H3894="","",INDEX([1]NKC!$A$10:$A$5007,$H3894))</f>
        <v/>
      </c>
      <c r="B3894" s="46" t="str">
        <f ca="1">IF($H3894="","",INDEX([1]NKC!$B$10:$B$5007,$H3894))</f>
        <v/>
      </c>
      <c r="C3894" s="47" t="str">
        <f ca="1">IF($H3894="","",INDEX([1]NKC!$C$10:$C$5007,$H3894))</f>
        <v/>
      </c>
      <c r="D3894" s="48" t="str">
        <f ca="1">IF(IF($H3894="","",INDEX([1]NKC!$D$10:$D$5007,$H3894))=$C$8,IF($H3894="","",INDEX([1]NKC!$E$10:$E$5007,$H3894)),IF($H3894="","",INDEX([1]NKC!$D$10:$D$5007,$H3894)))</f>
        <v/>
      </c>
      <c r="E3894" s="49" t="str">
        <f ca="1">IF(IF($H3894="","",INDEX([1]NKC!$E$10:$E$5007,$H3894))=$C$8,"",IF($H3894="","",INDEX([1]NKC!$F$10:$F$5007,$H3894)))</f>
        <v/>
      </c>
      <c r="F3894" s="55" t="str">
        <f ca="1">IF(IF($H3894="","",INDEX([1]NKC!$D$10:$D$5007,$H3894))=$C$8,"",IF($H3894="","",INDEX([1]NKC!$F$10:$F$5007,$H3894)))</f>
        <v/>
      </c>
      <c r="G3894" s="50">
        <f ca="1">IF(SUM(E3894:F3894)=0,0,$G$11+SUM(E$12:$E3894)-SUM(F$12:$F3894))</f>
        <v>0</v>
      </c>
      <c r="H3894" s="51" t="str">
        <f ca="1">IF(IF(TYPE(MATCH($C$8,OFFSET([1]NKC!$D$10,H3893,0):'[1]NKC'!$D$5007,0)+H3893)=16,"",MATCH($C$8,OFFSET([1]NKC!$D$10,H3893,0):'[1]NKC'!$D$5007,0)+H3893)&lt;IF(TYPE(MATCH($C$8,OFFSET([1]NKC!$E$10,H3893,0):'[1]NKC'!$E$5007,0)+H3893)=16,"",MATCH($C$8,OFFSET([1]NKC!$E$10,H3893,0):'[1]NKC'!$E$5007,0)+H3893),IF(TYPE(MATCH($C$8,OFFSET([1]NKC!$D$10,H3893,0):'[1]NKC'!$D$5007,0)+H3893)=16,"",MATCH($C$8,OFFSET([1]NKC!$D$10,H3893,0):'[1]NKC'!$D$5007,0)+H3893),IF(TYPE(MATCH($C$8,OFFSET([1]NKC!$E$10,H3893,0):'[1]NKC'!$E$5007,0)+H3893)=16,"",MATCH($C$8,OFFSET([1]NKC!$E$10,H3893,0):'[1]NKC'!$E$5007,0)+H3893))</f>
        <v/>
      </c>
    </row>
    <row r="3895" spans="1:8" s="52" customFormat="1" ht="14.25" hidden="1">
      <c r="A3895" s="45" t="str">
        <f ca="1">IF($H3895="","",INDEX([1]NKC!$A$10:$A$5007,$H3895))</f>
        <v/>
      </c>
      <c r="B3895" s="46" t="str">
        <f ca="1">IF($H3895="","",INDEX([1]NKC!$B$10:$B$5007,$H3895))</f>
        <v/>
      </c>
      <c r="C3895" s="47" t="str">
        <f ca="1">IF($H3895="","",INDEX([1]NKC!$C$10:$C$5007,$H3895))</f>
        <v/>
      </c>
      <c r="D3895" s="48" t="str">
        <f ca="1">IF(IF($H3895="","",INDEX([1]NKC!$D$10:$D$5007,$H3895))=$C$8,IF($H3895="","",INDEX([1]NKC!$E$10:$E$5007,$H3895)),IF($H3895="","",INDEX([1]NKC!$D$10:$D$5007,$H3895)))</f>
        <v/>
      </c>
      <c r="E3895" s="49" t="str">
        <f ca="1">IF(IF($H3895="","",INDEX([1]NKC!$E$10:$E$5007,$H3895))=$C$8,"",IF($H3895="","",INDEX([1]NKC!$F$10:$F$5007,$H3895)))</f>
        <v/>
      </c>
      <c r="F3895" s="55" t="str">
        <f ca="1">IF(IF($H3895="","",INDEX([1]NKC!$D$10:$D$5007,$H3895))=$C$8,"",IF($H3895="","",INDEX([1]NKC!$F$10:$F$5007,$H3895)))</f>
        <v/>
      </c>
      <c r="G3895" s="50">
        <f ca="1">IF(SUM(E3895:F3895)=0,0,$G$11+SUM(E$12:$E3895)-SUM(F$12:$F3895))</f>
        <v>0</v>
      </c>
      <c r="H3895" s="51" t="str">
        <f ca="1">IF(IF(TYPE(MATCH($C$8,OFFSET([1]NKC!$D$10,H3894,0):'[1]NKC'!$D$5007,0)+H3894)=16,"",MATCH($C$8,OFFSET([1]NKC!$D$10,H3894,0):'[1]NKC'!$D$5007,0)+H3894)&lt;IF(TYPE(MATCH($C$8,OFFSET([1]NKC!$E$10,H3894,0):'[1]NKC'!$E$5007,0)+H3894)=16,"",MATCH($C$8,OFFSET([1]NKC!$E$10,H3894,0):'[1]NKC'!$E$5007,0)+H3894),IF(TYPE(MATCH($C$8,OFFSET([1]NKC!$D$10,H3894,0):'[1]NKC'!$D$5007,0)+H3894)=16,"",MATCH($C$8,OFFSET([1]NKC!$D$10,H3894,0):'[1]NKC'!$D$5007,0)+H3894),IF(TYPE(MATCH($C$8,OFFSET([1]NKC!$E$10,H3894,0):'[1]NKC'!$E$5007,0)+H3894)=16,"",MATCH($C$8,OFFSET([1]NKC!$E$10,H3894,0):'[1]NKC'!$E$5007,0)+H3894))</f>
        <v/>
      </c>
    </row>
    <row r="3896" spans="1:8" s="52" customFormat="1" ht="14.25" hidden="1">
      <c r="A3896" s="45" t="str">
        <f ca="1">IF($H3896="","",INDEX([1]NKC!$A$10:$A$5007,$H3896))</f>
        <v/>
      </c>
      <c r="B3896" s="46" t="str">
        <f ca="1">IF($H3896="","",INDEX([1]NKC!$B$10:$B$5007,$H3896))</f>
        <v/>
      </c>
      <c r="C3896" s="47" t="str">
        <f ca="1">IF($H3896="","",INDEX([1]NKC!$C$10:$C$5007,$H3896))</f>
        <v/>
      </c>
      <c r="D3896" s="48" t="str">
        <f ca="1">IF(IF($H3896="","",INDEX([1]NKC!$D$10:$D$5007,$H3896))=$C$8,IF($H3896="","",INDEX([1]NKC!$E$10:$E$5007,$H3896)),IF($H3896="","",INDEX([1]NKC!$D$10:$D$5007,$H3896)))</f>
        <v/>
      </c>
      <c r="E3896" s="49" t="str">
        <f ca="1">IF(IF($H3896="","",INDEX([1]NKC!$E$10:$E$5007,$H3896))=$C$8,"",IF($H3896="","",INDEX([1]NKC!$F$10:$F$5007,$H3896)))</f>
        <v/>
      </c>
      <c r="F3896" s="55" t="str">
        <f ca="1">IF(IF($H3896="","",INDEX([1]NKC!$D$10:$D$5007,$H3896))=$C$8,"",IF($H3896="","",INDEX([1]NKC!$F$10:$F$5007,$H3896)))</f>
        <v/>
      </c>
      <c r="G3896" s="50">
        <f ca="1">IF(SUM(E3896:F3896)=0,0,$G$11+SUM(E$12:$E3896)-SUM(F$12:$F3896))</f>
        <v>0</v>
      </c>
      <c r="H3896" s="51" t="str">
        <f ca="1">IF(IF(TYPE(MATCH($C$8,OFFSET([1]NKC!$D$10,H3895,0):'[1]NKC'!$D$5007,0)+H3895)=16,"",MATCH($C$8,OFFSET([1]NKC!$D$10,H3895,0):'[1]NKC'!$D$5007,0)+H3895)&lt;IF(TYPE(MATCH($C$8,OFFSET([1]NKC!$E$10,H3895,0):'[1]NKC'!$E$5007,0)+H3895)=16,"",MATCH($C$8,OFFSET([1]NKC!$E$10,H3895,0):'[1]NKC'!$E$5007,0)+H3895),IF(TYPE(MATCH($C$8,OFFSET([1]NKC!$D$10,H3895,0):'[1]NKC'!$D$5007,0)+H3895)=16,"",MATCH($C$8,OFFSET([1]NKC!$D$10,H3895,0):'[1]NKC'!$D$5007,0)+H3895),IF(TYPE(MATCH($C$8,OFFSET([1]NKC!$E$10,H3895,0):'[1]NKC'!$E$5007,0)+H3895)=16,"",MATCH($C$8,OFFSET([1]NKC!$E$10,H3895,0):'[1]NKC'!$E$5007,0)+H3895))</f>
        <v/>
      </c>
    </row>
    <row r="3897" spans="1:8" s="52" customFormat="1" ht="14.25" hidden="1">
      <c r="A3897" s="45" t="str">
        <f ca="1">IF($H3897="","",INDEX([1]NKC!$A$10:$A$5007,$H3897))</f>
        <v/>
      </c>
      <c r="B3897" s="46" t="str">
        <f ca="1">IF($H3897="","",INDEX([1]NKC!$B$10:$B$5007,$H3897))</f>
        <v/>
      </c>
      <c r="C3897" s="47" t="str">
        <f ca="1">IF($H3897="","",INDEX([1]NKC!$C$10:$C$5007,$H3897))</f>
        <v/>
      </c>
      <c r="D3897" s="48" t="str">
        <f ca="1">IF(IF($H3897="","",INDEX([1]NKC!$D$10:$D$5007,$H3897))=$C$8,IF($H3897="","",INDEX([1]NKC!$E$10:$E$5007,$H3897)),IF($H3897="","",INDEX([1]NKC!$D$10:$D$5007,$H3897)))</f>
        <v/>
      </c>
      <c r="E3897" s="49" t="str">
        <f ca="1">IF(IF($H3897="","",INDEX([1]NKC!$E$10:$E$5007,$H3897))=$C$8,"",IF($H3897="","",INDEX([1]NKC!$F$10:$F$5007,$H3897)))</f>
        <v/>
      </c>
      <c r="F3897" s="55" t="str">
        <f ca="1">IF(IF($H3897="","",INDEX([1]NKC!$D$10:$D$5007,$H3897))=$C$8,"",IF($H3897="","",INDEX([1]NKC!$F$10:$F$5007,$H3897)))</f>
        <v/>
      </c>
      <c r="G3897" s="50">
        <f ca="1">IF(SUM(E3897:F3897)=0,0,$G$11+SUM(E$12:$E3897)-SUM(F$12:$F3897))</f>
        <v>0</v>
      </c>
      <c r="H3897" s="51" t="str">
        <f ca="1">IF(IF(TYPE(MATCH($C$8,OFFSET([1]NKC!$D$10,H3896,0):'[1]NKC'!$D$5007,0)+H3896)=16,"",MATCH($C$8,OFFSET([1]NKC!$D$10,H3896,0):'[1]NKC'!$D$5007,0)+H3896)&lt;IF(TYPE(MATCH($C$8,OFFSET([1]NKC!$E$10,H3896,0):'[1]NKC'!$E$5007,0)+H3896)=16,"",MATCH($C$8,OFFSET([1]NKC!$E$10,H3896,0):'[1]NKC'!$E$5007,0)+H3896),IF(TYPE(MATCH($C$8,OFFSET([1]NKC!$D$10,H3896,0):'[1]NKC'!$D$5007,0)+H3896)=16,"",MATCH($C$8,OFFSET([1]NKC!$D$10,H3896,0):'[1]NKC'!$D$5007,0)+H3896),IF(TYPE(MATCH($C$8,OFFSET([1]NKC!$E$10,H3896,0):'[1]NKC'!$E$5007,0)+H3896)=16,"",MATCH($C$8,OFFSET([1]NKC!$E$10,H3896,0):'[1]NKC'!$E$5007,0)+H3896))</f>
        <v/>
      </c>
    </row>
    <row r="3898" spans="1:8" s="52" customFormat="1" ht="14.25" hidden="1">
      <c r="A3898" s="45" t="str">
        <f ca="1">IF($H3898="","",INDEX([1]NKC!$A$10:$A$5007,$H3898))</f>
        <v/>
      </c>
      <c r="B3898" s="46" t="str">
        <f ca="1">IF($H3898="","",INDEX([1]NKC!$B$10:$B$5007,$H3898))</f>
        <v/>
      </c>
      <c r="C3898" s="47" t="str">
        <f ca="1">IF($H3898="","",INDEX([1]NKC!$C$10:$C$5007,$H3898))</f>
        <v/>
      </c>
      <c r="D3898" s="48" t="str">
        <f ca="1">IF(IF($H3898="","",INDEX([1]NKC!$D$10:$D$5007,$H3898))=$C$8,IF($H3898="","",INDEX([1]NKC!$E$10:$E$5007,$H3898)),IF($H3898="","",INDEX([1]NKC!$D$10:$D$5007,$H3898)))</f>
        <v/>
      </c>
      <c r="E3898" s="49" t="str">
        <f ca="1">IF(IF($H3898="","",INDEX([1]NKC!$E$10:$E$5007,$H3898))=$C$8,"",IF($H3898="","",INDEX([1]NKC!$F$10:$F$5007,$H3898)))</f>
        <v/>
      </c>
      <c r="F3898" s="55" t="str">
        <f ca="1">IF(IF($H3898="","",INDEX([1]NKC!$D$10:$D$5007,$H3898))=$C$8,"",IF($H3898="","",INDEX([1]NKC!$F$10:$F$5007,$H3898)))</f>
        <v/>
      </c>
      <c r="G3898" s="50">
        <f ca="1">IF(SUM(E3898:F3898)=0,0,$G$11+SUM(E$12:$E3898)-SUM(F$12:$F3898))</f>
        <v>0</v>
      </c>
      <c r="H3898" s="51" t="str">
        <f ca="1">IF(IF(TYPE(MATCH($C$8,OFFSET([1]NKC!$D$10,H3897,0):'[1]NKC'!$D$5007,0)+H3897)=16,"",MATCH($C$8,OFFSET([1]NKC!$D$10,H3897,0):'[1]NKC'!$D$5007,0)+H3897)&lt;IF(TYPE(MATCH($C$8,OFFSET([1]NKC!$E$10,H3897,0):'[1]NKC'!$E$5007,0)+H3897)=16,"",MATCH($C$8,OFFSET([1]NKC!$E$10,H3897,0):'[1]NKC'!$E$5007,0)+H3897),IF(TYPE(MATCH($C$8,OFFSET([1]NKC!$D$10,H3897,0):'[1]NKC'!$D$5007,0)+H3897)=16,"",MATCH($C$8,OFFSET([1]NKC!$D$10,H3897,0):'[1]NKC'!$D$5007,0)+H3897),IF(TYPE(MATCH($C$8,OFFSET([1]NKC!$E$10,H3897,0):'[1]NKC'!$E$5007,0)+H3897)=16,"",MATCH($C$8,OFFSET([1]NKC!$E$10,H3897,0):'[1]NKC'!$E$5007,0)+H3897))</f>
        <v/>
      </c>
    </row>
    <row r="3899" spans="1:8" s="52" customFormat="1" ht="14.25" hidden="1">
      <c r="A3899" s="45" t="str">
        <f ca="1">IF($H3899="","",INDEX([1]NKC!$A$10:$A$5007,$H3899))</f>
        <v/>
      </c>
      <c r="B3899" s="46" t="str">
        <f ca="1">IF($H3899="","",INDEX([1]NKC!$B$10:$B$5007,$H3899))</f>
        <v/>
      </c>
      <c r="C3899" s="47" t="str">
        <f ca="1">IF($H3899="","",INDEX([1]NKC!$C$10:$C$5007,$H3899))</f>
        <v/>
      </c>
      <c r="D3899" s="48" t="str">
        <f ca="1">IF(IF($H3899="","",INDEX([1]NKC!$D$10:$D$5007,$H3899))=$C$8,IF($H3899="","",INDEX([1]NKC!$E$10:$E$5007,$H3899)),IF($H3899="","",INDEX([1]NKC!$D$10:$D$5007,$H3899)))</f>
        <v/>
      </c>
      <c r="E3899" s="49" t="str">
        <f ca="1">IF(IF($H3899="","",INDEX([1]NKC!$E$10:$E$5007,$H3899))=$C$8,"",IF($H3899="","",INDEX([1]NKC!$F$10:$F$5007,$H3899)))</f>
        <v/>
      </c>
      <c r="F3899" s="55" t="str">
        <f ca="1">IF(IF($H3899="","",INDEX([1]NKC!$D$10:$D$5007,$H3899))=$C$8,"",IF($H3899="","",INDEX([1]NKC!$F$10:$F$5007,$H3899)))</f>
        <v/>
      </c>
      <c r="G3899" s="50">
        <f ca="1">IF(SUM(E3899:F3899)=0,0,$G$11+SUM(E$12:$E3899)-SUM(F$12:$F3899))</f>
        <v>0</v>
      </c>
      <c r="H3899" s="51" t="str">
        <f ca="1">IF(IF(TYPE(MATCH($C$8,OFFSET([1]NKC!$D$10,H3898,0):'[1]NKC'!$D$5007,0)+H3898)=16,"",MATCH($C$8,OFFSET([1]NKC!$D$10,H3898,0):'[1]NKC'!$D$5007,0)+H3898)&lt;IF(TYPE(MATCH($C$8,OFFSET([1]NKC!$E$10,H3898,0):'[1]NKC'!$E$5007,0)+H3898)=16,"",MATCH($C$8,OFFSET([1]NKC!$E$10,H3898,0):'[1]NKC'!$E$5007,0)+H3898),IF(TYPE(MATCH($C$8,OFFSET([1]NKC!$D$10,H3898,0):'[1]NKC'!$D$5007,0)+H3898)=16,"",MATCH($C$8,OFFSET([1]NKC!$D$10,H3898,0):'[1]NKC'!$D$5007,0)+H3898),IF(TYPE(MATCH($C$8,OFFSET([1]NKC!$E$10,H3898,0):'[1]NKC'!$E$5007,0)+H3898)=16,"",MATCH($C$8,OFFSET([1]NKC!$E$10,H3898,0):'[1]NKC'!$E$5007,0)+H3898))</f>
        <v/>
      </c>
    </row>
    <row r="3900" spans="1:8" s="52" customFormat="1" ht="14.25" hidden="1">
      <c r="A3900" s="45" t="str">
        <f ca="1">IF($H3900="","",INDEX([1]NKC!$A$10:$A$5007,$H3900))</f>
        <v/>
      </c>
      <c r="B3900" s="46" t="str">
        <f ca="1">IF($H3900="","",INDEX([1]NKC!$B$10:$B$5007,$H3900))</f>
        <v/>
      </c>
      <c r="C3900" s="47" t="str">
        <f ca="1">IF($H3900="","",INDEX([1]NKC!$C$10:$C$5007,$H3900))</f>
        <v/>
      </c>
      <c r="D3900" s="48" t="str">
        <f ca="1">IF(IF($H3900="","",INDEX([1]NKC!$D$10:$D$5007,$H3900))=$C$8,IF($H3900="","",INDEX([1]NKC!$E$10:$E$5007,$H3900)),IF($H3900="","",INDEX([1]NKC!$D$10:$D$5007,$H3900)))</f>
        <v/>
      </c>
      <c r="E3900" s="49" t="str">
        <f ca="1">IF(IF($H3900="","",INDEX([1]NKC!$E$10:$E$5007,$H3900))=$C$8,"",IF($H3900="","",INDEX([1]NKC!$F$10:$F$5007,$H3900)))</f>
        <v/>
      </c>
      <c r="F3900" s="55" t="str">
        <f ca="1">IF(IF($H3900="","",INDEX([1]NKC!$D$10:$D$5007,$H3900))=$C$8,"",IF($H3900="","",INDEX([1]NKC!$F$10:$F$5007,$H3900)))</f>
        <v/>
      </c>
      <c r="G3900" s="50">
        <f ca="1">IF(SUM(E3900:F3900)=0,0,$G$11+SUM(E$12:$E3900)-SUM(F$12:$F3900))</f>
        <v>0</v>
      </c>
      <c r="H3900" s="51" t="str">
        <f ca="1">IF(IF(TYPE(MATCH($C$8,OFFSET([1]NKC!$D$10,H3899,0):'[1]NKC'!$D$5007,0)+H3899)=16,"",MATCH($C$8,OFFSET([1]NKC!$D$10,H3899,0):'[1]NKC'!$D$5007,0)+H3899)&lt;IF(TYPE(MATCH($C$8,OFFSET([1]NKC!$E$10,H3899,0):'[1]NKC'!$E$5007,0)+H3899)=16,"",MATCH($C$8,OFFSET([1]NKC!$E$10,H3899,0):'[1]NKC'!$E$5007,0)+H3899),IF(TYPE(MATCH($C$8,OFFSET([1]NKC!$D$10,H3899,0):'[1]NKC'!$D$5007,0)+H3899)=16,"",MATCH($C$8,OFFSET([1]NKC!$D$10,H3899,0):'[1]NKC'!$D$5007,0)+H3899),IF(TYPE(MATCH($C$8,OFFSET([1]NKC!$E$10,H3899,0):'[1]NKC'!$E$5007,0)+H3899)=16,"",MATCH($C$8,OFFSET([1]NKC!$E$10,H3899,0):'[1]NKC'!$E$5007,0)+H3899))</f>
        <v/>
      </c>
    </row>
    <row r="3901" spans="1:8" s="52" customFormat="1" ht="14.25" hidden="1">
      <c r="A3901" s="45" t="str">
        <f ca="1">IF($H3901="","",INDEX([1]NKC!$A$10:$A$5007,$H3901))</f>
        <v/>
      </c>
      <c r="B3901" s="46" t="str">
        <f ca="1">IF($H3901="","",INDEX([1]NKC!$B$10:$B$5007,$H3901))</f>
        <v/>
      </c>
      <c r="C3901" s="47" t="str">
        <f ca="1">IF($H3901="","",INDEX([1]NKC!$C$10:$C$5007,$H3901))</f>
        <v/>
      </c>
      <c r="D3901" s="48" t="str">
        <f ca="1">IF(IF($H3901="","",INDEX([1]NKC!$D$10:$D$5007,$H3901))=$C$8,IF($H3901="","",INDEX([1]NKC!$E$10:$E$5007,$H3901)),IF($H3901="","",INDEX([1]NKC!$D$10:$D$5007,$H3901)))</f>
        <v/>
      </c>
      <c r="E3901" s="49" t="str">
        <f ca="1">IF(IF($H3901="","",INDEX([1]NKC!$E$10:$E$5007,$H3901))=$C$8,"",IF($H3901="","",INDEX([1]NKC!$F$10:$F$5007,$H3901)))</f>
        <v/>
      </c>
      <c r="F3901" s="55" t="str">
        <f ca="1">IF(IF($H3901="","",INDEX([1]NKC!$D$10:$D$5007,$H3901))=$C$8,"",IF($H3901="","",INDEX([1]NKC!$F$10:$F$5007,$H3901)))</f>
        <v/>
      </c>
      <c r="G3901" s="50">
        <f ca="1">IF(SUM(E3901:F3901)=0,0,$G$11+SUM(E$12:$E3901)-SUM(F$12:$F3901))</f>
        <v>0</v>
      </c>
      <c r="H3901" s="51" t="str">
        <f ca="1">IF(IF(TYPE(MATCH($C$8,OFFSET([1]NKC!$D$10,H3900,0):'[1]NKC'!$D$5007,0)+H3900)=16,"",MATCH($C$8,OFFSET([1]NKC!$D$10,H3900,0):'[1]NKC'!$D$5007,0)+H3900)&lt;IF(TYPE(MATCH($C$8,OFFSET([1]NKC!$E$10,H3900,0):'[1]NKC'!$E$5007,0)+H3900)=16,"",MATCH($C$8,OFFSET([1]NKC!$E$10,H3900,0):'[1]NKC'!$E$5007,0)+H3900),IF(TYPE(MATCH($C$8,OFFSET([1]NKC!$D$10,H3900,0):'[1]NKC'!$D$5007,0)+H3900)=16,"",MATCH($C$8,OFFSET([1]NKC!$D$10,H3900,0):'[1]NKC'!$D$5007,0)+H3900),IF(TYPE(MATCH($C$8,OFFSET([1]NKC!$E$10,H3900,0):'[1]NKC'!$E$5007,0)+H3900)=16,"",MATCH($C$8,OFFSET([1]NKC!$E$10,H3900,0):'[1]NKC'!$E$5007,0)+H3900))</f>
        <v/>
      </c>
    </row>
    <row r="3902" spans="1:8" s="52" customFormat="1" ht="14.25" hidden="1">
      <c r="A3902" s="45" t="str">
        <f ca="1">IF($H3902="","",INDEX([1]NKC!$A$10:$A$5007,$H3902))</f>
        <v/>
      </c>
      <c r="B3902" s="46" t="str">
        <f ca="1">IF($H3902="","",INDEX([1]NKC!$B$10:$B$5007,$H3902))</f>
        <v/>
      </c>
      <c r="C3902" s="47" t="str">
        <f ca="1">IF($H3902="","",INDEX([1]NKC!$C$10:$C$5007,$H3902))</f>
        <v/>
      </c>
      <c r="D3902" s="48" t="str">
        <f ca="1">IF(IF($H3902="","",INDEX([1]NKC!$D$10:$D$5007,$H3902))=$C$8,IF($H3902="","",INDEX([1]NKC!$E$10:$E$5007,$H3902)),IF($H3902="","",INDEX([1]NKC!$D$10:$D$5007,$H3902)))</f>
        <v/>
      </c>
      <c r="E3902" s="49" t="str">
        <f ca="1">IF(IF($H3902="","",INDEX([1]NKC!$E$10:$E$5007,$H3902))=$C$8,"",IF($H3902="","",INDEX([1]NKC!$F$10:$F$5007,$H3902)))</f>
        <v/>
      </c>
      <c r="F3902" s="55" t="str">
        <f ca="1">IF(IF($H3902="","",INDEX([1]NKC!$D$10:$D$5007,$H3902))=$C$8,"",IF($H3902="","",INDEX([1]NKC!$F$10:$F$5007,$H3902)))</f>
        <v/>
      </c>
      <c r="G3902" s="50">
        <f ca="1">IF(SUM(E3902:F3902)=0,0,$G$11+SUM(E$12:$E3902)-SUM(F$12:$F3902))</f>
        <v>0</v>
      </c>
      <c r="H3902" s="51" t="str">
        <f ca="1">IF(IF(TYPE(MATCH($C$8,OFFSET([1]NKC!$D$10,H3901,0):'[1]NKC'!$D$5007,0)+H3901)=16,"",MATCH($C$8,OFFSET([1]NKC!$D$10,H3901,0):'[1]NKC'!$D$5007,0)+H3901)&lt;IF(TYPE(MATCH($C$8,OFFSET([1]NKC!$E$10,H3901,0):'[1]NKC'!$E$5007,0)+H3901)=16,"",MATCH($C$8,OFFSET([1]NKC!$E$10,H3901,0):'[1]NKC'!$E$5007,0)+H3901),IF(TYPE(MATCH($C$8,OFFSET([1]NKC!$D$10,H3901,0):'[1]NKC'!$D$5007,0)+H3901)=16,"",MATCH($C$8,OFFSET([1]NKC!$D$10,H3901,0):'[1]NKC'!$D$5007,0)+H3901),IF(TYPE(MATCH($C$8,OFFSET([1]NKC!$E$10,H3901,0):'[1]NKC'!$E$5007,0)+H3901)=16,"",MATCH($C$8,OFFSET([1]NKC!$E$10,H3901,0):'[1]NKC'!$E$5007,0)+H3901))</f>
        <v/>
      </c>
    </row>
    <row r="3903" spans="1:8" s="52" customFormat="1" ht="14.25" hidden="1">
      <c r="A3903" s="45" t="str">
        <f ca="1">IF($H3903="","",INDEX([1]NKC!$A$10:$A$5007,$H3903))</f>
        <v/>
      </c>
      <c r="B3903" s="46" t="str">
        <f ca="1">IF($H3903="","",INDEX([1]NKC!$B$10:$B$5007,$H3903))</f>
        <v/>
      </c>
      <c r="C3903" s="47" t="str">
        <f ca="1">IF($H3903="","",INDEX([1]NKC!$C$10:$C$5007,$H3903))</f>
        <v/>
      </c>
      <c r="D3903" s="48" t="str">
        <f ca="1">IF(IF($H3903="","",INDEX([1]NKC!$D$10:$D$5007,$H3903))=$C$8,IF($H3903="","",INDEX([1]NKC!$E$10:$E$5007,$H3903)),IF($H3903="","",INDEX([1]NKC!$D$10:$D$5007,$H3903)))</f>
        <v/>
      </c>
      <c r="E3903" s="49" t="str">
        <f ca="1">IF(IF($H3903="","",INDEX([1]NKC!$E$10:$E$5007,$H3903))=$C$8,"",IF($H3903="","",INDEX([1]NKC!$F$10:$F$5007,$H3903)))</f>
        <v/>
      </c>
      <c r="F3903" s="55" t="str">
        <f ca="1">IF(IF($H3903="","",INDEX([1]NKC!$D$10:$D$5007,$H3903))=$C$8,"",IF($H3903="","",INDEX([1]NKC!$F$10:$F$5007,$H3903)))</f>
        <v/>
      </c>
      <c r="G3903" s="50">
        <f ca="1">IF(SUM(E3903:F3903)=0,0,$G$11+SUM(E$12:$E3903)-SUM(F$12:$F3903))</f>
        <v>0</v>
      </c>
      <c r="H3903" s="51" t="str">
        <f ca="1">IF(IF(TYPE(MATCH($C$8,OFFSET([1]NKC!$D$10,H3902,0):'[1]NKC'!$D$5007,0)+H3902)=16,"",MATCH($C$8,OFFSET([1]NKC!$D$10,H3902,0):'[1]NKC'!$D$5007,0)+H3902)&lt;IF(TYPE(MATCH($C$8,OFFSET([1]NKC!$E$10,H3902,0):'[1]NKC'!$E$5007,0)+H3902)=16,"",MATCH($C$8,OFFSET([1]NKC!$E$10,H3902,0):'[1]NKC'!$E$5007,0)+H3902),IF(TYPE(MATCH($C$8,OFFSET([1]NKC!$D$10,H3902,0):'[1]NKC'!$D$5007,0)+H3902)=16,"",MATCH($C$8,OFFSET([1]NKC!$D$10,H3902,0):'[1]NKC'!$D$5007,0)+H3902),IF(TYPE(MATCH($C$8,OFFSET([1]NKC!$E$10,H3902,0):'[1]NKC'!$E$5007,0)+H3902)=16,"",MATCH($C$8,OFFSET([1]NKC!$E$10,H3902,0):'[1]NKC'!$E$5007,0)+H3902))</f>
        <v/>
      </c>
    </row>
    <row r="3904" spans="1:8" s="52" customFormat="1" ht="14.25" hidden="1">
      <c r="A3904" s="45" t="str">
        <f ca="1">IF($H3904="","",INDEX([1]NKC!$A$10:$A$5007,$H3904))</f>
        <v/>
      </c>
      <c r="B3904" s="46" t="str">
        <f ca="1">IF($H3904="","",INDEX([1]NKC!$B$10:$B$5007,$H3904))</f>
        <v/>
      </c>
      <c r="C3904" s="47" t="str">
        <f ca="1">IF($H3904="","",INDEX([1]NKC!$C$10:$C$5007,$H3904))</f>
        <v/>
      </c>
      <c r="D3904" s="48" t="str">
        <f ca="1">IF(IF($H3904="","",INDEX([1]NKC!$D$10:$D$5007,$H3904))=$C$8,IF($H3904="","",INDEX([1]NKC!$E$10:$E$5007,$H3904)),IF($H3904="","",INDEX([1]NKC!$D$10:$D$5007,$H3904)))</f>
        <v/>
      </c>
      <c r="E3904" s="49" t="str">
        <f ca="1">IF(IF($H3904="","",INDEX([1]NKC!$E$10:$E$5007,$H3904))=$C$8,"",IF($H3904="","",INDEX([1]NKC!$F$10:$F$5007,$H3904)))</f>
        <v/>
      </c>
      <c r="F3904" s="55" t="str">
        <f ca="1">IF(IF($H3904="","",INDEX([1]NKC!$D$10:$D$5007,$H3904))=$C$8,"",IF($H3904="","",INDEX([1]NKC!$F$10:$F$5007,$H3904)))</f>
        <v/>
      </c>
      <c r="G3904" s="50">
        <f ca="1">IF(SUM(E3904:F3904)=0,0,$G$11+SUM(E$12:$E3904)-SUM(F$12:$F3904))</f>
        <v>0</v>
      </c>
      <c r="H3904" s="51" t="str">
        <f ca="1">IF(IF(TYPE(MATCH($C$8,OFFSET([1]NKC!$D$10,H3903,0):'[1]NKC'!$D$5007,0)+H3903)=16,"",MATCH($C$8,OFFSET([1]NKC!$D$10,H3903,0):'[1]NKC'!$D$5007,0)+H3903)&lt;IF(TYPE(MATCH($C$8,OFFSET([1]NKC!$E$10,H3903,0):'[1]NKC'!$E$5007,0)+H3903)=16,"",MATCH($C$8,OFFSET([1]NKC!$E$10,H3903,0):'[1]NKC'!$E$5007,0)+H3903),IF(TYPE(MATCH($C$8,OFFSET([1]NKC!$D$10,H3903,0):'[1]NKC'!$D$5007,0)+H3903)=16,"",MATCH($C$8,OFFSET([1]NKC!$D$10,H3903,0):'[1]NKC'!$D$5007,0)+H3903),IF(TYPE(MATCH($C$8,OFFSET([1]NKC!$E$10,H3903,0):'[1]NKC'!$E$5007,0)+H3903)=16,"",MATCH($C$8,OFFSET([1]NKC!$E$10,H3903,0):'[1]NKC'!$E$5007,0)+H3903))</f>
        <v/>
      </c>
    </row>
    <row r="3905" spans="1:8" s="52" customFormat="1" ht="14.25" hidden="1">
      <c r="A3905" s="45" t="str">
        <f ca="1">IF($H3905="","",INDEX([1]NKC!$A$10:$A$5007,$H3905))</f>
        <v/>
      </c>
      <c r="B3905" s="46" t="str">
        <f ca="1">IF($H3905="","",INDEX([1]NKC!$B$10:$B$5007,$H3905))</f>
        <v/>
      </c>
      <c r="C3905" s="47" t="str">
        <f ca="1">IF($H3905="","",INDEX([1]NKC!$C$10:$C$5007,$H3905))</f>
        <v/>
      </c>
      <c r="D3905" s="48" t="str">
        <f ca="1">IF(IF($H3905="","",INDEX([1]NKC!$D$10:$D$5007,$H3905))=$C$8,IF($H3905="","",INDEX([1]NKC!$E$10:$E$5007,$H3905)),IF($H3905="","",INDEX([1]NKC!$D$10:$D$5007,$H3905)))</f>
        <v/>
      </c>
      <c r="E3905" s="49" t="str">
        <f ca="1">IF(IF($H3905="","",INDEX([1]NKC!$E$10:$E$5007,$H3905))=$C$8,"",IF($H3905="","",INDEX([1]NKC!$F$10:$F$5007,$H3905)))</f>
        <v/>
      </c>
      <c r="F3905" s="55" t="str">
        <f ca="1">IF(IF($H3905="","",INDEX([1]NKC!$D$10:$D$5007,$H3905))=$C$8,"",IF($H3905="","",INDEX([1]NKC!$F$10:$F$5007,$H3905)))</f>
        <v/>
      </c>
      <c r="G3905" s="50">
        <f ca="1">IF(SUM(E3905:F3905)=0,0,$G$11+SUM(E$12:$E3905)-SUM(F$12:$F3905))</f>
        <v>0</v>
      </c>
      <c r="H3905" s="51" t="str">
        <f ca="1">IF(IF(TYPE(MATCH($C$8,OFFSET([1]NKC!$D$10,H3904,0):'[1]NKC'!$D$5007,0)+H3904)=16,"",MATCH($C$8,OFFSET([1]NKC!$D$10,H3904,0):'[1]NKC'!$D$5007,0)+H3904)&lt;IF(TYPE(MATCH($C$8,OFFSET([1]NKC!$E$10,H3904,0):'[1]NKC'!$E$5007,0)+H3904)=16,"",MATCH($C$8,OFFSET([1]NKC!$E$10,H3904,0):'[1]NKC'!$E$5007,0)+H3904),IF(TYPE(MATCH($C$8,OFFSET([1]NKC!$D$10,H3904,0):'[1]NKC'!$D$5007,0)+H3904)=16,"",MATCH($C$8,OFFSET([1]NKC!$D$10,H3904,0):'[1]NKC'!$D$5007,0)+H3904),IF(TYPE(MATCH($C$8,OFFSET([1]NKC!$E$10,H3904,0):'[1]NKC'!$E$5007,0)+H3904)=16,"",MATCH($C$8,OFFSET([1]NKC!$E$10,H3904,0):'[1]NKC'!$E$5007,0)+H3904))</f>
        <v/>
      </c>
    </row>
    <row r="3906" spans="1:8" s="52" customFormat="1" ht="14.25" hidden="1">
      <c r="A3906" s="45" t="str">
        <f ca="1">IF($H3906="","",INDEX([1]NKC!$A$10:$A$5007,$H3906))</f>
        <v/>
      </c>
      <c r="B3906" s="46" t="str">
        <f ca="1">IF($H3906="","",INDEX([1]NKC!$B$10:$B$5007,$H3906))</f>
        <v/>
      </c>
      <c r="C3906" s="47" t="str">
        <f ca="1">IF($H3906="","",INDEX([1]NKC!$C$10:$C$5007,$H3906))</f>
        <v/>
      </c>
      <c r="D3906" s="48" t="str">
        <f ca="1">IF(IF($H3906="","",INDEX([1]NKC!$D$10:$D$5007,$H3906))=$C$8,IF($H3906="","",INDEX([1]NKC!$E$10:$E$5007,$H3906)),IF($H3906="","",INDEX([1]NKC!$D$10:$D$5007,$H3906)))</f>
        <v/>
      </c>
      <c r="E3906" s="49" t="str">
        <f ca="1">IF(IF($H3906="","",INDEX([1]NKC!$E$10:$E$5007,$H3906))=$C$8,"",IF($H3906="","",INDEX([1]NKC!$F$10:$F$5007,$H3906)))</f>
        <v/>
      </c>
      <c r="F3906" s="55" t="str">
        <f ca="1">IF(IF($H3906="","",INDEX([1]NKC!$D$10:$D$5007,$H3906))=$C$8,"",IF($H3906="","",INDEX([1]NKC!$F$10:$F$5007,$H3906)))</f>
        <v/>
      </c>
      <c r="G3906" s="50">
        <f ca="1">IF(SUM(E3906:F3906)=0,0,$G$11+SUM(E$12:$E3906)-SUM(F$12:$F3906))</f>
        <v>0</v>
      </c>
      <c r="H3906" s="51" t="str">
        <f ca="1">IF(IF(TYPE(MATCH($C$8,OFFSET([1]NKC!$D$10,H3905,0):'[1]NKC'!$D$5007,0)+H3905)=16,"",MATCH($C$8,OFFSET([1]NKC!$D$10,H3905,0):'[1]NKC'!$D$5007,0)+H3905)&lt;IF(TYPE(MATCH($C$8,OFFSET([1]NKC!$E$10,H3905,0):'[1]NKC'!$E$5007,0)+H3905)=16,"",MATCH($C$8,OFFSET([1]NKC!$E$10,H3905,0):'[1]NKC'!$E$5007,0)+H3905),IF(TYPE(MATCH($C$8,OFFSET([1]NKC!$D$10,H3905,0):'[1]NKC'!$D$5007,0)+H3905)=16,"",MATCH($C$8,OFFSET([1]NKC!$D$10,H3905,0):'[1]NKC'!$D$5007,0)+H3905),IF(TYPE(MATCH($C$8,OFFSET([1]NKC!$E$10,H3905,0):'[1]NKC'!$E$5007,0)+H3905)=16,"",MATCH($C$8,OFFSET([1]NKC!$E$10,H3905,0):'[1]NKC'!$E$5007,0)+H3905))</f>
        <v/>
      </c>
    </row>
    <row r="3907" spans="1:8" s="52" customFormat="1" ht="14.25" hidden="1">
      <c r="A3907" s="45" t="str">
        <f ca="1">IF($H3907="","",INDEX([1]NKC!$A$10:$A$5007,$H3907))</f>
        <v/>
      </c>
      <c r="B3907" s="46" t="str">
        <f ca="1">IF($H3907="","",INDEX([1]NKC!$B$10:$B$5007,$H3907))</f>
        <v/>
      </c>
      <c r="C3907" s="47" t="str">
        <f ca="1">IF($H3907="","",INDEX([1]NKC!$C$10:$C$5007,$H3907))</f>
        <v/>
      </c>
      <c r="D3907" s="48" t="str">
        <f ca="1">IF(IF($H3907="","",INDEX([1]NKC!$D$10:$D$5007,$H3907))=$C$8,IF($H3907="","",INDEX([1]NKC!$E$10:$E$5007,$H3907)),IF($H3907="","",INDEX([1]NKC!$D$10:$D$5007,$H3907)))</f>
        <v/>
      </c>
      <c r="E3907" s="49" t="str">
        <f ca="1">IF(IF($H3907="","",INDEX([1]NKC!$E$10:$E$5007,$H3907))=$C$8,"",IF($H3907="","",INDEX([1]NKC!$F$10:$F$5007,$H3907)))</f>
        <v/>
      </c>
      <c r="F3907" s="55" t="str">
        <f ca="1">IF(IF($H3907="","",INDEX([1]NKC!$D$10:$D$5007,$H3907))=$C$8,"",IF($H3907="","",INDEX([1]NKC!$F$10:$F$5007,$H3907)))</f>
        <v/>
      </c>
      <c r="G3907" s="50">
        <f ca="1">IF(SUM(E3907:F3907)=0,0,$G$11+SUM(E$12:$E3907)-SUM(F$12:$F3907))</f>
        <v>0</v>
      </c>
      <c r="H3907" s="51" t="str">
        <f ca="1">IF(IF(TYPE(MATCH($C$8,OFFSET([1]NKC!$D$10,H3906,0):'[1]NKC'!$D$5007,0)+H3906)=16,"",MATCH($C$8,OFFSET([1]NKC!$D$10,H3906,0):'[1]NKC'!$D$5007,0)+H3906)&lt;IF(TYPE(MATCH($C$8,OFFSET([1]NKC!$E$10,H3906,0):'[1]NKC'!$E$5007,0)+H3906)=16,"",MATCH($C$8,OFFSET([1]NKC!$E$10,H3906,0):'[1]NKC'!$E$5007,0)+H3906),IF(TYPE(MATCH($C$8,OFFSET([1]NKC!$D$10,H3906,0):'[1]NKC'!$D$5007,0)+H3906)=16,"",MATCH($C$8,OFFSET([1]NKC!$D$10,H3906,0):'[1]NKC'!$D$5007,0)+H3906),IF(TYPE(MATCH($C$8,OFFSET([1]NKC!$E$10,H3906,0):'[1]NKC'!$E$5007,0)+H3906)=16,"",MATCH($C$8,OFFSET([1]NKC!$E$10,H3906,0):'[1]NKC'!$E$5007,0)+H3906))</f>
        <v/>
      </c>
    </row>
    <row r="3908" spans="1:8" s="52" customFormat="1" ht="14.25" hidden="1">
      <c r="A3908" s="45" t="str">
        <f ca="1">IF($H3908="","",INDEX([1]NKC!$A$10:$A$5007,$H3908))</f>
        <v/>
      </c>
      <c r="B3908" s="46" t="str">
        <f ca="1">IF($H3908="","",INDEX([1]NKC!$B$10:$B$5007,$H3908))</f>
        <v/>
      </c>
      <c r="C3908" s="47" t="str">
        <f ca="1">IF($H3908="","",INDEX([1]NKC!$C$10:$C$5007,$H3908))</f>
        <v/>
      </c>
      <c r="D3908" s="48" t="str">
        <f ca="1">IF(IF($H3908="","",INDEX([1]NKC!$D$10:$D$5007,$H3908))=$C$8,IF($H3908="","",INDEX([1]NKC!$E$10:$E$5007,$H3908)),IF($H3908="","",INDEX([1]NKC!$D$10:$D$5007,$H3908)))</f>
        <v/>
      </c>
      <c r="E3908" s="49" t="str">
        <f ca="1">IF(IF($H3908="","",INDEX([1]NKC!$E$10:$E$5007,$H3908))=$C$8,"",IF($H3908="","",INDEX([1]NKC!$F$10:$F$5007,$H3908)))</f>
        <v/>
      </c>
      <c r="F3908" s="55" t="str">
        <f ca="1">IF(IF($H3908="","",INDEX([1]NKC!$D$10:$D$5007,$H3908))=$C$8,"",IF($H3908="","",INDEX([1]NKC!$F$10:$F$5007,$H3908)))</f>
        <v/>
      </c>
      <c r="G3908" s="50">
        <f ca="1">IF(SUM(E3908:F3908)=0,0,$G$11+SUM(E$12:$E3908)-SUM(F$12:$F3908))</f>
        <v>0</v>
      </c>
      <c r="H3908" s="51" t="str">
        <f ca="1">IF(IF(TYPE(MATCH($C$8,OFFSET([1]NKC!$D$10,H3907,0):'[1]NKC'!$D$5007,0)+H3907)=16,"",MATCH($C$8,OFFSET([1]NKC!$D$10,H3907,0):'[1]NKC'!$D$5007,0)+H3907)&lt;IF(TYPE(MATCH($C$8,OFFSET([1]NKC!$E$10,H3907,0):'[1]NKC'!$E$5007,0)+H3907)=16,"",MATCH($C$8,OFFSET([1]NKC!$E$10,H3907,0):'[1]NKC'!$E$5007,0)+H3907),IF(TYPE(MATCH($C$8,OFFSET([1]NKC!$D$10,H3907,0):'[1]NKC'!$D$5007,0)+H3907)=16,"",MATCH($C$8,OFFSET([1]NKC!$D$10,H3907,0):'[1]NKC'!$D$5007,0)+H3907),IF(TYPE(MATCH($C$8,OFFSET([1]NKC!$E$10,H3907,0):'[1]NKC'!$E$5007,0)+H3907)=16,"",MATCH($C$8,OFFSET([1]NKC!$E$10,H3907,0):'[1]NKC'!$E$5007,0)+H3907))</f>
        <v/>
      </c>
    </row>
    <row r="3909" spans="1:8" s="52" customFormat="1" ht="14.25" hidden="1">
      <c r="A3909" s="45" t="str">
        <f ca="1">IF($H3909="","",INDEX([1]NKC!$A$10:$A$5007,$H3909))</f>
        <v/>
      </c>
      <c r="B3909" s="46" t="str">
        <f ca="1">IF($H3909="","",INDEX([1]NKC!$B$10:$B$5007,$H3909))</f>
        <v/>
      </c>
      <c r="C3909" s="47" t="str">
        <f ca="1">IF($H3909="","",INDEX([1]NKC!$C$10:$C$5007,$H3909))</f>
        <v/>
      </c>
      <c r="D3909" s="48" t="str">
        <f ca="1">IF(IF($H3909="","",INDEX([1]NKC!$D$10:$D$5007,$H3909))=$C$8,IF($H3909="","",INDEX([1]NKC!$E$10:$E$5007,$H3909)),IF($H3909="","",INDEX([1]NKC!$D$10:$D$5007,$H3909)))</f>
        <v/>
      </c>
      <c r="E3909" s="49" t="str">
        <f ca="1">IF(IF($H3909="","",INDEX([1]NKC!$E$10:$E$5007,$H3909))=$C$8,"",IF($H3909="","",INDEX([1]NKC!$F$10:$F$5007,$H3909)))</f>
        <v/>
      </c>
      <c r="F3909" s="55" t="str">
        <f ca="1">IF(IF($H3909="","",INDEX([1]NKC!$D$10:$D$5007,$H3909))=$C$8,"",IF($H3909="","",INDEX([1]NKC!$F$10:$F$5007,$H3909)))</f>
        <v/>
      </c>
      <c r="G3909" s="50">
        <f ca="1">IF(SUM(E3909:F3909)=0,0,$G$11+SUM(E$12:$E3909)-SUM(F$12:$F3909))</f>
        <v>0</v>
      </c>
      <c r="H3909" s="51" t="str">
        <f ca="1">IF(IF(TYPE(MATCH($C$8,OFFSET([1]NKC!$D$10,H3908,0):'[1]NKC'!$D$5007,0)+H3908)=16,"",MATCH($C$8,OFFSET([1]NKC!$D$10,H3908,0):'[1]NKC'!$D$5007,0)+H3908)&lt;IF(TYPE(MATCH($C$8,OFFSET([1]NKC!$E$10,H3908,0):'[1]NKC'!$E$5007,0)+H3908)=16,"",MATCH($C$8,OFFSET([1]NKC!$E$10,H3908,0):'[1]NKC'!$E$5007,0)+H3908),IF(TYPE(MATCH($C$8,OFFSET([1]NKC!$D$10,H3908,0):'[1]NKC'!$D$5007,0)+H3908)=16,"",MATCH($C$8,OFFSET([1]NKC!$D$10,H3908,0):'[1]NKC'!$D$5007,0)+H3908),IF(TYPE(MATCH($C$8,OFFSET([1]NKC!$E$10,H3908,0):'[1]NKC'!$E$5007,0)+H3908)=16,"",MATCH($C$8,OFFSET([1]NKC!$E$10,H3908,0):'[1]NKC'!$E$5007,0)+H3908))</f>
        <v/>
      </c>
    </row>
    <row r="3910" spans="1:8" s="52" customFormat="1" ht="14.25" hidden="1">
      <c r="A3910" s="45" t="str">
        <f ca="1">IF($H3910="","",INDEX([1]NKC!$A$10:$A$5007,$H3910))</f>
        <v/>
      </c>
      <c r="B3910" s="46" t="str">
        <f ca="1">IF($H3910="","",INDEX([1]NKC!$B$10:$B$5007,$H3910))</f>
        <v/>
      </c>
      <c r="C3910" s="47" t="str">
        <f ca="1">IF($H3910="","",INDEX([1]NKC!$C$10:$C$5007,$H3910))</f>
        <v/>
      </c>
      <c r="D3910" s="48" t="str">
        <f ca="1">IF(IF($H3910="","",INDEX([1]NKC!$D$10:$D$5007,$H3910))=$C$8,IF($H3910="","",INDEX([1]NKC!$E$10:$E$5007,$H3910)),IF($H3910="","",INDEX([1]NKC!$D$10:$D$5007,$H3910)))</f>
        <v/>
      </c>
      <c r="E3910" s="49" t="str">
        <f ca="1">IF(IF($H3910="","",INDEX([1]NKC!$E$10:$E$5007,$H3910))=$C$8,"",IF($H3910="","",INDEX([1]NKC!$F$10:$F$5007,$H3910)))</f>
        <v/>
      </c>
      <c r="F3910" s="55" t="str">
        <f ca="1">IF(IF($H3910="","",INDEX([1]NKC!$D$10:$D$5007,$H3910))=$C$8,"",IF($H3910="","",INDEX([1]NKC!$F$10:$F$5007,$H3910)))</f>
        <v/>
      </c>
      <c r="G3910" s="50">
        <f ca="1">IF(SUM(E3910:F3910)=0,0,$G$11+SUM(E$12:$E3910)-SUM(F$12:$F3910))</f>
        <v>0</v>
      </c>
      <c r="H3910" s="51" t="str">
        <f ca="1">IF(IF(TYPE(MATCH($C$8,OFFSET([1]NKC!$D$10,H3909,0):'[1]NKC'!$D$5007,0)+H3909)=16,"",MATCH($C$8,OFFSET([1]NKC!$D$10,H3909,0):'[1]NKC'!$D$5007,0)+H3909)&lt;IF(TYPE(MATCH($C$8,OFFSET([1]NKC!$E$10,H3909,0):'[1]NKC'!$E$5007,0)+H3909)=16,"",MATCH($C$8,OFFSET([1]NKC!$E$10,H3909,0):'[1]NKC'!$E$5007,0)+H3909),IF(TYPE(MATCH($C$8,OFFSET([1]NKC!$D$10,H3909,0):'[1]NKC'!$D$5007,0)+H3909)=16,"",MATCH($C$8,OFFSET([1]NKC!$D$10,H3909,0):'[1]NKC'!$D$5007,0)+H3909),IF(TYPE(MATCH($C$8,OFFSET([1]NKC!$E$10,H3909,0):'[1]NKC'!$E$5007,0)+H3909)=16,"",MATCH($C$8,OFFSET([1]NKC!$E$10,H3909,0):'[1]NKC'!$E$5007,0)+H3909))</f>
        <v/>
      </c>
    </row>
    <row r="3911" spans="1:8" s="52" customFormat="1" ht="14.25" hidden="1">
      <c r="A3911" s="45" t="str">
        <f ca="1">IF($H3911="","",INDEX([1]NKC!$A$10:$A$5007,$H3911))</f>
        <v/>
      </c>
      <c r="B3911" s="46" t="str">
        <f ca="1">IF($H3911="","",INDEX([1]NKC!$B$10:$B$5007,$H3911))</f>
        <v/>
      </c>
      <c r="C3911" s="47" t="str">
        <f ca="1">IF($H3911="","",INDEX([1]NKC!$C$10:$C$5007,$H3911))</f>
        <v/>
      </c>
      <c r="D3911" s="48" t="str">
        <f ca="1">IF(IF($H3911="","",INDEX([1]NKC!$D$10:$D$5007,$H3911))=$C$8,IF($H3911="","",INDEX([1]NKC!$E$10:$E$5007,$H3911)),IF($H3911="","",INDEX([1]NKC!$D$10:$D$5007,$H3911)))</f>
        <v/>
      </c>
      <c r="E3911" s="49" t="str">
        <f ca="1">IF(IF($H3911="","",INDEX([1]NKC!$E$10:$E$5007,$H3911))=$C$8,"",IF($H3911="","",INDEX([1]NKC!$F$10:$F$5007,$H3911)))</f>
        <v/>
      </c>
      <c r="F3911" s="55" t="str">
        <f ca="1">IF(IF($H3911="","",INDEX([1]NKC!$D$10:$D$5007,$H3911))=$C$8,"",IF($H3911="","",INDEX([1]NKC!$F$10:$F$5007,$H3911)))</f>
        <v/>
      </c>
      <c r="G3911" s="50">
        <f ca="1">IF(SUM(E3911:F3911)=0,0,$G$11+SUM(E$12:$E3911)-SUM(F$12:$F3911))</f>
        <v>0</v>
      </c>
      <c r="H3911" s="51" t="str">
        <f ca="1">IF(IF(TYPE(MATCH($C$8,OFFSET([1]NKC!$D$10,H3910,0):'[1]NKC'!$D$5007,0)+H3910)=16,"",MATCH($C$8,OFFSET([1]NKC!$D$10,H3910,0):'[1]NKC'!$D$5007,0)+H3910)&lt;IF(TYPE(MATCH($C$8,OFFSET([1]NKC!$E$10,H3910,0):'[1]NKC'!$E$5007,0)+H3910)=16,"",MATCH($C$8,OFFSET([1]NKC!$E$10,H3910,0):'[1]NKC'!$E$5007,0)+H3910),IF(TYPE(MATCH($C$8,OFFSET([1]NKC!$D$10,H3910,0):'[1]NKC'!$D$5007,0)+H3910)=16,"",MATCH($C$8,OFFSET([1]NKC!$D$10,H3910,0):'[1]NKC'!$D$5007,0)+H3910),IF(TYPE(MATCH($C$8,OFFSET([1]NKC!$E$10,H3910,0):'[1]NKC'!$E$5007,0)+H3910)=16,"",MATCH($C$8,OFFSET([1]NKC!$E$10,H3910,0):'[1]NKC'!$E$5007,0)+H3910))</f>
        <v/>
      </c>
    </row>
    <row r="3912" spans="1:8" s="52" customFormat="1" ht="14.25" hidden="1">
      <c r="A3912" s="45" t="str">
        <f ca="1">IF($H3912="","",INDEX([1]NKC!$A$10:$A$5007,$H3912))</f>
        <v/>
      </c>
      <c r="B3912" s="46" t="str">
        <f ca="1">IF($H3912="","",INDEX([1]NKC!$B$10:$B$5007,$H3912))</f>
        <v/>
      </c>
      <c r="C3912" s="47" t="str">
        <f ca="1">IF($H3912="","",INDEX([1]NKC!$C$10:$C$5007,$H3912))</f>
        <v/>
      </c>
      <c r="D3912" s="48" t="str">
        <f ca="1">IF(IF($H3912="","",INDEX([1]NKC!$D$10:$D$5007,$H3912))=$C$8,IF($H3912="","",INDEX([1]NKC!$E$10:$E$5007,$H3912)),IF($H3912="","",INDEX([1]NKC!$D$10:$D$5007,$H3912)))</f>
        <v/>
      </c>
      <c r="E3912" s="49" t="str">
        <f ca="1">IF(IF($H3912="","",INDEX([1]NKC!$E$10:$E$5007,$H3912))=$C$8,"",IF($H3912="","",INDEX([1]NKC!$F$10:$F$5007,$H3912)))</f>
        <v/>
      </c>
      <c r="F3912" s="55" t="str">
        <f ca="1">IF(IF($H3912="","",INDEX([1]NKC!$D$10:$D$5007,$H3912))=$C$8,"",IF($H3912="","",INDEX([1]NKC!$F$10:$F$5007,$H3912)))</f>
        <v/>
      </c>
      <c r="G3912" s="50">
        <f ca="1">IF(SUM(E3912:F3912)=0,0,$G$11+SUM(E$12:$E3912)-SUM(F$12:$F3912))</f>
        <v>0</v>
      </c>
      <c r="H3912" s="51" t="str">
        <f ca="1">IF(IF(TYPE(MATCH($C$8,OFFSET([1]NKC!$D$10,H3911,0):'[1]NKC'!$D$5007,0)+H3911)=16,"",MATCH($C$8,OFFSET([1]NKC!$D$10,H3911,0):'[1]NKC'!$D$5007,0)+H3911)&lt;IF(TYPE(MATCH($C$8,OFFSET([1]NKC!$E$10,H3911,0):'[1]NKC'!$E$5007,0)+H3911)=16,"",MATCH($C$8,OFFSET([1]NKC!$E$10,H3911,0):'[1]NKC'!$E$5007,0)+H3911),IF(TYPE(MATCH($C$8,OFFSET([1]NKC!$D$10,H3911,0):'[1]NKC'!$D$5007,0)+H3911)=16,"",MATCH($C$8,OFFSET([1]NKC!$D$10,H3911,0):'[1]NKC'!$D$5007,0)+H3911),IF(TYPE(MATCH($C$8,OFFSET([1]NKC!$E$10,H3911,0):'[1]NKC'!$E$5007,0)+H3911)=16,"",MATCH($C$8,OFFSET([1]NKC!$E$10,H3911,0):'[1]NKC'!$E$5007,0)+H3911))</f>
        <v/>
      </c>
    </row>
    <row r="3913" spans="1:8" s="52" customFormat="1" ht="14.25" hidden="1">
      <c r="A3913" s="45" t="str">
        <f ca="1">IF($H3913="","",INDEX([1]NKC!$A$10:$A$5007,$H3913))</f>
        <v/>
      </c>
      <c r="B3913" s="46" t="str">
        <f ca="1">IF($H3913="","",INDEX([1]NKC!$B$10:$B$5007,$H3913))</f>
        <v/>
      </c>
      <c r="C3913" s="47" t="str">
        <f ca="1">IF($H3913="","",INDEX([1]NKC!$C$10:$C$5007,$H3913))</f>
        <v/>
      </c>
      <c r="D3913" s="48" t="str">
        <f ca="1">IF(IF($H3913="","",INDEX([1]NKC!$D$10:$D$5007,$H3913))=$C$8,IF($H3913="","",INDEX([1]NKC!$E$10:$E$5007,$H3913)),IF($H3913="","",INDEX([1]NKC!$D$10:$D$5007,$H3913)))</f>
        <v/>
      </c>
      <c r="E3913" s="49" t="str">
        <f ca="1">IF(IF($H3913="","",INDEX([1]NKC!$E$10:$E$5007,$H3913))=$C$8,"",IF($H3913="","",INDEX([1]NKC!$F$10:$F$5007,$H3913)))</f>
        <v/>
      </c>
      <c r="F3913" s="55" t="str">
        <f ca="1">IF(IF($H3913="","",INDEX([1]NKC!$D$10:$D$5007,$H3913))=$C$8,"",IF($H3913="","",INDEX([1]NKC!$F$10:$F$5007,$H3913)))</f>
        <v/>
      </c>
      <c r="G3913" s="50">
        <f ca="1">IF(SUM(E3913:F3913)=0,0,$G$11+SUM(E$12:$E3913)-SUM(F$12:$F3913))</f>
        <v>0</v>
      </c>
      <c r="H3913" s="51" t="str">
        <f ca="1">IF(IF(TYPE(MATCH($C$8,OFFSET([1]NKC!$D$10,H3912,0):'[1]NKC'!$D$5007,0)+H3912)=16,"",MATCH($C$8,OFFSET([1]NKC!$D$10,H3912,0):'[1]NKC'!$D$5007,0)+H3912)&lt;IF(TYPE(MATCH($C$8,OFFSET([1]NKC!$E$10,H3912,0):'[1]NKC'!$E$5007,0)+H3912)=16,"",MATCH($C$8,OFFSET([1]NKC!$E$10,H3912,0):'[1]NKC'!$E$5007,0)+H3912),IF(TYPE(MATCH($C$8,OFFSET([1]NKC!$D$10,H3912,0):'[1]NKC'!$D$5007,0)+H3912)=16,"",MATCH($C$8,OFFSET([1]NKC!$D$10,H3912,0):'[1]NKC'!$D$5007,0)+H3912),IF(TYPE(MATCH($C$8,OFFSET([1]NKC!$E$10,H3912,0):'[1]NKC'!$E$5007,0)+H3912)=16,"",MATCH($C$8,OFFSET([1]NKC!$E$10,H3912,0):'[1]NKC'!$E$5007,0)+H3912))</f>
        <v/>
      </c>
    </row>
    <row r="3914" spans="1:8" s="52" customFormat="1" ht="14.25" hidden="1">
      <c r="A3914" s="45" t="str">
        <f ca="1">IF($H3914="","",INDEX([1]NKC!$A$10:$A$5007,$H3914))</f>
        <v/>
      </c>
      <c r="B3914" s="46" t="str">
        <f ca="1">IF($H3914="","",INDEX([1]NKC!$B$10:$B$5007,$H3914))</f>
        <v/>
      </c>
      <c r="C3914" s="47" t="str">
        <f ca="1">IF($H3914="","",INDEX([1]NKC!$C$10:$C$5007,$H3914))</f>
        <v/>
      </c>
      <c r="D3914" s="48" t="str">
        <f ca="1">IF(IF($H3914="","",INDEX([1]NKC!$D$10:$D$5007,$H3914))=$C$8,IF($H3914="","",INDEX([1]NKC!$E$10:$E$5007,$H3914)),IF($H3914="","",INDEX([1]NKC!$D$10:$D$5007,$H3914)))</f>
        <v/>
      </c>
      <c r="E3914" s="49" t="str">
        <f ca="1">IF(IF($H3914="","",INDEX([1]NKC!$E$10:$E$5007,$H3914))=$C$8,"",IF($H3914="","",INDEX([1]NKC!$F$10:$F$5007,$H3914)))</f>
        <v/>
      </c>
      <c r="F3914" s="55" t="str">
        <f ca="1">IF(IF($H3914="","",INDEX([1]NKC!$D$10:$D$5007,$H3914))=$C$8,"",IF($H3914="","",INDEX([1]NKC!$F$10:$F$5007,$H3914)))</f>
        <v/>
      </c>
      <c r="G3914" s="50">
        <f ca="1">IF(SUM(E3914:F3914)=0,0,$G$11+SUM(E$12:$E3914)-SUM(F$12:$F3914))</f>
        <v>0</v>
      </c>
      <c r="H3914" s="51" t="str">
        <f ca="1">IF(IF(TYPE(MATCH($C$8,OFFSET([1]NKC!$D$10,H3913,0):'[1]NKC'!$D$5007,0)+H3913)=16,"",MATCH($C$8,OFFSET([1]NKC!$D$10,H3913,0):'[1]NKC'!$D$5007,0)+H3913)&lt;IF(TYPE(MATCH($C$8,OFFSET([1]NKC!$E$10,H3913,0):'[1]NKC'!$E$5007,0)+H3913)=16,"",MATCH($C$8,OFFSET([1]NKC!$E$10,H3913,0):'[1]NKC'!$E$5007,0)+H3913),IF(TYPE(MATCH($C$8,OFFSET([1]NKC!$D$10,H3913,0):'[1]NKC'!$D$5007,0)+H3913)=16,"",MATCH($C$8,OFFSET([1]NKC!$D$10,H3913,0):'[1]NKC'!$D$5007,0)+H3913),IF(TYPE(MATCH($C$8,OFFSET([1]NKC!$E$10,H3913,0):'[1]NKC'!$E$5007,0)+H3913)=16,"",MATCH($C$8,OFFSET([1]NKC!$E$10,H3913,0):'[1]NKC'!$E$5007,0)+H3913))</f>
        <v/>
      </c>
    </row>
    <row r="3915" spans="1:8" s="52" customFormat="1" ht="14.25" hidden="1">
      <c r="A3915" s="45" t="str">
        <f ca="1">IF($H3915="","",INDEX([1]NKC!$A$10:$A$5007,$H3915))</f>
        <v/>
      </c>
      <c r="B3915" s="46" t="str">
        <f ca="1">IF($H3915="","",INDEX([1]NKC!$B$10:$B$5007,$H3915))</f>
        <v/>
      </c>
      <c r="C3915" s="47" t="str">
        <f ca="1">IF($H3915="","",INDEX([1]NKC!$C$10:$C$5007,$H3915))</f>
        <v/>
      </c>
      <c r="D3915" s="48" t="str">
        <f ca="1">IF(IF($H3915="","",INDEX([1]NKC!$D$10:$D$5007,$H3915))=$C$8,IF($H3915="","",INDEX([1]NKC!$E$10:$E$5007,$H3915)),IF($H3915="","",INDEX([1]NKC!$D$10:$D$5007,$H3915)))</f>
        <v/>
      </c>
      <c r="E3915" s="49" t="str">
        <f ca="1">IF(IF($H3915="","",INDEX([1]NKC!$E$10:$E$5007,$H3915))=$C$8,"",IF($H3915="","",INDEX([1]NKC!$F$10:$F$5007,$H3915)))</f>
        <v/>
      </c>
      <c r="F3915" s="55" t="str">
        <f ca="1">IF(IF($H3915="","",INDEX([1]NKC!$D$10:$D$5007,$H3915))=$C$8,"",IF($H3915="","",INDEX([1]NKC!$F$10:$F$5007,$H3915)))</f>
        <v/>
      </c>
      <c r="G3915" s="50">
        <f ca="1">IF(SUM(E3915:F3915)=0,0,$G$11+SUM(E$12:$E3915)-SUM(F$12:$F3915))</f>
        <v>0</v>
      </c>
      <c r="H3915" s="51" t="str">
        <f ca="1">IF(IF(TYPE(MATCH($C$8,OFFSET([1]NKC!$D$10,H3914,0):'[1]NKC'!$D$5007,0)+H3914)=16,"",MATCH($C$8,OFFSET([1]NKC!$D$10,H3914,0):'[1]NKC'!$D$5007,0)+H3914)&lt;IF(TYPE(MATCH($C$8,OFFSET([1]NKC!$E$10,H3914,0):'[1]NKC'!$E$5007,0)+H3914)=16,"",MATCH($C$8,OFFSET([1]NKC!$E$10,H3914,0):'[1]NKC'!$E$5007,0)+H3914),IF(TYPE(MATCH($C$8,OFFSET([1]NKC!$D$10,H3914,0):'[1]NKC'!$D$5007,0)+H3914)=16,"",MATCH($C$8,OFFSET([1]NKC!$D$10,H3914,0):'[1]NKC'!$D$5007,0)+H3914),IF(TYPE(MATCH($C$8,OFFSET([1]NKC!$E$10,H3914,0):'[1]NKC'!$E$5007,0)+H3914)=16,"",MATCH($C$8,OFFSET([1]NKC!$E$10,H3914,0):'[1]NKC'!$E$5007,0)+H3914))</f>
        <v/>
      </c>
    </row>
    <row r="3916" spans="1:8" s="52" customFormat="1" ht="14.25" hidden="1">
      <c r="A3916" s="45" t="str">
        <f ca="1">IF($H3916="","",INDEX([1]NKC!$A$10:$A$5007,$H3916))</f>
        <v/>
      </c>
      <c r="B3916" s="46" t="str">
        <f ca="1">IF($H3916="","",INDEX([1]NKC!$B$10:$B$5007,$H3916))</f>
        <v/>
      </c>
      <c r="C3916" s="47" t="str">
        <f ca="1">IF($H3916="","",INDEX([1]NKC!$C$10:$C$5007,$H3916))</f>
        <v/>
      </c>
      <c r="D3916" s="48" t="str">
        <f ca="1">IF(IF($H3916="","",INDEX([1]NKC!$D$10:$D$5007,$H3916))=$C$8,IF($H3916="","",INDEX([1]NKC!$E$10:$E$5007,$H3916)),IF($H3916="","",INDEX([1]NKC!$D$10:$D$5007,$H3916)))</f>
        <v/>
      </c>
      <c r="E3916" s="49" t="str">
        <f ca="1">IF(IF($H3916="","",INDEX([1]NKC!$E$10:$E$5007,$H3916))=$C$8,"",IF($H3916="","",INDEX([1]NKC!$F$10:$F$5007,$H3916)))</f>
        <v/>
      </c>
      <c r="F3916" s="55" t="str">
        <f ca="1">IF(IF($H3916="","",INDEX([1]NKC!$D$10:$D$5007,$H3916))=$C$8,"",IF($H3916="","",INDEX([1]NKC!$F$10:$F$5007,$H3916)))</f>
        <v/>
      </c>
      <c r="G3916" s="50">
        <f ca="1">IF(SUM(E3916:F3916)=0,0,$G$11+SUM(E$12:$E3916)-SUM(F$12:$F3916))</f>
        <v>0</v>
      </c>
      <c r="H3916" s="51" t="str">
        <f ca="1">IF(IF(TYPE(MATCH($C$8,OFFSET([1]NKC!$D$10,H3915,0):'[1]NKC'!$D$5007,0)+H3915)=16,"",MATCH($C$8,OFFSET([1]NKC!$D$10,H3915,0):'[1]NKC'!$D$5007,0)+H3915)&lt;IF(TYPE(MATCH($C$8,OFFSET([1]NKC!$E$10,H3915,0):'[1]NKC'!$E$5007,0)+H3915)=16,"",MATCH($C$8,OFFSET([1]NKC!$E$10,H3915,0):'[1]NKC'!$E$5007,0)+H3915),IF(TYPE(MATCH($C$8,OFFSET([1]NKC!$D$10,H3915,0):'[1]NKC'!$D$5007,0)+H3915)=16,"",MATCH($C$8,OFFSET([1]NKC!$D$10,H3915,0):'[1]NKC'!$D$5007,0)+H3915),IF(TYPE(MATCH($C$8,OFFSET([1]NKC!$E$10,H3915,0):'[1]NKC'!$E$5007,0)+H3915)=16,"",MATCH($C$8,OFFSET([1]NKC!$E$10,H3915,0):'[1]NKC'!$E$5007,0)+H3915))</f>
        <v/>
      </c>
    </row>
    <row r="3917" spans="1:8" s="52" customFormat="1" ht="14.25" hidden="1">
      <c r="A3917" s="45" t="str">
        <f ca="1">IF($H3917="","",INDEX([1]NKC!$A$10:$A$5007,$H3917))</f>
        <v/>
      </c>
      <c r="B3917" s="46" t="str">
        <f ca="1">IF($H3917="","",INDEX([1]NKC!$B$10:$B$5007,$H3917))</f>
        <v/>
      </c>
      <c r="C3917" s="47" t="str">
        <f ca="1">IF($H3917="","",INDEX([1]NKC!$C$10:$C$5007,$H3917))</f>
        <v/>
      </c>
      <c r="D3917" s="48" t="str">
        <f ca="1">IF(IF($H3917="","",INDEX([1]NKC!$D$10:$D$5007,$H3917))=$C$8,IF($H3917="","",INDEX([1]NKC!$E$10:$E$5007,$H3917)),IF($H3917="","",INDEX([1]NKC!$D$10:$D$5007,$H3917)))</f>
        <v/>
      </c>
      <c r="E3917" s="49" t="str">
        <f ca="1">IF(IF($H3917="","",INDEX([1]NKC!$E$10:$E$5007,$H3917))=$C$8,"",IF($H3917="","",INDEX([1]NKC!$F$10:$F$5007,$H3917)))</f>
        <v/>
      </c>
      <c r="F3917" s="55" t="str">
        <f ca="1">IF(IF($H3917="","",INDEX([1]NKC!$D$10:$D$5007,$H3917))=$C$8,"",IF($H3917="","",INDEX([1]NKC!$F$10:$F$5007,$H3917)))</f>
        <v/>
      </c>
      <c r="G3917" s="50">
        <f ca="1">IF(SUM(E3917:F3917)=0,0,$G$11+SUM(E$12:$E3917)-SUM(F$12:$F3917))</f>
        <v>0</v>
      </c>
      <c r="H3917" s="51" t="str">
        <f ca="1">IF(IF(TYPE(MATCH($C$8,OFFSET([1]NKC!$D$10,H3916,0):'[1]NKC'!$D$5007,0)+H3916)=16,"",MATCH($C$8,OFFSET([1]NKC!$D$10,H3916,0):'[1]NKC'!$D$5007,0)+H3916)&lt;IF(TYPE(MATCH($C$8,OFFSET([1]NKC!$E$10,H3916,0):'[1]NKC'!$E$5007,0)+H3916)=16,"",MATCH($C$8,OFFSET([1]NKC!$E$10,H3916,0):'[1]NKC'!$E$5007,0)+H3916),IF(TYPE(MATCH($C$8,OFFSET([1]NKC!$D$10,H3916,0):'[1]NKC'!$D$5007,0)+H3916)=16,"",MATCH($C$8,OFFSET([1]NKC!$D$10,H3916,0):'[1]NKC'!$D$5007,0)+H3916),IF(TYPE(MATCH($C$8,OFFSET([1]NKC!$E$10,H3916,0):'[1]NKC'!$E$5007,0)+H3916)=16,"",MATCH($C$8,OFFSET([1]NKC!$E$10,H3916,0):'[1]NKC'!$E$5007,0)+H3916))</f>
        <v/>
      </c>
    </row>
    <row r="3918" spans="1:8" s="52" customFormat="1" ht="14.25" hidden="1">
      <c r="A3918" s="45" t="str">
        <f ca="1">IF($H3918="","",INDEX([1]NKC!$A$10:$A$5007,$H3918))</f>
        <v/>
      </c>
      <c r="B3918" s="46" t="str">
        <f ca="1">IF($H3918="","",INDEX([1]NKC!$B$10:$B$5007,$H3918))</f>
        <v/>
      </c>
      <c r="C3918" s="47" t="str">
        <f ca="1">IF($H3918="","",INDEX([1]NKC!$C$10:$C$5007,$H3918))</f>
        <v/>
      </c>
      <c r="D3918" s="48" t="str">
        <f ca="1">IF(IF($H3918="","",INDEX([1]NKC!$D$10:$D$5007,$H3918))=$C$8,IF($H3918="","",INDEX([1]NKC!$E$10:$E$5007,$H3918)),IF($H3918="","",INDEX([1]NKC!$D$10:$D$5007,$H3918)))</f>
        <v/>
      </c>
      <c r="E3918" s="49" t="str">
        <f ca="1">IF(IF($H3918="","",INDEX([1]NKC!$E$10:$E$5007,$H3918))=$C$8,"",IF($H3918="","",INDEX([1]NKC!$F$10:$F$5007,$H3918)))</f>
        <v/>
      </c>
      <c r="F3918" s="55" t="str">
        <f ca="1">IF(IF($H3918="","",INDEX([1]NKC!$D$10:$D$5007,$H3918))=$C$8,"",IF($H3918="","",INDEX([1]NKC!$F$10:$F$5007,$H3918)))</f>
        <v/>
      </c>
      <c r="G3918" s="50">
        <f ca="1">IF(SUM(E3918:F3918)=0,0,$G$11+SUM(E$12:$E3918)-SUM(F$12:$F3918))</f>
        <v>0</v>
      </c>
      <c r="H3918" s="51" t="str">
        <f ca="1">IF(IF(TYPE(MATCH($C$8,OFFSET([1]NKC!$D$10,H3917,0):'[1]NKC'!$D$5007,0)+H3917)=16,"",MATCH($C$8,OFFSET([1]NKC!$D$10,H3917,0):'[1]NKC'!$D$5007,0)+H3917)&lt;IF(TYPE(MATCH($C$8,OFFSET([1]NKC!$E$10,H3917,0):'[1]NKC'!$E$5007,0)+H3917)=16,"",MATCH($C$8,OFFSET([1]NKC!$E$10,H3917,0):'[1]NKC'!$E$5007,0)+H3917),IF(TYPE(MATCH($C$8,OFFSET([1]NKC!$D$10,H3917,0):'[1]NKC'!$D$5007,0)+H3917)=16,"",MATCH($C$8,OFFSET([1]NKC!$D$10,H3917,0):'[1]NKC'!$D$5007,0)+H3917),IF(TYPE(MATCH($C$8,OFFSET([1]NKC!$E$10,H3917,0):'[1]NKC'!$E$5007,0)+H3917)=16,"",MATCH($C$8,OFFSET([1]NKC!$E$10,H3917,0):'[1]NKC'!$E$5007,0)+H3917))</f>
        <v/>
      </c>
    </row>
    <row r="3919" spans="1:8" s="52" customFormat="1" ht="14.25" hidden="1">
      <c r="A3919" s="45" t="str">
        <f ca="1">IF($H3919="","",INDEX([1]NKC!$A$10:$A$5007,$H3919))</f>
        <v/>
      </c>
      <c r="B3919" s="46" t="str">
        <f ca="1">IF($H3919="","",INDEX([1]NKC!$B$10:$B$5007,$H3919))</f>
        <v/>
      </c>
      <c r="C3919" s="47" t="str">
        <f ca="1">IF($H3919="","",INDEX([1]NKC!$C$10:$C$5007,$H3919))</f>
        <v/>
      </c>
      <c r="D3919" s="48" t="str">
        <f ca="1">IF(IF($H3919="","",INDEX([1]NKC!$D$10:$D$5007,$H3919))=$C$8,IF($H3919="","",INDEX([1]NKC!$E$10:$E$5007,$H3919)),IF($H3919="","",INDEX([1]NKC!$D$10:$D$5007,$H3919)))</f>
        <v/>
      </c>
      <c r="E3919" s="49" t="str">
        <f ca="1">IF(IF($H3919="","",INDEX([1]NKC!$E$10:$E$5007,$H3919))=$C$8,"",IF($H3919="","",INDEX([1]NKC!$F$10:$F$5007,$H3919)))</f>
        <v/>
      </c>
      <c r="F3919" s="55" t="str">
        <f ca="1">IF(IF($H3919="","",INDEX([1]NKC!$D$10:$D$5007,$H3919))=$C$8,"",IF($H3919="","",INDEX([1]NKC!$F$10:$F$5007,$H3919)))</f>
        <v/>
      </c>
      <c r="G3919" s="50">
        <f ca="1">IF(SUM(E3919:F3919)=0,0,$G$11+SUM(E$12:$E3919)-SUM(F$12:$F3919))</f>
        <v>0</v>
      </c>
      <c r="H3919" s="51" t="str">
        <f ca="1">IF(IF(TYPE(MATCH($C$8,OFFSET([1]NKC!$D$10,H3918,0):'[1]NKC'!$D$5007,0)+H3918)=16,"",MATCH($C$8,OFFSET([1]NKC!$D$10,H3918,0):'[1]NKC'!$D$5007,0)+H3918)&lt;IF(TYPE(MATCH($C$8,OFFSET([1]NKC!$E$10,H3918,0):'[1]NKC'!$E$5007,0)+H3918)=16,"",MATCH($C$8,OFFSET([1]NKC!$E$10,H3918,0):'[1]NKC'!$E$5007,0)+H3918),IF(TYPE(MATCH($C$8,OFFSET([1]NKC!$D$10,H3918,0):'[1]NKC'!$D$5007,0)+H3918)=16,"",MATCH($C$8,OFFSET([1]NKC!$D$10,H3918,0):'[1]NKC'!$D$5007,0)+H3918),IF(TYPE(MATCH($C$8,OFFSET([1]NKC!$E$10,H3918,0):'[1]NKC'!$E$5007,0)+H3918)=16,"",MATCH($C$8,OFFSET([1]NKC!$E$10,H3918,0):'[1]NKC'!$E$5007,0)+H3918))</f>
        <v/>
      </c>
    </row>
    <row r="3920" spans="1:8" s="52" customFormat="1" ht="14.25" hidden="1">
      <c r="A3920" s="45" t="str">
        <f ca="1">IF($H3920="","",INDEX([1]NKC!$A$10:$A$5007,$H3920))</f>
        <v/>
      </c>
      <c r="B3920" s="46" t="str">
        <f ca="1">IF($H3920="","",INDEX([1]NKC!$B$10:$B$5007,$H3920))</f>
        <v/>
      </c>
      <c r="C3920" s="47" t="str">
        <f ca="1">IF($H3920="","",INDEX([1]NKC!$C$10:$C$5007,$H3920))</f>
        <v/>
      </c>
      <c r="D3920" s="48" t="str">
        <f ca="1">IF(IF($H3920="","",INDEX([1]NKC!$D$10:$D$5007,$H3920))=$C$8,IF($H3920="","",INDEX([1]NKC!$E$10:$E$5007,$H3920)),IF($H3920="","",INDEX([1]NKC!$D$10:$D$5007,$H3920)))</f>
        <v/>
      </c>
      <c r="E3920" s="49" t="str">
        <f ca="1">IF(IF($H3920="","",INDEX([1]NKC!$E$10:$E$5007,$H3920))=$C$8,"",IF($H3920="","",INDEX([1]NKC!$F$10:$F$5007,$H3920)))</f>
        <v/>
      </c>
      <c r="F3920" s="55" t="str">
        <f ca="1">IF(IF($H3920="","",INDEX([1]NKC!$D$10:$D$5007,$H3920))=$C$8,"",IF($H3920="","",INDEX([1]NKC!$F$10:$F$5007,$H3920)))</f>
        <v/>
      </c>
      <c r="G3920" s="50">
        <f ca="1">IF(SUM(E3920:F3920)=0,0,$G$11+SUM(E$12:$E3920)-SUM(F$12:$F3920))</f>
        <v>0</v>
      </c>
      <c r="H3920" s="51" t="str">
        <f ca="1">IF(IF(TYPE(MATCH($C$8,OFFSET([1]NKC!$D$10,H3919,0):'[1]NKC'!$D$5007,0)+H3919)=16,"",MATCH($C$8,OFFSET([1]NKC!$D$10,H3919,0):'[1]NKC'!$D$5007,0)+H3919)&lt;IF(TYPE(MATCH($C$8,OFFSET([1]NKC!$E$10,H3919,0):'[1]NKC'!$E$5007,0)+H3919)=16,"",MATCH($C$8,OFFSET([1]NKC!$E$10,H3919,0):'[1]NKC'!$E$5007,0)+H3919),IF(TYPE(MATCH($C$8,OFFSET([1]NKC!$D$10,H3919,0):'[1]NKC'!$D$5007,0)+H3919)=16,"",MATCH($C$8,OFFSET([1]NKC!$D$10,H3919,0):'[1]NKC'!$D$5007,0)+H3919),IF(TYPE(MATCH($C$8,OFFSET([1]NKC!$E$10,H3919,0):'[1]NKC'!$E$5007,0)+H3919)=16,"",MATCH($C$8,OFFSET([1]NKC!$E$10,H3919,0):'[1]NKC'!$E$5007,0)+H3919))</f>
        <v/>
      </c>
    </row>
    <row r="3921" spans="1:8" s="52" customFormat="1" ht="14.25" hidden="1">
      <c r="A3921" s="45" t="str">
        <f ca="1">IF($H3921="","",INDEX([1]NKC!$A$10:$A$5007,$H3921))</f>
        <v/>
      </c>
      <c r="B3921" s="46" t="str">
        <f ca="1">IF($H3921="","",INDEX([1]NKC!$B$10:$B$5007,$H3921))</f>
        <v/>
      </c>
      <c r="C3921" s="47" t="str">
        <f ca="1">IF($H3921="","",INDEX([1]NKC!$C$10:$C$5007,$H3921))</f>
        <v/>
      </c>
      <c r="D3921" s="48" t="str">
        <f ca="1">IF(IF($H3921="","",INDEX([1]NKC!$D$10:$D$5007,$H3921))=$C$8,IF($H3921="","",INDEX([1]NKC!$E$10:$E$5007,$H3921)),IF($H3921="","",INDEX([1]NKC!$D$10:$D$5007,$H3921)))</f>
        <v/>
      </c>
      <c r="E3921" s="49" t="str">
        <f ca="1">IF(IF($H3921="","",INDEX([1]NKC!$E$10:$E$5007,$H3921))=$C$8,"",IF($H3921="","",INDEX([1]NKC!$F$10:$F$5007,$H3921)))</f>
        <v/>
      </c>
      <c r="F3921" s="55" t="str">
        <f ca="1">IF(IF($H3921="","",INDEX([1]NKC!$D$10:$D$5007,$H3921))=$C$8,"",IF($H3921="","",INDEX([1]NKC!$F$10:$F$5007,$H3921)))</f>
        <v/>
      </c>
      <c r="G3921" s="50">
        <f ca="1">IF(SUM(E3921:F3921)=0,0,$G$11+SUM(E$12:$E3921)-SUM(F$12:$F3921))</f>
        <v>0</v>
      </c>
      <c r="H3921" s="51" t="str">
        <f ca="1">IF(IF(TYPE(MATCH($C$8,OFFSET([1]NKC!$D$10,H3920,0):'[1]NKC'!$D$5007,0)+H3920)=16,"",MATCH($C$8,OFFSET([1]NKC!$D$10,H3920,0):'[1]NKC'!$D$5007,0)+H3920)&lt;IF(TYPE(MATCH($C$8,OFFSET([1]NKC!$E$10,H3920,0):'[1]NKC'!$E$5007,0)+H3920)=16,"",MATCH($C$8,OFFSET([1]NKC!$E$10,H3920,0):'[1]NKC'!$E$5007,0)+H3920),IF(TYPE(MATCH($C$8,OFFSET([1]NKC!$D$10,H3920,0):'[1]NKC'!$D$5007,0)+H3920)=16,"",MATCH($C$8,OFFSET([1]NKC!$D$10,H3920,0):'[1]NKC'!$D$5007,0)+H3920),IF(TYPE(MATCH($C$8,OFFSET([1]NKC!$E$10,H3920,0):'[1]NKC'!$E$5007,0)+H3920)=16,"",MATCH($C$8,OFFSET([1]NKC!$E$10,H3920,0):'[1]NKC'!$E$5007,0)+H3920))</f>
        <v/>
      </c>
    </row>
    <row r="3922" spans="1:8" s="52" customFormat="1" ht="14.25" hidden="1">
      <c r="A3922" s="45" t="str">
        <f ca="1">IF($H3922="","",INDEX([1]NKC!$A$10:$A$5007,$H3922))</f>
        <v/>
      </c>
      <c r="B3922" s="46" t="str">
        <f ca="1">IF($H3922="","",INDEX([1]NKC!$B$10:$B$5007,$H3922))</f>
        <v/>
      </c>
      <c r="C3922" s="47" t="str">
        <f ca="1">IF($H3922="","",INDEX([1]NKC!$C$10:$C$5007,$H3922))</f>
        <v/>
      </c>
      <c r="D3922" s="48" t="str">
        <f ca="1">IF(IF($H3922="","",INDEX([1]NKC!$D$10:$D$5007,$H3922))=$C$8,IF($H3922="","",INDEX([1]NKC!$E$10:$E$5007,$H3922)),IF($H3922="","",INDEX([1]NKC!$D$10:$D$5007,$H3922)))</f>
        <v/>
      </c>
      <c r="E3922" s="49" t="str">
        <f ca="1">IF(IF($H3922="","",INDEX([1]NKC!$E$10:$E$5007,$H3922))=$C$8,"",IF($H3922="","",INDEX([1]NKC!$F$10:$F$5007,$H3922)))</f>
        <v/>
      </c>
      <c r="F3922" s="55" t="str">
        <f ca="1">IF(IF($H3922="","",INDEX([1]NKC!$D$10:$D$5007,$H3922))=$C$8,"",IF($H3922="","",INDEX([1]NKC!$F$10:$F$5007,$H3922)))</f>
        <v/>
      </c>
      <c r="G3922" s="50">
        <f ca="1">IF(SUM(E3922:F3922)=0,0,$G$11+SUM(E$12:$E3922)-SUM(F$12:$F3922))</f>
        <v>0</v>
      </c>
      <c r="H3922" s="51" t="str">
        <f ca="1">IF(IF(TYPE(MATCH($C$8,OFFSET([1]NKC!$D$10,H3921,0):'[1]NKC'!$D$5007,0)+H3921)=16,"",MATCH($C$8,OFFSET([1]NKC!$D$10,H3921,0):'[1]NKC'!$D$5007,0)+H3921)&lt;IF(TYPE(MATCH($C$8,OFFSET([1]NKC!$E$10,H3921,0):'[1]NKC'!$E$5007,0)+H3921)=16,"",MATCH($C$8,OFFSET([1]NKC!$E$10,H3921,0):'[1]NKC'!$E$5007,0)+H3921),IF(TYPE(MATCH($C$8,OFFSET([1]NKC!$D$10,H3921,0):'[1]NKC'!$D$5007,0)+H3921)=16,"",MATCH($C$8,OFFSET([1]NKC!$D$10,H3921,0):'[1]NKC'!$D$5007,0)+H3921),IF(TYPE(MATCH($C$8,OFFSET([1]NKC!$E$10,H3921,0):'[1]NKC'!$E$5007,0)+H3921)=16,"",MATCH($C$8,OFFSET([1]NKC!$E$10,H3921,0):'[1]NKC'!$E$5007,0)+H3921))</f>
        <v/>
      </c>
    </row>
    <row r="3923" spans="1:8" s="52" customFormat="1" ht="14.25" hidden="1">
      <c r="A3923" s="45" t="str">
        <f ca="1">IF($H3923="","",INDEX([1]NKC!$A$10:$A$5007,$H3923))</f>
        <v/>
      </c>
      <c r="B3923" s="46" t="str">
        <f ca="1">IF($H3923="","",INDEX([1]NKC!$B$10:$B$5007,$H3923))</f>
        <v/>
      </c>
      <c r="C3923" s="47" t="str">
        <f ca="1">IF($H3923="","",INDEX([1]NKC!$C$10:$C$5007,$H3923))</f>
        <v/>
      </c>
      <c r="D3923" s="48" t="str">
        <f ca="1">IF(IF($H3923="","",INDEX([1]NKC!$D$10:$D$5007,$H3923))=$C$8,IF($H3923="","",INDEX([1]NKC!$E$10:$E$5007,$H3923)),IF($H3923="","",INDEX([1]NKC!$D$10:$D$5007,$H3923)))</f>
        <v/>
      </c>
      <c r="E3923" s="49" t="str">
        <f ca="1">IF(IF($H3923="","",INDEX([1]NKC!$E$10:$E$5007,$H3923))=$C$8,"",IF($H3923="","",INDEX([1]NKC!$F$10:$F$5007,$H3923)))</f>
        <v/>
      </c>
      <c r="F3923" s="55" t="str">
        <f ca="1">IF(IF($H3923="","",INDEX([1]NKC!$D$10:$D$5007,$H3923))=$C$8,"",IF($H3923="","",INDEX([1]NKC!$F$10:$F$5007,$H3923)))</f>
        <v/>
      </c>
      <c r="G3923" s="50">
        <f ca="1">IF(SUM(E3923:F3923)=0,0,$G$11+SUM(E$12:$E3923)-SUM(F$12:$F3923))</f>
        <v>0</v>
      </c>
      <c r="H3923" s="51" t="str">
        <f ca="1">IF(IF(TYPE(MATCH($C$8,OFFSET([1]NKC!$D$10,H3922,0):'[1]NKC'!$D$5007,0)+H3922)=16,"",MATCH($C$8,OFFSET([1]NKC!$D$10,H3922,0):'[1]NKC'!$D$5007,0)+H3922)&lt;IF(TYPE(MATCH($C$8,OFFSET([1]NKC!$E$10,H3922,0):'[1]NKC'!$E$5007,0)+H3922)=16,"",MATCH($C$8,OFFSET([1]NKC!$E$10,H3922,0):'[1]NKC'!$E$5007,0)+H3922),IF(TYPE(MATCH($C$8,OFFSET([1]NKC!$D$10,H3922,0):'[1]NKC'!$D$5007,0)+H3922)=16,"",MATCH($C$8,OFFSET([1]NKC!$D$10,H3922,0):'[1]NKC'!$D$5007,0)+H3922),IF(TYPE(MATCH($C$8,OFFSET([1]NKC!$E$10,H3922,0):'[1]NKC'!$E$5007,0)+H3922)=16,"",MATCH($C$8,OFFSET([1]NKC!$E$10,H3922,0):'[1]NKC'!$E$5007,0)+H3922))</f>
        <v/>
      </c>
    </row>
    <row r="3924" spans="1:8" s="52" customFormat="1" ht="14.25" hidden="1">
      <c r="A3924" s="45" t="str">
        <f ca="1">IF($H3924="","",INDEX([1]NKC!$A$10:$A$5007,$H3924))</f>
        <v/>
      </c>
      <c r="B3924" s="46" t="str">
        <f ca="1">IF($H3924="","",INDEX([1]NKC!$B$10:$B$5007,$H3924))</f>
        <v/>
      </c>
      <c r="C3924" s="47" t="str">
        <f ca="1">IF($H3924="","",INDEX([1]NKC!$C$10:$C$5007,$H3924))</f>
        <v/>
      </c>
      <c r="D3924" s="48" t="str">
        <f ca="1">IF(IF($H3924="","",INDEX([1]NKC!$D$10:$D$5007,$H3924))=$C$8,IF($H3924="","",INDEX([1]NKC!$E$10:$E$5007,$H3924)),IF($H3924="","",INDEX([1]NKC!$D$10:$D$5007,$H3924)))</f>
        <v/>
      </c>
      <c r="E3924" s="49" t="str">
        <f ca="1">IF(IF($H3924="","",INDEX([1]NKC!$E$10:$E$5007,$H3924))=$C$8,"",IF($H3924="","",INDEX([1]NKC!$F$10:$F$5007,$H3924)))</f>
        <v/>
      </c>
      <c r="F3924" s="55" t="str">
        <f ca="1">IF(IF($H3924="","",INDEX([1]NKC!$D$10:$D$5007,$H3924))=$C$8,"",IF($H3924="","",INDEX([1]NKC!$F$10:$F$5007,$H3924)))</f>
        <v/>
      </c>
      <c r="G3924" s="50">
        <f ca="1">IF(SUM(E3924:F3924)=0,0,$G$11+SUM(E$12:$E3924)-SUM(F$12:$F3924))</f>
        <v>0</v>
      </c>
      <c r="H3924" s="51" t="str">
        <f ca="1">IF(IF(TYPE(MATCH($C$8,OFFSET([1]NKC!$D$10,H3923,0):'[1]NKC'!$D$5007,0)+H3923)=16,"",MATCH($C$8,OFFSET([1]NKC!$D$10,H3923,0):'[1]NKC'!$D$5007,0)+H3923)&lt;IF(TYPE(MATCH($C$8,OFFSET([1]NKC!$E$10,H3923,0):'[1]NKC'!$E$5007,0)+H3923)=16,"",MATCH($C$8,OFFSET([1]NKC!$E$10,H3923,0):'[1]NKC'!$E$5007,0)+H3923),IF(TYPE(MATCH($C$8,OFFSET([1]NKC!$D$10,H3923,0):'[1]NKC'!$D$5007,0)+H3923)=16,"",MATCH($C$8,OFFSET([1]NKC!$D$10,H3923,0):'[1]NKC'!$D$5007,0)+H3923),IF(TYPE(MATCH($C$8,OFFSET([1]NKC!$E$10,H3923,0):'[1]NKC'!$E$5007,0)+H3923)=16,"",MATCH($C$8,OFFSET([1]NKC!$E$10,H3923,0):'[1]NKC'!$E$5007,0)+H3923))</f>
        <v/>
      </c>
    </row>
    <row r="3925" spans="1:8" s="52" customFormat="1" ht="14.25" hidden="1">
      <c r="A3925" s="45" t="str">
        <f ca="1">IF($H3925="","",INDEX([1]NKC!$A$10:$A$5007,$H3925))</f>
        <v/>
      </c>
      <c r="B3925" s="46" t="str">
        <f ca="1">IF($H3925="","",INDEX([1]NKC!$B$10:$B$5007,$H3925))</f>
        <v/>
      </c>
      <c r="C3925" s="47" t="str">
        <f ca="1">IF($H3925="","",INDEX([1]NKC!$C$10:$C$5007,$H3925))</f>
        <v/>
      </c>
      <c r="D3925" s="48" t="str">
        <f ca="1">IF(IF($H3925="","",INDEX([1]NKC!$D$10:$D$5007,$H3925))=$C$8,IF($H3925="","",INDEX([1]NKC!$E$10:$E$5007,$H3925)),IF($H3925="","",INDEX([1]NKC!$D$10:$D$5007,$H3925)))</f>
        <v/>
      </c>
      <c r="E3925" s="49" t="str">
        <f ca="1">IF(IF($H3925="","",INDEX([1]NKC!$E$10:$E$5007,$H3925))=$C$8,"",IF($H3925="","",INDEX([1]NKC!$F$10:$F$5007,$H3925)))</f>
        <v/>
      </c>
      <c r="F3925" s="55" t="str">
        <f ca="1">IF(IF($H3925="","",INDEX([1]NKC!$D$10:$D$5007,$H3925))=$C$8,"",IF($H3925="","",INDEX([1]NKC!$F$10:$F$5007,$H3925)))</f>
        <v/>
      </c>
      <c r="G3925" s="50">
        <f ca="1">IF(SUM(E3925:F3925)=0,0,$G$11+SUM(E$12:$E3925)-SUM(F$12:$F3925))</f>
        <v>0</v>
      </c>
      <c r="H3925" s="51" t="str">
        <f ca="1">IF(IF(TYPE(MATCH($C$8,OFFSET([1]NKC!$D$10,H3924,0):'[1]NKC'!$D$5007,0)+H3924)=16,"",MATCH($C$8,OFFSET([1]NKC!$D$10,H3924,0):'[1]NKC'!$D$5007,0)+H3924)&lt;IF(TYPE(MATCH($C$8,OFFSET([1]NKC!$E$10,H3924,0):'[1]NKC'!$E$5007,0)+H3924)=16,"",MATCH($C$8,OFFSET([1]NKC!$E$10,H3924,0):'[1]NKC'!$E$5007,0)+H3924),IF(TYPE(MATCH($C$8,OFFSET([1]NKC!$D$10,H3924,0):'[1]NKC'!$D$5007,0)+H3924)=16,"",MATCH($C$8,OFFSET([1]NKC!$D$10,H3924,0):'[1]NKC'!$D$5007,0)+H3924),IF(TYPE(MATCH($C$8,OFFSET([1]NKC!$E$10,H3924,0):'[1]NKC'!$E$5007,0)+H3924)=16,"",MATCH($C$8,OFFSET([1]NKC!$E$10,H3924,0):'[1]NKC'!$E$5007,0)+H3924))</f>
        <v/>
      </c>
    </row>
    <row r="3926" spans="1:8" s="52" customFormat="1" ht="14.25" hidden="1">
      <c r="A3926" s="45" t="str">
        <f ca="1">IF($H3926="","",INDEX([1]NKC!$A$10:$A$5007,$H3926))</f>
        <v/>
      </c>
      <c r="B3926" s="46" t="str">
        <f ca="1">IF($H3926="","",INDEX([1]NKC!$B$10:$B$5007,$H3926))</f>
        <v/>
      </c>
      <c r="C3926" s="47" t="str">
        <f ca="1">IF($H3926="","",INDEX([1]NKC!$C$10:$C$5007,$H3926))</f>
        <v/>
      </c>
      <c r="D3926" s="48" t="str">
        <f ca="1">IF(IF($H3926="","",INDEX([1]NKC!$D$10:$D$5007,$H3926))=$C$8,IF($H3926="","",INDEX([1]NKC!$E$10:$E$5007,$H3926)),IF($H3926="","",INDEX([1]NKC!$D$10:$D$5007,$H3926)))</f>
        <v/>
      </c>
      <c r="E3926" s="49" t="str">
        <f ca="1">IF(IF($H3926="","",INDEX([1]NKC!$E$10:$E$5007,$H3926))=$C$8,"",IF($H3926="","",INDEX([1]NKC!$F$10:$F$5007,$H3926)))</f>
        <v/>
      </c>
      <c r="F3926" s="55" t="str">
        <f ca="1">IF(IF($H3926="","",INDEX([1]NKC!$D$10:$D$5007,$H3926))=$C$8,"",IF($H3926="","",INDEX([1]NKC!$F$10:$F$5007,$H3926)))</f>
        <v/>
      </c>
      <c r="G3926" s="50">
        <f ca="1">IF(SUM(E3926:F3926)=0,0,$G$11+SUM(E$12:$E3926)-SUM(F$12:$F3926))</f>
        <v>0</v>
      </c>
      <c r="H3926" s="51" t="str">
        <f ca="1">IF(IF(TYPE(MATCH($C$8,OFFSET([1]NKC!$D$10,H3925,0):'[1]NKC'!$D$5007,0)+H3925)=16,"",MATCH($C$8,OFFSET([1]NKC!$D$10,H3925,0):'[1]NKC'!$D$5007,0)+H3925)&lt;IF(TYPE(MATCH($C$8,OFFSET([1]NKC!$E$10,H3925,0):'[1]NKC'!$E$5007,0)+H3925)=16,"",MATCH($C$8,OFFSET([1]NKC!$E$10,H3925,0):'[1]NKC'!$E$5007,0)+H3925),IF(TYPE(MATCH($C$8,OFFSET([1]NKC!$D$10,H3925,0):'[1]NKC'!$D$5007,0)+H3925)=16,"",MATCH($C$8,OFFSET([1]NKC!$D$10,H3925,0):'[1]NKC'!$D$5007,0)+H3925),IF(TYPE(MATCH($C$8,OFFSET([1]NKC!$E$10,H3925,0):'[1]NKC'!$E$5007,0)+H3925)=16,"",MATCH($C$8,OFFSET([1]NKC!$E$10,H3925,0):'[1]NKC'!$E$5007,0)+H3925))</f>
        <v/>
      </c>
    </row>
    <row r="3927" spans="1:8" s="52" customFormat="1" ht="14.25" hidden="1">
      <c r="A3927" s="45" t="str">
        <f ca="1">IF($H3927="","",INDEX([1]NKC!$A$10:$A$5007,$H3927))</f>
        <v/>
      </c>
      <c r="B3927" s="46" t="str">
        <f ca="1">IF($H3927="","",INDEX([1]NKC!$B$10:$B$5007,$H3927))</f>
        <v/>
      </c>
      <c r="C3927" s="47" t="str">
        <f ca="1">IF($H3927="","",INDEX([1]NKC!$C$10:$C$5007,$H3927))</f>
        <v/>
      </c>
      <c r="D3927" s="48" t="str">
        <f ca="1">IF(IF($H3927="","",INDEX([1]NKC!$D$10:$D$5007,$H3927))=$C$8,IF($H3927="","",INDEX([1]NKC!$E$10:$E$5007,$H3927)),IF($H3927="","",INDEX([1]NKC!$D$10:$D$5007,$H3927)))</f>
        <v/>
      </c>
      <c r="E3927" s="49" t="str">
        <f ca="1">IF(IF($H3927="","",INDEX([1]NKC!$E$10:$E$5007,$H3927))=$C$8,"",IF($H3927="","",INDEX([1]NKC!$F$10:$F$5007,$H3927)))</f>
        <v/>
      </c>
      <c r="F3927" s="55" t="str">
        <f ca="1">IF(IF($H3927="","",INDEX([1]NKC!$D$10:$D$5007,$H3927))=$C$8,"",IF($H3927="","",INDEX([1]NKC!$F$10:$F$5007,$H3927)))</f>
        <v/>
      </c>
      <c r="G3927" s="50">
        <f ca="1">IF(SUM(E3927:F3927)=0,0,$G$11+SUM(E$12:$E3927)-SUM(F$12:$F3927))</f>
        <v>0</v>
      </c>
      <c r="H3927" s="51" t="str">
        <f ca="1">IF(IF(TYPE(MATCH($C$8,OFFSET([1]NKC!$D$10,H3926,0):'[1]NKC'!$D$5007,0)+H3926)=16,"",MATCH($C$8,OFFSET([1]NKC!$D$10,H3926,0):'[1]NKC'!$D$5007,0)+H3926)&lt;IF(TYPE(MATCH($C$8,OFFSET([1]NKC!$E$10,H3926,0):'[1]NKC'!$E$5007,0)+H3926)=16,"",MATCH($C$8,OFFSET([1]NKC!$E$10,H3926,0):'[1]NKC'!$E$5007,0)+H3926),IF(TYPE(MATCH($C$8,OFFSET([1]NKC!$D$10,H3926,0):'[1]NKC'!$D$5007,0)+H3926)=16,"",MATCH($C$8,OFFSET([1]NKC!$D$10,H3926,0):'[1]NKC'!$D$5007,0)+H3926),IF(TYPE(MATCH($C$8,OFFSET([1]NKC!$E$10,H3926,0):'[1]NKC'!$E$5007,0)+H3926)=16,"",MATCH($C$8,OFFSET([1]NKC!$E$10,H3926,0):'[1]NKC'!$E$5007,0)+H3926))</f>
        <v/>
      </c>
    </row>
    <row r="3928" spans="1:8" s="52" customFormat="1" ht="14.25" hidden="1">
      <c r="A3928" s="45" t="str">
        <f ca="1">IF($H3928="","",INDEX([1]NKC!$A$10:$A$5007,$H3928))</f>
        <v/>
      </c>
      <c r="B3928" s="46" t="str">
        <f ca="1">IF($H3928="","",INDEX([1]NKC!$B$10:$B$5007,$H3928))</f>
        <v/>
      </c>
      <c r="C3928" s="47" t="str">
        <f ca="1">IF($H3928="","",INDEX([1]NKC!$C$10:$C$5007,$H3928))</f>
        <v/>
      </c>
      <c r="D3928" s="48" t="str">
        <f ca="1">IF(IF($H3928="","",INDEX([1]NKC!$D$10:$D$5007,$H3928))=$C$8,IF($H3928="","",INDEX([1]NKC!$E$10:$E$5007,$H3928)),IF($H3928="","",INDEX([1]NKC!$D$10:$D$5007,$H3928)))</f>
        <v/>
      </c>
      <c r="E3928" s="49" t="str">
        <f ca="1">IF(IF($H3928="","",INDEX([1]NKC!$E$10:$E$5007,$H3928))=$C$8,"",IF($H3928="","",INDEX([1]NKC!$F$10:$F$5007,$H3928)))</f>
        <v/>
      </c>
      <c r="F3928" s="55" t="str">
        <f ca="1">IF(IF($H3928="","",INDEX([1]NKC!$D$10:$D$5007,$H3928))=$C$8,"",IF($H3928="","",INDEX([1]NKC!$F$10:$F$5007,$H3928)))</f>
        <v/>
      </c>
      <c r="G3928" s="50">
        <f ca="1">IF(SUM(E3928:F3928)=0,0,$G$11+SUM(E$12:$E3928)-SUM(F$12:$F3928))</f>
        <v>0</v>
      </c>
      <c r="H3928" s="51" t="str">
        <f ca="1">IF(IF(TYPE(MATCH($C$8,OFFSET([1]NKC!$D$10,H3927,0):'[1]NKC'!$D$5007,0)+H3927)=16,"",MATCH($C$8,OFFSET([1]NKC!$D$10,H3927,0):'[1]NKC'!$D$5007,0)+H3927)&lt;IF(TYPE(MATCH($C$8,OFFSET([1]NKC!$E$10,H3927,0):'[1]NKC'!$E$5007,0)+H3927)=16,"",MATCH($C$8,OFFSET([1]NKC!$E$10,H3927,0):'[1]NKC'!$E$5007,0)+H3927),IF(TYPE(MATCH($C$8,OFFSET([1]NKC!$D$10,H3927,0):'[1]NKC'!$D$5007,0)+H3927)=16,"",MATCH($C$8,OFFSET([1]NKC!$D$10,H3927,0):'[1]NKC'!$D$5007,0)+H3927),IF(TYPE(MATCH($C$8,OFFSET([1]NKC!$E$10,H3927,0):'[1]NKC'!$E$5007,0)+H3927)=16,"",MATCH($C$8,OFFSET([1]NKC!$E$10,H3927,0):'[1]NKC'!$E$5007,0)+H3927))</f>
        <v/>
      </c>
    </row>
    <row r="3929" spans="1:8" s="52" customFormat="1" ht="14.25" hidden="1">
      <c r="A3929" s="45" t="str">
        <f ca="1">IF($H3929="","",INDEX([1]NKC!$A$10:$A$5007,$H3929))</f>
        <v/>
      </c>
      <c r="B3929" s="46" t="str">
        <f ca="1">IF($H3929="","",INDEX([1]NKC!$B$10:$B$5007,$H3929))</f>
        <v/>
      </c>
      <c r="C3929" s="47" t="str">
        <f ca="1">IF($H3929="","",INDEX([1]NKC!$C$10:$C$5007,$H3929))</f>
        <v/>
      </c>
      <c r="D3929" s="48" t="str">
        <f ca="1">IF(IF($H3929="","",INDEX([1]NKC!$D$10:$D$5007,$H3929))=$C$8,IF($H3929="","",INDEX([1]NKC!$E$10:$E$5007,$H3929)),IF($H3929="","",INDEX([1]NKC!$D$10:$D$5007,$H3929)))</f>
        <v/>
      </c>
      <c r="E3929" s="49" t="str">
        <f ca="1">IF(IF($H3929="","",INDEX([1]NKC!$E$10:$E$5007,$H3929))=$C$8,"",IF($H3929="","",INDEX([1]NKC!$F$10:$F$5007,$H3929)))</f>
        <v/>
      </c>
      <c r="F3929" s="55" t="str">
        <f ca="1">IF(IF($H3929="","",INDEX([1]NKC!$D$10:$D$5007,$H3929))=$C$8,"",IF($H3929="","",INDEX([1]NKC!$F$10:$F$5007,$H3929)))</f>
        <v/>
      </c>
      <c r="G3929" s="50">
        <f ca="1">IF(SUM(E3929:F3929)=0,0,$G$11+SUM(E$12:$E3929)-SUM(F$12:$F3929))</f>
        <v>0</v>
      </c>
      <c r="H3929" s="51" t="str">
        <f ca="1">IF(IF(TYPE(MATCH($C$8,OFFSET([1]NKC!$D$10,H3928,0):'[1]NKC'!$D$5007,0)+H3928)=16,"",MATCH($C$8,OFFSET([1]NKC!$D$10,H3928,0):'[1]NKC'!$D$5007,0)+H3928)&lt;IF(TYPE(MATCH($C$8,OFFSET([1]NKC!$E$10,H3928,0):'[1]NKC'!$E$5007,0)+H3928)=16,"",MATCH($C$8,OFFSET([1]NKC!$E$10,H3928,0):'[1]NKC'!$E$5007,0)+H3928),IF(TYPE(MATCH($C$8,OFFSET([1]NKC!$D$10,H3928,0):'[1]NKC'!$D$5007,0)+H3928)=16,"",MATCH($C$8,OFFSET([1]NKC!$D$10,H3928,0):'[1]NKC'!$D$5007,0)+H3928),IF(TYPE(MATCH($C$8,OFFSET([1]NKC!$E$10,H3928,0):'[1]NKC'!$E$5007,0)+H3928)=16,"",MATCH($C$8,OFFSET([1]NKC!$E$10,H3928,0):'[1]NKC'!$E$5007,0)+H3928))</f>
        <v/>
      </c>
    </row>
    <row r="3930" spans="1:8" s="52" customFormat="1" ht="14.25" hidden="1">
      <c r="A3930" s="45" t="str">
        <f ca="1">IF($H3930="","",INDEX([1]NKC!$A$10:$A$5007,$H3930))</f>
        <v/>
      </c>
      <c r="B3930" s="46" t="str">
        <f ca="1">IF($H3930="","",INDEX([1]NKC!$B$10:$B$5007,$H3930))</f>
        <v/>
      </c>
      <c r="C3930" s="47" t="str">
        <f ca="1">IF($H3930="","",INDEX([1]NKC!$C$10:$C$5007,$H3930))</f>
        <v/>
      </c>
      <c r="D3930" s="48" t="str">
        <f ca="1">IF(IF($H3930="","",INDEX([1]NKC!$D$10:$D$5007,$H3930))=$C$8,IF($H3930="","",INDEX([1]NKC!$E$10:$E$5007,$H3930)),IF($H3930="","",INDEX([1]NKC!$D$10:$D$5007,$H3930)))</f>
        <v/>
      </c>
      <c r="E3930" s="49" t="str">
        <f ca="1">IF(IF($H3930="","",INDEX([1]NKC!$E$10:$E$5007,$H3930))=$C$8,"",IF($H3930="","",INDEX([1]NKC!$F$10:$F$5007,$H3930)))</f>
        <v/>
      </c>
      <c r="F3930" s="55" t="str">
        <f ca="1">IF(IF($H3930="","",INDEX([1]NKC!$D$10:$D$5007,$H3930))=$C$8,"",IF($H3930="","",INDEX([1]NKC!$F$10:$F$5007,$H3930)))</f>
        <v/>
      </c>
      <c r="G3930" s="50">
        <f ca="1">IF(SUM(E3930:F3930)=0,0,$G$11+SUM(E$12:$E3930)-SUM(F$12:$F3930))</f>
        <v>0</v>
      </c>
      <c r="H3930" s="51" t="str">
        <f ca="1">IF(IF(TYPE(MATCH($C$8,OFFSET([1]NKC!$D$10,H3929,0):'[1]NKC'!$D$5007,0)+H3929)=16,"",MATCH($C$8,OFFSET([1]NKC!$D$10,H3929,0):'[1]NKC'!$D$5007,0)+H3929)&lt;IF(TYPE(MATCH($C$8,OFFSET([1]NKC!$E$10,H3929,0):'[1]NKC'!$E$5007,0)+H3929)=16,"",MATCH($C$8,OFFSET([1]NKC!$E$10,H3929,0):'[1]NKC'!$E$5007,0)+H3929),IF(TYPE(MATCH($C$8,OFFSET([1]NKC!$D$10,H3929,0):'[1]NKC'!$D$5007,0)+H3929)=16,"",MATCH($C$8,OFFSET([1]NKC!$D$10,H3929,0):'[1]NKC'!$D$5007,0)+H3929),IF(TYPE(MATCH($C$8,OFFSET([1]NKC!$E$10,H3929,0):'[1]NKC'!$E$5007,0)+H3929)=16,"",MATCH($C$8,OFFSET([1]NKC!$E$10,H3929,0):'[1]NKC'!$E$5007,0)+H3929))</f>
        <v/>
      </c>
    </row>
    <row r="3931" spans="1:8" s="52" customFormat="1" ht="14.25" hidden="1">
      <c r="A3931" s="45" t="str">
        <f ca="1">IF($H3931="","",INDEX([1]NKC!$A$10:$A$5007,$H3931))</f>
        <v/>
      </c>
      <c r="B3931" s="46" t="str">
        <f ca="1">IF($H3931="","",INDEX([1]NKC!$B$10:$B$5007,$H3931))</f>
        <v/>
      </c>
      <c r="C3931" s="47" t="str">
        <f ca="1">IF($H3931="","",INDEX([1]NKC!$C$10:$C$5007,$H3931))</f>
        <v/>
      </c>
      <c r="D3931" s="48" t="str">
        <f ca="1">IF(IF($H3931="","",INDEX([1]NKC!$D$10:$D$5007,$H3931))=$C$8,IF($H3931="","",INDEX([1]NKC!$E$10:$E$5007,$H3931)),IF($H3931="","",INDEX([1]NKC!$D$10:$D$5007,$H3931)))</f>
        <v/>
      </c>
      <c r="E3931" s="49" t="str">
        <f ca="1">IF(IF($H3931="","",INDEX([1]NKC!$E$10:$E$5007,$H3931))=$C$8,"",IF($H3931="","",INDEX([1]NKC!$F$10:$F$5007,$H3931)))</f>
        <v/>
      </c>
      <c r="F3931" s="55" t="str">
        <f ca="1">IF(IF($H3931="","",INDEX([1]NKC!$D$10:$D$5007,$H3931))=$C$8,"",IF($H3931="","",INDEX([1]NKC!$F$10:$F$5007,$H3931)))</f>
        <v/>
      </c>
      <c r="G3931" s="50">
        <f ca="1">IF(SUM(E3931:F3931)=0,0,$G$11+SUM(E$12:$E3931)-SUM(F$12:$F3931))</f>
        <v>0</v>
      </c>
      <c r="H3931" s="51" t="str">
        <f ca="1">IF(IF(TYPE(MATCH($C$8,OFFSET([1]NKC!$D$10,H3930,0):'[1]NKC'!$D$5007,0)+H3930)=16,"",MATCH($C$8,OFFSET([1]NKC!$D$10,H3930,0):'[1]NKC'!$D$5007,0)+H3930)&lt;IF(TYPE(MATCH($C$8,OFFSET([1]NKC!$E$10,H3930,0):'[1]NKC'!$E$5007,0)+H3930)=16,"",MATCH($C$8,OFFSET([1]NKC!$E$10,H3930,0):'[1]NKC'!$E$5007,0)+H3930),IF(TYPE(MATCH($C$8,OFFSET([1]NKC!$D$10,H3930,0):'[1]NKC'!$D$5007,0)+H3930)=16,"",MATCH($C$8,OFFSET([1]NKC!$D$10,H3930,0):'[1]NKC'!$D$5007,0)+H3930),IF(TYPE(MATCH($C$8,OFFSET([1]NKC!$E$10,H3930,0):'[1]NKC'!$E$5007,0)+H3930)=16,"",MATCH($C$8,OFFSET([1]NKC!$E$10,H3930,0):'[1]NKC'!$E$5007,0)+H3930))</f>
        <v/>
      </c>
    </row>
    <row r="3932" spans="1:8" s="52" customFormat="1" ht="14.25" hidden="1">
      <c r="A3932" s="45" t="str">
        <f ca="1">IF($H3932="","",INDEX([1]NKC!$A$10:$A$5007,$H3932))</f>
        <v/>
      </c>
      <c r="B3932" s="46" t="str">
        <f ca="1">IF($H3932="","",INDEX([1]NKC!$B$10:$B$5007,$H3932))</f>
        <v/>
      </c>
      <c r="C3932" s="47" t="str">
        <f ca="1">IF($H3932="","",INDEX([1]NKC!$C$10:$C$5007,$H3932))</f>
        <v/>
      </c>
      <c r="D3932" s="48" t="str">
        <f ca="1">IF(IF($H3932="","",INDEX([1]NKC!$D$10:$D$5007,$H3932))=$C$8,IF($H3932="","",INDEX([1]NKC!$E$10:$E$5007,$H3932)),IF($H3932="","",INDEX([1]NKC!$D$10:$D$5007,$H3932)))</f>
        <v/>
      </c>
      <c r="E3932" s="49" t="str">
        <f ca="1">IF(IF($H3932="","",INDEX([1]NKC!$E$10:$E$5007,$H3932))=$C$8,"",IF($H3932="","",INDEX([1]NKC!$F$10:$F$5007,$H3932)))</f>
        <v/>
      </c>
      <c r="F3932" s="55" t="str">
        <f ca="1">IF(IF($H3932="","",INDEX([1]NKC!$D$10:$D$5007,$H3932))=$C$8,"",IF($H3932="","",INDEX([1]NKC!$F$10:$F$5007,$H3932)))</f>
        <v/>
      </c>
      <c r="G3932" s="50">
        <f ca="1">IF(SUM(E3932:F3932)=0,0,$G$11+SUM(E$12:$E3932)-SUM(F$12:$F3932))</f>
        <v>0</v>
      </c>
      <c r="H3932" s="51" t="str">
        <f ca="1">IF(IF(TYPE(MATCH($C$8,OFFSET([1]NKC!$D$10,H3931,0):'[1]NKC'!$D$5007,0)+H3931)=16,"",MATCH($C$8,OFFSET([1]NKC!$D$10,H3931,0):'[1]NKC'!$D$5007,0)+H3931)&lt;IF(TYPE(MATCH($C$8,OFFSET([1]NKC!$E$10,H3931,0):'[1]NKC'!$E$5007,0)+H3931)=16,"",MATCH($C$8,OFFSET([1]NKC!$E$10,H3931,0):'[1]NKC'!$E$5007,0)+H3931),IF(TYPE(MATCH($C$8,OFFSET([1]NKC!$D$10,H3931,0):'[1]NKC'!$D$5007,0)+H3931)=16,"",MATCH($C$8,OFFSET([1]NKC!$D$10,H3931,0):'[1]NKC'!$D$5007,0)+H3931),IF(TYPE(MATCH($C$8,OFFSET([1]NKC!$E$10,H3931,0):'[1]NKC'!$E$5007,0)+H3931)=16,"",MATCH($C$8,OFFSET([1]NKC!$E$10,H3931,0):'[1]NKC'!$E$5007,0)+H3931))</f>
        <v/>
      </c>
    </row>
    <row r="3933" spans="1:8" s="52" customFormat="1" ht="14.25" hidden="1">
      <c r="A3933" s="45" t="str">
        <f ca="1">IF($H3933="","",INDEX([1]NKC!$A$10:$A$5007,$H3933))</f>
        <v/>
      </c>
      <c r="B3933" s="46" t="str">
        <f ca="1">IF($H3933="","",INDEX([1]NKC!$B$10:$B$5007,$H3933))</f>
        <v/>
      </c>
      <c r="C3933" s="47" t="str">
        <f ca="1">IF($H3933="","",INDEX([1]NKC!$C$10:$C$5007,$H3933))</f>
        <v/>
      </c>
      <c r="D3933" s="48" t="str">
        <f ca="1">IF(IF($H3933="","",INDEX([1]NKC!$D$10:$D$5007,$H3933))=$C$8,IF($H3933="","",INDEX([1]NKC!$E$10:$E$5007,$H3933)),IF($H3933="","",INDEX([1]NKC!$D$10:$D$5007,$H3933)))</f>
        <v/>
      </c>
      <c r="E3933" s="49" t="str">
        <f ca="1">IF(IF($H3933="","",INDEX([1]NKC!$E$10:$E$5007,$H3933))=$C$8,"",IF($H3933="","",INDEX([1]NKC!$F$10:$F$5007,$H3933)))</f>
        <v/>
      </c>
      <c r="F3933" s="55" t="str">
        <f ca="1">IF(IF($H3933="","",INDEX([1]NKC!$D$10:$D$5007,$H3933))=$C$8,"",IF($H3933="","",INDEX([1]NKC!$F$10:$F$5007,$H3933)))</f>
        <v/>
      </c>
      <c r="G3933" s="50">
        <f ca="1">IF(SUM(E3933:F3933)=0,0,$G$11+SUM(E$12:$E3933)-SUM(F$12:$F3933))</f>
        <v>0</v>
      </c>
      <c r="H3933" s="51" t="str">
        <f ca="1">IF(IF(TYPE(MATCH($C$8,OFFSET([1]NKC!$D$10,H3932,0):'[1]NKC'!$D$5007,0)+H3932)=16,"",MATCH($C$8,OFFSET([1]NKC!$D$10,H3932,0):'[1]NKC'!$D$5007,0)+H3932)&lt;IF(TYPE(MATCH($C$8,OFFSET([1]NKC!$E$10,H3932,0):'[1]NKC'!$E$5007,0)+H3932)=16,"",MATCH($C$8,OFFSET([1]NKC!$E$10,H3932,0):'[1]NKC'!$E$5007,0)+H3932),IF(TYPE(MATCH($C$8,OFFSET([1]NKC!$D$10,H3932,0):'[1]NKC'!$D$5007,0)+H3932)=16,"",MATCH($C$8,OFFSET([1]NKC!$D$10,H3932,0):'[1]NKC'!$D$5007,0)+H3932),IF(TYPE(MATCH($C$8,OFFSET([1]NKC!$E$10,H3932,0):'[1]NKC'!$E$5007,0)+H3932)=16,"",MATCH($C$8,OFFSET([1]NKC!$E$10,H3932,0):'[1]NKC'!$E$5007,0)+H3932))</f>
        <v/>
      </c>
    </row>
    <row r="3934" spans="1:8" s="52" customFormat="1" ht="14.25" hidden="1">
      <c r="A3934" s="45" t="str">
        <f ca="1">IF($H3934="","",INDEX([1]NKC!$A$10:$A$5007,$H3934))</f>
        <v/>
      </c>
      <c r="B3934" s="46" t="str">
        <f ca="1">IF($H3934="","",INDEX([1]NKC!$B$10:$B$5007,$H3934))</f>
        <v/>
      </c>
      <c r="C3934" s="47" t="str">
        <f ca="1">IF($H3934="","",INDEX([1]NKC!$C$10:$C$5007,$H3934))</f>
        <v/>
      </c>
      <c r="D3934" s="48" t="str">
        <f ca="1">IF(IF($H3934="","",INDEX([1]NKC!$D$10:$D$5007,$H3934))=$C$8,IF($H3934="","",INDEX([1]NKC!$E$10:$E$5007,$H3934)),IF($H3934="","",INDEX([1]NKC!$D$10:$D$5007,$H3934)))</f>
        <v/>
      </c>
      <c r="E3934" s="49" t="str">
        <f ca="1">IF(IF($H3934="","",INDEX([1]NKC!$E$10:$E$5007,$H3934))=$C$8,"",IF($H3934="","",INDEX([1]NKC!$F$10:$F$5007,$H3934)))</f>
        <v/>
      </c>
      <c r="F3934" s="55" t="str">
        <f ca="1">IF(IF($H3934="","",INDEX([1]NKC!$D$10:$D$5007,$H3934))=$C$8,"",IF($H3934="","",INDEX([1]NKC!$F$10:$F$5007,$H3934)))</f>
        <v/>
      </c>
      <c r="G3934" s="50">
        <f ca="1">IF(SUM(E3934:F3934)=0,0,$G$11+SUM(E$12:$E3934)-SUM(F$12:$F3934))</f>
        <v>0</v>
      </c>
      <c r="H3934" s="51" t="str">
        <f ca="1">IF(IF(TYPE(MATCH($C$8,OFFSET([1]NKC!$D$10,H3933,0):'[1]NKC'!$D$5007,0)+H3933)=16,"",MATCH($C$8,OFFSET([1]NKC!$D$10,H3933,0):'[1]NKC'!$D$5007,0)+H3933)&lt;IF(TYPE(MATCH($C$8,OFFSET([1]NKC!$E$10,H3933,0):'[1]NKC'!$E$5007,0)+H3933)=16,"",MATCH($C$8,OFFSET([1]NKC!$E$10,H3933,0):'[1]NKC'!$E$5007,0)+H3933),IF(TYPE(MATCH($C$8,OFFSET([1]NKC!$D$10,H3933,0):'[1]NKC'!$D$5007,0)+H3933)=16,"",MATCH($C$8,OFFSET([1]NKC!$D$10,H3933,0):'[1]NKC'!$D$5007,0)+H3933),IF(TYPE(MATCH($C$8,OFFSET([1]NKC!$E$10,H3933,0):'[1]NKC'!$E$5007,0)+H3933)=16,"",MATCH($C$8,OFFSET([1]NKC!$E$10,H3933,0):'[1]NKC'!$E$5007,0)+H3933))</f>
        <v/>
      </c>
    </row>
    <row r="3935" spans="1:8" s="52" customFormat="1" ht="14.25" hidden="1">
      <c r="A3935" s="45" t="str">
        <f ca="1">IF($H3935="","",INDEX([1]NKC!$A$10:$A$5007,$H3935))</f>
        <v/>
      </c>
      <c r="B3935" s="46" t="str">
        <f ca="1">IF($H3935="","",INDEX([1]NKC!$B$10:$B$5007,$H3935))</f>
        <v/>
      </c>
      <c r="C3935" s="47" t="str">
        <f ca="1">IF($H3935="","",INDEX([1]NKC!$C$10:$C$5007,$H3935))</f>
        <v/>
      </c>
      <c r="D3935" s="48" t="str">
        <f ca="1">IF(IF($H3935="","",INDEX([1]NKC!$D$10:$D$5007,$H3935))=$C$8,IF($H3935="","",INDEX([1]NKC!$E$10:$E$5007,$H3935)),IF($H3935="","",INDEX([1]NKC!$D$10:$D$5007,$H3935)))</f>
        <v/>
      </c>
      <c r="E3935" s="49" t="str">
        <f ca="1">IF(IF($H3935="","",INDEX([1]NKC!$E$10:$E$5007,$H3935))=$C$8,"",IF($H3935="","",INDEX([1]NKC!$F$10:$F$5007,$H3935)))</f>
        <v/>
      </c>
      <c r="F3935" s="55" t="str">
        <f ca="1">IF(IF($H3935="","",INDEX([1]NKC!$D$10:$D$5007,$H3935))=$C$8,"",IF($H3935="","",INDEX([1]NKC!$F$10:$F$5007,$H3935)))</f>
        <v/>
      </c>
      <c r="G3935" s="50">
        <f ca="1">IF(SUM(E3935:F3935)=0,0,$G$11+SUM(E$12:$E3935)-SUM(F$12:$F3935))</f>
        <v>0</v>
      </c>
      <c r="H3935" s="51" t="str">
        <f ca="1">IF(IF(TYPE(MATCH($C$8,OFFSET([1]NKC!$D$10,H3934,0):'[1]NKC'!$D$5007,0)+H3934)=16,"",MATCH($C$8,OFFSET([1]NKC!$D$10,H3934,0):'[1]NKC'!$D$5007,0)+H3934)&lt;IF(TYPE(MATCH($C$8,OFFSET([1]NKC!$E$10,H3934,0):'[1]NKC'!$E$5007,0)+H3934)=16,"",MATCH($C$8,OFFSET([1]NKC!$E$10,H3934,0):'[1]NKC'!$E$5007,0)+H3934),IF(TYPE(MATCH($C$8,OFFSET([1]NKC!$D$10,H3934,0):'[1]NKC'!$D$5007,0)+H3934)=16,"",MATCH($C$8,OFFSET([1]NKC!$D$10,H3934,0):'[1]NKC'!$D$5007,0)+H3934),IF(TYPE(MATCH($C$8,OFFSET([1]NKC!$E$10,H3934,0):'[1]NKC'!$E$5007,0)+H3934)=16,"",MATCH($C$8,OFFSET([1]NKC!$E$10,H3934,0):'[1]NKC'!$E$5007,0)+H3934))</f>
        <v/>
      </c>
    </row>
    <row r="3936" spans="1:8" s="52" customFormat="1" ht="14.25" hidden="1">
      <c r="A3936" s="45" t="str">
        <f ca="1">IF($H3936="","",INDEX([1]NKC!$A$10:$A$5007,$H3936))</f>
        <v/>
      </c>
      <c r="B3936" s="46" t="str">
        <f ca="1">IF($H3936="","",INDEX([1]NKC!$B$10:$B$5007,$H3936))</f>
        <v/>
      </c>
      <c r="C3936" s="47" t="str">
        <f ca="1">IF($H3936="","",INDEX([1]NKC!$C$10:$C$5007,$H3936))</f>
        <v/>
      </c>
      <c r="D3936" s="48" t="str">
        <f ca="1">IF(IF($H3936="","",INDEX([1]NKC!$D$10:$D$5007,$H3936))=$C$8,IF($H3936="","",INDEX([1]NKC!$E$10:$E$5007,$H3936)),IF($H3936="","",INDEX([1]NKC!$D$10:$D$5007,$H3936)))</f>
        <v/>
      </c>
      <c r="E3936" s="49" t="str">
        <f ca="1">IF(IF($H3936="","",INDEX([1]NKC!$E$10:$E$5007,$H3936))=$C$8,"",IF($H3936="","",INDEX([1]NKC!$F$10:$F$5007,$H3936)))</f>
        <v/>
      </c>
      <c r="F3936" s="55" t="str">
        <f ca="1">IF(IF($H3936="","",INDEX([1]NKC!$D$10:$D$5007,$H3936))=$C$8,"",IF($H3936="","",INDEX([1]NKC!$F$10:$F$5007,$H3936)))</f>
        <v/>
      </c>
      <c r="G3936" s="50">
        <f ca="1">IF(SUM(E3936:F3936)=0,0,$G$11+SUM(E$12:$E3936)-SUM(F$12:$F3936))</f>
        <v>0</v>
      </c>
      <c r="H3936" s="51" t="str">
        <f ca="1">IF(IF(TYPE(MATCH($C$8,OFFSET([1]NKC!$D$10,H3935,0):'[1]NKC'!$D$5007,0)+H3935)=16,"",MATCH($C$8,OFFSET([1]NKC!$D$10,H3935,0):'[1]NKC'!$D$5007,0)+H3935)&lt;IF(TYPE(MATCH($C$8,OFFSET([1]NKC!$E$10,H3935,0):'[1]NKC'!$E$5007,0)+H3935)=16,"",MATCH($C$8,OFFSET([1]NKC!$E$10,H3935,0):'[1]NKC'!$E$5007,0)+H3935),IF(TYPE(MATCH($C$8,OFFSET([1]NKC!$D$10,H3935,0):'[1]NKC'!$D$5007,0)+H3935)=16,"",MATCH($C$8,OFFSET([1]NKC!$D$10,H3935,0):'[1]NKC'!$D$5007,0)+H3935),IF(TYPE(MATCH($C$8,OFFSET([1]NKC!$E$10,H3935,0):'[1]NKC'!$E$5007,0)+H3935)=16,"",MATCH($C$8,OFFSET([1]NKC!$E$10,H3935,0):'[1]NKC'!$E$5007,0)+H3935))</f>
        <v/>
      </c>
    </row>
    <row r="3937" spans="1:8" s="52" customFormat="1" ht="14.25" hidden="1">
      <c r="A3937" s="45" t="str">
        <f ca="1">IF($H3937="","",INDEX([1]NKC!$A$10:$A$5007,$H3937))</f>
        <v/>
      </c>
      <c r="B3937" s="46" t="str">
        <f ca="1">IF($H3937="","",INDEX([1]NKC!$B$10:$B$5007,$H3937))</f>
        <v/>
      </c>
      <c r="C3937" s="47" t="str">
        <f ca="1">IF($H3937="","",INDEX([1]NKC!$C$10:$C$5007,$H3937))</f>
        <v/>
      </c>
      <c r="D3937" s="48" t="str">
        <f ca="1">IF(IF($H3937="","",INDEX([1]NKC!$D$10:$D$5007,$H3937))=$C$8,IF($H3937="","",INDEX([1]NKC!$E$10:$E$5007,$H3937)),IF($H3937="","",INDEX([1]NKC!$D$10:$D$5007,$H3937)))</f>
        <v/>
      </c>
      <c r="E3937" s="49" t="str">
        <f ca="1">IF(IF($H3937="","",INDEX([1]NKC!$E$10:$E$5007,$H3937))=$C$8,"",IF($H3937="","",INDEX([1]NKC!$F$10:$F$5007,$H3937)))</f>
        <v/>
      </c>
      <c r="F3937" s="55" t="str">
        <f ca="1">IF(IF($H3937="","",INDEX([1]NKC!$D$10:$D$5007,$H3937))=$C$8,"",IF($H3937="","",INDEX([1]NKC!$F$10:$F$5007,$H3937)))</f>
        <v/>
      </c>
      <c r="G3937" s="50">
        <f ca="1">IF(SUM(E3937:F3937)=0,0,$G$11+SUM(E$12:$E3937)-SUM(F$12:$F3937))</f>
        <v>0</v>
      </c>
      <c r="H3937" s="51" t="str">
        <f ca="1">IF(IF(TYPE(MATCH($C$8,OFFSET([1]NKC!$D$10,H3936,0):'[1]NKC'!$D$5007,0)+H3936)=16,"",MATCH($C$8,OFFSET([1]NKC!$D$10,H3936,0):'[1]NKC'!$D$5007,0)+H3936)&lt;IF(TYPE(MATCH($C$8,OFFSET([1]NKC!$E$10,H3936,0):'[1]NKC'!$E$5007,0)+H3936)=16,"",MATCH($C$8,OFFSET([1]NKC!$E$10,H3936,0):'[1]NKC'!$E$5007,0)+H3936),IF(TYPE(MATCH($C$8,OFFSET([1]NKC!$D$10,H3936,0):'[1]NKC'!$D$5007,0)+H3936)=16,"",MATCH($C$8,OFFSET([1]NKC!$D$10,H3936,0):'[1]NKC'!$D$5007,0)+H3936),IF(TYPE(MATCH($C$8,OFFSET([1]NKC!$E$10,H3936,0):'[1]NKC'!$E$5007,0)+H3936)=16,"",MATCH($C$8,OFFSET([1]NKC!$E$10,H3936,0):'[1]NKC'!$E$5007,0)+H3936))</f>
        <v/>
      </c>
    </row>
    <row r="3938" spans="1:8" s="52" customFormat="1" ht="14.25" hidden="1">
      <c r="A3938" s="45" t="str">
        <f ca="1">IF($H3938="","",INDEX([1]NKC!$A$10:$A$5007,$H3938))</f>
        <v/>
      </c>
      <c r="B3938" s="46" t="str">
        <f ca="1">IF($H3938="","",INDEX([1]NKC!$B$10:$B$5007,$H3938))</f>
        <v/>
      </c>
      <c r="C3938" s="47" t="str">
        <f ca="1">IF($H3938="","",INDEX([1]NKC!$C$10:$C$5007,$H3938))</f>
        <v/>
      </c>
      <c r="D3938" s="48" t="str">
        <f ca="1">IF(IF($H3938="","",INDEX([1]NKC!$D$10:$D$5007,$H3938))=$C$8,IF($H3938="","",INDEX([1]NKC!$E$10:$E$5007,$H3938)),IF($H3938="","",INDEX([1]NKC!$D$10:$D$5007,$H3938)))</f>
        <v/>
      </c>
      <c r="E3938" s="49" t="str">
        <f ca="1">IF(IF($H3938="","",INDEX([1]NKC!$E$10:$E$5007,$H3938))=$C$8,"",IF($H3938="","",INDEX([1]NKC!$F$10:$F$5007,$H3938)))</f>
        <v/>
      </c>
      <c r="F3938" s="55" t="str">
        <f ca="1">IF(IF($H3938="","",INDEX([1]NKC!$D$10:$D$5007,$H3938))=$C$8,"",IF($H3938="","",INDEX([1]NKC!$F$10:$F$5007,$H3938)))</f>
        <v/>
      </c>
      <c r="G3938" s="50">
        <f ca="1">IF(SUM(E3938:F3938)=0,0,$G$11+SUM(E$12:$E3938)-SUM(F$12:$F3938))</f>
        <v>0</v>
      </c>
      <c r="H3938" s="51" t="str">
        <f ca="1">IF(IF(TYPE(MATCH($C$8,OFFSET([1]NKC!$D$10,H3937,0):'[1]NKC'!$D$5007,0)+H3937)=16,"",MATCH($C$8,OFFSET([1]NKC!$D$10,H3937,0):'[1]NKC'!$D$5007,0)+H3937)&lt;IF(TYPE(MATCH($C$8,OFFSET([1]NKC!$E$10,H3937,0):'[1]NKC'!$E$5007,0)+H3937)=16,"",MATCH($C$8,OFFSET([1]NKC!$E$10,H3937,0):'[1]NKC'!$E$5007,0)+H3937),IF(TYPE(MATCH($C$8,OFFSET([1]NKC!$D$10,H3937,0):'[1]NKC'!$D$5007,0)+H3937)=16,"",MATCH($C$8,OFFSET([1]NKC!$D$10,H3937,0):'[1]NKC'!$D$5007,0)+H3937),IF(TYPE(MATCH($C$8,OFFSET([1]NKC!$E$10,H3937,0):'[1]NKC'!$E$5007,0)+H3937)=16,"",MATCH($C$8,OFFSET([1]NKC!$E$10,H3937,0):'[1]NKC'!$E$5007,0)+H3937))</f>
        <v/>
      </c>
    </row>
    <row r="3939" spans="1:8" s="52" customFormat="1" ht="14.25" hidden="1">
      <c r="A3939" s="45" t="str">
        <f ca="1">IF($H3939="","",INDEX([1]NKC!$A$10:$A$5007,$H3939))</f>
        <v/>
      </c>
      <c r="B3939" s="46" t="str">
        <f ca="1">IF($H3939="","",INDEX([1]NKC!$B$10:$B$5007,$H3939))</f>
        <v/>
      </c>
      <c r="C3939" s="47" t="str">
        <f ca="1">IF($H3939="","",INDEX([1]NKC!$C$10:$C$5007,$H3939))</f>
        <v/>
      </c>
      <c r="D3939" s="48" t="str">
        <f ca="1">IF(IF($H3939="","",INDEX([1]NKC!$D$10:$D$5007,$H3939))=$C$8,IF($H3939="","",INDEX([1]NKC!$E$10:$E$5007,$H3939)),IF($H3939="","",INDEX([1]NKC!$D$10:$D$5007,$H3939)))</f>
        <v/>
      </c>
      <c r="E3939" s="49" t="str">
        <f ca="1">IF(IF($H3939="","",INDEX([1]NKC!$E$10:$E$5007,$H3939))=$C$8,"",IF($H3939="","",INDEX([1]NKC!$F$10:$F$5007,$H3939)))</f>
        <v/>
      </c>
      <c r="F3939" s="55" t="str">
        <f ca="1">IF(IF($H3939="","",INDEX([1]NKC!$D$10:$D$5007,$H3939))=$C$8,"",IF($H3939="","",INDEX([1]NKC!$F$10:$F$5007,$H3939)))</f>
        <v/>
      </c>
      <c r="G3939" s="50">
        <f ca="1">IF(SUM(E3939:F3939)=0,0,$G$11+SUM(E$12:$E3939)-SUM(F$12:$F3939))</f>
        <v>0</v>
      </c>
      <c r="H3939" s="51" t="str">
        <f ca="1">IF(IF(TYPE(MATCH($C$8,OFFSET([1]NKC!$D$10,H3938,0):'[1]NKC'!$D$5007,0)+H3938)=16,"",MATCH($C$8,OFFSET([1]NKC!$D$10,H3938,0):'[1]NKC'!$D$5007,0)+H3938)&lt;IF(TYPE(MATCH($C$8,OFFSET([1]NKC!$E$10,H3938,0):'[1]NKC'!$E$5007,0)+H3938)=16,"",MATCH($C$8,OFFSET([1]NKC!$E$10,H3938,0):'[1]NKC'!$E$5007,0)+H3938),IF(TYPE(MATCH($C$8,OFFSET([1]NKC!$D$10,H3938,0):'[1]NKC'!$D$5007,0)+H3938)=16,"",MATCH($C$8,OFFSET([1]NKC!$D$10,H3938,0):'[1]NKC'!$D$5007,0)+H3938),IF(TYPE(MATCH($C$8,OFFSET([1]NKC!$E$10,H3938,0):'[1]NKC'!$E$5007,0)+H3938)=16,"",MATCH($C$8,OFFSET([1]NKC!$E$10,H3938,0):'[1]NKC'!$E$5007,0)+H3938))</f>
        <v/>
      </c>
    </row>
    <row r="3940" spans="1:8" s="52" customFormat="1" ht="14.25" hidden="1">
      <c r="A3940" s="45" t="str">
        <f ca="1">IF($H3940="","",INDEX([1]NKC!$A$10:$A$5007,$H3940))</f>
        <v/>
      </c>
      <c r="B3940" s="46" t="str">
        <f ca="1">IF($H3940="","",INDEX([1]NKC!$B$10:$B$5007,$H3940))</f>
        <v/>
      </c>
      <c r="C3940" s="47" t="str">
        <f ca="1">IF($H3940="","",INDEX([1]NKC!$C$10:$C$5007,$H3940))</f>
        <v/>
      </c>
      <c r="D3940" s="48" t="str">
        <f ca="1">IF(IF($H3940="","",INDEX([1]NKC!$D$10:$D$5007,$H3940))=$C$8,IF($H3940="","",INDEX([1]NKC!$E$10:$E$5007,$H3940)),IF($H3940="","",INDEX([1]NKC!$D$10:$D$5007,$H3940)))</f>
        <v/>
      </c>
      <c r="E3940" s="49" t="str">
        <f ca="1">IF(IF($H3940="","",INDEX([1]NKC!$E$10:$E$5007,$H3940))=$C$8,"",IF($H3940="","",INDEX([1]NKC!$F$10:$F$5007,$H3940)))</f>
        <v/>
      </c>
      <c r="F3940" s="55" t="str">
        <f ca="1">IF(IF($H3940="","",INDEX([1]NKC!$D$10:$D$5007,$H3940))=$C$8,"",IF($H3940="","",INDEX([1]NKC!$F$10:$F$5007,$H3940)))</f>
        <v/>
      </c>
      <c r="G3940" s="50">
        <f ca="1">IF(SUM(E3940:F3940)=0,0,$G$11+SUM(E$12:$E3940)-SUM(F$12:$F3940))</f>
        <v>0</v>
      </c>
      <c r="H3940" s="51" t="str">
        <f ca="1">IF(IF(TYPE(MATCH($C$8,OFFSET([1]NKC!$D$10,H3939,0):'[1]NKC'!$D$5007,0)+H3939)=16,"",MATCH($C$8,OFFSET([1]NKC!$D$10,H3939,0):'[1]NKC'!$D$5007,0)+H3939)&lt;IF(TYPE(MATCH($C$8,OFFSET([1]NKC!$E$10,H3939,0):'[1]NKC'!$E$5007,0)+H3939)=16,"",MATCH($C$8,OFFSET([1]NKC!$E$10,H3939,0):'[1]NKC'!$E$5007,0)+H3939),IF(TYPE(MATCH($C$8,OFFSET([1]NKC!$D$10,H3939,0):'[1]NKC'!$D$5007,0)+H3939)=16,"",MATCH($C$8,OFFSET([1]NKC!$D$10,H3939,0):'[1]NKC'!$D$5007,0)+H3939),IF(TYPE(MATCH($C$8,OFFSET([1]NKC!$E$10,H3939,0):'[1]NKC'!$E$5007,0)+H3939)=16,"",MATCH($C$8,OFFSET([1]NKC!$E$10,H3939,0):'[1]NKC'!$E$5007,0)+H3939))</f>
        <v/>
      </c>
    </row>
    <row r="3941" spans="1:8" s="52" customFormat="1" ht="14.25" hidden="1">
      <c r="A3941" s="45" t="str">
        <f ca="1">IF($H3941="","",INDEX([1]NKC!$A$10:$A$5007,$H3941))</f>
        <v/>
      </c>
      <c r="B3941" s="46" t="str">
        <f ca="1">IF($H3941="","",INDEX([1]NKC!$B$10:$B$5007,$H3941))</f>
        <v/>
      </c>
      <c r="C3941" s="47" t="str">
        <f ca="1">IF($H3941="","",INDEX([1]NKC!$C$10:$C$5007,$H3941))</f>
        <v/>
      </c>
      <c r="D3941" s="48" t="str">
        <f ca="1">IF(IF($H3941="","",INDEX([1]NKC!$D$10:$D$5007,$H3941))=$C$8,IF($H3941="","",INDEX([1]NKC!$E$10:$E$5007,$H3941)),IF($H3941="","",INDEX([1]NKC!$D$10:$D$5007,$H3941)))</f>
        <v/>
      </c>
      <c r="E3941" s="49" t="str">
        <f ca="1">IF(IF($H3941="","",INDEX([1]NKC!$E$10:$E$5007,$H3941))=$C$8,"",IF($H3941="","",INDEX([1]NKC!$F$10:$F$5007,$H3941)))</f>
        <v/>
      </c>
      <c r="F3941" s="55" t="str">
        <f ca="1">IF(IF($H3941="","",INDEX([1]NKC!$D$10:$D$5007,$H3941))=$C$8,"",IF($H3941="","",INDEX([1]NKC!$F$10:$F$5007,$H3941)))</f>
        <v/>
      </c>
      <c r="G3941" s="50">
        <f ca="1">IF(SUM(E3941:F3941)=0,0,$G$11+SUM(E$12:$E3941)-SUM(F$12:$F3941))</f>
        <v>0</v>
      </c>
      <c r="H3941" s="51" t="str">
        <f ca="1">IF(IF(TYPE(MATCH($C$8,OFFSET([1]NKC!$D$10,H3940,0):'[1]NKC'!$D$5007,0)+H3940)=16,"",MATCH($C$8,OFFSET([1]NKC!$D$10,H3940,0):'[1]NKC'!$D$5007,0)+H3940)&lt;IF(TYPE(MATCH($C$8,OFFSET([1]NKC!$E$10,H3940,0):'[1]NKC'!$E$5007,0)+H3940)=16,"",MATCH($C$8,OFFSET([1]NKC!$E$10,H3940,0):'[1]NKC'!$E$5007,0)+H3940),IF(TYPE(MATCH($C$8,OFFSET([1]NKC!$D$10,H3940,0):'[1]NKC'!$D$5007,0)+H3940)=16,"",MATCH($C$8,OFFSET([1]NKC!$D$10,H3940,0):'[1]NKC'!$D$5007,0)+H3940),IF(TYPE(MATCH($C$8,OFFSET([1]NKC!$E$10,H3940,0):'[1]NKC'!$E$5007,0)+H3940)=16,"",MATCH($C$8,OFFSET([1]NKC!$E$10,H3940,0):'[1]NKC'!$E$5007,0)+H3940))</f>
        <v/>
      </c>
    </row>
    <row r="3942" spans="1:8" s="52" customFormat="1" ht="14.25" hidden="1">
      <c r="A3942" s="45" t="str">
        <f ca="1">IF($H3942="","",INDEX([1]NKC!$A$10:$A$5007,$H3942))</f>
        <v/>
      </c>
      <c r="B3942" s="46" t="str">
        <f ca="1">IF($H3942="","",INDEX([1]NKC!$B$10:$B$5007,$H3942))</f>
        <v/>
      </c>
      <c r="C3942" s="47" t="str">
        <f ca="1">IF($H3942="","",INDEX([1]NKC!$C$10:$C$5007,$H3942))</f>
        <v/>
      </c>
      <c r="D3942" s="48" t="str">
        <f ca="1">IF(IF($H3942="","",INDEX([1]NKC!$D$10:$D$5007,$H3942))=$C$8,IF($H3942="","",INDEX([1]NKC!$E$10:$E$5007,$H3942)),IF($H3942="","",INDEX([1]NKC!$D$10:$D$5007,$H3942)))</f>
        <v/>
      </c>
      <c r="E3942" s="49" t="str">
        <f ca="1">IF(IF($H3942="","",INDEX([1]NKC!$E$10:$E$5007,$H3942))=$C$8,"",IF($H3942="","",INDEX([1]NKC!$F$10:$F$5007,$H3942)))</f>
        <v/>
      </c>
      <c r="F3942" s="55" t="str">
        <f ca="1">IF(IF($H3942="","",INDEX([1]NKC!$D$10:$D$5007,$H3942))=$C$8,"",IF($H3942="","",INDEX([1]NKC!$F$10:$F$5007,$H3942)))</f>
        <v/>
      </c>
      <c r="G3942" s="50">
        <f ca="1">IF(SUM(E3942:F3942)=0,0,$G$11+SUM(E$12:$E3942)-SUM(F$12:$F3942))</f>
        <v>0</v>
      </c>
      <c r="H3942" s="51" t="str">
        <f ca="1">IF(IF(TYPE(MATCH($C$8,OFFSET([1]NKC!$D$10,H3941,0):'[1]NKC'!$D$5007,0)+H3941)=16,"",MATCH($C$8,OFFSET([1]NKC!$D$10,H3941,0):'[1]NKC'!$D$5007,0)+H3941)&lt;IF(TYPE(MATCH($C$8,OFFSET([1]NKC!$E$10,H3941,0):'[1]NKC'!$E$5007,0)+H3941)=16,"",MATCH($C$8,OFFSET([1]NKC!$E$10,H3941,0):'[1]NKC'!$E$5007,0)+H3941),IF(TYPE(MATCH($C$8,OFFSET([1]NKC!$D$10,H3941,0):'[1]NKC'!$D$5007,0)+H3941)=16,"",MATCH($C$8,OFFSET([1]NKC!$D$10,H3941,0):'[1]NKC'!$D$5007,0)+H3941),IF(TYPE(MATCH($C$8,OFFSET([1]NKC!$E$10,H3941,0):'[1]NKC'!$E$5007,0)+H3941)=16,"",MATCH($C$8,OFFSET([1]NKC!$E$10,H3941,0):'[1]NKC'!$E$5007,0)+H3941))</f>
        <v/>
      </c>
    </row>
    <row r="3943" spans="1:8" s="52" customFormat="1" ht="14.25" hidden="1">
      <c r="A3943" s="45" t="str">
        <f ca="1">IF($H3943="","",INDEX([1]NKC!$A$10:$A$5007,$H3943))</f>
        <v/>
      </c>
      <c r="B3943" s="46" t="str">
        <f ca="1">IF($H3943="","",INDEX([1]NKC!$B$10:$B$5007,$H3943))</f>
        <v/>
      </c>
      <c r="C3943" s="47" t="str">
        <f ca="1">IF($H3943="","",INDEX([1]NKC!$C$10:$C$5007,$H3943))</f>
        <v/>
      </c>
      <c r="D3943" s="48" t="str">
        <f ca="1">IF(IF($H3943="","",INDEX([1]NKC!$D$10:$D$5007,$H3943))=$C$8,IF($H3943="","",INDEX([1]NKC!$E$10:$E$5007,$H3943)),IF($H3943="","",INDEX([1]NKC!$D$10:$D$5007,$H3943)))</f>
        <v/>
      </c>
      <c r="E3943" s="49" t="str">
        <f ca="1">IF(IF($H3943="","",INDEX([1]NKC!$E$10:$E$5007,$H3943))=$C$8,"",IF($H3943="","",INDEX([1]NKC!$F$10:$F$5007,$H3943)))</f>
        <v/>
      </c>
      <c r="F3943" s="55" t="str">
        <f ca="1">IF(IF($H3943="","",INDEX([1]NKC!$D$10:$D$5007,$H3943))=$C$8,"",IF($H3943="","",INDEX([1]NKC!$F$10:$F$5007,$H3943)))</f>
        <v/>
      </c>
      <c r="G3943" s="50">
        <f ca="1">IF(SUM(E3943:F3943)=0,0,$G$11+SUM(E$12:$E3943)-SUM(F$12:$F3943))</f>
        <v>0</v>
      </c>
      <c r="H3943" s="51" t="str">
        <f ca="1">IF(IF(TYPE(MATCH($C$8,OFFSET([1]NKC!$D$10,H3942,0):'[1]NKC'!$D$5007,0)+H3942)=16,"",MATCH($C$8,OFFSET([1]NKC!$D$10,H3942,0):'[1]NKC'!$D$5007,0)+H3942)&lt;IF(TYPE(MATCH($C$8,OFFSET([1]NKC!$E$10,H3942,0):'[1]NKC'!$E$5007,0)+H3942)=16,"",MATCH($C$8,OFFSET([1]NKC!$E$10,H3942,0):'[1]NKC'!$E$5007,0)+H3942),IF(TYPE(MATCH($C$8,OFFSET([1]NKC!$D$10,H3942,0):'[1]NKC'!$D$5007,0)+H3942)=16,"",MATCH($C$8,OFFSET([1]NKC!$D$10,H3942,0):'[1]NKC'!$D$5007,0)+H3942),IF(TYPE(MATCH($C$8,OFFSET([1]NKC!$E$10,H3942,0):'[1]NKC'!$E$5007,0)+H3942)=16,"",MATCH($C$8,OFFSET([1]NKC!$E$10,H3942,0):'[1]NKC'!$E$5007,0)+H3942))</f>
        <v/>
      </c>
    </row>
    <row r="3944" spans="1:8" s="52" customFormat="1" ht="14.25" hidden="1">
      <c r="A3944" s="45" t="str">
        <f ca="1">IF($H3944="","",INDEX([1]NKC!$A$10:$A$5007,$H3944))</f>
        <v/>
      </c>
      <c r="B3944" s="46" t="str">
        <f ca="1">IF($H3944="","",INDEX([1]NKC!$B$10:$B$5007,$H3944))</f>
        <v/>
      </c>
      <c r="C3944" s="47" t="str">
        <f ca="1">IF($H3944="","",INDEX([1]NKC!$C$10:$C$5007,$H3944))</f>
        <v/>
      </c>
      <c r="D3944" s="48" t="str">
        <f ca="1">IF(IF($H3944="","",INDEX([1]NKC!$D$10:$D$5007,$H3944))=$C$8,IF($H3944="","",INDEX([1]NKC!$E$10:$E$5007,$H3944)),IF($H3944="","",INDEX([1]NKC!$D$10:$D$5007,$H3944)))</f>
        <v/>
      </c>
      <c r="E3944" s="49" t="str">
        <f ca="1">IF(IF($H3944="","",INDEX([1]NKC!$E$10:$E$5007,$H3944))=$C$8,"",IF($H3944="","",INDEX([1]NKC!$F$10:$F$5007,$H3944)))</f>
        <v/>
      </c>
      <c r="F3944" s="55" t="str">
        <f ca="1">IF(IF($H3944="","",INDEX([1]NKC!$D$10:$D$5007,$H3944))=$C$8,"",IF($H3944="","",INDEX([1]NKC!$F$10:$F$5007,$H3944)))</f>
        <v/>
      </c>
      <c r="G3944" s="50">
        <f ca="1">IF(SUM(E3944:F3944)=0,0,$G$11+SUM(E$12:$E3944)-SUM(F$12:$F3944))</f>
        <v>0</v>
      </c>
      <c r="H3944" s="51" t="str">
        <f ca="1">IF(IF(TYPE(MATCH($C$8,OFFSET([1]NKC!$D$10,H3943,0):'[1]NKC'!$D$5007,0)+H3943)=16,"",MATCH($C$8,OFFSET([1]NKC!$D$10,H3943,0):'[1]NKC'!$D$5007,0)+H3943)&lt;IF(TYPE(MATCH($C$8,OFFSET([1]NKC!$E$10,H3943,0):'[1]NKC'!$E$5007,0)+H3943)=16,"",MATCH($C$8,OFFSET([1]NKC!$E$10,H3943,0):'[1]NKC'!$E$5007,0)+H3943),IF(TYPE(MATCH($C$8,OFFSET([1]NKC!$D$10,H3943,0):'[1]NKC'!$D$5007,0)+H3943)=16,"",MATCH($C$8,OFFSET([1]NKC!$D$10,H3943,0):'[1]NKC'!$D$5007,0)+H3943),IF(TYPE(MATCH($C$8,OFFSET([1]NKC!$E$10,H3943,0):'[1]NKC'!$E$5007,0)+H3943)=16,"",MATCH($C$8,OFFSET([1]NKC!$E$10,H3943,0):'[1]NKC'!$E$5007,0)+H3943))</f>
        <v/>
      </c>
    </row>
    <row r="3945" spans="1:8" s="52" customFormat="1" ht="14.25" hidden="1">
      <c r="A3945" s="45" t="str">
        <f ca="1">IF($H3945="","",INDEX([1]NKC!$A$10:$A$5007,$H3945))</f>
        <v/>
      </c>
      <c r="B3945" s="46" t="str">
        <f ca="1">IF($H3945="","",INDEX([1]NKC!$B$10:$B$5007,$H3945))</f>
        <v/>
      </c>
      <c r="C3945" s="47" t="str">
        <f ca="1">IF($H3945="","",INDEX([1]NKC!$C$10:$C$5007,$H3945))</f>
        <v/>
      </c>
      <c r="D3945" s="48" t="str">
        <f ca="1">IF(IF($H3945="","",INDEX([1]NKC!$D$10:$D$5007,$H3945))=$C$8,IF($H3945="","",INDEX([1]NKC!$E$10:$E$5007,$H3945)),IF($H3945="","",INDEX([1]NKC!$D$10:$D$5007,$H3945)))</f>
        <v/>
      </c>
      <c r="E3945" s="49" t="str">
        <f ca="1">IF(IF($H3945="","",INDEX([1]NKC!$E$10:$E$5007,$H3945))=$C$8,"",IF($H3945="","",INDEX([1]NKC!$F$10:$F$5007,$H3945)))</f>
        <v/>
      </c>
      <c r="F3945" s="55" t="str">
        <f ca="1">IF(IF($H3945="","",INDEX([1]NKC!$D$10:$D$5007,$H3945))=$C$8,"",IF($H3945="","",INDEX([1]NKC!$F$10:$F$5007,$H3945)))</f>
        <v/>
      </c>
      <c r="G3945" s="50">
        <f ca="1">IF(SUM(E3945:F3945)=0,0,$G$11+SUM(E$12:$E3945)-SUM(F$12:$F3945))</f>
        <v>0</v>
      </c>
      <c r="H3945" s="51" t="str">
        <f ca="1">IF(IF(TYPE(MATCH($C$8,OFFSET([1]NKC!$D$10,H3944,0):'[1]NKC'!$D$5007,0)+H3944)=16,"",MATCH($C$8,OFFSET([1]NKC!$D$10,H3944,0):'[1]NKC'!$D$5007,0)+H3944)&lt;IF(TYPE(MATCH($C$8,OFFSET([1]NKC!$E$10,H3944,0):'[1]NKC'!$E$5007,0)+H3944)=16,"",MATCH($C$8,OFFSET([1]NKC!$E$10,H3944,0):'[1]NKC'!$E$5007,0)+H3944),IF(TYPE(MATCH($C$8,OFFSET([1]NKC!$D$10,H3944,0):'[1]NKC'!$D$5007,0)+H3944)=16,"",MATCH($C$8,OFFSET([1]NKC!$D$10,H3944,0):'[1]NKC'!$D$5007,0)+H3944),IF(TYPE(MATCH($C$8,OFFSET([1]NKC!$E$10,H3944,0):'[1]NKC'!$E$5007,0)+H3944)=16,"",MATCH($C$8,OFFSET([1]NKC!$E$10,H3944,0):'[1]NKC'!$E$5007,0)+H3944))</f>
        <v/>
      </c>
    </row>
    <row r="3946" spans="1:8" s="52" customFormat="1" ht="14.25" hidden="1">
      <c r="A3946" s="45" t="str">
        <f ca="1">IF($H3946="","",INDEX([1]NKC!$A$10:$A$5007,$H3946))</f>
        <v/>
      </c>
      <c r="B3946" s="46" t="str">
        <f ca="1">IF($H3946="","",INDEX([1]NKC!$B$10:$B$5007,$H3946))</f>
        <v/>
      </c>
      <c r="C3946" s="47" t="str">
        <f ca="1">IF($H3946="","",INDEX([1]NKC!$C$10:$C$5007,$H3946))</f>
        <v/>
      </c>
      <c r="D3946" s="48" t="str">
        <f ca="1">IF(IF($H3946="","",INDEX([1]NKC!$D$10:$D$5007,$H3946))=$C$8,IF($H3946="","",INDEX([1]NKC!$E$10:$E$5007,$H3946)),IF($H3946="","",INDEX([1]NKC!$D$10:$D$5007,$H3946)))</f>
        <v/>
      </c>
      <c r="E3946" s="49" t="str">
        <f ca="1">IF(IF($H3946="","",INDEX([1]NKC!$E$10:$E$5007,$H3946))=$C$8,"",IF($H3946="","",INDEX([1]NKC!$F$10:$F$5007,$H3946)))</f>
        <v/>
      </c>
      <c r="F3946" s="55" t="str">
        <f ca="1">IF(IF($H3946="","",INDEX([1]NKC!$D$10:$D$5007,$H3946))=$C$8,"",IF($H3946="","",INDEX([1]NKC!$F$10:$F$5007,$H3946)))</f>
        <v/>
      </c>
      <c r="G3946" s="50">
        <f ca="1">IF(SUM(E3946:F3946)=0,0,$G$11+SUM(E$12:$E3946)-SUM(F$12:$F3946))</f>
        <v>0</v>
      </c>
      <c r="H3946" s="51" t="str">
        <f ca="1">IF(IF(TYPE(MATCH($C$8,OFFSET([1]NKC!$D$10,H3945,0):'[1]NKC'!$D$5007,0)+H3945)=16,"",MATCH($C$8,OFFSET([1]NKC!$D$10,H3945,0):'[1]NKC'!$D$5007,0)+H3945)&lt;IF(TYPE(MATCH($C$8,OFFSET([1]NKC!$E$10,H3945,0):'[1]NKC'!$E$5007,0)+H3945)=16,"",MATCH($C$8,OFFSET([1]NKC!$E$10,H3945,0):'[1]NKC'!$E$5007,0)+H3945),IF(TYPE(MATCH($C$8,OFFSET([1]NKC!$D$10,H3945,0):'[1]NKC'!$D$5007,0)+H3945)=16,"",MATCH($C$8,OFFSET([1]NKC!$D$10,H3945,0):'[1]NKC'!$D$5007,0)+H3945),IF(TYPE(MATCH($C$8,OFFSET([1]NKC!$E$10,H3945,0):'[1]NKC'!$E$5007,0)+H3945)=16,"",MATCH($C$8,OFFSET([1]NKC!$E$10,H3945,0):'[1]NKC'!$E$5007,0)+H3945))</f>
        <v/>
      </c>
    </row>
    <row r="3947" spans="1:8" s="52" customFormat="1" ht="14.25" hidden="1">
      <c r="A3947" s="45" t="str">
        <f ca="1">IF($H3947="","",INDEX([1]NKC!$A$10:$A$5007,$H3947))</f>
        <v/>
      </c>
      <c r="B3947" s="46" t="str">
        <f ca="1">IF($H3947="","",INDEX([1]NKC!$B$10:$B$5007,$H3947))</f>
        <v/>
      </c>
      <c r="C3947" s="47" t="str">
        <f ca="1">IF($H3947="","",INDEX([1]NKC!$C$10:$C$5007,$H3947))</f>
        <v/>
      </c>
      <c r="D3947" s="48" t="str">
        <f ca="1">IF(IF($H3947="","",INDEX([1]NKC!$D$10:$D$5007,$H3947))=$C$8,IF($H3947="","",INDEX([1]NKC!$E$10:$E$5007,$H3947)),IF($H3947="","",INDEX([1]NKC!$D$10:$D$5007,$H3947)))</f>
        <v/>
      </c>
      <c r="E3947" s="49" t="str">
        <f ca="1">IF(IF($H3947="","",INDEX([1]NKC!$E$10:$E$5007,$H3947))=$C$8,"",IF($H3947="","",INDEX([1]NKC!$F$10:$F$5007,$H3947)))</f>
        <v/>
      </c>
      <c r="F3947" s="55" t="str">
        <f ca="1">IF(IF($H3947="","",INDEX([1]NKC!$D$10:$D$5007,$H3947))=$C$8,"",IF($H3947="","",INDEX([1]NKC!$F$10:$F$5007,$H3947)))</f>
        <v/>
      </c>
      <c r="G3947" s="50">
        <f ca="1">IF(SUM(E3947:F3947)=0,0,$G$11+SUM(E$12:$E3947)-SUM(F$12:$F3947))</f>
        <v>0</v>
      </c>
      <c r="H3947" s="51" t="str">
        <f ca="1">IF(IF(TYPE(MATCH($C$8,OFFSET([1]NKC!$D$10,H3946,0):'[1]NKC'!$D$5007,0)+H3946)=16,"",MATCH($C$8,OFFSET([1]NKC!$D$10,H3946,0):'[1]NKC'!$D$5007,0)+H3946)&lt;IF(TYPE(MATCH($C$8,OFFSET([1]NKC!$E$10,H3946,0):'[1]NKC'!$E$5007,0)+H3946)=16,"",MATCH($C$8,OFFSET([1]NKC!$E$10,H3946,0):'[1]NKC'!$E$5007,0)+H3946),IF(TYPE(MATCH($C$8,OFFSET([1]NKC!$D$10,H3946,0):'[1]NKC'!$D$5007,0)+H3946)=16,"",MATCH($C$8,OFFSET([1]NKC!$D$10,H3946,0):'[1]NKC'!$D$5007,0)+H3946),IF(TYPE(MATCH($C$8,OFFSET([1]NKC!$E$10,H3946,0):'[1]NKC'!$E$5007,0)+H3946)=16,"",MATCH($C$8,OFFSET([1]NKC!$E$10,H3946,0):'[1]NKC'!$E$5007,0)+H3946))</f>
        <v/>
      </c>
    </row>
    <row r="3948" spans="1:8" s="52" customFormat="1" ht="14.25" hidden="1">
      <c r="A3948" s="45" t="str">
        <f ca="1">IF($H3948="","",INDEX([1]NKC!$A$10:$A$5007,$H3948))</f>
        <v/>
      </c>
      <c r="B3948" s="46" t="str">
        <f ca="1">IF($H3948="","",INDEX([1]NKC!$B$10:$B$5007,$H3948))</f>
        <v/>
      </c>
      <c r="C3948" s="47" t="str">
        <f ca="1">IF($H3948="","",INDEX([1]NKC!$C$10:$C$5007,$H3948))</f>
        <v/>
      </c>
      <c r="D3948" s="48" t="str">
        <f ca="1">IF(IF($H3948="","",INDEX([1]NKC!$D$10:$D$5007,$H3948))=$C$8,IF($H3948="","",INDEX([1]NKC!$E$10:$E$5007,$H3948)),IF($H3948="","",INDEX([1]NKC!$D$10:$D$5007,$H3948)))</f>
        <v/>
      </c>
      <c r="E3948" s="49" t="str">
        <f ca="1">IF(IF($H3948="","",INDEX([1]NKC!$E$10:$E$5007,$H3948))=$C$8,"",IF($H3948="","",INDEX([1]NKC!$F$10:$F$5007,$H3948)))</f>
        <v/>
      </c>
      <c r="F3948" s="55" t="str">
        <f ca="1">IF(IF($H3948="","",INDEX([1]NKC!$D$10:$D$5007,$H3948))=$C$8,"",IF($H3948="","",INDEX([1]NKC!$F$10:$F$5007,$H3948)))</f>
        <v/>
      </c>
      <c r="G3948" s="50">
        <f ca="1">IF(SUM(E3948:F3948)=0,0,$G$11+SUM(E$12:$E3948)-SUM(F$12:$F3948))</f>
        <v>0</v>
      </c>
      <c r="H3948" s="51" t="str">
        <f ca="1">IF(IF(TYPE(MATCH($C$8,OFFSET([1]NKC!$D$10,H3947,0):'[1]NKC'!$D$5007,0)+H3947)=16,"",MATCH($C$8,OFFSET([1]NKC!$D$10,H3947,0):'[1]NKC'!$D$5007,0)+H3947)&lt;IF(TYPE(MATCH($C$8,OFFSET([1]NKC!$E$10,H3947,0):'[1]NKC'!$E$5007,0)+H3947)=16,"",MATCH($C$8,OFFSET([1]NKC!$E$10,H3947,0):'[1]NKC'!$E$5007,0)+H3947),IF(TYPE(MATCH($C$8,OFFSET([1]NKC!$D$10,H3947,0):'[1]NKC'!$D$5007,0)+H3947)=16,"",MATCH($C$8,OFFSET([1]NKC!$D$10,H3947,0):'[1]NKC'!$D$5007,0)+H3947),IF(TYPE(MATCH($C$8,OFFSET([1]NKC!$E$10,H3947,0):'[1]NKC'!$E$5007,0)+H3947)=16,"",MATCH($C$8,OFFSET([1]NKC!$E$10,H3947,0):'[1]NKC'!$E$5007,0)+H3947))</f>
        <v/>
      </c>
    </row>
    <row r="3949" spans="1:8" s="52" customFormat="1" ht="14.25" hidden="1">
      <c r="A3949" s="45" t="str">
        <f ca="1">IF($H3949="","",INDEX([1]NKC!$A$10:$A$5007,$H3949))</f>
        <v/>
      </c>
      <c r="B3949" s="46" t="str">
        <f ca="1">IF($H3949="","",INDEX([1]NKC!$B$10:$B$5007,$H3949))</f>
        <v/>
      </c>
      <c r="C3949" s="47" t="str">
        <f ca="1">IF($H3949="","",INDEX([1]NKC!$C$10:$C$5007,$H3949))</f>
        <v/>
      </c>
      <c r="D3949" s="48" t="str">
        <f ca="1">IF(IF($H3949="","",INDEX([1]NKC!$D$10:$D$5007,$H3949))=$C$8,IF($H3949="","",INDEX([1]NKC!$E$10:$E$5007,$H3949)),IF($H3949="","",INDEX([1]NKC!$D$10:$D$5007,$H3949)))</f>
        <v/>
      </c>
      <c r="E3949" s="49" t="str">
        <f ca="1">IF(IF($H3949="","",INDEX([1]NKC!$E$10:$E$5007,$H3949))=$C$8,"",IF($H3949="","",INDEX([1]NKC!$F$10:$F$5007,$H3949)))</f>
        <v/>
      </c>
      <c r="F3949" s="55" t="str">
        <f ca="1">IF(IF($H3949="","",INDEX([1]NKC!$D$10:$D$5007,$H3949))=$C$8,"",IF($H3949="","",INDEX([1]NKC!$F$10:$F$5007,$H3949)))</f>
        <v/>
      </c>
      <c r="G3949" s="50">
        <f ca="1">IF(SUM(E3949:F3949)=0,0,$G$11+SUM(E$12:$E3949)-SUM(F$12:$F3949))</f>
        <v>0</v>
      </c>
      <c r="H3949" s="51" t="str">
        <f ca="1">IF(IF(TYPE(MATCH($C$8,OFFSET([1]NKC!$D$10,H3948,0):'[1]NKC'!$D$5007,0)+H3948)=16,"",MATCH($C$8,OFFSET([1]NKC!$D$10,H3948,0):'[1]NKC'!$D$5007,0)+H3948)&lt;IF(TYPE(MATCH($C$8,OFFSET([1]NKC!$E$10,H3948,0):'[1]NKC'!$E$5007,0)+H3948)=16,"",MATCH($C$8,OFFSET([1]NKC!$E$10,H3948,0):'[1]NKC'!$E$5007,0)+H3948),IF(TYPE(MATCH($C$8,OFFSET([1]NKC!$D$10,H3948,0):'[1]NKC'!$D$5007,0)+H3948)=16,"",MATCH($C$8,OFFSET([1]NKC!$D$10,H3948,0):'[1]NKC'!$D$5007,0)+H3948),IF(TYPE(MATCH($C$8,OFFSET([1]NKC!$E$10,H3948,0):'[1]NKC'!$E$5007,0)+H3948)=16,"",MATCH($C$8,OFFSET([1]NKC!$E$10,H3948,0):'[1]NKC'!$E$5007,0)+H3948))</f>
        <v/>
      </c>
    </row>
    <row r="3950" spans="1:8" s="52" customFormat="1" ht="14.25" hidden="1">
      <c r="A3950" s="45" t="str">
        <f ca="1">IF($H3950="","",INDEX([1]NKC!$A$10:$A$5007,$H3950))</f>
        <v/>
      </c>
      <c r="B3950" s="46" t="str">
        <f ca="1">IF($H3950="","",INDEX([1]NKC!$B$10:$B$5007,$H3950))</f>
        <v/>
      </c>
      <c r="C3950" s="47" t="str">
        <f ca="1">IF($H3950="","",INDEX([1]NKC!$C$10:$C$5007,$H3950))</f>
        <v/>
      </c>
      <c r="D3950" s="48" t="str">
        <f ca="1">IF(IF($H3950="","",INDEX([1]NKC!$D$10:$D$5007,$H3950))=$C$8,IF($H3950="","",INDEX([1]NKC!$E$10:$E$5007,$H3950)),IF($H3950="","",INDEX([1]NKC!$D$10:$D$5007,$H3950)))</f>
        <v/>
      </c>
      <c r="E3950" s="49" t="str">
        <f ca="1">IF(IF($H3950="","",INDEX([1]NKC!$E$10:$E$5007,$H3950))=$C$8,"",IF($H3950="","",INDEX([1]NKC!$F$10:$F$5007,$H3950)))</f>
        <v/>
      </c>
      <c r="F3950" s="55" t="str">
        <f ca="1">IF(IF($H3950="","",INDEX([1]NKC!$D$10:$D$5007,$H3950))=$C$8,"",IF($H3950="","",INDEX([1]NKC!$F$10:$F$5007,$H3950)))</f>
        <v/>
      </c>
      <c r="G3950" s="50">
        <f ca="1">IF(SUM(E3950:F3950)=0,0,$G$11+SUM(E$12:$E3950)-SUM(F$12:$F3950))</f>
        <v>0</v>
      </c>
      <c r="H3950" s="51" t="str">
        <f ca="1">IF(IF(TYPE(MATCH($C$8,OFFSET([1]NKC!$D$10,H3949,0):'[1]NKC'!$D$5007,0)+H3949)=16,"",MATCH($C$8,OFFSET([1]NKC!$D$10,H3949,0):'[1]NKC'!$D$5007,0)+H3949)&lt;IF(TYPE(MATCH($C$8,OFFSET([1]NKC!$E$10,H3949,0):'[1]NKC'!$E$5007,0)+H3949)=16,"",MATCH($C$8,OFFSET([1]NKC!$E$10,H3949,0):'[1]NKC'!$E$5007,0)+H3949),IF(TYPE(MATCH($C$8,OFFSET([1]NKC!$D$10,H3949,0):'[1]NKC'!$D$5007,0)+H3949)=16,"",MATCH($C$8,OFFSET([1]NKC!$D$10,H3949,0):'[1]NKC'!$D$5007,0)+H3949),IF(TYPE(MATCH($C$8,OFFSET([1]NKC!$E$10,H3949,0):'[1]NKC'!$E$5007,0)+H3949)=16,"",MATCH($C$8,OFFSET([1]NKC!$E$10,H3949,0):'[1]NKC'!$E$5007,0)+H3949))</f>
        <v/>
      </c>
    </row>
    <row r="3951" spans="1:8" s="52" customFormat="1" ht="14.25" hidden="1">
      <c r="A3951" s="45" t="str">
        <f ca="1">IF($H3951="","",INDEX([1]NKC!$A$10:$A$5007,$H3951))</f>
        <v/>
      </c>
      <c r="B3951" s="46" t="str">
        <f ca="1">IF($H3951="","",INDEX([1]NKC!$B$10:$B$5007,$H3951))</f>
        <v/>
      </c>
      <c r="C3951" s="47" t="str">
        <f ca="1">IF($H3951="","",INDEX([1]NKC!$C$10:$C$5007,$H3951))</f>
        <v/>
      </c>
      <c r="D3951" s="48" t="str">
        <f ca="1">IF(IF($H3951="","",INDEX([1]NKC!$D$10:$D$5007,$H3951))=$C$8,IF($H3951="","",INDEX([1]NKC!$E$10:$E$5007,$H3951)),IF($H3951="","",INDEX([1]NKC!$D$10:$D$5007,$H3951)))</f>
        <v/>
      </c>
      <c r="E3951" s="49" t="str">
        <f ca="1">IF(IF($H3951="","",INDEX([1]NKC!$E$10:$E$5007,$H3951))=$C$8,"",IF($H3951="","",INDEX([1]NKC!$F$10:$F$5007,$H3951)))</f>
        <v/>
      </c>
      <c r="F3951" s="55" t="str">
        <f ca="1">IF(IF($H3951="","",INDEX([1]NKC!$D$10:$D$5007,$H3951))=$C$8,"",IF($H3951="","",INDEX([1]NKC!$F$10:$F$5007,$H3951)))</f>
        <v/>
      </c>
      <c r="G3951" s="50">
        <f ca="1">IF(SUM(E3951:F3951)=0,0,$G$11+SUM(E$12:$E3951)-SUM(F$12:$F3951))</f>
        <v>0</v>
      </c>
      <c r="H3951" s="51" t="str">
        <f ca="1">IF(IF(TYPE(MATCH($C$8,OFFSET([1]NKC!$D$10,H3950,0):'[1]NKC'!$D$5007,0)+H3950)=16,"",MATCH($C$8,OFFSET([1]NKC!$D$10,H3950,0):'[1]NKC'!$D$5007,0)+H3950)&lt;IF(TYPE(MATCH($C$8,OFFSET([1]NKC!$E$10,H3950,0):'[1]NKC'!$E$5007,0)+H3950)=16,"",MATCH($C$8,OFFSET([1]NKC!$E$10,H3950,0):'[1]NKC'!$E$5007,0)+H3950),IF(TYPE(MATCH($C$8,OFFSET([1]NKC!$D$10,H3950,0):'[1]NKC'!$D$5007,0)+H3950)=16,"",MATCH($C$8,OFFSET([1]NKC!$D$10,H3950,0):'[1]NKC'!$D$5007,0)+H3950),IF(TYPE(MATCH($C$8,OFFSET([1]NKC!$E$10,H3950,0):'[1]NKC'!$E$5007,0)+H3950)=16,"",MATCH($C$8,OFFSET([1]NKC!$E$10,H3950,0):'[1]NKC'!$E$5007,0)+H3950))</f>
        <v/>
      </c>
    </row>
    <row r="3952" spans="1:8" s="52" customFormat="1" ht="14.25" hidden="1">
      <c r="A3952" s="45" t="str">
        <f ca="1">IF($H3952="","",INDEX([1]NKC!$A$10:$A$5007,$H3952))</f>
        <v/>
      </c>
      <c r="B3952" s="46" t="str">
        <f ca="1">IF($H3952="","",INDEX([1]NKC!$B$10:$B$5007,$H3952))</f>
        <v/>
      </c>
      <c r="C3952" s="47" t="str">
        <f ca="1">IF($H3952="","",INDEX([1]NKC!$C$10:$C$5007,$H3952))</f>
        <v/>
      </c>
      <c r="D3952" s="48" t="str">
        <f ca="1">IF(IF($H3952="","",INDEX([1]NKC!$D$10:$D$5007,$H3952))=$C$8,IF($H3952="","",INDEX([1]NKC!$E$10:$E$5007,$H3952)),IF($H3952="","",INDEX([1]NKC!$D$10:$D$5007,$H3952)))</f>
        <v/>
      </c>
      <c r="E3952" s="49" t="str">
        <f ca="1">IF(IF($H3952="","",INDEX([1]NKC!$E$10:$E$5007,$H3952))=$C$8,"",IF($H3952="","",INDEX([1]NKC!$F$10:$F$5007,$H3952)))</f>
        <v/>
      </c>
      <c r="F3952" s="55" t="str">
        <f ca="1">IF(IF($H3952="","",INDEX([1]NKC!$D$10:$D$5007,$H3952))=$C$8,"",IF($H3952="","",INDEX([1]NKC!$F$10:$F$5007,$H3952)))</f>
        <v/>
      </c>
      <c r="G3952" s="50">
        <f ca="1">IF(SUM(E3952:F3952)=0,0,$G$11+SUM(E$12:$E3952)-SUM(F$12:$F3952))</f>
        <v>0</v>
      </c>
      <c r="H3952" s="51" t="str">
        <f ca="1">IF(IF(TYPE(MATCH($C$8,OFFSET([1]NKC!$D$10,H3951,0):'[1]NKC'!$D$5007,0)+H3951)=16,"",MATCH($C$8,OFFSET([1]NKC!$D$10,H3951,0):'[1]NKC'!$D$5007,0)+H3951)&lt;IF(TYPE(MATCH($C$8,OFFSET([1]NKC!$E$10,H3951,0):'[1]NKC'!$E$5007,0)+H3951)=16,"",MATCH($C$8,OFFSET([1]NKC!$E$10,H3951,0):'[1]NKC'!$E$5007,0)+H3951),IF(TYPE(MATCH($C$8,OFFSET([1]NKC!$D$10,H3951,0):'[1]NKC'!$D$5007,0)+H3951)=16,"",MATCH($C$8,OFFSET([1]NKC!$D$10,H3951,0):'[1]NKC'!$D$5007,0)+H3951),IF(TYPE(MATCH($C$8,OFFSET([1]NKC!$E$10,H3951,0):'[1]NKC'!$E$5007,0)+H3951)=16,"",MATCH($C$8,OFFSET([1]NKC!$E$10,H3951,0):'[1]NKC'!$E$5007,0)+H3951))</f>
        <v/>
      </c>
    </row>
    <row r="3953" spans="1:8" s="52" customFormat="1" ht="14.25" hidden="1">
      <c r="A3953" s="45" t="str">
        <f ca="1">IF($H3953="","",INDEX([1]NKC!$A$10:$A$5007,$H3953))</f>
        <v/>
      </c>
      <c r="B3953" s="46" t="str">
        <f ca="1">IF($H3953="","",INDEX([1]NKC!$B$10:$B$5007,$H3953))</f>
        <v/>
      </c>
      <c r="C3953" s="47" t="str">
        <f ca="1">IF($H3953="","",INDEX([1]NKC!$C$10:$C$5007,$H3953))</f>
        <v/>
      </c>
      <c r="D3953" s="48" t="str">
        <f ca="1">IF(IF($H3953="","",INDEX([1]NKC!$D$10:$D$5007,$H3953))=$C$8,IF($H3953="","",INDEX([1]NKC!$E$10:$E$5007,$H3953)),IF($H3953="","",INDEX([1]NKC!$D$10:$D$5007,$H3953)))</f>
        <v/>
      </c>
      <c r="E3953" s="49" t="str">
        <f ca="1">IF(IF($H3953="","",INDEX([1]NKC!$E$10:$E$5007,$H3953))=$C$8,"",IF($H3953="","",INDEX([1]NKC!$F$10:$F$5007,$H3953)))</f>
        <v/>
      </c>
      <c r="F3953" s="55" t="str">
        <f ca="1">IF(IF($H3953="","",INDEX([1]NKC!$D$10:$D$5007,$H3953))=$C$8,"",IF($H3953="","",INDEX([1]NKC!$F$10:$F$5007,$H3953)))</f>
        <v/>
      </c>
      <c r="G3953" s="50">
        <f ca="1">IF(SUM(E3953:F3953)=0,0,$G$11+SUM(E$12:$E3953)-SUM(F$12:$F3953))</f>
        <v>0</v>
      </c>
      <c r="H3953" s="51" t="str">
        <f ca="1">IF(IF(TYPE(MATCH($C$8,OFFSET([1]NKC!$D$10,H3952,0):'[1]NKC'!$D$5007,0)+H3952)=16,"",MATCH($C$8,OFFSET([1]NKC!$D$10,H3952,0):'[1]NKC'!$D$5007,0)+H3952)&lt;IF(TYPE(MATCH($C$8,OFFSET([1]NKC!$E$10,H3952,0):'[1]NKC'!$E$5007,0)+H3952)=16,"",MATCH($C$8,OFFSET([1]NKC!$E$10,H3952,0):'[1]NKC'!$E$5007,0)+H3952),IF(TYPE(MATCH($C$8,OFFSET([1]NKC!$D$10,H3952,0):'[1]NKC'!$D$5007,0)+H3952)=16,"",MATCH($C$8,OFFSET([1]NKC!$D$10,H3952,0):'[1]NKC'!$D$5007,0)+H3952),IF(TYPE(MATCH($C$8,OFFSET([1]NKC!$E$10,H3952,0):'[1]NKC'!$E$5007,0)+H3952)=16,"",MATCH($C$8,OFFSET([1]NKC!$E$10,H3952,0):'[1]NKC'!$E$5007,0)+H3952))</f>
        <v/>
      </c>
    </row>
    <row r="3954" spans="1:8" s="52" customFormat="1" ht="14.25" hidden="1">
      <c r="A3954" s="45" t="str">
        <f ca="1">IF($H3954="","",INDEX([1]NKC!$A$10:$A$5007,$H3954))</f>
        <v/>
      </c>
      <c r="B3954" s="46" t="str">
        <f ca="1">IF($H3954="","",INDEX([1]NKC!$B$10:$B$5007,$H3954))</f>
        <v/>
      </c>
      <c r="C3954" s="47" t="str">
        <f ca="1">IF($H3954="","",INDEX([1]NKC!$C$10:$C$5007,$H3954))</f>
        <v/>
      </c>
      <c r="D3954" s="48" t="str">
        <f ca="1">IF(IF($H3954="","",INDEX([1]NKC!$D$10:$D$5007,$H3954))=$C$8,IF($H3954="","",INDEX([1]NKC!$E$10:$E$5007,$H3954)),IF($H3954="","",INDEX([1]NKC!$D$10:$D$5007,$H3954)))</f>
        <v/>
      </c>
      <c r="E3954" s="49" t="str">
        <f ca="1">IF(IF($H3954="","",INDEX([1]NKC!$E$10:$E$5007,$H3954))=$C$8,"",IF($H3954="","",INDEX([1]NKC!$F$10:$F$5007,$H3954)))</f>
        <v/>
      </c>
      <c r="F3954" s="55" t="str">
        <f ca="1">IF(IF($H3954="","",INDEX([1]NKC!$D$10:$D$5007,$H3954))=$C$8,"",IF($H3954="","",INDEX([1]NKC!$F$10:$F$5007,$H3954)))</f>
        <v/>
      </c>
      <c r="G3954" s="50">
        <f ca="1">IF(SUM(E3954:F3954)=0,0,$G$11+SUM(E$12:$E3954)-SUM(F$12:$F3954))</f>
        <v>0</v>
      </c>
      <c r="H3954" s="51" t="str">
        <f ca="1">IF(IF(TYPE(MATCH($C$8,OFFSET([1]NKC!$D$10,H3953,0):'[1]NKC'!$D$5007,0)+H3953)=16,"",MATCH($C$8,OFFSET([1]NKC!$D$10,H3953,0):'[1]NKC'!$D$5007,0)+H3953)&lt;IF(TYPE(MATCH($C$8,OFFSET([1]NKC!$E$10,H3953,0):'[1]NKC'!$E$5007,0)+H3953)=16,"",MATCH($C$8,OFFSET([1]NKC!$E$10,H3953,0):'[1]NKC'!$E$5007,0)+H3953),IF(TYPE(MATCH($C$8,OFFSET([1]NKC!$D$10,H3953,0):'[1]NKC'!$D$5007,0)+H3953)=16,"",MATCH($C$8,OFFSET([1]NKC!$D$10,H3953,0):'[1]NKC'!$D$5007,0)+H3953),IF(TYPE(MATCH($C$8,OFFSET([1]NKC!$E$10,H3953,0):'[1]NKC'!$E$5007,0)+H3953)=16,"",MATCH($C$8,OFFSET([1]NKC!$E$10,H3953,0):'[1]NKC'!$E$5007,0)+H3953))</f>
        <v/>
      </c>
    </row>
    <row r="3955" spans="1:8" s="52" customFormat="1" ht="14.25" hidden="1">
      <c r="A3955" s="45" t="str">
        <f ca="1">IF($H3955="","",INDEX([1]NKC!$A$10:$A$5007,$H3955))</f>
        <v/>
      </c>
      <c r="B3955" s="46" t="str">
        <f ca="1">IF($H3955="","",INDEX([1]NKC!$B$10:$B$5007,$H3955))</f>
        <v/>
      </c>
      <c r="C3955" s="47" t="str">
        <f ca="1">IF($H3955="","",INDEX([1]NKC!$C$10:$C$5007,$H3955))</f>
        <v/>
      </c>
      <c r="D3955" s="48" t="str">
        <f ca="1">IF(IF($H3955="","",INDEX([1]NKC!$D$10:$D$5007,$H3955))=$C$8,IF($H3955="","",INDEX([1]NKC!$E$10:$E$5007,$H3955)),IF($H3955="","",INDEX([1]NKC!$D$10:$D$5007,$H3955)))</f>
        <v/>
      </c>
      <c r="E3955" s="49" t="str">
        <f ca="1">IF(IF($H3955="","",INDEX([1]NKC!$E$10:$E$5007,$H3955))=$C$8,"",IF($H3955="","",INDEX([1]NKC!$F$10:$F$5007,$H3955)))</f>
        <v/>
      </c>
      <c r="F3955" s="55" t="str">
        <f ca="1">IF(IF($H3955="","",INDEX([1]NKC!$D$10:$D$5007,$H3955))=$C$8,"",IF($H3955="","",INDEX([1]NKC!$F$10:$F$5007,$H3955)))</f>
        <v/>
      </c>
      <c r="G3955" s="50">
        <f ca="1">IF(SUM(E3955:F3955)=0,0,$G$11+SUM(E$12:$E3955)-SUM(F$12:$F3955))</f>
        <v>0</v>
      </c>
      <c r="H3955" s="51" t="str">
        <f ca="1">IF(IF(TYPE(MATCH($C$8,OFFSET([1]NKC!$D$10,H3954,0):'[1]NKC'!$D$5007,0)+H3954)=16,"",MATCH($C$8,OFFSET([1]NKC!$D$10,H3954,0):'[1]NKC'!$D$5007,0)+H3954)&lt;IF(TYPE(MATCH($C$8,OFFSET([1]NKC!$E$10,H3954,0):'[1]NKC'!$E$5007,0)+H3954)=16,"",MATCH($C$8,OFFSET([1]NKC!$E$10,H3954,0):'[1]NKC'!$E$5007,0)+H3954),IF(TYPE(MATCH($C$8,OFFSET([1]NKC!$D$10,H3954,0):'[1]NKC'!$D$5007,0)+H3954)=16,"",MATCH($C$8,OFFSET([1]NKC!$D$10,H3954,0):'[1]NKC'!$D$5007,0)+H3954),IF(TYPE(MATCH($C$8,OFFSET([1]NKC!$E$10,H3954,0):'[1]NKC'!$E$5007,0)+H3954)=16,"",MATCH($C$8,OFFSET([1]NKC!$E$10,H3954,0):'[1]NKC'!$E$5007,0)+H3954))</f>
        <v/>
      </c>
    </row>
    <row r="3956" spans="1:8" s="52" customFormat="1" ht="14.25" hidden="1">
      <c r="A3956" s="45" t="str">
        <f ca="1">IF($H3956="","",INDEX([1]NKC!$A$10:$A$5007,$H3956))</f>
        <v/>
      </c>
      <c r="B3956" s="46" t="str">
        <f ca="1">IF($H3956="","",INDEX([1]NKC!$B$10:$B$5007,$H3956))</f>
        <v/>
      </c>
      <c r="C3956" s="47" t="str">
        <f ca="1">IF($H3956="","",INDEX([1]NKC!$C$10:$C$5007,$H3956))</f>
        <v/>
      </c>
      <c r="D3956" s="48" t="str">
        <f ca="1">IF(IF($H3956="","",INDEX([1]NKC!$D$10:$D$5007,$H3956))=$C$8,IF($H3956="","",INDEX([1]NKC!$E$10:$E$5007,$H3956)),IF($H3956="","",INDEX([1]NKC!$D$10:$D$5007,$H3956)))</f>
        <v/>
      </c>
      <c r="E3956" s="49" t="str">
        <f ca="1">IF(IF($H3956="","",INDEX([1]NKC!$E$10:$E$5007,$H3956))=$C$8,"",IF($H3956="","",INDEX([1]NKC!$F$10:$F$5007,$H3956)))</f>
        <v/>
      </c>
      <c r="F3956" s="55" t="str">
        <f ca="1">IF(IF($H3956="","",INDEX([1]NKC!$D$10:$D$5007,$H3956))=$C$8,"",IF($H3956="","",INDEX([1]NKC!$F$10:$F$5007,$H3956)))</f>
        <v/>
      </c>
      <c r="G3956" s="50">
        <f ca="1">IF(SUM(E3956:F3956)=0,0,$G$11+SUM(E$12:$E3956)-SUM(F$12:$F3956))</f>
        <v>0</v>
      </c>
      <c r="H3956" s="51" t="str">
        <f ca="1">IF(IF(TYPE(MATCH($C$8,OFFSET([1]NKC!$D$10,H3955,0):'[1]NKC'!$D$5007,0)+H3955)=16,"",MATCH($C$8,OFFSET([1]NKC!$D$10,H3955,0):'[1]NKC'!$D$5007,0)+H3955)&lt;IF(TYPE(MATCH($C$8,OFFSET([1]NKC!$E$10,H3955,0):'[1]NKC'!$E$5007,0)+H3955)=16,"",MATCH($C$8,OFFSET([1]NKC!$E$10,H3955,0):'[1]NKC'!$E$5007,0)+H3955),IF(TYPE(MATCH($C$8,OFFSET([1]NKC!$D$10,H3955,0):'[1]NKC'!$D$5007,0)+H3955)=16,"",MATCH($C$8,OFFSET([1]NKC!$D$10,H3955,0):'[1]NKC'!$D$5007,0)+H3955),IF(TYPE(MATCH($C$8,OFFSET([1]NKC!$E$10,H3955,0):'[1]NKC'!$E$5007,0)+H3955)=16,"",MATCH($C$8,OFFSET([1]NKC!$E$10,H3955,0):'[1]NKC'!$E$5007,0)+H3955))</f>
        <v/>
      </c>
    </row>
    <row r="3957" spans="1:8" s="52" customFormat="1" ht="14.25" hidden="1">
      <c r="A3957" s="45" t="str">
        <f ca="1">IF($H3957="","",INDEX([1]NKC!$A$10:$A$5007,$H3957))</f>
        <v/>
      </c>
      <c r="B3957" s="46" t="str">
        <f ca="1">IF($H3957="","",INDEX([1]NKC!$B$10:$B$5007,$H3957))</f>
        <v/>
      </c>
      <c r="C3957" s="47" t="str">
        <f ca="1">IF($H3957="","",INDEX([1]NKC!$C$10:$C$5007,$H3957))</f>
        <v/>
      </c>
      <c r="D3957" s="48" t="str">
        <f ca="1">IF(IF($H3957="","",INDEX([1]NKC!$D$10:$D$5007,$H3957))=$C$8,IF($H3957="","",INDEX([1]NKC!$E$10:$E$5007,$H3957)),IF($H3957="","",INDEX([1]NKC!$D$10:$D$5007,$H3957)))</f>
        <v/>
      </c>
      <c r="E3957" s="49" t="str">
        <f ca="1">IF(IF($H3957="","",INDEX([1]NKC!$E$10:$E$5007,$H3957))=$C$8,"",IF($H3957="","",INDEX([1]NKC!$F$10:$F$5007,$H3957)))</f>
        <v/>
      </c>
      <c r="F3957" s="55" t="str">
        <f ca="1">IF(IF($H3957="","",INDEX([1]NKC!$D$10:$D$5007,$H3957))=$C$8,"",IF($H3957="","",INDEX([1]NKC!$F$10:$F$5007,$H3957)))</f>
        <v/>
      </c>
      <c r="G3957" s="50">
        <f ca="1">IF(SUM(E3957:F3957)=0,0,$G$11+SUM(E$12:$E3957)-SUM(F$12:$F3957))</f>
        <v>0</v>
      </c>
      <c r="H3957" s="51" t="str">
        <f ca="1">IF(IF(TYPE(MATCH($C$8,OFFSET([1]NKC!$D$10,H3956,0):'[1]NKC'!$D$5007,0)+H3956)=16,"",MATCH($C$8,OFFSET([1]NKC!$D$10,H3956,0):'[1]NKC'!$D$5007,0)+H3956)&lt;IF(TYPE(MATCH($C$8,OFFSET([1]NKC!$E$10,H3956,0):'[1]NKC'!$E$5007,0)+H3956)=16,"",MATCH($C$8,OFFSET([1]NKC!$E$10,H3956,0):'[1]NKC'!$E$5007,0)+H3956),IF(TYPE(MATCH($C$8,OFFSET([1]NKC!$D$10,H3956,0):'[1]NKC'!$D$5007,0)+H3956)=16,"",MATCH($C$8,OFFSET([1]NKC!$D$10,H3956,0):'[1]NKC'!$D$5007,0)+H3956),IF(TYPE(MATCH($C$8,OFFSET([1]NKC!$E$10,H3956,0):'[1]NKC'!$E$5007,0)+H3956)=16,"",MATCH($C$8,OFFSET([1]NKC!$E$10,H3956,0):'[1]NKC'!$E$5007,0)+H3956))</f>
        <v/>
      </c>
    </row>
    <row r="3958" spans="1:8" s="52" customFormat="1" ht="14.25" hidden="1">
      <c r="A3958" s="45" t="str">
        <f ca="1">IF($H3958="","",INDEX([1]NKC!$A$10:$A$5007,$H3958))</f>
        <v/>
      </c>
      <c r="B3958" s="46" t="str">
        <f ca="1">IF($H3958="","",INDEX([1]NKC!$B$10:$B$5007,$H3958))</f>
        <v/>
      </c>
      <c r="C3958" s="47" t="str">
        <f ca="1">IF($H3958="","",INDEX([1]NKC!$C$10:$C$5007,$H3958))</f>
        <v/>
      </c>
      <c r="D3958" s="48" t="str">
        <f ca="1">IF(IF($H3958="","",INDEX([1]NKC!$D$10:$D$5007,$H3958))=$C$8,IF($H3958="","",INDEX([1]NKC!$E$10:$E$5007,$H3958)),IF($H3958="","",INDEX([1]NKC!$D$10:$D$5007,$H3958)))</f>
        <v/>
      </c>
      <c r="E3958" s="49" t="str">
        <f ca="1">IF(IF($H3958="","",INDEX([1]NKC!$E$10:$E$5007,$H3958))=$C$8,"",IF($H3958="","",INDEX([1]NKC!$F$10:$F$5007,$H3958)))</f>
        <v/>
      </c>
      <c r="F3958" s="55" t="str">
        <f ca="1">IF(IF($H3958="","",INDEX([1]NKC!$D$10:$D$5007,$H3958))=$C$8,"",IF($H3958="","",INDEX([1]NKC!$F$10:$F$5007,$H3958)))</f>
        <v/>
      </c>
      <c r="G3958" s="50">
        <f ca="1">IF(SUM(E3958:F3958)=0,0,$G$11+SUM(E$12:$E3958)-SUM(F$12:$F3958))</f>
        <v>0</v>
      </c>
      <c r="H3958" s="51" t="str">
        <f ca="1">IF(IF(TYPE(MATCH($C$8,OFFSET([1]NKC!$D$10,H3957,0):'[1]NKC'!$D$5007,0)+H3957)=16,"",MATCH($C$8,OFFSET([1]NKC!$D$10,H3957,0):'[1]NKC'!$D$5007,0)+H3957)&lt;IF(TYPE(MATCH($C$8,OFFSET([1]NKC!$E$10,H3957,0):'[1]NKC'!$E$5007,0)+H3957)=16,"",MATCH($C$8,OFFSET([1]NKC!$E$10,H3957,0):'[1]NKC'!$E$5007,0)+H3957),IF(TYPE(MATCH($C$8,OFFSET([1]NKC!$D$10,H3957,0):'[1]NKC'!$D$5007,0)+H3957)=16,"",MATCH($C$8,OFFSET([1]NKC!$D$10,H3957,0):'[1]NKC'!$D$5007,0)+H3957),IF(TYPE(MATCH($C$8,OFFSET([1]NKC!$E$10,H3957,0):'[1]NKC'!$E$5007,0)+H3957)=16,"",MATCH($C$8,OFFSET([1]NKC!$E$10,H3957,0):'[1]NKC'!$E$5007,0)+H3957))</f>
        <v/>
      </c>
    </row>
    <row r="3959" spans="1:8" s="52" customFormat="1" ht="14.25" hidden="1">
      <c r="A3959" s="45" t="str">
        <f ca="1">IF($H3959="","",INDEX([1]NKC!$A$10:$A$5007,$H3959))</f>
        <v/>
      </c>
      <c r="B3959" s="46" t="str">
        <f ca="1">IF($H3959="","",INDEX([1]NKC!$B$10:$B$5007,$H3959))</f>
        <v/>
      </c>
      <c r="C3959" s="47" t="str">
        <f ca="1">IF($H3959="","",INDEX([1]NKC!$C$10:$C$5007,$H3959))</f>
        <v/>
      </c>
      <c r="D3959" s="48" t="str">
        <f ca="1">IF(IF($H3959="","",INDEX([1]NKC!$D$10:$D$5007,$H3959))=$C$8,IF($H3959="","",INDEX([1]NKC!$E$10:$E$5007,$H3959)),IF($H3959="","",INDEX([1]NKC!$D$10:$D$5007,$H3959)))</f>
        <v/>
      </c>
      <c r="E3959" s="49" t="str">
        <f ca="1">IF(IF($H3959="","",INDEX([1]NKC!$E$10:$E$5007,$H3959))=$C$8,"",IF($H3959="","",INDEX([1]NKC!$F$10:$F$5007,$H3959)))</f>
        <v/>
      </c>
      <c r="F3959" s="55" t="str">
        <f ca="1">IF(IF($H3959="","",INDEX([1]NKC!$D$10:$D$5007,$H3959))=$C$8,"",IF($H3959="","",INDEX([1]NKC!$F$10:$F$5007,$H3959)))</f>
        <v/>
      </c>
      <c r="G3959" s="50">
        <f ca="1">IF(SUM(E3959:F3959)=0,0,$G$11+SUM(E$12:$E3959)-SUM(F$12:$F3959))</f>
        <v>0</v>
      </c>
      <c r="H3959" s="51" t="str">
        <f ca="1">IF(IF(TYPE(MATCH($C$8,OFFSET([1]NKC!$D$10,H3958,0):'[1]NKC'!$D$5007,0)+H3958)=16,"",MATCH($C$8,OFFSET([1]NKC!$D$10,H3958,0):'[1]NKC'!$D$5007,0)+H3958)&lt;IF(TYPE(MATCH($C$8,OFFSET([1]NKC!$E$10,H3958,0):'[1]NKC'!$E$5007,0)+H3958)=16,"",MATCH($C$8,OFFSET([1]NKC!$E$10,H3958,0):'[1]NKC'!$E$5007,0)+H3958),IF(TYPE(MATCH($C$8,OFFSET([1]NKC!$D$10,H3958,0):'[1]NKC'!$D$5007,0)+H3958)=16,"",MATCH($C$8,OFFSET([1]NKC!$D$10,H3958,0):'[1]NKC'!$D$5007,0)+H3958),IF(TYPE(MATCH($C$8,OFFSET([1]NKC!$E$10,H3958,0):'[1]NKC'!$E$5007,0)+H3958)=16,"",MATCH($C$8,OFFSET([1]NKC!$E$10,H3958,0):'[1]NKC'!$E$5007,0)+H3958))</f>
        <v/>
      </c>
    </row>
    <row r="3960" spans="1:8" s="52" customFormat="1" ht="14.25" hidden="1">
      <c r="A3960" s="45" t="str">
        <f ca="1">IF($H3960="","",INDEX([1]NKC!$A$10:$A$5007,$H3960))</f>
        <v/>
      </c>
      <c r="B3960" s="46" t="str">
        <f ca="1">IF($H3960="","",INDEX([1]NKC!$B$10:$B$5007,$H3960))</f>
        <v/>
      </c>
      <c r="C3960" s="47" t="str">
        <f ca="1">IF($H3960="","",INDEX([1]NKC!$C$10:$C$5007,$H3960))</f>
        <v/>
      </c>
      <c r="D3960" s="48" t="str">
        <f ca="1">IF(IF($H3960="","",INDEX([1]NKC!$D$10:$D$5007,$H3960))=$C$8,IF($H3960="","",INDEX([1]NKC!$E$10:$E$5007,$H3960)),IF($H3960="","",INDEX([1]NKC!$D$10:$D$5007,$H3960)))</f>
        <v/>
      </c>
      <c r="E3960" s="49" t="str">
        <f ca="1">IF(IF($H3960="","",INDEX([1]NKC!$E$10:$E$5007,$H3960))=$C$8,"",IF($H3960="","",INDEX([1]NKC!$F$10:$F$5007,$H3960)))</f>
        <v/>
      </c>
      <c r="F3960" s="55" t="str">
        <f ca="1">IF(IF($H3960="","",INDEX([1]NKC!$D$10:$D$5007,$H3960))=$C$8,"",IF($H3960="","",INDEX([1]NKC!$F$10:$F$5007,$H3960)))</f>
        <v/>
      </c>
      <c r="G3960" s="50">
        <f ca="1">IF(SUM(E3960:F3960)=0,0,$G$11+SUM(E$12:$E3960)-SUM(F$12:$F3960))</f>
        <v>0</v>
      </c>
      <c r="H3960" s="51" t="str">
        <f ca="1">IF(IF(TYPE(MATCH($C$8,OFFSET([1]NKC!$D$10,H3959,0):'[1]NKC'!$D$5007,0)+H3959)=16,"",MATCH($C$8,OFFSET([1]NKC!$D$10,H3959,0):'[1]NKC'!$D$5007,0)+H3959)&lt;IF(TYPE(MATCH($C$8,OFFSET([1]NKC!$E$10,H3959,0):'[1]NKC'!$E$5007,0)+H3959)=16,"",MATCH($C$8,OFFSET([1]NKC!$E$10,H3959,0):'[1]NKC'!$E$5007,0)+H3959),IF(TYPE(MATCH($C$8,OFFSET([1]NKC!$D$10,H3959,0):'[1]NKC'!$D$5007,0)+H3959)=16,"",MATCH($C$8,OFFSET([1]NKC!$D$10,H3959,0):'[1]NKC'!$D$5007,0)+H3959),IF(TYPE(MATCH($C$8,OFFSET([1]NKC!$E$10,H3959,0):'[1]NKC'!$E$5007,0)+H3959)=16,"",MATCH($C$8,OFFSET([1]NKC!$E$10,H3959,0):'[1]NKC'!$E$5007,0)+H3959))</f>
        <v/>
      </c>
    </row>
    <row r="3961" spans="1:8" s="52" customFormat="1" ht="14.25" hidden="1">
      <c r="A3961" s="45" t="str">
        <f ca="1">IF($H3961="","",INDEX([1]NKC!$A$10:$A$5007,$H3961))</f>
        <v/>
      </c>
      <c r="B3961" s="46" t="str">
        <f ca="1">IF($H3961="","",INDEX([1]NKC!$B$10:$B$5007,$H3961))</f>
        <v/>
      </c>
      <c r="C3961" s="47" t="str">
        <f ca="1">IF($H3961="","",INDEX([1]NKC!$C$10:$C$5007,$H3961))</f>
        <v/>
      </c>
      <c r="D3961" s="48" t="str">
        <f ca="1">IF(IF($H3961="","",INDEX([1]NKC!$D$10:$D$5007,$H3961))=$C$8,IF($H3961="","",INDEX([1]NKC!$E$10:$E$5007,$H3961)),IF($H3961="","",INDEX([1]NKC!$D$10:$D$5007,$H3961)))</f>
        <v/>
      </c>
      <c r="E3961" s="49" t="str">
        <f ca="1">IF(IF($H3961="","",INDEX([1]NKC!$E$10:$E$5007,$H3961))=$C$8,"",IF($H3961="","",INDEX([1]NKC!$F$10:$F$5007,$H3961)))</f>
        <v/>
      </c>
      <c r="F3961" s="55" t="str">
        <f ca="1">IF(IF($H3961="","",INDEX([1]NKC!$D$10:$D$5007,$H3961))=$C$8,"",IF($H3961="","",INDEX([1]NKC!$F$10:$F$5007,$H3961)))</f>
        <v/>
      </c>
      <c r="G3961" s="50">
        <f ca="1">IF(SUM(E3961:F3961)=0,0,$G$11+SUM(E$12:$E3961)-SUM(F$12:$F3961))</f>
        <v>0</v>
      </c>
      <c r="H3961" s="51" t="str">
        <f ca="1">IF(IF(TYPE(MATCH($C$8,OFFSET([1]NKC!$D$10,H3960,0):'[1]NKC'!$D$5007,0)+H3960)=16,"",MATCH($C$8,OFFSET([1]NKC!$D$10,H3960,0):'[1]NKC'!$D$5007,0)+H3960)&lt;IF(TYPE(MATCH($C$8,OFFSET([1]NKC!$E$10,H3960,0):'[1]NKC'!$E$5007,0)+H3960)=16,"",MATCH($C$8,OFFSET([1]NKC!$E$10,H3960,0):'[1]NKC'!$E$5007,0)+H3960),IF(TYPE(MATCH($C$8,OFFSET([1]NKC!$D$10,H3960,0):'[1]NKC'!$D$5007,0)+H3960)=16,"",MATCH($C$8,OFFSET([1]NKC!$D$10,H3960,0):'[1]NKC'!$D$5007,0)+H3960),IF(TYPE(MATCH($C$8,OFFSET([1]NKC!$E$10,H3960,0):'[1]NKC'!$E$5007,0)+H3960)=16,"",MATCH($C$8,OFFSET([1]NKC!$E$10,H3960,0):'[1]NKC'!$E$5007,0)+H3960))</f>
        <v/>
      </c>
    </row>
    <row r="3962" spans="1:8" s="52" customFormat="1" ht="14.25" hidden="1">
      <c r="A3962" s="45" t="str">
        <f ca="1">IF($H3962="","",INDEX([1]NKC!$A$10:$A$5007,$H3962))</f>
        <v/>
      </c>
      <c r="B3962" s="46" t="str">
        <f ca="1">IF($H3962="","",INDEX([1]NKC!$B$10:$B$5007,$H3962))</f>
        <v/>
      </c>
      <c r="C3962" s="47" t="str">
        <f ca="1">IF($H3962="","",INDEX([1]NKC!$C$10:$C$5007,$H3962))</f>
        <v/>
      </c>
      <c r="D3962" s="48" t="str">
        <f ca="1">IF(IF($H3962="","",INDEX([1]NKC!$D$10:$D$5007,$H3962))=$C$8,IF($H3962="","",INDEX([1]NKC!$E$10:$E$5007,$H3962)),IF($H3962="","",INDEX([1]NKC!$D$10:$D$5007,$H3962)))</f>
        <v/>
      </c>
      <c r="E3962" s="49" t="str">
        <f ca="1">IF(IF($H3962="","",INDEX([1]NKC!$E$10:$E$5007,$H3962))=$C$8,"",IF($H3962="","",INDEX([1]NKC!$F$10:$F$5007,$H3962)))</f>
        <v/>
      </c>
      <c r="F3962" s="55" t="str">
        <f ca="1">IF(IF($H3962="","",INDEX([1]NKC!$D$10:$D$5007,$H3962))=$C$8,"",IF($H3962="","",INDEX([1]NKC!$F$10:$F$5007,$H3962)))</f>
        <v/>
      </c>
      <c r="G3962" s="50">
        <f ca="1">IF(SUM(E3962:F3962)=0,0,$G$11+SUM(E$12:$E3962)-SUM(F$12:$F3962))</f>
        <v>0</v>
      </c>
      <c r="H3962" s="51" t="str">
        <f ca="1">IF(IF(TYPE(MATCH($C$8,OFFSET([1]NKC!$D$10,H3961,0):'[1]NKC'!$D$5007,0)+H3961)=16,"",MATCH($C$8,OFFSET([1]NKC!$D$10,H3961,0):'[1]NKC'!$D$5007,0)+H3961)&lt;IF(TYPE(MATCH($C$8,OFFSET([1]NKC!$E$10,H3961,0):'[1]NKC'!$E$5007,0)+H3961)=16,"",MATCH($C$8,OFFSET([1]NKC!$E$10,H3961,0):'[1]NKC'!$E$5007,0)+H3961),IF(TYPE(MATCH($C$8,OFFSET([1]NKC!$D$10,H3961,0):'[1]NKC'!$D$5007,0)+H3961)=16,"",MATCH($C$8,OFFSET([1]NKC!$D$10,H3961,0):'[1]NKC'!$D$5007,0)+H3961),IF(TYPE(MATCH($C$8,OFFSET([1]NKC!$E$10,H3961,0):'[1]NKC'!$E$5007,0)+H3961)=16,"",MATCH($C$8,OFFSET([1]NKC!$E$10,H3961,0):'[1]NKC'!$E$5007,0)+H3961))</f>
        <v/>
      </c>
    </row>
    <row r="3963" spans="1:8" s="52" customFormat="1" ht="14.25" hidden="1">
      <c r="A3963" s="45" t="str">
        <f ca="1">IF($H3963="","",INDEX([1]NKC!$A$10:$A$5007,$H3963))</f>
        <v/>
      </c>
      <c r="B3963" s="46" t="str">
        <f ca="1">IF($H3963="","",INDEX([1]NKC!$B$10:$B$5007,$H3963))</f>
        <v/>
      </c>
      <c r="C3963" s="47" t="str">
        <f ca="1">IF($H3963="","",INDEX([1]NKC!$C$10:$C$5007,$H3963))</f>
        <v/>
      </c>
      <c r="D3963" s="48" t="str">
        <f ca="1">IF(IF($H3963="","",INDEX([1]NKC!$D$10:$D$5007,$H3963))=$C$8,IF($H3963="","",INDEX([1]NKC!$E$10:$E$5007,$H3963)),IF($H3963="","",INDEX([1]NKC!$D$10:$D$5007,$H3963)))</f>
        <v/>
      </c>
      <c r="E3963" s="49" t="str">
        <f ca="1">IF(IF($H3963="","",INDEX([1]NKC!$E$10:$E$5007,$H3963))=$C$8,"",IF($H3963="","",INDEX([1]NKC!$F$10:$F$5007,$H3963)))</f>
        <v/>
      </c>
      <c r="F3963" s="55" t="str">
        <f ca="1">IF(IF($H3963="","",INDEX([1]NKC!$D$10:$D$5007,$H3963))=$C$8,"",IF($H3963="","",INDEX([1]NKC!$F$10:$F$5007,$H3963)))</f>
        <v/>
      </c>
      <c r="G3963" s="50">
        <f ca="1">IF(SUM(E3963:F3963)=0,0,$G$11+SUM(E$12:$E3963)-SUM(F$12:$F3963))</f>
        <v>0</v>
      </c>
      <c r="H3963" s="51" t="str">
        <f ca="1">IF(IF(TYPE(MATCH($C$8,OFFSET([1]NKC!$D$10,H3962,0):'[1]NKC'!$D$5007,0)+H3962)=16,"",MATCH($C$8,OFFSET([1]NKC!$D$10,H3962,0):'[1]NKC'!$D$5007,0)+H3962)&lt;IF(TYPE(MATCH($C$8,OFFSET([1]NKC!$E$10,H3962,0):'[1]NKC'!$E$5007,0)+H3962)=16,"",MATCH($C$8,OFFSET([1]NKC!$E$10,H3962,0):'[1]NKC'!$E$5007,0)+H3962),IF(TYPE(MATCH($C$8,OFFSET([1]NKC!$D$10,H3962,0):'[1]NKC'!$D$5007,0)+H3962)=16,"",MATCH($C$8,OFFSET([1]NKC!$D$10,H3962,0):'[1]NKC'!$D$5007,0)+H3962),IF(TYPE(MATCH($C$8,OFFSET([1]NKC!$E$10,H3962,0):'[1]NKC'!$E$5007,0)+H3962)=16,"",MATCH($C$8,OFFSET([1]NKC!$E$10,H3962,0):'[1]NKC'!$E$5007,0)+H3962))</f>
        <v/>
      </c>
    </row>
    <row r="3964" spans="1:8" s="52" customFormat="1" ht="14.25" hidden="1">
      <c r="A3964" s="45" t="str">
        <f ca="1">IF($H3964="","",INDEX([1]NKC!$A$10:$A$5007,$H3964))</f>
        <v/>
      </c>
      <c r="B3964" s="46" t="str">
        <f ca="1">IF($H3964="","",INDEX([1]NKC!$B$10:$B$5007,$H3964))</f>
        <v/>
      </c>
      <c r="C3964" s="47" t="str">
        <f ca="1">IF($H3964="","",INDEX([1]NKC!$C$10:$C$5007,$H3964))</f>
        <v/>
      </c>
      <c r="D3964" s="48" t="str">
        <f ca="1">IF(IF($H3964="","",INDEX([1]NKC!$D$10:$D$5007,$H3964))=$C$8,IF($H3964="","",INDEX([1]NKC!$E$10:$E$5007,$H3964)),IF($H3964="","",INDEX([1]NKC!$D$10:$D$5007,$H3964)))</f>
        <v/>
      </c>
      <c r="E3964" s="49" t="str">
        <f ca="1">IF(IF($H3964="","",INDEX([1]NKC!$E$10:$E$5007,$H3964))=$C$8,"",IF($H3964="","",INDEX([1]NKC!$F$10:$F$5007,$H3964)))</f>
        <v/>
      </c>
      <c r="F3964" s="55" t="str">
        <f ca="1">IF(IF($H3964="","",INDEX([1]NKC!$D$10:$D$5007,$H3964))=$C$8,"",IF($H3964="","",INDEX([1]NKC!$F$10:$F$5007,$H3964)))</f>
        <v/>
      </c>
      <c r="G3964" s="50">
        <f ca="1">IF(SUM(E3964:F3964)=0,0,$G$11+SUM(E$12:$E3964)-SUM(F$12:$F3964))</f>
        <v>0</v>
      </c>
      <c r="H3964" s="51" t="str">
        <f ca="1">IF(IF(TYPE(MATCH($C$8,OFFSET([1]NKC!$D$10,H3963,0):'[1]NKC'!$D$5007,0)+H3963)=16,"",MATCH($C$8,OFFSET([1]NKC!$D$10,H3963,0):'[1]NKC'!$D$5007,0)+H3963)&lt;IF(TYPE(MATCH($C$8,OFFSET([1]NKC!$E$10,H3963,0):'[1]NKC'!$E$5007,0)+H3963)=16,"",MATCH($C$8,OFFSET([1]NKC!$E$10,H3963,0):'[1]NKC'!$E$5007,0)+H3963),IF(TYPE(MATCH($C$8,OFFSET([1]NKC!$D$10,H3963,0):'[1]NKC'!$D$5007,0)+H3963)=16,"",MATCH($C$8,OFFSET([1]NKC!$D$10,H3963,0):'[1]NKC'!$D$5007,0)+H3963),IF(TYPE(MATCH($C$8,OFFSET([1]NKC!$E$10,H3963,0):'[1]NKC'!$E$5007,0)+H3963)=16,"",MATCH($C$8,OFFSET([1]NKC!$E$10,H3963,0):'[1]NKC'!$E$5007,0)+H3963))</f>
        <v/>
      </c>
    </row>
    <row r="3965" spans="1:8" s="52" customFormat="1" ht="14.25" hidden="1">
      <c r="A3965" s="45" t="str">
        <f ca="1">IF($H3965="","",INDEX([1]NKC!$A$10:$A$5007,$H3965))</f>
        <v/>
      </c>
      <c r="B3965" s="46" t="str">
        <f ca="1">IF($H3965="","",INDEX([1]NKC!$B$10:$B$5007,$H3965))</f>
        <v/>
      </c>
      <c r="C3965" s="47" t="str">
        <f ca="1">IF($H3965="","",INDEX([1]NKC!$C$10:$C$5007,$H3965))</f>
        <v/>
      </c>
      <c r="D3965" s="48" t="str">
        <f ca="1">IF(IF($H3965="","",INDEX([1]NKC!$D$10:$D$5007,$H3965))=$C$8,IF($H3965="","",INDEX([1]NKC!$E$10:$E$5007,$H3965)),IF($H3965="","",INDEX([1]NKC!$D$10:$D$5007,$H3965)))</f>
        <v/>
      </c>
      <c r="E3965" s="49" t="str">
        <f ca="1">IF(IF($H3965="","",INDEX([1]NKC!$E$10:$E$5007,$H3965))=$C$8,"",IF($H3965="","",INDEX([1]NKC!$F$10:$F$5007,$H3965)))</f>
        <v/>
      </c>
      <c r="F3965" s="55" t="str">
        <f ca="1">IF(IF($H3965="","",INDEX([1]NKC!$D$10:$D$5007,$H3965))=$C$8,"",IF($H3965="","",INDEX([1]NKC!$F$10:$F$5007,$H3965)))</f>
        <v/>
      </c>
      <c r="G3965" s="50">
        <f ca="1">IF(SUM(E3965:F3965)=0,0,$G$11+SUM(E$12:$E3965)-SUM(F$12:$F3965))</f>
        <v>0</v>
      </c>
      <c r="H3965" s="51" t="str">
        <f ca="1">IF(IF(TYPE(MATCH($C$8,OFFSET([1]NKC!$D$10,H3964,0):'[1]NKC'!$D$5007,0)+H3964)=16,"",MATCH($C$8,OFFSET([1]NKC!$D$10,H3964,0):'[1]NKC'!$D$5007,0)+H3964)&lt;IF(TYPE(MATCH($C$8,OFFSET([1]NKC!$E$10,H3964,0):'[1]NKC'!$E$5007,0)+H3964)=16,"",MATCH($C$8,OFFSET([1]NKC!$E$10,H3964,0):'[1]NKC'!$E$5007,0)+H3964),IF(TYPE(MATCH($C$8,OFFSET([1]NKC!$D$10,H3964,0):'[1]NKC'!$D$5007,0)+H3964)=16,"",MATCH($C$8,OFFSET([1]NKC!$D$10,H3964,0):'[1]NKC'!$D$5007,0)+H3964),IF(TYPE(MATCH($C$8,OFFSET([1]NKC!$E$10,H3964,0):'[1]NKC'!$E$5007,0)+H3964)=16,"",MATCH($C$8,OFFSET([1]NKC!$E$10,H3964,0):'[1]NKC'!$E$5007,0)+H3964))</f>
        <v/>
      </c>
    </row>
    <row r="3966" spans="1:8" s="52" customFormat="1" ht="14.25" hidden="1">
      <c r="A3966" s="45" t="str">
        <f ca="1">IF($H3966="","",INDEX([1]NKC!$A$10:$A$5007,$H3966))</f>
        <v/>
      </c>
      <c r="B3966" s="46" t="str">
        <f ca="1">IF($H3966="","",INDEX([1]NKC!$B$10:$B$5007,$H3966))</f>
        <v/>
      </c>
      <c r="C3966" s="47" t="str">
        <f ca="1">IF($H3966="","",INDEX([1]NKC!$C$10:$C$5007,$H3966))</f>
        <v/>
      </c>
      <c r="D3966" s="48" t="str">
        <f ca="1">IF(IF($H3966="","",INDEX([1]NKC!$D$10:$D$5007,$H3966))=$C$8,IF($H3966="","",INDEX([1]NKC!$E$10:$E$5007,$H3966)),IF($H3966="","",INDEX([1]NKC!$D$10:$D$5007,$H3966)))</f>
        <v/>
      </c>
      <c r="E3966" s="49" t="str">
        <f ca="1">IF(IF($H3966="","",INDEX([1]NKC!$E$10:$E$5007,$H3966))=$C$8,"",IF($H3966="","",INDEX([1]NKC!$F$10:$F$5007,$H3966)))</f>
        <v/>
      </c>
      <c r="F3966" s="55" t="str">
        <f ca="1">IF(IF($H3966="","",INDEX([1]NKC!$D$10:$D$5007,$H3966))=$C$8,"",IF($H3966="","",INDEX([1]NKC!$F$10:$F$5007,$H3966)))</f>
        <v/>
      </c>
      <c r="G3966" s="50">
        <f ca="1">IF(SUM(E3966:F3966)=0,0,$G$11+SUM(E$12:$E3966)-SUM(F$12:$F3966))</f>
        <v>0</v>
      </c>
      <c r="H3966" s="51" t="str">
        <f ca="1">IF(IF(TYPE(MATCH($C$8,OFFSET([1]NKC!$D$10,H3965,0):'[1]NKC'!$D$5007,0)+H3965)=16,"",MATCH($C$8,OFFSET([1]NKC!$D$10,H3965,0):'[1]NKC'!$D$5007,0)+H3965)&lt;IF(TYPE(MATCH($C$8,OFFSET([1]NKC!$E$10,H3965,0):'[1]NKC'!$E$5007,0)+H3965)=16,"",MATCH($C$8,OFFSET([1]NKC!$E$10,H3965,0):'[1]NKC'!$E$5007,0)+H3965),IF(TYPE(MATCH($C$8,OFFSET([1]NKC!$D$10,H3965,0):'[1]NKC'!$D$5007,0)+H3965)=16,"",MATCH($C$8,OFFSET([1]NKC!$D$10,H3965,0):'[1]NKC'!$D$5007,0)+H3965),IF(TYPE(MATCH($C$8,OFFSET([1]NKC!$E$10,H3965,0):'[1]NKC'!$E$5007,0)+H3965)=16,"",MATCH($C$8,OFFSET([1]NKC!$E$10,H3965,0):'[1]NKC'!$E$5007,0)+H3965))</f>
        <v/>
      </c>
    </row>
    <row r="3967" spans="1:8" s="52" customFormat="1" ht="14.25" hidden="1">
      <c r="A3967" s="45" t="str">
        <f ca="1">IF($H3967="","",INDEX([1]NKC!$A$10:$A$5007,$H3967))</f>
        <v/>
      </c>
      <c r="B3967" s="46" t="str">
        <f ca="1">IF($H3967="","",INDEX([1]NKC!$B$10:$B$5007,$H3967))</f>
        <v/>
      </c>
      <c r="C3967" s="47" t="str">
        <f ca="1">IF($H3967="","",INDEX([1]NKC!$C$10:$C$5007,$H3967))</f>
        <v/>
      </c>
      <c r="D3967" s="48" t="str">
        <f ca="1">IF(IF($H3967="","",INDEX([1]NKC!$D$10:$D$5007,$H3967))=$C$8,IF($H3967="","",INDEX([1]NKC!$E$10:$E$5007,$H3967)),IF($H3967="","",INDEX([1]NKC!$D$10:$D$5007,$H3967)))</f>
        <v/>
      </c>
      <c r="E3967" s="49" t="str">
        <f ca="1">IF(IF($H3967="","",INDEX([1]NKC!$E$10:$E$5007,$H3967))=$C$8,"",IF($H3967="","",INDEX([1]NKC!$F$10:$F$5007,$H3967)))</f>
        <v/>
      </c>
      <c r="F3967" s="55" t="str">
        <f ca="1">IF(IF($H3967="","",INDEX([1]NKC!$D$10:$D$5007,$H3967))=$C$8,"",IF($H3967="","",INDEX([1]NKC!$F$10:$F$5007,$H3967)))</f>
        <v/>
      </c>
      <c r="G3967" s="50">
        <f ca="1">IF(SUM(E3967:F3967)=0,0,$G$11+SUM(E$12:$E3967)-SUM(F$12:$F3967))</f>
        <v>0</v>
      </c>
      <c r="H3967" s="51" t="str">
        <f ca="1">IF(IF(TYPE(MATCH($C$8,OFFSET([1]NKC!$D$10,H3966,0):'[1]NKC'!$D$5007,0)+H3966)=16,"",MATCH($C$8,OFFSET([1]NKC!$D$10,H3966,0):'[1]NKC'!$D$5007,0)+H3966)&lt;IF(TYPE(MATCH($C$8,OFFSET([1]NKC!$E$10,H3966,0):'[1]NKC'!$E$5007,0)+H3966)=16,"",MATCH($C$8,OFFSET([1]NKC!$E$10,H3966,0):'[1]NKC'!$E$5007,0)+H3966),IF(TYPE(MATCH($C$8,OFFSET([1]NKC!$D$10,H3966,0):'[1]NKC'!$D$5007,0)+H3966)=16,"",MATCH($C$8,OFFSET([1]NKC!$D$10,H3966,0):'[1]NKC'!$D$5007,0)+H3966),IF(TYPE(MATCH($C$8,OFFSET([1]NKC!$E$10,H3966,0):'[1]NKC'!$E$5007,0)+H3966)=16,"",MATCH($C$8,OFFSET([1]NKC!$E$10,H3966,0):'[1]NKC'!$E$5007,0)+H3966))</f>
        <v/>
      </c>
    </row>
    <row r="3968" spans="1:8" s="52" customFormat="1" ht="14.25" hidden="1">
      <c r="A3968" s="45" t="str">
        <f ca="1">IF($H3968="","",INDEX([1]NKC!$A$10:$A$5007,$H3968))</f>
        <v/>
      </c>
      <c r="B3968" s="46" t="str">
        <f ca="1">IF($H3968="","",INDEX([1]NKC!$B$10:$B$5007,$H3968))</f>
        <v/>
      </c>
      <c r="C3968" s="47" t="str">
        <f ca="1">IF($H3968="","",INDEX([1]NKC!$C$10:$C$5007,$H3968))</f>
        <v/>
      </c>
      <c r="D3968" s="48" t="str">
        <f ca="1">IF(IF($H3968="","",INDEX([1]NKC!$D$10:$D$5007,$H3968))=$C$8,IF($H3968="","",INDEX([1]NKC!$E$10:$E$5007,$H3968)),IF($H3968="","",INDEX([1]NKC!$D$10:$D$5007,$H3968)))</f>
        <v/>
      </c>
      <c r="E3968" s="49" t="str">
        <f ca="1">IF(IF($H3968="","",INDEX([1]NKC!$E$10:$E$5007,$H3968))=$C$8,"",IF($H3968="","",INDEX([1]NKC!$F$10:$F$5007,$H3968)))</f>
        <v/>
      </c>
      <c r="F3968" s="55" t="str">
        <f ca="1">IF(IF($H3968="","",INDEX([1]NKC!$D$10:$D$5007,$H3968))=$C$8,"",IF($H3968="","",INDEX([1]NKC!$F$10:$F$5007,$H3968)))</f>
        <v/>
      </c>
      <c r="G3968" s="50">
        <f ca="1">IF(SUM(E3968:F3968)=0,0,$G$11+SUM(E$12:$E3968)-SUM(F$12:$F3968))</f>
        <v>0</v>
      </c>
      <c r="H3968" s="51" t="str">
        <f ca="1">IF(IF(TYPE(MATCH($C$8,OFFSET([1]NKC!$D$10,H3967,0):'[1]NKC'!$D$5007,0)+H3967)=16,"",MATCH($C$8,OFFSET([1]NKC!$D$10,H3967,0):'[1]NKC'!$D$5007,0)+H3967)&lt;IF(TYPE(MATCH($C$8,OFFSET([1]NKC!$E$10,H3967,0):'[1]NKC'!$E$5007,0)+H3967)=16,"",MATCH($C$8,OFFSET([1]NKC!$E$10,H3967,0):'[1]NKC'!$E$5007,0)+H3967),IF(TYPE(MATCH($C$8,OFFSET([1]NKC!$D$10,H3967,0):'[1]NKC'!$D$5007,0)+H3967)=16,"",MATCH($C$8,OFFSET([1]NKC!$D$10,H3967,0):'[1]NKC'!$D$5007,0)+H3967),IF(TYPE(MATCH($C$8,OFFSET([1]NKC!$E$10,H3967,0):'[1]NKC'!$E$5007,0)+H3967)=16,"",MATCH($C$8,OFFSET([1]NKC!$E$10,H3967,0):'[1]NKC'!$E$5007,0)+H3967))</f>
        <v/>
      </c>
    </row>
    <row r="3969" spans="1:8" s="52" customFormat="1" ht="14.25" hidden="1">
      <c r="A3969" s="45" t="str">
        <f ca="1">IF($H3969="","",INDEX([1]NKC!$A$10:$A$5007,$H3969))</f>
        <v/>
      </c>
      <c r="B3969" s="46" t="str">
        <f ca="1">IF($H3969="","",INDEX([1]NKC!$B$10:$B$5007,$H3969))</f>
        <v/>
      </c>
      <c r="C3969" s="47" t="str">
        <f ca="1">IF($H3969="","",INDEX([1]NKC!$C$10:$C$5007,$H3969))</f>
        <v/>
      </c>
      <c r="D3969" s="48" t="str">
        <f ca="1">IF(IF($H3969="","",INDEX([1]NKC!$D$10:$D$5007,$H3969))=$C$8,IF($H3969="","",INDEX([1]NKC!$E$10:$E$5007,$H3969)),IF($H3969="","",INDEX([1]NKC!$D$10:$D$5007,$H3969)))</f>
        <v/>
      </c>
      <c r="E3969" s="49" t="str">
        <f ca="1">IF(IF($H3969="","",INDEX([1]NKC!$E$10:$E$5007,$H3969))=$C$8,"",IF($H3969="","",INDEX([1]NKC!$F$10:$F$5007,$H3969)))</f>
        <v/>
      </c>
      <c r="F3969" s="55" t="str">
        <f ca="1">IF(IF($H3969="","",INDEX([1]NKC!$D$10:$D$5007,$H3969))=$C$8,"",IF($H3969="","",INDEX([1]NKC!$F$10:$F$5007,$H3969)))</f>
        <v/>
      </c>
      <c r="G3969" s="50">
        <f ca="1">IF(SUM(E3969:F3969)=0,0,$G$11+SUM(E$12:$E3969)-SUM(F$12:$F3969))</f>
        <v>0</v>
      </c>
      <c r="H3969" s="51" t="str">
        <f ca="1">IF(IF(TYPE(MATCH($C$8,OFFSET([1]NKC!$D$10,H3968,0):'[1]NKC'!$D$5007,0)+H3968)=16,"",MATCH($C$8,OFFSET([1]NKC!$D$10,H3968,0):'[1]NKC'!$D$5007,0)+H3968)&lt;IF(TYPE(MATCH($C$8,OFFSET([1]NKC!$E$10,H3968,0):'[1]NKC'!$E$5007,0)+H3968)=16,"",MATCH($C$8,OFFSET([1]NKC!$E$10,H3968,0):'[1]NKC'!$E$5007,0)+H3968),IF(TYPE(MATCH($C$8,OFFSET([1]NKC!$D$10,H3968,0):'[1]NKC'!$D$5007,0)+H3968)=16,"",MATCH($C$8,OFFSET([1]NKC!$D$10,H3968,0):'[1]NKC'!$D$5007,0)+H3968),IF(TYPE(MATCH($C$8,OFFSET([1]NKC!$E$10,H3968,0):'[1]NKC'!$E$5007,0)+H3968)=16,"",MATCH($C$8,OFFSET([1]NKC!$E$10,H3968,0):'[1]NKC'!$E$5007,0)+H3968))</f>
        <v/>
      </c>
    </row>
    <row r="3970" spans="1:8" s="52" customFormat="1" ht="14.25" hidden="1">
      <c r="A3970" s="45" t="str">
        <f ca="1">IF($H3970="","",INDEX([1]NKC!$A$10:$A$5007,$H3970))</f>
        <v/>
      </c>
      <c r="B3970" s="46" t="str">
        <f ca="1">IF($H3970="","",INDEX([1]NKC!$B$10:$B$5007,$H3970))</f>
        <v/>
      </c>
      <c r="C3970" s="47" t="str">
        <f ca="1">IF($H3970="","",INDEX([1]NKC!$C$10:$C$5007,$H3970))</f>
        <v/>
      </c>
      <c r="D3970" s="48" t="str">
        <f ca="1">IF(IF($H3970="","",INDEX([1]NKC!$D$10:$D$5007,$H3970))=$C$8,IF($H3970="","",INDEX([1]NKC!$E$10:$E$5007,$H3970)),IF($H3970="","",INDEX([1]NKC!$D$10:$D$5007,$H3970)))</f>
        <v/>
      </c>
      <c r="E3970" s="49" t="str">
        <f ca="1">IF(IF($H3970="","",INDEX([1]NKC!$E$10:$E$5007,$H3970))=$C$8,"",IF($H3970="","",INDEX([1]NKC!$F$10:$F$5007,$H3970)))</f>
        <v/>
      </c>
      <c r="F3970" s="55" t="str">
        <f ca="1">IF(IF($H3970="","",INDEX([1]NKC!$D$10:$D$5007,$H3970))=$C$8,"",IF($H3970="","",INDEX([1]NKC!$F$10:$F$5007,$H3970)))</f>
        <v/>
      </c>
      <c r="G3970" s="50">
        <f ca="1">IF(SUM(E3970:F3970)=0,0,$G$11+SUM(E$12:$E3970)-SUM(F$12:$F3970))</f>
        <v>0</v>
      </c>
      <c r="H3970" s="51" t="str">
        <f ca="1">IF(IF(TYPE(MATCH($C$8,OFFSET([1]NKC!$D$10,H3969,0):'[1]NKC'!$D$5007,0)+H3969)=16,"",MATCH($C$8,OFFSET([1]NKC!$D$10,H3969,0):'[1]NKC'!$D$5007,0)+H3969)&lt;IF(TYPE(MATCH($C$8,OFFSET([1]NKC!$E$10,H3969,0):'[1]NKC'!$E$5007,0)+H3969)=16,"",MATCH($C$8,OFFSET([1]NKC!$E$10,H3969,0):'[1]NKC'!$E$5007,0)+H3969),IF(TYPE(MATCH($C$8,OFFSET([1]NKC!$D$10,H3969,0):'[1]NKC'!$D$5007,0)+H3969)=16,"",MATCH($C$8,OFFSET([1]NKC!$D$10,H3969,0):'[1]NKC'!$D$5007,0)+H3969),IF(TYPE(MATCH($C$8,OFFSET([1]NKC!$E$10,H3969,0):'[1]NKC'!$E$5007,0)+H3969)=16,"",MATCH($C$8,OFFSET([1]NKC!$E$10,H3969,0):'[1]NKC'!$E$5007,0)+H3969))</f>
        <v/>
      </c>
    </row>
    <row r="3971" spans="1:8" s="52" customFormat="1" ht="14.25" hidden="1">
      <c r="A3971" s="45" t="str">
        <f ca="1">IF($H3971="","",INDEX([1]NKC!$A$10:$A$5007,$H3971))</f>
        <v/>
      </c>
      <c r="B3971" s="46" t="str">
        <f ca="1">IF($H3971="","",INDEX([1]NKC!$B$10:$B$5007,$H3971))</f>
        <v/>
      </c>
      <c r="C3971" s="47" t="str">
        <f ca="1">IF($H3971="","",INDEX([1]NKC!$C$10:$C$5007,$H3971))</f>
        <v/>
      </c>
      <c r="D3971" s="48" t="str">
        <f ca="1">IF(IF($H3971="","",INDEX([1]NKC!$D$10:$D$5007,$H3971))=$C$8,IF($H3971="","",INDEX([1]NKC!$E$10:$E$5007,$H3971)),IF($H3971="","",INDEX([1]NKC!$D$10:$D$5007,$H3971)))</f>
        <v/>
      </c>
      <c r="E3971" s="49" t="str">
        <f ca="1">IF(IF($H3971="","",INDEX([1]NKC!$E$10:$E$5007,$H3971))=$C$8,"",IF($H3971="","",INDEX([1]NKC!$F$10:$F$5007,$H3971)))</f>
        <v/>
      </c>
      <c r="F3971" s="55" t="str">
        <f ca="1">IF(IF($H3971="","",INDEX([1]NKC!$D$10:$D$5007,$H3971))=$C$8,"",IF($H3971="","",INDEX([1]NKC!$F$10:$F$5007,$H3971)))</f>
        <v/>
      </c>
      <c r="G3971" s="50">
        <f ca="1">IF(SUM(E3971:F3971)=0,0,$G$11+SUM(E$12:$E3971)-SUM(F$12:$F3971))</f>
        <v>0</v>
      </c>
      <c r="H3971" s="51" t="str">
        <f ca="1">IF(IF(TYPE(MATCH($C$8,OFFSET([1]NKC!$D$10,H3970,0):'[1]NKC'!$D$5007,0)+H3970)=16,"",MATCH($C$8,OFFSET([1]NKC!$D$10,H3970,0):'[1]NKC'!$D$5007,0)+H3970)&lt;IF(TYPE(MATCH($C$8,OFFSET([1]NKC!$E$10,H3970,0):'[1]NKC'!$E$5007,0)+H3970)=16,"",MATCH($C$8,OFFSET([1]NKC!$E$10,H3970,0):'[1]NKC'!$E$5007,0)+H3970),IF(TYPE(MATCH($C$8,OFFSET([1]NKC!$D$10,H3970,0):'[1]NKC'!$D$5007,0)+H3970)=16,"",MATCH($C$8,OFFSET([1]NKC!$D$10,H3970,0):'[1]NKC'!$D$5007,0)+H3970),IF(TYPE(MATCH($C$8,OFFSET([1]NKC!$E$10,H3970,0):'[1]NKC'!$E$5007,0)+H3970)=16,"",MATCH($C$8,OFFSET([1]NKC!$E$10,H3970,0):'[1]NKC'!$E$5007,0)+H3970))</f>
        <v/>
      </c>
    </row>
    <row r="3972" spans="1:8" s="52" customFormat="1" ht="14.25" hidden="1">
      <c r="A3972" s="45" t="str">
        <f ca="1">IF($H3972="","",INDEX([1]NKC!$A$10:$A$5007,$H3972))</f>
        <v/>
      </c>
      <c r="B3972" s="46" t="str">
        <f ca="1">IF($H3972="","",INDEX([1]NKC!$B$10:$B$5007,$H3972))</f>
        <v/>
      </c>
      <c r="C3972" s="47" t="str">
        <f ca="1">IF($H3972="","",INDEX([1]NKC!$C$10:$C$5007,$H3972))</f>
        <v/>
      </c>
      <c r="D3972" s="48" t="str">
        <f ca="1">IF(IF($H3972="","",INDEX([1]NKC!$D$10:$D$5007,$H3972))=$C$8,IF($H3972="","",INDEX([1]NKC!$E$10:$E$5007,$H3972)),IF($H3972="","",INDEX([1]NKC!$D$10:$D$5007,$H3972)))</f>
        <v/>
      </c>
      <c r="E3972" s="49" t="str">
        <f ca="1">IF(IF($H3972="","",INDEX([1]NKC!$E$10:$E$5007,$H3972))=$C$8,"",IF($H3972="","",INDEX([1]NKC!$F$10:$F$5007,$H3972)))</f>
        <v/>
      </c>
      <c r="F3972" s="55" t="str">
        <f ca="1">IF(IF($H3972="","",INDEX([1]NKC!$D$10:$D$5007,$H3972))=$C$8,"",IF($H3972="","",INDEX([1]NKC!$F$10:$F$5007,$H3972)))</f>
        <v/>
      </c>
      <c r="G3972" s="50">
        <f ca="1">IF(SUM(E3972:F3972)=0,0,$G$11+SUM(E$12:$E3972)-SUM(F$12:$F3972))</f>
        <v>0</v>
      </c>
      <c r="H3972" s="51" t="str">
        <f ca="1">IF(IF(TYPE(MATCH($C$8,OFFSET([1]NKC!$D$10,H3971,0):'[1]NKC'!$D$5007,0)+H3971)=16,"",MATCH($C$8,OFFSET([1]NKC!$D$10,H3971,0):'[1]NKC'!$D$5007,0)+H3971)&lt;IF(TYPE(MATCH($C$8,OFFSET([1]NKC!$E$10,H3971,0):'[1]NKC'!$E$5007,0)+H3971)=16,"",MATCH($C$8,OFFSET([1]NKC!$E$10,H3971,0):'[1]NKC'!$E$5007,0)+H3971),IF(TYPE(MATCH($C$8,OFFSET([1]NKC!$D$10,H3971,0):'[1]NKC'!$D$5007,0)+H3971)=16,"",MATCH($C$8,OFFSET([1]NKC!$D$10,H3971,0):'[1]NKC'!$D$5007,0)+H3971),IF(TYPE(MATCH($C$8,OFFSET([1]NKC!$E$10,H3971,0):'[1]NKC'!$E$5007,0)+H3971)=16,"",MATCH($C$8,OFFSET([1]NKC!$E$10,H3971,0):'[1]NKC'!$E$5007,0)+H3971))</f>
        <v/>
      </c>
    </row>
    <row r="3973" spans="1:8" s="52" customFormat="1" ht="14.25" hidden="1">
      <c r="A3973" s="45" t="str">
        <f ca="1">IF($H3973="","",INDEX([1]NKC!$A$10:$A$5007,$H3973))</f>
        <v/>
      </c>
      <c r="B3973" s="46" t="str">
        <f ca="1">IF($H3973="","",INDEX([1]NKC!$B$10:$B$5007,$H3973))</f>
        <v/>
      </c>
      <c r="C3973" s="47" t="str">
        <f ca="1">IF($H3973="","",INDEX([1]NKC!$C$10:$C$5007,$H3973))</f>
        <v/>
      </c>
      <c r="D3973" s="48" t="str">
        <f ca="1">IF(IF($H3973="","",INDEX([1]NKC!$D$10:$D$5007,$H3973))=$C$8,IF($H3973="","",INDEX([1]NKC!$E$10:$E$5007,$H3973)),IF($H3973="","",INDEX([1]NKC!$D$10:$D$5007,$H3973)))</f>
        <v/>
      </c>
      <c r="E3973" s="49" t="str">
        <f ca="1">IF(IF($H3973="","",INDEX([1]NKC!$E$10:$E$5007,$H3973))=$C$8,"",IF($H3973="","",INDEX([1]NKC!$F$10:$F$5007,$H3973)))</f>
        <v/>
      </c>
      <c r="F3973" s="55" t="str">
        <f ca="1">IF(IF($H3973="","",INDEX([1]NKC!$D$10:$D$5007,$H3973))=$C$8,"",IF($H3973="","",INDEX([1]NKC!$F$10:$F$5007,$H3973)))</f>
        <v/>
      </c>
      <c r="G3973" s="50">
        <f ca="1">IF(SUM(E3973:F3973)=0,0,$G$11+SUM(E$12:$E3973)-SUM(F$12:$F3973))</f>
        <v>0</v>
      </c>
      <c r="H3973" s="51" t="str">
        <f ca="1">IF(IF(TYPE(MATCH($C$8,OFFSET([1]NKC!$D$10,H3972,0):'[1]NKC'!$D$5007,0)+H3972)=16,"",MATCH($C$8,OFFSET([1]NKC!$D$10,H3972,0):'[1]NKC'!$D$5007,0)+H3972)&lt;IF(TYPE(MATCH($C$8,OFFSET([1]NKC!$E$10,H3972,0):'[1]NKC'!$E$5007,0)+H3972)=16,"",MATCH($C$8,OFFSET([1]NKC!$E$10,H3972,0):'[1]NKC'!$E$5007,0)+H3972),IF(TYPE(MATCH($C$8,OFFSET([1]NKC!$D$10,H3972,0):'[1]NKC'!$D$5007,0)+H3972)=16,"",MATCH($C$8,OFFSET([1]NKC!$D$10,H3972,0):'[1]NKC'!$D$5007,0)+H3972),IF(TYPE(MATCH($C$8,OFFSET([1]NKC!$E$10,H3972,0):'[1]NKC'!$E$5007,0)+H3972)=16,"",MATCH($C$8,OFFSET([1]NKC!$E$10,H3972,0):'[1]NKC'!$E$5007,0)+H3972))</f>
        <v/>
      </c>
    </row>
    <row r="3974" spans="1:8" s="52" customFormat="1" ht="14.25" hidden="1">
      <c r="A3974" s="45" t="str">
        <f ca="1">IF($H3974="","",INDEX([1]NKC!$A$10:$A$5007,$H3974))</f>
        <v/>
      </c>
      <c r="B3974" s="46" t="str">
        <f ca="1">IF($H3974="","",INDEX([1]NKC!$B$10:$B$5007,$H3974))</f>
        <v/>
      </c>
      <c r="C3974" s="47" t="str">
        <f ca="1">IF($H3974="","",INDEX([1]NKC!$C$10:$C$5007,$H3974))</f>
        <v/>
      </c>
      <c r="D3974" s="48" t="str">
        <f ca="1">IF(IF($H3974="","",INDEX([1]NKC!$D$10:$D$5007,$H3974))=$C$8,IF($H3974="","",INDEX([1]NKC!$E$10:$E$5007,$H3974)),IF($H3974="","",INDEX([1]NKC!$D$10:$D$5007,$H3974)))</f>
        <v/>
      </c>
      <c r="E3974" s="49" t="str">
        <f ca="1">IF(IF($H3974="","",INDEX([1]NKC!$E$10:$E$5007,$H3974))=$C$8,"",IF($H3974="","",INDEX([1]NKC!$F$10:$F$5007,$H3974)))</f>
        <v/>
      </c>
      <c r="F3974" s="55" t="str">
        <f ca="1">IF(IF($H3974="","",INDEX([1]NKC!$D$10:$D$5007,$H3974))=$C$8,"",IF($H3974="","",INDEX([1]NKC!$F$10:$F$5007,$H3974)))</f>
        <v/>
      </c>
      <c r="G3974" s="50">
        <f ca="1">IF(SUM(E3974:F3974)=0,0,$G$11+SUM(E$12:$E3974)-SUM(F$12:$F3974))</f>
        <v>0</v>
      </c>
      <c r="H3974" s="51" t="str">
        <f ca="1">IF(IF(TYPE(MATCH($C$8,OFFSET([1]NKC!$D$10,H3973,0):'[1]NKC'!$D$5007,0)+H3973)=16,"",MATCH($C$8,OFFSET([1]NKC!$D$10,H3973,0):'[1]NKC'!$D$5007,0)+H3973)&lt;IF(TYPE(MATCH($C$8,OFFSET([1]NKC!$E$10,H3973,0):'[1]NKC'!$E$5007,0)+H3973)=16,"",MATCH($C$8,OFFSET([1]NKC!$E$10,H3973,0):'[1]NKC'!$E$5007,0)+H3973),IF(TYPE(MATCH($C$8,OFFSET([1]NKC!$D$10,H3973,0):'[1]NKC'!$D$5007,0)+H3973)=16,"",MATCH($C$8,OFFSET([1]NKC!$D$10,H3973,0):'[1]NKC'!$D$5007,0)+H3973),IF(TYPE(MATCH($C$8,OFFSET([1]NKC!$E$10,H3973,0):'[1]NKC'!$E$5007,0)+H3973)=16,"",MATCH($C$8,OFFSET([1]NKC!$E$10,H3973,0):'[1]NKC'!$E$5007,0)+H3973))</f>
        <v/>
      </c>
    </row>
    <row r="3975" spans="1:8" s="52" customFormat="1" ht="14.25" hidden="1">
      <c r="A3975" s="45" t="str">
        <f ca="1">IF($H3975="","",INDEX([1]NKC!$A$10:$A$5007,$H3975))</f>
        <v/>
      </c>
      <c r="B3975" s="46" t="str">
        <f ca="1">IF($H3975="","",INDEX([1]NKC!$B$10:$B$5007,$H3975))</f>
        <v/>
      </c>
      <c r="C3975" s="47" t="str">
        <f ca="1">IF($H3975="","",INDEX([1]NKC!$C$10:$C$5007,$H3975))</f>
        <v/>
      </c>
      <c r="D3975" s="48" t="str">
        <f ca="1">IF(IF($H3975="","",INDEX([1]NKC!$D$10:$D$5007,$H3975))=$C$8,IF($H3975="","",INDEX([1]NKC!$E$10:$E$5007,$H3975)),IF($H3975="","",INDEX([1]NKC!$D$10:$D$5007,$H3975)))</f>
        <v/>
      </c>
      <c r="E3975" s="49" t="str">
        <f ca="1">IF(IF($H3975="","",INDEX([1]NKC!$E$10:$E$5007,$H3975))=$C$8,"",IF($H3975="","",INDEX([1]NKC!$F$10:$F$5007,$H3975)))</f>
        <v/>
      </c>
      <c r="F3975" s="55" t="str">
        <f ca="1">IF(IF($H3975="","",INDEX([1]NKC!$D$10:$D$5007,$H3975))=$C$8,"",IF($H3975="","",INDEX([1]NKC!$F$10:$F$5007,$H3975)))</f>
        <v/>
      </c>
      <c r="G3975" s="50">
        <f ca="1">IF(SUM(E3975:F3975)=0,0,$G$11+SUM(E$12:$E3975)-SUM(F$12:$F3975))</f>
        <v>0</v>
      </c>
      <c r="H3975" s="51" t="str">
        <f ca="1">IF(IF(TYPE(MATCH($C$8,OFFSET([1]NKC!$D$10,H3974,0):'[1]NKC'!$D$5007,0)+H3974)=16,"",MATCH($C$8,OFFSET([1]NKC!$D$10,H3974,0):'[1]NKC'!$D$5007,0)+H3974)&lt;IF(TYPE(MATCH($C$8,OFFSET([1]NKC!$E$10,H3974,0):'[1]NKC'!$E$5007,0)+H3974)=16,"",MATCH($C$8,OFFSET([1]NKC!$E$10,H3974,0):'[1]NKC'!$E$5007,0)+H3974),IF(TYPE(MATCH($C$8,OFFSET([1]NKC!$D$10,H3974,0):'[1]NKC'!$D$5007,0)+H3974)=16,"",MATCH($C$8,OFFSET([1]NKC!$D$10,H3974,0):'[1]NKC'!$D$5007,0)+H3974),IF(TYPE(MATCH($C$8,OFFSET([1]NKC!$E$10,H3974,0):'[1]NKC'!$E$5007,0)+H3974)=16,"",MATCH($C$8,OFFSET([1]NKC!$E$10,H3974,0):'[1]NKC'!$E$5007,0)+H3974))</f>
        <v/>
      </c>
    </row>
    <row r="3976" spans="1:8" s="52" customFormat="1" ht="14.25" hidden="1">
      <c r="A3976" s="45" t="str">
        <f ca="1">IF($H3976="","",INDEX([1]NKC!$A$10:$A$5007,$H3976))</f>
        <v/>
      </c>
      <c r="B3976" s="46" t="str">
        <f ca="1">IF($H3976="","",INDEX([1]NKC!$B$10:$B$5007,$H3976))</f>
        <v/>
      </c>
      <c r="C3976" s="47" t="str">
        <f ca="1">IF($H3976="","",INDEX([1]NKC!$C$10:$C$5007,$H3976))</f>
        <v/>
      </c>
      <c r="D3976" s="48" t="str">
        <f ca="1">IF(IF($H3976="","",INDEX([1]NKC!$D$10:$D$5007,$H3976))=$C$8,IF($H3976="","",INDEX([1]NKC!$E$10:$E$5007,$H3976)),IF($H3976="","",INDEX([1]NKC!$D$10:$D$5007,$H3976)))</f>
        <v/>
      </c>
      <c r="E3976" s="49" t="str">
        <f ca="1">IF(IF($H3976="","",INDEX([1]NKC!$E$10:$E$5007,$H3976))=$C$8,"",IF($H3976="","",INDEX([1]NKC!$F$10:$F$5007,$H3976)))</f>
        <v/>
      </c>
      <c r="F3976" s="55" t="str">
        <f ca="1">IF(IF($H3976="","",INDEX([1]NKC!$D$10:$D$5007,$H3976))=$C$8,"",IF($H3976="","",INDEX([1]NKC!$F$10:$F$5007,$H3976)))</f>
        <v/>
      </c>
      <c r="G3976" s="50">
        <f ca="1">IF(SUM(E3976:F3976)=0,0,$G$11+SUM(E$12:$E3976)-SUM(F$12:$F3976))</f>
        <v>0</v>
      </c>
      <c r="H3976" s="51" t="str">
        <f ca="1">IF(IF(TYPE(MATCH($C$8,OFFSET([1]NKC!$D$10,H3975,0):'[1]NKC'!$D$5007,0)+H3975)=16,"",MATCH($C$8,OFFSET([1]NKC!$D$10,H3975,0):'[1]NKC'!$D$5007,0)+H3975)&lt;IF(TYPE(MATCH($C$8,OFFSET([1]NKC!$E$10,H3975,0):'[1]NKC'!$E$5007,0)+H3975)=16,"",MATCH($C$8,OFFSET([1]NKC!$E$10,H3975,0):'[1]NKC'!$E$5007,0)+H3975),IF(TYPE(MATCH($C$8,OFFSET([1]NKC!$D$10,H3975,0):'[1]NKC'!$D$5007,0)+H3975)=16,"",MATCH($C$8,OFFSET([1]NKC!$D$10,H3975,0):'[1]NKC'!$D$5007,0)+H3975),IF(TYPE(MATCH($C$8,OFFSET([1]NKC!$E$10,H3975,0):'[1]NKC'!$E$5007,0)+H3975)=16,"",MATCH($C$8,OFFSET([1]NKC!$E$10,H3975,0):'[1]NKC'!$E$5007,0)+H3975))</f>
        <v/>
      </c>
    </row>
    <row r="3977" spans="1:8" s="52" customFormat="1" ht="14.25" hidden="1">
      <c r="A3977" s="45" t="str">
        <f ca="1">IF($H3977="","",INDEX([1]NKC!$A$10:$A$5007,$H3977))</f>
        <v/>
      </c>
      <c r="B3977" s="46" t="str">
        <f ca="1">IF($H3977="","",INDEX([1]NKC!$B$10:$B$5007,$H3977))</f>
        <v/>
      </c>
      <c r="C3977" s="47" t="str">
        <f ca="1">IF($H3977="","",INDEX([1]NKC!$C$10:$C$5007,$H3977))</f>
        <v/>
      </c>
      <c r="D3977" s="48" t="str">
        <f ca="1">IF(IF($H3977="","",INDEX([1]NKC!$D$10:$D$5007,$H3977))=$C$8,IF($H3977="","",INDEX([1]NKC!$E$10:$E$5007,$H3977)),IF($H3977="","",INDEX([1]NKC!$D$10:$D$5007,$H3977)))</f>
        <v/>
      </c>
      <c r="E3977" s="49" t="str">
        <f ca="1">IF(IF($H3977="","",INDEX([1]NKC!$E$10:$E$5007,$H3977))=$C$8,"",IF($H3977="","",INDEX([1]NKC!$F$10:$F$5007,$H3977)))</f>
        <v/>
      </c>
      <c r="F3977" s="55" t="str">
        <f ca="1">IF(IF($H3977="","",INDEX([1]NKC!$D$10:$D$5007,$H3977))=$C$8,"",IF($H3977="","",INDEX([1]NKC!$F$10:$F$5007,$H3977)))</f>
        <v/>
      </c>
      <c r="G3977" s="50">
        <f ca="1">IF(SUM(E3977:F3977)=0,0,$G$11+SUM(E$12:$E3977)-SUM(F$12:$F3977))</f>
        <v>0</v>
      </c>
      <c r="H3977" s="51" t="str">
        <f ca="1">IF(IF(TYPE(MATCH($C$8,OFFSET([1]NKC!$D$10,H3976,0):'[1]NKC'!$D$5007,0)+H3976)=16,"",MATCH($C$8,OFFSET([1]NKC!$D$10,H3976,0):'[1]NKC'!$D$5007,0)+H3976)&lt;IF(TYPE(MATCH($C$8,OFFSET([1]NKC!$E$10,H3976,0):'[1]NKC'!$E$5007,0)+H3976)=16,"",MATCH($C$8,OFFSET([1]NKC!$E$10,H3976,0):'[1]NKC'!$E$5007,0)+H3976),IF(TYPE(MATCH($C$8,OFFSET([1]NKC!$D$10,H3976,0):'[1]NKC'!$D$5007,0)+H3976)=16,"",MATCH($C$8,OFFSET([1]NKC!$D$10,H3976,0):'[1]NKC'!$D$5007,0)+H3976),IF(TYPE(MATCH($C$8,OFFSET([1]NKC!$E$10,H3976,0):'[1]NKC'!$E$5007,0)+H3976)=16,"",MATCH($C$8,OFFSET([1]NKC!$E$10,H3976,0):'[1]NKC'!$E$5007,0)+H3976))</f>
        <v/>
      </c>
    </row>
    <row r="3978" spans="1:8" s="52" customFormat="1" ht="14.25" hidden="1">
      <c r="A3978" s="45" t="str">
        <f ca="1">IF($H3978="","",INDEX([1]NKC!$A$10:$A$5007,$H3978))</f>
        <v/>
      </c>
      <c r="B3978" s="46" t="str">
        <f ca="1">IF($H3978="","",INDEX([1]NKC!$B$10:$B$5007,$H3978))</f>
        <v/>
      </c>
      <c r="C3978" s="47" t="str">
        <f ca="1">IF($H3978="","",INDEX([1]NKC!$C$10:$C$5007,$H3978))</f>
        <v/>
      </c>
      <c r="D3978" s="48" t="str">
        <f ca="1">IF(IF($H3978="","",INDEX([1]NKC!$D$10:$D$5007,$H3978))=$C$8,IF($H3978="","",INDEX([1]NKC!$E$10:$E$5007,$H3978)),IF($H3978="","",INDEX([1]NKC!$D$10:$D$5007,$H3978)))</f>
        <v/>
      </c>
      <c r="E3978" s="49" t="str">
        <f ca="1">IF(IF($H3978="","",INDEX([1]NKC!$E$10:$E$5007,$H3978))=$C$8,"",IF($H3978="","",INDEX([1]NKC!$F$10:$F$5007,$H3978)))</f>
        <v/>
      </c>
      <c r="F3978" s="55" t="str">
        <f ca="1">IF(IF($H3978="","",INDEX([1]NKC!$D$10:$D$5007,$H3978))=$C$8,"",IF($H3978="","",INDEX([1]NKC!$F$10:$F$5007,$H3978)))</f>
        <v/>
      </c>
      <c r="G3978" s="50">
        <f ca="1">IF(SUM(E3978:F3978)=0,0,$G$11+SUM(E$12:$E3978)-SUM(F$12:$F3978))</f>
        <v>0</v>
      </c>
      <c r="H3978" s="51" t="str">
        <f ca="1">IF(IF(TYPE(MATCH($C$8,OFFSET([1]NKC!$D$10,H3977,0):'[1]NKC'!$D$5007,0)+H3977)=16,"",MATCH($C$8,OFFSET([1]NKC!$D$10,H3977,0):'[1]NKC'!$D$5007,0)+H3977)&lt;IF(TYPE(MATCH($C$8,OFFSET([1]NKC!$E$10,H3977,0):'[1]NKC'!$E$5007,0)+H3977)=16,"",MATCH($C$8,OFFSET([1]NKC!$E$10,H3977,0):'[1]NKC'!$E$5007,0)+H3977),IF(TYPE(MATCH($C$8,OFFSET([1]NKC!$D$10,H3977,0):'[1]NKC'!$D$5007,0)+H3977)=16,"",MATCH($C$8,OFFSET([1]NKC!$D$10,H3977,0):'[1]NKC'!$D$5007,0)+H3977),IF(TYPE(MATCH($C$8,OFFSET([1]NKC!$E$10,H3977,0):'[1]NKC'!$E$5007,0)+H3977)=16,"",MATCH($C$8,OFFSET([1]NKC!$E$10,H3977,0):'[1]NKC'!$E$5007,0)+H3977))</f>
        <v/>
      </c>
    </row>
    <row r="3979" spans="1:8" s="52" customFormat="1" ht="14.25" hidden="1">
      <c r="A3979" s="45" t="str">
        <f ca="1">IF($H3979="","",INDEX([1]NKC!$A$10:$A$5007,$H3979))</f>
        <v/>
      </c>
      <c r="B3979" s="46" t="str">
        <f ca="1">IF($H3979="","",INDEX([1]NKC!$B$10:$B$5007,$H3979))</f>
        <v/>
      </c>
      <c r="C3979" s="47" t="str">
        <f ca="1">IF($H3979="","",INDEX([1]NKC!$C$10:$C$5007,$H3979))</f>
        <v/>
      </c>
      <c r="D3979" s="48" t="str">
        <f ca="1">IF(IF($H3979="","",INDEX([1]NKC!$D$10:$D$5007,$H3979))=$C$8,IF($H3979="","",INDEX([1]NKC!$E$10:$E$5007,$H3979)),IF($H3979="","",INDEX([1]NKC!$D$10:$D$5007,$H3979)))</f>
        <v/>
      </c>
      <c r="E3979" s="49" t="str">
        <f ca="1">IF(IF($H3979="","",INDEX([1]NKC!$E$10:$E$5007,$H3979))=$C$8,"",IF($H3979="","",INDEX([1]NKC!$F$10:$F$5007,$H3979)))</f>
        <v/>
      </c>
      <c r="F3979" s="55" t="str">
        <f ca="1">IF(IF($H3979="","",INDEX([1]NKC!$D$10:$D$5007,$H3979))=$C$8,"",IF($H3979="","",INDEX([1]NKC!$F$10:$F$5007,$H3979)))</f>
        <v/>
      </c>
      <c r="G3979" s="50">
        <f ca="1">IF(SUM(E3979:F3979)=0,0,$G$11+SUM(E$12:$E3979)-SUM(F$12:$F3979))</f>
        <v>0</v>
      </c>
      <c r="H3979" s="51" t="str">
        <f ca="1">IF(IF(TYPE(MATCH($C$8,OFFSET([1]NKC!$D$10,H3978,0):'[1]NKC'!$D$5007,0)+H3978)=16,"",MATCH($C$8,OFFSET([1]NKC!$D$10,H3978,0):'[1]NKC'!$D$5007,0)+H3978)&lt;IF(TYPE(MATCH($C$8,OFFSET([1]NKC!$E$10,H3978,0):'[1]NKC'!$E$5007,0)+H3978)=16,"",MATCH($C$8,OFFSET([1]NKC!$E$10,H3978,0):'[1]NKC'!$E$5007,0)+H3978),IF(TYPE(MATCH($C$8,OFFSET([1]NKC!$D$10,H3978,0):'[1]NKC'!$D$5007,0)+H3978)=16,"",MATCH($C$8,OFFSET([1]NKC!$D$10,H3978,0):'[1]NKC'!$D$5007,0)+H3978),IF(TYPE(MATCH($C$8,OFFSET([1]NKC!$E$10,H3978,0):'[1]NKC'!$E$5007,0)+H3978)=16,"",MATCH($C$8,OFFSET([1]NKC!$E$10,H3978,0):'[1]NKC'!$E$5007,0)+H3978))</f>
        <v/>
      </c>
    </row>
    <row r="3980" spans="1:8" s="52" customFormat="1" ht="14.25" hidden="1">
      <c r="A3980" s="45" t="str">
        <f ca="1">IF($H3980="","",INDEX([1]NKC!$A$10:$A$5007,$H3980))</f>
        <v/>
      </c>
      <c r="B3980" s="46" t="str">
        <f ca="1">IF($H3980="","",INDEX([1]NKC!$B$10:$B$5007,$H3980))</f>
        <v/>
      </c>
      <c r="C3980" s="47" t="str">
        <f ca="1">IF($H3980="","",INDEX([1]NKC!$C$10:$C$5007,$H3980))</f>
        <v/>
      </c>
      <c r="D3980" s="48" t="str">
        <f ca="1">IF(IF($H3980="","",INDEX([1]NKC!$D$10:$D$5007,$H3980))=$C$8,IF($H3980="","",INDEX([1]NKC!$E$10:$E$5007,$H3980)),IF($H3980="","",INDEX([1]NKC!$D$10:$D$5007,$H3980)))</f>
        <v/>
      </c>
      <c r="E3980" s="49" t="str">
        <f ca="1">IF(IF($H3980="","",INDEX([1]NKC!$E$10:$E$5007,$H3980))=$C$8,"",IF($H3980="","",INDEX([1]NKC!$F$10:$F$5007,$H3980)))</f>
        <v/>
      </c>
      <c r="F3980" s="55" t="str">
        <f ca="1">IF(IF($H3980="","",INDEX([1]NKC!$D$10:$D$5007,$H3980))=$C$8,"",IF($H3980="","",INDEX([1]NKC!$F$10:$F$5007,$H3980)))</f>
        <v/>
      </c>
      <c r="G3980" s="50">
        <f ca="1">IF(SUM(E3980:F3980)=0,0,$G$11+SUM(E$12:$E3980)-SUM(F$12:$F3980))</f>
        <v>0</v>
      </c>
      <c r="H3980" s="51" t="str">
        <f ca="1">IF(IF(TYPE(MATCH($C$8,OFFSET([1]NKC!$D$10,H3979,0):'[1]NKC'!$D$5007,0)+H3979)=16,"",MATCH($C$8,OFFSET([1]NKC!$D$10,H3979,0):'[1]NKC'!$D$5007,0)+H3979)&lt;IF(TYPE(MATCH($C$8,OFFSET([1]NKC!$E$10,H3979,0):'[1]NKC'!$E$5007,0)+H3979)=16,"",MATCH($C$8,OFFSET([1]NKC!$E$10,H3979,0):'[1]NKC'!$E$5007,0)+H3979),IF(TYPE(MATCH($C$8,OFFSET([1]NKC!$D$10,H3979,0):'[1]NKC'!$D$5007,0)+H3979)=16,"",MATCH($C$8,OFFSET([1]NKC!$D$10,H3979,0):'[1]NKC'!$D$5007,0)+H3979),IF(TYPE(MATCH($C$8,OFFSET([1]NKC!$E$10,H3979,0):'[1]NKC'!$E$5007,0)+H3979)=16,"",MATCH($C$8,OFFSET([1]NKC!$E$10,H3979,0):'[1]NKC'!$E$5007,0)+H3979))</f>
        <v/>
      </c>
    </row>
    <row r="3981" spans="1:8" s="52" customFormat="1" ht="14.25" hidden="1">
      <c r="A3981" s="45" t="str">
        <f ca="1">IF($H3981="","",INDEX([1]NKC!$A$10:$A$5007,$H3981))</f>
        <v/>
      </c>
      <c r="B3981" s="46" t="str">
        <f ca="1">IF($H3981="","",INDEX([1]NKC!$B$10:$B$5007,$H3981))</f>
        <v/>
      </c>
      <c r="C3981" s="47" t="str">
        <f ca="1">IF($H3981="","",INDEX([1]NKC!$C$10:$C$5007,$H3981))</f>
        <v/>
      </c>
      <c r="D3981" s="48" t="str">
        <f ca="1">IF(IF($H3981="","",INDEX([1]NKC!$D$10:$D$5007,$H3981))=$C$8,IF($H3981="","",INDEX([1]NKC!$E$10:$E$5007,$H3981)),IF($H3981="","",INDEX([1]NKC!$D$10:$D$5007,$H3981)))</f>
        <v/>
      </c>
      <c r="E3981" s="49" t="str">
        <f ca="1">IF(IF($H3981="","",INDEX([1]NKC!$E$10:$E$5007,$H3981))=$C$8,"",IF($H3981="","",INDEX([1]NKC!$F$10:$F$5007,$H3981)))</f>
        <v/>
      </c>
      <c r="F3981" s="55" t="str">
        <f ca="1">IF(IF($H3981="","",INDEX([1]NKC!$D$10:$D$5007,$H3981))=$C$8,"",IF($H3981="","",INDEX([1]NKC!$F$10:$F$5007,$H3981)))</f>
        <v/>
      </c>
      <c r="G3981" s="50">
        <f ca="1">IF(SUM(E3981:F3981)=0,0,$G$11+SUM(E$12:$E3981)-SUM(F$12:$F3981))</f>
        <v>0</v>
      </c>
      <c r="H3981" s="51" t="str">
        <f ca="1">IF(IF(TYPE(MATCH($C$8,OFFSET([1]NKC!$D$10,H3980,0):'[1]NKC'!$D$5007,0)+H3980)=16,"",MATCH($C$8,OFFSET([1]NKC!$D$10,H3980,0):'[1]NKC'!$D$5007,0)+H3980)&lt;IF(TYPE(MATCH($C$8,OFFSET([1]NKC!$E$10,H3980,0):'[1]NKC'!$E$5007,0)+H3980)=16,"",MATCH($C$8,OFFSET([1]NKC!$E$10,H3980,0):'[1]NKC'!$E$5007,0)+H3980),IF(TYPE(MATCH($C$8,OFFSET([1]NKC!$D$10,H3980,0):'[1]NKC'!$D$5007,0)+H3980)=16,"",MATCH($C$8,OFFSET([1]NKC!$D$10,H3980,0):'[1]NKC'!$D$5007,0)+H3980),IF(TYPE(MATCH($C$8,OFFSET([1]NKC!$E$10,H3980,0):'[1]NKC'!$E$5007,0)+H3980)=16,"",MATCH($C$8,OFFSET([1]NKC!$E$10,H3980,0):'[1]NKC'!$E$5007,0)+H3980))</f>
        <v/>
      </c>
    </row>
    <row r="3982" spans="1:8" s="52" customFormat="1" ht="14.25" hidden="1">
      <c r="A3982" s="45" t="str">
        <f ca="1">IF($H3982="","",INDEX([1]NKC!$A$10:$A$5007,$H3982))</f>
        <v/>
      </c>
      <c r="B3982" s="46" t="str">
        <f ca="1">IF($H3982="","",INDEX([1]NKC!$B$10:$B$5007,$H3982))</f>
        <v/>
      </c>
      <c r="C3982" s="47" t="str">
        <f ca="1">IF($H3982="","",INDEX([1]NKC!$C$10:$C$5007,$H3982))</f>
        <v/>
      </c>
      <c r="D3982" s="48" t="str">
        <f ca="1">IF(IF($H3982="","",INDEX([1]NKC!$D$10:$D$5007,$H3982))=$C$8,IF($H3982="","",INDEX([1]NKC!$E$10:$E$5007,$H3982)),IF($H3982="","",INDEX([1]NKC!$D$10:$D$5007,$H3982)))</f>
        <v/>
      </c>
      <c r="E3982" s="49" t="str">
        <f ca="1">IF(IF($H3982="","",INDEX([1]NKC!$E$10:$E$5007,$H3982))=$C$8,"",IF($H3982="","",INDEX([1]NKC!$F$10:$F$5007,$H3982)))</f>
        <v/>
      </c>
      <c r="F3982" s="55" t="str">
        <f ca="1">IF(IF($H3982="","",INDEX([1]NKC!$D$10:$D$5007,$H3982))=$C$8,"",IF($H3982="","",INDEX([1]NKC!$F$10:$F$5007,$H3982)))</f>
        <v/>
      </c>
      <c r="G3982" s="50">
        <f ca="1">IF(SUM(E3982:F3982)=0,0,$G$11+SUM(E$12:$E3982)-SUM(F$12:$F3982))</f>
        <v>0</v>
      </c>
      <c r="H3982" s="51" t="str">
        <f ca="1">IF(IF(TYPE(MATCH($C$8,OFFSET([1]NKC!$D$10,H3981,0):'[1]NKC'!$D$5007,0)+H3981)=16,"",MATCH($C$8,OFFSET([1]NKC!$D$10,H3981,0):'[1]NKC'!$D$5007,0)+H3981)&lt;IF(TYPE(MATCH($C$8,OFFSET([1]NKC!$E$10,H3981,0):'[1]NKC'!$E$5007,0)+H3981)=16,"",MATCH($C$8,OFFSET([1]NKC!$E$10,H3981,0):'[1]NKC'!$E$5007,0)+H3981),IF(TYPE(MATCH($C$8,OFFSET([1]NKC!$D$10,H3981,0):'[1]NKC'!$D$5007,0)+H3981)=16,"",MATCH($C$8,OFFSET([1]NKC!$D$10,H3981,0):'[1]NKC'!$D$5007,0)+H3981),IF(TYPE(MATCH($C$8,OFFSET([1]NKC!$E$10,H3981,0):'[1]NKC'!$E$5007,0)+H3981)=16,"",MATCH($C$8,OFFSET([1]NKC!$E$10,H3981,0):'[1]NKC'!$E$5007,0)+H3981))</f>
        <v/>
      </c>
    </row>
    <row r="3983" spans="1:8" s="52" customFormat="1" ht="14.25" hidden="1">
      <c r="A3983" s="45" t="str">
        <f ca="1">IF($H3983="","",INDEX([1]NKC!$A$10:$A$5007,$H3983))</f>
        <v/>
      </c>
      <c r="B3983" s="46" t="str">
        <f ca="1">IF($H3983="","",INDEX([1]NKC!$B$10:$B$5007,$H3983))</f>
        <v/>
      </c>
      <c r="C3983" s="47" t="str">
        <f ca="1">IF($H3983="","",INDEX([1]NKC!$C$10:$C$5007,$H3983))</f>
        <v/>
      </c>
      <c r="D3983" s="48" t="str">
        <f ca="1">IF(IF($H3983="","",INDEX([1]NKC!$D$10:$D$5007,$H3983))=$C$8,IF($H3983="","",INDEX([1]NKC!$E$10:$E$5007,$H3983)),IF($H3983="","",INDEX([1]NKC!$D$10:$D$5007,$H3983)))</f>
        <v/>
      </c>
      <c r="E3983" s="49" t="str">
        <f ca="1">IF(IF($H3983="","",INDEX([1]NKC!$E$10:$E$5007,$H3983))=$C$8,"",IF($H3983="","",INDEX([1]NKC!$F$10:$F$5007,$H3983)))</f>
        <v/>
      </c>
      <c r="F3983" s="55" t="str">
        <f ca="1">IF(IF($H3983="","",INDEX([1]NKC!$D$10:$D$5007,$H3983))=$C$8,"",IF($H3983="","",INDEX([1]NKC!$F$10:$F$5007,$H3983)))</f>
        <v/>
      </c>
      <c r="G3983" s="50">
        <f ca="1">IF(SUM(E3983:F3983)=0,0,$G$11+SUM(E$12:$E3983)-SUM(F$12:$F3983))</f>
        <v>0</v>
      </c>
      <c r="H3983" s="51" t="str">
        <f ca="1">IF(IF(TYPE(MATCH($C$8,OFFSET([1]NKC!$D$10,H3982,0):'[1]NKC'!$D$5007,0)+H3982)=16,"",MATCH($C$8,OFFSET([1]NKC!$D$10,H3982,0):'[1]NKC'!$D$5007,0)+H3982)&lt;IF(TYPE(MATCH($C$8,OFFSET([1]NKC!$E$10,H3982,0):'[1]NKC'!$E$5007,0)+H3982)=16,"",MATCH($C$8,OFFSET([1]NKC!$E$10,H3982,0):'[1]NKC'!$E$5007,0)+H3982),IF(TYPE(MATCH($C$8,OFFSET([1]NKC!$D$10,H3982,0):'[1]NKC'!$D$5007,0)+H3982)=16,"",MATCH($C$8,OFFSET([1]NKC!$D$10,H3982,0):'[1]NKC'!$D$5007,0)+H3982),IF(TYPE(MATCH($C$8,OFFSET([1]NKC!$E$10,H3982,0):'[1]NKC'!$E$5007,0)+H3982)=16,"",MATCH($C$8,OFFSET([1]NKC!$E$10,H3982,0):'[1]NKC'!$E$5007,0)+H3982))</f>
        <v/>
      </c>
    </row>
    <row r="3984" spans="1:8" s="52" customFormat="1" ht="14.25" hidden="1">
      <c r="A3984" s="45" t="str">
        <f ca="1">IF($H3984="","",INDEX([1]NKC!$A$10:$A$5007,$H3984))</f>
        <v/>
      </c>
      <c r="B3984" s="46" t="str">
        <f ca="1">IF($H3984="","",INDEX([1]NKC!$B$10:$B$5007,$H3984))</f>
        <v/>
      </c>
      <c r="C3984" s="47" t="str">
        <f ca="1">IF($H3984="","",INDEX([1]NKC!$C$10:$C$5007,$H3984))</f>
        <v/>
      </c>
      <c r="D3984" s="48" t="str">
        <f ca="1">IF(IF($H3984="","",INDEX([1]NKC!$D$10:$D$5007,$H3984))=$C$8,IF($H3984="","",INDEX([1]NKC!$E$10:$E$5007,$H3984)),IF($H3984="","",INDEX([1]NKC!$D$10:$D$5007,$H3984)))</f>
        <v/>
      </c>
      <c r="E3984" s="49" t="str">
        <f ca="1">IF(IF($H3984="","",INDEX([1]NKC!$E$10:$E$5007,$H3984))=$C$8,"",IF($H3984="","",INDEX([1]NKC!$F$10:$F$5007,$H3984)))</f>
        <v/>
      </c>
      <c r="F3984" s="55" t="str">
        <f ca="1">IF(IF($H3984="","",INDEX([1]NKC!$D$10:$D$5007,$H3984))=$C$8,"",IF($H3984="","",INDEX([1]NKC!$F$10:$F$5007,$H3984)))</f>
        <v/>
      </c>
      <c r="G3984" s="50">
        <f ca="1">IF(SUM(E3984:F3984)=0,0,$G$11+SUM(E$12:$E3984)-SUM(F$12:$F3984))</f>
        <v>0</v>
      </c>
      <c r="H3984" s="51" t="str">
        <f ca="1">IF(IF(TYPE(MATCH($C$8,OFFSET([1]NKC!$D$10,H3983,0):'[1]NKC'!$D$5007,0)+H3983)=16,"",MATCH($C$8,OFFSET([1]NKC!$D$10,H3983,0):'[1]NKC'!$D$5007,0)+H3983)&lt;IF(TYPE(MATCH($C$8,OFFSET([1]NKC!$E$10,H3983,0):'[1]NKC'!$E$5007,0)+H3983)=16,"",MATCH($C$8,OFFSET([1]NKC!$E$10,H3983,0):'[1]NKC'!$E$5007,0)+H3983),IF(TYPE(MATCH($C$8,OFFSET([1]NKC!$D$10,H3983,0):'[1]NKC'!$D$5007,0)+H3983)=16,"",MATCH($C$8,OFFSET([1]NKC!$D$10,H3983,0):'[1]NKC'!$D$5007,0)+H3983),IF(TYPE(MATCH($C$8,OFFSET([1]NKC!$E$10,H3983,0):'[1]NKC'!$E$5007,0)+H3983)=16,"",MATCH($C$8,OFFSET([1]NKC!$E$10,H3983,0):'[1]NKC'!$E$5007,0)+H3983))</f>
        <v/>
      </c>
    </row>
    <row r="3985" spans="1:8" s="52" customFormat="1" ht="14.25" hidden="1">
      <c r="A3985" s="45" t="str">
        <f ca="1">IF($H3985="","",INDEX([1]NKC!$A$10:$A$5007,$H3985))</f>
        <v/>
      </c>
      <c r="B3985" s="46" t="str">
        <f ca="1">IF($H3985="","",INDEX([1]NKC!$B$10:$B$5007,$H3985))</f>
        <v/>
      </c>
      <c r="C3985" s="47" t="str">
        <f ca="1">IF($H3985="","",INDEX([1]NKC!$C$10:$C$5007,$H3985))</f>
        <v/>
      </c>
      <c r="D3985" s="48" t="str">
        <f ca="1">IF(IF($H3985="","",INDEX([1]NKC!$D$10:$D$5007,$H3985))=$C$8,IF($H3985="","",INDEX([1]NKC!$E$10:$E$5007,$H3985)),IF($H3985="","",INDEX([1]NKC!$D$10:$D$5007,$H3985)))</f>
        <v/>
      </c>
      <c r="E3985" s="49" t="str">
        <f ca="1">IF(IF($H3985="","",INDEX([1]NKC!$E$10:$E$5007,$H3985))=$C$8,"",IF($H3985="","",INDEX([1]NKC!$F$10:$F$5007,$H3985)))</f>
        <v/>
      </c>
      <c r="F3985" s="55" t="str">
        <f ca="1">IF(IF($H3985="","",INDEX([1]NKC!$D$10:$D$5007,$H3985))=$C$8,"",IF($H3985="","",INDEX([1]NKC!$F$10:$F$5007,$H3985)))</f>
        <v/>
      </c>
      <c r="G3985" s="50">
        <f ca="1">IF(SUM(E3985:F3985)=0,0,$G$11+SUM(E$12:$E3985)-SUM(F$12:$F3985))</f>
        <v>0</v>
      </c>
      <c r="H3985" s="51" t="str">
        <f ca="1">IF(IF(TYPE(MATCH($C$8,OFFSET([1]NKC!$D$10,H3984,0):'[1]NKC'!$D$5007,0)+H3984)=16,"",MATCH($C$8,OFFSET([1]NKC!$D$10,H3984,0):'[1]NKC'!$D$5007,0)+H3984)&lt;IF(TYPE(MATCH($C$8,OFFSET([1]NKC!$E$10,H3984,0):'[1]NKC'!$E$5007,0)+H3984)=16,"",MATCH($C$8,OFFSET([1]NKC!$E$10,H3984,0):'[1]NKC'!$E$5007,0)+H3984),IF(TYPE(MATCH($C$8,OFFSET([1]NKC!$D$10,H3984,0):'[1]NKC'!$D$5007,0)+H3984)=16,"",MATCH($C$8,OFFSET([1]NKC!$D$10,H3984,0):'[1]NKC'!$D$5007,0)+H3984),IF(TYPE(MATCH($C$8,OFFSET([1]NKC!$E$10,H3984,0):'[1]NKC'!$E$5007,0)+H3984)=16,"",MATCH($C$8,OFFSET([1]NKC!$E$10,H3984,0):'[1]NKC'!$E$5007,0)+H3984))</f>
        <v/>
      </c>
    </row>
    <row r="3986" spans="1:8" s="52" customFormat="1" ht="14.25" hidden="1">
      <c r="A3986" s="45" t="str">
        <f ca="1">IF($H3986="","",INDEX([1]NKC!$A$10:$A$5007,$H3986))</f>
        <v/>
      </c>
      <c r="B3986" s="46" t="str">
        <f ca="1">IF($H3986="","",INDEX([1]NKC!$B$10:$B$5007,$H3986))</f>
        <v/>
      </c>
      <c r="C3986" s="47" t="str">
        <f ca="1">IF($H3986="","",INDEX([1]NKC!$C$10:$C$5007,$H3986))</f>
        <v/>
      </c>
      <c r="D3986" s="48" t="str">
        <f ca="1">IF(IF($H3986="","",INDEX([1]NKC!$D$10:$D$5007,$H3986))=$C$8,IF($H3986="","",INDEX([1]NKC!$E$10:$E$5007,$H3986)),IF($H3986="","",INDEX([1]NKC!$D$10:$D$5007,$H3986)))</f>
        <v/>
      </c>
      <c r="E3986" s="49" t="str">
        <f ca="1">IF(IF($H3986="","",INDEX([1]NKC!$E$10:$E$5007,$H3986))=$C$8,"",IF($H3986="","",INDEX([1]NKC!$F$10:$F$5007,$H3986)))</f>
        <v/>
      </c>
      <c r="F3986" s="55" t="str">
        <f ca="1">IF(IF($H3986="","",INDEX([1]NKC!$D$10:$D$5007,$H3986))=$C$8,"",IF($H3986="","",INDEX([1]NKC!$F$10:$F$5007,$H3986)))</f>
        <v/>
      </c>
      <c r="G3986" s="50">
        <f ca="1">IF(SUM(E3986:F3986)=0,0,$G$11+SUM(E$12:$E3986)-SUM(F$12:$F3986))</f>
        <v>0</v>
      </c>
      <c r="H3986" s="51" t="str">
        <f ca="1">IF(IF(TYPE(MATCH($C$8,OFFSET([1]NKC!$D$10,H3985,0):'[1]NKC'!$D$5007,0)+H3985)=16,"",MATCH($C$8,OFFSET([1]NKC!$D$10,H3985,0):'[1]NKC'!$D$5007,0)+H3985)&lt;IF(TYPE(MATCH($C$8,OFFSET([1]NKC!$E$10,H3985,0):'[1]NKC'!$E$5007,0)+H3985)=16,"",MATCH($C$8,OFFSET([1]NKC!$E$10,H3985,0):'[1]NKC'!$E$5007,0)+H3985),IF(TYPE(MATCH($C$8,OFFSET([1]NKC!$D$10,H3985,0):'[1]NKC'!$D$5007,0)+H3985)=16,"",MATCH($C$8,OFFSET([1]NKC!$D$10,H3985,0):'[1]NKC'!$D$5007,0)+H3985),IF(TYPE(MATCH($C$8,OFFSET([1]NKC!$E$10,H3985,0):'[1]NKC'!$E$5007,0)+H3985)=16,"",MATCH($C$8,OFFSET([1]NKC!$E$10,H3985,0):'[1]NKC'!$E$5007,0)+H3985))</f>
        <v/>
      </c>
    </row>
    <row r="3987" spans="1:8" s="52" customFormat="1" ht="14.25" hidden="1">
      <c r="A3987" s="45" t="str">
        <f ca="1">IF($H3987="","",INDEX([1]NKC!$A$10:$A$5007,$H3987))</f>
        <v/>
      </c>
      <c r="B3987" s="46" t="str">
        <f ca="1">IF($H3987="","",INDEX([1]NKC!$B$10:$B$5007,$H3987))</f>
        <v/>
      </c>
      <c r="C3987" s="47" t="str">
        <f ca="1">IF($H3987="","",INDEX([1]NKC!$C$10:$C$5007,$H3987))</f>
        <v/>
      </c>
      <c r="D3987" s="48" t="str">
        <f ca="1">IF(IF($H3987="","",INDEX([1]NKC!$D$10:$D$5007,$H3987))=$C$8,IF($H3987="","",INDEX([1]NKC!$E$10:$E$5007,$H3987)),IF($H3987="","",INDEX([1]NKC!$D$10:$D$5007,$H3987)))</f>
        <v/>
      </c>
      <c r="E3987" s="49" t="str">
        <f ca="1">IF(IF($H3987="","",INDEX([1]NKC!$E$10:$E$5007,$H3987))=$C$8,"",IF($H3987="","",INDEX([1]NKC!$F$10:$F$5007,$H3987)))</f>
        <v/>
      </c>
      <c r="F3987" s="55" t="str">
        <f ca="1">IF(IF($H3987="","",INDEX([1]NKC!$D$10:$D$5007,$H3987))=$C$8,"",IF($H3987="","",INDEX([1]NKC!$F$10:$F$5007,$H3987)))</f>
        <v/>
      </c>
      <c r="G3987" s="50">
        <f ca="1">IF(SUM(E3987:F3987)=0,0,$G$11+SUM(E$12:$E3987)-SUM(F$12:$F3987))</f>
        <v>0</v>
      </c>
      <c r="H3987" s="51" t="str">
        <f ca="1">IF(IF(TYPE(MATCH($C$8,OFFSET([1]NKC!$D$10,H3986,0):'[1]NKC'!$D$5007,0)+H3986)=16,"",MATCH($C$8,OFFSET([1]NKC!$D$10,H3986,0):'[1]NKC'!$D$5007,0)+H3986)&lt;IF(TYPE(MATCH($C$8,OFFSET([1]NKC!$E$10,H3986,0):'[1]NKC'!$E$5007,0)+H3986)=16,"",MATCH($C$8,OFFSET([1]NKC!$E$10,H3986,0):'[1]NKC'!$E$5007,0)+H3986),IF(TYPE(MATCH($C$8,OFFSET([1]NKC!$D$10,H3986,0):'[1]NKC'!$D$5007,0)+H3986)=16,"",MATCH($C$8,OFFSET([1]NKC!$D$10,H3986,0):'[1]NKC'!$D$5007,0)+H3986),IF(TYPE(MATCH($C$8,OFFSET([1]NKC!$E$10,H3986,0):'[1]NKC'!$E$5007,0)+H3986)=16,"",MATCH($C$8,OFFSET([1]NKC!$E$10,H3986,0):'[1]NKC'!$E$5007,0)+H3986))</f>
        <v/>
      </c>
    </row>
    <row r="3988" spans="1:8" s="52" customFormat="1" ht="14.25" hidden="1">
      <c r="A3988" s="45" t="str">
        <f ca="1">IF($H3988="","",INDEX([1]NKC!$A$10:$A$5007,$H3988))</f>
        <v/>
      </c>
      <c r="B3988" s="46" t="str">
        <f ca="1">IF($H3988="","",INDEX([1]NKC!$B$10:$B$5007,$H3988))</f>
        <v/>
      </c>
      <c r="C3988" s="47" t="str">
        <f ca="1">IF($H3988="","",INDEX([1]NKC!$C$10:$C$5007,$H3988))</f>
        <v/>
      </c>
      <c r="D3988" s="48" t="str">
        <f ca="1">IF(IF($H3988="","",INDEX([1]NKC!$D$10:$D$5007,$H3988))=$C$8,IF($H3988="","",INDEX([1]NKC!$E$10:$E$5007,$H3988)),IF($H3988="","",INDEX([1]NKC!$D$10:$D$5007,$H3988)))</f>
        <v/>
      </c>
      <c r="E3988" s="49" t="str">
        <f ca="1">IF(IF($H3988="","",INDEX([1]NKC!$E$10:$E$5007,$H3988))=$C$8,"",IF($H3988="","",INDEX([1]NKC!$F$10:$F$5007,$H3988)))</f>
        <v/>
      </c>
      <c r="F3988" s="55" t="str">
        <f ca="1">IF(IF($H3988="","",INDEX([1]NKC!$D$10:$D$5007,$H3988))=$C$8,"",IF($H3988="","",INDEX([1]NKC!$F$10:$F$5007,$H3988)))</f>
        <v/>
      </c>
      <c r="G3988" s="50">
        <f ca="1">IF(SUM(E3988:F3988)=0,0,$G$11+SUM(E$12:$E3988)-SUM(F$12:$F3988))</f>
        <v>0</v>
      </c>
      <c r="H3988" s="51" t="str">
        <f ca="1">IF(IF(TYPE(MATCH($C$8,OFFSET([1]NKC!$D$10,H3987,0):'[1]NKC'!$D$5007,0)+H3987)=16,"",MATCH($C$8,OFFSET([1]NKC!$D$10,H3987,0):'[1]NKC'!$D$5007,0)+H3987)&lt;IF(TYPE(MATCH($C$8,OFFSET([1]NKC!$E$10,H3987,0):'[1]NKC'!$E$5007,0)+H3987)=16,"",MATCH($C$8,OFFSET([1]NKC!$E$10,H3987,0):'[1]NKC'!$E$5007,0)+H3987),IF(TYPE(MATCH($C$8,OFFSET([1]NKC!$D$10,H3987,0):'[1]NKC'!$D$5007,0)+H3987)=16,"",MATCH($C$8,OFFSET([1]NKC!$D$10,H3987,0):'[1]NKC'!$D$5007,0)+H3987),IF(TYPE(MATCH($C$8,OFFSET([1]NKC!$E$10,H3987,0):'[1]NKC'!$E$5007,0)+H3987)=16,"",MATCH($C$8,OFFSET([1]NKC!$E$10,H3987,0):'[1]NKC'!$E$5007,0)+H3987))</f>
        <v/>
      </c>
    </row>
    <row r="3989" spans="1:8" s="52" customFormat="1" ht="14.25" hidden="1">
      <c r="A3989" s="45" t="str">
        <f ca="1">IF($H3989="","",INDEX([1]NKC!$A$10:$A$5007,$H3989))</f>
        <v/>
      </c>
      <c r="B3989" s="46" t="str">
        <f ca="1">IF($H3989="","",INDEX([1]NKC!$B$10:$B$5007,$H3989))</f>
        <v/>
      </c>
      <c r="C3989" s="47" t="str">
        <f ca="1">IF($H3989="","",INDEX([1]NKC!$C$10:$C$5007,$H3989))</f>
        <v/>
      </c>
      <c r="D3989" s="48" t="str">
        <f ca="1">IF(IF($H3989="","",INDEX([1]NKC!$D$10:$D$5007,$H3989))=$C$8,IF($H3989="","",INDEX([1]NKC!$E$10:$E$5007,$H3989)),IF($H3989="","",INDEX([1]NKC!$D$10:$D$5007,$H3989)))</f>
        <v/>
      </c>
      <c r="E3989" s="49" t="str">
        <f ca="1">IF(IF($H3989="","",INDEX([1]NKC!$E$10:$E$5007,$H3989))=$C$8,"",IF($H3989="","",INDEX([1]NKC!$F$10:$F$5007,$H3989)))</f>
        <v/>
      </c>
      <c r="F3989" s="55" t="str">
        <f ca="1">IF(IF($H3989="","",INDEX([1]NKC!$D$10:$D$5007,$H3989))=$C$8,"",IF($H3989="","",INDEX([1]NKC!$F$10:$F$5007,$H3989)))</f>
        <v/>
      </c>
      <c r="G3989" s="50">
        <f ca="1">IF(SUM(E3989:F3989)=0,0,$G$11+SUM(E$12:$E3989)-SUM(F$12:$F3989))</f>
        <v>0</v>
      </c>
      <c r="H3989" s="51" t="str">
        <f ca="1">IF(IF(TYPE(MATCH($C$8,OFFSET([1]NKC!$D$10,H3988,0):'[1]NKC'!$D$5007,0)+H3988)=16,"",MATCH($C$8,OFFSET([1]NKC!$D$10,H3988,0):'[1]NKC'!$D$5007,0)+H3988)&lt;IF(TYPE(MATCH($C$8,OFFSET([1]NKC!$E$10,H3988,0):'[1]NKC'!$E$5007,0)+H3988)=16,"",MATCH($C$8,OFFSET([1]NKC!$E$10,H3988,0):'[1]NKC'!$E$5007,0)+H3988),IF(TYPE(MATCH($C$8,OFFSET([1]NKC!$D$10,H3988,0):'[1]NKC'!$D$5007,0)+H3988)=16,"",MATCH($C$8,OFFSET([1]NKC!$D$10,H3988,0):'[1]NKC'!$D$5007,0)+H3988),IF(TYPE(MATCH($C$8,OFFSET([1]NKC!$E$10,H3988,0):'[1]NKC'!$E$5007,0)+H3988)=16,"",MATCH($C$8,OFFSET([1]NKC!$E$10,H3988,0):'[1]NKC'!$E$5007,0)+H3988))</f>
        <v/>
      </c>
    </row>
    <row r="3990" spans="1:8" s="52" customFormat="1" ht="14.25" hidden="1">
      <c r="A3990" s="45" t="str">
        <f ca="1">IF($H3990="","",INDEX([1]NKC!$A$10:$A$5007,$H3990))</f>
        <v/>
      </c>
      <c r="B3990" s="46" t="str">
        <f ca="1">IF($H3990="","",INDEX([1]NKC!$B$10:$B$5007,$H3990))</f>
        <v/>
      </c>
      <c r="C3990" s="47" t="str">
        <f ca="1">IF($H3990="","",INDEX([1]NKC!$C$10:$C$5007,$H3990))</f>
        <v/>
      </c>
      <c r="D3990" s="48" t="str">
        <f ca="1">IF(IF($H3990="","",INDEX([1]NKC!$D$10:$D$5007,$H3990))=$C$8,IF($H3990="","",INDEX([1]NKC!$E$10:$E$5007,$H3990)),IF($H3990="","",INDEX([1]NKC!$D$10:$D$5007,$H3990)))</f>
        <v/>
      </c>
      <c r="E3990" s="49" t="str">
        <f ca="1">IF(IF($H3990="","",INDEX([1]NKC!$E$10:$E$5007,$H3990))=$C$8,"",IF($H3990="","",INDEX([1]NKC!$F$10:$F$5007,$H3990)))</f>
        <v/>
      </c>
      <c r="F3990" s="55" t="str">
        <f ca="1">IF(IF($H3990="","",INDEX([1]NKC!$D$10:$D$5007,$H3990))=$C$8,"",IF($H3990="","",INDEX([1]NKC!$F$10:$F$5007,$H3990)))</f>
        <v/>
      </c>
      <c r="G3990" s="50">
        <f ca="1">IF(SUM(E3990:F3990)=0,0,$G$11+SUM(E$12:$E3990)-SUM(F$12:$F3990))</f>
        <v>0</v>
      </c>
      <c r="H3990" s="51" t="str">
        <f ca="1">IF(IF(TYPE(MATCH($C$8,OFFSET([1]NKC!$D$10,H3989,0):'[1]NKC'!$D$5007,0)+H3989)=16,"",MATCH($C$8,OFFSET([1]NKC!$D$10,H3989,0):'[1]NKC'!$D$5007,0)+H3989)&lt;IF(TYPE(MATCH($C$8,OFFSET([1]NKC!$E$10,H3989,0):'[1]NKC'!$E$5007,0)+H3989)=16,"",MATCH($C$8,OFFSET([1]NKC!$E$10,H3989,0):'[1]NKC'!$E$5007,0)+H3989),IF(TYPE(MATCH($C$8,OFFSET([1]NKC!$D$10,H3989,0):'[1]NKC'!$D$5007,0)+H3989)=16,"",MATCH($C$8,OFFSET([1]NKC!$D$10,H3989,0):'[1]NKC'!$D$5007,0)+H3989),IF(TYPE(MATCH($C$8,OFFSET([1]NKC!$E$10,H3989,0):'[1]NKC'!$E$5007,0)+H3989)=16,"",MATCH($C$8,OFFSET([1]NKC!$E$10,H3989,0):'[1]NKC'!$E$5007,0)+H3989))</f>
        <v/>
      </c>
    </row>
    <row r="3991" spans="1:8" s="52" customFormat="1" ht="14.25" hidden="1">
      <c r="A3991" s="45" t="str">
        <f ca="1">IF($H3991="","",INDEX([1]NKC!$A$10:$A$5007,$H3991))</f>
        <v/>
      </c>
      <c r="B3991" s="46" t="str">
        <f ca="1">IF($H3991="","",INDEX([1]NKC!$B$10:$B$5007,$H3991))</f>
        <v/>
      </c>
      <c r="C3991" s="47" t="str">
        <f ca="1">IF($H3991="","",INDEX([1]NKC!$C$10:$C$5007,$H3991))</f>
        <v/>
      </c>
      <c r="D3991" s="48" t="str">
        <f ca="1">IF(IF($H3991="","",INDEX([1]NKC!$D$10:$D$5007,$H3991))=$C$8,IF($H3991="","",INDEX([1]NKC!$E$10:$E$5007,$H3991)),IF($H3991="","",INDEX([1]NKC!$D$10:$D$5007,$H3991)))</f>
        <v/>
      </c>
      <c r="E3991" s="49" t="str">
        <f ca="1">IF(IF($H3991="","",INDEX([1]NKC!$E$10:$E$5007,$H3991))=$C$8,"",IF($H3991="","",INDEX([1]NKC!$F$10:$F$5007,$H3991)))</f>
        <v/>
      </c>
      <c r="F3991" s="55" t="str">
        <f ca="1">IF(IF($H3991="","",INDEX([1]NKC!$D$10:$D$5007,$H3991))=$C$8,"",IF($H3991="","",INDEX([1]NKC!$F$10:$F$5007,$H3991)))</f>
        <v/>
      </c>
      <c r="G3991" s="50">
        <f ca="1">IF(SUM(E3991:F3991)=0,0,$G$11+SUM(E$12:$E3991)-SUM(F$12:$F3991))</f>
        <v>0</v>
      </c>
      <c r="H3991" s="51" t="str">
        <f ca="1">IF(IF(TYPE(MATCH($C$8,OFFSET([1]NKC!$D$10,H3990,0):'[1]NKC'!$D$5007,0)+H3990)=16,"",MATCH($C$8,OFFSET([1]NKC!$D$10,H3990,0):'[1]NKC'!$D$5007,0)+H3990)&lt;IF(TYPE(MATCH($C$8,OFFSET([1]NKC!$E$10,H3990,0):'[1]NKC'!$E$5007,0)+H3990)=16,"",MATCH($C$8,OFFSET([1]NKC!$E$10,H3990,0):'[1]NKC'!$E$5007,0)+H3990),IF(TYPE(MATCH($C$8,OFFSET([1]NKC!$D$10,H3990,0):'[1]NKC'!$D$5007,0)+H3990)=16,"",MATCH($C$8,OFFSET([1]NKC!$D$10,H3990,0):'[1]NKC'!$D$5007,0)+H3990),IF(TYPE(MATCH($C$8,OFFSET([1]NKC!$E$10,H3990,0):'[1]NKC'!$E$5007,0)+H3990)=16,"",MATCH($C$8,OFFSET([1]NKC!$E$10,H3990,0):'[1]NKC'!$E$5007,0)+H3990))</f>
        <v/>
      </c>
    </row>
    <row r="3992" spans="1:8" s="52" customFormat="1" ht="14.25" hidden="1">
      <c r="A3992" s="45" t="str">
        <f ca="1">IF($H3992="","",INDEX([1]NKC!$A$10:$A$5007,$H3992))</f>
        <v/>
      </c>
      <c r="B3992" s="46" t="str">
        <f ca="1">IF($H3992="","",INDEX([1]NKC!$B$10:$B$5007,$H3992))</f>
        <v/>
      </c>
      <c r="C3992" s="47" t="str">
        <f ca="1">IF($H3992="","",INDEX([1]NKC!$C$10:$C$5007,$H3992))</f>
        <v/>
      </c>
      <c r="D3992" s="48" t="str">
        <f ca="1">IF(IF($H3992="","",INDEX([1]NKC!$D$10:$D$5007,$H3992))=$C$8,IF($H3992="","",INDEX([1]NKC!$E$10:$E$5007,$H3992)),IF($H3992="","",INDEX([1]NKC!$D$10:$D$5007,$H3992)))</f>
        <v/>
      </c>
      <c r="E3992" s="49" t="str">
        <f ca="1">IF(IF($H3992="","",INDEX([1]NKC!$E$10:$E$5007,$H3992))=$C$8,"",IF($H3992="","",INDEX([1]NKC!$F$10:$F$5007,$H3992)))</f>
        <v/>
      </c>
      <c r="F3992" s="55" t="str">
        <f ca="1">IF(IF($H3992="","",INDEX([1]NKC!$D$10:$D$5007,$H3992))=$C$8,"",IF($H3992="","",INDEX([1]NKC!$F$10:$F$5007,$H3992)))</f>
        <v/>
      </c>
      <c r="G3992" s="50">
        <f ca="1">IF(SUM(E3992:F3992)=0,0,$G$11+SUM(E$12:$E3992)-SUM(F$12:$F3992))</f>
        <v>0</v>
      </c>
      <c r="H3992" s="51" t="str">
        <f ca="1">IF(IF(TYPE(MATCH($C$8,OFFSET([1]NKC!$D$10,H3991,0):'[1]NKC'!$D$5007,0)+H3991)=16,"",MATCH($C$8,OFFSET([1]NKC!$D$10,H3991,0):'[1]NKC'!$D$5007,0)+H3991)&lt;IF(TYPE(MATCH($C$8,OFFSET([1]NKC!$E$10,H3991,0):'[1]NKC'!$E$5007,0)+H3991)=16,"",MATCH($C$8,OFFSET([1]NKC!$E$10,H3991,0):'[1]NKC'!$E$5007,0)+H3991),IF(TYPE(MATCH($C$8,OFFSET([1]NKC!$D$10,H3991,0):'[1]NKC'!$D$5007,0)+H3991)=16,"",MATCH($C$8,OFFSET([1]NKC!$D$10,H3991,0):'[1]NKC'!$D$5007,0)+H3991),IF(TYPE(MATCH($C$8,OFFSET([1]NKC!$E$10,H3991,0):'[1]NKC'!$E$5007,0)+H3991)=16,"",MATCH($C$8,OFFSET([1]NKC!$E$10,H3991,0):'[1]NKC'!$E$5007,0)+H3991))</f>
        <v/>
      </c>
    </row>
    <row r="3993" spans="1:8" s="52" customFormat="1" ht="14.25" hidden="1">
      <c r="A3993" s="45" t="str">
        <f ca="1">IF($H3993="","",INDEX([1]NKC!$A$10:$A$5007,$H3993))</f>
        <v/>
      </c>
      <c r="B3993" s="46" t="str">
        <f ca="1">IF($H3993="","",INDEX([1]NKC!$B$10:$B$5007,$H3993))</f>
        <v/>
      </c>
      <c r="C3993" s="47" t="str">
        <f ca="1">IF($H3993="","",INDEX([1]NKC!$C$10:$C$5007,$H3993))</f>
        <v/>
      </c>
      <c r="D3993" s="48" t="str">
        <f ca="1">IF(IF($H3993="","",INDEX([1]NKC!$D$10:$D$5007,$H3993))=$C$8,IF($H3993="","",INDEX([1]NKC!$E$10:$E$5007,$H3993)),IF($H3993="","",INDEX([1]NKC!$D$10:$D$5007,$H3993)))</f>
        <v/>
      </c>
      <c r="E3993" s="49" t="str">
        <f ca="1">IF(IF($H3993="","",INDEX([1]NKC!$E$10:$E$5007,$H3993))=$C$8,"",IF($H3993="","",INDEX([1]NKC!$F$10:$F$5007,$H3993)))</f>
        <v/>
      </c>
      <c r="F3993" s="55" t="str">
        <f ca="1">IF(IF($H3993="","",INDEX([1]NKC!$D$10:$D$5007,$H3993))=$C$8,"",IF($H3993="","",INDEX([1]NKC!$F$10:$F$5007,$H3993)))</f>
        <v/>
      </c>
      <c r="G3993" s="50">
        <f ca="1">IF(SUM(E3993:F3993)=0,0,$G$11+SUM(E$12:$E3993)-SUM(F$12:$F3993))</f>
        <v>0</v>
      </c>
      <c r="H3993" s="51" t="str">
        <f ca="1">IF(IF(TYPE(MATCH($C$8,OFFSET([1]NKC!$D$10,H3992,0):'[1]NKC'!$D$5007,0)+H3992)=16,"",MATCH($C$8,OFFSET([1]NKC!$D$10,H3992,0):'[1]NKC'!$D$5007,0)+H3992)&lt;IF(TYPE(MATCH($C$8,OFFSET([1]NKC!$E$10,H3992,0):'[1]NKC'!$E$5007,0)+H3992)=16,"",MATCH($C$8,OFFSET([1]NKC!$E$10,H3992,0):'[1]NKC'!$E$5007,0)+H3992),IF(TYPE(MATCH($C$8,OFFSET([1]NKC!$D$10,H3992,0):'[1]NKC'!$D$5007,0)+H3992)=16,"",MATCH($C$8,OFFSET([1]NKC!$D$10,H3992,0):'[1]NKC'!$D$5007,0)+H3992),IF(TYPE(MATCH($C$8,OFFSET([1]NKC!$E$10,H3992,0):'[1]NKC'!$E$5007,0)+H3992)=16,"",MATCH($C$8,OFFSET([1]NKC!$E$10,H3992,0):'[1]NKC'!$E$5007,0)+H3992))</f>
        <v/>
      </c>
    </row>
    <row r="3994" spans="1:8" s="52" customFormat="1" ht="14.25" hidden="1">
      <c r="A3994" s="45" t="str">
        <f ca="1">IF($H3994="","",INDEX([1]NKC!$A$10:$A$5007,$H3994))</f>
        <v/>
      </c>
      <c r="B3994" s="46" t="str">
        <f ca="1">IF($H3994="","",INDEX([1]NKC!$B$10:$B$5007,$H3994))</f>
        <v/>
      </c>
      <c r="C3994" s="47" t="str">
        <f ca="1">IF($H3994="","",INDEX([1]NKC!$C$10:$C$5007,$H3994))</f>
        <v/>
      </c>
      <c r="D3994" s="48" t="str">
        <f ca="1">IF(IF($H3994="","",INDEX([1]NKC!$D$10:$D$5007,$H3994))=$C$8,IF($H3994="","",INDEX([1]NKC!$E$10:$E$5007,$H3994)),IF($H3994="","",INDEX([1]NKC!$D$10:$D$5007,$H3994)))</f>
        <v/>
      </c>
      <c r="E3994" s="49" t="str">
        <f ca="1">IF(IF($H3994="","",INDEX([1]NKC!$E$10:$E$5007,$H3994))=$C$8,"",IF($H3994="","",INDEX([1]NKC!$F$10:$F$5007,$H3994)))</f>
        <v/>
      </c>
      <c r="F3994" s="55" t="str">
        <f ca="1">IF(IF($H3994="","",INDEX([1]NKC!$D$10:$D$5007,$H3994))=$C$8,"",IF($H3994="","",INDEX([1]NKC!$F$10:$F$5007,$H3994)))</f>
        <v/>
      </c>
      <c r="G3994" s="50">
        <f ca="1">IF(SUM(E3994:F3994)=0,0,$G$11+SUM(E$12:$E3994)-SUM(F$12:$F3994))</f>
        <v>0</v>
      </c>
      <c r="H3994" s="51" t="str">
        <f ca="1">IF(IF(TYPE(MATCH($C$8,OFFSET([1]NKC!$D$10,H3993,0):'[1]NKC'!$D$5007,0)+H3993)=16,"",MATCH($C$8,OFFSET([1]NKC!$D$10,H3993,0):'[1]NKC'!$D$5007,0)+H3993)&lt;IF(TYPE(MATCH($C$8,OFFSET([1]NKC!$E$10,H3993,0):'[1]NKC'!$E$5007,0)+H3993)=16,"",MATCH($C$8,OFFSET([1]NKC!$E$10,H3993,0):'[1]NKC'!$E$5007,0)+H3993),IF(TYPE(MATCH($C$8,OFFSET([1]NKC!$D$10,H3993,0):'[1]NKC'!$D$5007,0)+H3993)=16,"",MATCH($C$8,OFFSET([1]NKC!$D$10,H3993,0):'[1]NKC'!$D$5007,0)+H3993),IF(TYPE(MATCH($C$8,OFFSET([1]NKC!$E$10,H3993,0):'[1]NKC'!$E$5007,0)+H3993)=16,"",MATCH($C$8,OFFSET([1]NKC!$E$10,H3993,0):'[1]NKC'!$E$5007,0)+H3993))</f>
        <v/>
      </c>
    </row>
    <row r="3995" spans="1:8" s="52" customFormat="1" ht="14.25" hidden="1">
      <c r="A3995" s="45" t="str">
        <f ca="1">IF($H3995="","",INDEX([1]NKC!$A$10:$A$5007,$H3995))</f>
        <v/>
      </c>
      <c r="B3995" s="46" t="str">
        <f ca="1">IF($H3995="","",INDEX([1]NKC!$B$10:$B$5007,$H3995))</f>
        <v/>
      </c>
      <c r="C3995" s="47" t="str">
        <f ca="1">IF($H3995="","",INDEX([1]NKC!$C$10:$C$5007,$H3995))</f>
        <v/>
      </c>
      <c r="D3995" s="48" t="str">
        <f ca="1">IF(IF($H3995="","",INDEX([1]NKC!$D$10:$D$5007,$H3995))=$C$8,IF($H3995="","",INDEX([1]NKC!$E$10:$E$5007,$H3995)),IF($H3995="","",INDEX([1]NKC!$D$10:$D$5007,$H3995)))</f>
        <v/>
      </c>
      <c r="E3995" s="49" t="str">
        <f ca="1">IF(IF($H3995="","",INDEX([1]NKC!$E$10:$E$5007,$H3995))=$C$8,"",IF($H3995="","",INDEX([1]NKC!$F$10:$F$5007,$H3995)))</f>
        <v/>
      </c>
      <c r="F3995" s="55" t="str">
        <f ca="1">IF(IF($H3995="","",INDEX([1]NKC!$D$10:$D$5007,$H3995))=$C$8,"",IF($H3995="","",INDEX([1]NKC!$F$10:$F$5007,$H3995)))</f>
        <v/>
      </c>
      <c r="G3995" s="50">
        <f ca="1">IF(SUM(E3995:F3995)=0,0,$G$11+SUM(E$12:$E3995)-SUM(F$12:$F3995))</f>
        <v>0</v>
      </c>
      <c r="H3995" s="51" t="str">
        <f ca="1">IF(IF(TYPE(MATCH($C$8,OFFSET([1]NKC!$D$10,H3994,0):'[1]NKC'!$D$5007,0)+H3994)=16,"",MATCH($C$8,OFFSET([1]NKC!$D$10,H3994,0):'[1]NKC'!$D$5007,0)+H3994)&lt;IF(TYPE(MATCH($C$8,OFFSET([1]NKC!$E$10,H3994,0):'[1]NKC'!$E$5007,0)+H3994)=16,"",MATCH($C$8,OFFSET([1]NKC!$E$10,H3994,0):'[1]NKC'!$E$5007,0)+H3994),IF(TYPE(MATCH($C$8,OFFSET([1]NKC!$D$10,H3994,0):'[1]NKC'!$D$5007,0)+H3994)=16,"",MATCH($C$8,OFFSET([1]NKC!$D$10,H3994,0):'[1]NKC'!$D$5007,0)+H3994),IF(TYPE(MATCH($C$8,OFFSET([1]NKC!$E$10,H3994,0):'[1]NKC'!$E$5007,0)+H3994)=16,"",MATCH($C$8,OFFSET([1]NKC!$E$10,H3994,0):'[1]NKC'!$E$5007,0)+H3994))</f>
        <v/>
      </c>
    </row>
    <row r="3996" spans="1:8" s="52" customFormat="1" ht="14.25" hidden="1">
      <c r="A3996" s="45" t="str">
        <f ca="1">IF($H3996="","",INDEX([1]NKC!$A$10:$A$5007,$H3996))</f>
        <v/>
      </c>
      <c r="B3996" s="46" t="str">
        <f ca="1">IF($H3996="","",INDEX([1]NKC!$B$10:$B$5007,$H3996))</f>
        <v/>
      </c>
      <c r="C3996" s="47" t="str">
        <f ca="1">IF($H3996="","",INDEX([1]NKC!$C$10:$C$5007,$H3996))</f>
        <v/>
      </c>
      <c r="D3996" s="48" t="str">
        <f ca="1">IF(IF($H3996="","",INDEX([1]NKC!$D$10:$D$5007,$H3996))=$C$8,IF($H3996="","",INDEX([1]NKC!$E$10:$E$5007,$H3996)),IF($H3996="","",INDEX([1]NKC!$D$10:$D$5007,$H3996)))</f>
        <v/>
      </c>
      <c r="E3996" s="49" t="str">
        <f ca="1">IF(IF($H3996="","",INDEX([1]NKC!$E$10:$E$5007,$H3996))=$C$8,"",IF($H3996="","",INDEX([1]NKC!$F$10:$F$5007,$H3996)))</f>
        <v/>
      </c>
      <c r="F3996" s="55" t="str">
        <f ca="1">IF(IF($H3996="","",INDEX([1]NKC!$D$10:$D$5007,$H3996))=$C$8,"",IF($H3996="","",INDEX([1]NKC!$F$10:$F$5007,$H3996)))</f>
        <v/>
      </c>
      <c r="G3996" s="50">
        <f ca="1">IF(SUM(E3996:F3996)=0,0,$G$11+SUM(E$12:$E3996)-SUM(F$12:$F3996))</f>
        <v>0</v>
      </c>
      <c r="H3996" s="51" t="str">
        <f ca="1">IF(IF(TYPE(MATCH($C$8,OFFSET([1]NKC!$D$10,H3995,0):'[1]NKC'!$D$5007,0)+H3995)=16,"",MATCH($C$8,OFFSET([1]NKC!$D$10,H3995,0):'[1]NKC'!$D$5007,0)+H3995)&lt;IF(TYPE(MATCH($C$8,OFFSET([1]NKC!$E$10,H3995,0):'[1]NKC'!$E$5007,0)+H3995)=16,"",MATCH($C$8,OFFSET([1]NKC!$E$10,H3995,0):'[1]NKC'!$E$5007,0)+H3995),IF(TYPE(MATCH($C$8,OFFSET([1]NKC!$D$10,H3995,0):'[1]NKC'!$D$5007,0)+H3995)=16,"",MATCH($C$8,OFFSET([1]NKC!$D$10,H3995,0):'[1]NKC'!$D$5007,0)+H3995),IF(TYPE(MATCH($C$8,OFFSET([1]NKC!$E$10,H3995,0):'[1]NKC'!$E$5007,0)+H3995)=16,"",MATCH($C$8,OFFSET([1]NKC!$E$10,H3995,0):'[1]NKC'!$E$5007,0)+H3995))</f>
        <v/>
      </c>
    </row>
    <row r="3997" spans="1:8" s="52" customFormat="1" ht="14.25" hidden="1">
      <c r="A3997" s="45" t="str">
        <f ca="1">IF($H3997="","",INDEX([1]NKC!$A$10:$A$5007,$H3997))</f>
        <v/>
      </c>
      <c r="B3997" s="46" t="str">
        <f ca="1">IF($H3997="","",INDEX([1]NKC!$B$10:$B$5007,$H3997))</f>
        <v/>
      </c>
      <c r="C3997" s="47" t="str">
        <f ca="1">IF($H3997="","",INDEX([1]NKC!$C$10:$C$5007,$H3997))</f>
        <v/>
      </c>
      <c r="D3997" s="48" t="str">
        <f ca="1">IF(IF($H3997="","",INDEX([1]NKC!$D$10:$D$5007,$H3997))=$C$8,IF($H3997="","",INDEX([1]NKC!$E$10:$E$5007,$H3997)),IF($H3997="","",INDEX([1]NKC!$D$10:$D$5007,$H3997)))</f>
        <v/>
      </c>
      <c r="E3997" s="49" t="str">
        <f ca="1">IF(IF($H3997="","",INDEX([1]NKC!$E$10:$E$5007,$H3997))=$C$8,"",IF($H3997="","",INDEX([1]NKC!$F$10:$F$5007,$H3997)))</f>
        <v/>
      </c>
      <c r="F3997" s="55" t="str">
        <f ca="1">IF(IF($H3997="","",INDEX([1]NKC!$D$10:$D$5007,$H3997))=$C$8,"",IF($H3997="","",INDEX([1]NKC!$F$10:$F$5007,$H3997)))</f>
        <v/>
      </c>
      <c r="G3997" s="50">
        <f ca="1">IF(SUM(E3997:F3997)=0,0,$G$11+SUM(E$12:$E3997)-SUM(F$12:$F3997))</f>
        <v>0</v>
      </c>
      <c r="H3997" s="51" t="str">
        <f ca="1">IF(IF(TYPE(MATCH($C$8,OFFSET([1]NKC!$D$10,H3996,0):'[1]NKC'!$D$5007,0)+H3996)=16,"",MATCH($C$8,OFFSET([1]NKC!$D$10,H3996,0):'[1]NKC'!$D$5007,0)+H3996)&lt;IF(TYPE(MATCH($C$8,OFFSET([1]NKC!$E$10,H3996,0):'[1]NKC'!$E$5007,0)+H3996)=16,"",MATCH($C$8,OFFSET([1]NKC!$E$10,H3996,0):'[1]NKC'!$E$5007,0)+H3996),IF(TYPE(MATCH($C$8,OFFSET([1]NKC!$D$10,H3996,0):'[1]NKC'!$D$5007,0)+H3996)=16,"",MATCH($C$8,OFFSET([1]NKC!$D$10,H3996,0):'[1]NKC'!$D$5007,0)+H3996),IF(TYPE(MATCH($C$8,OFFSET([1]NKC!$E$10,H3996,0):'[1]NKC'!$E$5007,0)+H3996)=16,"",MATCH($C$8,OFFSET([1]NKC!$E$10,H3996,0):'[1]NKC'!$E$5007,0)+H3996))</f>
        <v/>
      </c>
    </row>
    <row r="3998" spans="1:8" s="52" customFormat="1" ht="14.25" hidden="1">
      <c r="A3998" s="45" t="str">
        <f ca="1">IF($H3998="","",INDEX([1]NKC!$A$10:$A$5007,$H3998))</f>
        <v/>
      </c>
      <c r="B3998" s="46" t="str">
        <f ca="1">IF($H3998="","",INDEX([1]NKC!$B$10:$B$5007,$H3998))</f>
        <v/>
      </c>
      <c r="C3998" s="47" t="str">
        <f ca="1">IF($H3998="","",INDEX([1]NKC!$C$10:$C$5007,$H3998))</f>
        <v/>
      </c>
      <c r="D3998" s="48" t="str">
        <f ca="1">IF(IF($H3998="","",INDEX([1]NKC!$D$10:$D$5007,$H3998))=$C$8,IF($H3998="","",INDEX([1]NKC!$E$10:$E$5007,$H3998)),IF($H3998="","",INDEX([1]NKC!$D$10:$D$5007,$H3998)))</f>
        <v/>
      </c>
      <c r="E3998" s="49" t="str">
        <f ca="1">IF(IF($H3998="","",INDEX([1]NKC!$E$10:$E$5007,$H3998))=$C$8,"",IF($H3998="","",INDEX([1]NKC!$F$10:$F$5007,$H3998)))</f>
        <v/>
      </c>
      <c r="F3998" s="55" t="str">
        <f ca="1">IF(IF($H3998="","",INDEX([1]NKC!$D$10:$D$5007,$H3998))=$C$8,"",IF($H3998="","",INDEX([1]NKC!$F$10:$F$5007,$H3998)))</f>
        <v/>
      </c>
      <c r="G3998" s="50">
        <f ca="1">IF(SUM(E3998:F3998)=0,0,$G$11+SUM(E$12:$E3998)-SUM(F$12:$F3998))</f>
        <v>0</v>
      </c>
      <c r="H3998" s="51" t="str">
        <f ca="1">IF(IF(TYPE(MATCH($C$8,OFFSET([1]NKC!$D$10,H3997,0):'[1]NKC'!$D$5007,0)+H3997)=16,"",MATCH($C$8,OFFSET([1]NKC!$D$10,H3997,0):'[1]NKC'!$D$5007,0)+H3997)&lt;IF(TYPE(MATCH($C$8,OFFSET([1]NKC!$E$10,H3997,0):'[1]NKC'!$E$5007,0)+H3997)=16,"",MATCH($C$8,OFFSET([1]NKC!$E$10,H3997,0):'[1]NKC'!$E$5007,0)+H3997),IF(TYPE(MATCH($C$8,OFFSET([1]NKC!$D$10,H3997,0):'[1]NKC'!$D$5007,0)+H3997)=16,"",MATCH($C$8,OFFSET([1]NKC!$D$10,H3997,0):'[1]NKC'!$D$5007,0)+H3997),IF(TYPE(MATCH($C$8,OFFSET([1]NKC!$E$10,H3997,0):'[1]NKC'!$E$5007,0)+H3997)=16,"",MATCH($C$8,OFFSET([1]NKC!$E$10,H3997,0):'[1]NKC'!$E$5007,0)+H3997))</f>
        <v/>
      </c>
    </row>
    <row r="3999" spans="1:8" s="52" customFormat="1" ht="14.25" hidden="1">
      <c r="A3999" s="45" t="str">
        <f ca="1">IF($H3999="","",INDEX([1]NKC!$A$10:$A$5007,$H3999))</f>
        <v/>
      </c>
      <c r="B3999" s="46" t="str">
        <f ca="1">IF($H3999="","",INDEX([1]NKC!$B$10:$B$5007,$H3999))</f>
        <v/>
      </c>
      <c r="C3999" s="47" t="str">
        <f ca="1">IF($H3999="","",INDEX([1]NKC!$C$10:$C$5007,$H3999))</f>
        <v/>
      </c>
      <c r="D3999" s="48" t="str">
        <f ca="1">IF(IF($H3999="","",INDEX([1]NKC!$D$10:$D$5007,$H3999))=$C$8,IF($H3999="","",INDEX([1]NKC!$E$10:$E$5007,$H3999)),IF($H3999="","",INDEX([1]NKC!$D$10:$D$5007,$H3999)))</f>
        <v/>
      </c>
      <c r="E3999" s="49" t="str">
        <f ca="1">IF(IF($H3999="","",INDEX([1]NKC!$E$10:$E$5007,$H3999))=$C$8,"",IF($H3999="","",INDEX([1]NKC!$F$10:$F$5007,$H3999)))</f>
        <v/>
      </c>
      <c r="F3999" s="55" t="str">
        <f ca="1">IF(IF($H3999="","",INDEX([1]NKC!$D$10:$D$5007,$H3999))=$C$8,"",IF($H3999="","",INDEX([1]NKC!$F$10:$F$5007,$H3999)))</f>
        <v/>
      </c>
      <c r="G3999" s="50">
        <f ca="1">IF(SUM(E3999:F3999)=0,0,$G$11+SUM(E$12:$E3999)-SUM(F$12:$F3999))</f>
        <v>0</v>
      </c>
      <c r="H3999" s="51" t="str">
        <f ca="1">IF(IF(TYPE(MATCH($C$8,OFFSET([1]NKC!$D$10,H3998,0):'[1]NKC'!$D$5007,0)+H3998)=16,"",MATCH($C$8,OFFSET([1]NKC!$D$10,H3998,0):'[1]NKC'!$D$5007,0)+H3998)&lt;IF(TYPE(MATCH($C$8,OFFSET([1]NKC!$E$10,H3998,0):'[1]NKC'!$E$5007,0)+H3998)=16,"",MATCH($C$8,OFFSET([1]NKC!$E$10,H3998,0):'[1]NKC'!$E$5007,0)+H3998),IF(TYPE(MATCH($C$8,OFFSET([1]NKC!$D$10,H3998,0):'[1]NKC'!$D$5007,0)+H3998)=16,"",MATCH($C$8,OFFSET([1]NKC!$D$10,H3998,0):'[1]NKC'!$D$5007,0)+H3998),IF(TYPE(MATCH($C$8,OFFSET([1]NKC!$E$10,H3998,0):'[1]NKC'!$E$5007,0)+H3998)=16,"",MATCH($C$8,OFFSET([1]NKC!$E$10,H3998,0):'[1]NKC'!$E$5007,0)+H3998))</f>
        <v/>
      </c>
    </row>
    <row r="4000" spans="1:8" s="52" customFormat="1" ht="14.25" hidden="1">
      <c r="A4000" s="45" t="str">
        <f ca="1">IF($H4000="","",INDEX([1]NKC!$A$10:$A$5007,$H4000))</f>
        <v/>
      </c>
      <c r="B4000" s="46" t="str">
        <f ca="1">IF($H4000="","",INDEX([1]NKC!$B$10:$B$5007,$H4000))</f>
        <v/>
      </c>
      <c r="C4000" s="47" t="str">
        <f ca="1">IF($H4000="","",INDEX([1]NKC!$C$10:$C$5007,$H4000))</f>
        <v/>
      </c>
      <c r="D4000" s="48" t="str">
        <f ca="1">IF(IF($H4000="","",INDEX([1]NKC!$D$10:$D$5007,$H4000))=$C$8,IF($H4000="","",INDEX([1]NKC!$E$10:$E$5007,$H4000)),IF($H4000="","",INDEX([1]NKC!$D$10:$D$5007,$H4000)))</f>
        <v/>
      </c>
      <c r="E4000" s="49" t="str">
        <f ca="1">IF(IF($H4000="","",INDEX([1]NKC!$E$10:$E$5007,$H4000))=$C$8,"",IF($H4000="","",INDEX([1]NKC!$F$10:$F$5007,$H4000)))</f>
        <v/>
      </c>
      <c r="F4000" s="55" t="str">
        <f ca="1">IF(IF($H4000="","",INDEX([1]NKC!$D$10:$D$5007,$H4000))=$C$8,"",IF($H4000="","",INDEX([1]NKC!$F$10:$F$5007,$H4000)))</f>
        <v/>
      </c>
      <c r="G4000" s="50">
        <f ca="1">IF(SUM(E4000:F4000)=0,0,$G$11+SUM(E$12:$E4000)-SUM(F$12:$F4000))</f>
        <v>0</v>
      </c>
      <c r="H4000" s="51" t="str">
        <f ca="1">IF(IF(TYPE(MATCH($C$8,OFFSET([1]NKC!$D$10,H3999,0):'[1]NKC'!$D$5007,0)+H3999)=16,"",MATCH($C$8,OFFSET([1]NKC!$D$10,H3999,0):'[1]NKC'!$D$5007,0)+H3999)&lt;IF(TYPE(MATCH($C$8,OFFSET([1]NKC!$E$10,H3999,0):'[1]NKC'!$E$5007,0)+H3999)=16,"",MATCH($C$8,OFFSET([1]NKC!$E$10,H3999,0):'[1]NKC'!$E$5007,0)+H3999),IF(TYPE(MATCH($C$8,OFFSET([1]NKC!$D$10,H3999,0):'[1]NKC'!$D$5007,0)+H3999)=16,"",MATCH($C$8,OFFSET([1]NKC!$D$10,H3999,0):'[1]NKC'!$D$5007,0)+H3999),IF(TYPE(MATCH($C$8,OFFSET([1]NKC!$E$10,H3999,0):'[1]NKC'!$E$5007,0)+H3999)=16,"",MATCH($C$8,OFFSET([1]NKC!$E$10,H3999,0):'[1]NKC'!$E$5007,0)+H3999))</f>
        <v/>
      </c>
    </row>
    <row r="4001" spans="1:8" s="52" customFormat="1" ht="14.25" hidden="1">
      <c r="A4001" s="45" t="str">
        <f ca="1">IF($H4001="","",INDEX([1]NKC!$A$10:$A$5007,$H4001))</f>
        <v/>
      </c>
      <c r="B4001" s="46" t="str">
        <f ca="1">IF($H4001="","",INDEX([1]NKC!$B$10:$B$5007,$H4001))</f>
        <v/>
      </c>
      <c r="C4001" s="47" t="str">
        <f ca="1">IF($H4001="","",INDEX([1]NKC!$C$10:$C$5007,$H4001))</f>
        <v/>
      </c>
      <c r="D4001" s="48" t="str">
        <f ca="1">IF(IF($H4001="","",INDEX([1]NKC!$D$10:$D$5007,$H4001))=$C$8,IF($H4001="","",INDEX([1]NKC!$E$10:$E$5007,$H4001)),IF($H4001="","",INDEX([1]NKC!$D$10:$D$5007,$H4001)))</f>
        <v/>
      </c>
      <c r="E4001" s="49" t="str">
        <f ca="1">IF(IF($H4001="","",INDEX([1]NKC!$E$10:$E$5007,$H4001))=$C$8,"",IF($H4001="","",INDEX([1]NKC!$F$10:$F$5007,$H4001)))</f>
        <v/>
      </c>
      <c r="F4001" s="55" t="str">
        <f ca="1">IF(IF($H4001="","",INDEX([1]NKC!$D$10:$D$5007,$H4001))=$C$8,"",IF($H4001="","",INDEX([1]NKC!$F$10:$F$5007,$H4001)))</f>
        <v/>
      </c>
      <c r="G4001" s="50">
        <f ca="1">IF(SUM(E4001:F4001)=0,0,$G$11+SUM(E$12:$E4001)-SUM(F$12:$F4001))</f>
        <v>0</v>
      </c>
      <c r="H4001" s="51" t="str">
        <f ca="1">IF(IF(TYPE(MATCH($C$8,OFFSET([1]NKC!$D$10,H4000,0):'[1]NKC'!$D$5007,0)+H4000)=16,"",MATCH($C$8,OFFSET([1]NKC!$D$10,H4000,0):'[1]NKC'!$D$5007,0)+H4000)&lt;IF(TYPE(MATCH($C$8,OFFSET([1]NKC!$E$10,H4000,0):'[1]NKC'!$E$5007,0)+H4000)=16,"",MATCH($C$8,OFFSET([1]NKC!$E$10,H4000,0):'[1]NKC'!$E$5007,0)+H4000),IF(TYPE(MATCH($C$8,OFFSET([1]NKC!$D$10,H4000,0):'[1]NKC'!$D$5007,0)+H4000)=16,"",MATCH($C$8,OFFSET([1]NKC!$D$10,H4000,0):'[1]NKC'!$D$5007,0)+H4000),IF(TYPE(MATCH($C$8,OFFSET([1]NKC!$E$10,H4000,0):'[1]NKC'!$E$5007,0)+H4000)=16,"",MATCH($C$8,OFFSET([1]NKC!$E$10,H4000,0):'[1]NKC'!$E$5007,0)+H4000))</f>
        <v/>
      </c>
    </row>
    <row r="4002" spans="1:8" s="52" customFormat="1" ht="14.25" hidden="1">
      <c r="A4002" s="45" t="str">
        <f ca="1">IF($H4002="","",INDEX([1]NKC!$A$10:$A$5007,$H4002))</f>
        <v/>
      </c>
      <c r="B4002" s="46" t="str">
        <f ca="1">IF($H4002="","",INDEX([1]NKC!$B$10:$B$5007,$H4002))</f>
        <v/>
      </c>
      <c r="C4002" s="47" t="str">
        <f ca="1">IF($H4002="","",INDEX([1]NKC!$C$10:$C$5007,$H4002))</f>
        <v/>
      </c>
      <c r="D4002" s="48" t="str">
        <f ca="1">IF(IF($H4002="","",INDEX([1]NKC!$D$10:$D$5007,$H4002))=$C$8,IF($H4002="","",INDEX([1]NKC!$E$10:$E$5007,$H4002)),IF($H4002="","",INDEX([1]NKC!$D$10:$D$5007,$H4002)))</f>
        <v/>
      </c>
      <c r="E4002" s="49" t="str">
        <f ca="1">IF(IF($H4002="","",INDEX([1]NKC!$E$10:$E$5007,$H4002))=$C$8,"",IF($H4002="","",INDEX([1]NKC!$F$10:$F$5007,$H4002)))</f>
        <v/>
      </c>
      <c r="F4002" s="55" t="str">
        <f ca="1">IF(IF($H4002="","",INDEX([1]NKC!$D$10:$D$5007,$H4002))=$C$8,"",IF($H4002="","",INDEX([1]NKC!$F$10:$F$5007,$H4002)))</f>
        <v/>
      </c>
      <c r="G4002" s="50">
        <f ca="1">IF(SUM(E4002:F4002)=0,0,$G$11+SUM(E$12:$E4002)-SUM(F$12:$F4002))</f>
        <v>0</v>
      </c>
      <c r="H4002" s="51" t="str">
        <f ca="1">IF(IF(TYPE(MATCH($C$8,OFFSET([1]NKC!$D$10,H4001,0):'[1]NKC'!$D$5007,0)+H4001)=16,"",MATCH($C$8,OFFSET([1]NKC!$D$10,H4001,0):'[1]NKC'!$D$5007,0)+H4001)&lt;IF(TYPE(MATCH($C$8,OFFSET([1]NKC!$E$10,H4001,0):'[1]NKC'!$E$5007,0)+H4001)=16,"",MATCH($C$8,OFFSET([1]NKC!$E$10,H4001,0):'[1]NKC'!$E$5007,0)+H4001),IF(TYPE(MATCH($C$8,OFFSET([1]NKC!$D$10,H4001,0):'[1]NKC'!$D$5007,0)+H4001)=16,"",MATCH($C$8,OFFSET([1]NKC!$D$10,H4001,0):'[1]NKC'!$D$5007,0)+H4001),IF(TYPE(MATCH($C$8,OFFSET([1]NKC!$E$10,H4001,0):'[1]NKC'!$E$5007,0)+H4001)=16,"",MATCH($C$8,OFFSET([1]NKC!$E$10,H4001,0):'[1]NKC'!$E$5007,0)+H4001))</f>
        <v/>
      </c>
    </row>
    <row r="4003" spans="1:8" s="52" customFormat="1" ht="14.25" hidden="1">
      <c r="A4003" s="45" t="str">
        <f ca="1">IF($H4003="","",INDEX([1]NKC!$A$10:$A$5007,$H4003))</f>
        <v/>
      </c>
      <c r="B4003" s="46" t="str">
        <f ca="1">IF($H4003="","",INDEX([1]NKC!$B$10:$B$5007,$H4003))</f>
        <v/>
      </c>
      <c r="C4003" s="47" t="str">
        <f ca="1">IF($H4003="","",INDEX([1]NKC!$C$10:$C$5007,$H4003))</f>
        <v/>
      </c>
      <c r="D4003" s="48" t="str">
        <f ca="1">IF(IF($H4003="","",INDEX([1]NKC!$D$10:$D$5007,$H4003))=$C$8,IF($H4003="","",INDEX([1]NKC!$E$10:$E$5007,$H4003)),IF($H4003="","",INDEX([1]NKC!$D$10:$D$5007,$H4003)))</f>
        <v/>
      </c>
      <c r="E4003" s="49" t="str">
        <f ca="1">IF(IF($H4003="","",INDEX([1]NKC!$E$10:$E$5007,$H4003))=$C$8,"",IF($H4003="","",INDEX([1]NKC!$F$10:$F$5007,$H4003)))</f>
        <v/>
      </c>
      <c r="F4003" s="55" t="str">
        <f ca="1">IF(IF($H4003="","",INDEX([1]NKC!$D$10:$D$5007,$H4003))=$C$8,"",IF($H4003="","",INDEX([1]NKC!$F$10:$F$5007,$H4003)))</f>
        <v/>
      </c>
      <c r="G4003" s="50">
        <f ca="1">IF(SUM(E4003:F4003)=0,0,$G$11+SUM(E$12:$E4003)-SUM(F$12:$F4003))</f>
        <v>0</v>
      </c>
      <c r="H4003" s="51" t="str">
        <f ca="1">IF(IF(TYPE(MATCH($C$8,OFFSET([1]NKC!$D$10,H4002,0):'[1]NKC'!$D$5007,0)+H4002)=16,"",MATCH($C$8,OFFSET([1]NKC!$D$10,H4002,0):'[1]NKC'!$D$5007,0)+H4002)&lt;IF(TYPE(MATCH($C$8,OFFSET([1]NKC!$E$10,H4002,0):'[1]NKC'!$E$5007,0)+H4002)=16,"",MATCH($C$8,OFFSET([1]NKC!$E$10,H4002,0):'[1]NKC'!$E$5007,0)+H4002),IF(TYPE(MATCH($C$8,OFFSET([1]NKC!$D$10,H4002,0):'[1]NKC'!$D$5007,0)+H4002)=16,"",MATCH($C$8,OFFSET([1]NKC!$D$10,H4002,0):'[1]NKC'!$D$5007,0)+H4002),IF(TYPE(MATCH($C$8,OFFSET([1]NKC!$E$10,H4002,0):'[1]NKC'!$E$5007,0)+H4002)=16,"",MATCH($C$8,OFFSET([1]NKC!$E$10,H4002,0):'[1]NKC'!$E$5007,0)+H4002))</f>
        <v/>
      </c>
    </row>
    <row r="4004" spans="1:8" s="52" customFormat="1" ht="14.25" hidden="1">
      <c r="A4004" s="45" t="str">
        <f ca="1">IF($H4004="","",INDEX([1]NKC!$A$10:$A$5007,$H4004))</f>
        <v/>
      </c>
      <c r="B4004" s="46" t="str">
        <f ca="1">IF($H4004="","",INDEX([1]NKC!$B$10:$B$5007,$H4004))</f>
        <v/>
      </c>
      <c r="C4004" s="47" t="str">
        <f ca="1">IF($H4004="","",INDEX([1]NKC!$C$10:$C$5007,$H4004))</f>
        <v/>
      </c>
      <c r="D4004" s="48" t="str">
        <f ca="1">IF(IF($H4004="","",INDEX([1]NKC!$D$10:$D$5007,$H4004))=$C$8,IF($H4004="","",INDEX([1]NKC!$E$10:$E$5007,$H4004)),IF($H4004="","",INDEX([1]NKC!$D$10:$D$5007,$H4004)))</f>
        <v/>
      </c>
      <c r="E4004" s="49" t="str">
        <f ca="1">IF(IF($H4004="","",INDEX([1]NKC!$E$10:$E$5007,$H4004))=$C$8,"",IF($H4004="","",INDEX([1]NKC!$F$10:$F$5007,$H4004)))</f>
        <v/>
      </c>
      <c r="F4004" s="55" t="str">
        <f ca="1">IF(IF($H4004="","",INDEX([1]NKC!$D$10:$D$5007,$H4004))=$C$8,"",IF($H4004="","",INDEX([1]NKC!$F$10:$F$5007,$H4004)))</f>
        <v/>
      </c>
      <c r="G4004" s="50">
        <f ca="1">IF(SUM(E4004:F4004)=0,0,$G$11+SUM(E$12:$E4004)-SUM(F$12:$F4004))</f>
        <v>0</v>
      </c>
      <c r="H4004" s="51" t="str">
        <f ca="1">IF(IF(TYPE(MATCH($C$8,OFFSET([1]NKC!$D$10,H4003,0):'[1]NKC'!$D$5007,0)+H4003)=16,"",MATCH($C$8,OFFSET([1]NKC!$D$10,H4003,0):'[1]NKC'!$D$5007,0)+H4003)&lt;IF(TYPE(MATCH($C$8,OFFSET([1]NKC!$E$10,H4003,0):'[1]NKC'!$E$5007,0)+H4003)=16,"",MATCH($C$8,OFFSET([1]NKC!$E$10,H4003,0):'[1]NKC'!$E$5007,0)+H4003),IF(TYPE(MATCH($C$8,OFFSET([1]NKC!$D$10,H4003,0):'[1]NKC'!$D$5007,0)+H4003)=16,"",MATCH($C$8,OFFSET([1]NKC!$D$10,H4003,0):'[1]NKC'!$D$5007,0)+H4003),IF(TYPE(MATCH($C$8,OFFSET([1]NKC!$E$10,H4003,0):'[1]NKC'!$E$5007,0)+H4003)=16,"",MATCH($C$8,OFFSET([1]NKC!$E$10,H4003,0):'[1]NKC'!$E$5007,0)+H4003))</f>
        <v/>
      </c>
    </row>
    <row r="4005" spans="1:8" s="52" customFormat="1" ht="14.25" hidden="1">
      <c r="A4005" s="45" t="str">
        <f ca="1">IF($H4005="","",INDEX([1]NKC!$A$10:$A$5007,$H4005))</f>
        <v/>
      </c>
      <c r="B4005" s="46" t="str">
        <f ca="1">IF($H4005="","",INDEX([1]NKC!$B$10:$B$5007,$H4005))</f>
        <v/>
      </c>
      <c r="C4005" s="47" t="str">
        <f ca="1">IF($H4005="","",INDEX([1]NKC!$C$10:$C$5007,$H4005))</f>
        <v/>
      </c>
      <c r="D4005" s="48" t="str">
        <f ca="1">IF(IF($H4005="","",INDEX([1]NKC!$D$10:$D$5007,$H4005))=$C$8,IF($H4005="","",INDEX([1]NKC!$E$10:$E$5007,$H4005)),IF($H4005="","",INDEX([1]NKC!$D$10:$D$5007,$H4005)))</f>
        <v/>
      </c>
      <c r="E4005" s="49" t="str">
        <f ca="1">IF(IF($H4005="","",INDEX([1]NKC!$E$10:$E$5007,$H4005))=$C$8,"",IF($H4005="","",INDEX([1]NKC!$F$10:$F$5007,$H4005)))</f>
        <v/>
      </c>
      <c r="F4005" s="55" t="str">
        <f ca="1">IF(IF($H4005="","",INDEX([1]NKC!$D$10:$D$5007,$H4005))=$C$8,"",IF($H4005="","",INDEX([1]NKC!$F$10:$F$5007,$H4005)))</f>
        <v/>
      </c>
      <c r="G4005" s="50">
        <f ca="1">IF(SUM(E4005:F4005)=0,0,$G$11+SUM(E$12:$E4005)-SUM(F$12:$F4005))</f>
        <v>0</v>
      </c>
      <c r="H4005" s="51" t="str">
        <f ca="1">IF(IF(TYPE(MATCH($C$8,OFFSET([1]NKC!$D$10,H4004,0):'[1]NKC'!$D$5007,0)+H4004)=16,"",MATCH($C$8,OFFSET([1]NKC!$D$10,H4004,0):'[1]NKC'!$D$5007,0)+H4004)&lt;IF(TYPE(MATCH($C$8,OFFSET([1]NKC!$E$10,H4004,0):'[1]NKC'!$E$5007,0)+H4004)=16,"",MATCH($C$8,OFFSET([1]NKC!$E$10,H4004,0):'[1]NKC'!$E$5007,0)+H4004),IF(TYPE(MATCH($C$8,OFFSET([1]NKC!$D$10,H4004,0):'[1]NKC'!$D$5007,0)+H4004)=16,"",MATCH($C$8,OFFSET([1]NKC!$D$10,H4004,0):'[1]NKC'!$D$5007,0)+H4004),IF(TYPE(MATCH($C$8,OFFSET([1]NKC!$E$10,H4004,0):'[1]NKC'!$E$5007,0)+H4004)=16,"",MATCH($C$8,OFFSET([1]NKC!$E$10,H4004,0):'[1]NKC'!$E$5007,0)+H4004))</f>
        <v/>
      </c>
    </row>
    <row r="4006" spans="1:8" s="52" customFormat="1" ht="14.25" hidden="1">
      <c r="A4006" s="45" t="str">
        <f ca="1">IF($H4006="","",INDEX([1]NKC!$A$10:$A$5007,$H4006))</f>
        <v/>
      </c>
      <c r="B4006" s="46" t="str">
        <f ca="1">IF($H4006="","",INDEX([1]NKC!$B$10:$B$5007,$H4006))</f>
        <v/>
      </c>
      <c r="C4006" s="47" t="str">
        <f ca="1">IF($H4006="","",INDEX([1]NKC!$C$10:$C$5007,$H4006))</f>
        <v/>
      </c>
      <c r="D4006" s="48" t="str">
        <f ca="1">IF(IF($H4006="","",INDEX([1]NKC!$D$10:$D$5007,$H4006))=$C$8,IF($H4006="","",INDEX([1]NKC!$E$10:$E$5007,$H4006)),IF($H4006="","",INDEX([1]NKC!$D$10:$D$5007,$H4006)))</f>
        <v/>
      </c>
      <c r="E4006" s="49" t="str">
        <f ca="1">IF(IF($H4006="","",INDEX([1]NKC!$E$10:$E$5007,$H4006))=$C$8,"",IF($H4006="","",INDEX([1]NKC!$F$10:$F$5007,$H4006)))</f>
        <v/>
      </c>
      <c r="F4006" s="55" t="str">
        <f ca="1">IF(IF($H4006="","",INDEX([1]NKC!$D$10:$D$5007,$H4006))=$C$8,"",IF($H4006="","",INDEX([1]NKC!$F$10:$F$5007,$H4006)))</f>
        <v/>
      </c>
      <c r="G4006" s="50">
        <f ca="1">IF(SUM(E4006:F4006)=0,0,$G$11+SUM(E$12:$E4006)-SUM(F$12:$F4006))</f>
        <v>0</v>
      </c>
      <c r="H4006" s="51" t="str">
        <f ca="1">IF(IF(TYPE(MATCH($C$8,OFFSET([1]NKC!$D$10,H4005,0):'[1]NKC'!$D$5007,0)+H4005)=16,"",MATCH($C$8,OFFSET([1]NKC!$D$10,H4005,0):'[1]NKC'!$D$5007,0)+H4005)&lt;IF(TYPE(MATCH($C$8,OFFSET([1]NKC!$E$10,H4005,0):'[1]NKC'!$E$5007,0)+H4005)=16,"",MATCH($C$8,OFFSET([1]NKC!$E$10,H4005,0):'[1]NKC'!$E$5007,0)+H4005),IF(TYPE(MATCH($C$8,OFFSET([1]NKC!$D$10,H4005,0):'[1]NKC'!$D$5007,0)+H4005)=16,"",MATCH($C$8,OFFSET([1]NKC!$D$10,H4005,0):'[1]NKC'!$D$5007,0)+H4005),IF(TYPE(MATCH($C$8,OFFSET([1]NKC!$E$10,H4005,0):'[1]NKC'!$E$5007,0)+H4005)=16,"",MATCH($C$8,OFFSET([1]NKC!$E$10,H4005,0):'[1]NKC'!$E$5007,0)+H4005))</f>
        <v/>
      </c>
    </row>
    <row r="4007" spans="1:8" s="52" customFormat="1" ht="14.25" hidden="1">
      <c r="A4007" s="45" t="str">
        <f ca="1">IF($H4007="","",INDEX([1]NKC!$A$10:$A$5007,$H4007))</f>
        <v/>
      </c>
      <c r="B4007" s="46" t="str">
        <f ca="1">IF($H4007="","",INDEX([1]NKC!$B$10:$B$5007,$H4007))</f>
        <v/>
      </c>
      <c r="C4007" s="47" t="str">
        <f ca="1">IF($H4007="","",INDEX([1]NKC!$C$10:$C$5007,$H4007))</f>
        <v/>
      </c>
      <c r="D4007" s="48" t="str">
        <f ca="1">IF(IF($H4007="","",INDEX([1]NKC!$D$10:$D$5007,$H4007))=$C$8,IF($H4007="","",INDEX([1]NKC!$E$10:$E$5007,$H4007)),IF($H4007="","",INDEX([1]NKC!$D$10:$D$5007,$H4007)))</f>
        <v/>
      </c>
      <c r="E4007" s="49" t="str">
        <f ca="1">IF(IF($H4007="","",INDEX([1]NKC!$E$10:$E$5007,$H4007))=$C$8,"",IF($H4007="","",INDEX([1]NKC!$F$10:$F$5007,$H4007)))</f>
        <v/>
      </c>
      <c r="F4007" s="55" t="str">
        <f ca="1">IF(IF($H4007="","",INDEX([1]NKC!$D$10:$D$5007,$H4007))=$C$8,"",IF($H4007="","",INDEX([1]NKC!$F$10:$F$5007,$H4007)))</f>
        <v/>
      </c>
      <c r="G4007" s="50">
        <f ca="1">IF(SUM(E4007:F4007)=0,0,$G$11+SUM(E$12:$E4007)-SUM(F$12:$F4007))</f>
        <v>0</v>
      </c>
      <c r="H4007" s="51" t="str">
        <f ca="1">IF(IF(TYPE(MATCH($C$8,OFFSET([1]NKC!$D$10,H4006,0):'[1]NKC'!$D$5007,0)+H4006)=16,"",MATCH($C$8,OFFSET([1]NKC!$D$10,H4006,0):'[1]NKC'!$D$5007,0)+H4006)&lt;IF(TYPE(MATCH($C$8,OFFSET([1]NKC!$E$10,H4006,0):'[1]NKC'!$E$5007,0)+H4006)=16,"",MATCH($C$8,OFFSET([1]NKC!$E$10,H4006,0):'[1]NKC'!$E$5007,0)+H4006),IF(TYPE(MATCH($C$8,OFFSET([1]NKC!$D$10,H4006,0):'[1]NKC'!$D$5007,0)+H4006)=16,"",MATCH($C$8,OFFSET([1]NKC!$D$10,H4006,0):'[1]NKC'!$D$5007,0)+H4006),IF(TYPE(MATCH($C$8,OFFSET([1]NKC!$E$10,H4006,0):'[1]NKC'!$E$5007,0)+H4006)=16,"",MATCH($C$8,OFFSET([1]NKC!$E$10,H4006,0):'[1]NKC'!$E$5007,0)+H4006))</f>
        <v/>
      </c>
    </row>
    <row r="4008" spans="1:8" s="52" customFormat="1" ht="14.25" hidden="1">
      <c r="A4008" s="45" t="str">
        <f ca="1">IF($H4008="","",INDEX([1]NKC!$A$10:$A$5007,$H4008))</f>
        <v/>
      </c>
      <c r="B4008" s="46" t="str">
        <f ca="1">IF($H4008="","",INDEX([1]NKC!$B$10:$B$5007,$H4008))</f>
        <v/>
      </c>
      <c r="C4008" s="47" t="str">
        <f ca="1">IF($H4008="","",INDEX([1]NKC!$C$10:$C$5007,$H4008))</f>
        <v/>
      </c>
      <c r="D4008" s="48" t="str">
        <f ca="1">IF(IF($H4008="","",INDEX([1]NKC!$D$10:$D$5007,$H4008))=$C$8,IF($H4008="","",INDEX([1]NKC!$E$10:$E$5007,$H4008)),IF($H4008="","",INDEX([1]NKC!$D$10:$D$5007,$H4008)))</f>
        <v/>
      </c>
      <c r="E4008" s="49" t="str">
        <f ca="1">IF(IF($H4008="","",INDEX([1]NKC!$E$10:$E$5007,$H4008))=$C$8,"",IF($H4008="","",INDEX([1]NKC!$F$10:$F$5007,$H4008)))</f>
        <v/>
      </c>
      <c r="F4008" s="55" t="str">
        <f ca="1">IF(IF($H4008="","",INDEX([1]NKC!$D$10:$D$5007,$H4008))=$C$8,"",IF($H4008="","",INDEX([1]NKC!$F$10:$F$5007,$H4008)))</f>
        <v/>
      </c>
      <c r="G4008" s="50">
        <f ca="1">IF(SUM(E4008:F4008)=0,0,$G$11+SUM(E$12:$E4008)-SUM(F$12:$F4008))</f>
        <v>0</v>
      </c>
      <c r="H4008" s="51" t="str">
        <f ca="1">IF(IF(TYPE(MATCH($C$8,OFFSET([1]NKC!$D$10,H4007,0):'[1]NKC'!$D$5007,0)+H4007)=16,"",MATCH($C$8,OFFSET([1]NKC!$D$10,H4007,0):'[1]NKC'!$D$5007,0)+H4007)&lt;IF(TYPE(MATCH($C$8,OFFSET([1]NKC!$E$10,H4007,0):'[1]NKC'!$E$5007,0)+H4007)=16,"",MATCH($C$8,OFFSET([1]NKC!$E$10,H4007,0):'[1]NKC'!$E$5007,0)+H4007),IF(TYPE(MATCH($C$8,OFFSET([1]NKC!$D$10,H4007,0):'[1]NKC'!$D$5007,0)+H4007)=16,"",MATCH($C$8,OFFSET([1]NKC!$D$10,H4007,0):'[1]NKC'!$D$5007,0)+H4007),IF(TYPE(MATCH($C$8,OFFSET([1]NKC!$E$10,H4007,0):'[1]NKC'!$E$5007,0)+H4007)=16,"",MATCH($C$8,OFFSET([1]NKC!$E$10,H4007,0):'[1]NKC'!$E$5007,0)+H4007))</f>
        <v/>
      </c>
    </row>
    <row r="4009" spans="1:8" s="52" customFormat="1" ht="14.25" hidden="1">
      <c r="A4009" s="45" t="str">
        <f ca="1">IF($H4009="","",INDEX([1]NKC!$A$10:$A$5007,$H4009))</f>
        <v/>
      </c>
      <c r="B4009" s="46" t="str">
        <f ca="1">IF($H4009="","",INDEX([1]NKC!$B$10:$B$5007,$H4009))</f>
        <v/>
      </c>
      <c r="C4009" s="47" t="str">
        <f ca="1">IF($H4009="","",INDEX([1]NKC!$C$10:$C$5007,$H4009))</f>
        <v/>
      </c>
      <c r="D4009" s="48" t="str">
        <f ca="1">IF(IF($H4009="","",INDEX([1]NKC!$D$10:$D$5007,$H4009))=$C$8,IF($H4009="","",INDEX([1]NKC!$E$10:$E$5007,$H4009)),IF($H4009="","",INDEX([1]NKC!$D$10:$D$5007,$H4009)))</f>
        <v/>
      </c>
      <c r="E4009" s="49" t="str">
        <f ca="1">IF(IF($H4009="","",INDEX([1]NKC!$E$10:$E$5007,$H4009))=$C$8,"",IF($H4009="","",INDEX([1]NKC!$F$10:$F$5007,$H4009)))</f>
        <v/>
      </c>
      <c r="F4009" s="55" t="str">
        <f ca="1">IF(IF($H4009="","",INDEX([1]NKC!$D$10:$D$5007,$H4009))=$C$8,"",IF($H4009="","",INDEX([1]NKC!$F$10:$F$5007,$H4009)))</f>
        <v/>
      </c>
      <c r="G4009" s="50">
        <f ca="1">IF(SUM(E4009:F4009)=0,0,$G$11+SUM(E$12:$E4009)-SUM(F$12:$F4009))</f>
        <v>0</v>
      </c>
      <c r="H4009" s="51" t="str">
        <f ca="1">IF(IF(TYPE(MATCH($C$8,OFFSET([1]NKC!$D$10,H4008,0):'[1]NKC'!$D$5007,0)+H4008)=16,"",MATCH($C$8,OFFSET([1]NKC!$D$10,H4008,0):'[1]NKC'!$D$5007,0)+H4008)&lt;IF(TYPE(MATCH($C$8,OFFSET([1]NKC!$E$10,H4008,0):'[1]NKC'!$E$5007,0)+H4008)=16,"",MATCH($C$8,OFFSET([1]NKC!$E$10,H4008,0):'[1]NKC'!$E$5007,0)+H4008),IF(TYPE(MATCH($C$8,OFFSET([1]NKC!$D$10,H4008,0):'[1]NKC'!$D$5007,0)+H4008)=16,"",MATCH($C$8,OFFSET([1]NKC!$D$10,H4008,0):'[1]NKC'!$D$5007,0)+H4008),IF(TYPE(MATCH($C$8,OFFSET([1]NKC!$E$10,H4008,0):'[1]NKC'!$E$5007,0)+H4008)=16,"",MATCH($C$8,OFFSET([1]NKC!$E$10,H4008,0):'[1]NKC'!$E$5007,0)+H4008))</f>
        <v/>
      </c>
    </row>
    <row r="4010" spans="1:8" s="52" customFormat="1" ht="14.25" hidden="1">
      <c r="A4010" s="45" t="str">
        <f ca="1">IF($H4010="","",INDEX([1]NKC!$A$10:$A$5007,$H4010))</f>
        <v/>
      </c>
      <c r="B4010" s="46" t="str">
        <f ca="1">IF($H4010="","",INDEX([1]NKC!$B$10:$B$5007,$H4010))</f>
        <v/>
      </c>
      <c r="C4010" s="47" t="str">
        <f ca="1">IF($H4010="","",INDEX([1]NKC!$C$10:$C$5007,$H4010))</f>
        <v/>
      </c>
      <c r="D4010" s="48" t="str">
        <f ca="1">IF(IF($H4010="","",INDEX([1]NKC!$D$10:$D$5007,$H4010))=$C$8,IF($H4010="","",INDEX([1]NKC!$E$10:$E$5007,$H4010)),IF($H4010="","",INDEX([1]NKC!$D$10:$D$5007,$H4010)))</f>
        <v/>
      </c>
      <c r="E4010" s="49" t="str">
        <f ca="1">IF(IF($H4010="","",INDEX([1]NKC!$E$10:$E$5007,$H4010))=$C$8,"",IF($H4010="","",INDEX([1]NKC!$F$10:$F$5007,$H4010)))</f>
        <v/>
      </c>
      <c r="F4010" s="55" t="str">
        <f ca="1">IF(IF($H4010="","",INDEX([1]NKC!$D$10:$D$5007,$H4010))=$C$8,"",IF($H4010="","",INDEX([1]NKC!$F$10:$F$5007,$H4010)))</f>
        <v/>
      </c>
      <c r="G4010" s="50">
        <f ca="1">IF(SUM(E4010:F4010)=0,0,$G$11+SUM(E$12:$E4010)-SUM(F$12:$F4010))</f>
        <v>0</v>
      </c>
      <c r="H4010" s="51" t="str">
        <f ca="1">IF(IF(TYPE(MATCH($C$8,OFFSET([1]NKC!$D$10,H4009,0):'[1]NKC'!$D$5007,0)+H4009)=16,"",MATCH($C$8,OFFSET([1]NKC!$D$10,H4009,0):'[1]NKC'!$D$5007,0)+H4009)&lt;IF(TYPE(MATCH($C$8,OFFSET([1]NKC!$E$10,H4009,0):'[1]NKC'!$E$5007,0)+H4009)=16,"",MATCH($C$8,OFFSET([1]NKC!$E$10,H4009,0):'[1]NKC'!$E$5007,0)+H4009),IF(TYPE(MATCH($C$8,OFFSET([1]NKC!$D$10,H4009,0):'[1]NKC'!$D$5007,0)+H4009)=16,"",MATCH($C$8,OFFSET([1]NKC!$D$10,H4009,0):'[1]NKC'!$D$5007,0)+H4009),IF(TYPE(MATCH($C$8,OFFSET([1]NKC!$E$10,H4009,0):'[1]NKC'!$E$5007,0)+H4009)=16,"",MATCH($C$8,OFFSET([1]NKC!$E$10,H4009,0):'[1]NKC'!$E$5007,0)+H4009))</f>
        <v/>
      </c>
    </row>
    <row r="4011" spans="1:8" s="52" customFormat="1" ht="14.25" hidden="1">
      <c r="A4011" s="45" t="str">
        <f ca="1">IF($H4011="","",INDEX([1]NKC!$A$10:$A$5007,$H4011))</f>
        <v/>
      </c>
      <c r="B4011" s="46" t="str">
        <f ca="1">IF($H4011="","",INDEX([1]NKC!$B$10:$B$5007,$H4011))</f>
        <v/>
      </c>
      <c r="C4011" s="47" t="str">
        <f ca="1">IF($H4011="","",INDEX([1]NKC!$C$10:$C$5007,$H4011))</f>
        <v/>
      </c>
      <c r="D4011" s="48" t="str">
        <f ca="1">IF(IF($H4011="","",INDEX([1]NKC!$D$10:$D$5007,$H4011))=$C$8,IF($H4011="","",INDEX([1]NKC!$E$10:$E$5007,$H4011)),IF($H4011="","",INDEX([1]NKC!$D$10:$D$5007,$H4011)))</f>
        <v/>
      </c>
      <c r="E4011" s="49" t="str">
        <f ca="1">IF(IF($H4011="","",INDEX([1]NKC!$E$10:$E$5007,$H4011))=$C$8,"",IF($H4011="","",INDEX([1]NKC!$F$10:$F$5007,$H4011)))</f>
        <v/>
      </c>
      <c r="F4011" s="55" t="str">
        <f ca="1">IF(IF($H4011="","",INDEX([1]NKC!$D$10:$D$5007,$H4011))=$C$8,"",IF($H4011="","",INDEX([1]NKC!$F$10:$F$5007,$H4011)))</f>
        <v/>
      </c>
      <c r="G4011" s="50">
        <f ca="1">IF(SUM(E4011:F4011)=0,0,$G$11+SUM(E$12:$E4011)-SUM(F$12:$F4011))</f>
        <v>0</v>
      </c>
      <c r="H4011" s="51" t="str">
        <f ca="1">IF(IF(TYPE(MATCH($C$8,OFFSET([1]NKC!$D$10,H4010,0):'[1]NKC'!$D$5007,0)+H4010)=16,"",MATCH($C$8,OFFSET([1]NKC!$D$10,H4010,0):'[1]NKC'!$D$5007,0)+H4010)&lt;IF(TYPE(MATCH($C$8,OFFSET([1]NKC!$E$10,H4010,0):'[1]NKC'!$E$5007,0)+H4010)=16,"",MATCH($C$8,OFFSET([1]NKC!$E$10,H4010,0):'[1]NKC'!$E$5007,0)+H4010),IF(TYPE(MATCH($C$8,OFFSET([1]NKC!$D$10,H4010,0):'[1]NKC'!$D$5007,0)+H4010)=16,"",MATCH($C$8,OFFSET([1]NKC!$D$10,H4010,0):'[1]NKC'!$D$5007,0)+H4010),IF(TYPE(MATCH($C$8,OFFSET([1]NKC!$E$10,H4010,0):'[1]NKC'!$E$5007,0)+H4010)=16,"",MATCH($C$8,OFFSET([1]NKC!$E$10,H4010,0):'[1]NKC'!$E$5007,0)+H4010))</f>
        <v/>
      </c>
    </row>
    <row r="4012" spans="1:8" s="52" customFormat="1" ht="14.25" hidden="1">
      <c r="A4012" s="45" t="str">
        <f ca="1">IF($H4012="","",INDEX([1]NKC!$A$10:$A$5007,$H4012))</f>
        <v/>
      </c>
      <c r="B4012" s="46" t="str">
        <f ca="1">IF($H4012="","",INDEX([1]NKC!$B$10:$B$5007,$H4012))</f>
        <v/>
      </c>
      <c r="C4012" s="47" t="str">
        <f ca="1">IF($H4012="","",INDEX([1]NKC!$C$10:$C$5007,$H4012))</f>
        <v/>
      </c>
      <c r="D4012" s="48" t="str">
        <f ca="1">IF(IF($H4012="","",INDEX([1]NKC!$D$10:$D$5007,$H4012))=$C$8,IF($H4012="","",INDEX([1]NKC!$E$10:$E$5007,$H4012)),IF($H4012="","",INDEX([1]NKC!$D$10:$D$5007,$H4012)))</f>
        <v/>
      </c>
      <c r="E4012" s="49" t="str">
        <f ca="1">IF(IF($H4012="","",INDEX([1]NKC!$E$10:$E$5007,$H4012))=$C$8,"",IF($H4012="","",INDEX([1]NKC!$F$10:$F$5007,$H4012)))</f>
        <v/>
      </c>
      <c r="F4012" s="55" t="str">
        <f ca="1">IF(IF($H4012="","",INDEX([1]NKC!$D$10:$D$5007,$H4012))=$C$8,"",IF($H4012="","",INDEX([1]NKC!$F$10:$F$5007,$H4012)))</f>
        <v/>
      </c>
      <c r="G4012" s="50">
        <f ca="1">IF(SUM(E4012:F4012)=0,0,$G$11+SUM(E$12:$E4012)-SUM(F$12:$F4012))</f>
        <v>0</v>
      </c>
      <c r="H4012" s="51" t="str">
        <f ca="1">IF(IF(TYPE(MATCH($C$8,OFFSET([1]NKC!$D$10,H4011,0):'[1]NKC'!$D$5007,0)+H4011)=16,"",MATCH($C$8,OFFSET([1]NKC!$D$10,H4011,0):'[1]NKC'!$D$5007,0)+H4011)&lt;IF(TYPE(MATCH($C$8,OFFSET([1]NKC!$E$10,H4011,0):'[1]NKC'!$E$5007,0)+H4011)=16,"",MATCH($C$8,OFFSET([1]NKC!$E$10,H4011,0):'[1]NKC'!$E$5007,0)+H4011),IF(TYPE(MATCH($C$8,OFFSET([1]NKC!$D$10,H4011,0):'[1]NKC'!$D$5007,0)+H4011)=16,"",MATCH($C$8,OFFSET([1]NKC!$D$10,H4011,0):'[1]NKC'!$D$5007,0)+H4011),IF(TYPE(MATCH($C$8,OFFSET([1]NKC!$E$10,H4011,0):'[1]NKC'!$E$5007,0)+H4011)=16,"",MATCH($C$8,OFFSET([1]NKC!$E$10,H4011,0):'[1]NKC'!$E$5007,0)+H4011))</f>
        <v/>
      </c>
    </row>
    <row r="4013" spans="1:8" s="52" customFormat="1" ht="14.25" hidden="1">
      <c r="A4013" s="45" t="str">
        <f ca="1">IF($H4013="","",INDEX([1]NKC!$A$10:$A$5007,$H4013))</f>
        <v/>
      </c>
      <c r="B4013" s="46" t="str">
        <f ca="1">IF($H4013="","",INDEX([1]NKC!$B$10:$B$5007,$H4013))</f>
        <v/>
      </c>
      <c r="C4013" s="47" t="str">
        <f ca="1">IF($H4013="","",INDEX([1]NKC!$C$10:$C$5007,$H4013))</f>
        <v/>
      </c>
      <c r="D4013" s="48" t="str">
        <f ca="1">IF(IF($H4013="","",INDEX([1]NKC!$D$10:$D$5007,$H4013))=$C$8,IF($H4013="","",INDEX([1]NKC!$E$10:$E$5007,$H4013)),IF($H4013="","",INDEX([1]NKC!$D$10:$D$5007,$H4013)))</f>
        <v/>
      </c>
      <c r="E4013" s="49" t="str">
        <f ca="1">IF(IF($H4013="","",INDEX([1]NKC!$E$10:$E$5007,$H4013))=$C$8,"",IF($H4013="","",INDEX([1]NKC!$F$10:$F$5007,$H4013)))</f>
        <v/>
      </c>
      <c r="F4013" s="55" t="str">
        <f ca="1">IF(IF($H4013="","",INDEX([1]NKC!$D$10:$D$5007,$H4013))=$C$8,"",IF($H4013="","",INDEX([1]NKC!$F$10:$F$5007,$H4013)))</f>
        <v/>
      </c>
      <c r="G4013" s="50">
        <f ca="1">IF(SUM(E4013:F4013)=0,0,$G$11+SUM(E$12:$E4013)-SUM(F$12:$F4013))</f>
        <v>0</v>
      </c>
      <c r="H4013" s="51" t="str">
        <f ca="1">IF(IF(TYPE(MATCH($C$8,OFFSET([1]NKC!$D$10,H4012,0):'[1]NKC'!$D$5007,0)+H4012)=16,"",MATCH($C$8,OFFSET([1]NKC!$D$10,H4012,0):'[1]NKC'!$D$5007,0)+H4012)&lt;IF(TYPE(MATCH($C$8,OFFSET([1]NKC!$E$10,H4012,0):'[1]NKC'!$E$5007,0)+H4012)=16,"",MATCH($C$8,OFFSET([1]NKC!$E$10,H4012,0):'[1]NKC'!$E$5007,0)+H4012),IF(TYPE(MATCH($C$8,OFFSET([1]NKC!$D$10,H4012,0):'[1]NKC'!$D$5007,0)+H4012)=16,"",MATCH($C$8,OFFSET([1]NKC!$D$10,H4012,0):'[1]NKC'!$D$5007,0)+H4012),IF(TYPE(MATCH($C$8,OFFSET([1]NKC!$E$10,H4012,0):'[1]NKC'!$E$5007,0)+H4012)=16,"",MATCH($C$8,OFFSET([1]NKC!$E$10,H4012,0):'[1]NKC'!$E$5007,0)+H4012))</f>
        <v/>
      </c>
    </row>
    <row r="4014" spans="1:8" s="52" customFormat="1" ht="14.25" hidden="1">
      <c r="A4014" s="45" t="str">
        <f ca="1">IF($H4014="","",INDEX([1]NKC!$A$10:$A$5007,$H4014))</f>
        <v/>
      </c>
      <c r="B4014" s="46" t="str">
        <f ca="1">IF($H4014="","",INDEX([1]NKC!$B$10:$B$5007,$H4014))</f>
        <v/>
      </c>
      <c r="C4014" s="47" t="str">
        <f ca="1">IF($H4014="","",INDEX([1]NKC!$C$10:$C$5007,$H4014))</f>
        <v/>
      </c>
      <c r="D4014" s="48" t="str">
        <f ca="1">IF(IF($H4014="","",INDEX([1]NKC!$D$10:$D$5007,$H4014))=$C$8,IF($H4014="","",INDEX([1]NKC!$E$10:$E$5007,$H4014)),IF($H4014="","",INDEX([1]NKC!$D$10:$D$5007,$H4014)))</f>
        <v/>
      </c>
      <c r="E4014" s="49" t="str">
        <f ca="1">IF(IF($H4014="","",INDEX([1]NKC!$E$10:$E$5007,$H4014))=$C$8,"",IF($H4014="","",INDEX([1]NKC!$F$10:$F$5007,$H4014)))</f>
        <v/>
      </c>
      <c r="F4014" s="55" t="str">
        <f ca="1">IF(IF($H4014="","",INDEX([1]NKC!$D$10:$D$5007,$H4014))=$C$8,"",IF($H4014="","",INDEX([1]NKC!$F$10:$F$5007,$H4014)))</f>
        <v/>
      </c>
      <c r="G4014" s="50">
        <f ca="1">IF(SUM(E4014:F4014)=0,0,$G$11+SUM(E$12:$E4014)-SUM(F$12:$F4014))</f>
        <v>0</v>
      </c>
      <c r="H4014" s="51" t="str">
        <f ca="1">IF(IF(TYPE(MATCH($C$8,OFFSET([1]NKC!$D$10,H4013,0):'[1]NKC'!$D$5007,0)+H4013)=16,"",MATCH($C$8,OFFSET([1]NKC!$D$10,H4013,0):'[1]NKC'!$D$5007,0)+H4013)&lt;IF(TYPE(MATCH($C$8,OFFSET([1]NKC!$E$10,H4013,0):'[1]NKC'!$E$5007,0)+H4013)=16,"",MATCH($C$8,OFFSET([1]NKC!$E$10,H4013,0):'[1]NKC'!$E$5007,0)+H4013),IF(TYPE(MATCH($C$8,OFFSET([1]NKC!$D$10,H4013,0):'[1]NKC'!$D$5007,0)+H4013)=16,"",MATCH($C$8,OFFSET([1]NKC!$D$10,H4013,0):'[1]NKC'!$D$5007,0)+H4013),IF(TYPE(MATCH($C$8,OFFSET([1]NKC!$E$10,H4013,0):'[1]NKC'!$E$5007,0)+H4013)=16,"",MATCH($C$8,OFFSET([1]NKC!$E$10,H4013,0):'[1]NKC'!$E$5007,0)+H4013))</f>
        <v/>
      </c>
    </row>
    <row r="4015" spans="1:8" s="52" customFormat="1" ht="14.25" hidden="1">
      <c r="A4015" s="45" t="str">
        <f ca="1">IF($H4015="","",INDEX([1]NKC!$A$10:$A$5007,$H4015))</f>
        <v/>
      </c>
      <c r="B4015" s="46" t="str">
        <f ca="1">IF($H4015="","",INDEX([1]NKC!$B$10:$B$5007,$H4015))</f>
        <v/>
      </c>
      <c r="C4015" s="47" t="str">
        <f ca="1">IF($H4015="","",INDEX([1]NKC!$C$10:$C$5007,$H4015))</f>
        <v/>
      </c>
      <c r="D4015" s="48" t="str">
        <f ca="1">IF(IF($H4015="","",INDEX([1]NKC!$D$10:$D$5007,$H4015))=$C$8,IF($H4015="","",INDEX([1]NKC!$E$10:$E$5007,$H4015)),IF($H4015="","",INDEX([1]NKC!$D$10:$D$5007,$H4015)))</f>
        <v/>
      </c>
      <c r="E4015" s="49" t="str">
        <f ca="1">IF(IF($H4015="","",INDEX([1]NKC!$E$10:$E$5007,$H4015))=$C$8,"",IF($H4015="","",INDEX([1]NKC!$F$10:$F$5007,$H4015)))</f>
        <v/>
      </c>
      <c r="F4015" s="55" t="str">
        <f ca="1">IF(IF($H4015="","",INDEX([1]NKC!$D$10:$D$5007,$H4015))=$C$8,"",IF($H4015="","",INDEX([1]NKC!$F$10:$F$5007,$H4015)))</f>
        <v/>
      </c>
      <c r="G4015" s="50">
        <f ca="1">IF(SUM(E4015:F4015)=0,0,$G$11+SUM(E$12:$E4015)-SUM(F$12:$F4015))</f>
        <v>0</v>
      </c>
      <c r="H4015" s="51" t="str">
        <f ca="1">IF(IF(TYPE(MATCH($C$8,OFFSET([1]NKC!$D$10,H4014,0):'[1]NKC'!$D$5007,0)+H4014)=16,"",MATCH($C$8,OFFSET([1]NKC!$D$10,H4014,0):'[1]NKC'!$D$5007,0)+H4014)&lt;IF(TYPE(MATCH($C$8,OFFSET([1]NKC!$E$10,H4014,0):'[1]NKC'!$E$5007,0)+H4014)=16,"",MATCH($C$8,OFFSET([1]NKC!$E$10,H4014,0):'[1]NKC'!$E$5007,0)+H4014),IF(TYPE(MATCH($C$8,OFFSET([1]NKC!$D$10,H4014,0):'[1]NKC'!$D$5007,0)+H4014)=16,"",MATCH($C$8,OFFSET([1]NKC!$D$10,H4014,0):'[1]NKC'!$D$5007,0)+H4014),IF(TYPE(MATCH($C$8,OFFSET([1]NKC!$E$10,H4014,0):'[1]NKC'!$E$5007,0)+H4014)=16,"",MATCH($C$8,OFFSET([1]NKC!$E$10,H4014,0):'[1]NKC'!$E$5007,0)+H4014))</f>
        <v/>
      </c>
    </row>
    <row r="4016" spans="1:8" s="52" customFormat="1" ht="14.25" hidden="1">
      <c r="A4016" s="45" t="str">
        <f ca="1">IF($H4016="","",INDEX([1]NKC!$A$10:$A$5007,$H4016))</f>
        <v/>
      </c>
      <c r="B4016" s="46" t="str">
        <f ca="1">IF($H4016="","",INDEX([1]NKC!$B$10:$B$5007,$H4016))</f>
        <v/>
      </c>
      <c r="C4016" s="47" t="str">
        <f ca="1">IF($H4016="","",INDEX([1]NKC!$C$10:$C$5007,$H4016))</f>
        <v/>
      </c>
      <c r="D4016" s="48" t="str">
        <f ca="1">IF(IF($H4016="","",INDEX([1]NKC!$D$10:$D$5007,$H4016))=$C$8,IF($H4016="","",INDEX([1]NKC!$E$10:$E$5007,$H4016)),IF($H4016="","",INDEX([1]NKC!$D$10:$D$5007,$H4016)))</f>
        <v/>
      </c>
      <c r="E4016" s="49" t="str">
        <f ca="1">IF(IF($H4016="","",INDEX([1]NKC!$E$10:$E$5007,$H4016))=$C$8,"",IF($H4016="","",INDEX([1]NKC!$F$10:$F$5007,$H4016)))</f>
        <v/>
      </c>
      <c r="F4016" s="55" t="str">
        <f ca="1">IF(IF($H4016="","",INDEX([1]NKC!$D$10:$D$5007,$H4016))=$C$8,"",IF($H4016="","",INDEX([1]NKC!$F$10:$F$5007,$H4016)))</f>
        <v/>
      </c>
      <c r="G4016" s="50">
        <f ca="1">IF(SUM(E4016:F4016)=0,0,$G$11+SUM(E$12:$E4016)-SUM(F$12:$F4016))</f>
        <v>0</v>
      </c>
      <c r="H4016" s="51" t="str">
        <f ca="1">IF(IF(TYPE(MATCH($C$8,OFFSET([1]NKC!$D$10,H4015,0):'[1]NKC'!$D$5007,0)+H4015)=16,"",MATCH($C$8,OFFSET([1]NKC!$D$10,H4015,0):'[1]NKC'!$D$5007,0)+H4015)&lt;IF(TYPE(MATCH($C$8,OFFSET([1]NKC!$E$10,H4015,0):'[1]NKC'!$E$5007,0)+H4015)=16,"",MATCH($C$8,OFFSET([1]NKC!$E$10,H4015,0):'[1]NKC'!$E$5007,0)+H4015),IF(TYPE(MATCH($C$8,OFFSET([1]NKC!$D$10,H4015,0):'[1]NKC'!$D$5007,0)+H4015)=16,"",MATCH($C$8,OFFSET([1]NKC!$D$10,H4015,0):'[1]NKC'!$D$5007,0)+H4015),IF(TYPE(MATCH($C$8,OFFSET([1]NKC!$E$10,H4015,0):'[1]NKC'!$E$5007,0)+H4015)=16,"",MATCH($C$8,OFFSET([1]NKC!$E$10,H4015,0):'[1]NKC'!$E$5007,0)+H4015))</f>
        <v/>
      </c>
    </row>
    <row r="4017" spans="1:8" s="52" customFormat="1" ht="14.25" hidden="1">
      <c r="A4017" s="45" t="str">
        <f ca="1">IF($H4017="","",INDEX([1]NKC!$A$10:$A$5007,$H4017))</f>
        <v/>
      </c>
      <c r="B4017" s="46" t="str">
        <f ca="1">IF($H4017="","",INDEX([1]NKC!$B$10:$B$5007,$H4017))</f>
        <v/>
      </c>
      <c r="C4017" s="47" t="str">
        <f ca="1">IF($H4017="","",INDEX([1]NKC!$C$10:$C$5007,$H4017))</f>
        <v/>
      </c>
      <c r="D4017" s="48" t="str">
        <f ca="1">IF(IF($H4017="","",INDEX([1]NKC!$D$10:$D$5007,$H4017))=$C$8,IF($H4017="","",INDEX([1]NKC!$E$10:$E$5007,$H4017)),IF($H4017="","",INDEX([1]NKC!$D$10:$D$5007,$H4017)))</f>
        <v/>
      </c>
      <c r="E4017" s="49" t="str">
        <f ca="1">IF(IF($H4017="","",INDEX([1]NKC!$E$10:$E$5007,$H4017))=$C$8,"",IF($H4017="","",INDEX([1]NKC!$F$10:$F$5007,$H4017)))</f>
        <v/>
      </c>
      <c r="F4017" s="55" t="str">
        <f ca="1">IF(IF($H4017="","",INDEX([1]NKC!$D$10:$D$5007,$H4017))=$C$8,"",IF($H4017="","",INDEX([1]NKC!$F$10:$F$5007,$H4017)))</f>
        <v/>
      </c>
      <c r="G4017" s="50">
        <f ca="1">IF(SUM(E4017:F4017)=0,0,$G$11+SUM(E$12:$E4017)-SUM(F$12:$F4017))</f>
        <v>0</v>
      </c>
      <c r="H4017" s="51" t="str">
        <f ca="1">IF(IF(TYPE(MATCH($C$8,OFFSET([1]NKC!$D$10,H4016,0):'[1]NKC'!$D$5007,0)+H4016)=16,"",MATCH($C$8,OFFSET([1]NKC!$D$10,H4016,0):'[1]NKC'!$D$5007,0)+H4016)&lt;IF(TYPE(MATCH($C$8,OFFSET([1]NKC!$E$10,H4016,0):'[1]NKC'!$E$5007,0)+H4016)=16,"",MATCH($C$8,OFFSET([1]NKC!$E$10,H4016,0):'[1]NKC'!$E$5007,0)+H4016),IF(TYPE(MATCH($C$8,OFFSET([1]NKC!$D$10,H4016,0):'[1]NKC'!$D$5007,0)+H4016)=16,"",MATCH($C$8,OFFSET([1]NKC!$D$10,H4016,0):'[1]NKC'!$D$5007,0)+H4016),IF(TYPE(MATCH($C$8,OFFSET([1]NKC!$E$10,H4016,0):'[1]NKC'!$E$5007,0)+H4016)=16,"",MATCH($C$8,OFFSET([1]NKC!$E$10,H4016,0):'[1]NKC'!$E$5007,0)+H4016))</f>
        <v/>
      </c>
    </row>
    <row r="4018" spans="1:8" s="52" customFormat="1" ht="14.25" hidden="1">
      <c r="A4018" s="45" t="str">
        <f ca="1">IF($H4018="","",INDEX([1]NKC!$A$10:$A$5007,$H4018))</f>
        <v/>
      </c>
      <c r="B4018" s="46" t="str">
        <f ca="1">IF($H4018="","",INDEX([1]NKC!$B$10:$B$5007,$H4018))</f>
        <v/>
      </c>
      <c r="C4018" s="47" t="str">
        <f ca="1">IF($H4018="","",INDEX([1]NKC!$C$10:$C$5007,$H4018))</f>
        <v/>
      </c>
      <c r="D4018" s="48" t="str">
        <f ca="1">IF(IF($H4018="","",INDEX([1]NKC!$D$10:$D$5007,$H4018))=$C$8,IF($H4018="","",INDEX([1]NKC!$E$10:$E$5007,$H4018)),IF($H4018="","",INDEX([1]NKC!$D$10:$D$5007,$H4018)))</f>
        <v/>
      </c>
      <c r="E4018" s="49" t="str">
        <f ca="1">IF(IF($H4018="","",INDEX([1]NKC!$E$10:$E$5007,$H4018))=$C$8,"",IF($H4018="","",INDEX([1]NKC!$F$10:$F$5007,$H4018)))</f>
        <v/>
      </c>
      <c r="F4018" s="55" t="str">
        <f ca="1">IF(IF($H4018="","",INDEX([1]NKC!$D$10:$D$5007,$H4018))=$C$8,"",IF($H4018="","",INDEX([1]NKC!$F$10:$F$5007,$H4018)))</f>
        <v/>
      </c>
      <c r="G4018" s="50">
        <f ca="1">IF(SUM(E4018:F4018)=0,0,$G$11+SUM(E$12:$E4018)-SUM(F$12:$F4018))</f>
        <v>0</v>
      </c>
      <c r="H4018" s="51" t="str">
        <f ca="1">IF(IF(TYPE(MATCH($C$8,OFFSET([1]NKC!$D$10,H4017,0):'[1]NKC'!$D$5007,0)+H4017)=16,"",MATCH($C$8,OFFSET([1]NKC!$D$10,H4017,0):'[1]NKC'!$D$5007,0)+H4017)&lt;IF(TYPE(MATCH($C$8,OFFSET([1]NKC!$E$10,H4017,0):'[1]NKC'!$E$5007,0)+H4017)=16,"",MATCH($C$8,OFFSET([1]NKC!$E$10,H4017,0):'[1]NKC'!$E$5007,0)+H4017),IF(TYPE(MATCH($C$8,OFFSET([1]NKC!$D$10,H4017,0):'[1]NKC'!$D$5007,0)+H4017)=16,"",MATCH($C$8,OFFSET([1]NKC!$D$10,H4017,0):'[1]NKC'!$D$5007,0)+H4017),IF(TYPE(MATCH($C$8,OFFSET([1]NKC!$E$10,H4017,0):'[1]NKC'!$E$5007,0)+H4017)=16,"",MATCH($C$8,OFFSET([1]NKC!$E$10,H4017,0):'[1]NKC'!$E$5007,0)+H4017))</f>
        <v/>
      </c>
    </row>
    <row r="4019" spans="1:8" s="52" customFormat="1" ht="14.25" hidden="1">
      <c r="A4019" s="45" t="str">
        <f ca="1">IF($H4019="","",INDEX([1]NKC!$A$10:$A$5007,$H4019))</f>
        <v/>
      </c>
      <c r="B4019" s="46" t="str">
        <f ca="1">IF($H4019="","",INDEX([1]NKC!$B$10:$B$5007,$H4019))</f>
        <v/>
      </c>
      <c r="C4019" s="47" t="str">
        <f ca="1">IF($H4019="","",INDEX([1]NKC!$C$10:$C$5007,$H4019))</f>
        <v/>
      </c>
      <c r="D4019" s="48" t="str">
        <f ca="1">IF(IF($H4019="","",INDEX([1]NKC!$D$10:$D$5007,$H4019))=$C$8,IF($H4019="","",INDEX([1]NKC!$E$10:$E$5007,$H4019)),IF($H4019="","",INDEX([1]NKC!$D$10:$D$5007,$H4019)))</f>
        <v/>
      </c>
      <c r="E4019" s="49" t="str">
        <f ca="1">IF(IF($H4019="","",INDEX([1]NKC!$E$10:$E$5007,$H4019))=$C$8,"",IF($H4019="","",INDEX([1]NKC!$F$10:$F$5007,$H4019)))</f>
        <v/>
      </c>
      <c r="F4019" s="55" t="str">
        <f ca="1">IF(IF($H4019="","",INDEX([1]NKC!$D$10:$D$5007,$H4019))=$C$8,"",IF($H4019="","",INDEX([1]NKC!$F$10:$F$5007,$H4019)))</f>
        <v/>
      </c>
      <c r="G4019" s="50">
        <f ca="1">IF(SUM(E4019:F4019)=0,0,$G$11+SUM(E$12:$E4019)-SUM(F$12:$F4019))</f>
        <v>0</v>
      </c>
      <c r="H4019" s="51" t="str">
        <f ca="1">IF(IF(TYPE(MATCH($C$8,OFFSET([1]NKC!$D$10,H4018,0):'[1]NKC'!$D$5007,0)+H4018)=16,"",MATCH($C$8,OFFSET([1]NKC!$D$10,H4018,0):'[1]NKC'!$D$5007,0)+H4018)&lt;IF(TYPE(MATCH($C$8,OFFSET([1]NKC!$E$10,H4018,0):'[1]NKC'!$E$5007,0)+H4018)=16,"",MATCH($C$8,OFFSET([1]NKC!$E$10,H4018,0):'[1]NKC'!$E$5007,0)+H4018),IF(TYPE(MATCH($C$8,OFFSET([1]NKC!$D$10,H4018,0):'[1]NKC'!$D$5007,0)+H4018)=16,"",MATCH($C$8,OFFSET([1]NKC!$D$10,H4018,0):'[1]NKC'!$D$5007,0)+H4018),IF(TYPE(MATCH($C$8,OFFSET([1]NKC!$E$10,H4018,0):'[1]NKC'!$E$5007,0)+H4018)=16,"",MATCH($C$8,OFFSET([1]NKC!$E$10,H4018,0):'[1]NKC'!$E$5007,0)+H4018))</f>
        <v/>
      </c>
    </row>
    <row r="4020" spans="1:8" s="52" customFormat="1" ht="14.25" hidden="1">
      <c r="A4020" s="45" t="str">
        <f ca="1">IF($H4020="","",INDEX([1]NKC!$A$10:$A$5007,$H4020))</f>
        <v/>
      </c>
      <c r="B4020" s="46" t="str">
        <f ca="1">IF($H4020="","",INDEX([1]NKC!$B$10:$B$5007,$H4020))</f>
        <v/>
      </c>
      <c r="C4020" s="47" t="str">
        <f ca="1">IF($H4020="","",INDEX([1]NKC!$C$10:$C$5007,$H4020))</f>
        <v/>
      </c>
      <c r="D4020" s="48" t="str">
        <f ca="1">IF(IF($H4020="","",INDEX([1]NKC!$D$10:$D$5007,$H4020))=$C$8,IF($H4020="","",INDEX([1]NKC!$E$10:$E$5007,$H4020)),IF($H4020="","",INDEX([1]NKC!$D$10:$D$5007,$H4020)))</f>
        <v/>
      </c>
      <c r="E4020" s="49" t="str">
        <f ca="1">IF(IF($H4020="","",INDEX([1]NKC!$E$10:$E$5007,$H4020))=$C$8,"",IF($H4020="","",INDEX([1]NKC!$F$10:$F$5007,$H4020)))</f>
        <v/>
      </c>
      <c r="F4020" s="55" t="str">
        <f ca="1">IF(IF($H4020="","",INDEX([1]NKC!$D$10:$D$5007,$H4020))=$C$8,"",IF($H4020="","",INDEX([1]NKC!$F$10:$F$5007,$H4020)))</f>
        <v/>
      </c>
      <c r="G4020" s="50">
        <f ca="1">IF(SUM(E4020:F4020)=0,0,$G$11+SUM(E$12:$E4020)-SUM(F$12:$F4020))</f>
        <v>0</v>
      </c>
      <c r="H4020" s="51" t="str">
        <f ca="1">IF(IF(TYPE(MATCH($C$8,OFFSET([1]NKC!$D$10,H4019,0):'[1]NKC'!$D$5007,0)+H4019)=16,"",MATCH($C$8,OFFSET([1]NKC!$D$10,H4019,0):'[1]NKC'!$D$5007,0)+H4019)&lt;IF(TYPE(MATCH($C$8,OFFSET([1]NKC!$E$10,H4019,0):'[1]NKC'!$E$5007,0)+H4019)=16,"",MATCH($C$8,OFFSET([1]NKC!$E$10,H4019,0):'[1]NKC'!$E$5007,0)+H4019),IF(TYPE(MATCH($C$8,OFFSET([1]NKC!$D$10,H4019,0):'[1]NKC'!$D$5007,0)+H4019)=16,"",MATCH($C$8,OFFSET([1]NKC!$D$10,H4019,0):'[1]NKC'!$D$5007,0)+H4019),IF(TYPE(MATCH($C$8,OFFSET([1]NKC!$E$10,H4019,0):'[1]NKC'!$E$5007,0)+H4019)=16,"",MATCH($C$8,OFFSET([1]NKC!$E$10,H4019,0):'[1]NKC'!$E$5007,0)+H4019))</f>
        <v/>
      </c>
    </row>
    <row r="4021" spans="1:8" s="52" customFormat="1" ht="14.25" hidden="1">
      <c r="A4021" s="45" t="str">
        <f ca="1">IF($H4021="","",INDEX([1]NKC!$A$10:$A$5007,$H4021))</f>
        <v/>
      </c>
      <c r="B4021" s="46" t="str">
        <f ca="1">IF($H4021="","",INDEX([1]NKC!$B$10:$B$5007,$H4021))</f>
        <v/>
      </c>
      <c r="C4021" s="47" t="str">
        <f ca="1">IF($H4021="","",INDEX([1]NKC!$C$10:$C$5007,$H4021))</f>
        <v/>
      </c>
      <c r="D4021" s="48" t="str">
        <f ca="1">IF(IF($H4021="","",INDEX([1]NKC!$D$10:$D$5007,$H4021))=$C$8,IF($H4021="","",INDEX([1]NKC!$E$10:$E$5007,$H4021)),IF($H4021="","",INDEX([1]NKC!$D$10:$D$5007,$H4021)))</f>
        <v/>
      </c>
      <c r="E4021" s="49" t="str">
        <f ca="1">IF(IF($H4021="","",INDEX([1]NKC!$E$10:$E$5007,$H4021))=$C$8,"",IF($H4021="","",INDEX([1]NKC!$F$10:$F$5007,$H4021)))</f>
        <v/>
      </c>
      <c r="F4021" s="55" t="str">
        <f ca="1">IF(IF($H4021="","",INDEX([1]NKC!$D$10:$D$5007,$H4021))=$C$8,"",IF($H4021="","",INDEX([1]NKC!$F$10:$F$5007,$H4021)))</f>
        <v/>
      </c>
      <c r="G4021" s="50">
        <f ca="1">IF(SUM(E4021:F4021)=0,0,$G$11+SUM(E$12:$E4021)-SUM(F$12:$F4021))</f>
        <v>0</v>
      </c>
      <c r="H4021" s="51" t="str">
        <f ca="1">IF(IF(TYPE(MATCH($C$8,OFFSET([1]NKC!$D$10,H4020,0):'[1]NKC'!$D$5007,0)+H4020)=16,"",MATCH($C$8,OFFSET([1]NKC!$D$10,H4020,0):'[1]NKC'!$D$5007,0)+H4020)&lt;IF(TYPE(MATCH($C$8,OFFSET([1]NKC!$E$10,H4020,0):'[1]NKC'!$E$5007,0)+H4020)=16,"",MATCH($C$8,OFFSET([1]NKC!$E$10,H4020,0):'[1]NKC'!$E$5007,0)+H4020),IF(TYPE(MATCH($C$8,OFFSET([1]NKC!$D$10,H4020,0):'[1]NKC'!$D$5007,0)+H4020)=16,"",MATCH($C$8,OFFSET([1]NKC!$D$10,H4020,0):'[1]NKC'!$D$5007,0)+H4020),IF(TYPE(MATCH($C$8,OFFSET([1]NKC!$E$10,H4020,0):'[1]NKC'!$E$5007,0)+H4020)=16,"",MATCH($C$8,OFFSET([1]NKC!$E$10,H4020,0):'[1]NKC'!$E$5007,0)+H4020))</f>
        <v/>
      </c>
    </row>
    <row r="4022" spans="1:8" s="52" customFormat="1" ht="14.25" hidden="1">
      <c r="A4022" s="45" t="str">
        <f ca="1">IF($H4022="","",INDEX([1]NKC!$A$10:$A$5007,$H4022))</f>
        <v/>
      </c>
      <c r="B4022" s="46" t="str">
        <f ca="1">IF($H4022="","",INDEX([1]NKC!$B$10:$B$5007,$H4022))</f>
        <v/>
      </c>
      <c r="C4022" s="47" t="str">
        <f ca="1">IF($H4022="","",INDEX([1]NKC!$C$10:$C$5007,$H4022))</f>
        <v/>
      </c>
      <c r="D4022" s="48" t="str">
        <f ca="1">IF(IF($H4022="","",INDEX([1]NKC!$D$10:$D$5007,$H4022))=$C$8,IF($H4022="","",INDEX([1]NKC!$E$10:$E$5007,$H4022)),IF($H4022="","",INDEX([1]NKC!$D$10:$D$5007,$H4022)))</f>
        <v/>
      </c>
      <c r="E4022" s="49" t="str">
        <f ca="1">IF(IF($H4022="","",INDEX([1]NKC!$E$10:$E$5007,$H4022))=$C$8,"",IF($H4022="","",INDEX([1]NKC!$F$10:$F$5007,$H4022)))</f>
        <v/>
      </c>
      <c r="F4022" s="55" t="str">
        <f ca="1">IF(IF($H4022="","",INDEX([1]NKC!$D$10:$D$5007,$H4022))=$C$8,"",IF($H4022="","",INDEX([1]NKC!$F$10:$F$5007,$H4022)))</f>
        <v/>
      </c>
      <c r="G4022" s="50">
        <f ca="1">IF(SUM(E4022:F4022)=0,0,$G$11+SUM(E$12:$E4022)-SUM(F$12:$F4022))</f>
        <v>0</v>
      </c>
      <c r="H4022" s="51" t="str">
        <f ca="1">IF(IF(TYPE(MATCH($C$8,OFFSET([1]NKC!$D$10,H4021,0):'[1]NKC'!$D$5007,0)+H4021)=16,"",MATCH($C$8,OFFSET([1]NKC!$D$10,H4021,0):'[1]NKC'!$D$5007,0)+H4021)&lt;IF(TYPE(MATCH($C$8,OFFSET([1]NKC!$E$10,H4021,0):'[1]NKC'!$E$5007,0)+H4021)=16,"",MATCH($C$8,OFFSET([1]NKC!$E$10,H4021,0):'[1]NKC'!$E$5007,0)+H4021),IF(TYPE(MATCH($C$8,OFFSET([1]NKC!$D$10,H4021,0):'[1]NKC'!$D$5007,0)+H4021)=16,"",MATCH($C$8,OFFSET([1]NKC!$D$10,H4021,0):'[1]NKC'!$D$5007,0)+H4021),IF(TYPE(MATCH($C$8,OFFSET([1]NKC!$E$10,H4021,0):'[1]NKC'!$E$5007,0)+H4021)=16,"",MATCH($C$8,OFFSET([1]NKC!$E$10,H4021,0):'[1]NKC'!$E$5007,0)+H4021))</f>
        <v/>
      </c>
    </row>
    <row r="4023" spans="1:8" s="52" customFormat="1" ht="14.25" hidden="1">
      <c r="A4023" s="45" t="str">
        <f ca="1">IF($H4023="","",INDEX([1]NKC!$A$10:$A$5007,$H4023))</f>
        <v/>
      </c>
      <c r="B4023" s="46" t="str">
        <f ca="1">IF($H4023="","",INDEX([1]NKC!$B$10:$B$5007,$H4023))</f>
        <v/>
      </c>
      <c r="C4023" s="47" t="str">
        <f ca="1">IF($H4023="","",INDEX([1]NKC!$C$10:$C$5007,$H4023))</f>
        <v/>
      </c>
      <c r="D4023" s="48" t="str">
        <f ca="1">IF(IF($H4023="","",INDEX([1]NKC!$D$10:$D$5007,$H4023))=$C$8,IF($H4023="","",INDEX([1]NKC!$E$10:$E$5007,$H4023)),IF($H4023="","",INDEX([1]NKC!$D$10:$D$5007,$H4023)))</f>
        <v/>
      </c>
      <c r="E4023" s="49" t="str">
        <f ca="1">IF(IF($H4023="","",INDEX([1]NKC!$E$10:$E$5007,$H4023))=$C$8,"",IF($H4023="","",INDEX([1]NKC!$F$10:$F$5007,$H4023)))</f>
        <v/>
      </c>
      <c r="F4023" s="55" t="str">
        <f ca="1">IF(IF($H4023="","",INDEX([1]NKC!$D$10:$D$5007,$H4023))=$C$8,"",IF($H4023="","",INDEX([1]NKC!$F$10:$F$5007,$H4023)))</f>
        <v/>
      </c>
      <c r="G4023" s="50">
        <f ca="1">IF(SUM(E4023:F4023)=0,0,$G$11+SUM(E$12:$E4023)-SUM(F$12:$F4023))</f>
        <v>0</v>
      </c>
      <c r="H4023" s="51" t="str">
        <f ca="1">IF(IF(TYPE(MATCH($C$8,OFFSET([1]NKC!$D$10,H4022,0):'[1]NKC'!$D$5007,0)+H4022)=16,"",MATCH($C$8,OFFSET([1]NKC!$D$10,H4022,0):'[1]NKC'!$D$5007,0)+H4022)&lt;IF(TYPE(MATCH($C$8,OFFSET([1]NKC!$E$10,H4022,0):'[1]NKC'!$E$5007,0)+H4022)=16,"",MATCH($C$8,OFFSET([1]NKC!$E$10,H4022,0):'[1]NKC'!$E$5007,0)+H4022),IF(TYPE(MATCH($C$8,OFFSET([1]NKC!$D$10,H4022,0):'[1]NKC'!$D$5007,0)+H4022)=16,"",MATCH($C$8,OFFSET([1]NKC!$D$10,H4022,0):'[1]NKC'!$D$5007,0)+H4022),IF(TYPE(MATCH($C$8,OFFSET([1]NKC!$E$10,H4022,0):'[1]NKC'!$E$5007,0)+H4022)=16,"",MATCH($C$8,OFFSET([1]NKC!$E$10,H4022,0):'[1]NKC'!$E$5007,0)+H4022))</f>
        <v/>
      </c>
    </row>
    <row r="4024" spans="1:8" s="52" customFormat="1" ht="14.25" hidden="1">
      <c r="A4024" s="45" t="str">
        <f ca="1">IF($H4024="","",INDEX([1]NKC!$A$10:$A$5007,$H4024))</f>
        <v/>
      </c>
      <c r="B4024" s="46" t="str">
        <f ca="1">IF($H4024="","",INDEX([1]NKC!$B$10:$B$5007,$H4024))</f>
        <v/>
      </c>
      <c r="C4024" s="47" t="str">
        <f ca="1">IF($H4024="","",INDEX([1]NKC!$C$10:$C$5007,$H4024))</f>
        <v/>
      </c>
      <c r="D4024" s="48" t="str">
        <f ca="1">IF(IF($H4024="","",INDEX([1]NKC!$D$10:$D$5007,$H4024))=$C$8,IF($H4024="","",INDEX([1]NKC!$E$10:$E$5007,$H4024)),IF($H4024="","",INDEX([1]NKC!$D$10:$D$5007,$H4024)))</f>
        <v/>
      </c>
      <c r="E4024" s="49" t="str">
        <f ca="1">IF(IF($H4024="","",INDEX([1]NKC!$E$10:$E$5007,$H4024))=$C$8,"",IF($H4024="","",INDEX([1]NKC!$F$10:$F$5007,$H4024)))</f>
        <v/>
      </c>
      <c r="F4024" s="55" t="str">
        <f ca="1">IF(IF($H4024="","",INDEX([1]NKC!$D$10:$D$5007,$H4024))=$C$8,"",IF($H4024="","",INDEX([1]NKC!$F$10:$F$5007,$H4024)))</f>
        <v/>
      </c>
      <c r="G4024" s="50">
        <f ca="1">IF(SUM(E4024:F4024)=0,0,$G$11+SUM(E$12:$E4024)-SUM(F$12:$F4024))</f>
        <v>0</v>
      </c>
      <c r="H4024" s="51" t="str">
        <f ca="1">IF(IF(TYPE(MATCH($C$8,OFFSET([1]NKC!$D$10,H4023,0):'[1]NKC'!$D$5007,0)+H4023)=16,"",MATCH($C$8,OFFSET([1]NKC!$D$10,H4023,0):'[1]NKC'!$D$5007,0)+H4023)&lt;IF(TYPE(MATCH($C$8,OFFSET([1]NKC!$E$10,H4023,0):'[1]NKC'!$E$5007,0)+H4023)=16,"",MATCH($C$8,OFFSET([1]NKC!$E$10,H4023,0):'[1]NKC'!$E$5007,0)+H4023),IF(TYPE(MATCH($C$8,OFFSET([1]NKC!$D$10,H4023,0):'[1]NKC'!$D$5007,0)+H4023)=16,"",MATCH($C$8,OFFSET([1]NKC!$D$10,H4023,0):'[1]NKC'!$D$5007,0)+H4023),IF(TYPE(MATCH($C$8,OFFSET([1]NKC!$E$10,H4023,0):'[1]NKC'!$E$5007,0)+H4023)=16,"",MATCH($C$8,OFFSET([1]NKC!$E$10,H4023,0):'[1]NKC'!$E$5007,0)+H4023))</f>
        <v/>
      </c>
    </row>
    <row r="4025" spans="1:8" s="52" customFormat="1" ht="14.25" hidden="1">
      <c r="A4025" s="45" t="str">
        <f ca="1">IF($H4025="","",INDEX([1]NKC!$A$10:$A$5007,$H4025))</f>
        <v/>
      </c>
      <c r="B4025" s="46" t="str">
        <f ca="1">IF($H4025="","",INDEX([1]NKC!$B$10:$B$5007,$H4025))</f>
        <v/>
      </c>
      <c r="C4025" s="47" t="str">
        <f ca="1">IF($H4025="","",INDEX([1]NKC!$C$10:$C$5007,$H4025))</f>
        <v/>
      </c>
      <c r="D4025" s="48" t="str">
        <f ca="1">IF(IF($H4025="","",INDEX([1]NKC!$D$10:$D$5007,$H4025))=$C$8,IF($H4025="","",INDEX([1]NKC!$E$10:$E$5007,$H4025)),IF($H4025="","",INDEX([1]NKC!$D$10:$D$5007,$H4025)))</f>
        <v/>
      </c>
      <c r="E4025" s="49" t="str">
        <f ca="1">IF(IF($H4025="","",INDEX([1]NKC!$E$10:$E$5007,$H4025))=$C$8,"",IF($H4025="","",INDEX([1]NKC!$F$10:$F$5007,$H4025)))</f>
        <v/>
      </c>
      <c r="F4025" s="55" t="str">
        <f ca="1">IF(IF($H4025="","",INDEX([1]NKC!$D$10:$D$5007,$H4025))=$C$8,"",IF($H4025="","",INDEX([1]NKC!$F$10:$F$5007,$H4025)))</f>
        <v/>
      </c>
      <c r="G4025" s="50">
        <f ca="1">IF(SUM(E4025:F4025)=0,0,$G$11+SUM(E$12:$E4025)-SUM(F$12:$F4025))</f>
        <v>0</v>
      </c>
      <c r="H4025" s="51" t="str">
        <f ca="1">IF(IF(TYPE(MATCH($C$8,OFFSET([1]NKC!$D$10,H4024,0):'[1]NKC'!$D$5007,0)+H4024)=16,"",MATCH($C$8,OFFSET([1]NKC!$D$10,H4024,0):'[1]NKC'!$D$5007,0)+H4024)&lt;IF(TYPE(MATCH($C$8,OFFSET([1]NKC!$E$10,H4024,0):'[1]NKC'!$E$5007,0)+H4024)=16,"",MATCH($C$8,OFFSET([1]NKC!$E$10,H4024,0):'[1]NKC'!$E$5007,0)+H4024),IF(TYPE(MATCH($C$8,OFFSET([1]NKC!$D$10,H4024,0):'[1]NKC'!$D$5007,0)+H4024)=16,"",MATCH($C$8,OFFSET([1]NKC!$D$10,H4024,0):'[1]NKC'!$D$5007,0)+H4024),IF(TYPE(MATCH($C$8,OFFSET([1]NKC!$E$10,H4024,0):'[1]NKC'!$E$5007,0)+H4024)=16,"",MATCH($C$8,OFFSET([1]NKC!$E$10,H4024,0):'[1]NKC'!$E$5007,0)+H4024))</f>
        <v/>
      </c>
    </row>
    <row r="4026" spans="1:8" s="52" customFormat="1" ht="14.25" hidden="1">
      <c r="A4026" s="45" t="str">
        <f ca="1">IF($H4026="","",INDEX([1]NKC!$A$10:$A$5007,$H4026))</f>
        <v/>
      </c>
      <c r="B4026" s="46" t="str">
        <f ca="1">IF($H4026="","",INDEX([1]NKC!$B$10:$B$5007,$H4026))</f>
        <v/>
      </c>
      <c r="C4026" s="47" t="str">
        <f ca="1">IF($H4026="","",INDEX([1]NKC!$C$10:$C$5007,$H4026))</f>
        <v/>
      </c>
      <c r="D4026" s="48" t="str">
        <f ca="1">IF(IF($H4026="","",INDEX([1]NKC!$D$10:$D$5007,$H4026))=$C$8,IF($H4026="","",INDEX([1]NKC!$E$10:$E$5007,$H4026)),IF($H4026="","",INDEX([1]NKC!$D$10:$D$5007,$H4026)))</f>
        <v/>
      </c>
      <c r="E4026" s="49" t="str">
        <f ca="1">IF(IF($H4026="","",INDEX([1]NKC!$E$10:$E$5007,$H4026))=$C$8,"",IF($H4026="","",INDEX([1]NKC!$F$10:$F$5007,$H4026)))</f>
        <v/>
      </c>
      <c r="F4026" s="55" t="str">
        <f ca="1">IF(IF($H4026="","",INDEX([1]NKC!$D$10:$D$5007,$H4026))=$C$8,"",IF($H4026="","",INDEX([1]NKC!$F$10:$F$5007,$H4026)))</f>
        <v/>
      </c>
      <c r="G4026" s="50">
        <f ca="1">IF(SUM(E4026:F4026)=0,0,$G$11+SUM(E$12:$E4026)-SUM(F$12:$F4026))</f>
        <v>0</v>
      </c>
      <c r="H4026" s="51" t="str">
        <f ca="1">IF(IF(TYPE(MATCH($C$8,OFFSET([1]NKC!$D$10,H4025,0):'[1]NKC'!$D$5007,0)+H4025)=16,"",MATCH($C$8,OFFSET([1]NKC!$D$10,H4025,0):'[1]NKC'!$D$5007,0)+H4025)&lt;IF(TYPE(MATCH($C$8,OFFSET([1]NKC!$E$10,H4025,0):'[1]NKC'!$E$5007,0)+H4025)=16,"",MATCH($C$8,OFFSET([1]NKC!$E$10,H4025,0):'[1]NKC'!$E$5007,0)+H4025),IF(TYPE(MATCH($C$8,OFFSET([1]NKC!$D$10,H4025,0):'[1]NKC'!$D$5007,0)+H4025)=16,"",MATCH($C$8,OFFSET([1]NKC!$D$10,H4025,0):'[1]NKC'!$D$5007,0)+H4025),IF(TYPE(MATCH($C$8,OFFSET([1]NKC!$E$10,H4025,0):'[1]NKC'!$E$5007,0)+H4025)=16,"",MATCH($C$8,OFFSET([1]NKC!$E$10,H4025,0):'[1]NKC'!$E$5007,0)+H4025))</f>
        <v/>
      </c>
    </row>
    <row r="4027" spans="1:8" s="52" customFormat="1" ht="14.25" hidden="1">
      <c r="A4027" s="45" t="str">
        <f ca="1">IF($H4027="","",INDEX([1]NKC!$A$10:$A$5007,$H4027))</f>
        <v/>
      </c>
      <c r="B4027" s="46" t="str">
        <f ca="1">IF($H4027="","",INDEX([1]NKC!$B$10:$B$5007,$H4027))</f>
        <v/>
      </c>
      <c r="C4027" s="47" t="str">
        <f ca="1">IF($H4027="","",INDEX([1]NKC!$C$10:$C$5007,$H4027))</f>
        <v/>
      </c>
      <c r="D4027" s="48" t="str">
        <f ca="1">IF(IF($H4027="","",INDEX([1]NKC!$D$10:$D$5007,$H4027))=$C$8,IF($H4027="","",INDEX([1]NKC!$E$10:$E$5007,$H4027)),IF($H4027="","",INDEX([1]NKC!$D$10:$D$5007,$H4027)))</f>
        <v/>
      </c>
      <c r="E4027" s="49" t="str">
        <f ca="1">IF(IF($H4027="","",INDEX([1]NKC!$E$10:$E$5007,$H4027))=$C$8,"",IF($H4027="","",INDEX([1]NKC!$F$10:$F$5007,$H4027)))</f>
        <v/>
      </c>
      <c r="F4027" s="55" t="str">
        <f ca="1">IF(IF($H4027="","",INDEX([1]NKC!$D$10:$D$5007,$H4027))=$C$8,"",IF($H4027="","",INDEX([1]NKC!$F$10:$F$5007,$H4027)))</f>
        <v/>
      </c>
      <c r="G4027" s="50">
        <f ca="1">IF(SUM(E4027:F4027)=0,0,$G$11+SUM(E$12:$E4027)-SUM(F$12:$F4027))</f>
        <v>0</v>
      </c>
      <c r="H4027" s="51" t="str">
        <f ca="1">IF(IF(TYPE(MATCH($C$8,OFFSET([1]NKC!$D$10,H4026,0):'[1]NKC'!$D$5007,0)+H4026)=16,"",MATCH($C$8,OFFSET([1]NKC!$D$10,H4026,0):'[1]NKC'!$D$5007,0)+H4026)&lt;IF(TYPE(MATCH($C$8,OFFSET([1]NKC!$E$10,H4026,0):'[1]NKC'!$E$5007,0)+H4026)=16,"",MATCH($C$8,OFFSET([1]NKC!$E$10,H4026,0):'[1]NKC'!$E$5007,0)+H4026),IF(TYPE(MATCH($C$8,OFFSET([1]NKC!$D$10,H4026,0):'[1]NKC'!$D$5007,0)+H4026)=16,"",MATCH($C$8,OFFSET([1]NKC!$D$10,H4026,0):'[1]NKC'!$D$5007,0)+H4026),IF(TYPE(MATCH($C$8,OFFSET([1]NKC!$E$10,H4026,0):'[1]NKC'!$E$5007,0)+H4026)=16,"",MATCH($C$8,OFFSET([1]NKC!$E$10,H4026,0):'[1]NKC'!$E$5007,0)+H4026))</f>
        <v/>
      </c>
    </row>
    <row r="4028" spans="1:8" s="52" customFormat="1" ht="14.25" hidden="1">
      <c r="A4028" s="45" t="str">
        <f ca="1">IF($H4028="","",INDEX([1]NKC!$A$10:$A$5007,$H4028))</f>
        <v/>
      </c>
      <c r="B4028" s="46" t="str">
        <f ca="1">IF($H4028="","",INDEX([1]NKC!$B$10:$B$5007,$H4028))</f>
        <v/>
      </c>
      <c r="C4028" s="47" t="str">
        <f ca="1">IF($H4028="","",INDEX([1]NKC!$C$10:$C$5007,$H4028))</f>
        <v/>
      </c>
      <c r="D4028" s="48" t="str">
        <f ca="1">IF(IF($H4028="","",INDEX([1]NKC!$D$10:$D$5007,$H4028))=$C$8,IF($H4028="","",INDEX([1]NKC!$E$10:$E$5007,$H4028)),IF($H4028="","",INDEX([1]NKC!$D$10:$D$5007,$H4028)))</f>
        <v/>
      </c>
      <c r="E4028" s="49" t="str">
        <f ca="1">IF(IF($H4028="","",INDEX([1]NKC!$E$10:$E$5007,$H4028))=$C$8,"",IF($H4028="","",INDEX([1]NKC!$F$10:$F$5007,$H4028)))</f>
        <v/>
      </c>
      <c r="F4028" s="55" t="str">
        <f ca="1">IF(IF($H4028="","",INDEX([1]NKC!$D$10:$D$5007,$H4028))=$C$8,"",IF($H4028="","",INDEX([1]NKC!$F$10:$F$5007,$H4028)))</f>
        <v/>
      </c>
      <c r="G4028" s="50">
        <f ca="1">IF(SUM(E4028:F4028)=0,0,$G$11+SUM(E$12:$E4028)-SUM(F$12:$F4028))</f>
        <v>0</v>
      </c>
      <c r="H4028" s="51" t="str">
        <f ca="1">IF(IF(TYPE(MATCH($C$8,OFFSET([1]NKC!$D$10,H4027,0):'[1]NKC'!$D$5007,0)+H4027)=16,"",MATCH($C$8,OFFSET([1]NKC!$D$10,H4027,0):'[1]NKC'!$D$5007,0)+H4027)&lt;IF(TYPE(MATCH($C$8,OFFSET([1]NKC!$E$10,H4027,0):'[1]NKC'!$E$5007,0)+H4027)=16,"",MATCH($C$8,OFFSET([1]NKC!$E$10,H4027,0):'[1]NKC'!$E$5007,0)+H4027),IF(TYPE(MATCH($C$8,OFFSET([1]NKC!$D$10,H4027,0):'[1]NKC'!$D$5007,0)+H4027)=16,"",MATCH($C$8,OFFSET([1]NKC!$D$10,H4027,0):'[1]NKC'!$D$5007,0)+H4027),IF(TYPE(MATCH($C$8,OFFSET([1]NKC!$E$10,H4027,0):'[1]NKC'!$E$5007,0)+H4027)=16,"",MATCH($C$8,OFFSET([1]NKC!$E$10,H4027,0):'[1]NKC'!$E$5007,0)+H4027))</f>
        <v/>
      </c>
    </row>
    <row r="4029" spans="1:8" s="52" customFormat="1" ht="14.25" hidden="1">
      <c r="A4029" s="45" t="str">
        <f ca="1">IF($H4029="","",INDEX([1]NKC!$A$10:$A$5007,$H4029))</f>
        <v/>
      </c>
      <c r="B4029" s="46" t="str">
        <f ca="1">IF($H4029="","",INDEX([1]NKC!$B$10:$B$5007,$H4029))</f>
        <v/>
      </c>
      <c r="C4029" s="47" t="str">
        <f ca="1">IF($H4029="","",INDEX([1]NKC!$C$10:$C$5007,$H4029))</f>
        <v/>
      </c>
      <c r="D4029" s="48" t="str">
        <f ca="1">IF(IF($H4029="","",INDEX([1]NKC!$D$10:$D$5007,$H4029))=$C$8,IF($H4029="","",INDEX([1]NKC!$E$10:$E$5007,$H4029)),IF($H4029="","",INDEX([1]NKC!$D$10:$D$5007,$H4029)))</f>
        <v/>
      </c>
      <c r="E4029" s="49" t="str">
        <f ca="1">IF(IF($H4029="","",INDEX([1]NKC!$E$10:$E$5007,$H4029))=$C$8,"",IF($H4029="","",INDEX([1]NKC!$F$10:$F$5007,$H4029)))</f>
        <v/>
      </c>
      <c r="F4029" s="55" t="str">
        <f ca="1">IF(IF($H4029="","",INDEX([1]NKC!$D$10:$D$5007,$H4029))=$C$8,"",IF($H4029="","",INDEX([1]NKC!$F$10:$F$5007,$H4029)))</f>
        <v/>
      </c>
      <c r="G4029" s="50">
        <f ca="1">IF(SUM(E4029:F4029)=0,0,$G$11+SUM(E$12:$E4029)-SUM(F$12:$F4029))</f>
        <v>0</v>
      </c>
      <c r="H4029" s="51" t="str">
        <f ca="1">IF(IF(TYPE(MATCH($C$8,OFFSET([1]NKC!$D$10,H4028,0):'[1]NKC'!$D$5007,0)+H4028)=16,"",MATCH($C$8,OFFSET([1]NKC!$D$10,H4028,0):'[1]NKC'!$D$5007,0)+H4028)&lt;IF(TYPE(MATCH($C$8,OFFSET([1]NKC!$E$10,H4028,0):'[1]NKC'!$E$5007,0)+H4028)=16,"",MATCH($C$8,OFFSET([1]NKC!$E$10,H4028,0):'[1]NKC'!$E$5007,0)+H4028),IF(TYPE(MATCH($C$8,OFFSET([1]NKC!$D$10,H4028,0):'[1]NKC'!$D$5007,0)+H4028)=16,"",MATCH($C$8,OFFSET([1]NKC!$D$10,H4028,0):'[1]NKC'!$D$5007,0)+H4028),IF(TYPE(MATCH($C$8,OFFSET([1]NKC!$E$10,H4028,0):'[1]NKC'!$E$5007,0)+H4028)=16,"",MATCH($C$8,OFFSET([1]NKC!$E$10,H4028,0):'[1]NKC'!$E$5007,0)+H4028))</f>
        <v/>
      </c>
    </row>
    <row r="4030" spans="1:8" s="52" customFormat="1" ht="14.25" hidden="1">
      <c r="A4030" s="45" t="str">
        <f ca="1">IF($H4030="","",INDEX([1]NKC!$A$10:$A$5007,$H4030))</f>
        <v/>
      </c>
      <c r="B4030" s="46" t="str">
        <f ca="1">IF($H4030="","",INDEX([1]NKC!$B$10:$B$5007,$H4030))</f>
        <v/>
      </c>
      <c r="C4030" s="47" t="str">
        <f ca="1">IF($H4030="","",INDEX([1]NKC!$C$10:$C$5007,$H4030))</f>
        <v/>
      </c>
      <c r="D4030" s="48" t="str">
        <f ca="1">IF(IF($H4030="","",INDEX([1]NKC!$D$10:$D$5007,$H4030))=$C$8,IF($H4030="","",INDEX([1]NKC!$E$10:$E$5007,$H4030)),IF($H4030="","",INDEX([1]NKC!$D$10:$D$5007,$H4030)))</f>
        <v/>
      </c>
      <c r="E4030" s="49" t="str">
        <f ca="1">IF(IF($H4030="","",INDEX([1]NKC!$E$10:$E$5007,$H4030))=$C$8,"",IF($H4030="","",INDEX([1]NKC!$F$10:$F$5007,$H4030)))</f>
        <v/>
      </c>
      <c r="F4030" s="55" t="str">
        <f ca="1">IF(IF($H4030="","",INDEX([1]NKC!$D$10:$D$5007,$H4030))=$C$8,"",IF($H4030="","",INDEX([1]NKC!$F$10:$F$5007,$H4030)))</f>
        <v/>
      </c>
      <c r="G4030" s="50">
        <f ca="1">IF(SUM(E4030:F4030)=0,0,$G$11+SUM(E$12:$E4030)-SUM(F$12:$F4030))</f>
        <v>0</v>
      </c>
      <c r="H4030" s="51" t="str">
        <f ca="1">IF(IF(TYPE(MATCH($C$8,OFFSET([1]NKC!$D$10,H4029,0):'[1]NKC'!$D$5007,0)+H4029)=16,"",MATCH($C$8,OFFSET([1]NKC!$D$10,H4029,0):'[1]NKC'!$D$5007,0)+H4029)&lt;IF(TYPE(MATCH($C$8,OFFSET([1]NKC!$E$10,H4029,0):'[1]NKC'!$E$5007,0)+H4029)=16,"",MATCH($C$8,OFFSET([1]NKC!$E$10,H4029,0):'[1]NKC'!$E$5007,0)+H4029),IF(TYPE(MATCH($C$8,OFFSET([1]NKC!$D$10,H4029,0):'[1]NKC'!$D$5007,0)+H4029)=16,"",MATCH($C$8,OFFSET([1]NKC!$D$10,H4029,0):'[1]NKC'!$D$5007,0)+H4029),IF(TYPE(MATCH($C$8,OFFSET([1]NKC!$E$10,H4029,0):'[1]NKC'!$E$5007,0)+H4029)=16,"",MATCH($C$8,OFFSET([1]NKC!$E$10,H4029,0):'[1]NKC'!$E$5007,0)+H4029))</f>
        <v/>
      </c>
    </row>
    <row r="4031" spans="1:8" s="52" customFormat="1" ht="14.25" hidden="1">
      <c r="A4031" s="45" t="str">
        <f ca="1">IF($H4031="","",INDEX([1]NKC!$A$10:$A$5007,$H4031))</f>
        <v/>
      </c>
      <c r="B4031" s="46" t="str">
        <f ca="1">IF($H4031="","",INDEX([1]NKC!$B$10:$B$5007,$H4031))</f>
        <v/>
      </c>
      <c r="C4031" s="47" t="str">
        <f ca="1">IF($H4031="","",INDEX([1]NKC!$C$10:$C$5007,$H4031))</f>
        <v/>
      </c>
      <c r="D4031" s="48" t="str">
        <f ca="1">IF(IF($H4031="","",INDEX([1]NKC!$D$10:$D$5007,$H4031))=$C$8,IF($H4031="","",INDEX([1]NKC!$E$10:$E$5007,$H4031)),IF($H4031="","",INDEX([1]NKC!$D$10:$D$5007,$H4031)))</f>
        <v/>
      </c>
      <c r="E4031" s="49" t="str">
        <f ca="1">IF(IF($H4031="","",INDEX([1]NKC!$E$10:$E$5007,$H4031))=$C$8,"",IF($H4031="","",INDEX([1]NKC!$F$10:$F$5007,$H4031)))</f>
        <v/>
      </c>
      <c r="F4031" s="55" t="str">
        <f ca="1">IF(IF($H4031="","",INDEX([1]NKC!$D$10:$D$5007,$H4031))=$C$8,"",IF($H4031="","",INDEX([1]NKC!$F$10:$F$5007,$H4031)))</f>
        <v/>
      </c>
      <c r="G4031" s="50">
        <f ca="1">IF(SUM(E4031:F4031)=0,0,$G$11+SUM(E$12:$E4031)-SUM(F$12:$F4031))</f>
        <v>0</v>
      </c>
      <c r="H4031" s="51" t="str">
        <f ca="1">IF(IF(TYPE(MATCH($C$8,OFFSET([1]NKC!$D$10,H4030,0):'[1]NKC'!$D$5007,0)+H4030)=16,"",MATCH($C$8,OFFSET([1]NKC!$D$10,H4030,0):'[1]NKC'!$D$5007,0)+H4030)&lt;IF(TYPE(MATCH($C$8,OFFSET([1]NKC!$E$10,H4030,0):'[1]NKC'!$E$5007,0)+H4030)=16,"",MATCH($C$8,OFFSET([1]NKC!$E$10,H4030,0):'[1]NKC'!$E$5007,0)+H4030),IF(TYPE(MATCH($C$8,OFFSET([1]NKC!$D$10,H4030,0):'[1]NKC'!$D$5007,0)+H4030)=16,"",MATCH($C$8,OFFSET([1]NKC!$D$10,H4030,0):'[1]NKC'!$D$5007,0)+H4030),IF(TYPE(MATCH($C$8,OFFSET([1]NKC!$E$10,H4030,0):'[1]NKC'!$E$5007,0)+H4030)=16,"",MATCH($C$8,OFFSET([1]NKC!$E$10,H4030,0):'[1]NKC'!$E$5007,0)+H4030))</f>
        <v/>
      </c>
    </row>
    <row r="4032" spans="1:8" s="52" customFormat="1" ht="14.25" hidden="1">
      <c r="A4032" s="45" t="str">
        <f ca="1">IF($H4032="","",INDEX([1]NKC!$A$10:$A$5007,$H4032))</f>
        <v/>
      </c>
      <c r="B4032" s="46" t="str">
        <f ca="1">IF($H4032="","",INDEX([1]NKC!$B$10:$B$5007,$H4032))</f>
        <v/>
      </c>
      <c r="C4032" s="47" t="str">
        <f ca="1">IF($H4032="","",INDEX([1]NKC!$C$10:$C$5007,$H4032))</f>
        <v/>
      </c>
      <c r="D4032" s="48" t="str">
        <f ca="1">IF(IF($H4032="","",INDEX([1]NKC!$D$10:$D$5007,$H4032))=$C$8,IF($H4032="","",INDEX([1]NKC!$E$10:$E$5007,$H4032)),IF($H4032="","",INDEX([1]NKC!$D$10:$D$5007,$H4032)))</f>
        <v/>
      </c>
      <c r="E4032" s="49" t="str">
        <f ca="1">IF(IF($H4032="","",INDEX([1]NKC!$E$10:$E$5007,$H4032))=$C$8,"",IF($H4032="","",INDEX([1]NKC!$F$10:$F$5007,$H4032)))</f>
        <v/>
      </c>
      <c r="F4032" s="55" t="str">
        <f ca="1">IF(IF($H4032="","",INDEX([1]NKC!$D$10:$D$5007,$H4032))=$C$8,"",IF($H4032="","",INDEX([1]NKC!$F$10:$F$5007,$H4032)))</f>
        <v/>
      </c>
      <c r="G4032" s="50">
        <f ca="1">IF(SUM(E4032:F4032)=0,0,$G$11+SUM(E$12:$E4032)-SUM(F$12:$F4032))</f>
        <v>0</v>
      </c>
      <c r="H4032" s="51" t="str">
        <f ca="1">IF(IF(TYPE(MATCH($C$8,OFFSET([1]NKC!$D$10,H4031,0):'[1]NKC'!$D$5007,0)+H4031)=16,"",MATCH($C$8,OFFSET([1]NKC!$D$10,H4031,0):'[1]NKC'!$D$5007,0)+H4031)&lt;IF(TYPE(MATCH($C$8,OFFSET([1]NKC!$E$10,H4031,0):'[1]NKC'!$E$5007,0)+H4031)=16,"",MATCH($C$8,OFFSET([1]NKC!$E$10,H4031,0):'[1]NKC'!$E$5007,0)+H4031),IF(TYPE(MATCH($C$8,OFFSET([1]NKC!$D$10,H4031,0):'[1]NKC'!$D$5007,0)+H4031)=16,"",MATCH($C$8,OFFSET([1]NKC!$D$10,H4031,0):'[1]NKC'!$D$5007,0)+H4031),IF(TYPE(MATCH($C$8,OFFSET([1]NKC!$E$10,H4031,0):'[1]NKC'!$E$5007,0)+H4031)=16,"",MATCH($C$8,OFFSET([1]NKC!$E$10,H4031,0):'[1]NKC'!$E$5007,0)+H4031))</f>
        <v/>
      </c>
    </row>
    <row r="4033" spans="1:8" s="52" customFormat="1" ht="14.25" hidden="1">
      <c r="A4033" s="45" t="str">
        <f ca="1">IF($H4033="","",INDEX([1]NKC!$A$10:$A$5007,$H4033))</f>
        <v/>
      </c>
      <c r="B4033" s="46" t="str">
        <f ca="1">IF($H4033="","",INDEX([1]NKC!$B$10:$B$5007,$H4033))</f>
        <v/>
      </c>
      <c r="C4033" s="47" t="str">
        <f ca="1">IF($H4033="","",INDEX([1]NKC!$C$10:$C$5007,$H4033))</f>
        <v/>
      </c>
      <c r="D4033" s="48" t="str">
        <f ca="1">IF(IF($H4033="","",INDEX([1]NKC!$D$10:$D$5007,$H4033))=$C$8,IF($H4033="","",INDEX([1]NKC!$E$10:$E$5007,$H4033)),IF($H4033="","",INDEX([1]NKC!$D$10:$D$5007,$H4033)))</f>
        <v/>
      </c>
      <c r="E4033" s="49" t="str">
        <f ca="1">IF(IF($H4033="","",INDEX([1]NKC!$E$10:$E$5007,$H4033))=$C$8,"",IF($H4033="","",INDEX([1]NKC!$F$10:$F$5007,$H4033)))</f>
        <v/>
      </c>
      <c r="F4033" s="55" t="str">
        <f ca="1">IF(IF($H4033="","",INDEX([1]NKC!$D$10:$D$5007,$H4033))=$C$8,"",IF($H4033="","",INDEX([1]NKC!$F$10:$F$5007,$H4033)))</f>
        <v/>
      </c>
      <c r="G4033" s="50">
        <f ca="1">IF(SUM(E4033:F4033)=0,0,$G$11+SUM(E$12:$E4033)-SUM(F$12:$F4033))</f>
        <v>0</v>
      </c>
      <c r="H4033" s="51" t="str">
        <f ca="1">IF(IF(TYPE(MATCH($C$8,OFFSET([1]NKC!$D$10,H4032,0):'[1]NKC'!$D$5007,0)+H4032)=16,"",MATCH($C$8,OFFSET([1]NKC!$D$10,H4032,0):'[1]NKC'!$D$5007,0)+H4032)&lt;IF(TYPE(MATCH($C$8,OFFSET([1]NKC!$E$10,H4032,0):'[1]NKC'!$E$5007,0)+H4032)=16,"",MATCH($C$8,OFFSET([1]NKC!$E$10,H4032,0):'[1]NKC'!$E$5007,0)+H4032),IF(TYPE(MATCH($C$8,OFFSET([1]NKC!$D$10,H4032,0):'[1]NKC'!$D$5007,0)+H4032)=16,"",MATCH($C$8,OFFSET([1]NKC!$D$10,H4032,0):'[1]NKC'!$D$5007,0)+H4032),IF(TYPE(MATCH($C$8,OFFSET([1]NKC!$E$10,H4032,0):'[1]NKC'!$E$5007,0)+H4032)=16,"",MATCH($C$8,OFFSET([1]NKC!$E$10,H4032,0):'[1]NKC'!$E$5007,0)+H4032))</f>
        <v/>
      </c>
    </row>
    <row r="4034" spans="1:8" s="52" customFormat="1" ht="14.25" hidden="1">
      <c r="A4034" s="45" t="str">
        <f ca="1">IF($H4034="","",INDEX([1]NKC!$A$10:$A$5007,$H4034))</f>
        <v/>
      </c>
      <c r="B4034" s="46" t="str">
        <f ca="1">IF($H4034="","",INDEX([1]NKC!$B$10:$B$5007,$H4034))</f>
        <v/>
      </c>
      <c r="C4034" s="47" t="str">
        <f ca="1">IF($H4034="","",INDEX([1]NKC!$C$10:$C$5007,$H4034))</f>
        <v/>
      </c>
      <c r="D4034" s="48" t="str">
        <f ca="1">IF(IF($H4034="","",INDEX([1]NKC!$D$10:$D$5007,$H4034))=$C$8,IF($H4034="","",INDEX([1]NKC!$E$10:$E$5007,$H4034)),IF($H4034="","",INDEX([1]NKC!$D$10:$D$5007,$H4034)))</f>
        <v/>
      </c>
      <c r="E4034" s="49" t="str">
        <f ca="1">IF(IF($H4034="","",INDEX([1]NKC!$E$10:$E$5007,$H4034))=$C$8,"",IF($H4034="","",INDEX([1]NKC!$F$10:$F$5007,$H4034)))</f>
        <v/>
      </c>
      <c r="F4034" s="55" t="str">
        <f ca="1">IF(IF($H4034="","",INDEX([1]NKC!$D$10:$D$5007,$H4034))=$C$8,"",IF($H4034="","",INDEX([1]NKC!$F$10:$F$5007,$H4034)))</f>
        <v/>
      </c>
      <c r="G4034" s="50">
        <f ca="1">IF(SUM(E4034:F4034)=0,0,$G$11+SUM(E$12:$E4034)-SUM(F$12:$F4034))</f>
        <v>0</v>
      </c>
      <c r="H4034" s="51" t="str">
        <f ca="1">IF(IF(TYPE(MATCH($C$8,OFFSET([1]NKC!$D$10,H4033,0):'[1]NKC'!$D$5007,0)+H4033)=16,"",MATCH($C$8,OFFSET([1]NKC!$D$10,H4033,0):'[1]NKC'!$D$5007,0)+H4033)&lt;IF(TYPE(MATCH($C$8,OFFSET([1]NKC!$E$10,H4033,0):'[1]NKC'!$E$5007,0)+H4033)=16,"",MATCH($C$8,OFFSET([1]NKC!$E$10,H4033,0):'[1]NKC'!$E$5007,0)+H4033),IF(TYPE(MATCH($C$8,OFFSET([1]NKC!$D$10,H4033,0):'[1]NKC'!$D$5007,0)+H4033)=16,"",MATCH($C$8,OFFSET([1]NKC!$D$10,H4033,0):'[1]NKC'!$D$5007,0)+H4033),IF(TYPE(MATCH($C$8,OFFSET([1]NKC!$E$10,H4033,0):'[1]NKC'!$E$5007,0)+H4033)=16,"",MATCH($C$8,OFFSET([1]NKC!$E$10,H4033,0):'[1]NKC'!$E$5007,0)+H4033))</f>
        <v/>
      </c>
    </row>
    <row r="4035" spans="1:8" s="52" customFormat="1" ht="14.25" hidden="1">
      <c r="A4035" s="45" t="str">
        <f ca="1">IF($H4035="","",INDEX([1]NKC!$A$10:$A$5007,$H4035))</f>
        <v/>
      </c>
      <c r="B4035" s="46" t="str">
        <f ca="1">IF($H4035="","",INDEX([1]NKC!$B$10:$B$5007,$H4035))</f>
        <v/>
      </c>
      <c r="C4035" s="47" t="str">
        <f ca="1">IF($H4035="","",INDEX([1]NKC!$C$10:$C$5007,$H4035))</f>
        <v/>
      </c>
      <c r="D4035" s="48" t="str">
        <f ca="1">IF(IF($H4035="","",INDEX([1]NKC!$D$10:$D$5007,$H4035))=$C$8,IF($H4035="","",INDEX([1]NKC!$E$10:$E$5007,$H4035)),IF($H4035="","",INDEX([1]NKC!$D$10:$D$5007,$H4035)))</f>
        <v/>
      </c>
      <c r="E4035" s="49" t="str">
        <f ca="1">IF(IF($H4035="","",INDEX([1]NKC!$E$10:$E$5007,$H4035))=$C$8,"",IF($H4035="","",INDEX([1]NKC!$F$10:$F$5007,$H4035)))</f>
        <v/>
      </c>
      <c r="F4035" s="55" t="str">
        <f ca="1">IF(IF($H4035="","",INDEX([1]NKC!$D$10:$D$5007,$H4035))=$C$8,"",IF($H4035="","",INDEX([1]NKC!$F$10:$F$5007,$H4035)))</f>
        <v/>
      </c>
      <c r="G4035" s="50">
        <f ca="1">IF(SUM(E4035:F4035)=0,0,$G$11+SUM(E$12:$E4035)-SUM(F$12:$F4035))</f>
        <v>0</v>
      </c>
      <c r="H4035" s="51" t="str">
        <f ca="1">IF(IF(TYPE(MATCH($C$8,OFFSET([1]NKC!$D$10,H4034,0):'[1]NKC'!$D$5007,0)+H4034)=16,"",MATCH($C$8,OFFSET([1]NKC!$D$10,H4034,0):'[1]NKC'!$D$5007,0)+H4034)&lt;IF(TYPE(MATCH($C$8,OFFSET([1]NKC!$E$10,H4034,0):'[1]NKC'!$E$5007,0)+H4034)=16,"",MATCH($C$8,OFFSET([1]NKC!$E$10,H4034,0):'[1]NKC'!$E$5007,0)+H4034),IF(TYPE(MATCH($C$8,OFFSET([1]NKC!$D$10,H4034,0):'[1]NKC'!$D$5007,0)+H4034)=16,"",MATCH($C$8,OFFSET([1]NKC!$D$10,H4034,0):'[1]NKC'!$D$5007,0)+H4034),IF(TYPE(MATCH($C$8,OFFSET([1]NKC!$E$10,H4034,0):'[1]NKC'!$E$5007,0)+H4034)=16,"",MATCH($C$8,OFFSET([1]NKC!$E$10,H4034,0):'[1]NKC'!$E$5007,0)+H4034))</f>
        <v/>
      </c>
    </row>
    <row r="4036" spans="1:8" s="52" customFormat="1" ht="14.25" hidden="1">
      <c r="A4036" s="45" t="str">
        <f ca="1">IF($H4036="","",INDEX([1]NKC!$A$10:$A$5007,$H4036))</f>
        <v/>
      </c>
      <c r="B4036" s="46" t="str">
        <f ca="1">IF($H4036="","",INDEX([1]NKC!$B$10:$B$5007,$H4036))</f>
        <v/>
      </c>
      <c r="C4036" s="47" t="str">
        <f ca="1">IF($H4036="","",INDEX([1]NKC!$C$10:$C$5007,$H4036))</f>
        <v/>
      </c>
      <c r="D4036" s="48" t="str">
        <f ca="1">IF(IF($H4036="","",INDEX([1]NKC!$D$10:$D$5007,$H4036))=$C$8,IF($H4036="","",INDEX([1]NKC!$E$10:$E$5007,$H4036)),IF($H4036="","",INDEX([1]NKC!$D$10:$D$5007,$H4036)))</f>
        <v/>
      </c>
      <c r="E4036" s="49" t="str">
        <f ca="1">IF(IF($H4036="","",INDEX([1]NKC!$E$10:$E$5007,$H4036))=$C$8,"",IF($H4036="","",INDEX([1]NKC!$F$10:$F$5007,$H4036)))</f>
        <v/>
      </c>
      <c r="F4036" s="55" t="str">
        <f ca="1">IF(IF($H4036="","",INDEX([1]NKC!$D$10:$D$5007,$H4036))=$C$8,"",IF($H4036="","",INDEX([1]NKC!$F$10:$F$5007,$H4036)))</f>
        <v/>
      </c>
      <c r="G4036" s="50">
        <f ca="1">IF(SUM(E4036:F4036)=0,0,$G$11+SUM(E$12:$E4036)-SUM(F$12:$F4036))</f>
        <v>0</v>
      </c>
      <c r="H4036" s="51" t="str">
        <f ca="1">IF(IF(TYPE(MATCH($C$8,OFFSET([1]NKC!$D$10,H4035,0):'[1]NKC'!$D$5007,0)+H4035)=16,"",MATCH($C$8,OFFSET([1]NKC!$D$10,H4035,0):'[1]NKC'!$D$5007,0)+H4035)&lt;IF(TYPE(MATCH($C$8,OFFSET([1]NKC!$E$10,H4035,0):'[1]NKC'!$E$5007,0)+H4035)=16,"",MATCH($C$8,OFFSET([1]NKC!$E$10,H4035,0):'[1]NKC'!$E$5007,0)+H4035),IF(TYPE(MATCH($C$8,OFFSET([1]NKC!$D$10,H4035,0):'[1]NKC'!$D$5007,0)+H4035)=16,"",MATCH($C$8,OFFSET([1]NKC!$D$10,H4035,0):'[1]NKC'!$D$5007,0)+H4035),IF(TYPE(MATCH($C$8,OFFSET([1]NKC!$E$10,H4035,0):'[1]NKC'!$E$5007,0)+H4035)=16,"",MATCH($C$8,OFFSET([1]NKC!$E$10,H4035,0):'[1]NKC'!$E$5007,0)+H4035))</f>
        <v/>
      </c>
    </row>
    <row r="4037" spans="1:8" s="52" customFormat="1" ht="14.25" hidden="1">
      <c r="A4037" s="45" t="str">
        <f ca="1">IF($H4037="","",INDEX([1]NKC!$A$10:$A$5007,$H4037))</f>
        <v/>
      </c>
      <c r="B4037" s="46" t="str">
        <f ca="1">IF($H4037="","",INDEX([1]NKC!$B$10:$B$5007,$H4037))</f>
        <v/>
      </c>
      <c r="C4037" s="47" t="str">
        <f ca="1">IF($H4037="","",INDEX([1]NKC!$C$10:$C$5007,$H4037))</f>
        <v/>
      </c>
      <c r="D4037" s="48" t="str">
        <f ca="1">IF(IF($H4037="","",INDEX([1]NKC!$D$10:$D$5007,$H4037))=$C$8,IF($H4037="","",INDEX([1]NKC!$E$10:$E$5007,$H4037)),IF($H4037="","",INDEX([1]NKC!$D$10:$D$5007,$H4037)))</f>
        <v/>
      </c>
      <c r="E4037" s="49" t="str">
        <f ca="1">IF(IF($H4037="","",INDEX([1]NKC!$E$10:$E$5007,$H4037))=$C$8,"",IF($H4037="","",INDEX([1]NKC!$F$10:$F$5007,$H4037)))</f>
        <v/>
      </c>
      <c r="F4037" s="55" t="str">
        <f ca="1">IF(IF($H4037="","",INDEX([1]NKC!$D$10:$D$5007,$H4037))=$C$8,"",IF($H4037="","",INDEX([1]NKC!$F$10:$F$5007,$H4037)))</f>
        <v/>
      </c>
      <c r="G4037" s="50">
        <f ca="1">IF(SUM(E4037:F4037)=0,0,$G$11+SUM(E$12:$E4037)-SUM(F$12:$F4037))</f>
        <v>0</v>
      </c>
      <c r="H4037" s="51" t="str">
        <f ca="1">IF(IF(TYPE(MATCH($C$8,OFFSET([1]NKC!$D$10,H4036,0):'[1]NKC'!$D$5007,0)+H4036)=16,"",MATCH($C$8,OFFSET([1]NKC!$D$10,H4036,0):'[1]NKC'!$D$5007,0)+H4036)&lt;IF(TYPE(MATCH($C$8,OFFSET([1]NKC!$E$10,H4036,0):'[1]NKC'!$E$5007,0)+H4036)=16,"",MATCH($C$8,OFFSET([1]NKC!$E$10,H4036,0):'[1]NKC'!$E$5007,0)+H4036),IF(TYPE(MATCH($C$8,OFFSET([1]NKC!$D$10,H4036,0):'[1]NKC'!$D$5007,0)+H4036)=16,"",MATCH($C$8,OFFSET([1]NKC!$D$10,H4036,0):'[1]NKC'!$D$5007,0)+H4036),IF(TYPE(MATCH($C$8,OFFSET([1]NKC!$E$10,H4036,0):'[1]NKC'!$E$5007,0)+H4036)=16,"",MATCH($C$8,OFFSET([1]NKC!$E$10,H4036,0):'[1]NKC'!$E$5007,0)+H4036))</f>
        <v/>
      </c>
    </row>
    <row r="4038" spans="1:8" s="52" customFormat="1" ht="14.25" hidden="1">
      <c r="A4038" s="45" t="str">
        <f ca="1">IF($H4038="","",INDEX([1]NKC!$A$10:$A$5007,$H4038))</f>
        <v/>
      </c>
      <c r="B4038" s="46" t="str">
        <f ca="1">IF($H4038="","",INDEX([1]NKC!$B$10:$B$5007,$H4038))</f>
        <v/>
      </c>
      <c r="C4038" s="47" t="str">
        <f ca="1">IF($H4038="","",INDEX([1]NKC!$C$10:$C$5007,$H4038))</f>
        <v/>
      </c>
      <c r="D4038" s="48" t="str">
        <f ca="1">IF(IF($H4038="","",INDEX([1]NKC!$D$10:$D$5007,$H4038))=$C$8,IF($H4038="","",INDEX([1]NKC!$E$10:$E$5007,$H4038)),IF($H4038="","",INDEX([1]NKC!$D$10:$D$5007,$H4038)))</f>
        <v/>
      </c>
      <c r="E4038" s="49" t="str">
        <f ca="1">IF(IF($H4038="","",INDEX([1]NKC!$E$10:$E$5007,$H4038))=$C$8,"",IF($H4038="","",INDEX([1]NKC!$F$10:$F$5007,$H4038)))</f>
        <v/>
      </c>
      <c r="F4038" s="55" t="str">
        <f ca="1">IF(IF($H4038="","",INDEX([1]NKC!$D$10:$D$5007,$H4038))=$C$8,"",IF($H4038="","",INDEX([1]NKC!$F$10:$F$5007,$H4038)))</f>
        <v/>
      </c>
      <c r="G4038" s="50">
        <f ca="1">IF(SUM(E4038:F4038)=0,0,$G$11+SUM(E$12:$E4038)-SUM(F$12:$F4038))</f>
        <v>0</v>
      </c>
      <c r="H4038" s="51" t="str">
        <f ca="1">IF(IF(TYPE(MATCH($C$8,OFFSET([1]NKC!$D$10,H4037,0):'[1]NKC'!$D$5007,0)+H4037)=16,"",MATCH($C$8,OFFSET([1]NKC!$D$10,H4037,0):'[1]NKC'!$D$5007,0)+H4037)&lt;IF(TYPE(MATCH($C$8,OFFSET([1]NKC!$E$10,H4037,0):'[1]NKC'!$E$5007,0)+H4037)=16,"",MATCH($C$8,OFFSET([1]NKC!$E$10,H4037,0):'[1]NKC'!$E$5007,0)+H4037),IF(TYPE(MATCH($C$8,OFFSET([1]NKC!$D$10,H4037,0):'[1]NKC'!$D$5007,0)+H4037)=16,"",MATCH($C$8,OFFSET([1]NKC!$D$10,H4037,0):'[1]NKC'!$D$5007,0)+H4037),IF(TYPE(MATCH($C$8,OFFSET([1]NKC!$E$10,H4037,0):'[1]NKC'!$E$5007,0)+H4037)=16,"",MATCH($C$8,OFFSET([1]NKC!$E$10,H4037,0):'[1]NKC'!$E$5007,0)+H4037))</f>
        <v/>
      </c>
    </row>
    <row r="4039" spans="1:8" s="52" customFormat="1" ht="14.25" hidden="1">
      <c r="A4039" s="45" t="str">
        <f ca="1">IF($H4039="","",INDEX([1]NKC!$A$10:$A$5007,$H4039))</f>
        <v/>
      </c>
      <c r="B4039" s="46" t="str">
        <f ca="1">IF($H4039="","",INDEX([1]NKC!$B$10:$B$5007,$H4039))</f>
        <v/>
      </c>
      <c r="C4039" s="47" t="str">
        <f ca="1">IF($H4039="","",INDEX([1]NKC!$C$10:$C$5007,$H4039))</f>
        <v/>
      </c>
      <c r="D4039" s="48" t="str">
        <f ca="1">IF(IF($H4039="","",INDEX([1]NKC!$D$10:$D$5007,$H4039))=$C$8,IF($H4039="","",INDEX([1]NKC!$E$10:$E$5007,$H4039)),IF($H4039="","",INDEX([1]NKC!$D$10:$D$5007,$H4039)))</f>
        <v/>
      </c>
      <c r="E4039" s="49" t="str">
        <f ca="1">IF(IF($H4039="","",INDEX([1]NKC!$E$10:$E$5007,$H4039))=$C$8,"",IF($H4039="","",INDEX([1]NKC!$F$10:$F$5007,$H4039)))</f>
        <v/>
      </c>
      <c r="F4039" s="55" t="str">
        <f ca="1">IF(IF($H4039="","",INDEX([1]NKC!$D$10:$D$5007,$H4039))=$C$8,"",IF($H4039="","",INDEX([1]NKC!$F$10:$F$5007,$H4039)))</f>
        <v/>
      </c>
      <c r="G4039" s="50">
        <f ca="1">IF(SUM(E4039:F4039)=0,0,$G$11+SUM(E$12:$E4039)-SUM(F$12:$F4039))</f>
        <v>0</v>
      </c>
      <c r="H4039" s="51" t="str">
        <f ca="1">IF(IF(TYPE(MATCH($C$8,OFFSET([1]NKC!$D$10,H4038,0):'[1]NKC'!$D$5007,0)+H4038)=16,"",MATCH($C$8,OFFSET([1]NKC!$D$10,H4038,0):'[1]NKC'!$D$5007,0)+H4038)&lt;IF(TYPE(MATCH($C$8,OFFSET([1]NKC!$E$10,H4038,0):'[1]NKC'!$E$5007,0)+H4038)=16,"",MATCH($C$8,OFFSET([1]NKC!$E$10,H4038,0):'[1]NKC'!$E$5007,0)+H4038),IF(TYPE(MATCH($C$8,OFFSET([1]NKC!$D$10,H4038,0):'[1]NKC'!$D$5007,0)+H4038)=16,"",MATCH($C$8,OFFSET([1]NKC!$D$10,H4038,0):'[1]NKC'!$D$5007,0)+H4038),IF(TYPE(MATCH($C$8,OFFSET([1]NKC!$E$10,H4038,0):'[1]NKC'!$E$5007,0)+H4038)=16,"",MATCH($C$8,OFFSET([1]NKC!$E$10,H4038,0):'[1]NKC'!$E$5007,0)+H4038))</f>
        <v/>
      </c>
    </row>
    <row r="4040" spans="1:8" s="52" customFormat="1" ht="14.25" hidden="1">
      <c r="A4040" s="45" t="str">
        <f ca="1">IF($H4040="","",INDEX([1]NKC!$A$10:$A$5007,$H4040))</f>
        <v/>
      </c>
      <c r="B4040" s="46" t="str">
        <f ca="1">IF($H4040="","",INDEX([1]NKC!$B$10:$B$5007,$H4040))</f>
        <v/>
      </c>
      <c r="C4040" s="47" t="str">
        <f ca="1">IF($H4040="","",INDEX([1]NKC!$C$10:$C$5007,$H4040))</f>
        <v/>
      </c>
      <c r="D4040" s="48" t="str">
        <f ca="1">IF(IF($H4040="","",INDEX([1]NKC!$D$10:$D$5007,$H4040))=$C$8,IF($H4040="","",INDEX([1]NKC!$E$10:$E$5007,$H4040)),IF($H4040="","",INDEX([1]NKC!$D$10:$D$5007,$H4040)))</f>
        <v/>
      </c>
      <c r="E4040" s="49" t="str">
        <f ca="1">IF(IF($H4040="","",INDEX([1]NKC!$E$10:$E$5007,$H4040))=$C$8,"",IF($H4040="","",INDEX([1]NKC!$F$10:$F$5007,$H4040)))</f>
        <v/>
      </c>
      <c r="F4040" s="55" t="str">
        <f ca="1">IF(IF($H4040="","",INDEX([1]NKC!$D$10:$D$5007,$H4040))=$C$8,"",IF($H4040="","",INDEX([1]NKC!$F$10:$F$5007,$H4040)))</f>
        <v/>
      </c>
      <c r="G4040" s="50">
        <f ca="1">IF(SUM(E4040:F4040)=0,0,$G$11+SUM(E$12:$E4040)-SUM(F$12:$F4040))</f>
        <v>0</v>
      </c>
      <c r="H4040" s="51" t="str">
        <f ca="1">IF(IF(TYPE(MATCH($C$8,OFFSET([1]NKC!$D$10,H4039,0):'[1]NKC'!$D$5007,0)+H4039)=16,"",MATCH($C$8,OFFSET([1]NKC!$D$10,H4039,0):'[1]NKC'!$D$5007,0)+H4039)&lt;IF(TYPE(MATCH($C$8,OFFSET([1]NKC!$E$10,H4039,0):'[1]NKC'!$E$5007,0)+H4039)=16,"",MATCH($C$8,OFFSET([1]NKC!$E$10,H4039,0):'[1]NKC'!$E$5007,0)+H4039),IF(TYPE(MATCH($C$8,OFFSET([1]NKC!$D$10,H4039,0):'[1]NKC'!$D$5007,0)+H4039)=16,"",MATCH($C$8,OFFSET([1]NKC!$D$10,H4039,0):'[1]NKC'!$D$5007,0)+H4039),IF(TYPE(MATCH($C$8,OFFSET([1]NKC!$E$10,H4039,0):'[1]NKC'!$E$5007,0)+H4039)=16,"",MATCH($C$8,OFFSET([1]NKC!$E$10,H4039,0):'[1]NKC'!$E$5007,0)+H4039))</f>
        <v/>
      </c>
    </row>
    <row r="4041" spans="1:8" s="52" customFormat="1" ht="14.25" hidden="1">
      <c r="A4041" s="45" t="str">
        <f ca="1">IF($H4041="","",INDEX([1]NKC!$A$10:$A$5007,$H4041))</f>
        <v/>
      </c>
      <c r="B4041" s="46" t="str">
        <f ca="1">IF($H4041="","",INDEX([1]NKC!$B$10:$B$5007,$H4041))</f>
        <v/>
      </c>
      <c r="C4041" s="47" t="str">
        <f ca="1">IF($H4041="","",INDEX([1]NKC!$C$10:$C$5007,$H4041))</f>
        <v/>
      </c>
      <c r="D4041" s="48" t="str">
        <f ca="1">IF(IF($H4041="","",INDEX([1]NKC!$D$10:$D$5007,$H4041))=$C$8,IF($H4041="","",INDEX([1]NKC!$E$10:$E$5007,$H4041)),IF($H4041="","",INDEX([1]NKC!$D$10:$D$5007,$H4041)))</f>
        <v/>
      </c>
      <c r="E4041" s="49" t="str">
        <f ca="1">IF(IF($H4041="","",INDEX([1]NKC!$E$10:$E$5007,$H4041))=$C$8,"",IF($H4041="","",INDEX([1]NKC!$F$10:$F$5007,$H4041)))</f>
        <v/>
      </c>
      <c r="F4041" s="55" t="str">
        <f ca="1">IF(IF($H4041="","",INDEX([1]NKC!$D$10:$D$5007,$H4041))=$C$8,"",IF($H4041="","",INDEX([1]NKC!$F$10:$F$5007,$H4041)))</f>
        <v/>
      </c>
      <c r="G4041" s="50">
        <f ca="1">IF(SUM(E4041:F4041)=0,0,$G$11+SUM(E$12:$E4041)-SUM(F$12:$F4041))</f>
        <v>0</v>
      </c>
      <c r="H4041" s="51" t="str">
        <f ca="1">IF(IF(TYPE(MATCH($C$8,OFFSET([1]NKC!$D$10,H4040,0):'[1]NKC'!$D$5007,0)+H4040)=16,"",MATCH($C$8,OFFSET([1]NKC!$D$10,H4040,0):'[1]NKC'!$D$5007,0)+H4040)&lt;IF(TYPE(MATCH($C$8,OFFSET([1]NKC!$E$10,H4040,0):'[1]NKC'!$E$5007,0)+H4040)=16,"",MATCH($C$8,OFFSET([1]NKC!$E$10,H4040,0):'[1]NKC'!$E$5007,0)+H4040),IF(TYPE(MATCH($C$8,OFFSET([1]NKC!$D$10,H4040,0):'[1]NKC'!$D$5007,0)+H4040)=16,"",MATCH($C$8,OFFSET([1]NKC!$D$10,H4040,0):'[1]NKC'!$D$5007,0)+H4040),IF(TYPE(MATCH($C$8,OFFSET([1]NKC!$E$10,H4040,0):'[1]NKC'!$E$5007,0)+H4040)=16,"",MATCH($C$8,OFFSET([1]NKC!$E$10,H4040,0):'[1]NKC'!$E$5007,0)+H4040))</f>
        <v/>
      </c>
    </row>
    <row r="4042" spans="1:8" s="52" customFormat="1" ht="14.25" hidden="1">
      <c r="A4042" s="45" t="str">
        <f ca="1">IF($H4042="","",INDEX([1]NKC!$A$10:$A$5007,$H4042))</f>
        <v/>
      </c>
      <c r="B4042" s="46" t="str">
        <f ca="1">IF($H4042="","",INDEX([1]NKC!$B$10:$B$5007,$H4042))</f>
        <v/>
      </c>
      <c r="C4042" s="47" t="str">
        <f ca="1">IF($H4042="","",INDEX([1]NKC!$C$10:$C$5007,$H4042))</f>
        <v/>
      </c>
      <c r="D4042" s="48" t="str">
        <f ca="1">IF(IF($H4042="","",INDEX([1]NKC!$D$10:$D$5007,$H4042))=$C$8,IF($H4042="","",INDEX([1]NKC!$E$10:$E$5007,$H4042)),IF($H4042="","",INDEX([1]NKC!$D$10:$D$5007,$H4042)))</f>
        <v/>
      </c>
      <c r="E4042" s="49" t="str">
        <f ca="1">IF(IF($H4042="","",INDEX([1]NKC!$E$10:$E$5007,$H4042))=$C$8,"",IF($H4042="","",INDEX([1]NKC!$F$10:$F$5007,$H4042)))</f>
        <v/>
      </c>
      <c r="F4042" s="55" t="str">
        <f ca="1">IF(IF($H4042="","",INDEX([1]NKC!$D$10:$D$5007,$H4042))=$C$8,"",IF($H4042="","",INDEX([1]NKC!$F$10:$F$5007,$H4042)))</f>
        <v/>
      </c>
      <c r="G4042" s="50">
        <f ca="1">IF(SUM(E4042:F4042)=0,0,$G$11+SUM(E$12:$E4042)-SUM(F$12:$F4042))</f>
        <v>0</v>
      </c>
      <c r="H4042" s="51" t="str">
        <f ca="1">IF(IF(TYPE(MATCH($C$8,OFFSET([1]NKC!$D$10,H4041,0):'[1]NKC'!$D$5007,0)+H4041)=16,"",MATCH($C$8,OFFSET([1]NKC!$D$10,H4041,0):'[1]NKC'!$D$5007,0)+H4041)&lt;IF(TYPE(MATCH($C$8,OFFSET([1]NKC!$E$10,H4041,0):'[1]NKC'!$E$5007,0)+H4041)=16,"",MATCH($C$8,OFFSET([1]NKC!$E$10,H4041,0):'[1]NKC'!$E$5007,0)+H4041),IF(TYPE(MATCH($C$8,OFFSET([1]NKC!$D$10,H4041,0):'[1]NKC'!$D$5007,0)+H4041)=16,"",MATCH($C$8,OFFSET([1]NKC!$D$10,H4041,0):'[1]NKC'!$D$5007,0)+H4041),IF(TYPE(MATCH($C$8,OFFSET([1]NKC!$E$10,H4041,0):'[1]NKC'!$E$5007,0)+H4041)=16,"",MATCH($C$8,OFFSET([1]NKC!$E$10,H4041,0):'[1]NKC'!$E$5007,0)+H4041))</f>
        <v/>
      </c>
    </row>
    <row r="4043" spans="1:8" s="52" customFormat="1" ht="14.25" hidden="1">
      <c r="A4043" s="45" t="str">
        <f ca="1">IF($H4043="","",INDEX([1]NKC!$A$10:$A$5007,$H4043))</f>
        <v/>
      </c>
      <c r="B4043" s="46" t="str">
        <f ca="1">IF($H4043="","",INDEX([1]NKC!$B$10:$B$5007,$H4043))</f>
        <v/>
      </c>
      <c r="C4043" s="47" t="str">
        <f ca="1">IF($H4043="","",INDEX([1]NKC!$C$10:$C$5007,$H4043))</f>
        <v/>
      </c>
      <c r="D4043" s="48" t="str">
        <f ca="1">IF(IF($H4043="","",INDEX([1]NKC!$D$10:$D$5007,$H4043))=$C$8,IF($H4043="","",INDEX([1]NKC!$E$10:$E$5007,$H4043)),IF($H4043="","",INDEX([1]NKC!$D$10:$D$5007,$H4043)))</f>
        <v/>
      </c>
      <c r="E4043" s="49" t="str">
        <f ca="1">IF(IF($H4043="","",INDEX([1]NKC!$E$10:$E$5007,$H4043))=$C$8,"",IF($H4043="","",INDEX([1]NKC!$F$10:$F$5007,$H4043)))</f>
        <v/>
      </c>
      <c r="F4043" s="55" t="str">
        <f ca="1">IF(IF($H4043="","",INDEX([1]NKC!$D$10:$D$5007,$H4043))=$C$8,"",IF($H4043="","",INDEX([1]NKC!$F$10:$F$5007,$H4043)))</f>
        <v/>
      </c>
      <c r="G4043" s="50">
        <f ca="1">IF(SUM(E4043:F4043)=0,0,$G$11+SUM(E$12:$E4043)-SUM(F$12:$F4043))</f>
        <v>0</v>
      </c>
      <c r="H4043" s="51" t="str">
        <f ca="1">IF(IF(TYPE(MATCH($C$8,OFFSET([1]NKC!$D$10,H4042,0):'[1]NKC'!$D$5007,0)+H4042)=16,"",MATCH($C$8,OFFSET([1]NKC!$D$10,H4042,0):'[1]NKC'!$D$5007,0)+H4042)&lt;IF(TYPE(MATCH($C$8,OFFSET([1]NKC!$E$10,H4042,0):'[1]NKC'!$E$5007,0)+H4042)=16,"",MATCH($C$8,OFFSET([1]NKC!$E$10,H4042,0):'[1]NKC'!$E$5007,0)+H4042),IF(TYPE(MATCH($C$8,OFFSET([1]NKC!$D$10,H4042,0):'[1]NKC'!$D$5007,0)+H4042)=16,"",MATCH($C$8,OFFSET([1]NKC!$D$10,H4042,0):'[1]NKC'!$D$5007,0)+H4042),IF(TYPE(MATCH($C$8,OFFSET([1]NKC!$E$10,H4042,0):'[1]NKC'!$E$5007,0)+H4042)=16,"",MATCH($C$8,OFFSET([1]NKC!$E$10,H4042,0):'[1]NKC'!$E$5007,0)+H4042))</f>
        <v/>
      </c>
    </row>
    <row r="4044" spans="1:8" s="52" customFormat="1" ht="14.25" hidden="1">
      <c r="A4044" s="45" t="str">
        <f ca="1">IF($H4044="","",INDEX([1]NKC!$A$10:$A$5007,$H4044))</f>
        <v/>
      </c>
      <c r="B4044" s="46" t="str">
        <f ca="1">IF($H4044="","",INDEX([1]NKC!$B$10:$B$5007,$H4044))</f>
        <v/>
      </c>
      <c r="C4044" s="47" t="str">
        <f ca="1">IF($H4044="","",INDEX([1]NKC!$C$10:$C$5007,$H4044))</f>
        <v/>
      </c>
      <c r="D4044" s="48" t="str">
        <f ca="1">IF(IF($H4044="","",INDEX([1]NKC!$D$10:$D$5007,$H4044))=$C$8,IF($H4044="","",INDEX([1]NKC!$E$10:$E$5007,$H4044)),IF($H4044="","",INDEX([1]NKC!$D$10:$D$5007,$H4044)))</f>
        <v/>
      </c>
      <c r="E4044" s="49" t="str">
        <f ca="1">IF(IF($H4044="","",INDEX([1]NKC!$E$10:$E$5007,$H4044))=$C$8,"",IF($H4044="","",INDEX([1]NKC!$F$10:$F$5007,$H4044)))</f>
        <v/>
      </c>
      <c r="F4044" s="55" t="str">
        <f ca="1">IF(IF($H4044="","",INDEX([1]NKC!$D$10:$D$5007,$H4044))=$C$8,"",IF($H4044="","",INDEX([1]NKC!$F$10:$F$5007,$H4044)))</f>
        <v/>
      </c>
      <c r="G4044" s="50">
        <f ca="1">IF(SUM(E4044:F4044)=0,0,$G$11+SUM(E$12:$E4044)-SUM(F$12:$F4044))</f>
        <v>0</v>
      </c>
      <c r="H4044" s="51" t="str">
        <f ca="1">IF(IF(TYPE(MATCH($C$8,OFFSET([1]NKC!$D$10,H4043,0):'[1]NKC'!$D$5007,0)+H4043)=16,"",MATCH($C$8,OFFSET([1]NKC!$D$10,H4043,0):'[1]NKC'!$D$5007,0)+H4043)&lt;IF(TYPE(MATCH($C$8,OFFSET([1]NKC!$E$10,H4043,0):'[1]NKC'!$E$5007,0)+H4043)=16,"",MATCH($C$8,OFFSET([1]NKC!$E$10,H4043,0):'[1]NKC'!$E$5007,0)+H4043),IF(TYPE(MATCH($C$8,OFFSET([1]NKC!$D$10,H4043,0):'[1]NKC'!$D$5007,0)+H4043)=16,"",MATCH($C$8,OFFSET([1]NKC!$D$10,H4043,0):'[1]NKC'!$D$5007,0)+H4043),IF(TYPE(MATCH($C$8,OFFSET([1]NKC!$E$10,H4043,0):'[1]NKC'!$E$5007,0)+H4043)=16,"",MATCH($C$8,OFFSET([1]NKC!$E$10,H4043,0):'[1]NKC'!$E$5007,0)+H4043))</f>
        <v/>
      </c>
    </row>
    <row r="4045" spans="1:8" s="52" customFormat="1" ht="14.25" hidden="1">
      <c r="A4045" s="45" t="str">
        <f ca="1">IF($H4045="","",INDEX([1]NKC!$A$10:$A$5007,$H4045))</f>
        <v/>
      </c>
      <c r="B4045" s="46" t="str">
        <f ca="1">IF($H4045="","",INDEX([1]NKC!$B$10:$B$5007,$H4045))</f>
        <v/>
      </c>
      <c r="C4045" s="47" t="str">
        <f ca="1">IF($H4045="","",INDEX([1]NKC!$C$10:$C$5007,$H4045))</f>
        <v/>
      </c>
      <c r="D4045" s="48" t="str">
        <f ca="1">IF(IF($H4045="","",INDEX([1]NKC!$D$10:$D$5007,$H4045))=$C$8,IF($H4045="","",INDEX([1]NKC!$E$10:$E$5007,$H4045)),IF($H4045="","",INDEX([1]NKC!$D$10:$D$5007,$H4045)))</f>
        <v/>
      </c>
      <c r="E4045" s="49" t="str">
        <f ca="1">IF(IF($H4045="","",INDEX([1]NKC!$E$10:$E$5007,$H4045))=$C$8,"",IF($H4045="","",INDEX([1]NKC!$F$10:$F$5007,$H4045)))</f>
        <v/>
      </c>
      <c r="F4045" s="55" t="str">
        <f ca="1">IF(IF($H4045="","",INDEX([1]NKC!$D$10:$D$5007,$H4045))=$C$8,"",IF($H4045="","",INDEX([1]NKC!$F$10:$F$5007,$H4045)))</f>
        <v/>
      </c>
      <c r="G4045" s="50">
        <f ca="1">IF(SUM(E4045:F4045)=0,0,$G$11+SUM(E$12:$E4045)-SUM(F$12:$F4045))</f>
        <v>0</v>
      </c>
      <c r="H4045" s="51" t="str">
        <f ca="1">IF(IF(TYPE(MATCH($C$8,OFFSET([1]NKC!$D$10,H4044,0):'[1]NKC'!$D$5007,0)+H4044)=16,"",MATCH($C$8,OFFSET([1]NKC!$D$10,H4044,0):'[1]NKC'!$D$5007,0)+H4044)&lt;IF(TYPE(MATCH($C$8,OFFSET([1]NKC!$E$10,H4044,0):'[1]NKC'!$E$5007,0)+H4044)=16,"",MATCH($C$8,OFFSET([1]NKC!$E$10,H4044,0):'[1]NKC'!$E$5007,0)+H4044),IF(TYPE(MATCH($C$8,OFFSET([1]NKC!$D$10,H4044,0):'[1]NKC'!$D$5007,0)+H4044)=16,"",MATCH($C$8,OFFSET([1]NKC!$D$10,H4044,0):'[1]NKC'!$D$5007,0)+H4044),IF(TYPE(MATCH($C$8,OFFSET([1]NKC!$E$10,H4044,0):'[1]NKC'!$E$5007,0)+H4044)=16,"",MATCH($C$8,OFFSET([1]NKC!$E$10,H4044,0):'[1]NKC'!$E$5007,0)+H4044))</f>
        <v/>
      </c>
    </row>
    <row r="4046" spans="1:8" s="52" customFormat="1" ht="14.25" hidden="1">
      <c r="A4046" s="45" t="str">
        <f ca="1">IF($H4046="","",INDEX([1]NKC!$A$10:$A$5007,$H4046))</f>
        <v/>
      </c>
      <c r="B4046" s="46" t="str">
        <f ca="1">IF($H4046="","",INDEX([1]NKC!$B$10:$B$5007,$H4046))</f>
        <v/>
      </c>
      <c r="C4046" s="47" t="str">
        <f ca="1">IF($H4046="","",INDEX([1]NKC!$C$10:$C$5007,$H4046))</f>
        <v/>
      </c>
      <c r="D4046" s="48" t="str">
        <f ca="1">IF(IF($H4046="","",INDEX([1]NKC!$D$10:$D$5007,$H4046))=$C$8,IF($H4046="","",INDEX([1]NKC!$E$10:$E$5007,$H4046)),IF($H4046="","",INDEX([1]NKC!$D$10:$D$5007,$H4046)))</f>
        <v/>
      </c>
      <c r="E4046" s="49" t="str">
        <f ca="1">IF(IF($H4046="","",INDEX([1]NKC!$E$10:$E$5007,$H4046))=$C$8,"",IF($H4046="","",INDEX([1]NKC!$F$10:$F$5007,$H4046)))</f>
        <v/>
      </c>
      <c r="F4046" s="55" t="str">
        <f ca="1">IF(IF($H4046="","",INDEX([1]NKC!$D$10:$D$5007,$H4046))=$C$8,"",IF($H4046="","",INDEX([1]NKC!$F$10:$F$5007,$H4046)))</f>
        <v/>
      </c>
      <c r="G4046" s="50">
        <f ca="1">IF(SUM(E4046:F4046)=0,0,$G$11+SUM(E$12:$E4046)-SUM(F$12:$F4046))</f>
        <v>0</v>
      </c>
      <c r="H4046" s="51" t="str">
        <f ca="1">IF(IF(TYPE(MATCH($C$8,OFFSET([1]NKC!$D$10,H4045,0):'[1]NKC'!$D$5007,0)+H4045)=16,"",MATCH($C$8,OFFSET([1]NKC!$D$10,H4045,0):'[1]NKC'!$D$5007,0)+H4045)&lt;IF(TYPE(MATCH($C$8,OFFSET([1]NKC!$E$10,H4045,0):'[1]NKC'!$E$5007,0)+H4045)=16,"",MATCH($C$8,OFFSET([1]NKC!$E$10,H4045,0):'[1]NKC'!$E$5007,0)+H4045),IF(TYPE(MATCH($C$8,OFFSET([1]NKC!$D$10,H4045,0):'[1]NKC'!$D$5007,0)+H4045)=16,"",MATCH($C$8,OFFSET([1]NKC!$D$10,H4045,0):'[1]NKC'!$D$5007,0)+H4045),IF(TYPE(MATCH($C$8,OFFSET([1]NKC!$E$10,H4045,0):'[1]NKC'!$E$5007,0)+H4045)=16,"",MATCH($C$8,OFFSET([1]NKC!$E$10,H4045,0):'[1]NKC'!$E$5007,0)+H4045))</f>
        <v/>
      </c>
    </row>
    <row r="4047" spans="1:8" s="52" customFormat="1" ht="14.25" hidden="1">
      <c r="A4047" s="45" t="str">
        <f ca="1">IF($H4047="","",INDEX([1]NKC!$A$10:$A$5007,$H4047))</f>
        <v/>
      </c>
      <c r="B4047" s="46" t="str">
        <f ca="1">IF($H4047="","",INDEX([1]NKC!$B$10:$B$5007,$H4047))</f>
        <v/>
      </c>
      <c r="C4047" s="47" t="str">
        <f ca="1">IF($H4047="","",INDEX([1]NKC!$C$10:$C$5007,$H4047))</f>
        <v/>
      </c>
      <c r="D4047" s="48" t="str">
        <f ca="1">IF(IF($H4047="","",INDEX([1]NKC!$D$10:$D$5007,$H4047))=$C$8,IF($H4047="","",INDEX([1]NKC!$E$10:$E$5007,$H4047)),IF($H4047="","",INDEX([1]NKC!$D$10:$D$5007,$H4047)))</f>
        <v/>
      </c>
      <c r="E4047" s="49" t="str">
        <f ca="1">IF(IF($H4047="","",INDEX([1]NKC!$E$10:$E$5007,$H4047))=$C$8,"",IF($H4047="","",INDEX([1]NKC!$F$10:$F$5007,$H4047)))</f>
        <v/>
      </c>
      <c r="F4047" s="55" t="str">
        <f ca="1">IF(IF($H4047="","",INDEX([1]NKC!$D$10:$D$5007,$H4047))=$C$8,"",IF($H4047="","",INDEX([1]NKC!$F$10:$F$5007,$H4047)))</f>
        <v/>
      </c>
      <c r="G4047" s="50">
        <f ca="1">IF(SUM(E4047:F4047)=0,0,$G$11+SUM(E$12:$E4047)-SUM(F$12:$F4047))</f>
        <v>0</v>
      </c>
      <c r="H4047" s="51" t="str">
        <f ca="1">IF(IF(TYPE(MATCH($C$8,OFFSET([1]NKC!$D$10,H4046,0):'[1]NKC'!$D$5007,0)+H4046)=16,"",MATCH($C$8,OFFSET([1]NKC!$D$10,H4046,0):'[1]NKC'!$D$5007,0)+H4046)&lt;IF(TYPE(MATCH($C$8,OFFSET([1]NKC!$E$10,H4046,0):'[1]NKC'!$E$5007,0)+H4046)=16,"",MATCH($C$8,OFFSET([1]NKC!$E$10,H4046,0):'[1]NKC'!$E$5007,0)+H4046),IF(TYPE(MATCH($C$8,OFFSET([1]NKC!$D$10,H4046,0):'[1]NKC'!$D$5007,0)+H4046)=16,"",MATCH($C$8,OFFSET([1]NKC!$D$10,H4046,0):'[1]NKC'!$D$5007,0)+H4046),IF(TYPE(MATCH($C$8,OFFSET([1]NKC!$E$10,H4046,0):'[1]NKC'!$E$5007,0)+H4046)=16,"",MATCH($C$8,OFFSET([1]NKC!$E$10,H4046,0):'[1]NKC'!$E$5007,0)+H4046))</f>
        <v/>
      </c>
    </row>
    <row r="4048" spans="1:8" s="52" customFormat="1" ht="14.25" hidden="1">
      <c r="A4048" s="45" t="str">
        <f ca="1">IF($H4048="","",INDEX([1]NKC!$A$10:$A$5007,$H4048))</f>
        <v/>
      </c>
      <c r="B4048" s="46" t="str">
        <f ca="1">IF($H4048="","",INDEX([1]NKC!$B$10:$B$5007,$H4048))</f>
        <v/>
      </c>
      <c r="C4048" s="47" t="str">
        <f ca="1">IF($H4048="","",INDEX([1]NKC!$C$10:$C$5007,$H4048))</f>
        <v/>
      </c>
      <c r="D4048" s="48" t="str">
        <f ca="1">IF(IF($H4048="","",INDEX([1]NKC!$D$10:$D$5007,$H4048))=$C$8,IF($H4048="","",INDEX([1]NKC!$E$10:$E$5007,$H4048)),IF($H4048="","",INDEX([1]NKC!$D$10:$D$5007,$H4048)))</f>
        <v/>
      </c>
      <c r="E4048" s="49" t="str">
        <f ca="1">IF(IF($H4048="","",INDEX([1]NKC!$E$10:$E$5007,$H4048))=$C$8,"",IF($H4048="","",INDEX([1]NKC!$F$10:$F$5007,$H4048)))</f>
        <v/>
      </c>
      <c r="F4048" s="55" t="str">
        <f ca="1">IF(IF($H4048="","",INDEX([1]NKC!$D$10:$D$5007,$H4048))=$C$8,"",IF($H4048="","",INDEX([1]NKC!$F$10:$F$5007,$H4048)))</f>
        <v/>
      </c>
      <c r="G4048" s="50">
        <f ca="1">IF(SUM(E4048:F4048)=0,0,$G$11+SUM(E$12:$E4048)-SUM(F$12:$F4048))</f>
        <v>0</v>
      </c>
      <c r="H4048" s="51" t="str">
        <f ca="1">IF(IF(TYPE(MATCH($C$8,OFFSET([1]NKC!$D$10,H4047,0):'[1]NKC'!$D$5007,0)+H4047)=16,"",MATCH($C$8,OFFSET([1]NKC!$D$10,H4047,0):'[1]NKC'!$D$5007,0)+H4047)&lt;IF(TYPE(MATCH($C$8,OFFSET([1]NKC!$E$10,H4047,0):'[1]NKC'!$E$5007,0)+H4047)=16,"",MATCH($C$8,OFFSET([1]NKC!$E$10,H4047,0):'[1]NKC'!$E$5007,0)+H4047),IF(TYPE(MATCH($C$8,OFFSET([1]NKC!$D$10,H4047,0):'[1]NKC'!$D$5007,0)+H4047)=16,"",MATCH($C$8,OFFSET([1]NKC!$D$10,H4047,0):'[1]NKC'!$D$5007,0)+H4047),IF(TYPE(MATCH($C$8,OFFSET([1]NKC!$E$10,H4047,0):'[1]NKC'!$E$5007,0)+H4047)=16,"",MATCH($C$8,OFFSET([1]NKC!$E$10,H4047,0):'[1]NKC'!$E$5007,0)+H4047))</f>
        <v/>
      </c>
    </row>
    <row r="4049" spans="1:8" s="52" customFormat="1" ht="14.25" hidden="1">
      <c r="A4049" s="45" t="str">
        <f ca="1">IF($H4049="","",INDEX([1]NKC!$A$10:$A$5007,$H4049))</f>
        <v/>
      </c>
      <c r="B4049" s="46" t="str">
        <f ca="1">IF($H4049="","",INDEX([1]NKC!$B$10:$B$5007,$H4049))</f>
        <v/>
      </c>
      <c r="C4049" s="47" t="str">
        <f ca="1">IF($H4049="","",INDEX([1]NKC!$C$10:$C$5007,$H4049))</f>
        <v/>
      </c>
      <c r="D4049" s="48" t="str">
        <f ca="1">IF(IF($H4049="","",INDEX([1]NKC!$D$10:$D$5007,$H4049))=$C$8,IF($H4049="","",INDEX([1]NKC!$E$10:$E$5007,$H4049)),IF($H4049="","",INDEX([1]NKC!$D$10:$D$5007,$H4049)))</f>
        <v/>
      </c>
      <c r="E4049" s="49" t="str">
        <f ca="1">IF(IF($H4049="","",INDEX([1]NKC!$E$10:$E$5007,$H4049))=$C$8,"",IF($H4049="","",INDEX([1]NKC!$F$10:$F$5007,$H4049)))</f>
        <v/>
      </c>
      <c r="F4049" s="55" t="str">
        <f ca="1">IF(IF($H4049="","",INDEX([1]NKC!$D$10:$D$5007,$H4049))=$C$8,"",IF($H4049="","",INDEX([1]NKC!$F$10:$F$5007,$H4049)))</f>
        <v/>
      </c>
      <c r="G4049" s="50">
        <f ca="1">IF(SUM(E4049:F4049)=0,0,$G$11+SUM(E$12:$E4049)-SUM(F$12:$F4049))</f>
        <v>0</v>
      </c>
      <c r="H4049" s="51" t="str">
        <f ca="1">IF(IF(TYPE(MATCH($C$8,OFFSET([1]NKC!$D$10,H4048,0):'[1]NKC'!$D$5007,0)+H4048)=16,"",MATCH($C$8,OFFSET([1]NKC!$D$10,H4048,0):'[1]NKC'!$D$5007,0)+H4048)&lt;IF(TYPE(MATCH($C$8,OFFSET([1]NKC!$E$10,H4048,0):'[1]NKC'!$E$5007,0)+H4048)=16,"",MATCH($C$8,OFFSET([1]NKC!$E$10,H4048,0):'[1]NKC'!$E$5007,0)+H4048),IF(TYPE(MATCH($C$8,OFFSET([1]NKC!$D$10,H4048,0):'[1]NKC'!$D$5007,0)+H4048)=16,"",MATCH($C$8,OFFSET([1]NKC!$D$10,H4048,0):'[1]NKC'!$D$5007,0)+H4048),IF(TYPE(MATCH($C$8,OFFSET([1]NKC!$E$10,H4048,0):'[1]NKC'!$E$5007,0)+H4048)=16,"",MATCH($C$8,OFFSET([1]NKC!$E$10,H4048,0):'[1]NKC'!$E$5007,0)+H4048))</f>
        <v/>
      </c>
    </row>
    <row r="4050" spans="1:8" s="52" customFormat="1" ht="14.25" hidden="1">
      <c r="A4050" s="45" t="str">
        <f ca="1">IF($H4050="","",INDEX([1]NKC!$A$10:$A$5007,$H4050))</f>
        <v/>
      </c>
      <c r="B4050" s="46" t="str">
        <f ca="1">IF($H4050="","",INDEX([1]NKC!$B$10:$B$5007,$H4050))</f>
        <v/>
      </c>
      <c r="C4050" s="47" t="str">
        <f ca="1">IF($H4050="","",INDEX([1]NKC!$C$10:$C$5007,$H4050))</f>
        <v/>
      </c>
      <c r="D4050" s="48" t="str">
        <f ca="1">IF(IF($H4050="","",INDEX([1]NKC!$D$10:$D$5007,$H4050))=$C$8,IF($H4050="","",INDEX([1]NKC!$E$10:$E$5007,$H4050)),IF($H4050="","",INDEX([1]NKC!$D$10:$D$5007,$H4050)))</f>
        <v/>
      </c>
      <c r="E4050" s="49" t="str">
        <f ca="1">IF(IF($H4050="","",INDEX([1]NKC!$E$10:$E$5007,$H4050))=$C$8,"",IF($H4050="","",INDEX([1]NKC!$F$10:$F$5007,$H4050)))</f>
        <v/>
      </c>
      <c r="F4050" s="55" t="str">
        <f ca="1">IF(IF($H4050="","",INDEX([1]NKC!$D$10:$D$5007,$H4050))=$C$8,"",IF($H4050="","",INDEX([1]NKC!$F$10:$F$5007,$H4050)))</f>
        <v/>
      </c>
      <c r="G4050" s="50">
        <f ca="1">IF(SUM(E4050:F4050)=0,0,$G$11+SUM(E$12:$E4050)-SUM(F$12:$F4050))</f>
        <v>0</v>
      </c>
      <c r="H4050" s="51" t="str">
        <f ca="1">IF(IF(TYPE(MATCH($C$8,OFFSET([1]NKC!$D$10,H4049,0):'[1]NKC'!$D$5007,0)+H4049)=16,"",MATCH($C$8,OFFSET([1]NKC!$D$10,H4049,0):'[1]NKC'!$D$5007,0)+H4049)&lt;IF(TYPE(MATCH($C$8,OFFSET([1]NKC!$E$10,H4049,0):'[1]NKC'!$E$5007,0)+H4049)=16,"",MATCH($C$8,OFFSET([1]NKC!$E$10,H4049,0):'[1]NKC'!$E$5007,0)+H4049),IF(TYPE(MATCH($C$8,OFFSET([1]NKC!$D$10,H4049,0):'[1]NKC'!$D$5007,0)+H4049)=16,"",MATCH($C$8,OFFSET([1]NKC!$D$10,H4049,0):'[1]NKC'!$D$5007,0)+H4049),IF(TYPE(MATCH($C$8,OFFSET([1]NKC!$E$10,H4049,0):'[1]NKC'!$E$5007,0)+H4049)=16,"",MATCH($C$8,OFFSET([1]NKC!$E$10,H4049,0):'[1]NKC'!$E$5007,0)+H4049))</f>
        <v/>
      </c>
    </row>
    <row r="4051" spans="1:8" s="52" customFormat="1" ht="14.25" hidden="1">
      <c r="A4051" s="45" t="str">
        <f ca="1">IF($H4051="","",INDEX([1]NKC!$A$10:$A$5007,$H4051))</f>
        <v/>
      </c>
      <c r="B4051" s="46" t="str">
        <f ca="1">IF($H4051="","",INDEX([1]NKC!$B$10:$B$5007,$H4051))</f>
        <v/>
      </c>
      <c r="C4051" s="47" t="str">
        <f ca="1">IF($H4051="","",INDEX([1]NKC!$C$10:$C$5007,$H4051))</f>
        <v/>
      </c>
      <c r="D4051" s="48" t="str">
        <f ca="1">IF(IF($H4051="","",INDEX([1]NKC!$D$10:$D$5007,$H4051))=$C$8,IF($H4051="","",INDEX([1]NKC!$E$10:$E$5007,$H4051)),IF($H4051="","",INDEX([1]NKC!$D$10:$D$5007,$H4051)))</f>
        <v/>
      </c>
      <c r="E4051" s="49" t="str">
        <f ca="1">IF(IF($H4051="","",INDEX([1]NKC!$E$10:$E$5007,$H4051))=$C$8,"",IF($H4051="","",INDEX([1]NKC!$F$10:$F$5007,$H4051)))</f>
        <v/>
      </c>
      <c r="F4051" s="55" t="str">
        <f ca="1">IF(IF($H4051="","",INDEX([1]NKC!$D$10:$D$5007,$H4051))=$C$8,"",IF($H4051="","",INDEX([1]NKC!$F$10:$F$5007,$H4051)))</f>
        <v/>
      </c>
      <c r="G4051" s="50">
        <f ca="1">IF(SUM(E4051:F4051)=0,0,$G$11+SUM(E$12:$E4051)-SUM(F$12:$F4051))</f>
        <v>0</v>
      </c>
      <c r="H4051" s="51" t="str">
        <f ca="1">IF(IF(TYPE(MATCH($C$8,OFFSET([1]NKC!$D$10,H4050,0):'[1]NKC'!$D$5007,0)+H4050)=16,"",MATCH($C$8,OFFSET([1]NKC!$D$10,H4050,0):'[1]NKC'!$D$5007,0)+H4050)&lt;IF(TYPE(MATCH($C$8,OFFSET([1]NKC!$E$10,H4050,0):'[1]NKC'!$E$5007,0)+H4050)=16,"",MATCH($C$8,OFFSET([1]NKC!$E$10,H4050,0):'[1]NKC'!$E$5007,0)+H4050),IF(TYPE(MATCH($C$8,OFFSET([1]NKC!$D$10,H4050,0):'[1]NKC'!$D$5007,0)+H4050)=16,"",MATCH($C$8,OFFSET([1]NKC!$D$10,H4050,0):'[1]NKC'!$D$5007,0)+H4050),IF(TYPE(MATCH($C$8,OFFSET([1]NKC!$E$10,H4050,0):'[1]NKC'!$E$5007,0)+H4050)=16,"",MATCH($C$8,OFFSET([1]NKC!$E$10,H4050,0):'[1]NKC'!$E$5007,0)+H4050))</f>
        <v/>
      </c>
    </row>
    <row r="4052" spans="1:8" s="52" customFormat="1" ht="14.25" hidden="1">
      <c r="A4052" s="45" t="str">
        <f ca="1">IF($H4052="","",INDEX([1]NKC!$A$10:$A$5007,$H4052))</f>
        <v/>
      </c>
      <c r="B4052" s="46" t="str">
        <f ca="1">IF($H4052="","",INDEX([1]NKC!$B$10:$B$5007,$H4052))</f>
        <v/>
      </c>
      <c r="C4052" s="47" t="str">
        <f ca="1">IF($H4052="","",INDEX([1]NKC!$C$10:$C$5007,$H4052))</f>
        <v/>
      </c>
      <c r="D4052" s="48" t="str">
        <f ca="1">IF(IF($H4052="","",INDEX([1]NKC!$D$10:$D$5007,$H4052))=$C$8,IF($H4052="","",INDEX([1]NKC!$E$10:$E$5007,$H4052)),IF($H4052="","",INDEX([1]NKC!$D$10:$D$5007,$H4052)))</f>
        <v/>
      </c>
      <c r="E4052" s="49" t="str">
        <f ca="1">IF(IF($H4052="","",INDEX([1]NKC!$E$10:$E$5007,$H4052))=$C$8,"",IF($H4052="","",INDEX([1]NKC!$F$10:$F$5007,$H4052)))</f>
        <v/>
      </c>
      <c r="F4052" s="55" t="str">
        <f ca="1">IF(IF($H4052="","",INDEX([1]NKC!$D$10:$D$5007,$H4052))=$C$8,"",IF($H4052="","",INDEX([1]NKC!$F$10:$F$5007,$H4052)))</f>
        <v/>
      </c>
      <c r="G4052" s="50">
        <f ca="1">IF(SUM(E4052:F4052)=0,0,$G$11+SUM(E$12:$E4052)-SUM(F$12:$F4052))</f>
        <v>0</v>
      </c>
      <c r="H4052" s="51" t="str">
        <f ca="1">IF(IF(TYPE(MATCH($C$8,OFFSET([1]NKC!$D$10,H4051,0):'[1]NKC'!$D$5007,0)+H4051)=16,"",MATCH($C$8,OFFSET([1]NKC!$D$10,H4051,0):'[1]NKC'!$D$5007,0)+H4051)&lt;IF(TYPE(MATCH($C$8,OFFSET([1]NKC!$E$10,H4051,0):'[1]NKC'!$E$5007,0)+H4051)=16,"",MATCH($C$8,OFFSET([1]NKC!$E$10,H4051,0):'[1]NKC'!$E$5007,0)+H4051),IF(TYPE(MATCH($C$8,OFFSET([1]NKC!$D$10,H4051,0):'[1]NKC'!$D$5007,0)+H4051)=16,"",MATCH($C$8,OFFSET([1]NKC!$D$10,H4051,0):'[1]NKC'!$D$5007,0)+H4051),IF(TYPE(MATCH($C$8,OFFSET([1]NKC!$E$10,H4051,0):'[1]NKC'!$E$5007,0)+H4051)=16,"",MATCH($C$8,OFFSET([1]NKC!$E$10,H4051,0):'[1]NKC'!$E$5007,0)+H4051))</f>
        <v/>
      </c>
    </row>
    <row r="4053" spans="1:8" s="52" customFormat="1" ht="14.25" hidden="1">
      <c r="A4053" s="45" t="str">
        <f ca="1">IF($H4053="","",INDEX([1]NKC!$A$10:$A$5007,$H4053))</f>
        <v/>
      </c>
      <c r="B4053" s="46" t="str">
        <f ca="1">IF($H4053="","",INDEX([1]NKC!$B$10:$B$5007,$H4053))</f>
        <v/>
      </c>
      <c r="C4053" s="47" t="str">
        <f ca="1">IF($H4053="","",INDEX([1]NKC!$C$10:$C$5007,$H4053))</f>
        <v/>
      </c>
      <c r="D4053" s="48" t="str">
        <f ca="1">IF(IF($H4053="","",INDEX([1]NKC!$D$10:$D$5007,$H4053))=$C$8,IF($H4053="","",INDEX([1]NKC!$E$10:$E$5007,$H4053)),IF($H4053="","",INDEX([1]NKC!$D$10:$D$5007,$H4053)))</f>
        <v/>
      </c>
      <c r="E4053" s="49" t="str">
        <f ca="1">IF(IF($H4053="","",INDEX([1]NKC!$E$10:$E$5007,$H4053))=$C$8,"",IF($H4053="","",INDEX([1]NKC!$F$10:$F$5007,$H4053)))</f>
        <v/>
      </c>
      <c r="F4053" s="55" t="str">
        <f ca="1">IF(IF($H4053="","",INDEX([1]NKC!$D$10:$D$5007,$H4053))=$C$8,"",IF($H4053="","",INDEX([1]NKC!$F$10:$F$5007,$H4053)))</f>
        <v/>
      </c>
      <c r="G4053" s="50">
        <f ca="1">IF(SUM(E4053:F4053)=0,0,$G$11+SUM(E$12:$E4053)-SUM(F$12:$F4053))</f>
        <v>0</v>
      </c>
      <c r="H4053" s="51" t="str">
        <f ca="1">IF(IF(TYPE(MATCH($C$8,OFFSET([1]NKC!$D$10,H4052,0):'[1]NKC'!$D$5007,0)+H4052)=16,"",MATCH($C$8,OFFSET([1]NKC!$D$10,H4052,0):'[1]NKC'!$D$5007,0)+H4052)&lt;IF(TYPE(MATCH($C$8,OFFSET([1]NKC!$E$10,H4052,0):'[1]NKC'!$E$5007,0)+H4052)=16,"",MATCH($C$8,OFFSET([1]NKC!$E$10,H4052,0):'[1]NKC'!$E$5007,0)+H4052),IF(TYPE(MATCH($C$8,OFFSET([1]NKC!$D$10,H4052,0):'[1]NKC'!$D$5007,0)+H4052)=16,"",MATCH($C$8,OFFSET([1]NKC!$D$10,H4052,0):'[1]NKC'!$D$5007,0)+H4052),IF(TYPE(MATCH($C$8,OFFSET([1]NKC!$E$10,H4052,0):'[1]NKC'!$E$5007,0)+H4052)=16,"",MATCH($C$8,OFFSET([1]NKC!$E$10,H4052,0):'[1]NKC'!$E$5007,0)+H4052))</f>
        <v/>
      </c>
    </row>
    <row r="4054" spans="1:8" s="52" customFormat="1" ht="14.25" hidden="1">
      <c r="A4054" s="45" t="str">
        <f ca="1">IF($H4054="","",INDEX([1]NKC!$A$10:$A$5007,$H4054))</f>
        <v/>
      </c>
      <c r="B4054" s="46" t="str">
        <f ca="1">IF($H4054="","",INDEX([1]NKC!$B$10:$B$5007,$H4054))</f>
        <v/>
      </c>
      <c r="C4054" s="47" t="str">
        <f ca="1">IF($H4054="","",INDEX([1]NKC!$C$10:$C$5007,$H4054))</f>
        <v/>
      </c>
      <c r="D4054" s="48" t="str">
        <f ca="1">IF(IF($H4054="","",INDEX([1]NKC!$D$10:$D$5007,$H4054))=$C$8,IF($H4054="","",INDEX([1]NKC!$E$10:$E$5007,$H4054)),IF($H4054="","",INDEX([1]NKC!$D$10:$D$5007,$H4054)))</f>
        <v/>
      </c>
      <c r="E4054" s="49" t="str">
        <f ca="1">IF(IF($H4054="","",INDEX([1]NKC!$E$10:$E$5007,$H4054))=$C$8,"",IF($H4054="","",INDEX([1]NKC!$F$10:$F$5007,$H4054)))</f>
        <v/>
      </c>
      <c r="F4054" s="55" t="str">
        <f ca="1">IF(IF($H4054="","",INDEX([1]NKC!$D$10:$D$5007,$H4054))=$C$8,"",IF($H4054="","",INDEX([1]NKC!$F$10:$F$5007,$H4054)))</f>
        <v/>
      </c>
      <c r="G4054" s="50">
        <f ca="1">IF(SUM(E4054:F4054)=0,0,$G$11+SUM(E$12:$E4054)-SUM(F$12:$F4054))</f>
        <v>0</v>
      </c>
      <c r="H4054" s="51" t="str">
        <f ca="1">IF(IF(TYPE(MATCH($C$8,OFFSET([1]NKC!$D$10,H4053,0):'[1]NKC'!$D$5007,0)+H4053)=16,"",MATCH($C$8,OFFSET([1]NKC!$D$10,H4053,0):'[1]NKC'!$D$5007,0)+H4053)&lt;IF(TYPE(MATCH($C$8,OFFSET([1]NKC!$E$10,H4053,0):'[1]NKC'!$E$5007,0)+H4053)=16,"",MATCH($C$8,OFFSET([1]NKC!$E$10,H4053,0):'[1]NKC'!$E$5007,0)+H4053),IF(TYPE(MATCH($C$8,OFFSET([1]NKC!$D$10,H4053,0):'[1]NKC'!$D$5007,0)+H4053)=16,"",MATCH($C$8,OFFSET([1]NKC!$D$10,H4053,0):'[1]NKC'!$D$5007,0)+H4053),IF(TYPE(MATCH($C$8,OFFSET([1]NKC!$E$10,H4053,0):'[1]NKC'!$E$5007,0)+H4053)=16,"",MATCH($C$8,OFFSET([1]NKC!$E$10,H4053,0):'[1]NKC'!$E$5007,0)+H4053))</f>
        <v/>
      </c>
    </row>
    <row r="4055" spans="1:8" s="52" customFormat="1" ht="14.25" hidden="1">
      <c r="A4055" s="45" t="str">
        <f ca="1">IF($H4055="","",INDEX([1]NKC!$A$10:$A$5007,$H4055))</f>
        <v/>
      </c>
      <c r="B4055" s="46" t="str">
        <f ca="1">IF($H4055="","",INDEX([1]NKC!$B$10:$B$5007,$H4055))</f>
        <v/>
      </c>
      <c r="C4055" s="47" t="str">
        <f ca="1">IF($H4055="","",INDEX([1]NKC!$C$10:$C$5007,$H4055))</f>
        <v/>
      </c>
      <c r="D4055" s="48" t="str">
        <f ca="1">IF(IF($H4055="","",INDEX([1]NKC!$D$10:$D$5007,$H4055))=$C$8,IF($H4055="","",INDEX([1]NKC!$E$10:$E$5007,$H4055)),IF($H4055="","",INDEX([1]NKC!$D$10:$D$5007,$H4055)))</f>
        <v/>
      </c>
      <c r="E4055" s="49" t="str">
        <f ca="1">IF(IF($H4055="","",INDEX([1]NKC!$E$10:$E$5007,$H4055))=$C$8,"",IF($H4055="","",INDEX([1]NKC!$F$10:$F$5007,$H4055)))</f>
        <v/>
      </c>
      <c r="F4055" s="55" t="str">
        <f ca="1">IF(IF($H4055="","",INDEX([1]NKC!$D$10:$D$5007,$H4055))=$C$8,"",IF($H4055="","",INDEX([1]NKC!$F$10:$F$5007,$H4055)))</f>
        <v/>
      </c>
      <c r="G4055" s="50">
        <f ca="1">IF(SUM(E4055:F4055)=0,0,$G$11+SUM(E$12:$E4055)-SUM(F$12:$F4055))</f>
        <v>0</v>
      </c>
      <c r="H4055" s="51" t="str">
        <f ca="1">IF(IF(TYPE(MATCH($C$8,OFFSET([1]NKC!$D$10,H4054,0):'[1]NKC'!$D$5007,0)+H4054)=16,"",MATCH($C$8,OFFSET([1]NKC!$D$10,H4054,0):'[1]NKC'!$D$5007,0)+H4054)&lt;IF(TYPE(MATCH($C$8,OFFSET([1]NKC!$E$10,H4054,0):'[1]NKC'!$E$5007,0)+H4054)=16,"",MATCH($C$8,OFFSET([1]NKC!$E$10,H4054,0):'[1]NKC'!$E$5007,0)+H4054),IF(TYPE(MATCH($C$8,OFFSET([1]NKC!$D$10,H4054,0):'[1]NKC'!$D$5007,0)+H4054)=16,"",MATCH($C$8,OFFSET([1]NKC!$D$10,H4054,0):'[1]NKC'!$D$5007,0)+H4054),IF(TYPE(MATCH($C$8,OFFSET([1]NKC!$E$10,H4054,0):'[1]NKC'!$E$5007,0)+H4054)=16,"",MATCH($C$8,OFFSET([1]NKC!$E$10,H4054,0):'[1]NKC'!$E$5007,0)+H4054))</f>
        <v/>
      </c>
    </row>
    <row r="4056" spans="1:8" s="52" customFormat="1" ht="14.25" hidden="1">
      <c r="A4056" s="45" t="str">
        <f ca="1">IF($H4056="","",INDEX([1]NKC!$A$10:$A$5007,$H4056))</f>
        <v/>
      </c>
      <c r="B4056" s="46" t="str">
        <f ca="1">IF($H4056="","",INDEX([1]NKC!$B$10:$B$5007,$H4056))</f>
        <v/>
      </c>
      <c r="C4056" s="47" t="str">
        <f ca="1">IF($H4056="","",INDEX([1]NKC!$C$10:$C$5007,$H4056))</f>
        <v/>
      </c>
      <c r="D4056" s="48" t="str">
        <f ca="1">IF(IF($H4056="","",INDEX([1]NKC!$D$10:$D$5007,$H4056))=$C$8,IF($H4056="","",INDEX([1]NKC!$E$10:$E$5007,$H4056)),IF($H4056="","",INDEX([1]NKC!$D$10:$D$5007,$H4056)))</f>
        <v/>
      </c>
      <c r="E4056" s="49" t="str">
        <f ca="1">IF(IF($H4056="","",INDEX([1]NKC!$E$10:$E$5007,$H4056))=$C$8,"",IF($H4056="","",INDEX([1]NKC!$F$10:$F$5007,$H4056)))</f>
        <v/>
      </c>
      <c r="F4056" s="55" t="str">
        <f ca="1">IF(IF($H4056="","",INDEX([1]NKC!$D$10:$D$5007,$H4056))=$C$8,"",IF($H4056="","",INDEX([1]NKC!$F$10:$F$5007,$H4056)))</f>
        <v/>
      </c>
      <c r="G4056" s="50">
        <f ca="1">IF(SUM(E4056:F4056)=0,0,$G$11+SUM(E$12:$E4056)-SUM(F$12:$F4056))</f>
        <v>0</v>
      </c>
      <c r="H4056" s="51" t="str">
        <f ca="1">IF(IF(TYPE(MATCH($C$8,OFFSET([1]NKC!$D$10,H4055,0):'[1]NKC'!$D$5007,0)+H4055)=16,"",MATCH($C$8,OFFSET([1]NKC!$D$10,H4055,0):'[1]NKC'!$D$5007,0)+H4055)&lt;IF(TYPE(MATCH($C$8,OFFSET([1]NKC!$E$10,H4055,0):'[1]NKC'!$E$5007,0)+H4055)=16,"",MATCH($C$8,OFFSET([1]NKC!$E$10,H4055,0):'[1]NKC'!$E$5007,0)+H4055),IF(TYPE(MATCH($C$8,OFFSET([1]NKC!$D$10,H4055,0):'[1]NKC'!$D$5007,0)+H4055)=16,"",MATCH($C$8,OFFSET([1]NKC!$D$10,H4055,0):'[1]NKC'!$D$5007,0)+H4055),IF(TYPE(MATCH($C$8,OFFSET([1]NKC!$E$10,H4055,0):'[1]NKC'!$E$5007,0)+H4055)=16,"",MATCH($C$8,OFFSET([1]NKC!$E$10,H4055,0):'[1]NKC'!$E$5007,0)+H4055))</f>
        <v/>
      </c>
    </row>
    <row r="4057" spans="1:8" s="52" customFormat="1" ht="14.25" hidden="1">
      <c r="A4057" s="45" t="str">
        <f ca="1">IF($H4057="","",INDEX([1]NKC!$A$10:$A$5007,$H4057))</f>
        <v/>
      </c>
      <c r="B4057" s="46" t="str">
        <f ca="1">IF($H4057="","",INDEX([1]NKC!$B$10:$B$5007,$H4057))</f>
        <v/>
      </c>
      <c r="C4057" s="47" t="str">
        <f ca="1">IF($H4057="","",INDEX([1]NKC!$C$10:$C$5007,$H4057))</f>
        <v/>
      </c>
      <c r="D4057" s="48" t="str">
        <f ca="1">IF(IF($H4057="","",INDEX([1]NKC!$D$10:$D$5007,$H4057))=$C$8,IF($H4057="","",INDEX([1]NKC!$E$10:$E$5007,$H4057)),IF($H4057="","",INDEX([1]NKC!$D$10:$D$5007,$H4057)))</f>
        <v/>
      </c>
      <c r="E4057" s="49" t="str">
        <f ca="1">IF(IF($H4057="","",INDEX([1]NKC!$E$10:$E$5007,$H4057))=$C$8,"",IF($H4057="","",INDEX([1]NKC!$F$10:$F$5007,$H4057)))</f>
        <v/>
      </c>
      <c r="F4057" s="55" t="str">
        <f ca="1">IF(IF($H4057="","",INDEX([1]NKC!$D$10:$D$5007,$H4057))=$C$8,"",IF($H4057="","",INDEX([1]NKC!$F$10:$F$5007,$H4057)))</f>
        <v/>
      </c>
      <c r="G4057" s="50">
        <f ca="1">IF(SUM(E4057:F4057)=0,0,$G$11+SUM(E$12:$E4057)-SUM(F$12:$F4057))</f>
        <v>0</v>
      </c>
      <c r="H4057" s="51" t="str">
        <f ca="1">IF(IF(TYPE(MATCH($C$8,OFFSET([1]NKC!$D$10,H4056,0):'[1]NKC'!$D$5007,0)+H4056)=16,"",MATCH($C$8,OFFSET([1]NKC!$D$10,H4056,0):'[1]NKC'!$D$5007,0)+H4056)&lt;IF(TYPE(MATCH($C$8,OFFSET([1]NKC!$E$10,H4056,0):'[1]NKC'!$E$5007,0)+H4056)=16,"",MATCH($C$8,OFFSET([1]NKC!$E$10,H4056,0):'[1]NKC'!$E$5007,0)+H4056),IF(TYPE(MATCH($C$8,OFFSET([1]NKC!$D$10,H4056,0):'[1]NKC'!$D$5007,0)+H4056)=16,"",MATCH($C$8,OFFSET([1]NKC!$D$10,H4056,0):'[1]NKC'!$D$5007,0)+H4056),IF(TYPE(MATCH($C$8,OFFSET([1]NKC!$E$10,H4056,0):'[1]NKC'!$E$5007,0)+H4056)=16,"",MATCH($C$8,OFFSET([1]NKC!$E$10,H4056,0):'[1]NKC'!$E$5007,0)+H4056))</f>
        <v/>
      </c>
    </row>
    <row r="4058" spans="1:8" s="52" customFormat="1" ht="14.25" hidden="1">
      <c r="A4058" s="45" t="str">
        <f ca="1">IF($H4058="","",INDEX([1]NKC!$A$10:$A$5007,$H4058))</f>
        <v/>
      </c>
      <c r="B4058" s="46" t="str">
        <f ca="1">IF($H4058="","",INDEX([1]NKC!$B$10:$B$5007,$H4058))</f>
        <v/>
      </c>
      <c r="C4058" s="47" t="str">
        <f ca="1">IF($H4058="","",INDEX([1]NKC!$C$10:$C$5007,$H4058))</f>
        <v/>
      </c>
      <c r="D4058" s="48" t="str">
        <f ca="1">IF(IF($H4058="","",INDEX([1]NKC!$D$10:$D$5007,$H4058))=$C$8,IF($H4058="","",INDEX([1]NKC!$E$10:$E$5007,$H4058)),IF($H4058="","",INDEX([1]NKC!$D$10:$D$5007,$H4058)))</f>
        <v/>
      </c>
      <c r="E4058" s="49" t="str">
        <f ca="1">IF(IF($H4058="","",INDEX([1]NKC!$E$10:$E$5007,$H4058))=$C$8,"",IF($H4058="","",INDEX([1]NKC!$F$10:$F$5007,$H4058)))</f>
        <v/>
      </c>
      <c r="F4058" s="55" t="str">
        <f ca="1">IF(IF($H4058="","",INDEX([1]NKC!$D$10:$D$5007,$H4058))=$C$8,"",IF($H4058="","",INDEX([1]NKC!$F$10:$F$5007,$H4058)))</f>
        <v/>
      </c>
      <c r="G4058" s="50">
        <f ca="1">IF(SUM(E4058:F4058)=0,0,$G$11+SUM(E$12:$E4058)-SUM(F$12:$F4058))</f>
        <v>0</v>
      </c>
      <c r="H4058" s="51" t="str">
        <f ca="1">IF(IF(TYPE(MATCH($C$8,OFFSET([1]NKC!$D$10,H4057,0):'[1]NKC'!$D$5007,0)+H4057)=16,"",MATCH($C$8,OFFSET([1]NKC!$D$10,H4057,0):'[1]NKC'!$D$5007,0)+H4057)&lt;IF(TYPE(MATCH($C$8,OFFSET([1]NKC!$E$10,H4057,0):'[1]NKC'!$E$5007,0)+H4057)=16,"",MATCH($C$8,OFFSET([1]NKC!$E$10,H4057,0):'[1]NKC'!$E$5007,0)+H4057),IF(TYPE(MATCH($C$8,OFFSET([1]NKC!$D$10,H4057,0):'[1]NKC'!$D$5007,0)+H4057)=16,"",MATCH($C$8,OFFSET([1]NKC!$D$10,H4057,0):'[1]NKC'!$D$5007,0)+H4057),IF(TYPE(MATCH($C$8,OFFSET([1]NKC!$E$10,H4057,0):'[1]NKC'!$E$5007,0)+H4057)=16,"",MATCH($C$8,OFFSET([1]NKC!$E$10,H4057,0):'[1]NKC'!$E$5007,0)+H4057))</f>
        <v/>
      </c>
    </row>
    <row r="4059" spans="1:8" s="52" customFormat="1" ht="14.25" hidden="1">
      <c r="A4059" s="45" t="str">
        <f ca="1">IF($H4059="","",INDEX([1]NKC!$A$10:$A$5007,$H4059))</f>
        <v/>
      </c>
      <c r="B4059" s="46" t="str">
        <f ca="1">IF($H4059="","",INDEX([1]NKC!$B$10:$B$5007,$H4059))</f>
        <v/>
      </c>
      <c r="C4059" s="47" t="str">
        <f ca="1">IF($H4059="","",INDEX([1]NKC!$C$10:$C$5007,$H4059))</f>
        <v/>
      </c>
      <c r="D4059" s="48" t="str">
        <f ca="1">IF(IF($H4059="","",INDEX([1]NKC!$D$10:$D$5007,$H4059))=$C$8,IF($H4059="","",INDEX([1]NKC!$E$10:$E$5007,$H4059)),IF($H4059="","",INDEX([1]NKC!$D$10:$D$5007,$H4059)))</f>
        <v/>
      </c>
      <c r="E4059" s="49" t="str">
        <f ca="1">IF(IF($H4059="","",INDEX([1]NKC!$E$10:$E$5007,$H4059))=$C$8,"",IF($H4059="","",INDEX([1]NKC!$F$10:$F$5007,$H4059)))</f>
        <v/>
      </c>
      <c r="F4059" s="55" t="str">
        <f ca="1">IF(IF($H4059="","",INDEX([1]NKC!$D$10:$D$5007,$H4059))=$C$8,"",IF($H4059="","",INDEX([1]NKC!$F$10:$F$5007,$H4059)))</f>
        <v/>
      </c>
      <c r="G4059" s="50">
        <f ca="1">IF(SUM(E4059:F4059)=0,0,$G$11+SUM(E$12:$E4059)-SUM(F$12:$F4059))</f>
        <v>0</v>
      </c>
      <c r="H4059" s="51" t="str">
        <f ca="1">IF(IF(TYPE(MATCH($C$8,OFFSET([1]NKC!$D$10,H4058,0):'[1]NKC'!$D$5007,0)+H4058)=16,"",MATCH($C$8,OFFSET([1]NKC!$D$10,H4058,0):'[1]NKC'!$D$5007,0)+H4058)&lt;IF(TYPE(MATCH($C$8,OFFSET([1]NKC!$E$10,H4058,0):'[1]NKC'!$E$5007,0)+H4058)=16,"",MATCH($C$8,OFFSET([1]NKC!$E$10,H4058,0):'[1]NKC'!$E$5007,0)+H4058),IF(TYPE(MATCH($C$8,OFFSET([1]NKC!$D$10,H4058,0):'[1]NKC'!$D$5007,0)+H4058)=16,"",MATCH($C$8,OFFSET([1]NKC!$D$10,H4058,0):'[1]NKC'!$D$5007,0)+H4058),IF(TYPE(MATCH($C$8,OFFSET([1]NKC!$E$10,H4058,0):'[1]NKC'!$E$5007,0)+H4058)=16,"",MATCH($C$8,OFFSET([1]NKC!$E$10,H4058,0):'[1]NKC'!$E$5007,0)+H4058))</f>
        <v/>
      </c>
    </row>
    <row r="4060" spans="1:8" s="52" customFormat="1" ht="14.25" hidden="1">
      <c r="A4060" s="45" t="str">
        <f ca="1">IF($H4060="","",INDEX([1]NKC!$A$10:$A$5007,$H4060))</f>
        <v/>
      </c>
      <c r="B4060" s="46" t="str">
        <f ca="1">IF($H4060="","",INDEX([1]NKC!$B$10:$B$5007,$H4060))</f>
        <v/>
      </c>
      <c r="C4060" s="47" t="str">
        <f ca="1">IF($H4060="","",INDEX([1]NKC!$C$10:$C$5007,$H4060))</f>
        <v/>
      </c>
      <c r="D4060" s="48" t="str">
        <f ca="1">IF(IF($H4060="","",INDEX([1]NKC!$D$10:$D$5007,$H4060))=$C$8,IF($H4060="","",INDEX([1]NKC!$E$10:$E$5007,$H4060)),IF($H4060="","",INDEX([1]NKC!$D$10:$D$5007,$H4060)))</f>
        <v/>
      </c>
      <c r="E4060" s="49" t="str">
        <f ca="1">IF(IF($H4060="","",INDEX([1]NKC!$E$10:$E$5007,$H4060))=$C$8,"",IF($H4060="","",INDEX([1]NKC!$F$10:$F$5007,$H4060)))</f>
        <v/>
      </c>
      <c r="F4060" s="55" t="str">
        <f ca="1">IF(IF($H4060="","",INDEX([1]NKC!$D$10:$D$5007,$H4060))=$C$8,"",IF($H4060="","",INDEX([1]NKC!$F$10:$F$5007,$H4060)))</f>
        <v/>
      </c>
      <c r="G4060" s="50">
        <f ca="1">IF(SUM(E4060:F4060)=0,0,$G$11+SUM(E$12:$E4060)-SUM(F$12:$F4060))</f>
        <v>0</v>
      </c>
      <c r="H4060" s="51" t="str">
        <f ca="1">IF(IF(TYPE(MATCH($C$8,OFFSET([1]NKC!$D$10,H4059,0):'[1]NKC'!$D$5007,0)+H4059)=16,"",MATCH($C$8,OFFSET([1]NKC!$D$10,H4059,0):'[1]NKC'!$D$5007,0)+H4059)&lt;IF(TYPE(MATCH($C$8,OFFSET([1]NKC!$E$10,H4059,0):'[1]NKC'!$E$5007,0)+H4059)=16,"",MATCH($C$8,OFFSET([1]NKC!$E$10,H4059,0):'[1]NKC'!$E$5007,0)+H4059),IF(TYPE(MATCH($C$8,OFFSET([1]NKC!$D$10,H4059,0):'[1]NKC'!$D$5007,0)+H4059)=16,"",MATCH($C$8,OFFSET([1]NKC!$D$10,H4059,0):'[1]NKC'!$D$5007,0)+H4059),IF(TYPE(MATCH($C$8,OFFSET([1]NKC!$E$10,H4059,0):'[1]NKC'!$E$5007,0)+H4059)=16,"",MATCH($C$8,OFFSET([1]NKC!$E$10,H4059,0):'[1]NKC'!$E$5007,0)+H4059))</f>
        <v/>
      </c>
    </row>
    <row r="4061" spans="1:8" s="52" customFormat="1" ht="14.25" hidden="1">
      <c r="A4061" s="45" t="str">
        <f ca="1">IF($H4061="","",INDEX([1]NKC!$A$10:$A$5007,$H4061))</f>
        <v/>
      </c>
      <c r="B4061" s="46" t="str">
        <f ca="1">IF($H4061="","",INDEX([1]NKC!$B$10:$B$5007,$H4061))</f>
        <v/>
      </c>
      <c r="C4061" s="47" t="str">
        <f ca="1">IF($H4061="","",INDEX([1]NKC!$C$10:$C$5007,$H4061))</f>
        <v/>
      </c>
      <c r="D4061" s="48" t="str">
        <f ca="1">IF(IF($H4061="","",INDEX([1]NKC!$D$10:$D$5007,$H4061))=$C$8,IF($H4061="","",INDEX([1]NKC!$E$10:$E$5007,$H4061)),IF($H4061="","",INDEX([1]NKC!$D$10:$D$5007,$H4061)))</f>
        <v/>
      </c>
      <c r="E4061" s="49" t="str">
        <f ca="1">IF(IF($H4061="","",INDEX([1]NKC!$E$10:$E$5007,$H4061))=$C$8,"",IF($H4061="","",INDEX([1]NKC!$F$10:$F$5007,$H4061)))</f>
        <v/>
      </c>
      <c r="F4061" s="55" t="str">
        <f ca="1">IF(IF($H4061="","",INDEX([1]NKC!$D$10:$D$5007,$H4061))=$C$8,"",IF($H4061="","",INDEX([1]NKC!$F$10:$F$5007,$H4061)))</f>
        <v/>
      </c>
      <c r="G4061" s="50">
        <f ca="1">IF(SUM(E4061:F4061)=0,0,$G$11+SUM(E$12:$E4061)-SUM(F$12:$F4061))</f>
        <v>0</v>
      </c>
      <c r="H4061" s="51" t="str">
        <f ca="1">IF(IF(TYPE(MATCH($C$8,OFFSET([1]NKC!$D$10,H4060,0):'[1]NKC'!$D$5007,0)+H4060)=16,"",MATCH($C$8,OFFSET([1]NKC!$D$10,H4060,0):'[1]NKC'!$D$5007,0)+H4060)&lt;IF(TYPE(MATCH($C$8,OFFSET([1]NKC!$E$10,H4060,0):'[1]NKC'!$E$5007,0)+H4060)=16,"",MATCH($C$8,OFFSET([1]NKC!$E$10,H4060,0):'[1]NKC'!$E$5007,0)+H4060),IF(TYPE(MATCH($C$8,OFFSET([1]NKC!$D$10,H4060,0):'[1]NKC'!$D$5007,0)+H4060)=16,"",MATCH($C$8,OFFSET([1]NKC!$D$10,H4060,0):'[1]NKC'!$D$5007,0)+H4060),IF(TYPE(MATCH($C$8,OFFSET([1]NKC!$E$10,H4060,0):'[1]NKC'!$E$5007,0)+H4060)=16,"",MATCH($C$8,OFFSET([1]NKC!$E$10,H4060,0):'[1]NKC'!$E$5007,0)+H4060))</f>
        <v/>
      </c>
    </row>
    <row r="4062" spans="1:8" s="52" customFormat="1" ht="14.25" hidden="1">
      <c r="A4062" s="45" t="str">
        <f ca="1">IF($H4062="","",INDEX([1]NKC!$A$10:$A$5007,$H4062))</f>
        <v/>
      </c>
      <c r="B4062" s="46" t="str">
        <f ca="1">IF($H4062="","",INDEX([1]NKC!$B$10:$B$5007,$H4062))</f>
        <v/>
      </c>
      <c r="C4062" s="47" t="str">
        <f ca="1">IF($H4062="","",INDEX([1]NKC!$C$10:$C$5007,$H4062))</f>
        <v/>
      </c>
      <c r="D4062" s="48" t="str">
        <f ca="1">IF(IF($H4062="","",INDEX([1]NKC!$D$10:$D$5007,$H4062))=$C$8,IF($H4062="","",INDEX([1]NKC!$E$10:$E$5007,$H4062)),IF($H4062="","",INDEX([1]NKC!$D$10:$D$5007,$H4062)))</f>
        <v/>
      </c>
      <c r="E4062" s="49" t="str">
        <f ca="1">IF(IF($H4062="","",INDEX([1]NKC!$E$10:$E$5007,$H4062))=$C$8,"",IF($H4062="","",INDEX([1]NKC!$F$10:$F$5007,$H4062)))</f>
        <v/>
      </c>
      <c r="F4062" s="55" t="str">
        <f ca="1">IF(IF($H4062="","",INDEX([1]NKC!$D$10:$D$5007,$H4062))=$C$8,"",IF($H4062="","",INDEX([1]NKC!$F$10:$F$5007,$H4062)))</f>
        <v/>
      </c>
      <c r="G4062" s="50">
        <f ca="1">IF(SUM(E4062:F4062)=0,0,$G$11+SUM(E$12:$E4062)-SUM(F$12:$F4062))</f>
        <v>0</v>
      </c>
      <c r="H4062" s="51" t="str">
        <f ca="1">IF(IF(TYPE(MATCH($C$8,OFFSET([1]NKC!$D$10,H4061,0):'[1]NKC'!$D$5007,0)+H4061)=16,"",MATCH($C$8,OFFSET([1]NKC!$D$10,H4061,0):'[1]NKC'!$D$5007,0)+H4061)&lt;IF(TYPE(MATCH($C$8,OFFSET([1]NKC!$E$10,H4061,0):'[1]NKC'!$E$5007,0)+H4061)=16,"",MATCH($C$8,OFFSET([1]NKC!$E$10,H4061,0):'[1]NKC'!$E$5007,0)+H4061),IF(TYPE(MATCH($C$8,OFFSET([1]NKC!$D$10,H4061,0):'[1]NKC'!$D$5007,0)+H4061)=16,"",MATCH($C$8,OFFSET([1]NKC!$D$10,H4061,0):'[1]NKC'!$D$5007,0)+H4061),IF(TYPE(MATCH($C$8,OFFSET([1]NKC!$E$10,H4061,0):'[1]NKC'!$E$5007,0)+H4061)=16,"",MATCH($C$8,OFFSET([1]NKC!$E$10,H4061,0):'[1]NKC'!$E$5007,0)+H4061))</f>
        <v/>
      </c>
    </row>
    <row r="4063" spans="1:8" s="52" customFormat="1" ht="14.25" hidden="1">
      <c r="A4063" s="45" t="str">
        <f ca="1">IF($H4063="","",INDEX([1]NKC!$A$10:$A$5007,$H4063))</f>
        <v/>
      </c>
      <c r="B4063" s="46" t="str">
        <f ca="1">IF($H4063="","",INDEX([1]NKC!$B$10:$B$5007,$H4063))</f>
        <v/>
      </c>
      <c r="C4063" s="47" t="str">
        <f ca="1">IF($H4063="","",INDEX([1]NKC!$C$10:$C$5007,$H4063))</f>
        <v/>
      </c>
      <c r="D4063" s="48" t="str">
        <f ca="1">IF(IF($H4063="","",INDEX([1]NKC!$D$10:$D$5007,$H4063))=$C$8,IF($H4063="","",INDEX([1]NKC!$E$10:$E$5007,$H4063)),IF($H4063="","",INDEX([1]NKC!$D$10:$D$5007,$H4063)))</f>
        <v/>
      </c>
      <c r="E4063" s="49" t="str">
        <f ca="1">IF(IF($H4063="","",INDEX([1]NKC!$E$10:$E$5007,$H4063))=$C$8,"",IF($H4063="","",INDEX([1]NKC!$F$10:$F$5007,$H4063)))</f>
        <v/>
      </c>
      <c r="F4063" s="55" t="str">
        <f ca="1">IF(IF($H4063="","",INDEX([1]NKC!$D$10:$D$5007,$H4063))=$C$8,"",IF($H4063="","",INDEX([1]NKC!$F$10:$F$5007,$H4063)))</f>
        <v/>
      </c>
      <c r="G4063" s="50">
        <f ca="1">IF(SUM(E4063:F4063)=0,0,$G$11+SUM(E$12:$E4063)-SUM(F$12:$F4063))</f>
        <v>0</v>
      </c>
      <c r="H4063" s="51" t="str">
        <f ca="1">IF(IF(TYPE(MATCH($C$8,OFFSET([1]NKC!$D$10,H4062,0):'[1]NKC'!$D$5007,0)+H4062)=16,"",MATCH($C$8,OFFSET([1]NKC!$D$10,H4062,0):'[1]NKC'!$D$5007,0)+H4062)&lt;IF(TYPE(MATCH($C$8,OFFSET([1]NKC!$E$10,H4062,0):'[1]NKC'!$E$5007,0)+H4062)=16,"",MATCH($C$8,OFFSET([1]NKC!$E$10,H4062,0):'[1]NKC'!$E$5007,0)+H4062),IF(TYPE(MATCH($C$8,OFFSET([1]NKC!$D$10,H4062,0):'[1]NKC'!$D$5007,0)+H4062)=16,"",MATCH($C$8,OFFSET([1]NKC!$D$10,H4062,0):'[1]NKC'!$D$5007,0)+H4062),IF(TYPE(MATCH($C$8,OFFSET([1]NKC!$E$10,H4062,0):'[1]NKC'!$E$5007,0)+H4062)=16,"",MATCH($C$8,OFFSET([1]NKC!$E$10,H4062,0):'[1]NKC'!$E$5007,0)+H4062))</f>
        <v/>
      </c>
    </row>
    <row r="4064" spans="1:8" s="52" customFormat="1" ht="14.25" hidden="1">
      <c r="A4064" s="45" t="str">
        <f ca="1">IF($H4064="","",INDEX([1]NKC!$A$10:$A$5007,$H4064))</f>
        <v/>
      </c>
      <c r="B4064" s="46" t="str">
        <f ca="1">IF($H4064="","",INDEX([1]NKC!$B$10:$B$5007,$H4064))</f>
        <v/>
      </c>
      <c r="C4064" s="47" t="str">
        <f ca="1">IF($H4064="","",INDEX([1]NKC!$C$10:$C$5007,$H4064))</f>
        <v/>
      </c>
      <c r="D4064" s="48" t="str">
        <f ca="1">IF(IF($H4064="","",INDEX([1]NKC!$D$10:$D$5007,$H4064))=$C$8,IF($H4064="","",INDEX([1]NKC!$E$10:$E$5007,$H4064)),IF($H4064="","",INDEX([1]NKC!$D$10:$D$5007,$H4064)))</f>
        <v/>
      </c>
      <c r="E4064" s="49" t="str">
        <f ca="1">IF(IF($H4064="","",INDEX([1]NKC!$E$10:$E$5007,$H4064))=$C$8,"",IF($H4064="","",INDEX([1]NKC!$F$10:$F$5007,$H4064)))</f>
        <v/>
      </c>
      <c r="F4064" s="55" t="str">
        <f ca="1">IF(IF($H4064="","",INDEX([1]NKC!$D$10:$D$5007,$H4064))=$C$8,"",IF($H4064="","",INDEX([1]NKC!$F$10:$F$5007,$H4064)))</f>
        <v/>
      </c>
      <c r="G4064" s="50">
        <f ca="1">IF(SUM(E4064:F4064)=0,0,$G$11+SUM(E$12:$E4064)-SUM(F$12:$F4064))</f>
        <v>0</v>
      </c>
      <c r="H4064" s="51" t="str">
        <f ca="1">IF(IF(TYPE(MATCH($C$8,OFFSET([1]NKC!$D$10,H4063,0):'[1]NKC'!$D$5007,0)+H4063)=16,"",MATCH($C$8,OFFSET([1]NKC!$D$10,H4063,0):'[1]NKC'!$D$5007,0)+H4063)&lt;IF(TYPE(MATCH($C$8,OFFSET([1]NKC!$E$10,H4063,0):'[1]NKC'!$E$5007,0)+H4063)=16,"",MATCH($C$8,OFFSET([1]NKC!$E$10,H4063,0):'[1]NKC'!$E$5007,0)+H4063),IF(TYPE(MATCH($C$8,OFFSET([1]NKC!$D$10,H4063,0):'[1]NKC'!$D$5007,0)+H4063)=16,"",MATCH($C$8,OFFSET([1]NKC!$D$10,H4063,0):'[1]NKC'!$D$5007,0)+H4063),IF(TYPE(MATCH($C$8,OFFSET([1]NKC!$E$10,H4063,0):'[1]NKC'!$E$5007,0)+H4063)=16,"",MATCH($C$8,OFFSET([1]NKC!$E$10,H4063,0):'[1]NKC'!$E$5007,0)+H4063))</f>
        <v/>
      </c>
    </row>
    <row r="4065" spans="1:8" s="52" customFormat="1" ht="14.25" hidden="1">
      <c r="A4065" s="45" t="str">
        <f ca="1">IF($H4065="","",INDEX([1]NKC!$A$10:$A$5007,$H4065))</f>
        <v/>
      </c>
      <c r="B4065" s="46" t="str">
        <f ca="1">IF($H4065="","",INDEX([1]NKC!$B$10:$B$5007,$H4065))</f>
        <v/>
      </c>
      <c r="C4065" s="47" t="str">
        <f ca="1">IF($H4065="","",INDEX([1]NKC!$C$10:$C$5007,$H4065))</f>
        <v/>
      </c>
      <c r="D4065" s="48" t="str">
        <f ca="1">IF(IF($H4065="","",INDEX([1]NKC!$D$10:$D$5007,$H4065))=$C$8,IF($H4065="","",INDEX([1]NKC!$E$10:$E$5007,$H4065)),IF($H4065="","",INDEX([1]NKC!$D$10:$D$5007,$H4065)))</f>
        <v/>
      </c>
      <c r="E4065" s="49" t="str">
        <f ca="1">IF(IF($H4065="","",INDEX([1]NKC!$E$10:$E$5007,$H4065))=$C$8,"",IF($H4065="","",INDEX([1]NKC!$F$10:$F$5007,$H4065)))</f>
        <v/>
      </c>
      <c r="F4065" s="55" t="str">
        <f ca="1">IF(IF($H4065="","",INDEX([1]NKC!$D$10:$D$5007,$H4065))=$C$8,"",IF($H4065="","",INDEX([1]NKC!$F$10:$F$5007,$H4065)))</f>
        <v/>
      </c>
      <c r="G4065" s="50">
        <f ca="1">IF(SUM(E4065:F4065)=0,0,$G$11+SUM(E$12:$E4065)-SUM(F$12:$F4065))</f>
        <v>0</v>
      </c>
      <c r="H4065" s="51" t="str">
        <f ca="1">IF(IF(TYPE(MATCH($C$8,OFFSET([1]NKC!$D$10,H4064,0):'[1]NKC'!$D$5007,0)+H4064)=16,"",MATCH($C$8,OFFSET([1]NKC!$D$10,H4064,0):'[1]NKC'!$D$5007,0)+H4064)&lt;IF(TYPE(MATCH($C$8,OFFSET([1]NKC!$E$10,H4064,0):'[1]NKC'!$E$5007,0)+H4064)=16,"",MATCH($C$8,OFFSET([1]NKC!$E$10,H4064,0):'[1]NKC'!$E$5007,0)+H4064),IF(TYPE(MATCH($C$8,OFFSET([1]NKC!$D$10,H4064,0):'[1]NKC'!$D$5007,0)+H4064)=16,"",MATCH($C$8,OFFSET([1]NKC!$D$10,H4064,0):'[1]NKC'!$D$5007,0)+H4064),IF(TYPE(MATCH($C$8,OFFSET([1]NKC!$E$10,H4064,0):'[1]NKC'!$E$5007,0)+H4064)=16,"",MATCH($C$8,OFFSET([1]NKC!$E$10,H4064,0):'[1]NKC'!$E$5007,0)+H4064))</f>
        <v/>
      </c>
    </row>
    <row r="4066" spans="1:8" s="52" customFormat="1" ht="14.25" hidden="1">
      <c r="A4066" s="45" t="str">
        <f ca="1">IF($H4066="","",INDEX([1]NKC!$A$10:$A$5007,$H4066))</f>
        <v/>
      </c>
      <c r="B4066" s="46" t="str">
        <f ca="1">IF($H4066="","",INDEX([1]NKC!$B$10:$B$5007,$H4066))</f>
        <v/>
      </c>
      <c r="C4066" s="47" t="str">
        <f ca="1">IF($H4066="","",INDEX([1]NKC!$C$10:$C$5007,$H4066))</f>
        <v/>
      </c>
      <c r="D4066" s="48" t="str">
        <f ca="1">IF(IF($H4066="","",INDEX([1]NKC!$D$10:$D$5007,$H4066))=$C$8,IF($H4066="","",INDEX([1]NKC!$E$10:$E$5007,$H4066)),IF($H4066="","",INDEX([1]NKC!$D$10:$D$5007,$H4066)))</f>
        <v/>
      </c>
      <c r="E4066" s="49" t="str">
        <f ca="1">IF(IF($H4066="","",INDEX([1]NKC!$E$10:$E$5007,$H4066))=$C$8,"",IF($H4066="","",INDEX([1]NKC!$F$10:$F$5007,$H4066)))</f>
        <v/>
      </c>
      <c r="F4066" s="55" t="str">
        <f ca="1">IF(IF($H4066="","",INDEX([1]NKC!$D$10:$D$5007,$H4066))=$C$8,"",IF($H4066="","",INDEX([1]NKC!$F$10:$F$5007,$H4066)))</f>
        <v/>
      </c>
      <c r="G4066" s="50">
        <f ca="1">IF(SUM(E4066:F4066)=0,0,$G$11+SUM(E$12:$E4066)-SUM(F$12:$F4066))</f>
        <v>0</v>
      </c>
      <c r="H4066" s="51" t="str">
        <f ca="1">IF(IF(TYPE(MATCH($C$8,OFFSET([1]NKC!$D$10,H4065,0):'[1]NKC'!$D$5007,0)+H4065)=16,"",MATCH($C$8,OFFSET([1]NKC!$D$10,H4065,0):'[1]NKC'!$D$5007,0)+H4065)&lt;IF(TYPE(MATCH($C$8,OFFSET([1]NKC!$E$10,H4065,0):'[1]NKC'!$E$5007,0)+H4065)=16,"",MATCH($C$8,OFFSET([1]NKC!$E$10,H4065,0):'[1]NKC'!$E$5007,0)+H4065),IF(TYPE(MATCH($C$8,OFFSET([1]NKC!$D$10,H4065,0):'[1]NKC'!$D$5007,0)+H4065)=16,"",MATCH($C$8,OFFSET([1]NKC!$D$10,H4065,0):'[1]NKC'!$D$5007,0)+H4065),IF(TYPE(MATCH($C$8,OFFSET([1]NKC!$E$10,H4065,0):'[1]NKC'!$E$5007,0)+H4065)=16,"",MATCH($C$8,OFFSET([1]NKC!$E$10,H4065,0):'[1]NKC'!$E$5007,0)+H4065))</f>
        <v/>
      </c>
    </row>
    <row r="4067" spans="1:8" s="52" customFormat="1" ht="14.25" hidden="1">
      <c r="A4067" s="45" t="str">
        <f ca="1">IF($H4067="","",INDEX([1]NKC!$A$10:$A$5007,$H4067))</f>
        <v/>
      </c>
      <c r="B4067" s="46" t="str">
        <f ca="1">IF($H4067="","",INDEX([1]NKC!$B$10:$B$5007,$H4067))</f>
        <v/>
      </c>
      <c r="C4067" s="47" t="str">
        <f ca="1">IF($H4067="","",INDEX([1]NKC!$C$10:$C$5007,$H4067))</f>
        <v/>
      </c>
      <c r="D4067" s="48" t="str">
        <f ca="1">IF(IF($H4067="","",INDEX([1]NKC!$D$10:$D$5007,$H4067))=$C$8,IF($H4067="","",INDEX([1]NKC!$E$10:$E$5007,$H4067)),IF($H4067="","",INDEX([1]NKC!$D$10:$D$5007,$H4067)))</f>
        <v/>
      </c>
      <c r="E4067" s="49" t="str">
        <f ca="1">IF(IF($H4067="","",INDEX([1]NKC!$E$10:$E$5007,$H4067))=$C$8,"",IF($H4067="","",INDEX([1]NKC!$F$10:$F$5007,$H4067)))</f>
        <v/>
      </c>
      <c r="F4067" s="55" t="str">
        <f ca="1">IF(IF($H4067="","",INDEX([1]NKC!$D$10:$D$5007,$H4067))=$C$8,"",IF($H4067="","",INDEX([1]NKC!$F$10:$F$5007,$H4067)))</f>
        <v/>
      </c>
      <c r="G4067" s="50">
        <f ca="1">IF(SUM(E4067:F4067)=0,0,$G$11+SUM(E$12:$E4067)-SUM(F$12:$F4067))</f>
        <v>0</v>
      </c>
      <c r="H4067" s="51" t="str">
        <f ca="1">IF(IF(TYPE(MATCH($C$8,OFFSET([1]NKC!$D$10,H4066,0):'[1]NKC'!$D$5007,0)+H4066)=16,"",MATCH($C$8,OFFSET([1]NKC!$D$10,H4066,0):'[1]NKC'!$D$5007,0)+H4066)&lt;IF(TYPE(MATCH($C$8,OFFSET([1]NKC!$E$10,H4066,0):'[1]NKC'!$E$5007,0)+H4066)=16,"",MATCH($C$8,OFFSET([1]NKC!$E$10,H4066,0):'[1]NKC'!$E$5007,0)+H4066),IF(TYPE(MATCH($C$8,OFFSET([1]NKC!$D$10,H4066,0):'[1]NKC'!$D$5007,0)+H4066)=16,"",MATCH($C$8,OFFSET([1]NKC!$D$10,H4066,0):'[1]NKC'!$D$5007,0)+H4066),IF(TYPE(MATCH($C$8,OFFSET([1]NKC!$E$10,H4066,0):'[1]NKC'!$E$5007,0)+H4066)=16,"",MATCH($C$8,OFFSET([1]NKC!$E$10,H4066,0):'[1]NKC'!$E$5007,0)+H4066))</f>
        <v/>
      </c>
    </row>
    <row r="4068" spans="1:8" s="52" customFormat="1" ht="14.25" hidden="1">
      <c r="A4068" s="45" t="str">
        <f ca="1">IF($H4068="","",INDEX([1]NKC!$A$10:$A$5007,$H4068))</f>
        <v/>
      </c>
      <c r="B4068" s="46" t="str">
        <f ca="1">IF($H4068="","",INDEX([1]NKC!$B$10:$B$5007,$H4068))</f>
        <v/>
      </c>
      <c r="C4068" s="47" t="str">
        <f ca="1">IF($H4068="","",INDEX([1]NKC!$C$10:$C$5007,$H4068))</f>
        <v/>
      </c>
      <c r="D4068" s="48" t="str">
        <f ca="1">IF(IF($H4068="","",INDEX([1]NKC!$D$10:$D$5007,$H4068))=$C$8,IF($H4068="","",INDEX([1]NKC!$E$10:$E$5007,$H4068)),IF($H4068="","",INDEX([1]NKC!$D$10:$D$5007,$H4068)))</f>
        <v/>
      </c>
      <c r="E4068" s="49" t="str">
        <f ca="1">IF(IF($H4068="","",INDEX([1]NKC!$E$10:$E$5007,$H4068))=$C$8,"",IF($H4068="","",INDEX([1]NKC!$F$10:$F$5007,$H4068)))</f>
        <v/>
      </c>
      <c r="F4068" s="55" t="str">
        <f ca="1">IF(IF($H4068="","",INDEX([1]NKC!$D$10:$D$5007,$H4068))=$C$8,"",IF($H4068="","",INDEX([1]NKC!$F$10:$F$5007,$H4068)))</f>
        <v/>
      </c>
      <c r="G4068" s="50">
        <f ca="1">IF(SUM(E4068:F4068)=0,0,$G$11+SUM(E$12:$E4068)-SUM(F$12:$F4068))</f>
        <v>0</v>
      </c>
      <c r="H4068" s="51" t="str">
        <f ca="1">IF(IF(TYPE(MATCH($C$8,OFFSET([1]NKC!$D$10,H4067,0):'[1]NKC'!$D$5007,0)+H4067)=16,"",MATCH($C$8,OFFSET([1]NKC!$D$10,H4067,0):'[1]NKC'!$D$5007,0)+H4067)&lt;IF(TYPE(MATCH($C$8,OFFSET([1]NKC!$E$10,H4067,0):'[1]NKC'!$E$5007,0)+H4067)=16,"",MATCH($C$8,OFFSET([1]NKC!$E$10,H4067,0):'[1]NKC'!$E$5007,0)+H4067),IF(TYPE(MATCH($C$8,OFFSET([1]NKC!$D$10,H4067,0):'[1]NKC'!$D$5007,0)+H4067)=16,"",MATCH($C$8,OFFSET([1]NKC!$D$10,H4067,0):'[1]NKC'!$D$5007,0)+H4067),IF(TYPE(MATCH($C$8,OFFSET([1]NKC!$E$10,H4067,0):'[1]NKC'!$E$5007,0)+H4067)=16,"",MATCH($C$8,OFFSET([1]NKC!$E$10,H4067,0):'[1]NKC'!$E$5007,0)+H4067))</f>
        <v/>
      </c>
    </row>
    <row r="4069" spans="1:8" s="52" customFormat="1" ht="14.25" hidden="1">
      <c r="A4069" s="45" t="str">
        <f ca="1">IF($H4069="","",INDEX([1]NKC!$A$10:$A$5007,$H4069))</f>
        <v/>
      </c>
      <c r="B4069" s="46" t="str">
        <f ca="1">IF($H4069="","",INDEX([1]NKC!$B$10:$B$5007,$H4069))</f>
        <v/>
      </c>
      <c r="C4069" s="47" t="str">
        <f ca="1">IF($H4069="","",INDEX([1]NKC!$C$10:$C$5007,$H4069))</f>
        <v/>
      </c>
      <c r="D4069" s="48" t="str">
        <f ca="1">IF(IF($H4069="","",INDEX([1]NKC!$D$10:$D$5007,$H4069))=$C$8,IF($H4069="","",INDEX([1]NKC!$E$10:$E$5007,$H4069)),IF($H4069="","",INDEX([1]NKC!$D$10:$D$5007,$H4069)))</f>
        <v/>
      </c>
      <c r="E4069" s="49" t="str">
        <f ca="1">IF(IF($H4069="","",INDEX([1]NKC!$E$10:$E$5007,$H4069))=$C$8,"",IF($H4069="","",INDEX([1]NKC!$F$10:$F$5007,$H4069)))</f>
        <v/>
      </c>
      <c r="F4069" s="55" t="str">
        <f ca="1">IF(IF($H4069="","",INDEX([1]NKC!$D$10:$D$5007,$H4069))=$C$8,"",IF($H4069="","",INDEX([1]NKC!$F$10:$F$5007,$H4069)))</f>
        <v/>
      </c>
      <c r="G4069" s="50">
        <f ca="1">IF(SUM(E4069:F4069)=0,0,$G$11+SUM(E$12:$E4069)-SUM(F$12:$F4069))</f>
        <v>0</v>
      </c>
      <c r="H4069" s="51" t="str">
        <f ca="1">IF(IF(TYPE(MATCH($C$8,OFFSET([1]NKC!$D$10,H4068,0):'[1]NKC'!$D$5007,0)+H4068)=16,"",MATCH($C$8,OFFSET([1]NKC!$D$10,H4068,0):'[1]NKC'!$D$5007,0)+H4068)&lt;IF(TYPE(MATCH($C$8,OFFSET([1]NKC!$E$10,H4068,0):'[1]NKC'!$E$5007,0)+H4068)=16,"",MATCH($C$8,OFFSET([1]NKC!$E$10,H4068,0):'[1]NKC'!$E$5007,0)+H4068),IF(TYPE(MATCH($C$8,OFFSET([1]NKC!$D$10,H4068,0):'[1]NKC'!$D$5007,0)+H4068)=16,"",MATCH($C$8,OFFSET([1]NKC!$D$10,H4068,0):'[1]NKC'!$D$5007,0)+H4068),IF(TYPE(MATCH($C$8,OFFSET([1]NKC!$E$10,H4068,0):'[1]NKC'!$E$5007,0)+H4068)=16,"",MATCH($C$8,OFFSET([1]NKC!$E$10,H4068,0):'[1]NKC'!$E$5007,0)+H4068))</f>
        <v/>
      </c>
    </row>
    <row r="4070" spans="1:8" s="52" customFormat="1" ht="14.25" hidden="1">
      <c r="A4070" s="45" t="str">
        <f ca="1">IF($H4070="","",INDEX([1]NKC!$A$10:$A$5007,$H4070))</f>
        <v/>
      </c>
      <c r="B4070" s="46" t="str">
        <f ca="1">IF($H4070="","",INDEX([1]NKC!$B$10:$B$5007,$H4070))</f>
        <v/>
      </c>
      <c r="C4070" s="47" t="str">
        <f ca="1">IF($H4070="","",INDEX([1]NKC!$C$10:$C$5007,$H4070))</f>
        <v/>
      </c>
      <c r="D4070" s="48" t="str">
        <f ca="1">IF(IF($H4070="","",INDEX([1]NKC!$D$10:$D$5007,$H4070))=$C$8,IF($H4070="","",INDEX([1]NKC!$E$10:$E$5007,$H4070)),IF($H4070="","",INDEX([1]NKC!$D$10:$D$5007,$H4070)))</f>
        <v/>
      </c>
      <c r="E4070" s="49" t="str">
        <f ca="1">IF(IF($H4070="","",INDEX([1]NKC!$E$10:$E$5007,$H4070))=$C$8,"",IF($H4070="","",INDEX([1]NKC!$F$10:$F$5007,$H4070)))</f>
        <v/>
      </c>
      <c r="F4070" s="55" t="str">
        <f ca="1">IF(IF($H4070="","",INDEX([1]NKC!$D$10:$D$5007,$H4070))=$C$8,"",IF($H4070="","",INDEX([1]NKC!$F$10:$F$5007,$H4070)))</f>
        <v/>
      </c>
      <c r="G4070" s="50">
        <f ca="1">IF(SUM(E4070:F4070)=0,0,$G$11+SUM(E$12:$E4070)-SUM(F$12:$F4070))</f>
        <v>0</v>
      </c>
      <c r="H4070" s="51" t="str">
        <f ca="1">IF(IF(TYPE(MATCH($C$8,OFFSET([1]NKC!$D$10,H4069,0):'[1]NKC'!$D$5007,0)+H4069)=16,"",MATCH($C$8,OFFSET([1]NKC!$D$10,H4069,0):'[1]NKC'!$D$5007,0)+H4069)&lt;IF(TYPE(MATCH($C$8,OFFSET([1]NKC!$E$10,H4069,0):'[1]NKC'!$E$5007,0)+H4069)=16,"",MATCH($C$8,OFFSET([1]NKC!$E$10,H4069,0):'[1]NKC'!$E$5007,0)+H4069),IF(TYPE(MATCH($C$8,OFFSET([1]NKC!$D$10,H4069,0):'[1]NKC'!$D$5007,0)+H4069)=16,"",MATCH($C$8,OFFSET([1]NKC!$D$10,H4069,0):'[1]NKC'!$D$5007,0)+H4069),IF(TYPE(MATCH($C$8,OFFSET([1]NKC!$E$10,H4069,0):'[1]NKC'!$E$5007,0)+H4069)=16,"",MATCH($C$8,OFFSET([1]NKC!$E$10,H4069,0):'[1]NKC'!$E$5007,0)+H4069))</f>
        <v/>
      </c>
    </row>
    <row r="4071" spans="1:8" s="52" customFormat="1" ht="14.25" hidden="1">
      <c r="A4071" s="45" t="str">
        <f ca="1">IF($H4071="","",INDEX([1]NKC!$A$10:$A$5007,$H4071))</f>
        <v/>
      </c>
      <c r="B4071" s="46" t="str">
        <f ca="1">IF($H4071="","",INDEX([1]NKC!$B$10:$B$5007,$H4071))</f>
        <v/>
      </c>
      <c r="C4071" s="47" t="str">
        <f ca="1">IF($H4071="","",INDEX([1]NKC!$C$10:$C$5007,$H4071))</f>
        <v/>
      </c>
      <c r="D4071" s="48" t="str">
        <f ca="1">IF(IF($H4071="","",INDEX([1]NKC!$D$10:$D$5007,$H4071))=$C$8,IF($H4071="","",INDEX([1]NKC!$E$10:$E$5007,$H4071)),IF($H4071="","",INDEX([1]NKC!$D$10:$D$5007,$H4071)))</f>
        <v/>
      </c>
      <c r="E4071" s="49" t="str">
        <f ca="1">IF(IF($H4071="","",INDEX([1]NKC!$E$10:$E$5007,$H4071))=$C$8,"",IF($H4071="","",INDEX([1]NKC!$F$10:$F$5007,$H4071)))</f>
        <v/>
      </c>
      <c r="F4071" s="55" t="str">
        <f ca="1">IF(IF($H4071="","",INDEX([1]NKC!$D$10:$D$5007,$H4071))=$C$8,"",IF($H4071="","",INDEX([1]NKC!$F$10:$F$5007,$H4071)))</f>
        <v/>
      </c>
      <c r="G4071" s="50">
        <f ca="1">IF(SUM(E4071:F4071)=0,0,$G$11+SUM(E$12:$E4071)-SUM(F$12:$F4071))</f>
        <v>0</v>
      </c>
      <c r="H4071" s="51" t="str">
        <f ca="1">IF(IF(TYPE(MATCH($C$8,OFFSET([1]NKC!$D$10,H4070,0):'[1]NKC'!$D$5007,0)+H4070)=16,"",MATCH($C$8,OFFSET([1]NKC!$D$10,H4070,0):'[1]NKC'!$D$5007,0)+H4070)&lt;IF(TYPE(MATCH($C$8,OFFSET([1]NKC!$E$10,H4070,0):'[1]NKC'!$E$5007,0)+H4070)=16,"",MATCH($C$8,OFFSET([1]NKC!$E$10,H4070,0):'[1]NKC'!$E$5007,0)+H4070),IF(TYPE(MATCH($C$8,OFFSET([1]NKC!$D$10,H4070,0):'[1]NKC'!$D$5007,0)+H4070)=16,"",MATCH($C$8,OFFSET([1]NKC!$D$10,H4070,0):'[1]NKC'!$D$5007,0)+H4070),IF(TYPE(MATCH($C$8,OFFSET([1]NKC!$E$10,H4070,0):'[1]NKC'!$E$5007,0)+H4070)=16,"",MATCH($C$8,OFFSET([1]NKC!$E$10,H4070,0):'[1]NKC'!$E$5007,0)+H4070))</f>
        <v/>
      </c>
    </row>
    <row r="4072" spans="1:8" s="52" customFormat="1" ht="14.25" hidden="1">
      <c r="A4072" s="45" t="str">
        <f ca="1">IF($H4072="","",INDEX([1]NKC!$A$10:$A$5007,$H4072))</f>
        <v/>
      </c>
      <c r="B4072" s="46" t="str">
        <f ca="1">IF($H4072="","",INDEX([1]NKC!$B$10:$B$5007,$H4072))</f>
        <v/>
      </c>
      <c r="C4072" s="47" t="str">
        <f ca="1">IF($H4072="","",INDEX([1]NKC!$C$10:$C$5007,$H4072))</f>
        <v/>
      </c>
      <c r="D4072" s="48" t="str">
        <f ca="1">IF(IF($H4072="","",INDEX([1]NKC!$D$10:$D$5007,$H4072))=$C$8,IF($H4072="","",INDEX([1]NKC!$E$10:$E$5007,$H4072)),IF($H4072="","",INDEX([1]NKC!$D$10:$D$5007,$H4072)))</f>
        <v/>
      </c>
      <c r="E4072" s="49" t="str">
        <f ca="1">IF(IF($H4072="","",INDEX([1]NKC!$E$10:$E$5007,$H4072))=$C$8,"",IF($H4072="","",INDEX([1]NKC!$F$10:$F$5007,$H4072)))</f>
        <v/>
      </c>
      <c r="F4072" s="55" t="str">
        <f ca="1">IF(IF($H4072="","",INDEX([1]NKC!$D$10:$D$5007,$H4072))=$C$8,"",IF($H4072="","",INDEX([1]NKC!$F$10:$F$5007,$H4072)))</f>
        <v/>
      </c>
      <c r="G4072" s="50">
        <f ca="1">IF(SUM(E4072:F4072)=0,0,$G$11+SUM(E$12:$E4072)-SUM(F$12:$F4072))</f>
        <v>0</v>
      </c>
      <c r="H4072" s="51" t="str">
        <f ca="1">IF(IF(TYPE(MATCH($C$8,OFFSET([1]NKC!$D$10,H4071,0):'[1]NKC'!$D$5007,0)+H4071)=16,"",MATCH($C$8,OFFSET([1]NKC!$D$10,H4071,0):'[1]NKC'!$D$5007,0)+H4071)&lt;IF(TYPE(MATCH($C$8,OFFSET([1]NKC!$E$10,H4071,0):'[1]NKC'!$E$5007,0)+H4071)=16,"",MATCH($C$8,OFFSET([1]NKC!$E$10,H4071,0):'[1]NKC'!$E$5007,0)+H4071),IF(TYPE(MATCH($C$8,OFFSET([1]NKC!$D$10,H4071,0):'[1]NKC'!$D$5007,0)+H4071)=16,"",MATCH($C$8,OFFSET([1]NKC!$D$10,H4071,0):'[1]NKC'!$D$5007,0)+H4071),IF(TYPE(MATCH($C$8,OFFSET([1]NKC!$E$10,H4071,0):'[1]NKC'!$E$5007,0)+H4071)=16,"",MATCH($C$8,OFFSET([1]NKC!$E$10,H4071,0):'[1]NKC'!$E$5007,0)+H4071))</f>
        <v/>
      </c>
    </row>
    <row r="4073" spans="1:8" s="52" customFormat="1" ht="14.25" hidden="1">
      <c r="A4073" s="45" t="str">
        <f ca="1">IF($H4073="","",INDEX([1]NKC!$A$10:$A$5007,$H4073))</f>
        <v/>
      </c>
      <c r="B4073" s="46" t="str">
        <f ca="1">IF($H4073="","",INDEX([1]NKC!$B$10:$B$5007,$H4073))</f>
        <v/>
      </c>
      <c r="C4073" s="47" t="str">
        <f ca="1">IF($H4073="","",INDEX([1]NKC!$C$10:$C$5007,$H4073))</f>
        <v/>
      </c>
      <c r="D4073" s="48" t="str">
        <f ca="1">IF(IF($H4073="","",INDEX([1]NKC!$D$10:$D$5007,$H4073))=$C$8,IF($H4073="","",INDEX([1]NKC!$E$10:$E$5007,$H4073)),IF($H4073="","",INDEX([1]NKC!$D$10:$D$5007,$H4073)))</f>
        <v/>
      </c>
      <c r="E4073" s="49" t="str">
        <f ca="1">IF(IF($H4073="","",INDEX([1]NKC!$E$10:$E$5007,$H4073))=$C$8,"",IF($H4073="","",INDEX([1]NKC!$F$10:$F$5007,$H4073)))</f>
        <v/>
      </c>
      <c r="F4073" s="55" t="str">
        <f ca="1">IF(IF($H4073="","",INDEX([1]NKC!$D$10:$D$5007,$H4073))=$C$8,"",IF($H4073="","",INDEX([1]NKC!$F$10:$F$5007,$H4073)))</f>
        <v/>
      </c>
      <c r="G4073" s="50">
        <f ca="1">IF(SUM(E4073:F4073)=0,0,$G$11+SUM(E$12:$E4073)-SUM(F$12:$F4073))</f>
        <v>0</v>
      </c>
      <c r="H4073" s="51" t="str">
        <f ca="1">IF(IF(TYPE(MATCH($C$8,OFFSET([1]NKC!$D$10,H4072,0):'[1]NKC'!$D$5007,0)+H4072)=16,"",MATCH($C$8,OFFSET([1]NKC!$D$10,H4072,0):'[1]NKC'!$D$5007,0)+H4072)&lt;IF(TYPE(MATCH($C$8,OFFSET([1]NKC!$E$10,H4072,0):'[1]NKC'!$E$5007,0)+H4072)=16,"",MATCH($C$8,OFFSET([1]NKC!$E$10,H4072,0):'[1]NKC'!$E$5007,0)+H4072),IF(TYPE(MATCH($C$8,OFFSET([1]NKC!$D$10,H4072,0):'[1]NKC'!$D$5007,0)+H4072)=16,"",MATCH($C$8,OFFSET([1]NKC!$D$10,H4072,0):'[1]NKC'!$D$5007,0)+H4072),IF(TYPE(MATCH($C$8,OFFSET([1]NKC!$E$10,H4072,0):'[1]NKC'!$E$5007,0)+H4072)=16,"",MATCH($C$8,OFFSET([1]NKC!$E$10,H4072,0):'[1]NKC'!$E$5007,0)+H4072))</f>
        <v/>
      </c>
    </row>
    <row r="4074" spans="1:8" s="52" customFormat="1" ht="14.25" hidden="1">
      <c r="A4074" s="45" t="str">
        <f ca="1">IF($H4074="","",INDEX([1]NKC!$A$10:$A$5007,$H4074))</f>
        <v/>
      </c>
      <c r="B4074" s="46" t="str">
        <f ca="1">IF($H4074="","",INDEX([1]NKC!$B$10:$B$5007,$H4074))</f>
        <v/>
      </c>
      <c r="C4074" s="47" t="str">
        <f ca="1">IF($H4074="","",INDEX([1]NKC!$C$10:$C$5007,$H4074))</f>
        <v/>
      </c>
      <c r="D4074" s="48" t="str">
        <f ca="1">IF(IF($H4074="","",INDEX([1]NKC!$D$10:$D$5007,$H4074))=$C$8,IF($H4074="","",INDEX([1]NKC!$E$10:$E$5007,$H4074)),IF($H4074="","",INDEX([1]NKC!$D$10:$D$5007,$H4074)))</f>
        <v/>
      </c>
      <c r="E4074" s="49" t="str">
        <f ca="1">IF(IF($H4074="","",INDEX([1]NKC!$E$10:$E$5007,$H4074))=$C$8,"",IF($H4074="","",INDEX([1]NKC!$F$10:$F$5007,$H4074)))</f>
        <v/>
      </c>
      <c r="F4074" s="55" t="str">
        <f ca="1">IF(IF($H4074="","",INDEX([1]NKC!$D$10:$D$5007,$H4074))=$C$8,"",IF($H4074="","",INDEX([1]NKC!$F$10:$F$5007,$H4074)))</f>
        <v/>
      </c>
      <c r="G4074" s="50">
        <f ca="1">IF(SUM(E4074:F4074)=0,0,$G$11+SUM(E$12:$E4074)-SUM(F$12:$F4074))</f>
        <v>0</v>
      </c>
      <c r="H4074" s="51" t="str">
        <f ca="1">IF(IF(TYPE(MATCH($C$8,OFFSET([1]NKC!$D$10,H4073,0):'[1]NKC'!$D$5007,0)+H4073)=16,"",MATCH($C$8,OFFSET([1]NKC!$D$10,H4073,0):'[1]NKC'!$D$5007,0)+H4073)&lt;IF(TYPE(MATCH($C$8,OFFSET([1]NKC!$E$10,H4073,0):'[1]NKC'!$E$5007,0)+H4073)=16,"",MATCH($C$8,OFFSET([1]NKC!$E$10,H4073,0):'[1]NKC'!$E$5007,0)+H4073),IF(TYPE(MATCH($C$8,OFFSET([1]NKC!$D$10,H4073,0):'[1]NKC'!$D$5007,0)+H4073)=16,"",MATCH($C$8,OFFSET([1]NKC!$D$10,H4073,0):'[1]NKC'!$D$5007,0)+H4073),IF(TYPE(MATCH($C$8,OFFSET([1]NKC!$E$10,H4073,0):'[1]NKC'!$E$5007,0)+H4073)=16,"",MATCH($C$8,OFFSET([1]NKC!$E$10,H4073,0):'[1]NKC'!$E$5007,0)+H4073))</f>
        <v/>
      </c>
    </row>
    <row r="4075" spans="1:8" s="52" customFormat="1" ht="14.25" hidden="1">
      <c r="A4075" s="45" t="str">
        <f ca="1">IF($H4075="","",INDEX([1]NKC!$A$10:$A$5007,$H4075))</f>
        <v/>
      </c>
      <c r="B4075" s="46" t="str">
        <f ca="1">IF($H4075="","",INDEX([1]NKC!$B$10:$B$5007,$H4075))</f>
        <v/>
      </c>
      <c r="C4075" s="47" t="str">
        <f ca="1">IF($H4075="","",INDEX([1]NKC!$C$10:$C$5007,$H4075))</f>
        <v/>
      </c>
      <c r="D4075" s="48" t="str">
        <f ca="1">IF(IF($H4075="","",INDEX([1]NKC!$D$10:$D$5007,$H4075))=$C$8,IF($H4075="","",INDEX([1]NKC!$E$10:$E$5007,$H4075)),IF($H4075="","",INDEX([1]NKC!$D$10:$D$5007,$H4075)))</f>
        <v/>
      </c>
      <c r="E4075" s="49" t="str">
        <f ca="1">IF(IF($H4075="","",INDEX([1]NKC!$E$10:$E$5007,$H4075))=$C$8,"",IF($H4075="","",INDEX([1]NKC!$F$10:$F$5007,$H4075)))</f>
        <v/>
      </c>
      <c r="F4075" s="55" t="str">
        <f ca="1">IF(IF($H4075="","",INDEX([1]NKC!$D$10:$D$5007,$H4075))=$C$8,"",IF($H4075="","",INDEX([1]NKC!$F$10:$F$5007,$H4075)))</f>
        <v/>
      </c>
      <c r="G4075" s="50">
        <f ca="1">IF(SUM(E4075:F4075)=0,0,$G$11+SUM(E$12:$E4075)-SUM(F$12:$F4075))</f>
        <v>0</v>
      </c>
      <c r="H4075" s="51" t="str">
        <f ca="1">IF(IF(TYPE(MATCH($C$8,OFFSET([1]NKC!$D$10,H4074,0):'[1]NKC'!$D$5007,0)+H4074)=16,"",MATCH($C$8,OFFSET([1]NKC!$D$10,H4074,0):'[1]NKC'!$D$5007,0)+H4074)&lt;IF(TYPE(MATCH($C$8,OFFSET([1]NKC!$E$10,H4074,0):'[1]NKC'!$E$5007,0)+H4074)=16,"",MATCH($C$8,OFFSET([1]NKC!$E$10,H4074,0):'[1]NKC'!$E$5007,0)+H4074),IF(TYPE(MATCH($C$8,OFFSET([1]NKC!$D$10,H4074,0):'[1]NKC'!$D$5007,0)+H4074)=16,"",MATCH($C$8,OFFSET([1]NKC!$D$10,H4074,0):'[1]NKC'!$D$5007,0)+H4074),IF(TYPE(MATCH($C$8,OFFSET([1]NKC!$E$10,H4074,0):'[1]NKC'!$E$5007,0)+H4074)=16,"",MATCH($C$8,OFFSET([1]NKC!$E$10,H4074,0):'[1]NKC'!$E$5007,0)+H4074))</f>
        <v/>
      </c>
    </row>
    <row r="4076" spans="1:8" s="52" customFormat="1" ht="14.25" hidden="1">
      <c r="A4076" s="45" t="str">
        <f ca="1">IF($H4076="","",INDEX([1]NKC!$A$10:$A$5007,$H4076))</f>
        <v/>
      </c>
      <c r="B4076" s="46" t="str">
        <f ca="1">IF($H4076="","",INDEX([1]NKC!$B$10:$B$5007,$H4076))</f>
        <v/>
      </c>
      <c r="C4076" s="47" t="str">
        <f ca="1">IF($H4076="","",INDEX([1]NKC!$C$10:$C$5007,$H4076))</f>
        <v/>
      </c>
      <c r="D4076" s="48" t="str">
        <f ca="1">IF(IF($H4076="","",INDEX([1]NKC!$D$10:$D$5007,$H4076))=$C$8,IF($H4076="","",INDEX([1]NKC!$E$10:$E$5007,$H4076)),IF($H4076="","",INDEX([1]NKC!$D$10:$D$5007,$H4076)))</f>
        <v/>
      </c>
      <c r="E4076" s="49" t="str">
        <f ca="1">IF(IF($H4076="","",INDEX([1]NKC!$E$10:$E$5007,$H4076))=$C$8,"",IF($H4076="","",INDEX([1]NKC!$F$10:$F$5007,$H4076)))</f>
        <v/>
      </c>
      <c r="F4076" s="55" t="str">
        <f ca="1">IF(IF($H4076="","",INDEX([1]NKC!$D$10:$D$5007,$H4076))=$C$8,"",IF($H4076="","",INDEX([1]NKC!$F$10:$F$5007,$H4076)))</f>
        <v/>
      </c>
      <c r="G4076" s="50">
        <f ca="1">IF(SUM(E4076:F4076)=0,0,$G$11+SUM(E$12:$E4076)-SUM(F$12:$F4076))</f>
        <v>0</v>
      </c>
      <c r="H4076" s="51" t="str">
        <f ca="1">IF(IF(TYPE(MATCH($C$8,OFFSET([1]NKC!$D$10,H4075,0):'[1]NKC'!$D$5007,0)+H4075)=16,"",MATCH($C$8,OFFSET([1]NKC!$D$10,H4075,0):'[1]NKC'!$D$5007,0)+H4075)&lt;IF(TYPE(MATCH($C$8,OFFSET([1]NKC!$E$10,H4075,0):'[1]NKC'!$E$5007,0)+H4075)=16,"",MATCH($C$8,OFFSET([1]NKC!$E$10,H4075,0):'[1]NKC'!$E$5007,0)+H4075),IF(TYPE(MATCH($C$8,OFFSET([1]NKC!$D$10,H4075,0):'[1]NKC'!$D$5007,0)+H4075)=16,"",MATCH($C$8,OFFSET([1]NKC!$D$10,H4075,0):'[1]NKC'!$D$5007,0)+H4075),IF(TYPE(MATCH($C$8,OFFSET([1]NKC!$E$10,H4075,0):'[1]NKC'!$E$5007,0)+H4075)=16,"",MATCH($C$8,OFFSET([1]NKC!$E$10,H4075,0):'[1]NKC'!$E$5007,0)+H4075))</f>
        <v/>
      </c>
    </row>
    <row r="4077" spans="1:8" s="52" customFormat="1" ht="14.25" hidden="1">
      <c r="A4077" s="45" t="str">
        <f ca="1">IF($H4077="","",INDEX([1]NKC!$A$10:$A$5007,$H4077))</f>
        <v/>
      </c>
      <c r="B4077" s="46" t="str">
        <f ca="1">IF($H4077="","",INDEX([1]NKC!$B$10:$B$5007,$H4077))</f>
        <v/>
      </c>
      <c r="C4077" s="47" t="str">
        <f ca="1">IF($H4077="","",INDEX([1]NKC!$C$10:$C$5007,$H4077))</f>
        <v/>
      </c>
      <c r="D4077" s="48" t="str">
        <f ca="1">IF(IF($H4077="","",INDEX([1]NKC!$D$10:$D$5007,$H4077))=$C$8,IF($H4077="","",INDEX([1]NKC!$E$10:$E$5007,$H4077)),IF($H4077="","",INDEX([1]NKC!$D$10:$D$5007,$H4077)))</f>
        <v/>
      </c>
      <c r="E4077" s="49" t="str">
        <f ca="1">IF(IF($H4077="","",INDEX([1]NKC!$E$10:$E$5007,$H4077))=$C$8,"",IF($H4077="","",INDEX([1]NKC!$F$10:$F$5007,$H4077)))</f>
        <v/>
      </c>
      <c r="F4077" s="55" t="str">
        <f ca="1">IF(IF($H4077="","",INDEX([1]NKC!$D$10:$D$5007,$H4077))=$C$8,"",IF($H4077="","",INDEX([1]NKC!$F$10:$F$5007,$H4077)))</f>
        <v/>
      </c>
      <c r="G4077" s="50">
        <f ca="1">IF(SUM(E4077:F4077)=0,0,$G$11+SUM(E$12:$E4077)-SUM(F$12:$F4077))</f>
        <v>0</v>
      </c>
      <c r="H4077" s="51" t="str">
        <f ca="1">IF(IF(TYPE(MATCH($C$8,OFFSET([1]NKC!$D$10,H4076,0):'[1]NKC'!$D$5007,0)+H4076)=16,"",MATCH($C$8,OFFSET([1]NKC!$D$10,H4076,0):'[1]NKC'!$D$5007,0)+H4076)&lt;IF(TYPE(MATCH($C$8,OFFSET([1]NKC!$E$10,H4076,0):'[1]NKC'!$E$5007,0)+H4076)=16,"",MATCH($C$8,OFFSET([1]NKC!$E$10,H4076,0):'[1]NKC'!$E$5007,0)+H4076),IF(TYPE(MATCH($C$8,OFFSET([1]NKC!$D$10,H4076,0):'[1]NKC'!$D$5007,0)+H4076)=16,"",MATCH($C$8,OFFSET([1]NKC!$D$10,H4076,0):'[1]NKC'!$D$5007,0)+H4076),IF(TYPE(MATCH($C$8,OFFSET([1]NKC!$E$10,H4076,0):'[1]NKC'!$E$5007,0)+H4076)=16,"",MATCH($C$8,OFFSET([1]NKC!$E$10,H4076,0):'[1]NKC'!$E$5007,0)+H4076))</f>
        <v/>
      </c>
    </row>
    <row r="4078" spans="1:8" s="52" customFormat="1" ht="14.25" hidden="1">
      <c r="A4078" s="45" t="str">
        <f ca="1">IF($H4078="","",INDEX([1]NKC!$A$10:$A$5007,$H4078))</f>
        <v/>
      </c>
      <c r="B4078" s="46" t="str">
        <f ca="1">IF($H4078="","",INDEX([1]NKC!$B$10:$B$5007,$H4078))</f>
        <v/>
      </c>
      <c r="C4078" s="47" t="str">
        <f ca="1">IF($H4078="","",INDEX([1]NKC!$C$10:$C$5007,$H4078))</f>
        <v/>
      </c>
      <c r="D4078" s="48" t="str">
        <f ca="1">IF(IF($H4078="","",INDEX([1]NKC!$D$10:$D$5007,$H4078))=$C$8,IF($H4078="","",INDEX([1]NKC!$E$10:$E$5007,$H4078)),IF($H4078="","",INDEX([1]NKC!$D$10:$D$5007,$H4078)))</f>
        <v/>
      </c>
      <c r="E4078" s="49" t="str">
        <f ca="1">IF(IF($H4078="","",INDEX([1]NKC!$E$10:$E$5007,$H4078))=$C$8,"",IF($H4078="","",INDEX([1]NKC!$F$10:$F$5007,$H4078)))</f>
        <v/>
      </c>
      <c r="F4078" s="55" t="str">
        <f ca="1">IF(IF($H4078="","",INDEX([1]NKC!$D$10:$D$5007,$H4078))=$C$8,"",IF($H4078="","",INDEX([1]NKC!$F$10:$F$5007,$H4078)))</f>
        <v/>
      </c>
      <c r="G4078" s="50">
        <f ca="1">IF(SUM(E4078:F4078)=0,0,$G$11+SUM(E$12:$E4078)-SUM(F$12:$F4078))</f>
        <v>0</v>
      </c>
      <c r="H4078" s="51" t="str">
        <f ca="1">IF(IF(TYPE(MATCH($C$8,OFFSET([1]NKC!$D$10,H4077,0):'[1]NKC'!$D$5007,0)+H4077)=16,"",MATCH($C$8,OFFSET([1]NKC!$D$10,H4077,0):'[1]NKC'!$D$5007,0)+H4077)&lt;IF(TYPE(MATCH($C$8,OFFSET([1]NKC!$E$10,H4077,0):'[1]NKC'!$E$5007,0)+H4077)=16,"",MATCH($C$8,OFFSET([1]NKC!$E$10,H4077,0):'[1]NKC'!$E$5007,0)+H4077),IF(TYPE(MATCH($C$8,OFFSET([1]NKC!$D$10,H4077,0):'[1]NKC'!$D$5007,0)+H4077)=16,"",MATCH($C$8,OFFSET([1]NKC!$D$10,H4077,0):'[1]NKC'!$D$5007,0)+H4077),IF(TYPE(MATCH($C$8,OFFSET([1]NKC!$E$10,H4077,0):'[1]NKC'!$E$5007,0)+H4077)=16,"",MATCH($C$8,OFFSET([1]NKC!$E$10,H4077,0):'[1]NKC'!$E$5007,0)+H4077))</f>
        <v/>
      </c>
    </row>
    <row r="4079" spans="1:8" s="52" customFormat="1" ht="14.25" hidden="1">
      <c r="A4079" s="45" t="str">
        <f ca="1">IF($H4079="","",INDEX([1]NKC!$A$10:$A$5007,$H4079))</f>
        <v/>
      </c>
      <c r="B4079" s="46" t="str">
        <f ca="1">IF($H4079="","",INDEX([1]NKC!$B$10:$B$5007,$H4079))</f>
        <v/>
      </c>
      <c r="C4079" s="47" t="str">
        <f ca="1">IF($H4079="","",INDEX([1]NKC!$C$10:$C$5007,$H4079))</f>
        <v/>
      </c>
      <c r="D4079" s="48" t="str">
        <f ca="1">IF(IF($H4079="","",INDEX([1]NKC!$D$10:$D$5007,$H4079))=$C$8,IF($H4079="","",INDEX([1]NKC!$E$10:$E$5007,$H4079)),IF($H4079="","",INDEX([1]NKC!$D$10:$D$5007,$H4079)))</f>
        <v/>
      </c>
      <c r="E4079" s="49" t="str">
        <f ca="1">IF(IF($H4079="","",INDEX([1]NKC!$E$10:$E$5007,$H4079))=$C$8,"",IF($H4079="","",INDEX([1]NKC!$F$10:$F$5007,$H4079)))</f>
        <v/>
      </c>
      <c r="F4079" s="55" t="str">
        <f ca="1">IF(IF($H4079="","",INDEX([1]NKC!$D$10:$D$5007,$H4079))=$C$8,"",IF($H4079="","",INDEX([1]NKC!$F$10:$F$5007,$H4079)))</f>
        <v/>
      </c>
      <c r="G4079" s="50">
        <f ca="1">IF(SUM(E4079:F4079)=0,0,$G$11+SUM(E$12:$E4079)-SUM(F$12:$F4079))</f>
        <v>0</v>
      </c>
      <c r="H4079" s="51" t="str">
        <f ca="1">IF(IF(TYPE(MATCH($C$8,OFFSET([1]NKC!$D$10,H4078,0):'[1]NKC'!$D$5007,0)+H4078)=16,"",MATCH($C$8,OFFSET([1]NKC!$D$10,H4078,0):'[1]NKC'!$D$5007,0)+H4078)&lt;IF(TYPE(MATCH($C$8,OFFSET([1]NKC!$E$10,H4078,0):'[1]NKC'!$E$5007,0)+H4078)=16,"",MATCH($C$8,OFFSET([1]NKC!$E$10,H4078,0):'[1]NKC'!$E$5007,0)+H4078),IF(TYPE(MATCH($C$8,OFFSET([1]NKC!$D$10,H4078,0):'[1]NKC'!$D$5007,0)+H4078)=16,"",MATCH($C$8,OFFSET([1]NKC!$D$10,H4078,0):'[1]NKC'!$D$5007,0)+H4078),IF(TYPE(MATCH($C$8,OFFSET([1]NKC!$E$10,H4078,0):'[1]NKC'!$E$5007,0)+H4078)=16,"",MATCH($C$8,OFFSET([1]NKC!$E$10,H4078,0):'[1]NKC'!$E$5007,0)+H4078))</f>
        <v/>
      </c>
    </row>
    <row r="4080" spans="1:8" s="52" customFormat="1" ht="14.25" hidden="1">
      <c r="A4080" s="45" t="str">
        <f ca="1">IF($H4080="","",INDEX([1]NKC!$A$10:$A$5007,$H4080))</f>
        <v/>
      </c>
      <c r="B4080" s="46" t="str">
        <f ca="1">IF($H4080="","",INDEX([1]NKC!$B$10:$B$5007,$H4080))</f>
        <v/>
      </c>
      <c r="C4080" s="47" t="str">
        <f ca="1">IF($H4080="","",INDEX([1]NKC!$C$10:$C$5007,$H4080))</f>
        <v/>
      </c>
      <c r="D4080" s="48" t="str">
        <f ca="1">IF(IF($H4080="","",INDEX([1]NKC!$D$10:$D$5007,$H4080))=$C$8,IF($H4080="","",INDEX([1]NKC!$E$10:$E$5007,$H4080)),IF($H4080="","",INDEX([1]NKC!$D$10:$D$5007,$H4080)))</f>
        <v/>
      </c>
      <c r="E4080" s="49" t="str">
        <f ca="1">IF(IF($H4080="","",INDEX([1]NKC!$E$10:$E$5007,$H4080))=$C$8,"",IF($H4080="","",INDEX([1]NKC!$F$10:$F$5007,$H4080)))</f>
        <v/>
      </c>
      <c r="F4080" s="55" t="str">
        <f ca="1">IF(IF($H4080="","",INDEX([1]NKC!$D$10:$D$5007,$H4080))=$C$8,"",IF($H4080="","",INDEX([1]NKC!$F$10:$F$5007,$H4080)))</f>
        <v/>
      </c>
      <c r="G4080" s="50">
        <f ca="1">IF(SUM(E4080:F4080)=0,0,$G$11+SUM(E$12:$E4080)-SUM(F$12:$F4080))</f>
        <v>0</v>
      </c>
      <c r="H4080" s="51" t="str">
        <f ca="1">IF(IF(TYPE(MATCH($C$8,OFFSET([1]NKC!$D$10,H4079,0):'[1]NKC'!$D$5007,0)+H4079)=16,"",MATCH($C$8,OFFSET([1]NKC!$D$10,H4079,0):'[1]NKC'!$D$5007,0)+H4079)&lt;IF(TYPE(MATCH($C$8,OFFSET([1]NKC!$E$10,H4079,0):'[1]NKC'!$E$5007,0)+H4079)=16,"",MATCH($C$8,OFFSET([1]NKC!$E$10,H4079,0):'[1]NKC'!$E$5007,0)+H4079),IF(TYPE(MATCH($C$8,OFFSET([1]NKC!$D$10,H4079,0):'[1]NKC'!$D$5007,0)+H4079)=16,"",MATCH($C$8,OFFSET([1]NKC!$D$10,H4079,0):'[1]NKC'!$D$5007,0)+H4079),IF(TYPE(MATCH($C$8,OFFSET([1]NKC!$E$10,H4079,0):'[1]NKC'!$E$5007,0)+H4079)=16,"",MATCH($C$8,OFFSET([1]NKC!$E$10,H4079,0):'[1]NKC'!$E$5007,0)+H4079))</f>
        <v/>
      </c>
    </row>
    <row r="4081" spans="1:8" s="52" customFormat="1" ht="14.25" hidden="1">
      <c r="A4081" s="45" t="str">
        <f ca="1">IF($H4081="","",INDEX([1]NKC!$A$10:$A$5007,$H4081))</f>
        <v/>
      </c>
      <c r="B4081" s="46" t="str">
        <f ca="1">IF($H4081="","",INDEX([1]NKC!$B$10:$B$5007,$H4081))</f>
        <v/>
      </c>
      <c r="C4081" s="47" t="str">
        <f ca="1">IF($H4081="","",INDEX([1]NKC!$C$10:$C$5007,$H4081))</f>
        <v/>
      </c>
      <c r="D4081" s="48" t="str">
        <f ca="1">IF(IF($H4081="","",INDEX([1]NKC!$D$10:$D$5007,$H4081))=$C$8,IF($H4081="","",INDEX([1]NKC!$E$10:$E$5007,$H4081)),IF($H4081="","",INDEX([1]NKC!$D$10:$D$5007,$H4081)))</f>
        <v/>
      </c>
      <c r="E4081" s="49" t="str">
        <f ca="1">IF(IF($H4081="","",INDEX([1]NKC!$E$10:$E$5007,$H4081))=$C$8,"",IF($H4081="","",INDEX([1]NKC!$F$10:$F$5007,$H4081)))</f>
        <v/>
      </c>
      <c r="F4081" s="55" t="str">
        <f ca="1">IF(IF($H4081="","",INDEX([1]NKC!$D$10:$D$5007,$H4081))=$C$8,"",IF($H4081="","",INDEX([1]NKC!$F$10:$F$5007,$H4081)))</f>
        <v/>
      </c>
      <c r="G4081" s="50">
        <f ca="1">IF(SUM(E4081:F4081)=0,0,$G$11+SUM(E$12:$E4081)-SUM(F$12:$F4081))</f>
        <v>0</v>
      </c>
      <c r="H4081" s="51" t="str">
        <f ca="1">IF(IF(TYPE(MATCH($C$8,OFFSET([1]NKC!$D$10,H4080,0):'[1]NKC'!$D$5007,0)+H4080)=16,"",MATCH($C$8,OFFSET([1]NKC!$D$10,H4080,0):'[1]NKC'!$D$5007,0)+H4080)&lt;IF(TYPE(MATCH($C$8,OFFSET([1]NKC!$E$10,H4080,0):'[1]NKC'!$E$5007,0)+H4080)=16,"",MATCH($C$8,OFFSET([1]NKC!$E$10,H4080,0):'[1]NKC'!$E$5007,0)+H4080),IF(TYPE(MATCH($C$8,OFFSET([1]NKC!$D$10,H4080,0):'[1]NKC'!$D$5007,0)+H4080)=16,"",MATCH($C$8,OFFSET([1]NKC!$D$10,H4080,0):'[1]NKC'!$D$5007,0)+H4080),IF(TYPE(MATCH($C$8,OFFSET([1]NKC!$E$10,H4080,0):'[1]NKC'!$E$5007,0)+H4080)=16,"",MATCH($C$8,OFFSET([1]NKC!$E$10,H4080,0):'[1]NKC'!$E$5007,0)+H4080))</f>
        <v/>
      </c>
    </row>
    <row r="4082" spans="1:8" s="52" customFormat="1" ht="14.25" hidden="1">
      <c r="A4082" s="45" t="str">
        <f ca="1">IF($H4082="","",INDEX([1]NKC!$A$10:$A$5007,$H4082))</f>
        <v/>
      </c>
      <c r="B4082" s="46" t="str">
        <f ca="1">IF($H4082="","",INDEX([1]NKC!$B$10:$B$5007,$H4082))</f>
        <v/>
      </c>
      <c r="C4082" s="47" t="str">
        <f ca="1">IF($H4082="","",INDEX([1]NKC!$C$10:$C$5007,$H4082))</f>
        <v/>
      </c>
      <c r="D4082" s="48" t="str">
        <f ca="1">IF(IF($H4082="","",INDEX([1]NKC!$D$10:$D$5007,$H4082))=$C$8,IF($H4082="","",INDEX([1]NKC!$E$10:$E$5007,$H4082)),IF($H4082="","",INDEX([1]NKC!$D$10:$D$5007,$H4082)))</f>
        <v/>
      </c>
      <c r="E4082" s="49" t="str">
        <f ca="1">IF(IF($H4082="","",INDEX([1]NKC!$E$10:$E$5007,$H4082))=$C$8,"",IF($H4082="","",INDEX([1]NKC!$F$10:$F$5007,$H4082)))</f>
        <v/>
      </c>
      <c r="F4082" s="55" t="str">
        <f ca="1">IF(IF($H4082="","",INDEX([1]NKC!$D$10:$D$5007,$H4082))=$C$8,"",IF($H4082="","",INDEX([1]NKC!$F$10:$F$5007,$H4082)))</f>
        <v/>
      </c>
      <c r="G4082" s="50">
        <f ca="1">IF(SUM(E4082:F4082)=0,0,$G$11+SUM(E$12:$E4082)-SUM(F$12:$F4082))</f>
        <v>0</v>
      </c>
      <c r="H4082" s="51" t="str">
        <f ca="1">IF(IF(TYPE(MATCH($C$8,OFFSET([1]NKC!$D$10,H4081,0):'[1]NKC'!$D$5007,0)+H4081)=16,"",MATCH($C$8,OFFSET([1]NKC!$D$10,H4081,0):'[1]NKC'!$D$5007,0)+H4081)&lt;IF(TYPE(MATCH($C$8,OFFSET([1]NKC!$E$10,H4081,0):'[1]NKC'!$E$5007,0)+H4081)=16,"",MATCH($C$8,OFFSET([1]NKC!$E$10,H4081,0):'[1]NKC'!$E$5007,0)+H4081),IF(TYPE(MATCH($C$8,OFFSET([1]NKC!$D$10,H4081,0):'[1]NKC'!$D$5007,0)+H4081)=16,"",MATCH($C$8,OFFSET([1]NKC!$D$10,H4081,0):'[1]NKC'!$D$5007,0)+H4081),IF(TYPE(MATCH($C$8,OFFSET([1]NKC!$E$10,H4081,0):'[1]NKC'!$E$5007,0)+H4081)=16,"",MATCH($C$8,OFFSET([1]NKC!$E$10,H4081,0):'[1]NKC'!$E$5007,0)+H4081))</f>
        <v/>
      </c>
    </row>
    <row r="4083" spans="1:8" s="52" customFormat="1" ht="14.25" hidden="1">
      <c r="A4083" s="45" t="str">
        <f ca="1">IF($H4083="","",INDEX([1]NKC!$A$10:$A$5007,$H4083))</f>
        <v/>
      </c>
      <c r="B4083" s="46" t="str">
        <f ca="1">IF($H4083="","",INDEX([1]NKC!$B$10:$B$5007,$H4083))</f>
        <v/>
      </c>
      <c r="C4083" s="47" t="str">
        <f ca="1">IF($H4083="","",INDEX([1]NKC!$C$10:$C$5007,$H4083))</f>
        <v/>
      </c>
      <c r="D4083" s="48" t="str">
        <f ca="1">IF(IF($H4083="","",INDEX([1]NKC!$D$10:$D$5007,$H4083))=$C$8,IF($H4083="","",INDEX([1]NKC!$E$10:$E$5007,$H4083)),IF($H4083="","",INDEX([1]NKC!$D$10:$D$5007,$H4083)))</f>
        <v/>
      </c>
      <c r="E4083" s="49" t="str">
        <f ca="1">IF(IF($H4083="","",INDEX([1]NKC!$E$10:$E$5007,$H4083))=$C$8,"",IF($H4083="","",INDEX([1]NKC!$F$10:$F$5007,$H4083)))</f>
        <v/>
      </c>
      <c r="F4083" s="55" t="str">
        <f ca="1">IF(IF($H4083="","",INDEX([1]NKC!$D$10:$D$5007,$H4083))=$C$8,"",IF($H4083="","",INDEX([1]NKC!$F$10:$F$5007,$H4083)))</f>
        <v/>
      </c>
      <c r="G4083" s="50">
        <f ca="1">IF(SUM(E4083:F4083)=0,0,$G$11+SUM(E$12:$E4083)-SUM(F$12:$F4083))</f>
        <v>0</v>
      </c>
      <c r="H4083" s="51" t="str">
        <f ca="1">IF(IF(TYPE(MATCH($C$8,OFFSET([1]NKC!$D$10,H4082,0):'[1]NKC'!$D$5007,0)+H4082)=16,"",MATCH($C$8,OFFSET([1]NKC!$D$10,H4082,0):'[1]NKC'!$D$5007,0)+H4082)&lt;IF(TYPE(MATCH($C$8,OFFSET([1]NKC!$E$10,H4082,0):'[1]NKC'!$E$5007,0)+H4082)=16,"",MATCH($C$8,OFFSET([1]NKC!$E$10,H4082,0):'[1]NKC'!$E$5007,0)+H4082),IF(TYPE(MATCH($C$8,OFFSET([1]NKC!$D$10,H4082,0):'[1]NKC'!$D$5007,0)+H4082)=16,"",MATCH($C$8,OFFSET([1]NKC!$D$10,H4082,0):'[1]NKC'!$D$5007,0)+H4082),IF(TYPE(MATCH($C$8,OFFSET([1]NKC!$E$10,H4082,0):'[1]NKC'!$E$5007,0)+H4082)=16,"",MATCH($C$8,OFFSET([1]NKC!$E$10,H4082,0):'[1]NKC'!$E$5007,0)+H4082))</f>
        <v/>
      </c>
    </row>
    <row r="4084" spans="1:8" s="52" customFormat="1" ht="14.25" hidden="1">
      <c r="A4084" s="45" t="str">
        <f ca="1">IF($H4084="","",INDEX([1]NKC!$A$10:$A$5007,$H4084))</f>
        <v/>
      </c>
      <c r="B4084" s="46" t="str">
        <f ca="1">IF($H4084="","",INDEX([1]NKC!$B$10:$B$5007,$H4084))</f>
        <v/>
      </c>
      <c r="C4084" s="47" t="str">
        <f ca="1">IF($H4084="","",INDEX([1]NKC!$C$10:$C$5007,$H4084))</f>
        <v/>
      </c>
      <c r="D4084" s="48" t="str">
        <f ca="1">IF(IF($H4084="","",INDEX([1]NKC!$D$10:$D$5007,$H4084))=$C$8,IF($H4084="","",INDEX([1]NKC!$E$10:$E$5007,$H4084)),IF($H4084="","",INDEX([1]NKC!$D$10:$D$5007,$H4084)))</f>
        <v/>
      </c>
      <c r="E4084" s="49" t="str">
        <f ca="1">IF(IF($H4084="","",INDEX([1]NKC!$E$10:$E$5007,$H4084))=$C$8,"",IF($H4084="","",INDEX([1]NKC!$F$10:$F$5007,$H4084)))</f>
        <v/>
      </c>
      <c r="F4084" s="55" t="str">
        <f ca="1">IF(IF($H4084="","",INDEX([1]NKC!$D$10:$D$5007,$H4084))=$C$8,"",IF($H4084="","",INDEX([1]NKC!$F$10:$F$5007,$H4084)))</f>
        <v/>
      </c>
      <c r="G4084" s="50">
        <f ca="1">IF(SUM(E4084:F4084)=0,0,$G$11+SUM(E$12:$E4084)-SUM(F$12:$F4084))</f>
        <v>0</v>
      </c>
      <c r="H4084" s="51" t="str">
        <f ca="1">IF(IF(TYPE(MATCH($C$8,OFFSET([1]NKC!$D$10,H4083,0):'[1]NKC'!$D$5007,0)+H4083)=16,"",MATCH($C$8,OFFSET([1]NKC!$D$10,H4083,0):'[1]NKC'!$D$5007,0)+H4083)&lt;IF(TYPE(MATCH($C$8,OFFSET([1]NKC!$E$10,H4083,0):'[1]NKC'!$E$5007,0)+H4083)=16,"",MATCH($C$8,OFFSET([1]NKC!$E$10,H4083,0):'[1]NKC'!$E$5007,0)+H4083),IF(TYPE(MATCH($C$8,OFFSET([1]NKC!$D$10,H4083,0):'[1]NKC'!$D$5007,0)+H4083)=16,"",MATCH($C$8,OFFSET([1]NKC!$D$10,H4083,0):'[1]NKC'!$D$5007,0)+H4083),IF(TYPE(MATCH($C$8,OFFSET([1]NKC!$E$10,H4083,0):'[1]NKC'!$E$5007,0)+H4083)=16,"",MATCH($C$8,OFFSET([1]NKC!$E$10,H4083,0):'[1]NKC'!$E$5007,0)+H4083))</f>
        <v/>
      </c>
    </row>
    <row r="4085" spans="1:8" s="52" customFormat="1" ht="14.25" hidden="1">
      <c r="A4085" s="45" t="str">
        <f ca="1">IF($H4085="","",INDEX([1]NKC!$A$10:$A$5007,$H4085))</f>
        <v/>
      </c>
      <c r="B4085" s="46" t="str">
        <f ca="1">IF($H4085="","",INDEX([1]NKC!$B$10:$B$5007,$H4085))</f>
        <v/>
      </c>
      <c r="C4085" s="47" t="str">
        <f ca="1">IF($H4085="","",INDEX([1]NKC!$C$10:$C$5007,$H4085))</f>
        <v/>
      </c>
      <c r="D4085" s="48" t="str">
        <f ca="1">IF(IF($H4085="","",INDEX([1]NKC!$D$10:$D$5007,$H4085))=$C$8,IF($H4085="","",INDEX([1]NKC!$E$10:$E$5007,$H4085)),IF($H4085="","",INDEX([1]NKC!$D$10:$D$5007,$H4085)))</f>
        <v/>
      </c>
      <c r="E4085" s="49" t="str">
        <f ca="1">IF(IF($H4085="","",INDEX([1]NKC!$E$10:$E$5007,$H4085))=$C$8,"",IF($H4085="","",INDEX([1]NKC!$F$10:$F$5007,$H4085)))</f>
        <v/>
      </c>
      <c r="F4085" s="55" t="str">
        <f ca="1">IF(IF($H4085="","",INDEX([1]NKC!$D$10:$D$5007,$H4085))=$C$8,"",IF($H4085="","",INDEX([1]NKC!$F$10:$F$5007,$H4085)))</f>
        <v/>
      </c>
      <c r="G4085" s="50">
        <f ca="1">IF(SUM(E4085:F4085)=0,0,$G$11+SUM(E$12:$E4085)-SUM(F$12:$F4085))</f>
        <v>0</v>
      </c>
      <c r="H4085" s="51" t="str">
        <f ca="1">IF(IF(TYPE(MATCH($C$8,OFFSET([1]NKC!$D$10,H4084,0):'[1]NKC'!$D$5007,0)+H4084)=16,"",MATCH($C$8,OFFSET([1]NKC!$D$10,H4084,0):'[1]NKC'!$D$5007,0)+H4084)&lt;IF(TYPE(MATCH($C$8,OFFSET([1]NKC!$E$10,H4084,0):'[1]NKC'!$E$5007,0)+H4084)=16,"",MATCH($C$8,OFFSET([1]NKC!$E$10,H4084,0):'[1]NKC'!$E$5007,0)+H4084),IF(TYPE(MATCH($C$8,OFFSET([1]NKC!$D$10,H4084,0):'[1]NKC'!$D$5007,0)+H4084)=16,"",MATCH($C$8,OFFSET([1]NKC!$D$10,H4084,0):'[1]NKC'!$D$5007,0)+H4084),IF(TYPE(MATCH($C$8,OFFSET([1]NKC!$E$10,H4084,0):'[1]NKC'!$E$5007,0)+H4084)=16,"",MATCH($C$8,OFFSET([1]NKC!$E$10,H4084,0):'[1]NKC'!$E$5007,0)+H4084))</f>
        <v/>
      </c>
    </row>
    <row r="4086" spans="1:8" s="52" customFormat="1" ht="14.25" hidden="1">
      <c r="A4086" s="45" t="str">
        <f ca="1">IF($H4086="","",INDEX([1]NKC!$A$10:$A$5007,$H4086))</f>
        <v/>
      </c>
      <c r="B4086" s="46" t="str">
        <f ca="1">IF($H4086="","",INDEX([1]NKC!$B$10:$B$5007,$H4086))</f>
        <v/>
      </c>
      <c r="C4086" s="47" t="str">
        <f ca="1">IF($H4086="","",INDEX([1]NKC!$C$10:$C$5007,$H4086))</f>
        <v/>
      </c>
      <c r="D4086" s="48" t="str">
        <f ca="1">IF(IF($H4086="","",INDEX([1]NKC!$D$10:$D$5007,$H4086))=$C$8,IF($H4086="","",INDEX([1]NKC!$E$10:$E$5007,$H4086)),IF($H4086="","",INDEX([1]NKC!$D$10:$D$5007,$H4086)))</f>
        <v/>
      </c>
      <c r="E4086" s="49" t="str">
        <f ca="1">IF(IF($H4086="","",INDEX([1]NKC!$E$10:$E$5007,$H4086))=$C$8,"",IF($H4086="","",INDEX([1]NKC!$F$10:$F$5007,$H4086)))</f>
        <v/>
      </c>
      <c r="F4086" s="55" t="str">
        <f ca="1">IF(IF($H4086="","",INDEX([1]NKC!$D$10:$D$5007,$H4086))=$C$8,"",IF($H4086="","",INDEX([1]NKC!$F$10:$F$5007,$H4086)))</f>
        <v/>
      </c>
      <c r="G4086" s="50">
        <f ca="1">IF(SUM(E4086:F4086)=0,0,$G$11+SUM(E$12:$E4086)-SUM(F$12:$F4086))</f>
        <v>0</v>
      </c>
      <c r="H4086" s="51" t="str">
        <f ca="1">IF(IF(TYPE(MATCH($C$8,OFFSET([1]NKC!$D$10,H4085,0):'[1]NKC'!$D$5007,0)+H4085)=16,"",MATCH($C$8,OFFSET([1]NKC!$D$10,H4085,0):'[1]NKC'!$D$5007,0)+H4085)&lt;IF(TYPE(MATCH($C$8,OFFSET([1]NKC!$E$10,H4085,0):'[1]NKC'!$E$5007,0)+H4085)=16,"",MATCH($C$8,OFFSET([1]NKC!$E$10,H4085,0):'[1]NKC'!$E$5007,0)+H4085),IF(TYPE(MATCH($C$8,OFFSET([1]NKC!$D$10,H4085,0):'[1]NKC'!$D$5007,0)+H4085)=16,"",MATCH($C$8,OFFSET([1]NKC!$D$10,H4085,0):'[1]NKC'!$D$5007,0)+H4085),IF(TYPE(MATCH($C$8,OFFSET([1]NKC!$E$10,H4085,0):'[1]NKC'!$E$5007,0)+H4085)=16,"",MATCH($C$8,OFFSET([1]NKC!$E$10,H4085,0):'[1]NKC'!$E$5007,0)+H4085))</f>
        <v/>
      </c>
    </row>
    <row r="4087" spans="1:8" s="52" customFormat="1" ht="14.25" hidden="1">
      <c r="A4087" s="45" t="str">
        <f ca="1">IF($H4087="","",INDEX([1]NKC!$A$10:$A$5007,$H4087))</f>
        <v/>
      </c>
      <c r="B4087" s="46" t="str">
        <f ca="1">IF($H4087="","",INDEX([1]NKC!$B$10:$B$5007,$H4087))</f>
        <v/>
      </c>
      <c r="C4087" s="47" t="str">
        <f ca="1">IF($H4087="","",INDEX([1]NKC!$C$10:$C$5007,$H4087))</f>
        <v/>
      </c>
      <c r="D4087" s="48" t="str">
        <f ca="1">IF(IF($H4087="","",INDEX([1]NKC!$D$10:$D$5007,$H4087))=$C$8,IF($H4087="","",INDEX([1]NKC!$E$10:$E$5007,$H4087)),IF($H4087="","",INDEX([1]NKC!$D$10:$D$5007,$H4087)))</f>
        <v/>
      </c>
      <c r="E4087" s="49" t="str">
        <f ca="1">IF(IF($H4087="","",INDEX([1]NKC!$E$10:$E$5007,$H4087))=$C$8,"",IF($H4087="","",INDEX([1]NKC!$F$10:$F$5007,$H4087)))</f>
        <v/>
      </c>
      <c r="F4087" s="55" t="str">
        <f ca="1">IF(IF($H4087="","",INDEX([1]NKC!$D$10:$D$5007,$H4087))=$C$8,"",IF($H4087="","",INDEX([1]NKC!$F$10:$F$5007,$H4087)))</f>
        <v/>
      </c>
      <c r="G4087" s="50">
        <f ca="1">IF(SUM(E4087:F4087)=0,0,$G$11+SUM(E$12:$E4087)-SUM(F$12:$F4087))</f>
        <v>0</v>
      </c>
      <c r="H4087" s="51" t="str">
        <f ca="1">IF(IF(TYPE(MATCH($C$8,OFFSET([1]NKC!$D$10,H4086,0):'[1]NKC'!$D$5007,0)+H4086)=16,"",MATCH($C$8,OFFSET([1]NKC!$D$10,H4086,0):'[1]NKC'!$D$5007,0)+H4086)&lt;IF(TYPE(MATCH($C$8,OFFSET([1]NKC!$E$10,H4086,0):'[1]NKC'!$E$5007,0)+H4086)=16,"",MATCH($C$8,OFFSET([1]NKC!$E$10,H4086,0):'[1]NKC'!$E$5007,0)+H4086),IF(TYPE(MATCH($C$8,OFFSET([1]NKC!$D$10,H4086,0):'[1]NKC'!$D$5007,0)+H4086)=16,"",MATCH($C$8,OFFSET([1]NKC!$D$10,H4086,0):'[1]NKC'!$D$5007,0)+H4086),IF(TYPE(MATCH($C$8,OFFSET([1]NKC!$E$10,H4086,0):'[1]NKC'!$E$5007,0)+H4086)=16,"",MATCH($C$8,OFFSET([1]NKC!$E$10,H4086,0):'[1]NKC'!$E$5007,0)+H4086))</f>
        <v/>
      </c>
    </row>
    <row r="4088" spans="1:8" s="52" customFormat="1" ht="14.25" hidden="1">
      <c r="A4088" s="45" t="str">
        <f ca="1">IF($H4088="","",INDEX([1]NKC!$A$10:$A$5007,$H4088))</f>
        <v/>
      </c>
      <c r="B4088" s="46" t="str">
        <f ca="1">IF($H4088="","",INDEX([1]NKC!$B$10:$B$5007,$H4088))</f>
        <v/>
      </c>
      <c r="C4088" s="47" t="str">
        <f ca="1">IF($H4088="","",INDEX([1]NKC!$C$10:$C$5007,$H4088))</f>
        <v/>
      </c>
      <c r="D4088" s="48" t="str">
        <f ca="1">IF(IF($H4088="","",INDEX([1]NKC!$D$10:$D$5007,$H4088))=$C$8,IF($H4088="","",INDEX([1]NKC!$E$10:$E$5007,$H4088)),IF($H4088="","",INDEX([1]NKC!$D$10:$D$5007,$H4088)))</f>
        <v/>
      </c>
      <c r="E4088" s="49" t="str">
        <f ca="1">IF(IF($H4088="","",INDEX([1]NKC!$E$10:$E$5007,$H4088))=$C$8,"",IF($H4088="","",INDEX([1]NKC!$F$10:$F$5007,$H4088)))</f>
        <v/>
      </c>
      <c r="F4088" s="55" t="str">
        <f ca="1">IF(IF($H4088="","",INDEX([1]NKC!$D$10:$D$5007,$H4088))=$C$8,"",IF($H4088="","",INDEX([1]NKC!$F$10:$F$5007,$H4088)))</f>
        <v/>
      </c>
      <c r="G4088" s="50">
        <f ca="1">IF(SUM(E4088:F4088)=0,0,$G$11+SUM(E$12:$E4088)-SUM(F$12:$F4088))</f>
        <v>0</v>
      </c>
      <c r="H4088" s="51" t="str">
        <f ca="1">IF(IF(TYPE(MATCH($C$8,OFFSET([1]NKC!$D$10,H4087,0):'[1]NKC'!$D$5007,0)+H4087)=16,"",MATCH($C$8,OFFSET([1]NKC!$D$10,H4087,0):'[1]NKC'!$D$5007,0)+H4087)&lt;IF(TYPE(MATCH($C$8,OFFSET([1]NKC!$E$10,H4087,0):'[1]NKC'!$E$5007,0)+H4087)=16,"",MATCH($C$8,OFFSET([1]NKC!$E$10,H4087,0):'[1]NKC'!$E$5007,0)+H4087),IF(TYPE(MATCH($C$8,OFFSET([1]NKC!$D$10,H4087,0):'[1]NKC'!$D$5007,0)+H4087)=16,"",MATCH($C$8,OFFSET([1]NKC!$D$10,H4087,0):'[1]NKC'!$D$5007,0)+H4087),IF(TYPE(MATCH($C$8,OFFSET([1]NKC!$E$10,H4087,0):'[1]NKC'!$E$5007,0)+H4087)=16,"",MATCH($C$8,OFFSET([1]NKC!$E$10,H4087,0):'[1]NKC'!$E$5007,0)+H4087))</f>
        <v/>
      </c>
    </row>
    <row r="4089" spans="1:8" s="52" customFormat="1" ht="14.25" hidden="1">
      <c r="A4089" s="45" t="str">
        <f ca="1">IF($H4089="","",INDEX([1]NKC!$A$10:$A$5007,$H4089))</f>
        <v/>
      </c>
      <c r="B4089" s="46" t="str">
        <f ca="1">IF($H4089="","",INDEX([1]NKC!$B$10:$B$5007,$H4089))</f>
        <v/>
      </c>
      <c r="C4089" s="47" t="str">
        <f ca="1">IF($H4089="","",INDEX([1]NKC!$C$10:$C$5007,$H4089))</f>
        <v/>
      </c>
      <c r="D4089" s="48" t="str">
        <f ca="1">IF(IF($H4089="","",INDEX([1]NKC!$D$10:$D$5007,$H4089))=$C$8,IF($H4089="","",INDEX([1]NKC!$E$10:$E$5007,$H4089)),IF($H4089="","",INDEX([1]NKC!$D$10:$D$5007,$H4089)))</f>
        <v/>
      </c>
      <c r="E4089" s="49" t="str">
        <f ca="1">IF(IF($H4089="","",INDEX([1]NKC!$E$10:$E$5007,$H4089))=$C$8,"",IF($H4089="","",INDEX([1]NKC!$F$10:$F$5007,$H4089)))</f>
        <v/>
      </c>
      <c r="F4089" s="55" t="str">
        <f ca="1">IF(IF($H4089="","",INDEX([1]NKC!$D$10:$D$5007,$H4089))=$C$8,"",IF($H4089="","",INDEX([1]NKC!$F$10:$F$5007,$H4089)))</f>
        <v/>
      </c>
      <c r="G4089" s="50">
        <f ca="1">IF(SUM(E4089:F4089)=0,0,$G$11+SUM(E$12:$E4089)-SUM(F$12:$F4089))</f>
        <v>0</v>
      </c>
      <c r="H4089" s="51" t="str">
        <f ca="1">IF(IF(TYPE(MATCH($C$8,OFFSET([1]NKC!$D$10,H4088,0):'[1]NKC'!$D$5007,0)+H4088)=16,"",MATCH($C$8,OFFSET([1]NKC!$D$10,H4088,0):'[1]NKC'!$D$5007,0)+H4088)&lt;IF(TYPE(MATCH($C$8,OFFSET([1]NKC!$E$10,H4088,0):'[1]NKC'!$E$5007,0)+H4088)=16,"",MATCH($C$8,OFFSET([1]NKC!$E$10,H4088,0):'[1]NKC'!$E$5007,0)+H4088),IF(TYPE(MATCH($C$8,OFFSET([1]NKC!$D$10,H4088,0):'[1]NKC'!$D$5007,0)+H4088)=16,"",MATCH($C$8,OFFSET([1]NKC!$D$10,H4088,0):'[1]NKC'!$D$5007,0)+H4088),IF(TYPE(MATCH($C$8,OFFSET([1]NKC!$E$10,H4088,0):'[1]NKC'!$E$5007,0)+H4088)=16,"",MATCH($C$8,OFFSET([1]NKC!$E$10,H4088,0):'[1]NKC'!$E$5007,0)+H4088))</f>
        <v/>
      </c>
    </row>
    <row r="4090" spans="1:8" s="52" customFormat="1" ht="14.25" hidden="1">
      <c r="A4090" s="45" t="str">
        <f ca="1">IF($H4090="","",INDEX([1]NKC!$A$10:$A$5007,$H4090))</f>
        <v/>
      </c>
      <c r="B4090" s="46" t="str">
        <f ca="1">IF($H4090="","",INDEX([1]NKC!$B$10:$B$5007,$H4090))</f>
        <v/>
      </c>
      <c r="C4090" s="47" t="str">
        <f ca="1">IF($H4090="","",INDEX([1]NKC!$C$10:$C$5007,$H4090))</f>
        <v/>
      </c>
      <c r="D4090" s="48" t="str">
        <f ca="1">IF(IF($H4090="","",INDEX([1]NKC!$D$10:$D$5007,$H4090))=$C$8,IF($H4090="","",INDEX([1]NKC!$E$10:$E$5007,$H4090)),IF($H4090="","",INDEX([1]NKC!$D$10:$D$5007,$H4090)))</f>
        <v/>
      </c>
      <c r="E4090" s="49" t="str">
        <f ca="1">IF(IF($H4090="","",INDEX([1]NKC!$E$10:$E$5007,$H4090))=$C$8,"",IF($H4090="","",INDEX([1]NKC!$F$10:$F$5007,$H4090)))</f>
        <v/>
      </c>
      <c r="F4090" s="55" t="str">
        <f ca="1">IF(IF($H4090="","",INDEX([1]NKC!$D$10:$D$5007,$H4090))=$C$8,"",IF($H4090="","",INDEX([1]NKC!$F$10:$F$5007,$H4090)))</f>
        <v/>
      </c>
      <c r="G4090" s="50">
        <f ca="1">IF(SUM(E4090:F4090)=0,0,$G$11+SUM(E$12:$E4090)-SUM(F$12:$F4090))</f>
        <v>0</v>
      </c>
      <c r="H4090" s="51" t="str">
        <f ca="1">IF(IF(TYPE(MATCH($C$8,OFFSET([1]NKC!$D$10,H4089,0):'[1]NKC'!$D$5007,0)+H4089)=16,"",MATCH($C$8,OFFSET([1]NKC!$D$10,H4089,0):'[1]NKC'!$D$5007,0)+H4089)&lt;IF(TYPE(MATCH($C$8,OFFSET([1]NKC!$E$10,H4089,0):'[1]NKC'!$E$5007,0)+H4089)=16,"",MATCH($C$8,OFFSET([1]NKC!$E$10,H4089,0):'[1]NKC'!$E$5007,0)+H4089),IF(TYPE(MATCH($C$8,OFFSET([1]NKC!$D$10,H4089,0):'[1]NKC'!$D$5007,0)+H4089)=16,"",MATCH($C$8,OFFSET([1]NKC!$D$10,H4089,0):'[1]NKC'!$D$5007,0)+H4089),IF(TYPE(MATCH($C$8,OFFSET([1]NKC!$E$10,H4089,0):'[1]NKC'!$E$5007,0)+H4089)=16,"",MATCH($C$8,OFFSET([1]NKC!$E$10,H4089,0):'[1]NKC'!$E$5007,0)+H4089))</f>
        <v/>
      </c>
    </row>
    <row r="4091" spans="1:8" s="52" customFormat="1" ht="14.25" hidden="1">
      <c r="A4091" s="45" t="str">
        <f ca="1">IF($H4091="","",INDEX([1]NKC!$A$10:$A$5007,$H4091))</f>
        <v/>
      </c>
      <c r="B4091" s="46" t="str">
        <f ca="1">IF($H4091="","",INDEX([1]NKC!$B$10:$B$5007,$H4091))</f>
        <v/>
      </c>
      <c r="C4091" s="47" t="str">
        <f ca="1">IF($H4091="","",INDEX([1]NKC!$C$10:$C$5007,$H4091))</f>
        <v/>
      </c>
      <c r="D4091" s="48" t="str">
        <f ca="1">IF(IF($H4091="","",INDEX([1]NKC!$D$10:$D$5007,$H4091))=$C$8,IF($H4091="","",INDEX([1]NKC!$E$10:$E$5007,$H4091)),IF($H4091="","",INDEX([1]NKC!$D$10:$D$5007,$H4091)))</f>
        <v/>
      </c>
      <c r="E4091" s="49" t="str">
        <f ca="1">IF(IF($H4091="","",INDEX([1]NKC!$E$10:$E$5007,$H4091))=$C$8,"",IF($H4091="","",INDEX([1]NKC!$F$10:$F$5007,$H4091)))</f>
        <v/>
      </c>
      <c r="F4091" s="55" t="str">
        <f ca="1">IF(IF($H4091="","",INDEX([1]NKC!$D$10:$D$5007,$H4091))=$C$8,"",IF($H4091="","",INDEX([1]NKC!$F$10:$F$5007,$H4091)))</f>
        <v/>
      </c>
      <c r="G4091" s="50">
        <f ca="1">IF(SUM(E4091:F4091)=0,0,$G$11+SUM(E$12:$E4091)-SUM(F$12:$F4091))</f>
        <v>0</v>
      </c>
      <c r="H4091" s="51" t="str">
        <f ca="1">IF(IF(TYPE(MATCH($C$8,OFFSET([1]NKC!$D$10,H4090,0):'[1]NKC'!$D$5007,0)+H4090)=16,"",MATCH($C$8,OFFSET([1]NKC!$D$10,H4090,0):'[1]NKC'!$D$5007,0)+H4090)&lt;IF(TYPE(MATCH($C$8,OFFSET([1]NKC!$E$10,H4090,0):'[1]NKC'!$E$5007,0)+H4090)=16,"",MATCH($C$8,OFFSET([1]NKC!$E$10,H4090,0):'[1]NKC'!$E$5007,0)+H4090),IF(TYPE(MATCH($C$8,OFFSET([1]NKC!$D$10,H4090,0):'[1]NKC'!$D$5007,0)+H4090)=16,"",MATCH($C$8,OFFSET([1]NKC!$D$10,H4090,0):'[1]NKC'!$D$5007,0)+H4090),IF(TYPE(MATCH($C$8,OFFSET([1]NKC!$E$10,H4090,0):'[1]NKC'!$E$5007,0)+H4090)=16,"",MATCH($C$8,OFFSET([1]NKC!$E$10,H4090,0):'[1]NKC'!$E$5007,0)+H4090))</f>
        <v/>
      </c>
    </row>
    <row r="4092" spans="1:8" s="52" customFormat="1" ht="14.25" hidden="1">
      <c r="A4092" s="45" t="str">
        <f ca="1">IF($H4092="","",INDEX([1]NKC!$A$10:$A$5007,$H4092))</f>
        <v/>
      </c>
      <c r="B4092" s="46" t="str">
        <f ca="1">IF($H4092="","",INDEX([1]NKC!$B$10:$B$5007,$H4092))</f>
        <v/>
      </c>
      <c r="C4092" s="47" t="str">
        <f ca="1">IF($H4092="","",INDEX([1]NKC!$C$10:$C$5007,$H4092))</f>
        <v/>
      </c>
      <c r="D4092" s="48" t="str">
        <f ca="1">IF(IF($H4092="","",INDEX([1]NKC!$D$10:$D$5007,$H4092))=$C$8,IF($H4092="","",INDEX([1]NKC!$E$10:$E$5007,$H4092)),IF($H4092="","",INDEX([1]NKC!$D$10:$D$5007,$H4092)))</f>
        <v/>
      </c>
      <c r="E4092" s="49" t="str">
        <f ca="1">IF(IF($H4092="","",INDEX([1]NKC!$E$10:$E$5007,$H4092))=$C$8,"",IF($H4092="","",INDEX([1]NKC!$F$10:$F$5007,$H4092)))</f>
        <v/>
      </c>
      <c r="F4092" s="55" t="str">
        <f ca="1">IF(IF($H4092="","",INDEX([1]NKC!$D$10:$D$5007,$H4092))=$C$8,"",IF($H4092="","",INDEX([1]NKC!$F$10:$F$5007,$H4092)))</f>
        <v/>
      </c>
      <c r="G4092" s="50">
        <f ca="1">IF(SUM(E4092:F4092)=0,0,$G$11+SUM(E$12:$E4092)-SUM(F$12:$F4092))</f>
        <v>0</v>
      </c>
      <c r="H4092" s="51" t="str">
        <f ca="1">IF(IF(TYPE(MATCH($C$8,OFFSET([1]NKC!$D$10,H4091,0):'[1]NKC'!$D$5007,0)+H4091)=16,"",MATCH($C$8,OFFSET([1]NKC!$D$10,H4091,0):'[1]NKC'!$D$5007,0)+H4091)&lt;IF(TYPE(MATCH($C$8,OFFSET([1]NKC!$E$10,H4091,0):'[1]NKC'!$E$5007,0)+H4091)=16,"",MATCH($C$8,OFFSET([1]NKC!$E$10,H4091,0):'[1]NKC'!$E$5007,0)+H4091),IF(TYPE(MATCH($C$8,OFFSET([1]NKC!$D$10,H4091,0):'[1]NKC'!$D$5007,0)+H4091)=16,"",MATCH($C$8,OFFSET([1]NKC!$D$10,H4091,0):'[1]NKC'!$D$5007,0)+H4091),IF(TYPE(MATCH($C$8,OFFSET([1]NKC!$E$10,H4091,0):'[1]NKC'!$E$5007,0)+H4091)=16,"",MATCH($C$8,OFFSET([1]NKC!$E$10,H4091,0):'[1]NKC'!$E$5007,0)+H4091))</f>
        <v/>
      </c>
    </row>
    <row r="4093" spans="1:8" s="52" customFormat="1" ht="14.25" hidden="1">
      <c r="A4093" s="45" t="str">
        <f ca="1">IF($H4093="","",INDEX([1]NKC!$A$10:$A$5007,$H4093))</f>
        <v/>
      </c>
      <c r="B4093" s="46" t="str">
        <f ca="1">IF($H4093="","",INDEX([1]NKC!$B$10:$B$5007,$H4093))</f>
        <v/>
      </c>
      <c r="C4093" s="47" t="str">
        <f ca="1">IF($H4093="","",INDEX([1]NKC!$C$10:$C$5007,$H4093))</f>
        <v/>
      </c>
      <c r="D4093" s="48" t="str">
        <f ca="1">IF(IF($H4093="","",INDEX([1]NKC!$D$10:$D$5007,$H4093))=$C$8,IF($H4093="","",INDEX([1]NKC!$E$10:$E$5007,$H4093)),IF($H4093="","",INDEX([1]NKC!$D$10:$D$5007,$H4093)))</f>
        <v/>
      </c>
      <c r="E4093" s="49" t="str">
        <f ca="1">IF(IF($H4093="","",INDEX([1]NKC!$E$10:$E$5007,$H4093))=$C$8,"",IF($H4093="","",INDEX([1]NKC!$F$10:$F$5007,$H4093)))</f>
        <v/>
      </c>
      <c r="F4093" s="55" t="str">
        <f ca="1">IF(IF($H4093="","",INDEX([1]NKC!$D$10:$D$5007,$H4093))=$C$8,"",IF($H4093="","",INDEX([1]NKC!$F$10:$F$5007,$H4093)))</f>
        <v/>
      </c>
      <c r="G4093" s="50">
        <f ca="1">IF(SUM(E4093:F4093)=0,0,$G$11+SUM(E$12:$E4093)-SUM(F$12:$F4093))</f>
        <v>0</v>
      </c>
      <c r="H4093" s="51" t="str">
        <f ca="1">IF(IF(TYPE(MATCH($C$8,OFFSET([1]NKC!$D$10,H4092,0):'[1]NKC'!$D$5007,0)+H4092)=16,"",MATCH($C$8,OFFSET([1]NKC!$D$10,H4092,0):'[1]NKC'!$D$5007,0)+H4092)&lt;IF(TYPE(MATCH($C$8,OFFSET([1]NKC!$E$10,H4092,0):'[1]NKC'!$E$5007,0)+H4092)=16,"",MATCH($C$8,OFFSET([1]NKC!$E$10,H4092,0):'[1]NKC'!$E$5007,0)+H4092),IF(TYPE(MATCH($C$8,OFFSET([1]NKC!$D$10,H4092,0):'[1]NKC'!$D$5007,0)+H4092)=16,"",MATCH($C$8,OFFSET([1]NKC!$D$10,H4092,0):'[1]NKC'!$D$5007,0)+H4092),IF(TYPE(MATCH($C$8,OFFSET([1]NKC!$E$10,H4092,0):'[1]NKC'!$E$5007,0)+H4092)=16,"",MATCH($C$8,OFFSET([1]NKC!$E$10,H4092,0):'[1]NKC'!$E$5007,0)+H4092))</f>
        <v/>
      </c>
    </row>
    <row r="4094" spans="1:8" s="52" customFormat="1" ht="14.25" hidden="1">
      <c r="A4094" s="45" t="str">
        <f ca="1">IF($H4094="","",INDEX([1]NKC!$A$10:$A$5007,$H4094))</f>
        <v/>
      </c>
      <c r="B4094" s="46" t="str">
        <f ca="1">IF($H4094="","",INDEX([1]NKC!$B$10:$B$5007,$H4094))</f>
        <v/>
      </c>
      <c r="C4094" s="47" t="str">
        <f ca="1">IF($H4094="","",INDEX([1]NKC!$C$10:$C$5007,$H4094))</f>
        <v/>
      </c>
      <c r="D4094" s="48" t="str">
        <f ca="1">IF(IF($H4094="","",INDEX([1]NKC!$D$10:$D$5007,$H4094))=$C$8,IF($H4094="","",INDEX([1]NKC!$E$10:$E$5007,$H4094)),IF($H4094="","",INDEX([1]NKC!$D$10:$D$5007,$H4094)))</f>
        <v/>
      </c>
      <c r="E4094" s="49" t="str">
        <f ca="1">IF(IF($H4094="","",INDEX([1]NKC!$E$10:$E$5007,$H4094))=$C$8,"",IF($H4094="","",INDEX([1]NKC!$F$10:$F$5007,$H4094)))</f>
        <v/>
      </c>
      <c r="F4094" s="55" t="str">
        <f ca="1">IF(IF($H4094="","",INDEX([1]NKC!$D$10:$D$5007,$H4094))=$C$8,"",IF($H4094="","",INDEX([1]NKC!$F$10:$F$5007,$H4094)))</f>
        <v/>
      </c>
      <c r="G4094" s="50">
        <f ca="1">IF(SUM(E4094:F4094)=0,0,$G$11+SUM(E$12:$E4094)-SUM(F$12:$F4094))</f>
        <v>0</v>
      </c>
      <c r="H4094" s="51" t="str">
        <f ca="1">IF(IF(TYPE(MATCH($C$8,OFFSET([1]NKC!$D$10,H4093,0):'[1]NKC'!$D$5007,0)+H4093)=16,"",MATCH($C$8,OFFSET([1]NKC!$D$10,H4093,0):'[1]NKC'!$D$5007,0)+H4093)&lt;IF(TYPE(MATCH($C$8,OFFSET([1]NKC!$E$10,H4093,0):'[1]NKC'!$E$5007,0)+H4093)=16,"",MATCH($C$8,OFFSET([1]NKC!$E$10,H4093,0):'[1]NKC'!$E$5007,0)+H4093),IF(TYPE(MATCH($C$8,OFFSET([1]NKC!$D$10,H4093,0):'[1]NKC'!$D$5007,0)+H4093)=16,"",MATCH($C$8,OFFSET([1]NKC!$D$10,H4093,0):'[1]NKC'!$D$5007,0)+H4093),IF(TYPE(MATCH($C$8,OFFSET([1]NKC!$E$10,H4093,0):'[1]NKC'!$E$5007,0)+H4093)=16,"",MATCH($C$8,OFFSET([1]NKC!$E$10,H4093,0):'[1]NKC'!$E$5007,0)+H4093))</f>
        <v/>
      </c>
    </row>
    <row r="4095" spans="1:8" s="52" customFormat="1" ht="14.25" hidden="1">
      <c r="A4095" s="45" t="str">
        <f ca="1">IF($H4095="","",INDEX([1]NKC!$A$10:$A$5007,$H4095))</f>
        <v/>
      </c>
      <c r="B4095" s="46" t="str">
        <f ca="1">IF($H4095="","",INDEX([1]NKC!$B$10:$B$5007,$H4095))</f>
        <v/>
      </c>
      <c r="C4095" s="47" t="str">
        <f ca="1">IF($H4095="","",INDEX([1]NKC!$C$10:$C$5007,$H4095))</f>
        <v/>
      </c>
      <c r="D4095" s="48" t="str">
        <f ca="1">IF(IF($H4095="","",INDEX([1]NKC!$D$10:$D$5007,$H4095))=$C$8,IF($H4095="","",INDEX([1]NKC!$E$10:$E$5007,$H4095)),IF($H4095="","",INDEX([1]NKC!$D$10:$D$5007,$H4095)))</f>
        <v/>
      </c>
      <c r="E4095" s="49" t="str">
        <f ca="1">IF(IF($H4095="","",INDEX([1]NKC!$E$10:$E$5007,$H4095))=$C$8,"",IF($H4095="","",INDEX([1]NKC!$F$10:$F$5007,$H4095)))</f>
        <v/>
      </c>
      <c r="F4095" s="55" t="str">
        <f ca="1">IF(IF($H4095="","",INDEX([1]NKC!$D$10:$D$5007,$H4095))=$C$8,"",IF($H4095="","",INDEX([1]NKC!$F$10:$F$5007,$H4095)))</f>
        <v/>
      </c>
      <c r="G4095" s="50">
        <f ca="1">IF(SUM(E4095:F4095)=0,0,$G$11+SUM(E$12:$E4095)-SUM(F$12:$F4095))</f>
        <v>0</v>
      </c>
      <c r="H4095" s="51" t="str">
        <f ca="1">IF(IF(TYPE(MATCH($C$8,OFFSET([1]NKC!$D$10,H4094,0):'[1]NKC'!$D$5007,0)+H4094)=16,"",MATCH($C$8,OFFSET([1]NKC!$D$10,H4094,0):'[1]NKC'!$D$5007,0)+H4094)&lt;IF(TYPE(MATCH($C$8,OFFSET([1]NKC!$E$10,H4094,0):'[1]NKC'!$E$5007,0)+H4094)=16,"",MATCH($C$8,OFFSET([1]NKC!$E$10,H4094,0):'[1]NKC'!$E$5007,0)+H4094),IF(TYPE(MATCH($C$8,OFFSET([1]NKC!$D$10,H4094,0):'[1]NKC'!$D$5007,0)+H4094)=16,"",MATCH($C$8,OFFSET([1]NKC!$D$10,H4094,0):'[1]NKC'!$D$5007,0)+H4094),IF(TYPE(MATCH($C$8,OFFSET([1]NKC!$E$10,H4094,0):'[1]NKC'!$E$5007,0)+H4094)=16,"",MATCH($C$8,OFFSET([1]NKC!$E$10,H4094,0):'[1]NKC'!$E$5007,0)+H4094))</f>
        <v/>
      </c>
    </row>
    <row r="4096" spans="1:8" s="52" customFormat="1" ht="14.25" hidden="1">
      <c r="A4096" s="45" t="str">
        <f ca="1">IF($H4096="","",INDEX([1]NKC!$A$10:$A$5007,$H4096))</f>
        <v/>
      </c>
      <c r="B4096" s="46" t="str">
        <f ca="1">IF($H4096="","",INDEX([1]NKC!$B$10:$B$5007,$H4096))</f>
        <v/>
      </c>
      <c r="C4096" s="47" t="str">
        <f ca="1">IF($H4096="","",INDEX([1]NKC!$C$10:$C$5007,$H4096))</f>
        <v/>
      </c>
      <c r="D4096" s="48" t="str">
        <f ca="1">IF(IF($H4096="","",INDEX([1]NKC!$D$10:$D$5007,$H4096))=$C$8,IF($H4096="","",INDEX([1]NKC!$E$10:$E$5007,$H4096)),IF($H4096="","",INDEX([1]NKC!$D$10:$D$5007,$H4096)))</f>
        <v/>
      </c>
      <c r="E4096" s="49" t="str">
        <f ca="1">IF(IF($H4096="","",INDEX([1]NKC!$E$10:$E$5007,$H4096))=$C$8,"",IF($H4096="","",INDEX([1]NKC!$F$10:$F$5007,$H4096)))</f>
        <v/>
      </c>
      <c r="F4096" s="55" t="str">
        <f ca="1">IF(IF($H4096="","",INDEX([1]NKC!$D$10:$D$5007,$H4096))=$C$8,"",IF($H4096="","",INDEX([1]NKC!$F$10:$F$5007,$H4096)))</f>
        <v/>
      </c>
      <c r="G4096" s="50">
        <f ca="1">IF(SUM(E4096:F4096)=0,0,$G$11+SUM(E$12:$E4096)-SUM(F$12:$F4096))</f>
        <v>0</v>
      </c>
      <c r="H4096" s="51" t="str">
        <f ca="1">IF(IF(TYPE(MATCH($C$8,OFFSET([1]NKC!$D$10,H4095,0):'[1]NKC'!$D$5007,0)+H4095)=16,"",MATCH($C$8,OFFSET([1]NKC!$D$10,H4095,0):'[1]NKC'!$D$5007,0)+H4095)&lt;IF(TYPE(MATCH($C$8,OFFSET([1]NKC!$E$10,H4095,0):'[1]NKC'!$E$5007,0)+H4095)=16,"",MATCH($C$8,OFFSET([1]NKC!$E$10,H4095,0):'[1]NKC'!$E$5007,0)+H4095),IF(TYPE(MATCH($C$8,OFFSET([1]NKC!$D$10,H4095,0):'[1]NKC'!$D$5007,0)+H4095)=16,"",MATCH($C$8,OFFSET([1]NKC!$D$10,H4095,0):'[1]NKC'!$D$5007,0)+H4095),IF(TYPE(MATCH($C$8,OFFSET([1]NKC!$E$10,H4095,0):'[1]NKC'!$E$5007,0)+H4095)=16,"",MATCH($C$8,OFFSET([1]NKC!$E$10,H4095,0):'[1]NKC'!$E$5007,0)+H4095))</f>
        <v/>
      </c>
    </row>
    <row r="4097" spans="1:8" s="52" customFormat="1" ht="14.25" hidden="1">
      <c r="A4097" s="45" t="str">
        <f ca="1">IF($H4097="","",INDEX([1]NKC!$A$10:$A$5007,$H4097))</f>
        <v/>
      </c>
      <c r="B4097" s="46" t="str">
        <f ca="1">IF($H4097="","",INDEX([1]NKC!$B$10:$B$5007,$H4097))</f>
        <v/>
      </c>
      <c r="C4097" s="47" t="str">
        <f ca="1">IF($H4097="","",INDEX([1]NKC!$C$10:$C$5007,$H4097))</f>
        <v/>
      </c>
      <c r="D4097" s="48" t="str">
        <f ca="1">IF(IF($H4097="","",INDEX([1]NKC!$D$10:$D$5007,$H4097))=$C$8,IF($H4097="","",INDEX([1]NKC!$E$10:$E$5007,$H4097)),IF($H4097="","",INDEX([1]NKC!$D$10:$D$5007,$H4097)))</f>
        <v/>
      </c>
      <c r="E4097" s="49" t="str">
        <f ca="1">IF(IF($H4097="","",INDEX([1]NKC!$E$10:$E$5007,$H4097))=$C$8,"",IF($H4097="","",INDEX([1]NKC!$F$10:$F$5007,$H4097)))</f>
        <v/>
      </c>
      <c r="F4097" s="55" t="str">
        <f ca="1">IF(IF($H4097="","",INDEX([1]NKC!$D$10:$D$5007,$H4097))=$C$8,"",IF($H4097="","",INDEX([1]NKC!$F$10:$F$5007,$H4097)))</f>
        <v/>
      </c>
      <c r="G4097" s="50">
        <f ca="1">IF(SUM(E4097:F4097)=0,0,$G$11+SUM(E$12:$E4097)-SUM(F$12:$F4097))</f>
        <v>0</v>
      </c>
      <c r="H4097" s="51" t="str">
        <f ca="1">IF(IF(TYPE(MATCH($C$8,OFFSET([1]NKC!$D$10,H4096,0):'[1]NKC'!$D$5007,0)+H4096)=16,"",MATCH($C$8,OFFSET([1]NKC!$D$10,H4096,0):'[1]NKC'!$D$5007,0)+H4096)&lt;IF(TYPE(MATCH($C$8,OFFSET([1]NKC!$E$10,H4096,0):'[1]NKC'!$E$5007,0)+H4096)=16,"",MATCH($C$8,OFFSET([1]NKC!$E$10,H4096,0):'[1]NKC'!$E$5007,0)+H4096),IF(TYPE(MATCH($C$8,OFFSET([1]NKC!$D$10,H4096,0):'[1]NKC'!$D$5007,0)+H4096)=16,"",MATCH($C$8,OFFSET([1]NKC!$D$10,H4096,0):'[1]NKC'!$D$5007,0)+H4096),IF(TYPE(MATCH($C$8,OFFSET([1]NKC!$E$10,H4096,0):'[1]NKC'!$E$5007,0)+H4096)=16,"",MATCH($C$8,OFFSET([1]NKC!$E$10,H4096,0):'[1]NKC'!$E$5007,0)+H4096))</f>
        <v/>
      </c>
    </row>
    <row r="4098" spans="1:8" s="52" customFormat="1" ht="14.25" hidden="1">
      <c r="A4098" s="45" t="str">
        <f ca="1">IF($H4098="","",INDEX([1]NKC!$A$10:$A$5007,$H4098))</f>
        <v/>
      </c>
      <c r="B4098" s="46" t="str">
        <f ca="1">IF($H4098="","",INDEX([1]NKC!$B$10:$B$5007,$H4098))</f>
        <v/>
      </c>
      <c r="C4098" s="47" t="str">
        <f ca="1">IF($H4098="","",INDEX([1]NKC!$C$10:$C$5007,$H4098))</f>
        <v/>
      </c>
      <c r="D4098" s="48" t="str">
        <f ca="1">IF(IF($H4098="","",INDEX([1]NKC!$D$10:$D$5007,$H4098))=$C$8,IF($H4098="","",INDEX([1]NKC!$E$10:$E$5007,$H4098)),IF($H4098="","",INDEX([1]NKC!$D$10:$D$5007,$H4098)))</f>
        <v/>
      </c>
      <c r="E4098" s="49" t="str">
        <f ca="1">IF(IF($H4098="","",INDEX([1]NKC!$E$10:$E$5007,$H4098))=$C$8,"",IF($H4098="","",INDEX([1]NKC!$F$10:$F$5007,$H4098)))</f>
        <v/>
      </c>
      <c r="F4098" s="55" t="str">
        <f ca="1">IF(IF($H4098="","",INDEX([1]NKC!$D$10:$D$5007,$H4098))=$C$8,"",IF($H4098="","",INDEX([1]NKC!$F$10:$F$5007,$H4098)))</f>
        <v/>
      </c>
      <c r="G4098" s="50">
        <f ca="1">IF(SUM(E4098:F4098)=0,0,$G$11+SUM(E$12:$E4098)-SUM(F$12:$F4098))</f>
        <v>0</v>
      </c>
      <c r="H4098" s="51" t="str">
        <f ca="1">IF(IF(TYPE(MATCH($C$8,OFFSET([1]NKC!$D$10,H4097,0):'[1]NKC'!$D$5007,0)+H4097)=16,"",MATCH($C$8,OFFSET([1]NKC!$D$10,H4097,0):'[1]NKC'!$D$5007,0)+H4097)&lt;IF(TYPE(MATCH($C$8,OFFSET([1]NKC!$E$10,H4097,0):'[1]NKC'!$E$5007,0)+H4097)=16,"",MATCH($C$8,OFFSET([1]NKC!$E$10,H4097,0):'[1]NKC'!$E$5007,0)+H4097),IF(TYPE(MATCH($C$8,OFFSET([1]NKC!$D$10,H4097,0):'[1]NKC'!$D$5007,0)+H4097)=16,"",MATCH($C$8,OFFSET([1]NKC!$D$10,H4097,0):'[1]NKC'!$D$5007,0)+H4097),IF(TYPE(MATCH($C$8,OFFSET([1]NKC!$E$10,H4097,0):'[1]NKC'!$E$5007,0)+H4097)=16,"",MATCH($C$8,OFFSET([1]NKC!$E$10,H4097,0):'[1]NKC'!$E$5007,0)+H4097))</f>
        <v/>
      </c>
    </row>
    <row r="4099" spans="1:8" s="52" customFormat="1" ht="14.25" hidden="1">
      <c r="A4099" s="45" t="str">
        <f ca="1">IF($H4099="","",INDEX([1]NKC!$A$10:$A$5007,$H4099))</f>
        <v/>
      </c>
      <c r="B4099" s="46" t="str">
        <f ca="1">IF($H4099="","",INDEX([1]NKC!$B$10:$B$5007,$H4099))</f>
        <v/>
      </c>
      <c r="C4099" s="47" t="str">
        <f ca="1">IF($H4099="","",INDEX([1]NKC!$C$10:$C$5007,$H4099))</f>
        <v/>
      </c>
      <c r="D4099" s="48" t="str">
        <f ca="1">IF(IF($H4099="","",INDEX([1]NKC!$D$10:$D$5007,$H4099))=$C$8,IF($H4099="","",INDEX([1]NKC!$E$10:$E$5007,$H4099)),IF($H4099="","",INDEX([1]NKC!$D$10:$D$5007,$H4099)))</f>
        <v/>
      </c>
      <c r="E4099" s="49" t="str">
        <f ca="1">IF(IF($H4099="","",INDEX([1]NKC!$E$10:$E$5007,$H4099))=$C$8,"",IF($H4099="","",INDEX([1]NKC!$F$10:$F$5007,$H4099)))</f>
        <v/>
      </c>
      <c r="F4099" s="55" t="str">
        <f ca="1">IF(IF($H4099="","",INDEX([1]NKC!$D$10:$D$5007,$H4099))=$C$8,"",IF($H4099="","",INDEX([1]NKC!$F$10:$F$5007,$H4099)))</f>
        <v/>
      </c>
      <c r="G4099" s="50">
        <f ca="1">IF(SUM(E4099:F4099)=0,0,$G$11+SUM(E$12:$E4099)-SUM(F$12:$F4099))</f>
        <v>0</v>
      </c>
      <c r="H4099" s="51" t="str">
        <f ca="1">IF(IF(TYPE(MATCH($C$8,OFFSET([1]NKC!$D$10,H4098,0):'[1]NKC'!$D$5007,0)+H4098)=16,"",MATCH($C$8,OFFSET([1]NKC!$D$10,H4098,0):'[1]NKC'!$D$5007,0)+H4098)&lt;IF(TYPE(MATCH($C$8,OFFSET([1]NKC!$E$10,H4098,0):'[1]NKC'!$E$5007,0)+H4098)=16,"",MATCH($C$8,OFFSET([1]NKC!$E$10,H4098,0):'[1]NKC'!$E$5007,0)+H4098),IF(TYPE(MATCH($C$8,OFFSET([1]NKC!$D$10,H4098,0):'[1]NKC'!$D$5007,0)+H4098)=16,"",MATCH($C$8,OFFSET([1]NKC!$D$10,H4098,0):'[1]NKC'!$D$5007,0)+H4098),IF(TYPE(MATCH($C$8,OFFSET([1]NKC!$E$10,H4098,0):'[1]NKC'!$E$5007,0)+H4098)=16,"",MATCH($C$8,OFFSET([1]NKC!$E$10,H4098,0):'[1]NKC'!$E$5007,0)+H4098))</f>
        <v/>
      </c>
    </row>
    <row r="4100" spans="1:8" s="52" customFormat="1" ht="14.25" hidden="1">
      <c r="A4100" s="45" t="str">
        <f ca="1">IF($H4100="","",INDEX([1]NKC!$A$10:$A$5007,$H4100))</f>
        <v/>
      </c>
      <c r="B4100" s="46" t="str">
        <f ca="1">IF($H4100="","",INDEX([1]NKC!$B$10:$B$5007,$H4100))</f>
        <v/>
      </c>
      <c r="C4100" s="47" t="str">
        <f ca="1">IF($H4100="","",INDEX([1]NKC!$C$10:$C$5007,$H4100))</f>
        <v/>
      </c>
      <c r="D4100" s="48" t="str">
        <f ca="1">IF(IF($H4100="","",INDEX([1]NKC!$D$10:$D$5007,$H4100))=$C$8,IF($H4100="","",INDEX([1]NKC!$E$10:$E$5007,$H4100)),IF($H4100="","",INDEX([1]NKC!$D$10:$D$5007,$H4100)))</f>
        <v/>
      </c>
      <c r="E4100" s="49" t="str">
        <f ca="1">IF(IF($H4100="","",INDEX([1]NKC!$E$10:$E$5007,$H4100))=$C$8,"",IF($H4100="","",INDEX([1]NKC!$F$10:$F$5007,$H4100)))</f>
        <v/>
      </c>
      <c r="F4100" s="55" t="str">
        <f ca="1">IF(IF($H4100="","",INDEX([1]NKC!$D$10:$D$5007,$H4100))=$C$8,"",IF($H4100="","",INDEX([1]NKC!$F$10:$F$5007,$H4100)))</f>
        <v/>
      </c>
      <c r="G4100" s="50">
        <f ca="1">IF(SUM(E4100:F4100)=0,0,$G$11+SUM(E$12:$E4100)-SUM(F$12:$F4100))</f>
        <v>0</v>
      </c>
      <c r="H4100" s="51" t="str">
        <f ca="1">IF(IF(TYPE(MATCH($C$8,OFFSET([1]NKC!$D$10,H4099,0):'[1]NKC'!$D$5007,0)+H4099)=16,"",MATCH($C$8,OFFSET([1]NKC!$D$10,H4099,0):'[1]NKC'!$D$5007,0)+H4099)&lt;IF(TYPE(MATCH($C$8,OFFSET([1]NKC!$E$10,H4099,0):'[1]NKC'!$E$5007,0)+H4099)=16,"",MATCH($C$8,OFFSET([1]NKC!$E$10,H4099,0):'[1]NKC'!$E$5007,0)+H4099),IF(TYPE(MATCH($C$8,OFFSET([1]NKC!$D$10,H4099,0):'[1]NKC'!$D$5007,0)+H4099)=16,"",MATCH($C$8,OFFSET([1]NKC!$D$10,H4099,0):'[1]NKC'!$D$5007,0)+H4099),IF(TYPE(MATCH($C$8,OFFSET([1]NKC!$E$10,H4099,0):'[1]NKC'!$E$5007,0)+H4099)=16,"",MATCH($C$8,OFFSET([1]NKC!$E$10,H4099,0):'[1]NKC'!$E$5007,0)+H4099))</f>
        <v/>
      </c>
    </row>
    <row r="4101" spans="1:8" s="52" customFormat="1" ht="14.25" hidden="1">
      <c r="A4101" s="45" t="str">
        <f ca="1">IF($H4101="","",INDEX([1]NKC!$A$10:$A$5007,$H4101))</f>
        <v/>
      </c>
      <c r="B4101" s="46" t="str">
        <f ca="1">IF($H4101="","",INDEX([1]NKC!$B$10:$B$5007,$H4101))</f>
        <v/>
      </c>
      <c r="C4101" s="47" t="str">
        <f ca="1">IF($H4101="","",INDEX([1]NKC!$C$10:$C$5007,$H4101))</f>
        <v/>
      </c>
      <c r="D4101" s="48" t="str">
        <f ca="1">IF(IF($H4101="","",INDEX([1]NKC!$D$10:$D$5007,$H4101))=$C$8,IF($H4101="","",INDEX([1]NKC!$E$10:$E$5007,$H4101)),IF($H4101="","",INDEX([1]NKC!$D$10:$D$5007,$H4101)))</f>
        <v/>
      </c>
      <c r="E4101" s="49" t="str">
        <f ca="1">IF(IF($H4101="","",INDEX([1]NKC!$E$10:$E$5007,$H4101))=$C$8,"",IF($H4101="","",INDEX([1]NKC!$F$10:$F$5007,$H4101)))</f>
        <v/>
      </c>
      <c r="F4101" s="55" t="str">
        <f ca="1">IF(IF($H4101="","",INDEX([1]NKC!$D$10:$D$5007,$H4101))=$C$8,"",IF($H4101="","",INDEX([1]NKC!$F$10:$F$5007,$H4101)))</f>
        <v/>
      </c>
      <c r="G4101" s="50">
        <f ca="1">IF(SUM(E4101:F4101)=0,0,$G$11+SUM(E$12:$E4101)-SUM(F$12:$F4101))</f>
        <v>0</v>
      </c>
      <c r="H4101" s="51" t="str">
        <f ca="1">IF(IF(TYPE(MATCH($C$8,OFFSET([1]NKC!$D$10,H4100,0):'[1]NKC'!$D$5007,0)+H4100)=16,"",MATCH($C$8,OFFSET([1]NKC!$D$10,H4100,0):'[1]NKC'!$D$5007,0)+H4100)&lt;IF(TYPE(MATCH($C$8,OFFSET([1]NKC!$E$10,H4100,0):'[1]NKC'!$E$5007,0)+H4100)=16,"",MATCH($C$8,OFFSET([1]NKC!$E$10,H4100,0):'[1]NKC'!$E$5007,0)+H4100),IF(TYPE(MATCH($C$8,OFFSET([1]NKC!$D$10,H4100,0):'[1]NKC'!$D$5007,0)+H4100)=16,"",MATCH($C$8,OFFSET([1]NKC!$D$10,H4100,0):'[1]NKC'!$D$5007,0)+H4100),IF(TYPE(MATCH($C$8,OFFSET([1]NKC!$E$10,H4100,0):'[1]NKC'!$E$5007,0)+H4100)=16,"",MATCH($C$8,OFFSET([1]NKC!$E$10,H4100,0):'[1]NKC'!$E$5007,0)+H4100))</f>
        <v/>
      </c>
    </row>
    <row r="4102" spans="1:8" s="52" customFormat="1" ht="14.25" hidden="1">
      <c r="A4102" s="45" t="str">
        <f ca="1">IF($H4102="","",INDEX([1]NKC!$A$10:$A$5007,$H4102))</f>
        <v/>
      </c>
      <c r="B4102" s="46" t="str">
        <f ca="1">IF($H4102="","",INDEX([1]NKC!$B$10:$B$5007,$H4102))</f>
        <v/>
      </c>
      <c r="C4102" s="47" t="str">
        <f ca="1">IF($H4102="","",INDEX([1]NKC!$C$10:$C$5007,$H4102))</f>
        <v/>
      </c>
      <c r="D4102" s="48" t="str">
        <f ca="1">IF(IF($H4102="","",INDEX([1]NKC!$D$10:$D$5007,$H4102))=$C$8,IF($H4102="","",INDEX([1]NKC!$E$10:$E$5007,$H4102)),IF($H4102="","",INDEX([1]NKC!$D$10:$D$5007,$H4102)))</f>
        <v/>
      </c>
      <c r="E4102" s="49" t="str">
        <f ca="1">IF(IF($H4102="","",INDEX([1]NKC!$E$10:$E$5007,$H4102))=$C$8,"",IF($H4102="","",INDEX([1]NKC!$F$10:$F$5007,$H4102)))</f>
        <v/>
      </c>
      <c r="F4102" s="55" t="str">
        <f ca="1">IF(IF($H4102="","",INDEX([1]NKC!$D$10:$D$5007,$H4102))=$C$8,"",IF($H4102="","",INDEX([1]NKC!$F$10:$F$5007,$H4102)))</f>
        <v/>
      </c>
      <c r="G4102" s="50">
        <f ca="1">IF(SUM(E4102:F4102)=0,0,$G$11+SUM(E$12:$E4102)-SUM(F$12:$F4102))</f>
        <v>0</v>
      </c>
      <c r="H4102" s="51" t="str">
        <f ca="1">IF(IF(TYPE(MATCH($C$8,OFFSET([1]NKC!$D$10,H4101,0):'[1]NKC'!$D$5007,0)+H4101)=16,"",MATCH($C$8,OFFSET([1]NKC!$D$10,H4101,0):'[1]NKC'!$D$5007,0)+H4101)&lt;IF(TYPE(MATCH($C$8,OFFSET([1]NKC!$E$10,H4101,0):'[1]NKC'!$E$5007,0)+H4101)=16,"",MATCH($C$8,OFFSET([1]NKC!$E$10,H4101,0):'[1]NKC'!$E$5007,0)+H4101),IF(TYPE(MATCH($C$8,OFFSET([1]NKC!$D$10,H4101,0):'[1]NKC'!$D$5007,0)+H4101)=16,"",MATCH($C$8,OFFSET([1]NKC!$D$10,H4101,0):'[1]NKC'!$D$5007,0)+H4101),IF(TYPE(MATCH($C$8,OFFSET([1]NKC!$E$10,H4101,0):'[1]NKC'!$E$5007,0)+H4101)=16,"",MATCH($C$8,OFFSET([1]NKC!$E$10,H4101,0):'[1]NKC'!$E$5007,0)+H4101))</f>
        <v/>
      </c>
    </row>
    <row r="4103" spans="1:8" s="52" customFormat="1" ht="14.25" hidden="1">
      <c r="A4103" s="45" t="str">
        <f ca="1">IF($H4103="","",INDEX([1]NKC!$A$10:$A$5007,$H4103))</f>
        <v/>
      </c>
      <c r="B4103" s="46" t="str">
        <f ca="1">IF($H4103="","",INDEX([1]NKC!$B$10:$B$5007,$H4103))</f>
        <v/>
      </c>
      <c r="C4103" s="47" t="str">
        <f ca="1">IF($H4103="","",INDEX([1]NKC!$C$10:$C$5007,$H4103))</f>
        <v/>
      </c>
      <c r="D4103" s="48" t="str">
        <f ca="1">IF(IF($H4103="","",INDEX([1]NKC!$D$10:$D$5007,$H4103))=$C$8,IF($H4103="","",INDEX([1]NKC!$E$10:$E$5007,$H4103)),IF($H4103="","",INDEX([1]NKC!$D$10:$D$5007,$H4103)))</f>
        <v/>
      </c>
      <c r="E4103" s="49" t="str">
        <f ca="1">IF(IF($H4103="","",INDEX([1]NKC!$E$10:$E$5007,$H4103))=$C$8,"",IF($H4103="","",INDEX([1]NKC!$F$10:$F$5007,$H4103)))</f>
        <v/>
      </c>
      <c r="F4103" s="55" t="str">
        <f ca="1">IF(IF($H4103="","",INDEX([1]NKC!$D$10:$D$5007,$H4103))=$C$8,"",IF($H4103="","",INDEX([1]NKC!$F$10:$F$5007,$H4103)))</f>
        <v/>
      </c>
      <c r="G4103" s="50">
        <f ca="1">IF(SUM(E4103:F4103)=0,0,$G$11+SUM(E$12:$E4103)-SUM(F$12:$F4103))</f>
        <v>0</v>
      </c>
      <c r="H4103" s="51" t="str">
        <f ca="1">IF(IF(TYPE(MATCH($C$8,OFFSET([1]NKC!$D$10,H4102,0):'[1]NKC'!$D$5007,0)+H4102)=16,"",MATCH($C$8,OFFSET([1]NKC!$D$10,H4102,0):'[1]NKC'!$D$5007,0)+H4102)&lt;IF(TYPE(MATCH($C$8,OFFSET([1]NKC!$E$10,H4102,0):'[1]NKC'!$E$5007,0)+H4102)=16,"",MATCH($C$8,OFFSET([1]NKC!$E$10,H4102,0):'[1]NKC'!$E$5007,0)+H4102),IF(TYPE(MATCH($C$8,OFFSET([1]NKC!$D$10,H4102,0):'[1]NKC'!$D$5007,0)+H4102)=16,"",MATCH($C$8,OFFSET([1]NKC!$D$10,H4102,0):'[1]NKC'!$D$5007,0)+H4102),IF(TYPE(MATCH($C$8,OFFSET([1]NKC!$E$10,H4102,0):'[1]NKC'!$E$5007,0)+H4102)=16,"",MATCH($C$8,OFFSET([1]NKC!$E$10,H4102,0):'[1]NKC'!$E$5007,0)+H4102))</f>
        <v/>
      </c>
    </row>
    <row r="4104" spans="1:8" s="52" customFormat="1" ht="14.25" hidden="1">
      <c r="A4104" s="45" t="str">
        <f ca="1">IF($H4104="","",INDEX([1]NKC!$A$10:$A$5007,$H4104))</f>
        <v/>
      </c>
      <c r="B4104" s="46" t="str">
        <f ca="1">IF($H4104="","",INDEX([1]NKC!$B$10:$B$5007,$H4104))</f>
        <v/>
      </c>
      <c r="C4104" s="47" t="str">
        <f ca="1">IF($H4104="","",INDEX([1]NKC!$C$10:$C$5007,$H4104))</f>
        <v/>
      </c>
      <c r="D4104" s="48" t="str">
        <f ca="1">IF(IF($H4104="","",INDEX([1]NKC!$D$10:$D$5007,$H4104))=$C$8,IF($H4104="","",INDEX([1]NKC!$E$10:$E$5007,$H4104)),IF($H4104="","",INDEX([1]NKC!$D$10:$D$5007,$H4104)))</f>
        <v/>
      </c>
      <c r="E4104" s="49" t="str">
        <f ca="1">IF(IF($H4104="","",INDEX([1]NKC!$E$10:$E$5007,$H4104))=$C$8,"",IF($H4104="","",INDEX([1]NKC!$F$10:$F$5007,$H4104)))</f>
        <v/>
      </c>
      <c r="F4104" s="55" t="str">
        <f ca="1">IF(IF($H4104="","",INDEX([1]NKC!$D$10:$D$5007,$H4104))=$C$8,"",IF($H4104="","",INDEX([1]NKC!$F$10:$F$5007,$H4104)))</f>
        <v/>
      </c>
      <c r="G4104" s="50">
        <f ca="1">IF(SUM(E4104:F4104)=0,0,$G$11+SUM(E$12:$E4104)-SUM(F$12:$F4104))</f>
        <v>0</v>
      </c>
      <c r="H4104" s="51" t="str">
        <f ca="1">IF(IF(TYPE(MATCH($C$8,OFFSET([1]NKC!$D$10,H4103,0):'[1]NKC'!$D$5007,0)+H4103)=16,"",MATCH($C$8,OFFSET([1]NKC!$D$10,H4103,0):'[1]NKC'!$D$5007,0)+H4103)&lt;IF(TYPE(MATCH($C$8,OFFSET([1]NKC!$E$10,H4103,0):'[1]NKC'!$E$5007,0)+H4103)=16,"",MATCH($C$8,OFFSET([1]NKC!$E$10,H4103,0):'[1]NKC'!$E$5007,0)+H4103),IF(TYPE(MATCH($C$8,OFFSET([1]NKC!$D$10,H4103,0):'[1]NKC'!$D$5007,0)+H4103)=16,"",MATCH($C$8,OFFSET([1]NKC!$D$10,H4103,0):'[1]NKC'!$D$5007,0)+H4103),IF(TYPE(MATCH($C$8,OFFSET([1]NKC!$E$10,H4103,0):'[1]NKC'!$E$5007,0)+H4103)=16,"",MATCH($C$8,OFFSET([1]NKC!$E$10,H4103,0):'[1]NKC'!$E$5007,0)+H4103))</f>
        <v/>
      </c>
    </row>
    <row r="4105" spans="1:8" s="52" customFormat="1" ht="14.25" hidden="1">
      <c r="A4105" s="45" t="str">
        <f ca="1">IF($H4105="","",INDEX([1]NKC!$A$10:$A$5007,$H4105))</f>
        <v/>
      </c>
      <c r="B4105" s="46" t="str">
        <f ca="1">IF($H4105="","",INDEX([1]NKC!$B$10:$B$5007,$H4105))</f>
        <v/>
      </c>
      <c r="C4105" s="47" t="str">
        <f ca="1">IF($H4105="","",INDEX([1]NKC!$C$10:$C$5007,$H4105))</f>
        <v/>
      </c>
      <c r="D4105" s="48" t="str">
        <f ca="1">IF(IF($H4105="","",INDEX([1]NKC!$D$10:$D$5007,$H4105))=$C$8,IF($H4105="","",INDEX([1]NKC!$E$10:$E$5007,$H4105)),IF($H4105="","",INDEX([1]NKC!$D$10:$D$5007,$H4105)))</f>
        <v/>
      </c>
      <c r="E4105" s="49" t="str">
        <f ca="1">IF(IF($H4105="","",INDEX([1]NKC!$E$10:$E$5007,$H4105))=$C$8,"",IF($H4105="","",INDEX([1]NKC!$F$10:$F$5007,$H4105)))</f>
        <v/>
      </c>
      <c r="F4105" s="55" t="str">
        <f ca="1">IF(IF($H4105="","",INDEX([1]NKC!$D$10:$D$5007,$H4105))=$C$8,"",IF($H4105="","",INDEX([1]NKC!$F$10:$F$5007,$H4105)))</f>
        <v/>
      </c>
      <c r="G4105" s="50">
        <f ca="1">IF(SUM(E4105:F4105)=0,0,$G$11+SUM(E$12:$E4105)-SUM(F$12:$F4105))</f>
        <v>0</v>
      </c>
      <c r="H4105" s="51" t="str">
        <f ca="1">IF(IF(TYPE(MATCH($C$8,OFFSET([1]NKC!$D$10,H4104,0):'[1]NKC'!$D$5007,0)+H4104)=16,"",MATCH($C$8,OFFSET([1]NKC!$D$10,H4104,0):'[1]NKC'!$D$5007,0)+H4104)&lt;IF(TYPE(MATCH($C$8,OFFSET([1]NKC!$E$10,H4104,0):'[1]NKC'!$E$5007,0)+H4104)=16,"",MATCH($C$8,OFFSET([1]NKC!$E$10,H4104,0):'[1]NKC'!$E$5007,0)+H4104),IF(TYPE(MATCH($C$8,OFFSET([1]NKC!$D$10,H4104,0):'[1]NKC'!$D$5007,0)+H4104)=16,"",MATCH($C$8,OFFSET([1]NKC!$D$10,H4104,0):'[1]NKC'!$D$5007,0)+H4104),IF(TYPE(MATCH($C$8,OFFSET([1]NKC!$E$10,H4104,0):'[1]NKC'!$E$5007,0)+H4104)=16,"",MATCH($C$8,OFFSET([1]NKC!$E$10,H4104,0):'[1]NKC'!$E$5007,0)+H4104))</f>
        <v/>
      </c>
    </row>
    <row r="4106" spans="1:8" s="52" customFormat="1" ht="14.25" hidden="1">
      <c r="A4106" s="45" t="str">
        <f ca="1">IF($H4106="","",INDEX([1]NKC!$A$10:$A$5007,$H4106))</f>
        <v/>
      </c>
      <c r="B4106" s="46" t="str">
        <f ca="1">IF($H4106="","",INDEX([1]NKC!$B$10:$B$5007,$H4106))</f>
        <v/>
      </c>
      <c r="C4106" s="47" t="str">
        <f ca="1">IF($H4106="","",INDEX([1]NKC!$C$10:$C$5007,$H4106))</f>
        <v/>
      </c>
      <c r="D4106" s="48" t="str">
        <f ca="1">IF(IF($H4106="","",INDEX([1]NKC!$D$10:$D$5007,$H4106))=$C$8,IF($H4106="","",INDEX([1]NKC!$E$10:$E$5007,$H4106)),IF($H4106="","",INDEX([1]NKC!$D$10:$D$5007,$H4106)))</f>
        <v/>
      </c>
      <c r="E4106" s="49" t="str">
        <f ca="1">IF(IF($H4106="","",INDEX([1]NKC!$E$10:$E$5007,$H4106))=$C$8,"",IF($H4106="","",INDEX([1]NKC!$F$10:$F$5007,$H4106)))</f>
        <v/>
      </c>
      <c r="F4106" s="55" t="str">
        <f ca="1">IF(IF($H4106="","",INDEX([1]NKC!$D$10:$D$5007,$H4106))=$C$8,"",IF($H4106="","",INDEX([1]NKC!$F$10:$F$5007,$H4106)))</f>
        <v/>
      </c>
      <c r="G4106" s="50">
        <f ca="1">IF(SUM(E4106:F4106)=0,0,$G$11+SUM(E$12:$E4106)-SUM(F$12:$F4106))</f>
        <v>0</v>
      </c>
      <c r="H4106" s="51" t="str">
        <f ca="1">IF(IF(TYPE(MATCH($C$8,OFFSET([1]NKC!$D$10,H4105,0):'[1]NKC'!$D$5007,0)+H4105)=16,"",MATCH($C$8,OFFSET([1]NKC!$D$10,H4105,0):'[1]NKC'!$D$5007,0)+H4105)&lt;IF(TYPE(MATCH($C$8,OFFSET([1]NKC!$E$10,H4105,0):'[1]NKC'!$E$5007,0)+H4105)=16,"",MATCH($C$8,OFFSET([1]NKC!$E$10,H4105,0):'[1]NKC'!$E$5007,0)+H4105),IF(TYPE(MATCH($C$8,OFFSET([1]NKC!$D$10,H4105,0):'[1]NKC'!$D$5007,0)+H4105)=16,"",MATCH($C$8,OFFSET([1]NKC!$D$10,H4105,0):'[1]NKC'!$D$5007,0)+H4105),IF(TYPE(MATCH($C$8,OFFSET([1]NKC!$E$10,H4105,0):'[1]NKC'!$E$5007,0)+H4105)=16,"",MATCH($C$8,OFFSET([1]NKC!$E$10,H4105,0):'[1]NKC'!$E$5007,0)+H4105))</f>
        <v/>
      </c>
    </row>
    <row r="4107" spans="1:8" s="52" customFormat="1" ht="14.25" hidden="1">
      <c r="A4107" s="45" t="str">
        <f ca="1">IF($H4107="","",INDEX([1]NKC!$A$10:$A$5007,$H4107))</f>
        <v/>
      </c>
      <c r="B4107" s="46" t="str">
        <f ca="1">IF($H4107="","",INDEX([1]NKC!$B$10:$B$5007,$H4107))</f>
        <v/>
      </c>
      <c r="C4107" s="47" t="str">
        <f ca="1">IF($H4107="","",INDEX([1]NKC!$C$10:$C$5007,$H4107))</f>
        <v/>
      </c>
      <c r="D4107" s="48" t="str">
        <f ca="1">IF(IF($H4107="","",INDEX([1]NKC!$D$10:$D$5007,$H4107))=$C$8,IF($H4107="","",INDEX([1]NKC!$E$10:$E$5007,$H4107)),IF($H4107="","",INDEX([1]NKC!$D$10:$D$5007,$H4107)))</f>
        <v/>
      </c>
      <c r="E4107" s="49" t="str">
        <f ca="1">IF(IF($H4107="","",INDEX([1]NKC!$E$10:$E$5007,$H4107))=$C$8,"",IF($H4107="","",INDEX([1]NKC!$F$10:$F$5007,$H4107)))</f>
        <v/>
      </c>
      <c r="F4107" s="55" t="str">
        <f ca="1">IF(IF($H4107="","",INDEX([1]NKC!$D$10:$D$5007,$H4107))=$C$8,"",IF($H4107="","",INDEX([1]NKC!$F$10:$F$5007,$H4107)))</f>
        <v/>
      </c>
      <c r="G4107" s="50">
        <f ca="1">IF(SUM(E4107:F4107)=0,0,$G$11+SUM(E$12:$E4107)-SUM(F$12:$F4107))</f>
        <v>0</v>
      </c>
      <c r="H4107" s="51" t="str">
        <f ca="1">IF(IF(TYPE(MATCH($C$8,OFFSET([1]NKC!$D$10,H4106,0):'[1]NKC'!$D$5007,0)+H4106)=16,"",MATCH($C$8,OFFSET([1]NKC!$D$10,H4106,0):'[1]NKC'!$D$5007,0)+H4106)&lt;IF(TYPE(MATCH($C$8,OFFSET([1]NKC!$E$10,H4106,0):'[1]NKC'!$E$5007,0)+H4106)=16,"",MATCH($C$8,OFFSET([1]NKC!$E$10,H4106,0):'[1]NKC'!$E$5007,0)+H4106),IF(TYPE(MATCH($C$8,OFFSET([1]NKC!$D$10,H4106,0):'[1]NKC'!$D$5007,0)+H4106)=16,"",MATCH($C$8,OFFSET([1]NKC!$D$10,H4106,0):'[1]NKC'!$D$5007,0)+H4106),IF(TYPE(MATCH($C$8,OFFSET([1]NKC!$E$10,H4106,0):'[1]NKC'!$E$5007,0)+H4106)=16,"",MATCH($C$8,OFFSET([1]NKC!$E$10,H4106,0):'[1]NKC'!$E$5007,0)+H4106))</f>
        <v/>
      </c>
    </row>
    <row r="4108" spans="1:8" s="52" customFormat="1" ht="14.25" hidden="1">
      <c r="A4108" s="45" t="str">
        <f ca="1">IF($H4108="","",INDEX([1]NKC!$A$10:$A$5007,$H4108))</f>
        <v/>
      </c>
      <c r="B4108" s="46" t="str">
        <f ca="1">IF($H4108="","",INDEX([1]NKC!$B$10:$B$5007,$H4108))</f>
        <v/>
      </c>
      <c r="C4108" s="47" t="str">
        <f ca="1">IF($H4108="","",INDEX([1]NKC!$C$10:$C$5007,$H4108))</f>
        <v/>
      </c>
      <c r="D4108" s="48" t="str">
        <f ca="1">IF(IF($H4108="","",INDEX([1]NKC!$D$10:$D$5007,$H4108))=$C$8,IF($H4108="","",INDEX([1]NKC!$E$10:$E$5007,$H4108)),IF($H4108="","",INDEX([1]NKC!$D$10:$D$5007,$H4108)))</f>
        <v/>
      </c>
      <c r="E4108" s="49" t="str">
        <f ca="1">IF(IF($H4108="","",INDEX([1]NKC!$E$10:$E$5007,$H4108))=$C$8,"",IF($H4108="","",INDEX([1]NKC!$F$10:$F$5007,$H4108)))</f>
        <v/>
      </c>
      <c r="F4108" s="55" t="str">
        <f ca="1">IF(IF($H4108="","",INDEX([1]NKC!$D$10:$D$5007,$H4108))=$C$8,"",IF($H4108="","",INDEX([1]NKC!$F$10:$F$5007,$H4108)))</f>
        <v/>
      </c>
      <c r="G4108" s="50">
        <f ca="1">IF(SUM(E4108:F4108)=0,0,$G$11+SUM(E$12:$E4108)-SUM(F$12:$F4108))</f>
        <v>0</v>
      </c>
      <c r="H4108" s="51" t="str">
        <f ca="1">IF(IF(TYPE(MATCH($C$8,OFFSET([1]NKC!$D$10,H4107,0):'[1]NKC'!$D$5007,0)+H4107)=16,"",MATCH($C$8,OFFSET([1]NKC!$D$10,H4107,0):'[1]NKC'!$D$5007,0)+H4107)&lt;IF(TYPE(MATCH($C$8,OFFSET([1]NKC!$E$10,H4107,0):'[1]NKC'!$E$5007,0)+H4107)=16,"",MATCH($C$8,OFFSET([1]NKC!$E$10,H4107,0):'[1]NKC'!$E$5007,0)+H4107),IF(TYPE(MATCH($C$8,OFFSET([1]NKC!$D$10,H4107,0):'[1]NKC'!$D$5007,0)+H4107)=16,"",MATCH($C$8,OFFSET([1]NKC!$D$10,H4107,0):'[1]NKC'!$D$5007,0)+H4107),IF(TYPE(MATCH($C$8,OFFSET([1]NKC!$E$10,H4107,0):'[1]NKC'!$E$5007,0)+H4107)=16,"",MATCH($C$8,OFFSET([1]NKC!$E$10,H4107,0):'[1]NKC'!$E$5007,0)+H4107))</f>
        <v/>
      </c>
    </row>
    <row r="4109" spans="1:8" s="52" customFormat="1" ht="14.25" hidden="1">
      <c r="A4109" s="45" t="str">
        <f ca="1">IF($H4109="","",INDEX([1]NKC!$A$10:$A$5007,$H4109))</f>
        <v/>
      </c>
      <c r="B4109" s="46" t="str">
        <f ca="1">IF($H4109="","",INDEX([1]NKC!$B$10:$B$5007,$H4109))</f>
        <v/>
      </c>
      <c r="C4109" s="47" t="str">
        <f ca="1">IF($H4109="","",INDEX([1]NKC!$C$10:$C$5007,$H4109))</f>
        <v/>
      </c>
      <c r="D4109" s="48" t="str">
        <f ca="1">IF(IF($H4109="","",INDEX([1]NKC!$D$10:$D$5007,$H4109))=$C$8,IF($H4109="","",INDEX([1]NKC!$E$10:$E$5007,$H4109)),IF($H4109="","",INDEX([1]NKC!$D$10:$D$5007,$H4109)))</f>
        <v/>
      </c>
      <c r="E4109" s="49" t="str">
        <f ca="1">IF(IF($H4109="","",INDEX([1]NKC!$E$10:$E$5007,$H4109))=$C$8,"",IF($H4109="","",INDEX([1]NKC!$F$10:$F$5007,$H4109)))</f>
        <v/>
      </c>
      <c r="F4109" s="55" t="str">
        <f ca="1">IF(IF($H4109="","",INDEX([1]NKC!$D$10:$D$5007,$H4109))=$C$8,"",IF($H4109="","",INDEX([1]NKC!$F$10:$F$5007,$H4109)))</f>
        <v/>
      </c>
      <c r="G4109" s="50">
        <f ca="1">IF(SUM(E4109:F4109)=0,0,$G$11+SUM(E$12:$E4109)-SUM(F$12:$F4109))</f>
        <v>0</v>
      </c>
      <c r="H4109" s="51" t="str">
        <f ca="1">IF(IF(TYPE(MATCH($C$8,OFFSET([1]NKC!$D$10,H4108,0):'[1]NKC'!$D$5007,0)+H4108)=16,"",MATCH($C$8,OFFSET([1]NKC!$D$10,H4108,0):'[1]NKC'!$D$5007,0)+H4108)&lt;IF(TYPE(MATCH($C$8,OFFSET([1]NKC!$E$10,H4108,0):'[1]NKC'!$E$5007,0)+H4108)=16,"",MATCH($C$8,OFFSET([1]NKC!$E$10,H4108,0):'[1]NKC'!$E$5007,0)+H4108),IF(TYPE(MATCH($C$8,OFFSET([1]NKC!$D$10,H4108,0):'[1]NKC'!$D$5007,0)+H4108)=16,"",MATCH($C$8,OFFSET([1]NKC!$D$10,H4108,0):'[1]NKC'!$D$5007,0)+H4108),IF(TYPE(MATCH($C$8,OFFSET([1]NKC!$E$10,H4108,0):'[1]NKC'!$E$5007,0)+H4108)=16,"",MATCH($C$8,OFFSET([1]NKC!$E$10,H4108,0):'[1]NKC'!$E$5007,0)+H4108))</f>
        <v/>
      </c>
    </row>
    <row r="4110" spans="1:8" s="52" customFormat="1" ht="14.25" hidden="1">
      <c r="A4110" s="45" t="str">
        <f ca="1">IF($H4110="","",INDEX([1]NKC!$A$10:$A$5007,$H4110))</f>
        <v/>
      </c>
      <c r="B4110" s="46" t="str">
        <f ca="1">IF($H4110="","",INDEX([1]NKC!$B$10:$B$5007,$H4110))</f>
        <v/>
      </c>
      <c r="C4110" s="47" t="str">
        <f ca="1">IF($H4110="","",INDEX([1]NKC!$C$10:$C$5007,$H4110))</f>
        <v/>
      </c>
      <c r="D4110" s="48" t="str">
        <f ca="1">IF(IF($H4110="","",INDEX([1]NKC!$D$10:$D$5007,$H4110))=$C$8,IF($H4110="","",INDEX([1]NKC!$E$10:$E$5007,$H4110)),IF($H4110="","",INDEX([1]NKC!$D$10:$D$5007,$H4110)))</f>
        <v/>
      </c>
      <c r="E4110" s="49" t="str">
        <f ca="1">IF(IF($H4110="","",INDEX([1]NKC!$E$10:$E$5007,$H4110))=$C$8,"",IF($H4110="","",INDEX([1]NKC!$F$10:$F$5007,$H4110)))</f>
        <v/>
      </c>
      <c r="F4110" s="55" t="str">
        <f ca="1">IF(IF($H4110="","",INDEX([1]NKC!$D$10:$D$5007,$H4110))=$C$8,"",IF($H4110="","",INDEX([1]NKC!$F$10:$F$5007,$H4110)))</f>
        <v/>
      </c>
      <c r="G4110" s="50">
        <f ca="1">IF(SUM(E4110:F4110)=0,0,$G$11+SUM(E$12:$E4110)-SUM(F$12:$F4110))</f>
        <v>0</v>
      </c>
      <c r="H4110" s="51" t="str">
        <f ca="1">IF(IF(TYPE(MATCH($C$8,OFFSET([1]NKC!$D$10,H4109,0):'[1]NKC'!$D$5007,0)+H4109)=16,"",MATCH($C$8,OFFSET([1]NKC!$D$10,H4109,0):'[1]NKC'!$D$5007,0)+H4109)&lt;IF(TYPE(MATCH($C$8,OFFSET([1]NKC!$E$10,H4109,0):'[1]NKC'!$E$5007,0)+H4109)=16,"",MATCH($C$8,OFFSET([1]NKC!$E$10,H4109,0):'[1]NKC'!$E$5007,0)+H4109),IF(TYPE(MATCH($C$8,OFFSET([1]NKC!$D$10,H4109,0):'[1]NKC'!$D$5007,0)+H4109)=16,"",MATCH($C$8,OFFSET([1]NKC!$D$10,H4109,0):'[1]NKC'!$D$5007,0)+H4109),IF(TYPE(MATCH($C$8,OFFSET([1]NKC!$E$10,H4109,0):'[1]NKC'!$E$5007,0)+H4109)=16,"",MATCH($C$8,OFFSET([1]NKC!$E$10,H4109,0):'[1]NKC'!$E$5007,0)+H4109))</f>
        <v/>
      </c>
    </row>
    <row r="4111" spans="1:8" s="52" customFormat="1" ht="14.25" hidden="1">
      <c r="A4111" s="45" t="str">
        <f ca="1">IF($H4111="","",INDEX([1]NKC!$A$10:$A$5007,$H4111))</f>
        <v/>
      </c>
      <c r="B4111" s="46" t="str">
        <f ca="1">IF($H4111="","",INDEX([1]NKC!$B$10:$B$5007,$H4111))</f>
        <v/>
      </c>
      <c r="C4111" s="47" t="str">
        <f ca="1">IF($H4111="","",INDEX([1]NKC!$C$10:$C$5007,$H4111))</f>
        <v/>
      </c>
      <c r="D4111" s="48" t="str">
        <f ca="1">IF(IF($H4111="","",INDEX([1]NKC!$D$10:$D$5007,$H4111))=$C$8,IF($H4111="","",INDEX([1]NKC!$E$10:$E$5007,$H4111)),IF($H4111="","",INDEX([1]NKC!$D$10:$D$5007,$H4111)))</f>
        <v/>
      </c>
      <c r="E4111" s="49" t="str">
        <f ca="1">IF(IF($H4111="","",INDEX([1]NKC!$E$10:$E$5007,$H4111))=$C$8,"",IF($H4111="","",INDEX([1]NKC!$F$10:$F$5007,$H4111)))</f>
        <v/>
      </c>
      <c r="F4111" s="55" t="str">
        <f ca="1">IF(IF($H4111="","",INDEX([1]NKC!$D$10:$D$5007,$H4111))=$C$8,"",IF($H4111="","",INDEX([1]NKC!$F$10:$F$5007,$H4111)))</f>
        <v/>
      </c>
      <c r="G4111" s="50">
        <f ca="1">IF(SUM(E4111:F4111)=0,0,$G$11+SUM(E$12:$E4111)-SUM(F$12:$F4111))</f>
        <v>0</v>
      </c>
      <c r="H4111" s="51" t="str">
        <f ca="1">IF(IF(TYPE(MATCH($C$8,OFFSET([1]NKC!$D$10,H4110,0):'[1]NKC'!$D$5007,0)+H4110)=16,"",MATCH($C$8,OFFSET([1]NKC!$D$10,H4110,0):'[1]NKC'!$D$5007,0)+H4110)&lt;IF(TYPE(MATCH($C$8,OFFSET([1]NKC!$E$10,H4110,0):'[1]NKC'!$E$5007,0)+H4110)=16,"",MATCH($C$8,OFFSET([1]NKC!$E$10,H4110,0):'[1]NKC'!$E$5007,0)+H4110),IF(TYPE(MATCH($C$8,OFFSET([1]NKC!$D$10,H4110,0):'[1]NKC'!$D$5007,0)+H4110)=16,"",MATCH($C$8,OFFSET([1]NKC!$D$10,H4110,0):'[1]NKC'!$D$5007,0)+H4110),IF(TYPE(MATCH($C$8,OFFSET([1]NKC!$E$10,H4110,0):'[1]NKC'!$E$5007,0)+H4110)=16,"",MATCH($C$8,OFFSET([1]NKC!$E$10,H4110,0):'[1]NKC'!$E$5007,0)+H4110))</f>
        <v/>
      </c>
    </row>
    <row r="4112" spans="1:8" s="52" customFormat="1" ht="14.25" hidden="1">
      <c r="A4112" s="45" t="str">
        <f ca="1">IF($H4112="","",INDEX([1]NKC!$A$10:$A$5007,$H4112))</f>
        <v/>
      </c>
      <c r="B4112" s="46" t="str">
        <f ca="1">IF($H4112="","",INDEX([1]NKC!$B$10:$B$5007,$H4112))</f>
        <v/>
      </c>
      <c r="C4112" s="47" t="str">
        <f ca="1">IF($H4112="","",INDEX([1]NKC!$C$10:$C$5007,$H4112))</f>
        <v/>
      </c>
      <c r="D4112" s="48" t="str">
        <f ca="1">IF(IF($H4112="","",INDEX([1]NKC!$D$10:$D$5007,$H4112))=$C$8,IF($H4112="","",INDEX([1]NKC!$E$10:$E$5007,$H4112)),IF($H4112="","",INDEX([1]NKC!$D$10:$D$5007,$H4112)))</f>
        <v/>
      </c>
      <c r="E4112" s="49" t="str">
        <f ca="1">IF(IF($H4112="","",INDEX([1]NKC!$E$10:$E$5007,$H4112))=$C$8,"",IF($H4112="","",INDEX([1]NKC!$F$10:$F$5007,$H4112)))</f>
        <v/>
      </c>
      <c r="F4112" s="55" t="str">
        <f ca="1">IF(IF($H4112="","",INDEX([1]NKC!$D$10:$D$5007,$H4112))=$C$8,"",IF($H4112="","",INDEX([1]NKC!$F$10:$F$5007,$H4112)))</f>
        <v/>
      </c>
      <c r="G4112" s="50">
        <f ca="1">IF(SUM(E4112:F4112)=0,0,$G$11+SUM(E$12:$E4112)-SUM(F$12:$F4112))</f>
        <v>0</v>
      </c>
      <c r="H4112" s="51" t="str">
        <f ca="1">IF(IF(TYPE(MATCH($C$8,OFFSET([1]NKC!$D$10,H4111,0):'[1]NKC'!$D$5007,0)+H4111)=16,"",MATCH($C$8,OFFSET([1]NKC!$D$10,H4111,0):'[1]NKC'!$D$5007,0)+H4111)&lt;IF(TYPE(MATCH($C$8,OFFSET([1]NKC!$E$10,H4111,0):'[1]NKC'!$E$5007,0)+H4111)=16,"",MATCH($C$8,OFFSET([1]NKC!$E$10,H4111,0):'[1]NKC'!$E$5007,0)+H4111),IF(TYPE(MATCH($C$8,OFFSET([1]NKC!$D$10,H4111,0):'[1]NKC'!$D$5007,0)+H4111)=16,"",MATCH($C$8,OFFSET([1]NKC!$D$10,H4111,0):'[1]NKC'!$D$5007,0)+H4111),IF(TYPE(MATCH($C$8,OFFSET([1]NKC!$E$10,H4111,0):'[1]NKC'!$E$5007,0)+H4111)=16,"",MATCH($C$8,OFFSET([1]NKC!$E$10,H4111,0):'[1]NKC'!$E$5007,0)+H4111))</f>
        <v/>
      </c>
    </row>
    <row r="4113" spans="1:8" s="52" customFormat="1" ht="14.25" hidden="1">
      <c r="A4113" s="45" t="str">
        <f ca="1">IF($H4113="","",INDEX([1]NKC!$A$10:$A$5007,$H4113))</f>
        <v/>
      </c>
      <c r="B4113" s="46" t="str">
        <f ca="1">IF($H4113="","",INDEX([1]NKC!$B$10:$B$5007,$H4113))</f>
        <v/>
      </c>
      <c r="C4113" s="47" t="str">
        <f ca="1">IF($H4113="","",INDEX([1]NKC!$C$10:$C$5007,$H4113))</f>
        <v/>
      </c>
      <c r="D4113" s="48" t="str">
        <f ca="1">IF(IF($H4113="","",INDEX([1]NKC!$D$10:$D$5007,$H4113))=$C$8,IF($H4113="","",INDEX([1]NKC!$E$10:$E$5007,$H4113)),IF($H4113="","",INDEX([1]NKC!$D$10:$D$5007,$H4113)))</f>
        <v/>
      </c>
      <c r="E4113" s="49" t="str">
        <f ca="1">IF(IF($H4113="","",INDEX([1]NKC!$E$10:$E$5007,$H4113))=$C$8,"",IF($H4113="","",INDEX([1]NKC!$F$10:$F$5007,$H4113)))</f>
        <v/>
      </c>
      <c r="F4113" s="55" t="str">
        <f ca="1">IF(IF($H4113="","",INDEX([1]NKC!$D$10:$D$5007,$H4113))=$C$8,"",IF($H4113="","",INDEX([1]NKC!$F$10:$F$5007,$H4113)))</f>
        <v/>
      </c>
      <c r="G4113" s="50">
        <f ca="1">IF(SUM(E4113:F4113)=0,0,$G$11+SUM(E$12:$E4113)-SUM(F$12:$F4113))</f>
        <v>0</v>
      </c>
      <c r="H4113" s="51" t="str">
        <f ca="1">IF(IF(TYPE(MATCH($C$8,OFFSET([1]NKC!$D$10,H4112,0):'[1]NKC'!$D$5007,0)+H4112)=16,"",MATCH($C$8,OFFSET([1]NKC!$D$10,H4112,0):'[1]NKC'!$D$5007,0)+H4112)&lt;IF(TYPE(MATCH($C$8,OFFSET([1]NKC!$E$10,H4112,0):'[1]NKC'!$E$5007,0)+H4112)=16,"",MATCH($C$8,OFFSET([1]NKC!$E$10,H4112,0):'[1]NKC'!$E$5007,0)+H4112),IF(TYPE(MATCH($C$8,OFFSET([1]NKC!$D$10,H4112,0):'[1]NKC'!$D$5007,0)+H4112)=16,"",MATCH($C$8,OFFSET([1]NKC!$D$10,H4112,0):'[1]NKC'!$D$5007,0)+H4112),IF(TYPE(MATCH($C$8,OFFSET([1]NKC!$E$10,H4112,0):'[1]NKC'!$E$5007,0)+H4112)=16,"",MATCH($C$8,OFFSET([1]NKC!$E$10,H4112,0):'[1]NKC'!$E$5007,0)+H4112))</f>
        <v/>
      </c>
    </row>
    <row r="4114" spans="1:8" s="52" customFormat="1" ht="14.25" hidden="1">
      <c r="A4114" s="45" t="str">
        <f ca="1">IF($H4114="","",INDEX([1]NKC!$A$10:$A$5007,$H4114))</f>
        <v/>
      </c>
      <c r="B4114" s="46" t="str">
        <f ca="1">IF($H4114="","",INDEX([1]NKC!$B$10:$B$5007,$H4114))</f>
        <v/>
      </c>
      <c r="C4114" s="47" t="str">
        <f ca="1">IF($H4114="","",INDEX([1]NKC!$C$10:$C$5007,$H4114))</f>
        <v/>
      </c>
      <c r="D4114" s="48" t="str">
        <f ca="1">IF(IF($H4114="","",INDEX([1]NKC!$D$10:$D$5007,$H4114))=$C$8,IF($H4114="","",INDEX([1]NKC!$E$10:$E$5007,$H4114)),IF($H4114="","",INDEX([1]NKC!$D$10:$D$5007,$H4114)))</f>
        <v/>
      </c>
      <c r="E4114" s="49" t="str">
        <f ca="1">IF(IF($H4114="","",INDEX([1]NKC!$E$10:$E$5007,$H4114))=$C$8,"",IF($H4114="","",INDEX([1]NKC!$F$10:$F$5007,$H4114)))</f>
        <v/>
      </c>
      <c r="F4114" s="55" t="str">
        <f ca="1">IF(IF($H4114="","",INDEX([1]NKC!$D$10:$D$5007,$H4114))=$C$8,"",IF($H4114="","",INDEX([1]NKC!$F$10:$F$5007,$H4114)))</f>
        <v/>
      </c>
      <c r="G4114" s="50">
        <f ca="1">IF(SUM(E4114:F4114)=0,0,$G$11+SUM(E$12:$E4114)-SUM(F$12:$F4114))</f>
        <v>0</v>
      </c>
      <c r="H4114" s="51" t="str">
        <f ca="1">IF(IF(TYPE(MATCH($C$8,OFFSET([1]NKC!$D$10,H4113,0):'[1]NKC'!$D$5007,0)+H4113)=16,"",MATCH($C$8,OFFSET([1]NKC!$D$10,H4113,0):'[1]NKC'!$D$5007,0)+H4113)&lt;IF(TYPE(MATCH($C$8,OFFSET([1]NKC!$E$10,H4113,0):'[1]NKC'!$E$5007,0)+H4113)=16,"",MATCH($C$8,OFFSET([1]NKC!$E$10,H4113,0):'[1]NKC'!$E$5007,0)+H4113),IF(TYPE(MATCH($C$8,OFFSET([1]NKC!$D$10,H4113,0):'[1]NKC'!$D$5007,0)+H4113)=16,"",MATCH($C$8,OFFSET([1]NKC!$D$10,H4113,0):'[1]NKC'!$D$5007,0)+H4113),IF(TYPE(MATCH($C$8,OFFSET([1]NKC!$E$10,H4113,0):'[1]NKC'!$E$5007,0)+H4113)=16,"",MATCH($C$8,OFFSET([1]NKC!$E$10,H4113,0):'[1]NKC'!$E$5007,0)+H4113))</f>
        <v/>
      </c>
    </row>
    <row r="4115" spans="1:8" s="52" customFormat="1" ht="14.25" hidden="1">
      <c r="A4115" s="45" t="str">
        <f ca="1">IF($H4115="","",INDEX([1]NKC!$A$10:$A$5007,$H4115))</f>
        <v/>
      </c>
      <c r="B4115" s="46" t="str">
        <f ca="1">IF($H4115="","",INDEX([1]NKC!$B$10:$B$5007,$H4115))</f>
        <v/>
      </c>
      <c r="C4115" s="47" t="str">
        <f ca="1">IF($H4115="","",INDEX([1]NKC!$C$10:$C$5007,$H4115))</f>
        <v/>
      </c>
      <c r="D4115" s="48" t="str">
        <f ca="1">IF(IF($H4115="","",INDEX([1]NKC!$D$10:$D$5007,$H4115))=$C$8,IF($H4115="","",INDEX([1]NKC!$E$10:$E$5007,$H4115)),IF($H4115="","",INDEX([1]NKC!$D$10:$D$5007,$H4115)))</f>
        <v/>
      </c>
      <c r="E4115" s="49" t="str">
        <f ca="1">IF(IF($H4115="","",INDEX([1]NKC!$E$10:$E$5007,$H4115))=$C$8,"",IF($H4115="","",INDEX([1]NKC!$F$10:$F$5007,$H4115)))</f>
        <v/>
      </c>
      <c r="F4115" s="55" t="str">
        <f ca="1">IF(IF($H4115="","",INDEX([1]NKC!$D$10:$D$5007,$H4115))=$C$8,"",IF($H4115="","",INDEX([1]NKC!$F$10:$F$5007,$H4115)))</f>
        <v/>
      </c>
      <c r="G4115" s="50">
        <f ca="1">IF(SUM(E4115:F4115)=0,0,$G$11+SUM(E$12:$E4115)-SUM(F$12:$F4115))</f>
        <v>0</v>
      </c>
      <c r="H4115" s="51" t="str">
        <f ca="1">IF(IF(TYPE(MATCH($C$8,OFFSET([1]NKC!$D$10,H4114,0):'[1]NKC'!$D$5007,0)+H4114)=16,"",MATCH($C$8,OFFSET([1]NKC!$D$10,H4114,0):'[1]NKC'!$D$5007,0)+H4114)&lt;IF(TYPE(MATCH($C$8,OFFSET([1]NKC!$E$10,H4114,0):'[1]NKC'!$E$5007,0)+H4114)=16,"",MATCH($C$8,OFFSET([1]NKC!$E$10,H4114,0):'[1]NKC'!$E$5007,0)+H4114),IF(TYPE(MATCH($C$8,OFFSET([1]NKC!$D$10,H4114,0):'[1]NKC'!$D$5007,0)+H4114)=16,"",MATCH($C$8,OFFSET([1]NKC!$D$10,H4114,0):'[1]NKC'!$D$5007,0)+H4114),IF(TYPE(MATCH($C$8,OFFSET([1]NKC!$E$10,H4114,0):'[1]NKC'!$E$5007,0)+H4114)=16,"",MATCH($C$8,OFFSET([1]NKC!$E$10,H4114,0):'[1]NKC'!$E$5007,0)+H4114))</f>
        <v/>
      </c>
    </row>
    <row r="4116" spans="1:8" s="52" customFormat="1" ht="14.25" hidden="1">
      <c r="A4116" s="45" t="str">
        <f ca="1">IF($H4116="","",INDEX([1]NKC!$A$10:$A$5007,$H4116))</f>
        <v/>
      </c>
      <c r="B4116" s="46" t="str">
        <f ca="1">IF($H4116="","",INDEX([1]NKC!$B$10:$B$5007,$H4116))</f>
        <v/>
      </c>
      <c r="C4116" s="47" t="str">
        <f ca="1">IF($H4116="","",INDEX([1]NKC!$C$10:$C$5007,$H4116))</f>
        <v/>
      </c>
      <c r="D4116" s="48" t="str">
        <f ca="1">IF(IF($H4116="","",INDEX([1]NKC!$D$10:$D$5007,$H4116))=$C$8,IF($H4116="","",INDEX([1]NKC!$E$10:$E$5007,$H4116)),IF($H4116="","",INDEX([1]NKC!$D$10:$D$5007,$H4116)))</f>
        <v/>
      </c>
      <c r="E4116" s="49" t="str">
        <f ca="1">IF(IF($H4116="","",INDEX([1]NKC!$E$10:$E$5007,$H4116))=$C$8,"",IF($H4116="","",INDEX([1]NKC!$F$10:$F$5007,$H4116)))</f>
        <v/>
      </c>
      <c r="F4116" s="55" t="str">
        <f ca="1">IF(IF($H4116="","",INDEX([1]NKC!$D$10:$D$5007,$H4116))=$C$8,"",IF($H4116="","",INDEX([1]NKC!$F$10:$F$5007,$H4116)))</f>
        <v/>
      </c>
      <c r="G4116" s="50">
        <f ca="1">IF(SUM(E4116:F4116)=0,0,$G$11+SUM(E$12:$E4116)-SUM(F$12:$F4116))</f>
        <v>0</v>
      </c>
      <c r="H4116" s="51" t="str">
        <f ca="1">IF(IF(TYPE(MATCH($C$8,OFFSET([1]NKC!$D$10,H4115,0):'[1]NKC'!$D$5007,0)+H4115)=16,"",MATCH($C$8,OFFSET([1]NKC!$D$10,H4115,0):'[1]NKC'!$D$5007,0)+H4115)&lt;IF(TYPE(MATCH($C$8,OFFSET([1]NKC!$E$10,H4115,0):'[1]NKC'!$E$5007,0)+H4115)=16,"",MATCH($C$8,OFFSET([1]NKC!$E$10,H4115,0):'[1]NKC'!$E$5007,0)+H4115),IF(TYPE(MATCH($C$8,OFFSET([1]NKC!$D$10,H4115,0):'[1]NKC'!$D$5007,0)+H4115)=16,"",MATCH($C$8,OFFSET([1]NKC!$D$10,H4115,0):'[1]NKC'!$D$5007,0)+H4115),IF(TYPE(MATCH($C$8,OFFSET([1]NKC!$E$10,H4115,0):'[1]NKC'!$E$5007,0)+H4115)=16,"",MATCH($C$8,OFFSET([1]NKC!$E$10,H4115,0):'[1]NKC'!$E$5007,0)+H4115))</f>
        <v/>
      </c>
    </row>
    <row r="4117" spans="1:8" s="52" customFormat="1" ht="14.25" hidden="1">
      <c r="A4117" s="45" t="str">
        <f ca="1">IF($H4117="","",INDEX([1]NKC!$A$10:$A$5007,$H4117))</f>
        <v/>
      </c>
      <c r="B4117" s="46" t="str">
        <f ca="1">IF($H4117="","",INDEX([1]NKC!$B$10:$B$5007,$H4117))</f>
        <v/>
      </c>
      <c r="C4117" s="47" t="str">
        <f ca="1">IF($H4117="","",INDEX([1]NKC!$C$10:$C$5007,$H4117))</f>
        <v/>
      </c>
      <c r="D4117" s="48" t="str">
        <f ca="1">IF(IF($H4117="","",INDEX([1]NKC!$D$10:$D$5007,$H4117))=$C$8,IF($H4117="","",INDEX([1]NKC!$E$10:$E$5007,$H4117)),IF($H4117="","",INDEX([1]NKC!$D$10:$D$5007,$H4117)))</f>
        <v/>
      </c>
      <c r="E4117" s="49" t="str">
        <f ca="1">IF(IF($H4117="","",INDEX([1]NKC!$E$10:$E$5007,$H4117))=$C$8,"",IF($H4117="","",INDEX([1]NKC!$F$10:$F$5007,$H4117)))</f>
        <v/>
      </c>
      <c r="F4117" s="55" t="str">
        <f ca="1">IF(IF($H4117="","",INDEX([1]NKC!$D$10:$D$5007,$H4117))=$C$8,"",IF($H4117="","",INDEX([1]NKC!$F$10:$F$5007,$H4117)))</f>
        <v/>
      </c>
      <c r="G4117" s="50">
        <f ca="1">IF(SUM(E4117:F4117)=0,0,$G$11+SUM(E$12:$E4117)-SUM(F$12:$F4117))</f>
        <v>0</v>
      </c>
      <c r="H4117" s="51" t="str">
        <f ca="1">IF(IF(TYPE(MATCH($C$8,OFFSET([1]NKC!$D$10,H4116,0):'[1]NKC'!$D$5007,0)+H4116)=16,"",MATCH($C$8,OFFSET([1]NKC!$D$10,H4116,0):'[1]NKC'!$D$5007,0)+H4116)&lt;IF(TYPE(MATCH($C$8,OFFSET([1]NKC!$E$10,H4116,0):'[1]NKC'!$E$5007,0)+H4116)=16,"",MATCH($C$8,OFFSET([1]NKC!$E$10,H4116,0):'[1]NKC'!$E$5007,0)+H4116),IF(TYPE(MATCH($C$8,OFFSET([1]NKC!$D$10,H4116,0):'[1]NKC'!$D$5007,0)+H4116)=16,"",MATCH($C$8,OFFSET([1]NKC!$D$10,H4116,0):'[1]NKC'!$D$5007,0)+H4116),IF(TYPE(MATCH($C$8,OFFSET([1]NKC!$E$10,H4116,0):'[1]NKC'!$E$5007,0)+H4116)=16,"",MATCH($C$8,OFFSET([1]NKC!$E$10,H4116,0):'[1]NKC'!$E$5007,0)+H4116))</f>
        <v/>
      </c>
    </row>
    <row r="4118" spans="1:8" s="52" customFormat="1" ht="14.25" hidden="1">
      <c r="A4118" s="45" t="str">
        <f ca="1">IF($H4118="","",INDEX([1]NKC!$A$10:$A$5007,$H4118))</f>
        <v/>
      </c>
      <c r="B4118" s="46" t="str">
        <f ca="1">IF($H4118="","",INDEX([1]NKC!$B$10:$B$5007,$H4118))</f>
        <v/>
      </c>
      <c r="C4118" s="47" t="str">
        <f ca="1">IF($H4118="","",INDEX([1]NKC!$C$10:$C$5007,$H4118))</f>
        <v/>
      </c>
      <c r="D4118" s="48" t="str">
        <f ca="1">IF(IF($H4118="","",INDEX([1]NKC!$D$10:$D$5007,$H4118))=$C$8,IF($H4118="","",INDEX([1]NKC!$E$10:$E$5007,$H4118)),IF($H4118="","",INDEX([1]NKC!$D$10:$D$5007,$H4118)))</f>
        <v/>
      </c>
      <c r="E4118" s="49" t="str">
        <f ca="1">IF(IF($H4118="","",INDEX([1]NKC!$E$10:$E$5007,$H4118))=$C$8,"",IF($H4118="","",INDEX([1]NKC!$F$10:$F$5007,$H4118)))</f>
        <v/>
      </c>
      <c r="F4118" s="55" t="str">
        <f ca="1">IF(IF($H4118="","",INDEX([1]NKC!$D$10:$D$5007,$H4118))=$C$8,"",IF($H4118="","",INDEX([1]NKC!$F$10:$F$5007,$H4118)))</f>
        <v/>
      </c>
      <c r="G4118" s="50">
        <f ca="1">IF(SUM(E4118:F4118)=0,0,$G$11+SUM(E$12:$E4118)-SUM(F$12:$F4118))</f>
        <v>0</v>
      </c>
      <c r="H4118" s="51" t="str">
        <f ca="1">IF(IF(TYPE(MATCH($C$8,OFFSET([1]NKC!$D$10,H4117,0):'[1]NKC'!$D$5007,0)+H4117)=16,"",MATCH($C$8,OFFSET([1]NKC!$D$10,H4117,0):'[1]NKC'!$D$5007,0)+H4117)&lt;IF(TYPE(MATCH($C$8,OFFSET([1]NKC!$E$10,H4117,0):'[1]NKC'!$E$5007,0)+H4117)=16,"",MATCH($C$8,OFFSET([1]NKC!$E$10,H4117,0):'[1]NKC'!$E$5007,0)+H4117),IF(TYPE(MATCH($C$8,OFFSET([1]NKC!$D$10,H4117,0):'[1]NKC'!$D$5007,0)+H4117)=16,"",MATCH($C$8,OFFSET([1]NKC!$D$10,H4117,0):'[1]NKC'!$D$5007,0)+H4117),IF(TYPE(MATCH($C$8,OFFSET([1]NKC!$E$10,H4117,0):'[1]NKC'!$E$5007,0)+H4117)=16,"",MATCH($C$8,OFFSET([1]NKC!$E$10,H4117,0):'[1]NKC'!$E$5007,0)+H4117))</f>
        <v/>
      </c>
    </row>
    <row r="4119" spans="1:8" s="52" customFormat="1" ht="14.25" hidden="1">
      <c r="A4119" s="45" t="str">
        <f ca="1">IF($H4119="","",INDEX([1]NKC!$A$10:$A$5007,$H4119))</f>
        <v/>
      </c>
      <c r="B4119" s="46" t="str">
        <f ca="1">IF($H4119="","",INDEX([1]NKC!$B$10:$B$5007,$H4119))</f>
        <v/>
      </c>
      <c r="C4119" s="47" t="str">
        <f ca="1">IF($H4119="","",INDEX([1]NKC!$C$10:$C$5007,$H4119))</f>
        <v/>
      </c>
      <c r="D4119" s="48" t="str">
        <f ca="1">IF(IF($H4119="","",INDEX([1]NKC!$D$10:$D$5007,$H4119))=$C$8,IF($H4119="","",INDEX([1]NKC!$E$10:$E$5007,$H4119)),IF($H4119="","",INDEX([1]NKC!$D$10:$D$5007,$H4119)))</f>
        <v/>
      </c>
      <c r="E4119" s="49" t="str">
        <f ca="1">IF(IF($H4119="","",INDEX([1]NKC!$E$10:$E$5007,$H4119))=$C$8,"",IF($H4119="","",INDEX([1]NKC!$F$10:$F$5007,$H4119)))</f>
        <v/>
      </c>
      <c r="F4119" s="55" t="str">
        <f ca="1">IF(IF($H4119="","",INDEX([1]NKC!$D$10:$D$5007,$H4119))=$C$8,"",IF($H4119="","",INDEX([1]NKC!$F$10:$F$5007,$H4119)))</f>
        <v/>
      </c>
      <c r="G4119" s="50">
        <f ca="1">IF(SUM(E4119:F4119)=0,0,$G$11+SUM(E$12:$E4119)-SUM(F$12:$F4119))</f>
        <v>0</v>
      </c>
      <c r="H4119" s="51" t="str">
        <f ca="1">IF(IF(TYPE(MATCH($C$8,OFFSET([1]NKC!$D$10,H4118,0):'[1]NKC'!$D$5007,0)+H4118)=16,"",MATCH($C$8,OFFSET([1]NKC!$D$10,H4118,0):'[1]NKC'!$D$5007,0)+H4118)&lt;IF(TYPE(MATCH($C$8,OFFSET([1]NKC!$E$10,H4118,0):'[1]NKC'!$E$5007,0)+H4118)=16,"",MATCH($C$8,OFFSET([1]NKC!$E$10,H4118,0):'[1]NKC'!$E$5007,0)+H4118),IF(TYPE(MATCH($C$8,OFFSET([1]NKC!$D$10,H4118,0):'[1]NKC'!$D$5007,0)+H4118)=16,"",MATCH($C$8,OFFSET([1]NKC!$D$10,H4118,0):'[1]NKC'!$D$5007,0)+H4118),IF(TYPE(MATCH($C$8,OFFSET([1]NKC!$E$10,H4118,0):'[1]NKC'!$E$5007,0)+H4118)=16,"",MATCH($C$8,OFFSET([1]NKC!$E$10,H4118,0):'[1]NKC'!$E$5007,0)+H4118))</f>
        <v/>
      </c>
    </row>
    <row r="4120" spans="1:8" s="52" customFormat="1" ht="14.25" hidden="1">
      <c r="A4120" s="45" t="str">
        <f ca="1">IF($H4120="","",INDEX([1]NKC!$A$10:$A$5007,$H4120))</f>
        <v/>
      </c>
      <c r="B4120" s="46" t="str">
        <f ca="1">IF($H4120="","",INDEX([1]NKC!$B$10:$B$5007,$H4120))</f>
        <v/>
      </c>
      <c r="C4120" s="47" t="str">
        <f ca="1">IF($H4120="","",INDEX([1]NKC!$C$10:$C$5007,$H4120))</f>
        <v/>
      </c>
      <c r="D4120" s="48" t="str">
        <f ca="1">IF(IF($H4120="","",INDEX([1]NKC!$D$10:$D$5007,$H4120))=$C$8,IF($H4120="","",INDEX([1]NKC!$E$10:$E$5007,$H4120)),IF($H4120="","",INDEX([1]NKC!$D$10:$D$5007,$H4120)))</f>
        <v/>
      </c>
      <c r="E4120" s="49" t="str">
        <f ca="1">IF(IF($H4120="","",INDEX([1]NKC!$E$10:$E$5007,$H4120))=$C$8,"",IF($H4120="","",INDEX([1]NKC!$F$10:$F$5007,$H4120)))</f>
        <v/>
      </c>
      <c r="F4120" s="55" t="str">
        <f ca="1">IF(IF($H4120="","",INDEX([1]NKC!$D$10:$D$5007,$H4120))=$C$8,"",IF($H4120="","",INDEX([1]NKC!$F$10:$F$5007,$H4120)))</f>
        <v/>
      </c>
      <c r="G4120" s="50">
        <f ca="1">IF(SUM(E4120:F4120)=0,0,$G$11+SUM(E$12:$E4120)-SUM(F$12:$F4120))</f>
        <v>0</v>
      </c>
      <c r="H4120" s="51" t="str">
        <f ca="1">IF(IF(TYPE(MATCH($C$8,OFFSET([1]NKC!$D$10,H4119,0):'[1]NKC'!$D$5007,0)+H4119)=16,"",MATCH($C$8,OFFSET([1]NKC!$D$10,H4119,0):'[1]NKC'!$D$5007,0)+H4119)&lt;IF(TYPE(MATCH($C$8,OFFSET([1]NKC!$E$10,H4119,0):'[1]NKC'!$E$5007,0)+H4119)=16,"",MATCH($C$8,OFFSET([1]NKC!$E$10,H4119,0):'[1]NKC'!$E$5007,0)+H4119),IF(TYPE(MATCH($C$8,OFFSET([1]NKC!$D$10,H4119,0):'[1]NKC'!$D$5007,0)+H4119)=16,"",MATCH($C$8,OFFSET([1]NKC!$D$10,H4119,0):'[1]NKC'!$D$5007,0)+H4119),IF(TYPE(MATCH($C$8,OFFSET([1]NKC!$E$10,H4119,0):'[1]NKC'!$E$5007,0)+H4119)=16,"",MATCH($C$8,OFFSET([1]NKC!$E$10,H4119,0):'[1]NKC'!$E$5007,0)+H4119))</f>
        <v/>
      </c>
    </row>
    <row r="4121" spans="1:8" s="52" customFormat="1" ht="14.25" hidden="1">
      <c r="A4121" s="45" t="str">
        <f ca="1">IF($H4121="","",INDEX([1]NKC!$A$10:$A$5007,$H4121))</f>
        <v/>
      </c>
      <c r="B4121" s="46" t="str">
        <f ca="1">IF($H4121="","",INDEX([1]NKC!$B$10:$B$5007,$H4121))</f>
        <v/>
      </c>
      <c r="C4121" s="47" t="str">
        <f ca="1">IF($H4121="","",INDEX([1]NKC!$C$10:$C$5007,$H4121))</f>
        <v/>
      </c>
      <c r="D4121" s="48" t="str">
        <f ca="1">IF(IF($H4121="","",INDEX([1]NKC!$D$10:$D$5007,$H4121))=$C$8,IF($H4121="","",INDEX([1]NKC!$E$10:$E$5007,$H4121)),IF($H4121="","",INDEX([1]NKC!$D$10:$D$5007,$H4121)))</f>
        <v/>
      </c>
      <c r="E4121" s="49" t="str">
        <f ca="1">IF(IF($H4121="","",INDEX([1]NKC!$E$10:$E$5007,$H4121))=$C$8,"",IF($H4121="","",INDEX([1]NKC!$F$10:$F$5007,$H4121)))</f>
        <v/>
      </c>
      <c r="F4121" s="55" t="str">
        <f ca="1">IF(IF($H4121="","",INDEX([1]NKC!$D$10:$D$5007,$H4121))=$C$8,"",IF($H4121="","",INDEX([1]NKC!$F$10:$F$5007,$H4121)))</f>
        <v/>
      </c>
      <c r="G4121" s="50">
        <f ca="1">IF(SUM(E4121:F4121)=0,0,$G$11+SUM(E$12:$E4121)-SUM(F$12:$F4121))</f>
        <v>0</v>
      </c>
      <c r="H4121" s="51" t="str">
        <f ca="1">IF(IF(TYPE(MATCH($C$8,OFFSET([1]NKC!$D$10,H4120,0):'[1]NKC'!$D$5007,0)+H4120)=16,"",MATCH($C$8,OFFSET([1]NKC!$D$10,H4120,0):'[1]NKC'!$D$5007,0)+H4120)&lt;IF(TYPE(MATCH($C$8,OFFSET([1]NKC!$E$10,H4120,0):'[1]NKC'!$E$5007,0)+H4120)=16,"",MATCH($C$8,OFFSET([1]NKC!$E$10,H4120,0):'[1]NKC'!$E$5007,0)+H4120),IF(TYPE(MATCH($C$8,OFFSET([1]NKC!$D$10,H4120,0):'[1]NKC'!$D$5007,0)+H4120)=16,"",MATCH($C$8,OFFSET([1]NKC!$D$10,H4120,0):'[1]NKC'!$D$5007,0)+H4120),IF(TYPE(MATCH($C$8,OFFSET([1]NKC!$E$10,H4120,0):'[1]NKC'!$E$5007,0)+H4120)=16,"",MATCH($C$8,OFFSET([1]NKC!$E$10,H4120,0):'[1]NKC'!$E$5007,0)+H4120))</f>
        <v/>
      </c>
    </row>
    <row r="4122" spans="1:8" s="52" customFormat="1" ht="14.25" hidden="1">
      <c r="A4122" s="45" t="str">
        <f ca="1">IF($H4122="","",INDEX([1]NKC!$A$10:$A$5007,$H4122))</f>
        <v/>
      </c>
      <c r="B4122" s="46" t="str">
        <f ca="1">IF($H4122="","",INDEX([1]NKC!$B$10:$B$5007,$H4122))</f>
        <v/>
      </c>
      <c r="C4122" s="47" t="str">
        <f ca="1">IF($H4122="","",INDEX([1]NKC!$C$10:$C$5007,$H4122))</f>
        <v/>
      </c>
      <c r="D4122" s="48" t="str">
        <f ca="1">IF(IF($H4122="","",INDEX([1]NKC!$D$10:$D$5007,$H4122))=$C$8,IF($H4122="","",INDEX([1]NKC!$E$10:$E$5007,$H4122)),IF($H4122="","",INDEX([1]NKC!$D$10:$D$5007,$H4122)))</f>
        <v/>
      </c>
      <c r="E4122" s="49" t="str">
        <f ca="1">IF(IF($H4122="","",INDEX([1]NKC!$E$10:$E$5007,$H4122))=$C$8,"",IF($H4122="","",INDEX([1]NKC!$F$10:$F$5007,$H4122)))</f>
        <v/>
      </c>
      <c r="F4122" s="55" t="str">
        <f ca="1">IF(IF($H4122="","",INDEX([1]NKC!$D$10:$D$5007,$H4122))=$C$8,"",IF($H4122="","",INDEX([1]NKC!$F$10:$F$5007,$H4122)))</f>
        <v/>
      </c>
      <c r="G4122" s="50">
        <f ca="1">IF(SUM(E4122:F4122)=0,0,$G$11+SUM(E$12:$E4122)-SUM(F$12:$F4122))</f>
        <v>0</v>
      </c>
      <c r="H4122" s="51" t="str">
        <f ca="1">IF(IF(TYPE(MATCH($C$8,OFFSET([1]NKC!$D$10,H4121,0):'[1]NKC'!$D$5007,0)+H4121)=16,"",MATCH($C$8,OFFSET([1]NKC!$D$10,H4121,0):'[1]NKC'!$D$5007,0)+H4121)&lt;IF(TYPE(MATCH($C$8,OFFSET([1]NKC!$E$10,H4121,0):'[1]NKC'!$E$5007,0)+H4121)=16,"",MATCH($C$8,OFFSET([1]NKC!$E$10,H4121,0):'[1]NKC'!$E$5007,0)+H4121),IF(TYPE(MATCH($C$8,OFFSET([1]NKC!$D$10,H4121,0):'[1]NKC'!$D$5007,0)+H4121)=16,"",MATCH($C$8,OFFSET([1]NKC!$D$10,H4121,0):'[1]NKC'!$D$5007,0)+H4121),IF(TYPE(MATCH($C$8,OFFSET([1]NKC!$E$10,H4121,0):'[1]NKC'!$E$5007,0)+H4121)=16,"",MATCH($C$8,OFFSET([1]NKC!$E$10,H4121,0):'[1]NKC'!$E$5007,0)+H4121))</f>
        <v/>
      </c>
    </row>
    <row r="4123" spans="1:8" s="52" customFormat="1" ht="14.25" hidden="1">
      <c r="A4123" s="45" t="str">
        <f ca="1">IF($H4123="","",INDEX([1]NKC!$A$10:$A$5007,$H4123))</f>
        <v/>
      </c>
      <c r="B4123" s="46" t="str">
        <f ca="1">IF($H4123="","",INDEX([1]NKC!$B$10:$B$5007,$H4123))</f>
        <v/>
      </c>
      <c r="C4123" s="47" t="str">
        <f ca="1">IF($H4123="","",INDEX([1]NKC!$C$10:$C$5007,$H4123))</f>
        <v/>
      </c>
      <c r="D4123" s="48" t="str">
        <f ca="1">IF(IF($H4123="","",INDEX([1]NKC!$D$10:$D$5007,$H4123))=$C$8,IF($H4123="","",INDEX([1]NKC!$E$10:$E$5007,$H4123)),IF($H4123="","",INDEX([1]NKC!$D$10:$D$5007,$H4123)))</f>
        <v/>
      </c>
      <c r="E4123" s="49" t="str">
        <f ca="1">IF(IF($H4123="","",INDEX([1]NKC!$E$10:$E$5007,$H4123))=$C$8,"",IF($H4123="","",INDEX([1]NKC!$F$10:$F$5007,$H4123)))</f>
        <v/>
      </c>
      <c r="F4123" s="55" t="str">
        <f ca="1">IF(IF($H4123="","",INDEX([1]NKC!$D$10:$D$5007,$H4123))=$C$8,"",IF($H4123="","",INDEX([1]NKC!$F$10:$F$5007,$H4123)))</f>
        <v/>
      </c>
      <c r="G4123" s="50">
        <f ca="1">IF(SUM(E4123:F4123)=0,0,$G$11+SUM(E$12:$E4123)-SUM(F$12:$F4123))</f>
        <v>0</v>
      </c>
      <c r="H4123" s="51" t="str">
        <f ca="1">IF(IF(TYPE(MATCH($C$8,OFFSET([1]NKC!$D$10,H4122,0):'[1]NKC'!$D$5007,0)+H4122)=16,"",MATCH($C$8,OFFSET([1]NKC!$D$10,H4122,0):'[1]NKC'!$D$5007,0)+H4122)&lt;IF(TYPE(MATCH($C$8,OFFSET([1]NKC!$E$10,H4122,0):'[1]NKC'!$E$5007,0)+H4122)=16,"",MATCH($C$8,OFFSET([1]NKC!$E$10,H4122,0):'[1]NKC'!$E$5007,0)+H4122),IF(TYPE(MATCH($C$8,OFFSET([1]NKC!$D$10,H4122,0):'[1]NKC'!$D$5007,0)+H4122)=16,"",MATCH($C$8,OFFSET([1]NKC!$D$10,H4122,0):'[1]NKC'!$D$5007,0)+H4122),IF(TYPE(MATCH($C$8,OFFSET([1]NKC!$E$10,H4122,0):'[1]NKC'!$E$5007,0)+H4122)=16,"",MATCH($C$8,OFFSET([1]NKC!$E$10,H4122,0):'[1]NKC'!$E$5007,0)+H4122))</f>
        <v/>
      </c>
    </row>
    <row r="4124" spans="1:8" s="52" customFormat="1" ht="14.25" hidden="1">
      <c r="A4124" s="45" t="str">
        <f ca="1">IF($H4124="","",INDEX([1]NKC!$A$10:$A$5007,$H4124))</f>
        <v/>
      </c>
      <c r="B4124" s="46" t="str">
        <f ca="1">IF($H4124="","",INDEX([1]NKC!$B$10:$B$5007,$H4124))</f>
        <v/>
      </c>
      <c r="C4124" s="47" t="str">
        <f ca="1">IF($H4124="","",INDEX([1]NKC!$C$10:$C$5007,$H4124))</f>
        <v/>
      </c>
      <c r="D4124" s="48" t="str">
        <f ca="1">IF(IF($H4124="","",INDEX([1]NKC!$D$10:$D$5007,$H4124))=$C$8,IF($H4124="","",INDEX([1]NKC!$E$10:$E$5007,$H4124)),IF($H4124="","",INDEX([1]NKC!$D$10:$D$5007,$H4124)))</f>
        <v/>
      </c>
      <c r="E4124" s="49" t="str">
        <f ca="1">IF(IF($H4124="","",INDEX([1]NKC!$E$10:$E$5007,$H4124))=$C$8,"",IF($H4124="","",INDEX([1]NKC!$F$10:$F$5007,$H4124)))</f>
        <v/>
      </c>
      <c r="F4124" s="55" t="str">
        <f ca="1">IF(IF($H4124="","",INDEX([1]NKC!$D$10:$D$5007,$H4124))=$C$8,"",IF($H4124="","",INDEX([1]NKC!$F$10:$F$5007,$H4124)))</f>
        <v/>
      </c>
      <c r="G4124" s="50">
        <f ca="1">IF(SUM(E4124:F4124)=0,0,$G$11+SUM(E$12:$E4124)-SUM(F$12:$F4124))</f>
        <v>0</v>
      </c>
      <c r="H4124" s="51" t="str">
        <f ca="1">IF(IF(TYPE(MATCH($C$8,OFFSET([1]NKC!$D$10,H4123,0):'[1]NKC'!$D$5007,0)+H4123)=16,"",MATCH($C$8,OFFSET([1]NKC!$D$10,H4123,0):'[1]NKC'!$D$5007,0)+H4123)&lt;IF(TYPE(MATCH($C$8,OFFSET([1]NKC!$E$10,H4123,0):'[1]NKC'!$E$5007,0)+H4123)=16,"",MATCH($C$8,OFFSET([1]NKC!$E$10,H4123,0):'[1]NKC'!$E$5007,0)+H4123),IF(TYPE(MATCH($C$8,OFFSET([1]NKC!$D$10,H4123,0):'[1]NKC'!$D$5007,0)+H4123)=16,"",MATCH($C$8,OFFSET([1]NKC!$D$10,H4123,0):'[1]NKC'!$D$5007,0)+H4123),IF(TYPE(MATCH($C$8,OFFSET([1]NKC!$E$10,H4123,0):'[1]NKC'!$E$5007,0)+H4123)=16,"",MATCH($C$8,OFFSET([1]NKC!$E$10,H4123,0):'[1]NKC'!$E$5007,0)+H4123))</f>
        <v/>
      </c>
    </row>
    <row r="4125" spans="1:8" s="52" customFormat="1" ht="14.25" hidden="1">
      <c r="A4125" s="45" t="str">
        <f ca="1">IF($H4125="","",INDEX([1]NKC!$A$10:$A$5007,$H4125))</f>
        <v/>
      </c>
      <c r="B4125" s="46" t="str">
        <f ca="1">IF($H4125="","",INDEX([1]NKC!$B$10:$B$5007,$H4125))</f>
        <v/>
      </c>
      <c r="C4125" s="47" t="str">
        <f ca="1">IF($H4125="","",INDEX([1]NKC!$C$10:$C$5007,$H4125))</f>
        <v/>
      </c>
      <c r="D4125" s="48" t="str">
        <f ca="1">IF(IF($H4125="","",INDEX([1]NKC!$D$10:$D$5007,$H4125))=$C$8,IF($H4125="","",INDEX([1]NKC!$E$10:$E$5007,$H4125)),IF($H4125="","",INDEX([1]NKC!$D$10:$D$5007,$H4125)))</f>
        <v/>
      </c>
      <c r="E4125" s="49" t="str">
        <f ca="1">IF(IF($H4125="","",INDEX([1]NKC!$E$10:$E$5007,$H4125))=$C$8,"",IF($H4125="","",INDEX([1]NKC!$F$10:$F$5007,$H4125)))</f>
        <v/>
      </c>
      <c r="F4125" s="55" t="str">
        <f ca="1">IF(IF($H4125="","",INDEX([1]NKC!$D$10:$D$5007,$H4125))=$C$8,"",IF($H4125="","",INDEX([1]NKC!$F$10:$F$5007,$H4125)))</f>
        <v/>
      </c>
      <c r="G4125" s="50">
        <f ca="1">IF(SUM(E4125:F4125)=0,0,$G$11+SUM(E$12:$E4125)-SUM(F$12:$F4125))</f>
        <v>0</v>
      </c>
      <c r="H4125" s="51" t="str">
        <f ca="1">IF(IF(TYPE(MATCH($C$8,OFFSET([1]NKC!$D$10,H4124,0):'[1]NKC'!$D$5007,0)+H4124)=16,"",MATCH($C$8,OFFSET([1]NKC!$D$10,H4124,0):'[1]NKC'!$D$5007,0)+H4124)&lt;IF(TYPE(MATCH($C$8,OFFSET([1]NKC!$E$10,H4124,0):'[1]NKC'!$E$5007,0)+H4124)=16,"",MATCH($C$8,OFFSET([1]NKC!$E$10,H4124,0):'[1]NKC'!$E$5007,0)+H4124),IF(TYPE(MATCH($C$8,OFFSET([1]NKC!$D$10,H4124,0):'[1]NKC'!$D$5007,0)+H4124)=16,"",MATCH($C$8,OFFSET([1]NKC!$D$10,H4124,0):'[1]NKC'!$D$5007,0)+H4124),IF(TYPE(MATCH($C$8,OFFSET([1]NKC!$E$10,H4124,0):'[1]NKC'!$E$5007,0)+H4124)=16,"",MATCH($C$8,OFFSET([1]NKC!$E$10,H4124,0):'[1]NKC'!$E$5007,0)+H4124))</f>
        <v/>
      </c>
    </row>
    <row r="4126" spans="1:8" s="52" customFormat="1" ht="14.25" hidden="1">
      <c r="A4126" s="45" t="str">
        <f ca="1">IF($H4126="","",INDEX([1]NKC!$A$10:$A$5007,$H4126))</f>
        <v/>
      </c>
      <c r="B4126" s="46" t="str">
        <f ca="1">IF($H4126="","",INDEX([1]NKC!$B$10:$B$5007,$H4126))</f>
        <v/>
      </c>
      <c r="C4126" s="47" t="str">
        <f ca="1">IF($H4126="","",INDEX([1]NKC!$C$10:$C$5007,$H4126))</f>
        <v/>
      </c>
      <c r="D4126" s="48" t="str">
        <f ca="1">IF(IF($H4126="","",INDEX([1]NKC!$D$10:$D$5007,$H4126))=$C$8,IF($H4126="","",INDEX([1]NKC!$E$10:$E$5007,$H4126)),IF($H4126="","",INDEX([1]NKC!$D$10:$D$5007,$H4126)))</f>
        <v/>
      </c>
      <c r="E4126" s="49" t="str">
        <f ca="1">IF(IF($H4126="","",INDEX([1]NKC!$E$10:$E$5007,$H4126))=$C$8,"",IF($H4126="","",INDEX([1]NKC!$F$10:$F$5007,$H4126)))</f>
        <v/>
      </c>
      <c r="F4126" s="55" t="str">
        <f ca="1">IF(IF($H4126="","",INDEX([1]NKC!$D$10:$D$5007,$H4126))=$C$8,"",IF($H4126="","",INDEX([1]NKC!$F$10:$F$5007,$H4126)))</f>
        <v/>
      </c>
      <c r="G4126" s="50">
        <f ca="1">IF(SUM(E4126:F4126)=0,0,$G$11+SUM(E$12:$E4126)-SUM(F$12:$F4126))</f>
        <v>0</v>
      </c>
      <c r="H4126" s="51" t="str">
        <f ca="1">IF(IF(TYPE(MATCH($C$8,OFFSET([1]NKC!$D$10,H4125,0):'[1]NKC'!$D$5007,0)+H4125)=16,"",MATCH($C$8,OFFSET([1]NKC!$D$10,H4125,0):'[1]NKC'!$D$5007,0)+H4125)&lt;IF(TYPE(MATCH($C$8,OFFSET([1]NKC!$E$10,H4125,0):'[1]NKC'!$E$5007,0)+H4125)=16,"",MATCH($C$8,OFFSET([1]NKC!$E$10,H4125,0):'[1]NKC'!$E$5007,0)+H4125),IF(TYPE(MATCH($C$8,OFFSET([1]NKC!$D$10,H4125,0):'[1]NKC'!$D$5007,0)+H4125)=16,"",MATCH($C$8,OFFSET([1]NKC!$D$10,H4125,0):'[1]NKC'!$D$5007,0)+H4125),IF(TYPE(MATCH($C$8,OFFSET([1]NKC!$E$10,H4125,0):'[1]NKC'!$E$5007,0)+H4125)=16,"",MATCH($C$8,OFFSET([1]NKC!$E$10,H4125,0):'[1]NKC'!$E$5007,0)+H4125))</f>
        <v/>
      </c>
    </row>
    <row r="4127" spans="1:8" s="52" customFormat="1" ht="14.25" hidden="1">
      <c r="A4127" s="45" t="str">
        <f ca="1">IF($H4127="","",INDEX([1]NKC!$A$10:$A$5007,$H4127))</f>
        <v/>
      </c>
      <c r="B4127" s="46" t="str">
        <f ca="1">IF($H4127="","",INDEX([1]NKC!$B$10:$B$5007,$H4127))</f>
        <v/>
      </c>
      <c r="C4127" s="47" t="str">
        <f ca="1">IF($H4127="","",INDEX([1]NKC!$C$10:$C$5007,$H4127))</f>
        <v/>
      </c>
      <c r="D4127" s="48" t="str">
        <f ca="1">IF(IF($H4127="","",INDEX([1]NKC!$D$10:$D$5007,$H4127))=$C$8,IF($H4127="","",INDEX([1]NKC!$E$10:$E$5007,$H4127)),IF($H4127="","",INDEX([1]NKC!$D$10:$D$5007,$H4127)))</f>
        <v/>
      </c>
      <c r="E4127" s="49" t="str">
        <f ca="1">IF(IF($H4127="","",INDEX([1]NKC!$E$10:$E$5007,$H4127))=$C$8,"",IF($H4127="","",INDEX([1]NKC!$F$10:$F$5007,$H4127)))</f>
        <v/>
      </c>
      <c r="F4127" s="55" t="str">
        <f ca="1">IF(IF($H4127="","",INDEX([1]NKC!$D$10:$D$5007,$H4127))=$C$8,"",IF($H4127="","",INDEX([1]NKC!$F$10:$F$5007,$H4127)))</f>
        <v/>
      </c>
      <c r="G4127" s="50">
        <f ca="1">IF(SUM(E4127:F4127)=0,0,$G$11+SUM(E$12:$E4127)-SUM(F$12:$F4127))</f>
        <v>0</v>
      </c>
      <c r="H4127" s="51" t="str">
        <f ca="1">IF(IF(TYPE(MATCH($C$8,OFFSET([1]NKC!$D$10,H4126,0):'[1]NKC'!$D$5007,0)+H4126)=16,"",MATCH($C$8,OFFSET([1]NKC!$D$10,H4126,0):'[1]NKC'!$D$5007,0)+H4126)&lt;IF(TYPE(MATCH($C$8,OFFSET([1]NKC!$E$10,H4126,0):'[1]NKC'!$E$5007,0)+H4126)=16,"",MATCH($C$8,OFFSET([1]NKC!$E$10,H4126,0):'[1]NKC'!$E$5007,0)+H4126),IF(TYPE(MATCH($C$8,OFFSET([1]NKC!$D$10,H4126,0):'[1]NKC'!$D$5007,0)+H4126)=16,"",MATCH($C$8,OFFSET([1]NKC!$D$10,H4126,0):'[1]NKC'!$D$5007,0)+H4126),IF(TYPE(MATCH($C$8,OFFSET([1]NKC!$E$10,H4126,0):'[1]NKC'!$E$5007,0)+H4126)=16,"",MATCH($C$8,OFFSET([1]NKC!$E$10,H4126,0):'[1]NKC'!$E$5007,0)+H4126))</f>
        <v/>
      </c>
    </row>
    <row r="4128" spans="1:8" s="52" customFormat="1" ht="14.25" hidden="1">
      <c r="A4128" s="45" t="str">
        <f ca="1">IF($H4128="","",INDEX([1]NKC!$A$10:$A$5007,$H4128))</f>
        <v/>
      </c>
      <c r="B4128" s="46" t="str">
        <f ca="1">IF($H4128="","",INDEX([1]NKC!$B$10:$B$5007,$H4128))</f>
        <v/>
      </c>
      <c r="C4128" s="47" t="str">
        <f ca="1">IF($H4128="","",INDEX([1]NKC!$C$10:$C$5007,$H4128))</f>
        <v/>
      </c>
      <c r="D4128" s="48" t="str">
        <f ca="1">IF(IF($H4128="","",INDEX([1]NKC!$D$10:$D$5007,$H4128))=$C$8,IF($H4128="","",INDEX([1]NKC!$E$10:$E$5007,$H4128)),IF($H4128="","",INDEX([1]NKC!$D$10:$D$5007,$H4128)))</f>
        <v/>
      </c>
      <c r="E4128" s="49" t="str">
        <f ca="1">IF(IF($H4128="","",INDEX([1]NKC!$E$10:$E$5007,$H4128))=$C$8,"",IF($H4128="","",INDEX([1]NKC!$F$10:$F$5007,$H4128)))</f>
        <v/>
      </c>
      <c r="F4128" s="55" t="str">
        <f ca="1">IF(IF($H4128="","",INDEX([1]NKC!$D$10:$D$5007,$H4128))=$C$8,"",IF($H4128="","",INDEX([1]NKC!$F$10:$F$5007,$H4128)))</f>
        <v/>
      </c>
      <c r="G4128" s="50">
        <f ca="1">IF(SUM(E4128:F4128)=0,0,$G$11+SUM(E$12:$E4128)-SUM(F$12:$F4128))</f>
        <v>0</v>
      </c>
      <c r="H4128" s="51" t="str">
        <f ca="1">IF(IF(TYPE(MATCH($C$8,OFFSET([1]NKC!$D$10,H4127,0):'[1]NKC'!$D$5007,0)+H4127)=16,"",MATCH($C$8,OFFSET([1]NKC!$D$10,H4127,0):'[1]NKC'!$D$5007,0)+H4127)&lt;IF(TYPE(MATCH($C$8,OFFSET([1]NKC!$E$10,H4127,0):'[1]NKC'!$E$5007,0)+H4127)=16,"",MATCH($C$8,OFFSET([1]NKC!$E$10,H4127,0):'[1]NKC'!$E$5007,0)+H4127),IF(TYPE(MATCH($C$8,OFFSET([1]NKC!$D$10,H4127,0):'[1]NKC'!$D$5007,0)+H4127)=16,"",MATCH($C$8,OFFSET([1]NKC!$D$10,H4127,0):'[1]NKC'!$D$5007,0)+H4127),IF(TYPE(MATCH($C$8,OFFSET([1]NKC!$E$10,H4127,0):'[1]NKC'!$E$5007,0)+H4127)=16,"",MATCH($C$8,OFFSET([1]NKC!$E$10,H4127,0):'[1]NKC'!$E$5007,0)+H4127))</f>
        <v/>
      </c>
    </row>
    <row r="4129" spans="1:8" s="52" customFormat="1" ht="14.25" hidden="1">
      <c r="A4129" s="45" t="str">
        <f ca="1">IF($H4129="","",INDEX([1]NKC!$A$10:$A$5007,$H4129))</f>
        <v/>
      </c>
      <c r="B4129" s="46" t="str">
        <f ca="1">IF($H4129="","",INDEX([1]NKC!$B$10:$B$5007,$H4129))</f>
        <v/>
      </c>
      <c r="C4129" s="47" t="str">
        <f ca="1">IF($H4129="","",INDEX([1]NKC!$C$10:$C$5007,$H4129))</f>
        <v/>
      </c>
      <c r="D4129" s="48" t="str">
        <f ca="1">IF(IF($H4129="","",INDEX([1]NKC!$D$10:$D$5007,$H4129))=$C$8,IF($H4129="","",INDEX([1]NKC!$E$10:$E$5007,$H4129)),IF($H4129="","",INDEX([1]NKC!$D$10:$D$5007,$H4129)))</f>
        <v/>
      </c>
      <c r="E4129" s="49" t="str">
        <f ca="1">IF(IF($H4129="","",INDEX([1]NKC!$E$10:$E$5007,$H4129))=$C$8,"",IF($H4129="","",INDEX([1]NKC!$F$10:$F$5007,$H4129)))</f>
        <v/>
      </c>
      <c r="F4129" s="55" t="str">
        <f ca="1">IF(IF($H4129="","",INDEX([1]NKC!$D$10:$D$5007,$H4129))=$C$8,"",IF($H4129="","",INDEX([1]NKC!$F$10:$F$5007,$H4129)))</f>
        <v/>
      </c>
      <c r="G4129" s="50">
        <f ca="1">IF(SUM(E4129:F4129)=0,0,$G$11+SUM(E$12:$E4129)-SUM(F$12:$F4129))</f>
        <v>0</v>
      </c>
      <c r="H4129" s="51" t="str">
        <f ca="1">IF(IF(TYPE(MATCH($C$8,OFFSET([1]NKC!$D$10,H4128,0):'[1]NKC'!$D$5007,0)+H4128)=16,"",MATCH($C$8,OFFSET([1]NKC!$D$10,H4128,0):'[1]NKC'!$D$5007,0)+H4128)&lt;IF(TYPE(MATCH($C$8,OFFSET([1]NKC!$E$10,H4128,0):'[1]NKC'!$E$5007,0)+H4128)=16,"",MATCH($C$8,OFFSET([1]NKC!$E$10,H4128,0):'[1]NKC'!$E$5007,0)+H4128),IF(TYPE(MATCH($C$8,OFFSET([1]NKC!$D$10,H4128,0):'[1]NKC'!$D$5007,0)+H4128)=16,"",MATCH($C$8,OFFSET([1]NKC!$D$10,H4128,0):'[1]NKC'!$D$5007,0)+H4128),IF(TYPE(MATCH($C$8,OFFSET([1]NKC!$E$10,H4128,0):'[1]NKC'!$E$5007,0)+H4128)=16,"",MATCH($C$8,OFFSET([1]NKC!$E$10,H4128,0):'[1]NKC'!$E$5007,0)+H4128))</f>
        <v/>
      </c>
    </row>
    <row r="4130" spans="1:8" s="52" customFormat="1" ht="14.25" hidden="1">
      <c r="A4130" s="45" t="str">
        <f ca="1">IF($H4130="","",INDEX([1]NKC!$A$10:$A$5007,$H4130))</f>
        <v/>
      </c>
      <c r="B4130" s="46" t="str">
        <f ca="1">IF($H4130="","",INDEX([1]NKC!$B$10:$B$5007,$H4130))</f>
        <v/>
      </c>
      <c r="C4130" s="47" t="str">
        <f ca="1">IF($H4130="","",INDEX([1]NKC!$C$10:$C$5007,$H4130))</f>
        <v/>
      </c>
      <c r="D4130" s="48" t="str">
        <f ca="1">IF(IF($H4130="","",INDEX([1]NKC!$D$10:$D$5007,$H4130))=$C$8,IF($H4130="","",INDEX([1]NKC!$E$10:$E$5007,$H4130)),IF($H4130="","",INDEX([1]NKC!$D$10:$D$5007,$H4130)))</f>
        <v/>
      </c>
      <c r="E4130" s="49" t="str">
        <f ca="1">IF(IF($H4130="","",INDEX([1]NKC!$E$10:$E$5007,$H4130))=$C$8,"",IF($H4130="","",INDEX([1]NKC!$F$10:$F$5007,$H4130)))</f>
        <v/>
      </c>
      <c r="F4130" s="55" t="str">
        <f ca="1">IF(IF($H4130="","",INDEX([1]NKC!$D$10:$D$5007,$H4130))=$C$8,"",IF($H4130="","",INDEX([1]NKC!$F$10:$F$5007,$H4130)))</f>
        <v/>
      </c>
      <c r="G4130" s="50">
        <f ca="1">IF(SUM(E4130:F4130)=0,0,$G$11+SUM(E$12:$E4130)-SUM(F$12:$F4130))</f>
        <v>0</v>
      </c>
      <c r="H4130" s="51" t="str">
        <f ca="1">IF(IF(TYPE(MATCH($C$8,OFFSET([1]NKC!$D$10,H4129,0):'[1]NKC'!$D$5007,0)+H4129)=16,"",MATCH($C$8,OFFSET([1]NKC!$D$10,H4129,0):'[1]NKC'!$D$5007,0)+H4129)&lt;IF(TYPE(MATCH($C$8,OFFSET([1]NKC!$E$10,H4129,0):'[1]NKC'!$E$5007,0)+H4129)=16,"",MATCH($C$8,OFFSET([1]NKC!$E$10,H4129,0):'[1]NKC'!$E$5007,0)+H4129),IF(TYPE(MATCH($C$8,OFFSET([1]NKC!$D$10,H4129,0):'[1]NKC'!$D$5007,0)+H4129)=16,"",MATCH($C$8,OFFSET([1]NKC!$D$10,H4129,0):'[1]NKC'!$D$5007,0)+H4129),IF(TYPE(MATCH($C$8,OFFSET([1]NKC!$E$10,H4129,0):'[1]NKC'!$E$5007,0)+H4129)=16,"",MATCH($C$8,OFFSET([1]NKC!$E$10,H4129,0):'[1]NKC'!$E$5007,0)+H4129))</f>
        <v/>
      </c>
    </row>
    <row r="4131" spans="1:8" s="52" customFormat="1" ht="14.25" hidden="1">
      <c r="A4131" s="45" t="str">
        <f ca="1">IF($H4131="","",INDEX([1]NKC!$A$10:$A$5007,$H4131))</f>
        <v/>
      </c>
      <c r="B4131" s="46" t="str">
        <f ca="1">IF($H4131="","",INDEX([1]NKC!$B$10:$B$5007,$H4131))</f>
        <v/>
      </c>
      <c r="C4131" s="47" t="str">
        <f ca="1">IF($H4131="","",INDEX([1]NKC!$C$10:$C$5007,$H4131))</f>
        <v/>
      </c>
      <c r="D4131" s="48" t="str">
        <f ca="1">IF(IF($H4131="","",INDEX([1]NKC!$D$10:$D$5007,$H4131))=$C$8,IF($H4131="","",INDEX([1]NKC!$E$10:$E$5007,$H4131)),IF($H4131="","",INDEX([1]NKC!$D$10:$D$5007,$H4131)))</f>
        <v/>
      </c>
      <c r="E4131" s="49" t="str">
        <f ca="1">IF(IF($H4131="","",INDEX([1]NKC!$E$10:$E$5007,$H4131))=$C$8,"",IF($H4131="","",INDEX([1]NKC!$F$10:$F$5007,$H4131)))</f>
        <v/>
      </c>
      <c r="F4131" s="55" t="str">
        <f ca="1">IF(IF($H4131="","",INDEX([1]NKC!$D$10:$D$5007,$H4131))=$C$8,"",IF($H4131="","",INDEX([1]NKC!$F$10:$F$5007,$H4131)))</f>
        <v/>
      </c>
      <c r="G4131" s="50">
        <f ca="1">IF(SUM(E4131:F4131)=0,0,$G$11+SUM(E$12:$E4131)-SUM(F$12:$F4131))</f>
        <v>0</v>
      </c>
      <c r="H4131" s="51" t="str">
        <f ca="1">IF(IF(TYPE(MATCH($C$8,OFFSET([1]NKC!$D$10,H4130,0):'[1]NKC'!$D$5007,0)+H4130)=16,"",MATCH($C$8,OFFSET([1]NKC!$D$10,H4130,0):'[1]NKC'!$D$5007,0)+H4130)&lt;IF(TYPE(MATCH($C$8,OFFSET([1]NKC!$E$10,H4130,0):'[1]NKC'!$E$5007,0)+H4130)=16,"",MATCH($C$8,OFFSET([1]NKC!$E$10,H4130,0):'[1]NKC'!$E$5007,0)+H4130),IF(TYPE(MATCH($C$8,OFFSET([1]NKC!$D$10,H4130,0):'[1]NKC'!$D$5007,0)+H4130)=16,"",MATCH($C$8,OFFSET([1]NKC!$D$10,H4130,0):'[1]NKC'!$D$5007,0)+H4130),IF(TYPE(MATCH($C$8,OFFSET([1]NKC!$E$10,H4130,0):'[1]NKC'!$E$5007,0)+H4130)=16,"",MATCH($C$8,OFFSET([1]NKC!$E$10,H4130,0):'[1]NKC'!$E$5007,0)+H4130))</f>
        <v/>
      </c>
    </row>
    <row r="4132" spans="1:8" s="52" customFormat="1" ht="14.25" hidden="1">
      <c r="A4132" s="45" t="str">
        <f ca="1">IF($H4132="","",INDEX([1]NKC!$A$10:$A$5007,$H4132))</f>
        <v/>
      </c>
      <c r="B4132" s="46" t="str">
        <f ca="1">IF($H4132="","",INDEX([1]NKC!$B$10:$B$5007,$H4132))</f>
        <v/>
      </c>
      <c r="C4132" s="47" t="str">
        <f ca="1">IF($H4132="","",INDEX([1]NKC!$C$10:$C$5007,$H4132))</f>
        <v/>
      </c>
      <c r="D4132" s="48" t="str">
        <f ca="1">IF(IF($H4132="","",INDEX([1]NKC!$D$10:$D$5007,$H4132))=$C$8,IF($H4132="","",INDEX([1]NKC!$E$10:$E$5007,$H4132)),IF($H4132="","",INDEX([1]NKC!$D$10:$D$5007,$H4132)))</f>
        <v/>
      </c>
      <c r="E4132" s="49" t="str">
        <f ca="1">IF(IF($H4132="","",INDEX([1]NKC!$E$10:$E$5007,$H4132))=$C$8,"",IF($H4132="","",INDEX([1]NKC!$F$10:$F$5007,$H4132)))</f>
        <v/>
      </c>
      <c r="F4132" s="55" t="str">
        <f ca="1">IF(IF($H4132="","",INDEX([1]NKC!$D$10:$D$5007,$H4132))=$C$8,"",IF($H4132="","",INDEX([1]NKC!$F$10:$F$5007,$H4132)))</f>
        <v/>
      </c>
      <c r="G4132" s="50">
        <f ca="1">IF(SUM(E4132:F4132)=0,0,$G$11+SUM(E$12:$E4132)-SUM(F$12:$F4132))</f>
        <v>0</v>
      </c>
      <c r="H4132" s="51" t="str">
        <f ca="1">IF(IF(TYPE(MATCH($C$8,OFFSET([1]NKC!$D$10,H4131,0):'[1]NKC'!$D$5007,0)+H4131)=16,"",MATCH($C$8,OFFSET([1]NKC!$D$10,H4131,0):'[1]NKC'!$D$5007,0)+H4131)&lt;IF(TYPE(MATCH($C$8,OFFSET([1]NKC!$E$10,H4131,0):'[1]NKC'!$E$5007,0)+H4131)=16,"",MATCH($C$8,OFFSET([1]NKC!$E$10,H4131,0):'[1]NKC'!$E$5007,0)+H4131),IF(TYPE(MATCH($C$8,OFFSET([1]NKC!$D$10,H4131,0):'[1]NKC'!$D$5007,0)+H4131)=16,"",MATCH($C$8,OFFSET([1]NKC!$D$10,H4131,0):'[1]NKC'!$D$5007,0)+H4131),IF(TYPE(MATCH($C$8,OFFSET([1]NKC!$E$10,H4131,0):'[1]NKC'!$E$5007,0)+H4131)=16,"",MATCH($C$8,OFFSET([1]NKC!$E$10,H4131,0):'[1]NKC'!$E$5007,0)+H4131))</f>
        <v/>
      </c>
    </row>
    <row r="4133" spans="1:8" s="52" customFormat="1" ht="14.25" hidden="1">
      <c r="A4133" s="45" t="str">
        <f ca="1">IF($H4133="","",INDEX([1]NKC!$A$10:$A$5007,$H4133))</f>
        <v/>
      </c>
      <c r="B4133" s="46" t="str">
        <f ca="1">IF($H4133="","",INDEX([1]NKC!$B$10:$B$5007,$H4133))</f>
        <v/>
      </c>
      <c r="C4133" s="47" t="str">
        <f ca="1">IF($H4133="","",INDEX([1]NKC!$C$10:$C$5007,$H4133))</f>
        <v/>
      </c>
      <c r="D4133" s="48" t="str">
        <f ca="1">IF(IF($H4133="","",INDEX([1]NKC!$D$10:$D$5007,$H4133))=$C$8,IF($H4133="","",INDEX([1]NKC!$E$10:$E$5007,$H4133)),IF($H4133="","",INDEX([1]NKC!$D$10:$D$5007,$H4133)))</f>
        <v/>
      </c>
      <c r="E4133" s="49" t="str">
        <f ca="1">IF(IF($H4133="","",INDEX([1]NKC!$E$10:$E$5007,$H4133))=$C$8,"",IF($H4133="","",INDEX([1]NKC!$F$10:$F$5007,$H4133)))</f>
        <v/>
      </c>
      <c r="F4133" s="55" t="str">
        <f ca="1">IF(IF($H4133="","",INDEX([1]NKC!$D$10:$D$5007,$H4133))=$C$8,"",IF($H4133="","",INDEX([1]NKC!$F$10:$F$5007,$H4133)))</f>
        <v/>
      </c>
      <c r="G4133" s="50">
        <f ca="1">IF(SUM(E4133:F4133)=0,0,$G$11+SUM(E$12:$E4133)-SUM(F$12:$F4133))</f>
        <v>0</v>
      </c>
      <c r="H4133" s="51" t="str">
        <f ca="1">IF(IF(TYPE(MATCH($C$8,OFFSET([1]NKC!$D$10,H4132,0):'[1]NKC'!$D$5007,0)+H4132)=16,"",MATCH($C$8,OFFSET([1]NKC!$D$10,H4132,0):'[1]NKC'!$D$5007,0)+H4132)&lt;IF(TYPE(MATCH($C$8,OFFSET([1]NKC!$E$10,H4132,0):'[1]NKC'!$E$5007,0)+H4132)=16,"",MATCH($C$8,OFFSET([1]NKC!$E$10,H4132,0):'[1]NKC'!$E$5007,0)+H4132),IF(TYPE(MATCH($C$8,OFFSET([1]NKC!$D$10,H4132,0):'[1]NKC'!$D$5007,0)+H4132)=16,"",MATCH($C$8,OFFSET([1]NKC!$D$10,H4132,0):'[1]NKC'!$D$5007,0)+H4132),IF(TYPE(MATCH($C$8,OFFSET([1]NKC!$E$10,H4132,0):'[1]NKC'!$E$5007,0)+H4132)=16,"",MATCH($C$8,OFFSET([1]NKC!$E$10,H4132,0):'[1]NKC'!$E$5007,0)+H4132))</f>
        <v/>
      </c>
    </row>
    <row r="4134" spans="1:8" s="52" customFormat="1" ht="14.25" hidden="1">
      <c r="A4134" s="45" t="str">
        <f ca="1">IF($H4134="","",INDEX([1]NKC!$A$10:$A$5007,$H4134))</f>
        <v/>
      </c>
      <c r="B4134" s="46" t="str">
        <f ca="1">IF($H4134="","",INDEX([1]NKC!$B$10:$B$5007,$H4134))</f>
        <v/>
      </c>
      <c r="C4134" s="47" t="str">
        <f ca="1">IF($H4134="","",INDEX([1]NKC!$C$10:$C$5007,$H4134))</f>
        <v/>
      </c>
      <c r="D4134" s="48" t="str">
        <f ca="1">IF(IF($H4134="","",INDEX([1]NKC!$D$10:$D$5007,$H4134))=$C$8,IF($H4134="","",INDEX([1]NKC!$E$10:$E$5007,$H4134)),IF($H4134="","",INDEX([1]NKC!$D$10:$D$5007,$H4134)))</f>
        <v/>
      </c>
      <c r="E4134" s="49" t="str">
        <f ca="1">IF(IF($H4134="","",INDEX([1]NKC!$E$10:$E$5007,$H4134))=$C$8,"",IF($H4134="","",INDEX([1]NKC!$F$10:$F$5007,$H4134)))</f>
        <v/>
      </c>
      <c r="F4134" s="55" t="str">
        <f ca="1">IF(IF($H4134="","",INDEX([1]NKC!$D$10:$D$5007,$H4134))=$C$8,"",IF($H4134="","",INDEX([1]NKC!$F$10:$F$5007,$H4134)))</f>
        <v/>
      </c>
      <c r="G4134" s="50">
        <f ca="1">IF(SUM(E4134:F4134)=0,0,$G$11+SUM(E$12:$E4134)-SUM(F$12:$F4134))</f>
        <v>0</v>
      </c>
      <c r="H4134" s="51" t="str">
        <f ca="1">IF(IF(TYPE(MATCH($C$8,OFFSET([1]NKC!$D$10,H4133,0):'[1]NKC'!$D$5007,0)+H4133)=16,"",MATCH($C$8,OFFSET([1]NKC!$D$10,H4133,0):'[1]NKC'!$D$5007,0)+H4133)&lt;IF(TYPE(MATCH($C$8,OFFSET([1]NKC!$E$10,H4133,0):'[1]NKC'!$E$5007,0)+H4133)=16,"",MATCH($C$8,OFFSET([1]NKC!$E$10,H4133,0):'[1]NKC'!$E$5007,0)+H4133),IF(TYPE(MATCH($C$8,OFFSET([1]NKC!$D$10,H4133,0):'[1]NKC'!$D$5007,0)+H4133)=16,"",MATCH($C$8,OFFSET([1]NKC!$D$10,H4133,0):'[1]NKC'!$D$5007,0)+H4133),IF(TYPE(MATCH($C$8,OFFSET([1]NKC!$E$10,H4133,0):'[1]NKC'!$E$5007,0)+H4133)=16,"",MATCH($C$8,OFFSET([1]NKC!$E$10,H4133,0):'[1]NKC'!$E$5007,0)+H4133))</f>
        <v/>
      </c>
    </row>
    <row r="4135" spans="1:8" s="52" customFormat="1" ht="14.25" hidden="1">
      <c r="A4135" s="45" t="str">
        <f ca="1">IF($H4135="","",INDEX([1]NKC!$A$10:$A$5007,$H4135))</f>
        <v/>
      </c>
      <c r="B4135" s="46" t="str">
        <f ca="1">IF($H4135="","",INDEX([1]NKC!$B$10:$B$5007,$H4135))</f>
        <v/>
      </c>
      <c r="C4135" s="47" t="str">
        <f ca="1">IF($H4135="","",INDEX([1]NKC!$C$10:$C$5007,$H4135))</f>
        <v/>
      </c>
      <c r="D4135" s="48" t="str">
        <f ca="1">IF(IF($H4135="","",INDEX([1]NKC!$D$10:$D$5007,$H4135))=$C$8,IF($H4135="","",INDEX([1]NKC!$E$10:$E$5007,$H4135)),IF($H4135="","",INDEX([1]NKC!$D$10:$D$5007,$H4135)))</f>
        <v/>
      </c>
      <c r="E4135" s="49" t="str">
        <f ca="1">IF(IF($H4135="","",INDEX([1]NKC!$E$10:$E$5007,$H4135))=$C$8,"",IF($H4135="","",INDEX([1]NKC!$F$10:$F$5007,$H4135)))</f>
        <v/>
      </c>
      <c r="F4135" s="55" t="str">
        <f ca="1">IF(IF($H4135="","",INDEX([1]NKC!$D$10:$D$5007,$H4135))=$C$8,"",IF($H4135="","",INDEX([1]NKC!$F$10:$F$5007,$H4135)))</f>
        <v/>
      </c>
      <c r="G4135" s="50">
        <f ca="1">IF(SUM(E4135:F4135)=0,0,$G$11+SUM(E$12:$E4135)-SUM(F$12:$F4135))</f>
        <v>0</v>
      </c>
      <c r="H4135" s="51" t="str">
        <f ca="1">IF(IF(TYPE(MATCH($C$8,OFFSET([1]NKC!$D$10,H4134,0):'[1]NKC'!$D$5007,0)+H4134)=16,"",MATCH($C$8,OFFSET([1]NKC!$D$10,H4134,0):'[1]NKC'!$D$5007,0)+H4134)&lt;IF(TYPE(MATCH($C$8,OFFSET([1]NKC!$E$10,H4134,0):'[1]NKC'!$E$5007,0)+H4134)=16,"",MATCH($C$8,OFFSET([1]NKC!$E$10,H4134,0):'[1]NKC'!$E$5007,0)+H4134),IF(TYPE(MATCH($C$8,OFFSET([1]NKC!$D$10,H4134,0):'[1]NKC'!$D$5007,0)+H4134)=16,"",MATCH($C$8,OFFSET([1]NKC!$D$10,H4134,0):'[1]NKC'!$D$5007,0)+H4134),IF(TYPE(MATCH($C$8,OFFSET([1]NKC!$E$10,H4134,0):'[1]NKC'!$E$5007,0)+H4134)=16,"",MATCH($C$8,OFFSET([1]NKC!$E$10,H4134,0):'[1]NKC'!$E$5007,0)+H4134))</f>
        <v/>
      </c>
    </row>
    <row r="4136" spans="1:8" s="52" customFormat="1" ht="14.25" hidden="1">
      <c r="A4136" s="45" t="str">
        <f ca="1">IF($H4136="","",INDEX([1]NKC!$A$10:$A$5007,$H4136))</f>
        <v/>
      </c>
      <c r="B4136" s="46" t="str">
        <f ca="1">IF($H4136="","",INDEX([1]NKC!$B$10:$B$5007,$H4136))</f>
        <v/>
      </c>
      <c r="C4136" s="47" t="str">
        <f ca="1">IF($H4136="","",INDEX([1]NKC!$C$10:$C$5007,$H4136))</f>
        <v/>
      </c>
      <c r="D4136" s="48" t="str">
        <f ca="1">IF(IF($H4136="","",INDEX([1]NKC!$D$10:$D$5007,$H4136))=$C$8,IF($H4136="","",INDEX([1]NKC!$E$10:$E$5007,$H4136)),IF($H4136="","",INDEX([1]NKC!$D$10:$D$5007,$H4136)))</f>
        <v/>
      </c>
      <c r="E4136" s="49" t="str">
        <f ca="1">IF(IF($H4136="","",INDEX([1]NKC!$E$10:$E$5007,$H4136))=$C$8,"",IF($H4136="","",INDEX([1]NKC!$F$10:$F$5007,$H4136)))</f>
        <v/>
      </c>
      <c r="F4136" s="55" t="str">
        <f ca="1">IF(IF($H4136="","",INDEX([1]NKC!$D$10:$D$5007,$H4136))=$C$8,"",IF($H4136="","",INDEX([1]NKC!$F$10:$F$5007,$H4136)))</f>
        <v/>
      </c>
      <c r="G4136" s="50">
        <f ca="1">IF(SUM(E4136:F4136)=0,0,$G$11+SUM(E$12:$E4136)-SUM(F$12:$F4136))</f>
        <v>0</v>
      </c>
      <c r="H4136" s="51" t="str">
        <f ca="1">IF(IF(TYPE(MATCH($C$8,OFFSET([1]NKC!$D$10,H4135,0):'[1]NKC'!$D$5007,0)+H4135)=16,"",MATCH($C$8,OFFSET([1]NKC!$D$10,H4135,0):'[1]NKC'!$D$5007,0)+H4135)&lt;IF(TYPE(MATCH($C$8,OFFSET([1]NKC!$E$10,H4135,0):'[1]NKC'!$E$5007,0)+H4135)=16,"",MATCH($C$8,OFFSET([1]NKC!$E$10,H4135,0):'[1]NKC'!$E$5007,0)+H4135),IF(TYPE(MATCH($C$8,OFFSET([1]NKC!$D$10,H4135,0):'[1]NKC'!$D$5007,0)+H4135)=16,"",MATCH($C$8,OFFSET([1]NKC!$D$10,H4135,0):'[1]NKC'!$D$5007,0)+H4135),IF(TYPE(MATCH($C$8,OFFSET([1]NKC!$E$10,H4135,0):'[1]NKC'!$E$5007,0)+H4135)=16,"",MATCH($C$8,OFFSET([1]NKC!$E$10,H4135,0):'[1]NKC'!$E$5007,0)+H4135))</f>
        <v/>
      </c>
    </row>
    <row r="4137" spans="1:8" s="52" customFormat="1" ht="14.25" hidden="1">
      <c r="A4137" s="45" t="str">
        <f ca="1">IF($H4137="","",INDEX([1]NKC!$A$10:$A$5007,$H4137))</f>
        <v/>
      </c>
      <c r="B4137" s="46" t="str">
        <f ca="1">IF($H4137="","",INDEX([1]NKC!$B$10:$B$5007,$H4137))</f>
        <v/>
      </c>
      <c r="C4137" s="47" t="str">
        <f ca="1">IF($H4137="","",INDEX([1]NKC!$C$10:$C$5007,$H4137))</f>
        <v/>
      </c>
      <c r="D4137" s="48" t="str">
        <f ca="1">IF(IF($H4137="","",INDEX([1]NKC!$D$10:$D$5007,$H4137))=$C$8,IF($H4137="","",INDEX([1]NKC!$E$10:$E$5007,$H4137)),IF($H4137="","",INDEX([1]NKC!$D$10:$D$5007,$H4137)))</f>
        <v/>
      </c>
      <c r="E4137" s="49" t="str">
        <f ca="1">IF(IF($H4137="","",INDEX([1]NKC!$E$10:$E$5007,$H4137))=$C$8,"",IF($H4137="","",INDEX([1]NKC!$F$10:$F$5007,$H4137)))</f>
        <v/>
      </c>
      <c r="F4137" s="55" t="str">
        <f ca="1">IF(IF($H4137="","",INDEX([1]NKC!$D$10:$D$5007,$H4137))=$C$8,"",IF($H4137="","",INDEX([1]NKC!$F$10:$F$5007,$H4137)))</f>
        <v/>
      </c>
      <c r="G4137" s="50">
        <f ca="1">IF(SUM(E4137:F4137)=0,0,$G$11+SUM(E$12:$E4137)-SUM(F$12:$F4137))</f>
        <v>0</v>
      </c>
      <c r="H4137" s="51" t="str">
        <f ca="1">IF(IF(TYPE(MATCH($C$8,OFFSET([1]NKC!$D$10,H4136,0):'[1]NKC'!$D$5007,0)+H4136)=16,"",MATCH($C$8,OFFSET([1]NKC!$D$10,H4136,0):'[1]NKC'!$D$5007,0)+H4136)&lt;IF(TYPE(MATCH($C$8,OFFSET([1]NKC!$E$10,H4136,0):'[1]NKC'!$E$5007,0)+H4136)=16,"",MATCH($C$8,OFFSET([1]NKC!$E$10,H4136,0):'[1]NKC'!$E$5007,0)+H4136),IF(TYPE(MATCH($C$8,OFFSET([1]NKC!$D$10,H4136,0):'[1]NKC'!$D$5007,0)+H4136)=16,"",MATCH($C$8,OFFSET([1]NKC!$D$10,H4136,0):'[1]NKC'!$D$5007,0)+H4136),IF(TYPE(MATCH($C$8,OFFSET([1]NKC!$E$10,H4136,0):'[1]NKC'!$E$5007,0)+H4136)=16,"",MATCH($C$8,OFFSET([1]NKC!$E$10,H4136,0):'[1]NKC'!$E$5007,0)+H4136))</f>
        <v/>
      </c>
    </row>
    <row r="4138" spans="1:8" s="52" customFormat="1" ht="14.25" hidden="1">
      <c r="A4138" s="45" t="str">
        <f ca="1">IF($H4138="","",INDEX([1]NKC!$A$10:$A$5007,$H4138))</f>
        <v/>
      </c>
      <c r="B4138" s="46" t="str">
        <f ca="1">IF($H4138="","",INDEX([1]NKC!$B$10:$B$5007,$H4138))</f>
        <v/>
      </c>
      <c r="C4138" s="47" t="str">
        <f ca="1">IF($H4138="","",INDEX([1]NKC!$C$10:$C$5007,$H4138))</f>
        <v/>
      </c>
      <c r="D4138" s="48" t="str">
        <f ca="1">IF(IF($H4138="","",INDEX([1]NKC!$D$10:$D$5007,$H4138))=$C$8,IF($H4138="","",INDEX([1]NKC!$E$10:$E$5007,$H4138)),IF($H4138="","",INDEX([1]NKC!$D$10:$D$5007,$H4138)))</f>
        <v/>
      </c>
      <c r="E4138" s="49" t="str">
        <f ca="1">IF(IF($H4138="","",INDEX([1]NKC!$E$10:$E$5007,$H4138))=$C$8,"",IF($H4138="","",INDEX([1]NKC!$F$10:$F$5007,$H4138)))</f>
        <v/>
      </c>
      <c r="F4138" s="55" t="str">
        <f ca="1">IF(IF($H4138="","",INDEX([1]NKC!$D$10:$D$5007,$H4138))=$C$8,"",IF($H4138="","",INDEX([1]NKC!$F$10:$F$5007,$H4138)))</f>
        <v/>
      </c>
      <c r="G4138" s="50">
        <f ca="1">IF(SUM(E4138:F4138)=0,0,$G$11+SUM(E$12:$E4138)-SUM(F$12:$F4138))</f>
        <v>0</v>
      </c>
      <c r="H4138" s="51" t="str">
        <f ca="1">IF(IF(TYPE(MATCH($C$8,OFFSET([1]NKC!$D$10,H4137,0):'[1]NKC'!$D$5007,0)+H4137)=16,"",MATCH($C$8,OFFSET([1]NKC!$D$10,H4137,0):'[1]NKC'!$D$5007,0)+H4137)&lt;IF(TYPE(MATCH($C$8,OFFSET([1]NKC!$E$10,H4137,0):'[1]NKC'!$E$5007,0)+H4137)=16,"",MATCH($C$8,OFFSET([1]NKC!$E$10,H4137,0):'[1]NKC'!$E$5007,0)+H4137),IF(TYPE(MATCH($C$8,OFFSET([1]NKC!$D$10,H4137,0):'[1]NKC'!$D$5007,0)+H4137)=16,"",MATCH($C$8,OFFSET([1]NKC!$D$10,H4137,0):'[1]NKC'!$D$5007,0)+H4137),IF(TYPE(MATCH($C$8,OFFSET([1]NKC!$E$10,H4137,0):'[1]NKC'!$E$5007,0)+H4137)=16,"",MATCH($C$8,OFFSET([1]NKC!$E$10,H4137,0):'[1]NKC'!$E$5007,0)+H4137))</f>
        <v/>
      </c>
    </row>
    <row r="4139" spans="1:8" s="52" customFormat="1" ht="14.25" hidden="1">
      <c r="A4139" s="45" t="str">
        <f ca="1">IF($H4139="","",INDEX([1]NKC!$A$10:$A$5007,$H4139))</f>
        <v/>
      </c>
      <c r="B4139" s="46" t="str">
        <f ca="1">IF($H4139="","",INDEX([1]NKC!$B$10:$B$5007,$H4139))</f>
        <v/>
      </c>
      <c r="C4139" s="47" t="str">
        <f ca="1">IF($H4139="","",INDEX([1]NKC!$C$10:$C$5007,$H4139))</f>
        <v/>
      </c>
      <c r="D4139" s="48" t="str">
        <f ca="1">IF(IF($H4139="","",INDEX([1]NKC!$D$10:$D$5007,$H4139))=$C$8,IF($H4139="","",INDEX([1]NKC!$E$10:$E$5007,$H4139)),IF($H4139="","",INDEX([1]NKC!$D$10:$D$5007,$H4139)))</f>
        <v/>
      </c>
      <c r="E4139" s="49" t="str">
        <f ca="1">IF(IF($H4139="","",INDEX([1]NKC!$E$10:$E$5007,$H4139))=$C$8,"",IF($H4139="","",INDEX([1]NKC!$F$10:$F$5007,$H4139)))</f>
        <v/>
      </c>
      <c r="F4139" s="55" t="str">
        <f ca="1">IF(IF($H4139="","",INDEX([1]NKC!$D$10:$D$5007,$H4139))=$C$8,"",IF($H4139="","",INDEX([1]NKC!$F$10:$F$5007,$H4139)))</f>
        <v/>
      </c>
      <c r="G4139" s="50">
        <f ca="1">IF(SUM(E4139:F4139)=0,0,$G$11+SUM(E$12:$E4139)-SUM(F$12:$F4139))</f>
        <v>0</v>
      </c>
      <c r="H4139" s="51" t="str">
        <f ca="1">IF(IF(TYPE(MATCH($C$8,OFFSET([1]NKC!$D$10,H4138,0):'[1]NKC'!$D$5007,0)+H4138)=16,"",MATCH($C$8,OFFSET([1]NKC!$D$10,H4138,0):'[1]NKC'!$D$5007,0)+H4138)&lt;IF(TYPE(MATCH($C$8,OFFSET([1]NKC!$E$10,H4138,0):'[1]NKC'!$E$5007,0)+H4138)=16,"",MATCH($C$8,OFFSET([1]NKC!$E$10,H4138,0):'[1]NKC'!$E$5007,0)+H4138),IF(TYPE(MATCH($C$8,OFFSET([1]NKC!$D$10,H4138,0):'[1]NKC'!$D$5007,0)+H4138)=16,"",MATCH($C$8,OFFSET([1]NKC!$D$10,H4138,0):'[1]NKC'!$D$5007,0)+H4138),IF(TYPE(MATCH($C$8,OFFSET([1]NKC!$E$10,H4138,0):'[1]NKC'!$E$5007,0)+H4138)=16,"",MATCH($C$8,OFFSET([1]NKC!$E$10,H4138,0):'[1]NKC'!$E$5007,0)+H4138))</f>
        <v/>
      </c>
    </row>
    <row r="4140" spans="1:8" s="52" customFormat="1" ht="14.25" hidden="1">
      <c r="A4140" s="45" t="str">
        <f ca="1">IF($H4140="","",INDEX([1]NKC!$A$10:$A$5007,$H4140))</f>
        <v/>
      </c>
      <c r="B4140" s="46" t="str">
        <f ca="1">IF($H4140="","",INDEX([1]NKC!$B$10:$B$5007,$H4140))</f>
        <v/>
      </c>
      <c r="C4140" s="47" t="str">
        <f ca="1">IF($H4140="","",INDEX([1]NKC!$C$10:$C$5007,$H4140))</f>
        <v/>
      </c>
      <c r="D4140" s="48" t="str">
        <f ca="1">IF(IF($H4140="","",INDEX([1]NKC!$D$10:$D$5007,$H4140))=$C$8,IF($H4140="","",INDEX([1]NKC!$E$10:$E$5007,$H4140)),IF($H4140="","",INDEX([1]NKC!$D$10:$D$5007,$H4140)))</f>
        <v/>
      </c>
      <c r="E4140" s="49" t="str">
        <f ca="1">IF(IF($H4140="","",INDEX([1]NKC!$E$10:$E$5007,$H4140))=$C$8,"",IF($H4140="","",INDEX([1]NKC!$F$10:$F$5007,$H4140)))</f>
        <v/>
      </c>
      <c r="F4140" s="55" t="str">
        <f ca="1">IF(IF($H4140="","",INDEX([1]NKC!$D$10:$D$5007,$H4140))=$C$8,"",IF($H4140="","",INDEX([1]NKC!$F$10:$F$5007,$H4140)))</f>
        <v/>
      </c>
      <c r="G4140" s="50">
        <f ca="1">IF(SUM(E4140:F4140)=0,0,$G$11+SUM(E$12:$E4140)-SUM(F$12:$F4140))</f>
        <v>0</v>
      </c>
      <c r="H4140" s="51" t="str">
        <f ca="1">IF(IF(TYPE(MATCH($C$8,OFFSET([1]NKC!$D$10,H4139,0):'[1]NKC'!$D$5007,0)+H4139)=16,"",MATCH($C$8,OFFSET([1]NKC!$D$10,H4139,0):'[1]NKC'!$D$5007,0)+H4139)&lt;IF(TYPE(MATCH($C$8,OFFSET([1]NKC!$E$10,H4139,0):'[1]NKC'!$E$5007,0)+H4139)=16,"",MATCH($C$8,OFFSET([1]NKC!$E$10,H4139,0):'[1]NKC'!$E$5007,0)+H4139),IF(TYPE(MATCH($C$8,OFFSET([1]NKC!$D$10,H4139,0):'[1]NKC'!$D$5007,0)+H4139)=16,"",MATCH($C$8,OFFSET([1]NKC!$D$10,H4139,0):'[1]NKC'!$D$5007,0)+H4139),IF(TYPE(MATCH($C$8,OFFSET([1]NKC!$E$10,H4139,0):'[1]NKC'!$E$5007,0)+H4139)=16,"",MATCH($C$8,OFFSET([1]NKC!$E$10,H4139,0):'[1]NKC'!$E$5007,0)+H4139))</f>
        <v/>
      </c>
    </row>
    <row r="4141" spans="1:8" s="52" customFormat="1" ht="14.25" hidden="1">
      <c r="A4141" s="45" t="str">
        <f ca="1">IF($H4141="","",INDEX([1]NKC!$A$10:$A$5007,$H4141))</f>
        <v/>
      </c>
      <c r="B4141" s="46" t="str">
        <f ca="1">IF($H4141="","",INDEX([1]NKC!$B$10:$B$5007,$H4141))</f>
        <v/>
      </c>
      <c r="C4141" s="47" t="str">
        <f ca="1">IF($H4141="","",INDEX([1]NKC!$C$10:$C$5007,$H4141))</f>
        <v/>
      </c>
      <c r="D4141" s="48" t="str">
        <f ca="1">IF(IF($H4141="","",INDEX([1]NKC!$D$10:$D$5007,$H4141))=$C$8,IF($H4141="","",INDEX([1]NKC!$E$10:$E$5007,$H4141)),IF($H4141="","",INDEX([1]NKC!$D$10:$D$5007,$H4141)))</f>
        <v/>
      </c>
      <c r="E4141" s="49" t="str">
        <f ca="1">IF(IF($H4141="","",INDEX([1]NKC!$E$10:$E$5007,$H4141))=$C$8,"",IF($H4141="","",INDEX([1]NKC!$F$10:$F$5007,$H4141)))</f>
        <v/>
      </c>
      <c r="F4141" s="55" t="str">
        <f ca="1">IF(IF($H4141="","",INDEX([1]NKC!$D$10:$D$5007,$H4141))=$C$8,"",IF($H4141="","",INDEX([1]NKC!$F$10:$F$5007,$H4141)))</f>
        <v/>
      </c>
      <c r="G4141" s="50">
        <f ca="1">IF(SUM(E4141:F4141)=0,0,$G$11+SUM(E$12:$E4141)-SUM(F$12:$F4141))</f>
        <v>0</v>
      </c>
      <c r="H4141" s="51" t="str">
        <f ca="1">IF(IF(TYPE(MATCH($C$8,OFFSET([1]NKC!$D$10,H4140,0):'[1]NKC'!$D$5007,0)+H4140)=16,"",MATCH($C$8,OFFSET([1]NKC!$D$10,H4140,0):'[1]NKC'!$D$5007,0)+H4140)&lt;IF(TYPE(MATCH($C$8,OFFSET([1]NKC!$E$10,H4140,0):'[1]NKC'!$E$5007,0)+H4140)=16,"",MATCH($C$8,OFFSET([1]NKC!$E$10,H4140,0):'[1]NKC'!$E$5007,0)+H4140),IF(TYPE(MATCH($C$8,OFFSET([1]NKC!$D$10,H4140,0):'[1]NKC'!$D$5007,0)+H4140)=16,"",MATCH($C$8,OFFSET([1]NKC!$D$10,H4140,0):'[1]NKC'!$D$5007,0)+H4140),IF(TYPE(MATCH($C$8,OFFSET([1]NKC!$E$10,H4140,0):'[1]NKC'!$E$5007,0)+H4140)=16,"",MATCH($C$8,OFFSET([1]NKC!$E$10,H4140,0):'[1]NKC'!$E$5007,0)+H4140))</f>
        <v/>
      </c>
    </row>
    <row r="4142" spans="1:8" s="52" customFormat="1" ht="14.25" hidden="1">
      <c r="A4142" s="45" t="str">
        <f ca="1">IF($H4142="","",INDEX([1]NKC!$A$10:$A$5007,$H4142))</f>
        <v/>
      </c>
      <c r="B4142" s="46" t="str">
        <f ca="1">IF($H4142="","",INDEX([1]NKC!$B$10:$B$5007,$H4142))</f>
        <v/>
      </c>
      <c r="C4142" s="47" t="str">
        <f ca="1">IF($H4142="","",INDEX([1]NKC!$C$10:$C$5007,$H4142))</f>
        <v/>
      </c>
      <c r="D4142" s="48" t="str">
        <f ca="1">IF(IF($H4142="","",INDEX([1]NKC!$D$10:$D$5007,$H4142))=$C$8,IF($H4142="","",INDEX([1]NKC!$E$10:$E$5007,$H4142)),IF($H4142="","",INDEX([1]NKC!$D$10:$D$5007,$H4142)))</f>
        <v/>
      </c>
      <c r="E4142" s="49" t="str">
        <f ca="1">IF(IF($H4142="","",INDEX([1]NKC!$E$10:$E$5007,$H4142))=$C$8,"",IF($H4142="","",INDEX([1]NKC!$F$10:$F$5007,$H4142)))</f>
        <v/>
      </c>
      <c r="F4142" s="55" t="str">
        <f ca="1">IF(IF($H4142="","",INDEX([1]NKC!$D$10:$D$5007,$H4142))=$C$8,"",IF($H4142="","",INDEX([1]NKC!$F$10:$F$5007,$H4142)))</f>
        <v/>
      </c>
      <c r="G4142" s="50">
        <f ca="1">IF(SUM(E4142:F4142)=0,0,$G$11+SUM(E$12:$E4142)-SUM(F$12:$F4142))</f>
        <v>0</v>
      </c>
      <c r="H4142" s="51" t="str">
        <f ca="1">IF(IF(TYPE(MATCH($C$8,OFFSET([1]NKC!$D$10,H4141,0):'[1]NKC'!$D$5007,0)+H4141)=16,"",MATCH($C$8,OFFSET([1]NKC!$D$10,H4141,0):'[1]NKC'!$D$5007,0)+H4141)&lt;IF(TYPE(MATCH($C$8,OFFSET([1]NKC!$E$10,H4141,0):'[1]NKC'!$E$5007,0)+H4141)=16,"",MATCH($C$8,OFFSET([1]NKC!$E$10,H4141,0):'[1]NKC'!$E$5007,0)+H4141),IF(TYPE(MATCH($C$8,OFFSET([1]NKC!$D$10,H4141,0):'[1]NKC'!$D$5007,0)+H4141)=16,"",MATCH($C$8,OFFSET([1]NKC!$D$10,H4141,0):'[1]NKC'!$D$5007,0)+H4141),IF(TYPE(MATCH($C$8,OFFSET([1]NKC!$E$10,H4141,0):'[1]NKC'!$E$5007,0)+H4141)=16,"",MATCH($C$8,OFFSET([1]NKC!$E$10,H4141,0):'[1]NKC'!$E$5007,0)+H4141))</f>
        <v/>
      </c>
    </row>
    <row r="4143" spans="1:8" s="52" customFormat="1" ht="14.25" hidden="1">
      <c r="A4143" s="45" t="str">
        <f ca="1">IF($H4143="","",INDEX([1]NKC!$A$10:$A$5007,$H4143))</f>
        <v/>
      </c>
      <c r="B4143" s="46" t="str">
        <f ca="1">IF($H4143="","",INDEX([1]NKC!$B$10:$B$5007,$H4143))</f>
        <v/>
      </c>
      <c r="C4143" s="47" t="str">
        <f ca="1">IF($H4143="","",INDEX([1]NKC!$C$10:$C$5007,$H4143))</f>
        <v/>
      </c>
      <c r="D4143" s="48" t="str">
        <f ca="1">IF(IF($H4143="","",INDEX([1]NKC!$D$10:$D$5007,$H4143))=$C$8,IF($H4143="","",INDEX([1]NKC!$E$10:$E$5007,$H4143)),IF($H4143="","",INDEX([1]NKC!$D$10:$D$5007,$H4143)))</f>
        <v/>
      </c>
      <c r="E4143" s="49" t="str">
        <f ca="1">IF(IF($H4143="","",INDEX([1]NKC!$E$10:$E$5007,$H4143))=$C$8,"",IF($H4143="","",INDEX([1]NKC!$F$10:$F$5007,$H4143)))</f>
        <v/>
      </c>
      <c r="F4143" s="55" t="str">
        <f ca="1">IF(IF($H4143="","",INDEX([1]NKC!$D$10:$D$5007,$H4143))=$C$8,"",IF($H4143="","",INDEX([1]NKC!$F$10:$F$5007,$H4143)))</f>
        <v/>
      </c>
      <c r="G4143" s="50">
        <f ca="1">IF(SUM(E4143:F4143)=0,0,$G$11+SUM(E$12:$E4143)-SUM(F$12:$F4143))</f>
        <v>0</v>
      </c>
      <c r="H4143" s="51" t="str">
        <f ca="1">IF(IF(TYPE(MATCH($C$8,OFFSET([1]NKC!$D$10,H4142,0):'[1]NKC'!$D$5007,0)+H4142)=16,"",MATCH($C$8,OFFSET([1]NKC!$D$10,H4142,0):'[1]NKC'!$D$5007,0)+H4142)&lt;IF(TYPE(MATCH($C$8,OFFSET([1]NKC!$E$10,H4142,0):'[1]NKC'!$E$5007,0)+H4142)=16,"",MATCH($C$8,OFFSET([1]NKC!$E$10,H4142,0):'[1]NKC'!$E$5007,0)+H4142),IF(TYPE(MATCH($C$8,OFFSET([1]NKC!$D$10,H4142,0):'[1]NKC'!$D$5007,0)+H4142)=16,"",MATCH($C$8,OFFSET([1]NKC!$D$10,H4142,0):'[1]NKC'!$D$5007,0)+H4142),IF(TYPE(MATCH($C$8,OFFSET([1]NKC!$E$10,H4142,0):'[1]NKC'!$E$5007,0)+H4142)=16,"",MATCH($C$8,OFFSET([1]NKC!$E$10,H4142,0):'[1]NKC'!$E$5007,0)+H4142))</f>
        <v/>
      </c>
    </row>
    <row r="4144" spans="1:8" s="52" customFormat="1" ht="14.25" hidden="1">
      <c r="A4144" s="45" t="str">
        <f ca="1">IF($H4144="","",INDEX([1]NKC!$A$10:$A$5007,$H4144))</f>
        <v/>
      </c>
      <c r="B4144" s="46" t="str">
        <f ca="1">IF($H4144="","",INDEX([1]NKC!$B$10:$B$5007,$H4144))</f>
        <v/>
      </c>
      <c r="C4144" s="47" t="str">
        <f ca="1">IF($H4144="","",INDEX([1]NKC!$C$10:$C$5007,$H4144))</f>
        <v/>
      </c>
      <c r="D4144" s="48" t="str">
        <f ca="1">IF(IF($H4144="","",INDEX([1]NKC!$D$10:$D$5007,$H4144))=$C$8,IF($H4144="","",INDEX([1]NKC!$E$10:$E$5007,$H4144)),IF($H4144="","",INDEX([1]NKC!$D$10:$D$5007,$H4144)))</f>
        <v/>
      </c>
      <c r="E4144" s="49" t="str">
        <f ca="1">IF(IF($H4144="","",INDEX([1]NKC!$E$10:$E$5007,$H4144))=$C$8,"",IF($H4144="","",INDEX([1]NKC!$F$10:$F$5007,$H4144)))</f>
        <v/>
      </c>
      <c r="F4144" s="55" t="str">
        <f ca="1">IF(IF($H4144="","",INDEX([1]NKC!$D$10:$D$5007,$H4144))=$C$8,"",IF($H4144="","",INDEX([1]NKC!$F$10:$F$5007,$H4144)))</f>
        <v/>
      </c>
      <c r="G4144" s="50">
        <f ca="1">IF(SUM(E4144:F4144)=0,0,$G$11+SUM(E$12:$E4144)-SUM(F$12:$F4144))</f>
        <v>0</v>
      </c>
      <c r="H4144" s="51" t="str">
        <f ca="1">IF(IF(TYPE(MATCH($C$8,OFFSET([1]NKC!$D$10,H4143,0):'[1]NKC'!$D$5007,0)+H4143)=16,"",MATCH($C$8,OFFSET([1]NKC!$D$10,H4143,0):'[1]NKC'!$D$5007,0)+H4143)&lt;IF(TYPE(MATCH($C$8,OFFSET([1]NKC!$E$10,H4143,0):'[1]NKC'!$E$5007,0)+H4143)=16,"",MATCH($C$8,OFFSET([1]NKC!$E$10,H4143,0):'[1]NKC'!$E$5007,0)+H4143),IF(TYPE(MATCH($C$8,OFFSET([1]NKC!$D$10,H4143,0):'[1]NKC'!$D$5007,0)+H4143)=16,"",MATCH($C$8,OFFSET([1]NKC!$D$10,H4143,0):'[1]NKC'!$D$5007,0)+H4143),IF(TYPE(MATCH($C$8,OFFSET([1]NKC!$E$10,H4143,0):'[1]NKC'!$E$5007,0)+H4143)=16,"",MATCH($C$8,OFFSET([1]NKC!$E$10,H4143,0):'[1]NKC'!$E$5007,0)+H4143))</f>
        <v/>
      </c>
    </row>
    <row r="4145" spans="1:8" s="52" customFormat="1" ht="14.25" hidden="1">
      <c r="A4145" s="45" t="str">
        <f ca="1">IF($H4145="","",INDEX([1]NKC!$A$10:$A$5007,$H4145))</f>
        <v/>
      </c>
      <c r="B4145" s="46" t="str">
        <f ca="1">IF($H4145="","",INDEX([1]NKC!$B$10:$B$5007,$H4145))</f>
        <v/>
      </c>
      <c r="C4145" s="47" t="str">
        <f ca="1">IF($H4145="","",INDEX([1]NKC!$C$10:$C$5007,$H4145))</f>
        <v/>
      </c>
      <c r="D4145" s="48" t="str">
        <f ca="1">IF(IF($H4145="","",INDEX([1]NKC!$D$10:$D$5007,$H4145))=$C$8,IF($H4145="","",INDEX([1]NKC!$E$10:$E$5007,$H4145)),IF($H4145="","",INDEX([1]NKC!$D$10:$D$5007,$H4145)))</f>
        <v/>
      </c>
      <c r="E4145" s="49" t="str">
        <f ca="1">IF(IF($H4145="","",INDEX([1]NKC!$E$10:$E$5007,$H4145))=$C$8,"",IF($H4145="","",INDEX([1]NKC!$F$10:$F$5007,$H4145)))</f>
        <v/>
      </c>
      <c r="F4145" s="55" t="str">
        <f ca="1">IF(IF($H4145="","",INDEX([1]NKC!$D$10:$D$5007,$H4145))=$C$8,"",IF($H4145="","",INDEX([1]NKC!$F$10:$F$5007,$H4145)))</f>
        <v/>
      </c>
      <c r="G4145" s="50">
        <f ca="1">IF(SUM(E4145:F4145)=0,0,$G$11+SUM(E$12:$E4145)-SUM(F$12:$F4145))</f>
        <v>0</v>
      </c>
      <c r="H4145" s="51" t="str">
        <f ca="1">IF(IF(TYPE(MATCH($C$8,OFFSET([1]NKC!$D$10,H4144,0):'[1]NKC'!$D$5007,0)+H4144)=16,"",MATCH($C$8,OFFSET([1]NKC!$D$10,H4144,0):'[1]NKC'!$D$5007,0)+H4144)&lt;IF(TYPE(MATCH($C$8,OFFSET([1]NKC!$E$10,H4144,0):'[1]NKC'!$E$5007,0)+H4144)=16,"",MATCH($C$8,OFFSET([1]NKC!$E$10,H4144,0):'[1]NKC'!$E$5007,0)+H4144),IF(TYPE(MATCH($C$8,OFFSET([1]NKC!$D$10,H4144,0):'[1]NKC'!$D$5007,0)+H4144)=16,"",MATCH($C$8,OFFSET([1]NKC!$D$10,H4144,0):'[1]NKC'!$D$5007,0)+H4144),IF(TYPE(MATCH($C$8,OFFSET([1]NKC!$E$10,H4144,0):'[1]NKC'!$E$5007,0)+H4144)=16,"",MATCH($C$8,OFFSET([1]NKC!$E$10,H4144,0):'[1]NKC'!$E$5007,0)+H4144))</f>
        <v/>
      </c>
    </row>
    <row r="4146" spans="1:8" s="52" customFormat="1" ht="14.25" hidden="1">
      <c r="A4146" s="45" t="str">
        <f ca="1">IF($H4146="","",INDEX([1]NKC!$A$10:$A$5007,$H4146))</f>
        <v/>
      </c>
      <c r="B4146" s="46" t="str">
        <f ca="1">IF($H4146="","",INDEX([1]NKC!$B$10:$B$5007,$H4146))</f>
        <v/>
      </c>
      <c r="C4146" s="47" t="str">
        <f ca="1">IF($H4146="","",INDEX([1]NKC!$C$10:$C$5007,$H4146))</f>
        <v/>
      </c>
      <c r="D4146" s="48" t="str">
        <f ca="1">IF(IF($H4146="","",INDEX([1]NKC!$D$10:$D$5007,$H4146))=$C$8,IF($H4146="","",INDEX([1]NKC!$E$10:$E$5007,$H4146)),IF($H4146="","",INDEX([1]NKC!$D$10:$D$5007,$H4146)))</f>
        <v/>
      </c>
      <c r="E4146" s="49" t="str">
        <f ca="1">IF(IF($H4146="","",INDEX([1]NKC!$E$10:$E$5007,$H4146))=$C$8,"",IF($H4146="","",INDEX([1]NKC!$F$10:$F$5007,$H4146)))</f>
        <v/>
      </c>
      <c r="F4146" s="55" t="str">
        <f ca="1">IF(IF($H4146="","",INDEX([1]NKC!$D$10:$D$5007,$H4146))=$C$8,"",IF($H4146="","",INDEX([1]NKC!$F$10:$F$5007,$H4146)))</f>
        <v/>
      </c>
      <c r="G4146" s="50">
        <f ca="1">IF(SUM(E4146:F4146)=0,0,$G$11+SUM(E$12:$E4146)-SUM(F$12:$F4146))</f>
        <v>0</v>
      </c>
      <c r="H4146" s="51" t="str">
        <f ca="1">IF(IF(TYPE(MATCH($C$8,OFFSET([1]NKC!$D$10,H4145,0):'[1]NKC'!$D$5007,0)+H4145)=16,"",MATCH($C$8,OFFSET([1]NKC!$D$10,H4145,0):'[1]NKC'!$D$5007,0)+H4145)&lt;IF(TYPE(MATCH($C$8,OFFSET([1]NKC!$E$10,H4145,0):'[1]NKC'!$E$5007,0)+H4145)=16,"",MATCH($C$8,OFFSET([1]NKC!$E$10,H4145,0):'[1]NKC'!$E$5007,0)+H4145),IF(TYPE(MATCH($C$8,OFFSET([1]NKC!$D$10,H4145,0):'[1]NKC'!$D$5007,0)+H4145)=16,"",MATCH($C$8,OFFSET([1]NKC!$D$10,H4145,0):'[1]NKC'!$D$5007,0)+H4145),IF(TYPE(MATCH($C$8,OFFSET([1]NKC!$E$10,H4145,0):'[1]NKC'!$E$5007,0)+H4145)=16,"",MATCH($C$8,OFFSET([1]NKC!$E$10,H4145,0):'[1]NKC'!$E$5007,0)+H4145))</f>
        <v/>
      </c>
    </row>
    <row r="4147" spans="1:8" s="52" customFormat="1" ht="14.25" hidden="1">
      <c r="A4147" s="45" t="str">
        <f ca="1">IF($H4147="","",INDEX([1]NKC!$A$10:$A$5007,$H4147))</f>
        <v/>
      </c>
      <c r="B4147" s="46" t="str">
        <f ca="1">IF($H4147="","",INDEX([1]NKC!$B$10:$B$5007,$H4147))</f>
        <v/>
      </c>
      <c r="C4147" s="47" t="str">
        <f ca="1">IF($H4147="","",INDEX([1]NKC!$C$10:$C$5007,$H4147))</f>
        <v/>
      </c>
      <c r="D4147" s="48" t="str">
        <f ca="1">IF(IF($H4147="","",INDEX([1]NKC!$D$10:$D$5007,$H4147))=$C$8,IF($H4147="","",INDEX([1]NKC!$E$10:$E$5007,$H4147)),IF($H4147="","",INDEX([1]NKC!$D$10:$D$5007,$H4147)))</f>
        <v/>
      </c>
      <c r="E4147" s="49" t="str">
        <f ca="1">IF(IF($H4147="","",INDEX([1]NKC!$E$10:$E$5007,$H4147))=$C$8,"",IF($H4147="","",INDEX([1]NKC!$F$10:$F$5007,$H4147)))</f>
        <v/>
      </c>
      <c r="F4147" s="55" t="str">
        <f ca="1">IF(IF($H4147="","",INDEX([1]NKC!$D$10:$D$5007,$H4147))=$C$8,"",IF($H4147="","",INDEX([1]NKC!$F$10:$F$5007,$H4147)))</f>
        <v/>
      </c>
      <c r="G4147" s="50">
        <f ca="1">IF(SUM(E4147:F4147)=0,0,$G$11+SUM(E$12:$E4147)-SUM(F$12:$F4147))</f>
        <v>0</v>
      </c>
      <c r="H4147" s="51" t="str">
        <f ca="1">IF(IF(TYPE(MATCH($C$8,OFFSET([1]NKC!$D$10,H4146,0):'[1]NKC'!$D$5007,0)+H4146)=16,"",MATCH($C$8,OFFSET([1]NKC!$D$10,H4146,0):'[1]NKC'!$D$5007,0)+H4146)&lt;IF(TYPE(MATCH($C$8,OFFSET([1]NKC!$E$10,H4146,0):'[1]NKC'!$E$5007,0)+H4146)=16,"",MATCH($C$8,OFFSET([1]NKC!$E$10,H4146,0):'[1]NKC'!$E$5007,0)+H4146),IF(TYPE(MATCH($C$8,OFFSET([1]NKC!$D$10,H4146,0):'[1]NKC'!$D$5007,0)+H4146)=16,"",MATCH($C$8,OFFSET([1]NKC!$D$10,H4146,0):'[1]NKC'!$D$5007,0)+H4146),IF(TYPE(MATCH($C$8,OFFSET([1]NKC!$E$10,H4146,0):'[1]NKC'!$E$5007,0)+H4146)=16,"",MATCH($C$8,OFFSET([1]NKC!$E$10,H4146,0):'[1]NKC'!$E$5007,0)+H4146))</f>
        <v/>
      </c>
    </row>
    <row r="4148" spans="1:8" s="52" customFormat="1" ht="14.25" hidden="1">
      <c r="A4148" s="45" t="str">
        <f ca="1">IF($H4148="","",INDEX([1]NKC!$A$10:$A$5007,$H4148))</f>
        <v/>
      </c>
      <c r="B4148" s="46" t="str">
        <f ca="1">IF($H4148="","",INDEX([1]NKC!$B$10:$B$5007,$H4148))</f>
        <v/>
      </c>
      <c r="C4148" s="47" t="str">
        <f ca="1">IF($H4148="","",INDEX([1]NKC!$C$10:$C$5007,$H4148))</f>
        <v/>
      </c>
      <c r="D4148" s="48" t="str">
        <f ca="1">IF(IF($H4148="","",INDEX([1]NKC!$D$10:$D$5007,$H4148))=$C$8,IF($H4148="","",INDEX([1]NKC!$E$10:$E$5007,$H4148)),IF($H4148="","",INDEX([1]NKC!$D$10:$D$5007,$H4148)))</f>
        <v/>
      </c>
      <c r="E4148" s="49" t="str">
        <f ca="1">IF(IF($H4148="","",INDEX([1]NKC!$E$10:$E$5007,$H4148))=$C$8,"",IF($H4148="","",INDEX([1]NKC!$F$10:$F$5007,$H4148)))</f>
        <v/>
      </c>
      <c r="F4148" s="55" t="str">
        <f ca="1">IF(IF($H4148="","",INDEX([1]NKC!$D$10:$D$5007,$H4148))=$C$8,"",IF($H4148="","",INDEX([1]NKC!$F$10:$F$5007,$H4148)))</f>
        <v/>
      </c>
      <c r="G4148" s="50">
        <f ca="1">IF(SUM(E4148:F4148)=0,0,$G$11+SUM(E$12:$E4148)-SUM(F$12:$F4148))</f>
        <v>0</v>
      </c>
      <c r="H4148" s="51" t="str">
        <f ca="1">IF(IF(TYPE(MATCH($C$8,OFFSET([1]NKC!$D$10,H4147,0):'[1]NKC'!$D$5007,0)+H4147)=16,"",MATCH($C$8,OFFSET([1]NKC!$D$10,H4147,0):'[1]NKC'!$D$5007,0)+H4147)&lt;IF(TYPE(MATCH($C$8,OFFSET([1]NKC!$E$10,H4147,0):'[1]NKC'!$E$5007,0)+H4147)=16,"",MATCH($C$8,OFFSET([1]NKC!$E$10,H4147,0):'[1]NKC'!$E$5007,0)+H4147),IF(TYPE(MATCH($C$8,OFFSET([1]NKC!$D$10,H4147,0):'[1]NKC'!$D$5007,0)+H4147)=16,"",MATCH($C$8,OFFSET([1]NKC!$D$10,H4147,0):'[1]NKC'!$D$5007,0)+H4147),IF(TYPE(MATCH($C$8,OFFSET([1]NKC!$E$10,H4147,0):'[1]NKC'!$E$5007,0)+H4147)=16,"",MATCH($C$8,OFFSET([1]NKC!$E$10,H4147,0):'[1]NKC'!$E$5007,0)+H4147))</f>
        <v/>
      </c>
    </row>
    <row r="4149" spans="1:8" s="52" customFormat="1" ht="14.25" hidden="1">
      <c r="A4149" s="45" t="str">
        <f ca="1">IF($H4149="","",INDEX([1]NKC!$A$10:$A$5007,$H4149))</f>
        <v/>
      </c>
      <c r="B4149" s="46" t="str">
        <f ca="1">IF($H4149="","",INDEX([1]NKC!$B$10:$B$5007,$H4149))</f>
        <v/>
      </c>
      <c r="C4149" s="47" t="str">
        <f ca="1">IF($H4149="","",INDEX([1]NKC!$C$10:$C$5007,$H4149))</f>
        <v/>
      </c>
      <c r="D4149" s="48" t="str">
        <f ca="1">IF(IF($H4149="","",INDEX([1]NKC!$D$10:$D$5007,$H4149))=$C$8,IF($H4149="","",INDEX([1]NKC!$E$10:$E$5007,$H4149)),IF($H4149="","",INDEX([1]NKC!$D$10:$D$5007,$H4149)))</f>
        <v/>
      </c>
      <c r="E4149" s="49" t="str">
        <f ca="1">IF(IF($H4149="","",INDEX([1]NKC!$E$10:$E$5007,$H4149))=$C$8,"",IF($H4149="","",INDEX([1]NKC!$F$10:$F$5007,$H4149)))</f>
        <v/>
      </c>
      <c r="F4149" s="55" t="str">
        <f ca="1">IF(IF($H4149="","",INDEX([1]NKC!$D$10:$D$5007,$H4149))=$C$8,"",IF($H4149="","",INDEX([1]NKC!$F$10:$F$5007,$H4149)))</f>
        <v/>
      </c>
      <c r="G4149" s="50">
        <f ca="1">IF(SUM(E4149:F4149)=0,0,$G$11+SUM(E$12:$E4149)-SUM(F$12:$F4149))</f>
        <v>0</v>
      </c>
      <c r="H4149" s="51" t="str">
        <f ca="1">IF(IF(TYPE(MATCH($C$8,OFFSET([1]NKC!$D$10,H4148,0):'[1]NKC'!$D$5007,0)+H4148)=16,"",MATCH($C$8,OFFSET([1]NKC!$D$10,H4148,0):'[1]NKC'!$D$5007,0)+H4148)&lt;IF(TYPE(MATCH($C$8,OFFSET([1]NKC!$E$10,H4148,0):'[1]NKC'!$E$5007,0)+H4148)=16,"",MATCH($C$8,OFFSET([1]NKC!$E$10,H4148,0):'[1]NKC'!$E$5007,0)+H4148),IF(TYPE(MATCH($C$8,OFFSET([1]NKC!$D$10,H4148,0):'[1]NKC'!$D$5007,0)+H4148)=16,"",MATCH($C$8,OFFSET([1]NKC!$D$10,H4148,0):'[1]NKC'!$D$5007,0)+H4148),IF(TYPE(MATCH($C$8,OFFSET([1]NKC!$E$10,H4148,0):'[1]NKC'!$E$5007,0)+H4148)=16,"",MATCH($C$8,OFFSET([1]NKC!$E$10,H4148,0):'[1]NKC'!$E$5007,0)+H4148))</f>
        <v/>
      </c>
    </row>
    <row r="4150" spans="1:8" s="52" customFormat="1" ht="14.25" hidden="1">
      <c r="A4150" s="45" t="str">
        <f ca="1">IF($H4150="","",INDEX([1]NKC!$A$10:$A$5007,$H4150))</f>
        <v/>
      </c>
      <c r="B4150" s="46" t="str">
        <f ca="1">IF($H4150="","",INDEX([1]NKC!$B$10:$B$5007,$H4150))</f>
        <v/>
      </c>
      <c r="C4150" s="47" t="str">
        <f ca="1">IF($H4150="","",INDEX([1]NKC!$C$10:$C$5007,$H4150))</f>
        <v/>
      </c>
      <c r="D4150" s="48" t="str">
        <f ca="1">IF(IF($H4150="","",INDEX([1]NKC!$D$10:$D$5007,$H4150))=$C$8,IF($H4150="","",INDEX([1]NKC!$E$10:$E$5007,$H4150)),IF($H4150="","",INDEX([1]NKC!$D$10:$D$5007,$H4150)))</f>
        <v/>
      </c>
      <c r="E4150" s="49" t="str">
        <f ca="1">IF(IF($H4150="","",INDEX([1]NKC!$E$10:$E$5007,$H4150))=$C$8,"",IF($H4150="","",INDEX([1]NKC!$F$10:$F$5007,$H4150)))</f>
        <v/>
      </c>
      <c r="F4150" s="55" t="str">
        <f ca="1">IF(IF($H4150="","",INDEX([1]NKC!$D$10:$D$5007,$H4150))=$C$8,"",IF($H4150="","",INDEX([1]NKC!$F$10:$F$5007,$H4150)))</f>
        <v/>
      </c>
      <c r="G4150" s="50">
        <f ca="1">IF(SUM(E4150:F4150)=0,0,$G$11+SUM(E$12:$E4150)-SUM(F$12:$F4150))</f>
        <v>0</v>
      </c>
      <c r="H4150" s="51" t="str">
        <f ca="1">IF(IF(TYPE(MATCH($C$8,OFFSET([1]NKC!$D$10,H4149,0):'[1]NKC'!$D$5007,0)+H4149)=16,"",MATCH($C$8,OFFSET([1]NKC!$D$10,H4149,0):'[1]NKC'!$D$5007,0)+H4149)&lt;IF(TYPE(MATCH($C$8,OFFSET([1]NKC!$E$10,H4149,0):'[1]NKC'!$E$5007,0)+H4149)=16,"",MATCH($C$8,OFFSET([1]NKC!$E$10,H4149,0):'[1]NKC'!$E$5007,0)+H4149),IF(TYPE(MATCH($C$8,OFFSET([1]NKC!$D$10,H4149,0):'[1]NKC'!$D$5007,0)+H4149)=16,"",MATCH($C$8,OFFSET([1]NKC!$D$10,H4149,0):'[1]NKC'!$D$5007,0)+H4149),IF(TYPE(MATCH($C$8,OFFSET([1]NKC!$E$10,H4149,0):'[1]NKC'!$E$5007,0)+H4149)=16,"",MATCH($C$8,OFFSET([1]NKC!$E$10,H4149,0):'[1]NKC'!$E$5007,0)+H4149))</f>
        <v/>
      </c>
    </row>
    <row r="4151" spans="1:8" s="52" customFormat="1" ht="14.25" hidden="1">
      <c r="A4151" s="45" t="str">
        <f ca="1">IF($H4151="","",INDEX([1]NKC!$A$10:$A$5007,$H4151))</f>
        <v/>
      </c>
      <c r="B4151" s="46" t="str">
        <f ca="1">IF($H4151="","",INDEX([1]NKC!$B$10:$B$5007,$H4151))</f>
        <v/>
      </c>
      <c r="C4151" s="47" t="str">
        <f ca="1">IF($H4151="","",INDEX([1]NKC!$C$10:$C$5007,$H4151))</f>
        <v/>
      </c>
      <c r="D4151" s="48" t="str">
        <f ca="1">IF(IF($H4151="","",INDEX([1]NKC!$D$10:$D$5007,$H4151))=$C$8,IF($H4151="","",INDEX([1]NKC!$E$10:$E$5007,$H4151)),IF($H4151="","",INDEX([1]NKC!$D$10:$D$5007,$H4151)))</f>
        <v/>
      </c>
      <c r="E4151" s="49" t="str">
        <f ca="1">IF(IF($H4151="","",INDEX([1]NKC!$E$10:$E$5007,$H4151))=$C$8,"",IF($H4151="","",INDEX([1]NKC!$F$10:$F$5007,$H4151)))</f>
        <v/>
      </c>
      <c r="F4151" s="55" t="str">
        <f ca="1">IF(IF($H4151="","",INDEX([1]NKC!$D$10:$D$5007,$H4151))=$C$8,"",IF($H4151="","",INDEX([1]NKC!$F$10:$F$5007,$H4151)))</f>
        <v/>
      </c>
      <c r="G4151" s="50">
        <f ca="1">IF(SUM(E4151:F4151)=0,0,$G$11+SUM(E$12:$E4151)-SUM(F$12:$F4151))</f>
        <v>0</v>
      </c>
      <c r="H4151" s="51" t="str">
        <f ca="1">IF(IF(TYPE(MATCH($C$8,OFFSET([1]NKC!$D$10,H4150,0):'[1]NKC'!$D$5007,0)+H4150)=16,"",MATCH($C$8,OFFSET([1]NKC!$D$10,H4150,0):'[1]NKC'!$D$5007,0)+H4150)&lt;IF(TYPE(MATCH($C$8,OFFSET([1]NKC!$E$10,H4150,0):'[1]NKC'!$E$5007,0)+H4150)=16,"",MATCH($C$8,OFFSET([1]NKC!$E$10,H4150,0):'[1]NKC'!$E$5007,0)+H4150),IF(TYPE(MATCH($C$8,OFFSET([1]NKC!$D$10,H4150,0):'[1]NKC'!$D$5007,0)+H4150)=16,"",MATCH($C$8,OFFSET([1]NKC!$D$10,H4150,0):'[1]NKC'!$D$5007,0)+H4150),IF(TYPE(MATCH($C$8,OFFSET([1]NKC!$E$10,H4150,0):'[1]NKC'!$E$5007,0)+H4150)=16,"",MATCH($C$8,OFFSET([1]NKC!$E$10,H4150,0):'[1]NKC'!$E$5007,0)+H4150))</f>
        <v/>
      </c>
    </row>
    <row r="4152" spans="1:8" s="52" customFormat="1" ht="14.25" hidden="1">
      <c r="A4152" s="45" t="str">
        <f ca="1">IF($H4152="","",INDEX([1]NKC!$A$10:$A$5007,$H4152))</f>
        <v/>
      </c>
      <c r="B4152" s="46" t="str">
        <f ca="1">IF($H4152="","",INDEX([1]NKC!$B$10:$B$5007,$H4152))</f>
        <v/>
      </c>
      <c r="C4152" s="47" t="str">
        <f ca="1">IF($H4152="","",INDEX([1]NKC!$C$10:$C$5007,$H4152))</f>
        <v/>
      </c>
      <c r="D4152" s="48" t="str">
        <f ca="1">IF(IF($H4152="","",INDEX([1]NKC!$D$10:$D$5007,$H4152))=$C$8,IF($H4152="","",INDEX([1]NKC!$E$10:$E$5007,$H4152)),IF($H4152="","",INDEX([1]NKC!$D$10:$D$5007,$H4152)))</f>
        <v/>
      </c>
      <c r="E4152" s="49" t="str">
        <f ca="1">IF(IF($H4152="","",INDEX([1]NKC!$E$10:$E$5007,$H4152))=$C$8,"",IF($H4152="","",INDEX([1]NKC!$F$10:$F$5007,$H4152)))</f>
        <v/>
      </c>
      <c r="F4152" s="55" t="str">
        <f ca="1">IF(IF($H4152="","",INDEX([1]NKC!$D$10:$D$5007,$H4152))=$C$8,"",IF($H4152="","",INDEX([1]NKC!$F$10:$F$5007,$H4152)))</f>
        <v/>
      </c>
      <c r="G4152" s="50">
        <f ca="1">IF(SUM(E4152:F4152)=0,0,$G$11+SUM(E$12:$E4152)-SUM(F$12:$F4152))</f>
        <v>0</v>
      </c>
      <c r="H4152" s="51" t="str">
        <f ca="1">IF(IF(TYPE(MATCH($C$8,OFFSET([1]NKC!$D$10,H4151,0):'[1]NKC'!$D$5007,0)+H4151)=16,"",MATCH($C$8,OFFSET([1]NKC!$D$10,H4151,0):'[1]NKC'!$D$5007,0)+H4151)&lt;IF(TYPE(MATCH($C$8,OFFSET([1]NKC!$E$10,H4151,0):'[1]NKC'!$E$5007,0)+H4151)=16,"",MATCH($C$8,OFFSET([1]NKC!$E$10,H4151,0):'[1]NKC'!$E$5007,0)+H4151),IF(TYPE(MATCH($C$8,OFFSET([1]NKC!$D$10,H4151,0):'[1]NKC'!$D$5007,0)+H4151)=16,"",MATCH($C$8,OFFSET([1]NKC!$D$10,H4151,0):'[1]NKC'!$D$5007,0)+H4151),IF(TYPE(MATCH($C$8,OFFSET([1]NKC!$E$10,H4151,0):'[1]NKC'!$E$5007,0)+H4151)=16,"",MATCH($C$8,OFFSET([1]NKC!$E$10,H4151,0):'[1]NKC'!$E$5007,0)+H4151))</f>
        <v/>
      </c>
    </row>
    <row r="4153" spans="1:8" s="52" customFormat="1" ht="14.25" hidden="1">
      <c r="A4153" s="45" t="str">
        <f ca="1">IF($H4153="","",INDEX([1]NKC!$A$10:$A$5007,$H4153))</f>
        <v/>
      </c>
      <c r="B4153" s="46" t="str">
        <f ca="1">IF($H4153="","",INDEX([1]NKC!$B$10:$B$5007,$H4153))</f>
        <v/>
      </c>
      <c r="C4153" s="47" t="str">
        <f ca="1">IF($H4153="","",INDEX([1]NKC!$C$10:$C$5007,$H4153))</f>
        <v/>
      </c>
      <c r="D4153" s="48" t="str">
        <f ca="1">IF(IF($H4153="","",INDEX([1]NKC!$D$10:$D$5007,$H4153))=$C$8,IF($H4153="","",INDEX([1]NKC!$E$10:$E$5007,$H4153)),IF($H4153="","",INDEX([1]NKC!$D$10:$D$5007,$H4153)))</f>
        <v/>
      </c>
      <c r="E4153" s="49" t="str">
        <f ca="1">IF(IF($H4153="","",INDEX([1]NKC!$E$10:$E$5007,$H4153))=$C$8,"",IF($H4153="","",INDEX([1]NKC!$F$10:$F$5007,$H4153)))</f>
        <v/>
      </c>
      <c r="F4153" s="55" t="str">
        <f ca="1">IF(IF($H4153="","",INDEX([1]NKC!$D$10:$D$5007,$H4153))=$C$8,"",IF($H4153="","",INDEX([1]NKC!$F$10:$F$5007,$H4153)))</f>
        <v/>
      </c>
      <c r="G4153" s="50">
        <f ca="1">IF(SUM(E4153:F4153)=0,0,$G$11+SUM(E$12:$E4153)-SUM(F$12:$F4153))</f>
        <v>0</v>
      </c>
      <c r="H4153" s="51" t="str">
        <f ca="1">IF(IF(TYPE(MATCH($C$8,OFFSET([1]NKC!$D$10,H4152,0):'[1]NKC'!$D$5007,0)+H4152)=16,"",MATCH($C$8,OFFSET([1]NKC!$D$10,H4152,0):'[1]NKC'!$D$5007,0)+H4152)&lt;IF(TYPE(MATCH($C$8,OFFSET([1]NKC!$E$10,H4152,0):'[1]NKC'!$E$5007,0)+H4152)=16,"",MATCH($C$8,OFFSET([1]NKC!$E$10,H4152,0):'[1]NKC'!$E$5007,0)+H4152),IF(TYPE(MATCH($C$8,OFFSET([1]NKC!$D$10,H4152,0):'[1]NKC'!$D$5007,0)+H4152)=16,"",MATCH($C$8,OFFSET([1]NKC!$D$10,H4152,0):'[1]NKC'!$D$5007,0)+H4152),IF(TYPE(MATCH($C$8,OFFSET([1]NKC!$E$10,H4152,0):'[1]NKC'!$E$5007,0)+H4152)=16,"",MATCH($C$8,OFFSET([1]NKC!$E$10,H4152,0):'[1]NKC'!$E$5007,0)+H4152))</f>
        <v/>
      </c>
    </row>
    <row r="4154" spans="1:8" s="52" customFormat="1" ht="14.25" hidden="1">
      <c r="A4154" s="45" t="str">
        <f ca="1">IF($H4154="","",INDEX([1]NKC!$A$10:$A$5007,$H4154))</f>
        <v/>
      </c>
      <c r="B4154" s="46" t="str">
        <f ca="1">IF($H4154="","",INDEX([1]NKC!$B$10:$B$5007,$H4154))</f>
        <v/>
      </c>
      <c r="C4154" s="47" t="str">
        <f ca="1">IF($H4154="","",INDEX([1]NKC!$C$10:$C$5007,$H4154))</f>
        <v/>
      </c>
      <c r="D4154" s="48" t="str">
        <f ca="1">IF(IF($H4154="","",INDEX([1]NKC!$D$10:$D$5007,$H4154))=$C$8,IF($H4154="","",INDEX([1]NKC!$E$10:$E$5007,$H4154)),IF($H4154="","",INDEX([1]NKC!$D$10:$D$5007,$H4154)))</f>
        <v/>
      </c>
      <c r="E4154" s="49" t="str">
        <f ca="1">IF(IF($H4154="","",INDEX([1]NKC!$E$10:$E$5007,$H4154))=$C$8,"",IF($H4154="","",INDEX([1]NKC!$F$10:$F$5007,$H4154)))</f>
        <v/>
      </c>
      <c r="F4154" s="55" t="str">
        <f ca="1">IF(IF($H4154="","",INDEX([1]NKC!$D$10:$D$5007,$H4154))=$C$8,"",IF($H4154="","",INDEX([1]NKC!$F$10:$F$5007,$H4154)))</f>
        <v/>
      </c>
      <c r="G4154" s="50">
        <f ca="1">IF(SUM(E4154:F4154)=0,0,$G$11+SUM(E$12:$E4154)-SUM(F$12:$F4154))</f>
        <v>0</v>
      </c>
      <c r="H4154" s="51" t="str">
        <f ca="1">IF(IF(TYPE(MATCH($C$8,OFFSET([1]NKC!$D$10,H4153,0):'[1]NKC'!$D$5007,0)+H4153)=16,"",MATCH($C$8,OFFSET([1]NKC!$D$10,H4153,0):'[1]NKC'!$D$5007,0)+H4153)&lt;IF(TYPE(MATCH($C$8,OFFSET([1]NKC!$E$10,H4153,0):'[1]NKC'!$E$5007,0)+H4153)=16,"",MATCH($C$8,OFFSET([1]NKC!$E$10,H4153,0):'[1]NKC'!$E$5007,0)+H4153),IF(TYPE(MATCH($C$8,OFFSET([1]NKC!$D$10,H4153,0):'[1]NKC'!$D$5007,0)+H4153)=16,"",MATCH($C$8,OFFSET([1]NKC!$D$10,H4153,0):'[1]NKC'!$D$5007,0)+H4153),IF(TYPE(MATCH($C$8,OFFSET([1]NKC!$E$10,H4153,0):'[1]NKC'!$E$5007,0)+H4153)=16,"",MATCH($C$8,OFFSET([1]NKC!$E$10,H4153,0):'[1]NKC'!$E$5007,0)+H4153))</f>
        <v/>
      </c>
    </row>
    <row r="4155" spans="1:8" s="52" customFormat="1" ht="14.25" hidden="1">
      <c r="A4155" s="45" t="str">
        <f ca="1">IF($H4155="","",INDEX([1]NKC!$A$10:$A$5007,$H4155))</f>
        <v/>
      </c>
      <c r="B4155" s="46" t="str">
        <f ca="1">IF($H4155="","",INDEX([1]NKC!$B$10:$B$5007,$H4155))</f>
        <v/>
      </c>
      <c r="C4155" s="47" t="str">
        <f ca="1">IF($H4155="","",INDEX([1]NKC!$C$10:$C$5007,$H4155))</f>
        <v/>
      </c>
      <c r="D4155" s="48" t="str">
        <f ca="1">IF(IF($H4155="","",INDEX([1]NKC!$D$10:$D$5007,$H4155))=$C$8,IF($H4155="","",INDEX([1]NKC!$E$10:$E$5007,$H4155)),IF($H4155="","",INDEX([1]NKC!$D$10:$D$5007,$H4155)))</f>
        <v/>
      </c>
      <c r="E4155" s="49" t="str">
        <f ca="1">IF(IF($H4155="","",INDEX([1]NKC!$E$10:$E$5007,$H4155))=$C$8,"",IF($H4155="","",INDEX([1]NKC!$F$10:$F$5007,$H4155)))</f>
        <v/>
      </c>
      <c r="F4155" s="55" t="str">
        <f ca="1">IF(IF($H4155="","",INDEX([1]NKC!$D$10:$D$5007,$H4155))=$C$8,"",IF($H4155="","",INDEX([1]NKC!$F$10:$F$5007,$H4155)))</f>
        <v/>
      </c>
      <c r="G4155" s="50">
        <f ca="1">IF(SUM(E4155:F4155)=0,0,$G$11+SUM(E$12:$E4155)-SUM(F$12:$F4155))</f>
        <v>0</v>
      </c>
      <c r="H4155" s="51" t="str">
        <f ca="1">IF(IF(TYPE(MATCH($C$8,OFFSET([1]NKC!$D$10,H4154,0):'[1]NKC'!$D$5007,0)+H4154)=16,"",MATCH($C$8,OFFSET([1]NKC!$D$10,H4154,0):'[1]NKC'!$D$5007,0)+H4154)&lt;IF(TYPE(MATCH($C$8,OFFSET([1]NKC!$E$10,H4154,0):'[1]NKC'!$E$5007,0)+H4154)=16,"",MATCH($C$8,OFFSET([1]NKC!$E$10,H4154,0):'[1]NKC'!$E$5007,0)+H4154),IF(TYPE(MATCH($C$8,OFFSET([1]NKC!$D$10,H4154,0):'[1]NKC'!$D$5007,0)+H4154)=16,"",MATCH($C$8,OFFSET([1]NKC!$D$10,H4154,0):'[1]NKC'!$D$5007,0)+H4154),IF(TYPE(MATCH($C$8,OFFSET([1]NKC!$E$10,H4154,0):'[1]NKC'!$E$5007,0)+H4154)=16,"",MATCH($C$8,OFFSET([1]NKC!$E$10,H4154,0):'[1]NKC'!$E$5007,0)+H4154))</f>
        <v/>
      </c>
    </row>
    <row r="4156" spans="1:8" s="52" customFormat="1" ht="14.25" hidden="1">
      <c r="A4156" s="45" t="str">
        <f ca="1">IF($H4156="","",INDEX([1]NKC!$A$10:$A$5007,$H4156))</f>
        <v/>
      </c>
      <c r="B4156" s="46" t="str">
        <f ca="1">IF($H4156="","",INDEX([1]NKC!$B$10:$B$5007,$H4156))</f>
        <v/>
      </c>
      <c r="C4156" s="47" t="str">
        <f ca="1">IF($H4156="","",INDEX([1]NKC!$C$10:$C$5007,$H4156))</f>
        <v/>
      </c>
      <c r="D4156" s="48" t="str">
        <f ca="1">IF(IF($H4156="","",INDEX([1]NKC!$D$10:$D$5007,$H4156))=$C$8,IF($H4156="","",INDEX([1]NKC!$E$10:$E$5007,$H4156)),IF($H4156="","",INDEX([1]NKC!$D$10:$D$5007,$H4156)))</f>
        <v/>
      </c>
      <c r="E4156" s="49" t="str">
        <f ca="1">IF(IF($H4156="","",INDEX([1]NKC!$E$10:$E$5007,$H4156))=$C$8,"",IF($H4156="","",INDEX([1]NKC!$F$10:$F$5007,$H4156)))</f>
        <v/>
      </c>
      <c r="F4156" s="55" t="str">
        <f ca="1">IF(IF($H4156="","",INDEX([1]NKC!$D$10:$D$5007,$H4156))=$C$8,"",IF($H4156="","",INDEX([1]NKC!$F$10:$F$5007,$H4156)))</f>
        <v/>
      </c>
      <c r="G4156" s="50">
        <f ca="1">IF(SUM(E4156:F4156)=0,0,$G$11+SUM(E$12:$E4156)-SUM(F$12:$F4156))</f>
        <v>0</v>
      </c>
      <c r="H4156" s="51" t="str">
        <f ca="1">IF(IF(TYPE(MATCH($C$8,OFFSET([1]NKC!$D$10,H4155,0):'[1]NKC'!$D$5007,0)+H4155)=16,"",MATCH($C$8,OFFSET([1]NKC!$D$10,H4155,0):'[1]NKC'!$D$5007,0)+H4155)&lt;IF(TYPE(MATCH($C$8,OFFSET([1]NKC!$E$10,H4155,0):'[1]NKC'!$E$5007,0)+H4155)=16,"",MATCH($C$8,OFFSET([1]NKC!$E$10,H4155,0):'[1]NKC'!$E$5007,0)+H4155),IF(TYPE(MATCH($C$8,OFFSET([1]NKC!$D$10,H4155,0):'[1]NKC'!$D$5007,0)+H4155)=16,"",MATCH($C$8,OFFSET([1]NKC!$D$10,H4155,0):'[1]NKC'!$D$5007,0)+H4155),IF(TYPE(MATCH($C$8,OFFSET([1]NKC!$E$10,H4155,0):'[1]NKC'!$E$5007,0)+H4155)=16,"",MATCH($C$8,OFFSET([1]NKC!$E$10,H4155,0):'[1]NKC'!$E$5007,0)+H4155))</f>
        <v/>
      </c>
    </row>
    <row r="4157" spans="1:8" s="52" customFormat="1" ht="14.25" hidden="1">
      <c r="A4157" s="45" t="str">
        <f ca="1">IF($H4157="","",INDEX([1]NKC!$A$10:$A$5007,$H4157))</f>
        <v/>
      </c>
      <c r="B4157" s="46" t="str">
        <f ca="1">IF($H4157="","",INDEX([1]NKC!$B$10:$B$5007,$H4157))</f>
        <v/>
      </c>
      <c r="C4157" s="47" t="str">
        <f ca="1">IF($H4157="","",INDEX([1]NKC!$C$10:$C$5007,$H4157))</f>
        <v/>
      </c>
      <c r="D4157" s="48" t="str">
        <f ca="1">IF(IF($H4157="","",INDEX([1]NKC!$D$10:$D$5007,$H4157))=$C$8,IF($H4157="","",INDEX([1]NKC!$E$10:$E$5007,$H4157)),IF($H4157="","",INDEX([1]NKC!$D$10:$D$5007,$H4157)))</f>
        <v/>
      </c>
      <c r="E4157" s="49" t="str">
        <f ca="1">IF(IF($H4157="","",INDEX([1]NKC!$E$10:$E$5007,$H4157))=$C$8,"",IF($H4157="","",INDEX([1]NKC!$F$10:$F$5007,$H4157)))</f>
        <v/>
      </c>
      <c r="F4157" s="55" t="str">
        <f ca="1">IF(IF($H4157="","",INDEX([1]NKC!$D$10:$D$5007,$H4157))=$C$8,"",IF($H4157="","",INDEX([1]NKC!$F$10:$F$5007,$H4157)))</f>
        <v/>
      </c>
      <c r="G4157" s="50">
        <f ca="1">IF(SUM(E4157:F4157)=0,0,$G$11+SUM(E$12:$E4157)-SUM(F$12:$F4157))</f>
        <v>0</v>
      </c>
      <c r="H4157" s="51" t="str">
        <f ca="1">IF(IF(TYPE(MATCH($C$8,OFFSET([1]NKC!$D$10,H4156,0):'[1]NKC'!$D$5007,0)+H4156)=16,"",MATCH($C$8,OFFSET([1]NKC!$D$10,H4156,0):'[1]NKC'!$D$5007,0)+H4156)&lt;IF(TYPE(MATCH($C$8,OFFSET([1]NKC!$E$10,H4156,0):'[1]NKC'!$E$5007,0)+H4156)=16,"",MATCH($C$8,OFFSET([1]NKC!$E$10,H4156,0):'[1]NKC'!$E$5007,0)+H4156),IF(TYPE(MATCH($C$8,OFFSET([1]NKC!$D$10,H4156,0):'[1]NKC'!$D$5007,0)+H4156)=16,"",MATCH($C$8,OFFSET([1]NKC!$D$10,H4156,0):'[1]NKC'!$D$5007,0)+H4156),IF(TYPE(MATCH($C$8,OFFSET([1]NKC!$E$10,H4156,0):'[1]NKC'!$E$5007,0)+H4156)=16,"",MATCH($C$8,OFFSET([1]NKC!$E$10,H4156,0):'[1]NKC'!$E$5007,0)+H4156))</f>
        <v/>
      </c>
    </row>
    <row r="4158" spans="1:8" s="52" customFormat="1" ht="14.25" hidden="1">
      <c r="A4158" s="45" t="str">
        <f ca="1">IF($H4158="","",INDEX([1]NKC!$A$10:$A$5007,$H4158))</f>
        <v/>
      </c>
      <c r="B4158" s="46" t="str">
        <f ca="1">IF($H4158="","",INDEX([1]NKC!$B$10:$B$5007,$H4158))</f>
        <v/>
      </c>
      <c r="C4158" s="47" t="str">
        <f ca="1">IF($H4158="","",INDEX([1]NKC!$C$10:$C$5007,$H4158))</f>
        <v/>
      </c>
      <c r="D4158" s="48" t="str">
        <f ca="1">IF(IF($H4158="","",INDEX([1]NKC!$D$10:$D$5007,$H4158))=$C$8,IF($H4158="","",INDEX([1]NKC!$E$10:$E$5007,$H4158)),IF($H4158="","",INDEX([1]NKC!$D$10:$D$5007,$H4158)))</f>
        <v/>
      </c>
      <c r="E4158" s="49" t="str">
        <f ca="1">IF(IF($H4158="","",INDEX([1]NKC!$E$10:$E$5007,$H4158))=$C$8,"",IF($H4158="","",INDEX([1]NKC!$F$10:$F$5007,$H4158)))</f>
        <v/>
      </c>
      <c r="F4158" s="55" t="str">
        <f ca="1">IF(IF($H4158="","",INDEX([1]NKC!$D$10:$D$5007,$H4158))=$C$8,"",IF($H4158="","",INDEX([1]NKC!$F$10:$F$5007,$H4158)))</f>
        <v/>
      </c>
      <c r="G4158" s="50">
        <f ca="1">IF(SUM(E4158:F4158)=0,0,$G$11+SUM(E$12:$E4158)-SUM(F$12:$F4158))</f>
        <v>0</v>
      </c>
      <c r="H4158" s="51" t="str">
        <f ca="1">IF(IF(TYPE(MATCH($C$8,OFFSET([1]NKC!$D$10,H4157,0):'[1]NKC'!$D$5007,0)+H4157)=16,"",MATCH($C$8,OFFSET([1]NKC!$D$10,H4157,0):'[1]NKC'!$D$5007,0)+H4157)&lt;IF(TYPE(MATCH($C$8,OFFSET([1]NKC!$E$10,H4157,0):'[1]NKC'!$E$5007,0)+H4157)=16,"",MATCH($C$8,OFFSET([1]NKC!$E$10,H4157,0):'[1]NKC'!$E$5007,0)+H4157),IF(TYPE(MATCH($C$8,OFFSET([1]NKC!$D$10,H4157,0):'[1]NKC'!$D$5007,0)+H4157)=16,"",MATCH($C$8,OFFSET([1]NKC!$D$10,H4157,0):'[1]NKC'!$D$5007,0)+H4157),IF(TYPE(MATCH($C$8,OFFSET([1]NKC!$E$10,H4157,0):'[1]NKC'!$E$5007,0)+H4157)=16,"",MATCH($C$8,OFFSET([1]NKC!$E$10,H4157,0):'[1]NKC'!$E$5007,0)+H4157))</f>
        <v/>
      </c>
    </row>
    <row r="4159" spans="1:8" s="52" customFormat="1" ht="14.25" hidden="1">
      <c r="A4159" s="45" t="str">
        <f ca="1">IF($H4159="","",INDEX([1]NKC!$A$10:$A$5007,$H4159))</f>
        <v/>
      </c>
      <c r="B4159" s="46" t="str">
        <f ca="1">IF($H4159="","",INDEX([1]NKC!$B$10:$B$5007,$H4159))</f>
        <v/>
      </c>
      <c r="C4159" s="47" t="str">
        <f ca="1">IF($H4159="","",INDEX([1]NKC!$C$10:$C$5007,$H4159))</f>
        <v/>
      </c>
      <c r="D4159" s="48" t="str">
        <f ca="1">IF(IF($H4159="","",INDEX([1]NKC!$D$10:$D$5007,$H4159))=$C$8,IF($H4159="","",INDEX([1]NKC!$E$10:$E$5007,$H4159)),IF($H4159="","",INDEX([1]NKC!$D$10:$D$5007,$H4159)))</f>
        <v/>
      </c>
      <c r="E4159" s="49" t="str">
        <f ca="1">IF(IF($H4159="","",INDEX([1]NKC!$E$10:$E$5007,$H4159))=$C$8,"",IF($H4159="","",INDEX([1]NKC!$F$10:$F$5007,$H4159)))</f>
        <v/>
      </c>
      <c r="F4159" s="55" t="str">
        <f ca="1">IF(IF($H4159="","",INDEX([1]NKC!$D$10:$D$5007,$H4159))=$C$8,"",IF($H4159="","",INDEX([1]NKC!$F$10:$F$5007,$H4159)))</f>
        <v/>
      </c>
      <c r="G4159" s="50">
        <f ca="1">IF(SUM(E4159:F4159)=0,0,$G$11+SUM(E$12:$E4159)-SUM(F$12:$F4159))</f>
        <v>0</v>
      </c>
      <c r="H4159" s="51" t="str">
        <f ca="1">IF(IF(TYPE(MATCH($C$8,OFFSET([1]NKC!$D$10,H4158,0):'[1]NKC'!$D$5007,0)+H4158)=16,"",MATCH($C$8,OFFSET([1]NKC!$D$10,H4158,0):'[1]NKC'!$D$5007,0)+H4158)&lt;IF(TYPE(MATCH($C$8,OFFSET([1]NKC!$E$10,H4158,0):'[1]NKC'!$E$5007,0)+H4158)=16,"",MATCH($C$8,OFFSET([1]NKC!$E$10,H4158,0):'[1]NKC'!$E$5007,0)+H4158),IF(TYPE(MATCH($C$8,OFFSET([1]NKC!$D$10,H4158,0):'[1]NKC'!$D$5007,0)+H4158)=16,"",MATCH($C$8,OFFSET([1]NKC!$D$10,H4158,0):'[1]NKC'!$D$5007,0)+H4158),IF(TYPE(MATCH($C$8,OFFSET([1]NKC!$E$10,H4158,0):'[1]NKC'!$E$5007,0)+H4158)=16,"",MATCH($C$8,OFFSET([1]NKC!$E$10,H4158,0):'[1]NKC'!$E$5007,0)+H4158))</f>
        <v/>
      </c>
    </row>
    <row r="4160" spans="1:8" s="52" customFormat="1" ht="14.25" hidden="1">
      <c r="A4160" s="45" t="str">
        <f ca="1">IF($H4160="","",INDEX([1]NKC!$A$10:$A$5007,$H4160))</f>
        <v/>
      </c>
      <c r="B4160" s="46" t="str">
        <f ca="1">IF($H4160="","",INDEX([1]NKC!$B$10:$B$5007,$H4160))</f>
        <v/>
      </c>
      <c r="C4160" s="47" t="str">
        <f ca="1">IF($H4160="","",INDEX([1]NKC!$C$10:$C$5007,$H4160))</f>
        <v/>
      </c>
      <c r="D4160" s="48" t="str">
        <f ca="1">IF(IF($H4160="","",INDEX([1]NKC!$D$10:$D$5007,$H4160))=$C$8,IF($H4160="","",INDEX([1]NKC!$E$10:$E$5007,$H4160)),IF($H4160="","",INDEX([1]NKC!$D$10:$D$5007,$H4160)))</f>
        <v/>
      </c>
      <c r="E4160" s="49" t="str">
        <f ca="1">IF(IF($H4160="","",INDEX([1]NKC!$E$10:$E$5007,$H4160))=$C$8,"",IF($H4160="","",INDEX([1]NKC!$F$10:$F$5007,$H4160)))</f>
        <v/>
      </c>
      <c r="F4160" s="55" t="str">
        <f ca="1">IF(IF($H4160="","",INDEX([1]NKC!$D$10:$D$5007,$H4160))=$C$8,"",IF($H4160="","",INDEX([1]NKC!$F$10:$F$5007,$H4160)))</f>
        <v/>
      </c>
      <c r="G4160" s="50">
        <f ca="1">IF(SUM(E4160:F4160)=0,0,$G$11+SUM(E$12:$E4160)-SUM(F$12:$F4160))</f>
        <v>0</v>
      </c>
      <c r="H4160" s="51" t="str">
        <f ca="1">IF(IF(TYPE(MATCH($C$8,OFFSET([1]NKC!$D$10,H4159,0):'[1]NKC'!$D$5007,0)+H4159)=16,"",MATCH($C$8,OFFSET([1]NKC!$D$10,H4159,0):'[1]NKC'!$D$5007,0)+H4159)&lt;IF(TYPE(MATCH($C$8,OFFSET([1]NKC!$E$10,H4159,0):'[1]NKC'!$E$5007,0)+H4159)=16,"",MATCH($C$8,OFFSET([1]NKC!$E$10,H4159,0):'[1]NKC'!$E$5007,0)+H4159),IF(TYPE(MATCH($C$8,OFFSET([1]NKC!$D$10,H4159,0):'[1]NKC'!$D$5007,0)+H4159)=16,"",MATCH($C$8,OFFSET([1]NKC!$D$10,H4159,0):'[1]NKC'!$D$5007,0)+H4159),IF(TYPE(MATCH($C$8,OFFSET([1]NKC!$E$10,H4159,0):'[1]NKC'!$E$5007,0)+H4159)=16,"",MATCH($C$8,OFFSET([1]NKC!$E$10,H4159,0):'[1]NKC'!$E$5007,0)+H4159))</f>
        <v/>
      </c>
    </row>
    <row r="4161" spans="1:8" s="52" customFormat="1" ht="14.25" hidden="1">
      <c r="A4161" s="45" t="str">
        <f ca="1">IF($H4161="","",INDEX([1]NKC!$A$10:$A$5007,$H4161))</f>
        <v/>
      </c>
      <c r="B4161" s="46" t="str">
        <f ca="1">IF($H4161="","",INDEX([1]NKC!$B$10:$B$5007,$H4161))</f>
        <v/>
      </c>
      <c r="C4161" s="47" t="str">
        <f ca="1">IF($H4161="","",INDEX([1]NKC!$C$10:$C$5007,$H4161))</f>
        <v/>
      </c>
      <c r="D4161" s="48" t="str">
        <f ca="1">IF(IF($H4161="","",INDEX([1]NKC!$D$10:$D$5007,$H4161))=$C$8,IF($H4161="","",INDEX([1]NKC!$E$10:$E$5007,$H4161)),IF($H4161="","",INDEX([1]NKC!$D$10:$D$5007,$H4161)))</f>
        <v/>
      </c>
      <c r="E4161" s="49" t="str">
        <f ca="1">IF(IF($H4161="","",INDEX([1]NKC!$E$10:$E$5007,$H4161))=$C$8,"",IF($H4161="","",INDEX([1]NKC!$F$10:$F$5007,$H4161)))</f>
        <v/>
      </c>
      <c r="F4161" s="55" t="str">
        <f ca="1">IF(IF($H4161="","",INDEX([1]NKC!$D$10:$D$5007,$H4161))=$C$8,"",IF($H4161="","",INDEX([1]NKC!$F$10:$F$5007,$H4161)))</f>
        <v/>
      </c>
      <c r="G4161" s="50">
        <f ca="1">IF(SUM(E4161:F4161)=0,0,$G$11+SUM(E$12:$E4161)-SUM(F$12:$F4161))</f>
        <v>0</v>
      </c>
      <c r="H4161" s="51" t="str">
        <f ca="1">IF(IF(TYPE(MATCH($C$8,OFFSET([1]NKC!$D$10,H4160,0):'[1]NKC'!$D$5007,0)+H4160)=16,"",MATCH($C$8,OFFSET([1]NKC!$D$10,H4160,0):'[1]NKC'!$D$5007,0)+H4160)&lt;IF(TYPE(MATCH($C$8,OFFSET([1]NKC!$E$10,H4160,0):'[1]NKC'!$E$5007,0)+H4160)=16,"",MATCH($C$8,OFFSET([1]NKC!$E$10,H4160,0):'[1]NKC'!$E$5007,0)+H4160),IF(TYPE(MATCH($C$8,OFFSET([1]NKC!$D$10,H4160,0):'[1]NKC'!$D$5007,0)+H4160)=16,"",MATCH($C$8,OFFSET([1]NKC!$D$10,H4160,0):'[1]NKC'!$D$5007,0)+H4160),IF(TYPE(MATCH($C$8,OFFSET([1]NKC!$E$10,H4160,0):'[1]NKC'!$E$5007,0)+H4160)=16,"",MATCH($C$8,OFFSET([1]NKC!$E$10,H4160,0):'[1]NKC'!$E$5007,0)+H4160))</f>
        <v/>
      </c>
    </row>
    <row r="4162" spans="1:8" s="52" customFormat="1" ht="14.25" hidden="1">
      <c r="A4162" s="45" t="str">
        <f ca="1">IF($H4162="","",INDEX([1]NKC!$A$10:$A$5007,$H4162))</f>
        <v/>
      </c>
      <c r="B4162" s="46" t="str">
        <f ca="1">IF($H4162="","",INDEX([1]NKC!$B$10:$B$5007,$H4162))</f>
        <v/>
      </c>
      <c r="C4162" s="47" t="str">
        <f ca="1">IF($H4162="","",INDEX([1]NKC!$C$10:$C$5007,$H4162))</f>
        <v/>
      </c>
      <c r="D4162" s="48" t="str">
        <f ca="1">IF(IF($H4162="","",INDEX([1]NKC!$D$10:$D$5007,$H4162))=$C$8,IF($H4162="","",INDEX([1]NKC!$E$10:$E$5007,$H4162)),IF($H4162="","",INDEX([1]NKC!$D$10:$D$5007,$H4162)))</f>
        <v/>
      </c>
      <c r="E4162" s="49" t="str">
        <f ca="1">IF(IF($H4162="","",INDEX([1]NKC!$E$10:$E$5007,$H4162))=$C$8,"",IF($H4162="","",INDEX([1]NKC!$F$10:$F$5007,$H4162)))</f>
        <v/>
      </c>
      <c r="F4162" s="55" t="str">
        <f ca="1">IF(IF($H4162="","",INDEX([1]NKC!$D$10:$D$5007,$H4162))=$C$8,"",IF($H4162="","",INDEX([1]NKC!$F$10:$F$5007,$H4162)))</f>
        <v/>
      </c>
      <c r="G4162" s="50">
        <f ca="1">IF(SUM(E4162:F4162)=0,0,$G$11+SUM(E$12:$E4162)-SUM(F$12:$F4162))</f>
        <v>0</v>
      </c>
      <c r="H4162" s="51" t="str">
        <f ca="1">IF(IF(TYPE(MATCH($C$8,OFFSET([1]NKC!$D$10,H4161,0):'[1]NKC'!$D$5007,0)+H4161)=16,"",MATCH($C$8,OFFSET([1]NKC!$D$10,H4161,0):'[1]NKC'!$D$5007,0)+H4161)&lt;IF(TYPE(MATCH($C$8,OFFSET([1]NKC!$E$10,H4161,0):'[1]NKC'!$E$5007,0)+H4161)=16,"",MATCH($C$8,OFFSET([1]NKC!$E$10,H4161,0):'[1]NKC'!$E$5007,0)+H4161),IF(TYPE(MATCH($C$8,OFFSET([1]NKC!$D$10,H4161,0):'[1]NKC'!$D$5007,0)+H4161)=16,"",MATCH($C$8,OFFSET([1]NKC!$D$10,H4161,0):'[1]NKC'!$D$5007,0)+H4161),IF(TYPE(MATCH($C$8,OFFSET([1]NKC!$E$10,H4161,0):'[1]NKC'!$E$5007,0)+H4161)=16,"",MATCH($C$8,OFFSET([1]NKC!$E$10,H4161,0):'[1]NKC'!$E$5007,0)+H4161))</f>
        <v/>
      </c>
    </row>
    <row r="4163" spans="1:8" s="52" customFormat="1" ht="14.25" hidden="1">
      <c r="A4163" s="45" t="str">
        <f ca="1">IF($H4163="","",INDEX([1]NKC!$A$10:$A$5007,$H4163))</f>
        <v/>
      </c>
      <c r="B4163" s="46" t="str">
        <f ca="1">IF($H4163="","",INDEX([1]NKC!$B$10:$B$5007,$H4163))</f>
        <v/>
      </c>
      <c r="C4163" s="47" t="str">
        <f ca="1">IF($H4163="","",INDEX([1]NKC!$C$10:$C$5007,$H4163))</f>
        <v/>
      </c>
      <c r="D4163" s="48" t="str">
        <f ca="1">IF(IF($H4163="","",INDEX([1]NKC!$D$10:$D$5007,$H4163))=$C$8,IF($H4163="","",INDEX([1]NKC!$E$10:$E$5007,$H4163)),IF($H4163="","",INDEX([1]NKC!$D$10:$D$5007,$H4163)))</f>
        <v/>
      </c>
      <c r="E4163" s="49" t="str">
        <f ca="1">IF(IF($H4163="","",INDEX([1]NKC!$E$10:$E$5007,$H4163))=$C$8,"",IF($H4163="","",INDEX([1]NKC!$F$10:$F$5007,$H4163)))</f>
        <v/>
      </c>
      <c r="F4163" s="55" t="str">
        <f ca="1">IF(IF($H4163="","",INDEX([1]NKC!$D$10:$D$5007,$H4163))=$C$8,"",IF($H4163="","",INDEX([1]NKC!$F$10:$F$5007,$H4163)))</f>
        <v/>
      </c>
      <c r="G4163" s="50">
        <f ca="1">IF(SUM(E4163:F4163)=0,0,$G$11+SUM(E$12:$E4163)-SUM(F$12:$F4163))</f>
        <v>0</v>
      </c>
      <c r="H4163" s="51" t="str">
        <f ca="1">IF(IF(TYPE(MATCH($C$8,OFFSET([1]NKC!$D$10,H4162,0):'[1]NKC'!$D$5007,0)+H4162)=16,"",MATCH($C$8,OFFSET([1]NKC!$D$10,H4162,0):'[1]NKC'!$D$5007,0)+H4162)&lt;IF(TYPE(MATCH($C$8,OFFSET([1]NKC!$E$10,H4162,0):'[1]NKC'!$E$5007,0)+H4162)=16,"",MATCH($C$8,OFFSET([1]NKC!$E$10,H4162,0):'[1]NKC'!$E$5007,0)+H4162),IF(TYPE(MATCH($C$8,OFFSET([1]NKC!$D$10,H4162,0):'[1]NKC'!$D$5007,0)+H4162)=16,"",MATCH($C$8,OFFSET([1]NKC!$D$10,H4162,0):'[1]NKC'!$D$5007,0)+H4162),IF(TYPE(MATCH($C$8,OFFSET([1]NKC!$E$10,H4162,0):'[1]NKC'!$E$5007,0)+H4162)=16,"",MATCH($C$8,OFFSET([1]NKC!$E$10,H4162,0):'[1]NKC'!$E$5007,0)+H4162))</f>
        <v/>
      </c>
    </row>
    <row r="4164" spans="1:8" s="52" customFormat="1" ht="14.25" hidden="1">
      <c r="A4164" s="45" t="str">
        <f ca="1">IF($H4164="","",INDEX([1]NKC!$A$10:$A$5007,$H4164))</f>
        <v/>
      </c>
      <c r="B4164" s="46" t="str">
        <f ca="1">IF($H4164="","",INDEX([1]NKC!$B$10:$B$5007,$H4164))</f>
        <v/>
      </c>
      <c r="C4164" s="47" t="str">
        <f ca="1">IF($H4164="","",INDEX([1]NKC!$C$10:$C$5007,$H4164))</f>
        <v/>
      </c>
      <c r="D4164" s="48" t="str">
        <f ca="1">IF(IF($H4164="","",INDEX([1]NKC!$D$10:$D$5007,$H4164))=$C$8,IF($H4164="","",INDEX([1]NKC!$E$10:$E$5007,$H4164)),IF($H4164="","",INDEX([1]NKC!$D$10:$D$5007,$H4164)))</f>
        <v/>
      </c>
      <c r="E4164" s="49" t="str">
        <f ca="1">IF(IF($H4164="","",INDEX([1]NKC!$E$10:$E$5007,$H4164))=$C$8,"",IF($H4164="","",INDEX([1]NKC!$F$10:$F$5007,$H4164)))</f>
        <v/>
      </c>
      <c r="F4164" s="55" t="str">
        <f ca="1">IF(IF($H4164="","",INDEX([1]NKC!$D$10:$D$5007,$H4164))=$C$8,"",IF($H4164="","",INDEX([1]NKC!$F$10:$F$5007,$H4164)))</f>
        <v/>
      </c>
      <c r="G4164" s="50">
        <f ca="1">IF(SUM(E4164:F4164)=0,0,$G$11+SUM(E$12:$E4164)-SUM(F$12:$F4164))</f>
        <v>0</v>
      </c>
      <c r="H4164" s="51" t="str">
        <f ca="1">IF(IF(TYPE(MATCH($C$8,OFFSET([1]NKC!$D$10,H4163,0):'[1]NKC'!$D$5007,0)+H4163)=16,"",MATCH($C$8,OFFSET([1]NKC!$D$10,H4163,0):'[1]NKC'!$D$5007,0)+H4163)&lt;IF(TYPE(MATCH($C$8,OFFSET([1]NKC!$E$10,H4163,0):'[1]NKC'!$E$5007,0)+H4163)=16,"",MATCH($C$8,OFFSET([1]NKC!$E$10,H4163,0):'[1]NKC'!$E$5007,0)+H4163),IF(TYPE(MATCH($C$8,OFFSET([1]NKC!$D$10,H4163,0):'[1]NKC'!$D$5007,0)+H4163)=16,"",MATCH($C$8,OFFSET([1]NKC!$D$10,H4163,0):'[1]NKC'!$D$5007,0)+H4163),IF(TYPE(MATCH($C$8,OFFSET([1]NKC!$E$10,H4163,0):'[1]NKC'!$E$5007,0)+H4163)=16,"",MATCH($C$8,OFFSET([1]NKC!$E$10,H4163,0):'[1]NKC'!$E$5007,0)+H4163))</f>
        <v/>
      </c>
    </row>
    <row r="4165" spans="1:8" s="52" customFormat="1" ht="14.25" hidden="1">
      <c r="A4165" s="45" t="str">
        <f ca="1">IF($H4165="","",INDEX([1]NKC!$A$10:$A$5007,$H4165))</f>
        <v/>
      </c>
      <c r="B4165" s="46" t="str">
        <f ca="1">IF($H4165="","",INDEX([1]NKC!$B$10:$B$5007,$H4165))</f>
        <v/>
      </c>
      <c r="C4165" s="47" t="str">
        <f ca="1">IF($H4165="","",INDEX([1]NKC!$C$10:$C$5007,$H4165))</f>
        <v/>
      </c>
      <c r="D4165" s="48" t="str">
        <f ca="1">IF(IF($H4165="","",INDEX([1]NKC!$D$10:$D$5007,$H4165))=$C$8,IF($H4165="","",INDEX([1]NKC!$E$10:$E$5007,$H4165)),IF($H4165="","",INDEX([1]NKC!$D$10:$D$5007,$H4165)))</f>
        <v/>
      </c>
      <c r="E4165" s="49" t="str">
        <f ca="1">IF(IF($H4165="","",INDEX([1]NKC!$E$10:$E$5007,$H4165))=$C$8,"",IF($H4165="","",INDEX([1]NKC!$F$10:$F$5007,$H4165)))</f>
        <v/>
      </c>
      <c r="F4165" s="55" t="str">
        <f ca="1">IF(IF($H4165="","",INDEX([1]NKC!$D$10:$D$5007,$H4165))=$C$8,"",IF($H4165="","",INDEX([1]NKC!$F$10:$F$5007,$H4165)))</f>
        <v/>
      </c>
      <c r="G4165" s="50">
        <f ca="1">IF(SUM(E4165:F4165)=0,0,$G$11+SUM(E$12:$E4165)-SUM(F$12:$F4165))</f>
        <v>0</v>
      </c>
      <c r="H4165" s="51" t="str">
        <f ca="1">IF(IF(TYPE(MATCH($C$8,OFFSET([1]NKC!$D$10,H4164,0):'[1]NKC'!$D$5007,0)+H4164)=16,"",MATCH($C$8,OFFSET([1]NKC!$D$10,H4164,0):'[1]NKC'!$D$5007,0)+H4164)&lt;IF(TYPE(MATCH($C$8,OFFSET([1]NKC!$E$10,H4164,0):'[1]NKC'!$E$5007,0)+H4164)=16,"",MATCH($C$8,OFFSET([1]NKC!$E$10,H4164,0):'[1]NKC'!$E$5007,0)+H4164),IF(TYPE(MATCH($C$8,OFFSET([1]NKC!$D$10,H4164,0):'[1]NKC'!$D$5007,0)+H4164)=16,"",MATCH($C$8,OFFSET([1]NKC!$D$10,H4164,0):'[1]NKC'!$D$5007,0)+H4164),IF(TYPE(MATCH($C$8,OFFSET([1]NKC!$E$10,H4164,0):'[1]NKC'!$E$5007,0)+H4164)=16,"",MATCH($C$8,OFFSET([1]NKC!$E$10,H4164,0):'[1]NKC'!$E$5007,0)+H4164))</f>
        <v/>
      </c>
    </row>
    <row r="4166" spans="1:8" s="52" customFormat="1" ht="14.25" hidden="1">
      <c r="A4166" s="45" t="str">
        <f ca="1">IF($H4166="","",INDEX([1]NKC!$A$10:$A$5007,$H4166))</f>
        <v/>
      </c>
      <c r="B4166" s="46" t="str">
        <f ca="1">IF($H4166="","",INDEX([1]NKC!$B$10:$B$5007,$H4166))</f>
        <v/>
      </c>
      <c r="C4166" s="47" t="str">
        <f ca="1">IF($H4166="","",INDEX([1]NKC!$C$10:$C$5007,$H4166))</f>
        <v/>
      </c>
      <c r="D4166" s="48" t="str">
        <f ca="1">IF(IF($H4166="","",INDEX([1]NKC!$D$10:$D$5007,$H4166))=$C$8,IF($H4166="","",INDEX([1]NKC!$E$10:$E$5007,$H4166)),IF($H4166="","",INDEX([1]NKC!$D$10:$D$5007,$H4166)))</f>
        <v/>
      </c>
      <c r="E4166" s="49" t="str">
        <f ca="1">IF(IF($H4166="","",INDEX([1]NKC!$E$10:$E$5007,$H4166))=$C$8,"",IF($H4166="","",INDEX([1]NKC!$F$10:$F$5007,$H4166)))</f>
        <v/>
      </c>
      <c r="F4166" s="55" t="str">
        <f ca="1">IF(IF($H4166="","",INDEX([1]NKC!$D$10:$D$5007,$H4166))=$C$8,"",IF($H4166="","",INDEX([1]NKC!$F$10:$F$5007,$H4166)))</f>
        <v/>
      </c>
      <c r="G4166" s="50">
        <f ca="1">IF(SUM(E4166:F4166)=0,0,$G$11+SUM(E$12:$E4166)-SUM(F$12:$F4166))</f>
        <v>0</v>
      </c>
      <c r="H4166" s="51" t="str">
        <f ca="1">IF(IF(TYPE(MATCH($C$8,OFFSET([1]NKC!$D$10,H4165,0):'[1]NKC'!$D$5007,0)+H4165)=16,"",MATCH($C$8,OFFSET([1]NKC!$D$10,H4165,0):'[1]NKC'!$D$5007,0)+H4165)&lt;IF(TYPE(MATCH($C$8,OFFSET([1]NKC!$E$10,H4165,0):'[1]NKC'!$E$5007,0)+H4165)=16,"",MATCH($C$8,OFFSET([1]NKC!$E$10,H4165,0):'[1]NKC'!$E$5007,0)+H4165),IF(TYPE(MATCH($C$8,OFFSET([1]NKC!$D$10,H4165,0):'[1]NKC'!$D$5007,0)+H4165)=16,"",MATCH($C$8,OFFSET([1]NKC!$D$10,H4165,0):'[1]NKC'!$D$5007,0)+H4165),IF(TYPE(MATCH($C$8,OFFSET([1]NKC!$E$10,H4165,0):'[1]NKC'!$E$5007,0)+H4165)=16,"",MATCH($C$8,OFFSET([1]NKC!$E$10,H4165,0):'[1]NKC'!$E$5007,0)+H4165))</f>
        <v/>
      </c>
    </row>
    <row r="4167" spans="1:8" s="52" customFormat="1" ht="14.25" hidden="1">
      <c r="A4167" s="45" t="str">
        <f ca="1">IF($H4167="","",INDEX([1]NKC!$A$10:$A$5007,$H4167))</f>
        <v/>
      </c>
      <c r="B4167" s="46" t="str">
        <f ca="1">IF($H4167="","",INDEX([1]NKC!$B$10:$B$5007,$H4167))</f>
        <v/>
      </c>
      <c r="C4167" s="47" t="str">
        <f ca="1">IF($H4167="","",INDEX([1]NKC!$C$10:$C$5007,$H4167))</f>
        <v/>
      </c>
      <c r="D4167" s="48" t="str">
        <f ca="1">IF(IF($H4167="","",INDEX([1]NKC!$D$10:$D$5007,$H4167))=$C$8,IF($H4167="","",INDEX([1]NKC!$E$10:$E$5007,$H4167)),IF($H4167="","",INDEX([1]NKC!$D$10:$D$5007,$H4167)))</f>
        <v/>
      </c>
      <c r="E4167" s="49" t="str">
        <f ca="1">IF(IF($H4167="","",INDEX([1]NKC!$E$10:$E$5007,$H4167))=$C$8,"",IF($H4167="","",INDEX([1]NKC!$F$10:$F$5007,$H4167)))</f>
        <v/>
      </c>
      <c r="F4167" s="55" t="str">
        <f ca="1">IF(IF($H4167="","",INDEX([1]NKC!$D$10:$D$5007,$H4167))=$C$8,"",IF($H4167="","",INDEX([1]NKC!$F$10:$F$5007,$H4167)))</f>
        <v/>
      </c>
      <c r="G4167" s="50">
        <f ca="1">IF(SUM(E4167:F4167)=0,0,$G$11+SUM(E$12:$E4167)-SUM(F$12:$F4167))</f>
        <v>0</v>
      </c>
      <c r="H4167" s="51" t="str">
        <f ca="1">IF(IF(TYPE(MATCH($C$8,OFFSET([1]NKC!$D$10,H4166,0):'[1]NKC'!$D$5007,0)+H4166)=16,"",MATCH($C$8,OFFSET([1]NKC!$D$10,H4166,0):'[1]NKC'!$D$5007,0)+H4166)&lt;IF(TYPE(MATCH($C$8,OFFSET([1]NKC!$E$10,H4166,0):'[1]NKC'!$E$5007,0)+H4166)=16,"",MATCH($C$8,OFFSET([1]NKC!$E$10,H4166,0):'[1]NKC'!$E$5007,0)+H4166),IF(TYPE(MATCH($C$8,OFFSET([1]NKC!$D$10,H4166,0):'[1]NKC'!$D$5007,0)+H4166)=16,"",MATCH($C$8,OFFSET([1]NKC!$D$10,H4166,0):'[1]NKC'!$D$5007,0)+H4166),IF(TYPE(MATCH($C$8,OFFSET([1]NKC!$E$10,H4166,0):'[1]NKC'!$E$5007,0)+H4166)=16,"",MATCH($C$8,OFFSET([1]NKC!$E$10,H4166,0):'[1]NKC'!$E$5007,0)+H4166))</f>
        <v/>
      </c>
    </row>
    <row r="4168" spans="1:8" s="52" customFormat="1" ht="14.25" hidden="1">
      <c r="A4168" s="45" t="str">
        <f ca="1">IF($H4168="","",INDEX([1]NKC!$A$10:$A$5007,$H4168))</f>
        <v/>
      </c>
      <c r="B4168" s="46" t="str">
        <f ca="1">IF($H4168="","",INDEX([1]NKC!$B$10:$B$5007,$H4168))</f>
        <v/>
      </c>
      <c r="C4168" s="47" t="str">
        <f ca="1">IF($H4168="","",INDEX([1]NKC!$C$10:$C$5007,$H4168))</f>
        <v/>
      </c>
      <c r="D4168" s="48" t="str">
        <f ca="1">IF(IF($H4168="","",INDEX([1]NKC!$D$10:$D$5007,$H4168))=$C$8,IF($H4168="","",INDEX([1]NKC!$E$10:$E$5007,$H4168)),IF($H4168="","",INDEX([1]NKC!$D$10:$D$5007,$H4168)))</f>
        <v/>
      </c>
      <c r="E4168" s="49" t="str">
        <f ca="1">IF(IF($H4168="","",INDEX([1]NKC!$E$10:$E$5007,$H4168))=$C$8,"",IF($H4168="","",INDEX([1]NKC!$F$10:$F$5007,$H4168)))</f>
        <v/>
      </c>
      <c r="F4168" s="55" t="str">
        <f ca="1">IF(IF($H4168="","",INDEX([1]NKC!$D$10:$D$5007,$H4168))=$C$8,"",IF($H4168="","",INDEX([1]NKC!$F$10:$F$5007,$H4168)))</f>
        <v/>
      </c>
      <c r="G4168" s="50">
        <f ca="1">IF(SUM(E4168:F4168)=0,0,$G$11+SUM(E$12:$E4168)-SUM(F$12:$F4168))</f>
        <v>0</v>
      </c>
      <c r="H4168" s="51" t="str">
        <f ca="1">IF(IF(TYPE(MATCH($C$8,OFFSET([1]NKC!$D$10,H4167,0):'[1]NKC'!$D$5007,0)+H4167)=16,"",MATCH($C$8,OFFSET([1]NKC!$D$10,H4167,0):'[1]NKC'!$D$5007,0)+H4167)&lt;IF(TYPE(MATCH($C$8,OFFSET([1]NKC!$E$10,H4167,0):'[1]NKC'!$E$5007,0)+H4167)=16,"",MATCH($C$8,OFFSET([1]NKC!$E$10,H4167,0):'[1]NKC'!$E$5007,0)+H4167),IF(TYPE(MATCH($C$8,OFFSET([1]NKC!$D$10,H4167,0):'[1]NKC'!$D$5007,0)+H4167)=16,"",MATCH($C$8,OFFSET([1]NKC!$D$10,H4167,0):'[1]NKC'!$D$5007,0)+H4167),IF(TYPE(MATCH($C$8,OFFSET([1]NKC!$E$10,H4167,0):'[1]NKC'!$E$5007,0)+H4167)=16,"",MATCH($C$8,OFFSET([1]NKC!$E$10,H4167,0):'[1]NKC'!$E$5007,0)+H4167))</f>
        <v/>
      </c>
    </row>
    <row r="4169" spans="1:8" s="52" customFormat="1" ht="14.25" hidden="1">
      <c r="A4169" s="45" t="str">
        <f ca="1">IF($H4169="","",INDEX([1]NKC!$A$10:$A$5007,$H4169))</f>
        <v/>
      </c>
      <c r="B4169" s="46" t="str">
        <f ca="1">IF($H4169="","",INDEX([1]NKC!$B$10:$B$5007,$H4169))</f>
        <v/>
      </c>
      <c r="C4169" s="47" t="str">
        <f ca="1">IF($H4169="","",INDEX([1]NKC!$C$10:$C$5007,$H4169))</f>
        <v/>
      </c>
      <c r="D4169" s="48" t="str">
        <f ca="1">IF(IF($H4169="","",INDEX([1]NKC!$D$10:$D$5007,$H4169))=$C$8,IF($H4169="","",INDEX([1]NKC!$E$10:$E$5007,$H4169)),IF($H4169="","",INDEX([1]NKC!$D$10:$D$5007,$H4169)))</f>
        <v/>
      </c>
      <c r="E4169" s="49" t="str">
        <f ca="1">IF(IF($H4169="","",INDEX([1]NKC!$E$10:$E$5007,$H4169))=$C$8,"",IF($H4169="","",INDEX([1]NKC!$F$10:$F$5007,$H4169)))</f>
        <v/>
      </c>
      <c r="F4169" s="55" t="str">
        <f ca="1">IF(IF($H4169="","",INDEX([1]NKC!$D$10:$D$5007,$H4169))=$C$8,"",IF($H4169="","",INDEX([1]NKC!$F$10:$F$5007,$H4169)))</f>
        <v/>
      </c>
      <c r="G4169" s="50">
        <f ca="1">IF(SUM(E4169:F4169)=0,0,$G$11+SUM(E$12:$E4169)-SUM(F$12:$F4169))</f>
        <v>0</v>
      </c>
      <c r="H4169" s="51" t="str">
        <f ca="1">IF(IF(TYPE(MATCH($C$8,OFFSET([1]NKC!$D$10,H4168,0):'[1]NKC'!$D$5007,0)+H4168)=16,"",MATCH($C$8,OFFSET([1]NKC!$D$10,H4168,0):'[1]NKC'!$D$5007,0)+H4168)&lt;IF(TYPE(MATCH($C$8,OFFSET([1]NKC!$E$10,H4168,0):'[1]NKC'!$E$5007,0)+H4168)=16,"",MATCH($C$8,OFFSET([1]NKC!$E$10,H4168,0):'[1]NKC'!$E$5007,0)+H4168),IF(TYPE(MATCH($C$8,OFFSET([1]NKC!$D$10,H4168,0):'[1]NKC'!$D$5007,0)+H4168)=16,"",MATCH($C$8,OFFSET([1]NKC!$D$10,H4168,0):'[1]NKC'!$D$5007,0)+H4168),IF(TYPE(MATCH($C$8,OFFSET([1]NKC!$E$10,H4168,0):'[1]NKC'!$E$5007,0)+H4168)=16,"",MATCH($C$8,OFFSET([1]NKC!$E$10,H4168,0):'[1]NKC'!$E$5007,0)+H4168))</f>
        <v/>
      </c>
    </row>
    <row r="4170" spans="1:8" s="52" customFormat="1" ht="14.25" hidden="1">
      <c r="A4170" s="45" t="str">
        <f ca="1">IF($H4170="","",INDEX([1]NKC!$A$10:$A$5007,$H4170))</f>
        <v/>
      </c>
      <c r="B4170" s="46" t="str">
        <f ca="1">IF($H4170="","",INDEX([1]NKC!$B$10:$B$5007,$H4170))</f>
        <v/>
      </c>
      <c r="C4170" s="47" t="str">
        <f ca="1">IF($H4170="","",INDEX([1]NKC!$C$10:$C$5007,$H4170))</f>
        <v/>
      </c>
      <c r="D4170" s="48" t="str">
        <f ca="1">IF(IF($H4170="","",INDEX([1]NKC!$D$10:$D$5007,$H4170))=$C$8,IF($H4170="","",INDEX([1]NKC!$E$10:$E$5007,$H4170)),IF($H4170="","",INDEX([1]NKC!$D$10:$D$5007,$H4170)))</f>
        <v/>
      </c>
      <c r="E4170" s="49" t="str">
        <f ca="1">IF(IF($H4170="","",INDEX([1]NKC!$E$10:$E$5007,$H4170))=$C$8,"",IF($H4170="","",INDEX([1]NKC!$F$10:$F$5007,$H4170)))</f>
        <v/>
      </c>
      <c r="F4170" s="55" t="str">
        <f ca="1">IF(IF($H4170="","",INDEX([1]NKC!$D$10:$D$5007,$H4170))=$C$8,"",IF($H4170="","",INDEX([1]NKC!$F$10:$F$5007,$H4170)))</f>
        <v/>
      </c>
      <c r="G4170" s="50">
        <f ca="1">IF(SUM(E4170:F4170)=0,0,$G$11+SUM(E$12:$E4170)-SUM(F$12:$F4170))</f>
        <v>0</v>
      </c>
      <c r="H4170" s="51" t="str">
        <f ca="1">IF(IF(TYPE(MATCH($C$8,OFFSET([1]NKC!$D$10,H4169,0):'[1]NKC'!$D$5007,0)+H4169)=16,"",MATCH($C$8,OFFSET([1]NKC!$D$10,H4169,0):'[1]NKC'!$D$5007,0)+H4169)&lt;IF(TYPE(MATCH($C$8,OFFSET([1]NKC!$E$10,H4169,0):'[1]NKC'!$E$5007,0)+H4169)=16,"",MATCH($C$8,OFFSET([1]NKC!$E$10,H4169,0):'[1]NKC'!$E$5007,0)+H4169),IF(TYPE(MATCH($C$8,OFFSET([1]NKC!$D$10,H4169,0):'[1]NKC'!$D$5007,0)+H4169)=16,"",MATCH($C$8,OFFSET([1]NKC!$D$10,H4169,0):'[1]NKC'!$D$5007,0)+H4169),IF(TYPE(MATCH($C$8,OFFSET([1]NKC!$E$10,H4169,0):'[1]NKC'!$E$5007,0)+H4169)=16,"",MATCH($C$8,OFFSET([1]NKC!$E$10,H4169,0):'[1]NKC'!$E$5007,0)+H4169))</f>
        <v/>
      </c>
    </row>
    <row r="4171" spans="1:8" s="52" customFormat="1" ht="14.25" hidden="1">
      <c r="A4171" s="45" t="str">
        <f ca="1">IF($H4171="","",INDEX([1]NKC!$A$10:$A$5007,$H4171))</f>
        <v/>
      </c>
      <c r="B4171" s="46" t="str">
        <f ca="1">IF($H4171="","",INDEX([1]NKC!$B$10:$B$5007,$H4171))</f>
        <v/>
      </c>
      <c r="C4171" s="47" t="str">
        <f ca="1">IF($H4171="","",INDEX([1]NKC!$C$10:$C$5007,$H4171))</f>
        <v/>
      </c>
      <c r="D4171" s="48" t="str">
        <f ca="1">IF(IF($H4171="","",INDEX([1]NKC!$D$10:$D$5007,$H4171))=$C$8,IF($H4171="","",INDEX([1]NKC!$E$10:$E$5007,$H4171)),IF($H4171="","",INDEX([1]NKC!$D$10:$D$5007,$H4171)))</f>
        <v/>
      </c>
      <c r="E4171" s="49" t="str">
        <f ca="1">IF(IF($H4171="","",INDEX([1]NKC!$E$10:$E$5007,$H4171))=$C$8,"",IF($H4171="","",INDEX([1]NKC!$F$10:$F$5007,$H4171)))</f>
        <v/>
      </c>
      <c r="F4171" s="55" t="str">
        <f ca="1">IF(IF($H4171="","",INDEX([1]NKC!$D$10:$D$5007,$H4171))=$C$8,"",IF($H4171="","",INDEX([1]NKC!$F$10:$F$5007,$H4171)))</f>
        <v/>
      </c>
      <c r="G4171" s="50">
        <f ca="1">IF(SUM(E4171:F4171)=0,0,$G$11+SUM(E$12:$E4171)-SUM(F$12:$F4171))</f>
        <v>0</v>
      </c>
      <c r="H4171" s="51" t="str">
        <f ca="1">IF(IF(TYPE(MATCH($C$8,OFFSET([1]NKC!$D$10,H4170,0):'[1]NKC'!$D$5007,0)+H4170)=16,"",MATCH($C$8,OFFSET([1]NKC!$D$10,H4170,0):'[1]NKC'!$D$5007,0)+H4170)&lt;IF(TYPE(MATCH($C$8,OFFSET([1]NKC!$E$10,H4170,0):'[1]NKC'!$E$5007,0)+H4170)=16,"",MATCH($C$8,OFFSET([1]NKC!$E$10,H4170,0):'[1]NKC'!$E$5007,0)+H4170),IF(TYPE(MATCH($C$8,OFFSET([1]NKC!$D$10,H4170,0):'[1]NKC'!$D$5007,0)+H4170)=16,"",MATCH($C$8,OFFSET([1]NKC!$D$10,H4170,0):'[1]NKC'!$D$5007,0)+H4170),IF(TYPE(MATCH($C$8,OFFSET([1]NKC!$E$10,H4170,0):'[1]NKC'!$E$5007,0)+H4170)=16,"",MATCH($C$8,OFFSET([1]NKC!$E$10,H4170,0):'[1]NKC'!$E$5007,0)+H4170))</f>
        <v/>
      </c>
    </row>
    <row r="4172" spans="1:8" s="52" customFormat="1" ht="14.25" hidden="1">
      <c r="A4172" s="45" t="str">
        <f ca="1">IF($H4172="","",INDEX([1]NKC!$A$10:$A$5007,$H4172))</f>
        <v/>
      </c>
      <c r="B4172" s="46" t="str">
        <f ca="1">IF($H4172="","",INDEX([1]NKC!$B$10:$B$5007,$H4172))</f>
        <v/>
      </c>
      <c r="C4172" s="47" t="str">
        <f ca="1">IF($H4172="","",INDEX([1]NKC!$C$10:$C$5007,$H4172))</f>
        <v/>
      </c>
      <c r="D4172" s="48" t="str">
        <f ca="1">IF(IF($H4172="","",INDEX([1]NKC!$D$10:$D$5007,$H4172))=$C$8,IF($H4172="","",INDEX([1]NKC!$E$10:$E$5007,$H4172)),IF($H4172="","",INDEX([1]NKC!$D$10:$D$5007,$H4172)))</f>
        <v/>
      </c>
      <c r="E4172" s="49" t="str">
        <f ca="1">IF(IF($H4172="","",INDEX([1]NKC!$E$10:$E$5007,$H4172))=$C$8,"",IF($H4172="","",INDEX([1]NKC!$F$10:$F$5007,$H4172)))</f>
        <v/>
      </c>
      <c r="F4172" s="55" t="str">
        <f ca="1">IF(IF($H4172="","",INDEX([1]NKC!$D$10:$D$5007,$H4172))=$C$8,"",IF($H4172="","",INDEX([1]NKC!$F$10:$F$5007,$H4172)))</f>
        <v/>
      </c>
      <c r="G4172" s="50">
        <f ca="1">IF(SUM(E4172:F4172)=0,0,$G$11+SUM(E$12:$E4172)-SUM(F$12:$F4172))</f>
        <v>0</v>
      </c>
      <c r="H4172" s="51" t="str">
        <f ca="1">IF(IF(TYPE(MATCH($C$8,OFFSET([1]NKC!$D$10,H4171,0):'[1]NKC'!$D$5007,0)+H4171)=16,"",MATCH($C$8,OFFSET([1]NKC!$D$10,H4171,0):'[1]NKC'!$D$5007,0)+H4171)&lt;IF(TYPE(MATCH($C$8,OFFSET([1]NKC!$E$10,H4171,0):'[1]NKC'!$E$5007,0)+H4171)=16,"",MATCH($C$8,OFFSET([1]NKC!$E$10,H4171,0):'[1]NKC'!$E$5007,0)+H4171),IF(TYPE(MATCH($C$8,OFFSET([1]NKC!$D$10,H4171,0):'[1]NKC'!$D$5007,0)+H4171)=16,"",MATCH($C$8,OFFSET([1]NKC!$D$10,H4171,0):'[1]NKC'!$D$5007,0)+H4171),IF(TYPE(MATCH($C$8,OFFSET([1]NKC!$E$10,H4171,0):'[1]NKC'!$E$5007,0)+H4171)=16,"",MATCH($C$8,OFFSET([1]NKC!$E$10,H4171,0):'[1]NKC'!$E$5007,0)+H4171))</f>
        <v/>
      </c>
    </row>
    <row r="4173" spans="1:8" s="52" customFormat="1" ht="14.25" hidden="1">
      <c r="A4173" s="45" t="str">
        <f ca="1">IF($H4173="","",INDEX([1]NKC!$A$10:$A$5007,$H4173))</f>
        <v/>
      </c>
      <c r="B4173" s="46" t="str">
        <f ca="1">IF($H4173="","",INDEX([1]NKC!$B$10:$B$5007,$H4173))</f>
        <v/>
      </c>
      <c r="C4173" s="47" t="str">
        <f ca="1">IF($H4173="","",INDEX([1]NKC!$C$10:$C$5007,$H4173))</f>
        <v/>
      </c>
      <c r="D4173" s="48" t="str">
        <f ca="1">IF(IF($H4173="","",INDEX([1]NKC!$D$10:$D$5007,$H4173))=$C$8,IF($H4173="","",INDEX([1]NKC!$E$10:$E$5007,$H4173)),IF($H4173="","",INDEX([1]NKC!$D$10:$D$5007,$H4173)))</f>
        <v/>
      </c>
      <c r="E4173" s="49" t="str">
        <f ca="1">IF(IF($H4173="","",INDEX([1]NKC!$E$10:$E$5007,$H4173))=$C$8,"",IF($H4173="","",INDEX([1]NKC!$F$10:$F$5007,$H4173)))</f>
        <v/>
      </c>
      <c r="F4173" s="55" t="str">
        <f ca="1">IF(IF($H4173="","",INDEX([1]NKC!$D$10:$D$5007,$H4173))=$C$8,"",IF($H4173="","",INDEX([1]NKC!$F$10:$F$5007,$H4173)))</f>
        <v/>
      </c>
      <c r="G4173" s="50">
        <f ca="1">IF(SUM(E4173:F4173)=0,0,$G$11+SUM(E$12:$E4173)-SUM(F$12:$F4173))</f>
        <v>0</v>
      </c>
      <c r="H4173" s="51" t="str">
        <f ca="1">IF(IF(TYPE(MATCH($C$8,OFFSET([1]NKC!$D$10,H4172,0):'[1]NKC'!$D$5007,0)+H4172)=16,"",MATCH($C$8,OFFSET([1]NKC!$D$10,H4172,0):'[1]NKC'!$D$5007,0)+H4172)&lt;IF(TYPE(MATCH($C$8,OFFSET([1]NKC!$E$10,H4172,0):'[1]NKC'!$E$5007,0)+H4172)=16,"",MATCH($C$8,OFFSET([1]NKC!$E$10,H4172,0):'[1]NKC'!$E$5007,0)+H4172),IF(TYPE(MATCH($C$8,OFFSET([1]NKC!$D$10,H4172,0):'[1]NKC'!$D$5007,0)+H4172)=16,"",MATCH($C$8,OFFSET([1]NKC!$D$10,H4172,0):'[1]NKC'!$D$5007,0)+H4172),IF(TYPE(MATCH($C$8,OFFSET([1]NKC!$E$10,H4172,0):'[1]NKC'!$E$5007,0)+H4172)=16,"",MATCH($C$8,OFFSET([1]NKC!$E$10,H4172,0):'[1]NKC'!$E$5007,0)+H4172))</f>
        <v/>
      </c>
    </row>
    <row r="4174" spans="1:8" s="52" customFormat="1" ht="14.25" hidden="1">
      <c r="A4174" s="45" t="str">
        <f ca="1">IF($H4174="","",INDEX([1]NKC!$A$10:$A$5007,$H4174))</f>
        <v/>
      </c>
      <c r="B4174" s="46" t="str">
        <f ca="1">IF($H4174="","",INDEX([1]NKC!$B$10:$B$5007,$H4174))</f>
        <v/>
      </c>
      <c r="C4174" s="47" t="str">
        <f ca="1">IF($H4174="","",INDEX([1]NKC!$C$10:$C$5007,$H4174))</f>
        <v/>
      </c>
      <c r="D4174" s="48" t="str">
        <f ca="1">IF(IF($H4174="","",INDEX([1]NKC!$D$10:$D$5007,$H4174))=$C$8,IF($H4174="","",INDEX([1]NKC!$E$10:$E$5007,$H4174)),IF($H4174="","",INDEX([1]NKC!$D$10:$D$5007,$H4174)))</f>
        <v/>
      </c>
      <c r="E4174" s="49" t="str">
        <f ca="1">IF(IF($H4174="","",INDEX([1]NKC!$E$10:$E$5007,$H4174))=$C$8,"",IF($H4174="","",INDEX([1]NKC!$F$10:$F$5007,$H4174)))</f>
        <v/>
      </c>
      <c r="F4174" s="55" t="str">
        <f ca="1">IF(IF($H4174="","",INDEX([1]NKC!$D$10:$D$5007,$H4174))=$C$8,"",IF($H4174="","",INDEX([1]NKC!$F$10:$F$5007,$H4174)))</f>
        <v/>
      </c>
      <c r="G4174" s="50">
        <f ca="1">IF(SUM(E4174:F4174)=0,0,$G$11+SUM(E$12:$E4174)-SUM(F$12:$F4174))</f>
        <v>0</v>
      </c>
      <c r="H4174" s="51" t="str">
        <f ca="1">IF(IF(TYPE(MATCH($C$8,OFFSET([1]NKC!$D$10,H4173,0):'[1]NKC'!$D$5007,0)+H4173)=16,"",MATCH($C$8,OFFSET([1]NKC!$D$10,H4173,0):'[1]NKC'!$D$5007,0)+H4173)&lt;IF(TYPE(MATCH($C$8,OFFSET([1]NKC!$E$10,H4173,0):'[1]NKC'!$E$5007,0)+H4173)=16,"",MATCH($C$8,OFFSET([1]NKC!$E$10,H4173,0):'[1]NKC'!$E$5007,0)+H4173),IF(TYPE(MATCH($C$8,OFFSET([1]NKC!$D$10,H4173,0):'[1]NKC'!$D$5007,0)+H4173)=16,"",MATCH($C$8,OFFSET([1]NKC!$D$10,H4173,0):'[1]NKC'!$D$5007,0)+H4173),IF(TYPE(MATCH($C$8,OFFSET([1]NKC!$E$10,H4173,0):'[1]NKC'!$E$5007,0)+H4173)=16,"",MATCH($C$8,OFFSET([1]NKC!$E$10,H4173,0):'[1]NKC'!$E$5007,0)+H4173))</f>
        <v/>
      </c>
    </row>
    <row r="4175" spans="1:8" s="52" customFormat="1" ht="14.25" hidden="1">
      <c r="A4175" s="45" t="str">
        <f ca="1">IF($H4175="","",INDEX([1]NKC!$A$10:$A$5007,$H4175))</f>
        <v/>
      </c>
      <c r="B4175" s="46" t="str">
        <f ca="1">IF($H4175="","",INDEX([1]NKC!$B$10:$B$5007,$H4175))</f>
        <v/>
      </c>
      <c r="C4175" s="47" t="str">
        <f ca="1">IF($H4175="","",INDEX([1]NKC!$C$10:$C$5007,$H4175))</f>
        <v/>
      </c>
      <c r="D4175" s="48" t="str">
        <f ca="1">IF(IF($H4175="","",INDEX([1]NKC!$D$10:$D$5007,$H4175))=$C$8,IF($H4175="","",INDEX([1]NKC!$E$10:$E$5007,$H4175)),IF($H4175="","",INDEX([1]NKC!$D$10:$D$5007,$H4175)))</f>
        <v/>
      </c>
      <c r="E4175" s="49" t="str">
        <f ca="1">IF(IF($H4175="","",INDEX([1]NKC!$E$10:$E$5007,$H4175))=$C$8,"",IF($H4175="","",INDEX([1]NKC!$F$10:$F$5007,$H4175)))</f>
        <v/>
      </c>
      <c r="F4175" s="55" t="str">
        <f ca="1">IF(IF($H4175="","",INDEX([1]NKC!$D$10:$D$5007,$H4175))=$C$8,"",IF($H4175="","",INDEX([1]NKC!$F$10:$F$5007,$H4175)))</f>
        <v/>
      </c>
      <c r="G4175" s="50">
        <f ca="1">IF(SUM(E4175:F4175)=0,0,$G$11+SUM(E$12:$E4175)-SUM(F$12:$F4175))</f>
        <v>0</v>
      </c>
      <c r="H4175" s="51" t="str">
        <f ca="1">IF(IF(TYPE(MATCH($C$8,OFFSET([1]NKC!$D$10,H4174,0):'[1]NKC'!$D$5007,0)+H4174)=16,"",MATCH($C$8,OFFSET([1]NKC!$D$10,H4174,0):'[1]NKC'!$D$5007,0)+H4174)&lt;IF(TYPE(MATCH($C$8,OFFSET([1]NKC!$E$10,H4174,0):'[1]NKC'!$E$5007,0)+H4174)=16,"",MATCH($C$8,OFFSET([1]NKC!$E$10,H4174,0):'[1]NKC'!$E$5007,0)+H4174),IF(TYPE(MATCH($C$8,OFFSET([1]NKC!$D$10,H4174,0):'[1]NKC'!$D$5007,0)+H4174)=16,"",MATCH($C$8,OFFSET([1]NKC!$D$10,H4174,0):'[1]NKC'!$D$5007,0)+H4174),IF(TYPE(MATCH($C$8,OFFSET([1]NKC!$E$10,H4174,0):'[1]NKC'!$E$5007,0)+H4174)=16,"",MATCH($C$8,OFFSET([1]NKC!$E$10,H4174,0):'[1]NKC'!$E$5007,0)+H4174))</f>
        <v/>
      </c>
    </row>
    <row r="4176" spans="1:8" s="52" customFormat="1" ht="14.25" hidden="1">
      <c r="A4176" s="45" t="str">
        <f ca="1">IF($H4176="","",INDEX([1]NKC!$A$10:$A$5007,$H4176))</f>
        <v/>
      </c>
      <c r="B4176" s="46" t="str">
        <f ca="1">IF($H4176="","",INDEX([1]NKC!$B$10:$B$5007,$H4176))</f>
        <v/>
      </c>
      <c r="C4176" s="47" t="str">
        <f ca="1">IF($H4176="","",INDEX([1]NKC!$C$10:$C$5007,$H4176))</f>
        <v/>
      </c>
      <c r="D4176" s="48" t="str">
        <f ca="1">IF(IF($H4176="","",INDEX([1]NKC!$D$10:$D$5007,$H4176))=$C$8,IF($H4176="","",INDEX([1]NKC!$E$10:$E$5007,$H4176)),IF($H4176="","",INDEX([1]NKC!$D$10:$D$5007,$H4176)))</f>
        <v/>
      </c>
      <c r="E4176" s="49" t="str">
        <f ca="1">IF(IF($H4176="","",INDEX([1]NKC!$E$10:$E$5007,$H4176))=$C$8,"",IF($H4176="","",INDEX([1]NKC!$F$10:$F$5007,$H4176)))</f>
        <v/>
      </c>
      <c r="F4176" s="55" t="str">
        <f ca="1">IF(IF($H4176="","",INDEX([1]NKC!$D$10:$D$5007,$H4176))=$C$8,"",IF($H4176="","",INDEX([1]NKC!$F$10:$F$5007,$H4176)))</f>
        <v/>
      </c>
      <c r="G4176" s="50">
        <f ca="1">IF(SUM(E4176:F4176)=0,0,$G$11+SUM(E$12:$E4176)-SUM(F$12:$F4176))</f>
        <v>0</v>
      </c>
      <c r="H4176" s="51" t="str">
        <f ca="1">IF(IF(TYPE(MATCH($C$8,OFFSET([1]NKC!$D$10,H4175,0):'[1]NKC'!$D$5007,0)+H4175)=16,"",MATCH($C$8,OFFSET([1]NKC!$D$10,H4175,0):'[1]NKC'!$D$5007,0)+H4175)&lt;IF(TYPE(MATCH($C$8,OFFSET([1]NKC!$E$10,H4175,0):'[1]NKC'!$E$5007,0)+H4175)=16,"",MATCH($C$8,OFFSET([1]NKC!$E$10,H4175,0):'[1]NKC'!$E$5007,0)+H4175),IF(TYPE(MATCH($C$8,OFFSET([1]NKC!$D$10,H4175,0):'[1]NKC'!$D$5007,0)+H4175)=16,"",MATCH($C$8,OFFSET([1]NKC!$D$10,H4175,0):'[1]NKC'!$D$5007,0)+H4175),IF(TYPE(MATCH($C$8,OFFSET([1]NKC!$E$10,H4175,0):'[1]NKC'!$E$5007,0)+H4175)=16,"",MATCH($C$8,OFFSET([1]NKC!$E$10,H4175,0):'[1]NKC'!$E$5007,0)+H4175))</f>
        <v/>
      </c>
    </row>
    <row r="4177" spans="1:8" s="52" customFormat="1" ht="14.25" hidden="1">
      <c r="A4177" s="45" t="str">
        <f ca="1">IF($H4177="","",INDEX([1]NKC!$A$10:$A$5007,$H4177))</f>
        <v/>
      </c>
      <c r="B4177" s="46" t="str">
        <f ca="1">IF($H4177="","",INDEX([1]NKC!$B$10:$B$5007,$H4177))</f>
        <v/>
      </c>
      <c r="C4177" s="47" t="str">
        <f ca="1">IF($H4177="","",INDEX([1]NKC!$C$10:$C$5007,$H4177))</f>
        <v/>
      </c>
      <c r="D4177" s="48" t="str">
        <f ca="1">IF(IF($H4177="","",INDEX([1]NKC!$D$10:$D$5007,$H4177))=$C$8,IF($H4177="","",INDEX([1]NKC!$E$10:$E$5007,$H4177)),IF($H4177="","",INDEX([1]NKC!$D$10:$D$5007,$H4177)))</f>
        <v/>
      </c>
      <c r="E4177" s="49" t="str">
        <f ca="1">IF(IF($H4177="","",INDEX([1]NKC!$E$10:$E$5007,$H4177))=$C$8,"",IF($H4177="","",INDEX([1]NKC!$F$10:$F$5007,$H4177)))</f>
        <v/>
      </c>
      <c r="F4177" s="55" t="str">
        <f ca="1">IF(IF($H4177="","",INDEX([1]NKC!$D$10:$D$5007,$H4177))=$C$8,"",IF($H4177="","",INDEX([1]NKC!$F$10:$F$5007,$H4177)))</f>
        <v/>
      </c>
      <c r="G4177" s="50">
        <f ca="1">IF(SUM(E4177:F4177)=0,0,$G$11+SUM(E$12:$E4177)-SUM(F$12:$F4177))</f>
        <v>0</v>
      </c>
      <c r="H4177" s="51" t="str">
        <f ca="1">IF(IF(TYPE(MATCH($C$8,OFFSET([1]NKC!$D$10,H4176,0):'[1]NKC'!$D$5007,0)+H4176)=16,"",MATCH($C$8,OFFSET([1]NKC!$D$10,H4176,0):'[1]NKC'!$D$5007,0)+H4176)&lt;IF(TYPE(MATCH($C$8,OFFSET([1]NKC!$E$10,H4176,0):'[1]NKC'!$E$5007,0)+H4176)=16,"",MATCH($C$8,OFFSET([1]NKC!$E$10,H4176,0):'[1]NKC'!$E$5007,0)+H4176),IF(TYPE(MATCH($C$8,OFFSET([1]NKC!$D$10,H4176,0):'[1]NKC'!$D$5007,0)+H4176)=16,"",MATCH($C$8,OFFSET([1]NKC!$D$10,H4176,0):'[1]NKC'!$D$5007,0)+H4176),IF(TYPE(MATCH($C$8,OFFSET([1]NKC!$E$10,H4176,0):'[1]NKC'!$E$5007,0)+H4176)=16,"",MATCH($C$8,OFFSET([1]NKC!$E$10,H4176,0):'[1]NKC'!$E$5007,0)+H4176))</f>
        <v/>
      </c>
    </row>
    <row r="4178" spans="1:8" s="52" customFormat="1" ht="14.25" hidden="1">
      <c r="A4178" s="45" t="str">
        <f ca="1">IF($H4178="","",INDEX([1]NKC!$A$10:$A$5007,$H4178))</f>
        <v/>
      </c>
      <c r="B4178" s="46" t="str">
        <f ca="1">IF($H4178="","",INDEX([1]NKC!$B$10:$B$5007,$H4178))</f>
        <v/>
      </c>
      <c r="C4178" s="47" t="str">
        <f ca="1">IF($H4178="","",INDEX([1]NKC!$C$10:$C$5007,$H4178))</f>
        <v/>
      </c>
      <c r="D4178" s="48" t="str">
        <f ca="1">IF(IF($H4178="","",INDEX([1]NKC!$D$10:$D$5007,$H4178))=$C$8,IF($H4178="","",INDEX([1]NKC!$E$10:$E$5007,$H4178)),IF($H4178="","",INDEX([1]NKC!$D$10:$D$5007,$H4178)))</f>
        <v/>
      </c>
      <c r="E4178" s="49" t="str">
        <f ca="1">IF(IF($H4178="","",INDEX([1]NKC!$E$10:$E$5007,$H4178))=$C$8,"",IF($H4178="","",INDEX([1]NKC!$F$10:$F$5007,$H4178)))</f>
        <v/>
      </c>
      <c r="F4178" s="55" t="str">
        <f ca="1">IF(IF($H4178="","",INDEX([1]NKC!$D$10:$D$5007,$H4178))=$C$8,"",IF($H4178="","",INDEX([1]NKC!$F$10:$F$5007,$H4178)))</f>
        <v/>
      </c>
      <c r="G4178" s="50">
        <f ca="1">IF(SUM(E4178:F4178)=0,0,$G$11+SUM(E$12:$E4178)-SUM(F$12:$F4178))</f>
        <v>0</v>
      </c>
      <c r="H4178" s="51" t="str">
        <f ca="1">IF(IF(TYPE(MATCH($C$8,OFFSET([1]NKC!$D$10,H4177,0):'[1]NKC'!$D$5007,0)+H4177)=16,"",MATCH($C$8,OFFSET([1]NKC!$D$10,H4177,0):'[1]NKC'!$D$5007,0)+H4177)&lt;IF(TYPE(MATCH($C$8,OFFSET([1]NKC!$E$10,H4177,0):'[1]NKC'!$E$5007,0)+H4177)=16,"",MATCH($C$8,OFFSET([1]NKC!$E$10,H4177,0):'[1]NKC'!$E$5007,0)+H4177),IF(TYPE(MATCH($C$8,OFFSET([1]NKC!$D$10,H4177,0):'[1]NKC'!$D$5007,0)+H4177)=16,"",MATCH($C$8,OFFSET([1]NKC!$D$10,H4177,0):'[1]NKC'!$D$5007,0)+H4177),IF(TYPE(MATCH($C$8,OFFSET([1]NKC!$E$10,H4177,0):'[1]NKC'!$E$5007,0)+H4177)=16,"",MATCH($C$8,OFFSET([1]NKC!$E$10,H4177,0):'[1]NKC'!$E$5007,0)+H4177))</f>
        <v/>
      </c>
    </row>
    <row r="4179" spans="1:8" s="52" customFormat="1" ht="14.25" hidden="1">
      <c r="A4179" s="45" t="str">
        <f ca="1">IF($H4179="","",INDEX([1]NKC!$A$10:$A$5007,$H4179))</f>
        <v/>
      </c>
      <c r="B4179" s="46" t="str">
        <f ca="1">IF($H4179="","",INDEX([1]NKC!$B$10:$B$5007,$H4179))</f>
        <v/>
      </c>
      <c r="C4179" s="47" t="str">
        <f ca="1">IF($H4179="","",INDEX([1]NKC!$C$10:$C$5007,$H4179))</f>
        <v/>
      </c>
      <c r="D4179" s="48" t="str">
        <f ca="1">IF(IF($H4179="","",INDEX([1]NKC!$D$10:$D$5007,$H4179))=$C$8,IF($H4179="","",INDEX([1]NKC!$E$10:$E$5007,$H4179)),IF($H4179="","",INDEX([1]NKC!$D$10:$D$5007,$H4179)))</f>
        <v/>
      </c>
      <c r="E4179" s="49" t="str">
        <f ca="1">IF(IF($H4179="","",INDEX([1]NKC!$E$10:$E$5007,$H4179))=$C$8,"",IF($H4179="","",INDEX([1]NKC!$F$10:$F$5007,$H4179)))</f>
        <v/>
      </c>
      <c r="F4179" s="55" t="str">
        <f ca="1">IF(IF($H4179="","",INDEX([1]NKC!$D$10:$D$5007,$H4179))=$C$8,"",IF($H4179="","",INDEX([1]NKC!$F$10:$F$5007,$H4179)))</f>
        <v/>
      </c>
      <c r="G4179" s="50">
        <f ca="1">IF(SUM(E4179:F4179)=0,0,$G$11+SUM(E$12:$E4179)-SUM(F$12:$F4179))</f>
        <v>0</v>
      </c>
      <c r="H4179" s="51" t="str">
        <f ca="1">IF(IF(TYPE(MATCH($C$8,OFFSET([1]NKC!$D$10,H4178,0):'[1]NKC'!$D$5007,0)+H4178)=16,"",MATCH($C$8,OFFSET([1]NKC!$D$10,H4178,0):'[1]NKC'!$D$5007,0)+H4178)&lt;IF(TYPE(MATCH($C$8,OFFSET([1]NKC!$E$10,H4178,0):'[1]NKC'!$E$5007,0)+H4178)=16,"",MATCH($C$8,OFFSET([1]NKC!$E$10,H4178,0):'[1]NKC'!$E$5007,0)+H4178),IF(TYPE(MATCH($C$8,OFFSET([1]NKC!$D$10,H4178,0):'[1]NKC'!$D$5007,0)+H4178)=16,"",MATCH($C$8,OFFSET([1]NKC!$D$10,H4178,0):'[1]NKC'!$D$5007,0)+H4178),IF(TYPE(MATCH($C$8,OFFSET([1]NKC!$E$10,H4178,0):'[1]NKC'!$E$5007,0)+H4178)=16,"",MATCH($C$8,OFFSET([1]NKC!$E$10,H4178,0):'[1]NKC'!$E$5007,0)+H4178))</f>
        <v/>
      </c>
    </row>
    <row r="4180" spans="1:8" s="52" customFormat="1" ht="14.25" hidden="1">
      <c r="A4180" s="45" t="str">
        <f ca="1">IF($H4180="","",INDEX([1]NKC!$A$10:$A$5007,$H4180))</f>
        <v/>
      </c>
      <c r="B4180" s="46" t="str">
        <f ca="1">IF($H4180="","",INDEX([1]NKC!$B$10:$B$5007,$H4180))</f>
        <v/>
      </c>
      <c r="C4180" s="47" t="str">
        <f ca="1">IF($H4180="","",INDEX([1]NKC!$C$10:$C$5007,$H4180))</f>
        <v/>
      </c>
      <c r="D4180" s="48" t="str">
        <f ca="1">IF(IF($H4180="","",INDEX([1]NKC!$D$10:$D$5007,$H4180))=$C$8,IF($H4180="","",INDEX([1]NKC!$E$10:$E$5007,$H4180)),IF($H4180="","",INDEX([1]NKC!$D$10:$D$5007,$H4180)))</f>
        <v/>
      </c>
      <c r="E4180" s="49" t="str">
        <f ca="1">IF(IF($H4180="","",INDEX([1]NKC!$E$10:$E$5007,$H4180))=$C$8,"",IF($H4180="","",INDEX([1]NKC!$F$10:$F$5007,$H4180)))</f>
        <v/>
      </c>
      <c r="F4180" s="55" t="str">
        <f ca="1">IF(IF($H4180="","",INDEX([1]NKC!$D$10:$D$5007,$H4180))=$C$8,"",IF($H4180="","",INDEX([1]NKC!$F$10:$F$5007,$H4180)))</f>
        <v/>
      </c>
      <c r="G4180" s="50">
        <f ca="1">IF(SUM(E4180:F4180)=0,0,$G$11+SUM(E$12:$E4180)-SUM(F$12:$F4180))</f>
        <v>0</v>
      </c>
      <c r="H4180" s="51" t="str">
        <f ca="1">IF(IF(TYPE(MATCH($C$8,OFFSET([1]NKC!$D$10,H4179,0):'[1]NKC'!$D$5007,0)+H4179)=16,"",MATCH($C$8,OFFSET([1]NKC!$D$10,H4179,0):'[1]NKC'!$D$5007,0)+H4179)&lt;IF(TYPE(MATCH($C$8,OFFSET([1]NKC!$E$10,H4179,0):'[1]NKC'!$E$5007,0)+H4179)=16,"",MATCH($C$8,OFFSET([1]NKC!$E$10,H4179,0):'[1]NKC'!$E$5007,0)+H4179),IF(TYPE(MATCH($C$8,OFFSET([1]NKC!$D$10,H4179,0):'[1]NKC'!$D$5007,0)+H4179)=16,"",MATCH($C$8,OFFSET([1]NKC!$D$10,H4179,0):'[1]NKC'!$D$5007,0)+H4179),IF(TYPE(MATCH($C$8,OFFSET([1]NKC!$E$10,H4179,0):'[1]NKC'!$E$5007,0)+H4179)=16,"",MATCH($C$8,OFFSET([1]NKC!$E$10,H4179,0):'[1]NKC'!$E$5007,0)+H4179))</f>
        <v/>
      </c>
    </row>
    <row r="4181" spans="1:8" s="52" customFormat="1" ht="14.25" hidden="1">
      <c r="A4181" s="45" t="str">
        <f ca="1">IF($H4181="","",INDEX([1]NKC!$A$10:$A$5007,$H4181))</f>
        <v/>
      </c>
      <c r="B4181" s="46" t="str">
        <f ca="1">IF($H4181="","",INDEX([1]NKC!$B$10:$B$5007,$H4181))</f>
        <v/>
      </c>
      <c r="C4181" s="47" t="str">
        <f ca="1">IF($H4181="","",INDEX([1]NKC!$C$10:$C$5007,$H4181))</f>
        <v/>
      </c>
      <c r="D4181" s="48" t="str">
        <f ca="1">IF(IF($H4181="","",INDEX([1]NKC!$D$10:$D$5007,$H4181))=$C$8,IF($H4181="","",INDEX([1]NKC!$E$10:$E$5007,$H4181)),IF($H4181="","",INDEX([1]NKC!$D$10:$D$5007,$H4181)))</f>
        <v/>
      </c>
      <c r="E4181" s="49" t="str">
        <f ca="1">IF(IF($H4181="","",INDEX([1]NKC!$E$10:$E$5007,$H4181))=$C$8,"",IF($H4181="","",INDEX([1]NKC!$F$10:$F$5007,$H4181)))</f>
        <v/>
      </c>
      <c r="F4181" s="55" t="str">
        <f ca="1">IF(IF($H4181="","",INDEX([1]NKC!$D$10:$D$5007,$H4181))=$C$8,"",IF($H4181="","",INDEX([1]NKC!$F$10:$F$5007,$H4181)))</f>
        <v/>
      </c>
      <c r="G4181" s="50">
        <f ca="1">IF(SUM(E4181:F4181)=0,0,$G$11+SUM(E$12:$E4181)-SUM(F$12:$F4181))</f>
        <v>0</v>
      </c>
      <c r="H4181" s="51" t="str">
        <f ca="1">IF(IF(TYPE(MATCH($C$8,OFFSET([1]NKC!$D$10,H4180,0):'[1]NKC'!$D$5007,0)+H4180)=16,"",MATCH($C$8,OFFSET([1]NKC!$D$10,H4180,0):'[1]NKC'!$D$5007,0)+H4180)&lt;IF(TYPE(MATCH($C$8,OFFSET([1]NKC!$E$10,H4180,0):'[1]NKC'!$E$5007,0)+H4180)=16,"",MATCH($C$8,OFFSET([1]NKC!$E$10,H4180,0):'[1]NKC'!$E$5007,0)+H4180),IF(TYPE(MATCH($C$8,OFFSET([1]NKC!$D$10,H4180,0):'[1]NKC'!$D$5007,0)+H4180)=16,"",MATCH($C$8,OFFSET([1]NKC!$D$10,H4180,0):'[1]NKC'!$D$5007,0)+H4180),IF(TYPE(MATCH($C$8,OFFSET([1]NKC!$E$10,H4180,0):'[1]NKC'!$E$5007,0)+H4180)=16,"",MATCH($C$8,OFFSET([1]NKC!$E$10,H4180,0):'[1]NKC'!$E$5007,0)+H4180))</f>
        <v/>
      </c>
    </row>
    <row r="4182" spans="1:8" s="52" customFormat="1" ht="14.25" hidden="1">
      <c r="A4182" s="45" t="str">
        <f ca="1">IF($H4182="","",INDEX([1]NKC!$A$10:$A$5007,$H4182))</f>
        <v/>
      </c>
      <c r="B4182" s="46" t="str">
        <f ca="1">IF($H4182="","",INDEX([1]NKC!$B$10:$B$5007,$H4182))</f>
        <v/>
      </c>
      <c r="C4182" s="47" t="str">
        <f ca="1">IF($H4182="","",INDEX([1]NKC!$C$10:$C$5007,$H4182))</f>
        <v/>
      </c>
      <c r="D4182" s="48" t="str">
        <f ca="1">IF(IF($H4182="","",INDEX([1]NKC!$D$10:$D$5007,$H4182))=$C$8,IF($H4182="","",INDEX([1]NKC!$E$10:$E$5007,$H4182)),IF($H4182="","",INDEX([1]NKC!$D$10:$D$5007,$H4182)))</f>
        <v/>
      </c>
      <c r="E4182" s="49" t="str">
        <f ca="1">IF(IF($H4182="","",INDEX([1]NKC!$E$10:$E$5007,$H4182))=$C$8,"",IF($H4182="","",INDEX([1]NKC!$F$10:$F$5007,$H4182)))</f>
        <v/>
      </c>
      <c r="F4182" s="55" t="str">
        <f ca="1">IF(IF($H4182="","",INDEX([1]NKC!$D$10:$D$5007,$H4182))=$C$8,"",IF($H4182="","",INDEX([1]NKC!$F$10:$F$5007,$H4182)))</f>
        <v/>
      </c>
      <c r="G4182" s="50">
        <f ca="1">IF(SUM(E4182:F4182)=0,0,$G$11+SUM(E$12:$E4182)-SUM(F$12:$F4182))</f>
        <v>0</v>
      </c>
      <c r="H4182" s="51" t="str">
        <f ca="1">IF(IF(TYPE(MATCH($C$8,OFFSET([1]NKC!$D$10,H4181,0):'[1]NKC'!$D$5007,0)+H4181)=16,"",MATCH($C$8,OFFSET([1]NKC!$D$10,H4181,0):'[1]NKC'!$D$5007,0)+H4181)&lt;IF(TYPE(MATCH($C$8,OFFSET([1]NKC!$E$10,H4181,0):'[1]NKC'!$E$5007,0)+H4181)=16,"",MATCH($C$8,OFFSET([1]NKC!$E$10,H4181,0):'[1]NKC'!$E$5007,0)+H4181),IF(TYPE(MATCH($C$8,OFFSET([1]NKC!$D$10,H4181,0):'[1]NKC'!$D$5007,0)+H4181)=16,"",MATCH($C$8,OFFSET([1]NKC!$D$10,H4181,0):'[1]NKC'!$D$5007,0)+H4181),IF(TYPE(MATCH($C$8,OFFSET([1]NKC!$E$10,H4181,0):'[1]NKC'!$E$5007,0)+H4181)=16,"",MATCH($C$8,OFFSET([1]NKC!$E$10,H4181,0):'[1]NKC'!$E$5007,0)+H4181))</f>
        <v/>
      </c>
    </row>
    <row r="4183" spans="1:8" s="52" customFormat="1" ht="14.25" hidden="1">
      <c r="A4183" s="45" t="str">
        <f ca="1">IF($H4183="","",INDEX([1]NKC!$A$10:$A$5007,$H4183))</f>
        <v/>
      </c>
      <c r="B4183" s="46" t="str">
        <f ca="1">IF($H4183="","",INDEX([1]NKC!$B$10:$B$5007,$H4183))</f>
        <v/>
      </c>
      <c r="C4183" s="47" t="str">
        <f ca="1">IF($H4183="","",INDEX([1]NKC!$C$10:$C$5007,$H4183))</f>
        <v/>
      </c>
      <c r="D4183" s="48" t="str">
        <f ca="1">IF(IF($H4183="","",INDEX([1]NKC!$D$10:$D$5007,$H4183))=$C$8,IF($H4183="","",INDEX([1]NKC!$E$10:$E$5007,$H4183)),IF($H4183="","",INDEX([1]NKC!$D$10:$D$5007,$H4183)))</f>
        <v/>
      </c>
      <c r="E4183" s="49" t="str">
        <f ca="1">IF(IF($H4183="","",INDEX([1]NKC!$E$10:$E$5007,$H4183))=$C$8,"",IF($H4183="","",INDEX([1]NKC!$F$10:$F$5007,$H4183)))</f>
        <v/>
      </c>
      <c r="F4183" s="55" t="str">
        <f ca="1">IF(IF($H4183="","",INDEX([1]NKC!$D$10:$D$5007,$H4183))=$C$8,"",IF($H4183="","",INDEX([1]NKC!$F$10:$F$5007,$H4183)))</f>
        <v/>
      </c>
      <c r="G4183" s="50">
        <f ca="1">IF(SUM(E4183:F4183)=0,0,$G$11+SUM(E$12:$E4183)-SUM(F$12:$F4183))</f>
        <v>0</v>
      </c>
      <c r="H4183" s="51" t="str">
        <f ca="1">IF(IF(TYPE(MATCH($C$8,OFFSET([1]NKC!$D$10,H4182,0):'[1]NKC'!$D$5007,0)+H4182)=16,"",MATCH($C$8,OFFSET([1]NKC!$D$10,H4182,0):'[1]NKC'!$D$5007,0)+H4182)&lt;IF(TYPE(MATCH($C$8,OFFSET([1]NKC!$E$10,H4182,0):'[1]NKC'!$E$5007,0)+H4182)=16,"",MATCH($C$8,OFFSET([1]NKC!$E$10,H4182,0):'[1]NKC'!$E$5007,0)+H4182),IF(TYPE(MATCH($C$8,OFFSET([1]NKC!$D$10,H4182,0):'[1]NKC'!$D$5007,0)+H4182)=16,"",MATCH($C$8,OFFSET([1]NKC!$D$10,H4182,0):'[1]NKC'!$D$5007,0)+H4182),IF(TYPE(MATCH($C$8,OFFSET([1]NKC!$E$10,H4182,0):'[1]NKC'!$E$5007,0)+H4182)=16,"",MATCH($C$8,OFFSET([1]NKC!$E$10,H4182,0):'[1]NKC'!$E$5007,0)+H4182))</f>
        <v/>
      </c>
    </row>
    <row r="4184" spans="1:8" s="52" customFormat="1" ht="14.25" hidden="1">
      <c r="A4184" s="45" t="str">
        <f ca="1">IF($H4184="","",INDEX([1]NKC!$A$10:$A$5007,$H4184))</f>
        <v/>
      </c>
      <c r="B4184" s="46" t="str">
        <f ca="1">IF($H4184="","",INDEX([1]NKC!$B$10:$B$5007,$H4184))</f>
        <v/>
      </c>
      <c r="C4184" s="47" t="str">
        <f ca="1">IF($H4184="","",INDEX([1]NKC!$C$10:$C$5007,$H4184))</f>
        <v/>
      </c>
      <c r="D4184" s="48" t="str">
        <f ca="1">IF(IF($H4184="","",INDEX([1]NKC!$D$10:$D$5007,$H4184))=$C$8,IF($H4184="","",INDEX([1]NKC!$E$10:$E$5007,$H4184)),IF($H4184="","",INDEX([1]NKC!$D$10:$D$5007,$H4184)))</f>
        <v/>
      </c>
      <c r="E4184" s="49" t="str">
        <f ca="1">IF(IF($H4184="","",INDEX([1]NKC!$E$10:$E$5007,$H4184))=$C$8,"",IF($H4184="","",INDEX([1]NKC!$F$10:$F$5007,$H4184)))</f>
        <v/>
      </c>
      <c r="F4184" s="55" t="str">
        <f ca="1">IF(IF($H4184="","",INDEX([1]NKC!$D$10:$D$5007,$H4184))=$C$8,"",IF($H4184="","",INDEX([1]NKC!$F$10:$F$5007,$H4184)))</f>
        <v/>
      </c>
      <c r="G4184" s="50">
        <f ca="1">IF(SUM(E4184:F4184)=0,0,$G$11+SUM(E$12:$E4184)-SUM(F$12:$F4184))</f>
        <v>0</v>
      </c>
      <c r="H4184" s="51" t="str">
        <f ca="1">IF(IF(TYPE(MATCH($C$8,OFFSET([1]NKC!$D$10,H4183,0):'[1]NKC'!$D$5007,0)+H4183)=16,"",MATCH($C$8,OFFSET([1]NKC!$D$10,H4183,0):'[1]NKC'!$D$5007,0)+H4183)&lt;IF(TYPE(MATCH($C$8,OFFSET([1]NKC!$E$10,H4183,0):'[1]NKC'!$E$5007,0)+H4183)=16,"",MATCH($C$8,OFFSET([1]NKC!$E$10,H4183,0):'[1]NKC'!$E$5007,0)+H4183),IF(TYPE(MATCH($C$8,OFFSET([1]NKC!$D$10,H4183,0):'[1]NKC'!$D$5007,0)+H4183)=16,"",MATCH($C$8,OFFSET([1]NKC!$D$10,H4183,0):'[1]NKC'!$D$5007,0)+H4183),IF(TYPE(MATCH($C$8,OFFSET([1]NKC!$E$10,H4183,0):'[1]NKC'!$E$5007,0)+H4183)=16,"",MATCH($C$8,OFFSET([1]NKC!$E$10,H4183,0):'[1]NKC'!$E$5007,0)+H4183))</f>
        <v/>
      </c>
    </row>
    <row r="4185" spans="1:8" s="52" customFormat="1" ht="14.25" hidden="1">
      <c r="A4185" s="45" t="str">
        <f ca="1">IF($H4185="","",INDEX([1]NKC!$A$10:$A$5007,$H4185))</f>
        <v/>
      </c>
      <c r="B4185" s="46" t="str">
        <f ca="1">IF($H4185="","",INDEX([1]NKC!$B$10:$B$5007,$H4185))</f>
        <v/>
      </c>
      <c r="C4185" s="47" t="str">
        <f ca="1">IF($H4185="","",INDEX([1]NKC!$C$10:$C$5007,$H4185))</f>
        <v/>
      </c>
      <c r="D4185" s="48" t="str">
        <f ca="1">IF(IF($H4185="","",INDEX([1]NKC!$D$10:$D$5007,$H4185))=$C$8,IF($H4185="","",INDEX([1]NKC!$E$10:$E$5007,$H4185)),IF($H4185="","",INDEX([1]NKC!$D$10:$D$5007,$H4185)))</f>
        <v/>
      </c>
      <c r="E4185" s="49" t="str">
        <f ca="1">IF(IF($H4185="","",INDEX([1]NKC!$E$10:$E$5007,$H4185))=$C$8,"",IF($H4185="","",INDEX([1]NKC!$F$10:$F$5007,$H4185)))</f>
        <v/>
      </c>
      <c r="F4185" s="55" t="str">
        <f ca="1">IF(IF($H4185="","",INDEX([1]NKC!$D$10:$D$5007,$H4185))=$C$8,"",IF($H4185="","",INDEX([1]NKC!$F$10:$F$5007,$H4185)))</f>
        <v/>
      </c>
      <c r="G4185" s="50">
        <f ca="1">IF(SUM(E4185:F4185)=0,0,$G$11+SUM(E$12:$E4185)-SUM(F$12:$F4185))</f>
        <v>0</v>
      </c>
      <c r="H4185" s="51" t="str">
        <f ca="1">IF(IF(TYPE(MATCH($C$8,OFFSET([1]NKC!$D$10,H4184,0):'[1]NKC'!$D$5007,0)+H4184)=16,"",MATCH($C$8,OFFSET([1]NKC!$D$10,H4184,0):'[1]NKC'!$D$5007,0)+H4184)&lt;IF(TYPE(MATCH($C$8,OFFSET([1]NKC!$E$10,H4184,0):'[1]NKC'!$E$5007,0)+H4184)=16,"",MATCH($C$8,OFFSET([1]NKC!$E$10,H4184,0):'[1]NKC'!$E$5007,0)+H4184),IF(TYPE(MATCH($C$8,OFFSET([1]NKC!$D$10,H4184,0):'[1]NKC'!$D$5007,0)+H4184)=16,"",MATCH($C$8,OFFSET([1]NKC!$D$10,H4184,0):'[1]NKC'!$D$5007,0)+H4184),IF(TYPE(MATCH($C$8,OFFSET([1]NKC!$E$10,H4184,0):'[1]NKC'!$E$5007,0)+H4184)=16,"",MATCH($C$8,OFFSET([1]NKC!$E$10,H4184,0):'[1]NKC'!$E$5007,0)+H4184))</f>
        <v/>
      </c>
    </row>
    <row r="4186" spans="1:8" s="52" customFormat="1" ht="14.25" hidden="1">
      <c r="A4186" s="45" t="str">
        <f ca="1">IF($H4186="","",INDEX([1]NKC!$A$10:$A$5007,$H4186))</f>
        <v/>
      </c>
      <c r="B4186" s="46" t="str">
        <f ca="1">IF($H4186="","",INDEX([1]NKC!$B$10:$B$5007,$H4186))</f>
        <v/>
      </c>
      <c r="C4186" s="47" t="str">
        <f ca="1">IF($H4186="","",INDEX([1]NKC!$C$10:$C$5007,$H4186))</f>
        <v/>
      </c>
      <c r="D4186" s="48" t="str">
        <f ca="1">IF(IF($H4186="","",INDEX([1]NKC!$D$10:$D$5007,$H4186))=$C$8,IF($H4186="","",INDEX([1]NKC!$E$10:$E$5007,$H4186)),IF($H4186="","",INDEX([1]NKC!$D$10:$D$5007,$H4186)))</f>
        <v/>
      </c>
      <c r="E4186" s="49" t="str">
        <f ca="1">IF(IF($H4186="","",INDEX([1]NKC!$E$10:$E$5007,$H4186))=$C$8,"",IF($H4186="","",INDEX([1]NKC!$F$10:$F$5007,$H4186)))</f>
        <v/>
      </c>
      <c r="F4186" s="55" t="str">
        <f ca="1">IF(IF($H4186="","",INDEX([1]NKC!$D$10:$D$5007,$H4186))=$C$8,"",IF($H4186="","",INDEX([1]NKC!$F$10:$F$5007,$H4186)))</f>
        <v/>
      </c>
      <c r="G4186" s="50">
        <f ca="1">IF(SUM(E4186:F4186)=0,0,$G$11+SUM(E$12:$E4186)-SUM(F$12:$F4186))</f>
        <v>0</v>
      </c>
      <c r="H4186" s="51" t="str">
        <f ca="1">IF(IF(TYPE(MATCH($C$8,OFFSET([1]NKC!$D$10,H4185,0):'[1]NKC'!$D$5007,0)+H4185)=16,"",MATCH($C$8,OFFSET([1]NKC!$D$10,H4185,0):'[1]NKC'!$D$5007,0)+H4185)&lt;IF(TYPE(MATCH($C$8,OFFSET([1]NKC!$E$10,H4185,0):'[1]NKC'!$E$5007,0)+H4185)=16,"",MATCH($C$8,OFFSET([1]NKC!$E$10,H4185,0):'[1]NKC'!$E$5007,0)+H4185),IF(TYPE(MATCH($C$8,OFFSET([1]NKC!$D$10,H4185,0):'[1]NKC'!$D$5007,0)+H4185)=16,"",MATCH($C$8,OFFSET([1]NKC!$D$10,H4185,0):'[1]NKC'!$D$5007,0)+H4185),IF(TYPE(MATCH($C$8,OFFSET([1]NKC!$E$10,H4185,0):'[1]NKC'!$E$5007,0)+H4185)=16,"",MATCH($C$8,OFFSET([1]NKC!$E$10,H4185,0):'[1]NKC'!$E$5007,0)+H4185))</f>
        <v/>
      </c>
    </row>
    <row r="4187" spans="1:8" s="52" customFormat="1" ht="14.25" hidden="1">
      <c r="A4187" s="45" t="str">
        <f ca="1">IF($H4187="","",INDEX([1]NKC!$A$10:$A$5007,$H4187))</f>
        <v/>
      </c>
      <c r="B4187" s="46" t="str">
        <f ca="1">IF($H4187="","",INDEX([1]NKC!$B$10:$B$5007,$H4187))</f>
        <v/>
      </c>
      <c r="C4187" s="47" t="str">
        <f ca="1">IF($H4187="","",INDEX([1]NKC!$C$10:$C$5007,$H4187))</f>
        <v/>
      </c>
      <c r="D4187" s="48" t="str">
        <f ca="1">IF(IF($H4187="","",INDEX([1]NKC!$D$10:$D$5007,$H4187))=$C$8,IF($H4187="","",INDEX([1]NKC!$E$10:$E$5007,$H4187)),IF($H4187="","",INDEX([1]NKC!$D$10:$D$5007,$H4187)))</f>
        <v/>
      </c>
      <c r="E4187" s="49" t="str">
        <f ca="1">IF(IF($H4187="","",INDEX([1]NKC!$E$10:$E$5007,$H4187))=$C$8,"",IF($H4187="","",INDEX([1]NKC!$F$10:$F$5007,$H4187)))</f>
        <v/>
      </c>
      <c r="F4187" s="55" t="str">
        <f ca="1">IF(IF($H4187="","",INDEX([1]NKC!$D$10:$D$5007,$H4187))=$C$8,"",IF($H4187="","",INDEX([1]NKC!$F$10:$F$5007,$H4187)))</f>
        <v/>
      </c>
      <c r="G4187" s="50">
        <f ca="1">IF(SUM(E4187:F4187)=0,0,$G$11+SUM(E$12:$E4187)-SUM(F$12:$F4187))</f>
        <v>0</v>
      </c>
      <c r="H4187" s="51" t="str">
        <f ca="1">IF(IF(TYPE(MATCH($C$8,OFFSET([1]NKC!$D$10,H4186,0):'[1]NKC'!$D$5007,0)+H4186)=16,"",MATCH($C$8,OFFSET([1]NKC!$D$10,H4186,0):'[1]NKC'!$D$5007,0)+H4186)&lt;IF(TYPE(MATCH($C$8,OFFSET([1]NKC!$E$10,H4186,0):'[1]NKC'!$E$5007,0)+H4186)=16,"",MATCH($C$8,OFFSET([1]NKC!$E$10,H4186,0):'[1]NKC'!$E$5007,0)+H4186),IF(TYPE(MATCH($C$8,OFFSET([1]NKC!$D$10,H4186,0):'[1]NKC'!$D$5007,0)+H4186)=16,"",MATCH($C$8,OFFSET([1]NKC!$D$10,H4186,0):'[1]NKC'!$D$5007,0)+H4186),IF(TYPE(MATCH($C$8,OFFSET([1]NKC!$E$10,H4186,0):'[1]NKC'!$E$5007,0)+H4186)=16,"",MATCH($C$8,OFFSET([1]NKC!$E$10,H4186,0):'[1]NKC'!$E$5007,0)+H4186))</f>
        <v/>
      </c>
    </row>
    <row r="4188" spans="1:8" s="52" customFormat="1" ht="14.25" hidden="1">
      <c r="A4188" s="45" t="str">
        <f ca="1">IF($H4188="","",INDEX([1]NKC!$A$10:$A$5007,$H4188))</f>
        <v/>
      </c>
      <c r="B4188" s="46" t="str">
        <f ca="1">IF($H4188="","",INDEX([1]NKC!$B$10:$B$5007,$H4188))</f>
        <v/>
      </c>
      <c r="C4188" s="47" t="str">
        <f ca="1">IF($H4188="","",INDEX([1]NKC!$C$10:$C$5007,$H4188))</f>
        <v/>
      </c>
      <c r="D4188" s="48" t="str">
        <f ca="1">IF(IF($H4188="","",INDEX([1]NKC!$D$10:$D$5007,$H4188))=$C$8,IF($H4188="","",INDEX([1]NKC!$E$10:$E$5007,$H4188)),IF($H4188="","",INDEX([1]NKC!$D$10:$D$5007,$H4188)))</f>
        <v/>
      </c>
      <c r="E4188" s="49" t="str">
        <f ca="1">IF(IF($H4188="","",INDEX([1]NKC!$E$10:$E$5007,$H4188))=$C$8,"",IF($H4188="","",INDEX([1]NKC!$F$10:$F$5007,$H4188)))</f>
        <v/>
      </c>
      <c r="F4188" s="55" t="str">
        <f ca="1">IF(IF($H4188="","",INDEX([1]NKC!$D$10:$D$5007,$H4188))=$C$8,"",IF($H4188="","",INDEX([1]NKC!$F$10:$F$5007,$H4188)))</f>
        <v/>
      </c>
      <c r="G4188" s="50">
        <f ca="1">IF(SUM(E4188:F4188)=0,0,$G$11+SUM(E$12:$E4188)-SUM(F$12:$F4188))</f>
        <v>0</v>
      </c>
      <c r="H4188" s="51" t="str">
        <f ca="1">IF(IF(TYPE(MATCH($C$8,OFFSET([1]NKC!$D$10,H4187,0):'[1]NKC'!$D$5007,0)+H4187)=16,"",MATCH($C$8,OFFSET([1]NKC!$D$10,H4187,0):'[1]NKC'!$D$5007,0)+H4187)&lt;IF(TYPE(MATCH($C$8,OFFSET([1]NKC!$E$10,H4187,0):'[1]NKC'!$E$5007,0)+H4187)=16,"",MATCH($C$8,OFFSET([1]NKC!$E$10,H4187,0):'[1]NKC'!$E$5007,0)+H4187),IF(TYPE(MATCH($C$8,OFFSET([1]NKC!$D$10,H4187,0):'[1]NKC'!$D$5007,0)+H4187)=16,"",MATCH($C$8,OFFSET([1]NKC!$D$10,H4187,0):'[1]NKC'!$D$5007,0)+H4187),IF(TYPE(MATCH($C$8,OFFSET([1]NKC!$E$10,H4187,0):'[1]NKC'!$E$5007,0)+H4187)=16,"",MATCH($C$8,OFFSET([1]NKC!$E$10,H4187,0):'[1]NKC'!$E$5007,0)+H4187))</f>
        <v/>
      </c>
    </row>
    <row r="4189" spans="1:8" s="52" customFormat="1" ht="14.25" hidden="1">
      <c r="A4189" s="45" t="str">
        <f ca="1">IF($H4189="","",INDEX([1]NKC!$A$10:$A$5007,$H4189))</f>
        <v/>
      </c>
      <c r="B4189" s="46" t="str">
        <f ca="1">IF($H4189="","",INDEX([1]NKC!$B$10:$B$5007,$H4189))</f>
        <v/>
      </c>
      <c r="C4189" s="47" t="str">
        <f ca="1">IF($H4189="","",INDEX([1]NKC!$C$10:$C$5007,$H4189))</f>
        <v/>
      </c>
      <c r="D4189" s="48" t="str">
        <f ca="1">IF(IF($H4189="","",INDEX([1]NKC!$D$10:$D$5007,$H4189))=$C$8,IF($H4189="","",INDEX([1]NKC!$E$10:$E$5007,$H4189)),IF($H4189="","",INDEX([1]NKC!$D$10:$D$5007,$H4189)))</f>
        <v/>
      </c>
      <c r="E4189" s="49" t="str">
        <f ca="1">IF(IF($H4189="","",INDEX([1]NKC!$E$10:$E$5007,$H4189))=$C$8,"",IF($H4189="","",INDEX([1]NKC!$F$10:$F$5007,$H4189)))</f>
        <v/>
      </c>
      <c r="F4189" s="55" t="str">
        <f ca="1">IF(IF($H4189="","",INDEX([1]NKC!$D$10:$D$5007,$H4189))=$C$8,"",IF($H4189="","",INDEX([1]NKC!$F$10:$F$5007,$H4189)))</f>
        <v/>
      </c>
      <c r="G4189" s="50">
        <f ca="1">IF(SUM(E4189:F4189)=0,0,$G$11+SUM(E$12:$E4189)-SUM(F$12:$F4189))</f>
        <v>0</v>
      </c>
      <c r="H4189" s="51" t="str">
        <f ca="1">IF(IF(TYPE(MATCH($C$8,OFFSET([1]NKC!$D$10,H4188,0):'[1]NKC'!$D$5007,0)+H4188)=16,"",MATCH($C$8,OFFSET([1]NKC!$D$10,H4188,0):'[1]NKC'!$D$5007,0)+H4188)&lt;IF(TYPE(MATCH($C$8,OFFSET([1]NKC!$E$10,H4188,0):'[1]NKC'!$E$5007,0)+H4188)=16,"",MATCH($C$8,OFFSET([1]NKC!$E$10,H4188,0):'[1]NKC'!$E$5007,0)+H4188),IF(TYPE(MATCH($C$8,OFFSET([1]NKC!$D$10,H4188,0):'[1]NKC'!$D$5007,0)+H4188)=16,"",MATCH($C$8,OFFSET([1]NKC!$D$10,H4188,0):'[1]NKC'!$D$5007,0)+H4188),IF(TYPE(MATCH($C$8,OFFSET([1]NKC!$E$10,H4188,0):'[1]NKC'!$E$5007,0)+H4188)=16,"",MATCH($C$8,OFFSET([1]NKC!$E$10,H4188,0):'[1]NKC'!$E$5007,0)+H4188))</f>
        <v/>
      </c>
    </row>
    <row r="4190" spans="1:8" s="52" customFormat="1" ht="14.25" hidden="1">
      <c r="A4190" s="45" t="str">
        <f ca="1">IF($H4190="","",INDEX([1]NKC!$A$10:$A$5007,$H4190))</f>
        <v/>
      </c>
      <c r="B4190" s="46" t="str">
        <f ca="1">IF($H4190="","",INDEX([1]NKC!$B$10:$B$5007,$H4190))</f>
        <v/>
      </c>
      <c r="C4190" s="47" t="str">
        <f ca="1">IF($H4190="","",INDEX([1]NKC!$C$10:$C$5007,$H4190))</f>
        <v/>
      </c>
      <c r="D4190" s="48" t="str">
        <f ca="1">IF(IF($H4190="","",INDEX([1]NKC!$D$10:$D$5007,$H4190))=$C$8,IF($H4190="","",INDEX([1]NKC!$E$10:$E$5007,$H4190)),IF($H4190="","",INDEX([1]NKC!$D$10:$D$5007,$H4190)))</f>
        <v/>
      </c>
      <c r="E4190" s="49" t="str">
        <f ca="1">IF(IF($H4190="","",INDEX([1]NKC!$E$10:$E$5007,$H4190))=$C$8,"",IF($H4190="","",INDEX([1]NKC!$F$10:$F$5007,$H4190)))</f>
        <v/>
      </c>
      <c r="F4190" s="55" t="str">
        <f ca="1">IF(IF($H4190="","",INDEX([1]NKC!$D$10:$D$5007,$H4190))=$C$8,"",IF($H4190="","",INDEX([1]NKC!$F$10:$F$5007,$H4190)))</f>
        <v/>
      </c>
      <c r="G4190" s="50">
        <f ca="1">IF(SUM(E4190:F4190)=0,0,$G$11+SUM(E$12:$E4190)-SUM(F$12:$F4190))</f>
        <v>0</v>
      </c>
      <c r="H4190" s="51" t="str">
        <f ca="1">IF(IF(TYPE(MATCH($C$8,OFFSET([1]NKC!$D$10,H4189,0):'[1]NKC'!$D$5007,0)+H4189)=16,"",MATCH($C$8,OFFSET([1]NKC!$D$10,H4189,0):'[1]NKC'!$D$5007,0)+H4189)&lt;IF(TYPE(MATCH($C$8,OFFSET([1]NKC!$E$10,H4189,0):'[1]NKC'!$E$5007,0)+H4189)=16,"",MATCH($C$8,OFFSET([1]NKC!$E$10,H4189,0):'[1]NKC'!$E$5007,0)+H4189),IF(TYPE(MATCH($C$8,OFFSET([1]NKC!$D$10,H4189,0):'[1]NKC'!$D$5007,0)+H4189)=16,"",MATCH($C$8,OFFSET([1]NKC!$D$10,H4189,0):'[1]NKC'!$D$5007,0)+H4189),IF(TYPE(MATCH($C$8,OFFSET([1]NKC!$E$10,H4189,0):'[1]NKC'!$E$5007,0)+H4189)=16,"",MATCH($C$8,OFFSET([1]NKC!$E$10,H4189,0):'[1]NKC'!$E$5007,0)+H4189))</f>
        <v/>
      </c>
    </row>
    <row r="4191" spans="1:8" s="52" customFormat="1" ht="14.25" hidden="1">
      <c r="A4191" s="45" t="str">
        <f ca="1">IF($H4191="","",INDEX([1]NKC!$A$10:$A$5007,$H4191))</f>
        <v/>
      </c>
      <c r="B4191" s="46" t="str">
        <f ca="1">IF($H4191="","",INDEX([1]NKC!$B$10:$B$5007,$H4191))</f>
        <v/>
      </c>
      <c r="C4191" s="47" t="str">
        <f ca="1">IF($H4191="","",INDEX([1]NKC!$C$10:$C$5007,$H4191))</f>
        <v/>
      </c>
      <c r="D4191" s="48" t="str">
        <f ca="1">IF(IF($H4191="","",INDEX([1]NKC!$D$10:$D$5007,$H4191))=$C$8,IF($H4191="","",INDEX([1]NKC!$E$10:$E$5007,$H4191)),IF($H4191="","",INDEX([1]NKC!$D$10:$D$5007,$H4191)))</f>
        <v/>
      </c>
      <c r="E4191" s="49" t="str">
        <f ca="1">IF(IF($H4191="","",INDEX([1]NKC!$E$10:$E$5007,$H4191))=$C$8,"",IF($H4191="","",INDEX([1]NKC!$F$10:$F$5007,$H4191)))</f>
        <v/>
      </c>
      <c r="F4191" s="55" t="str">
        <f ca="1">IF(IF($H4191="","",INDEX([1]NKC!$D$10:$D$5007,$H4191))=$C$8,"",IF($H4191="","",INDEX([1]NKC!$F$10:$F$5007,$H4191)))</f>
        <v/>
      </c>
      <c r="G4191" s="50">
        <f ca="1">IF(SUM(E4191:F4191)=0,0,$G$11+SUM(E$12:$E4191)-SUM(F$12:$F4191))</f>
        <v>0</v>
      </c>
      <c r="H4191" s="51" t="str">
        <f ca="1">IF(IF(TYPE(MATCH($C$8,OFFSET([1]NKC!$D$10,H4190,0):'[1]NKC'!$D$5007,0)+H4190)=16,"",MATCH($C$8,OFFSET([1]NKC!$D$10,H4190,0):'[1]NKC'!$D$5007,0)+H4190)&lt;IF(TYPE(MATCH($C$8,OFFSET([1]NKC!$E$10,H4190,0):'[1]NKC'!$E$5007,0)+H4190)=16,"",MATCH($C$8,OFFSET([1]NKC!$E$10,H4190,0):'[1]NKC'!$E$5007,0)+H4190),IF(TYPE(MATCH($C$8,OFFSET([1]NKC!$D$10,H4190,0):'[1]NKC'!$D$5007,0)+H4190)=16,"",MATCH($C$8,OFFSET([1]NKC!$D$10,H4190,0):'[1]NKC'!$D$5007,0)+H4190),IF(TYPE(MATCH($C$8,OFFSET([1]NKC!$E$10,H4190,0):'[1]NKC'!$E$5007,0)+H4190)=16,"",MATCH($C$8,OFFSET([1]NKC!$E$10,H4190,0):'[1]NKC'!$E$5007,0)+H4190))</f>
        <v/>
      </c>
    </row>
    <row r="4192" spans="1:8" s="52" customFormat="1" ht="14.25" hidden="1">
      <c r="A4192" s="45" t="str">
        <f ca="1">IF($H4192="","",INDEX([1]NKC!$A$10:$A$5007,$H4192))</f>
        <v/>
      </c>
      <c r="B4192" s="46" t="str">
        <f ca="1">IF($H4192="","",INDEX([1]NKC!$B$10:$B$5007,$H4192))</f>
        <v/>
      </c>
      <c r="C4192" s="47" t="str">
        <f ca="1">IF($H4192="","",INDEX([1]NKC!$C$10:$C$5007,$H4192))</f>
        <v/>
      </c>
      <c r="D4192" s="48" t="str">
        <f ca="1">IF(IF($H4192="","",INDEX([1]NKC!$D$10:$D$5007,$H4192))=$C$8,IF($H4192="","",INDEX([1]NKC!$E$10:$E$5007,$H4192)),IF($H4192="","",INDEX([1]NKC!$D$10:$D$5007,$H4192)))</f>
        <v/>
      </c>
      <c r="E4192" s="49" t="str">
        <f ca="1">IF(IF($H4192="","",INDEX([1]NKC!$E$10:$E$5007,$H4192))=$C$8,"",IF($H4192="","",INDEX([1]NKC!$F$10:$F$5007,$H4192)))</f>
        <v/>
      </c>
      <c r="F4192" s="55" t="str">
        <f ca="1">IF(IF($H4192="","",INDEX([1]NKC!$D$10:$D$5007,$H4192))=$C$8,"",IF($H4192="","",INDEX([1]NKC!$F$10:$F$5007,$H4192)))</f>
        <v/>
      </c>
      <c r="G4192" s="50">
        <f ca="1">IF(SUM(E4192:F4192)=0,0,$G$11+SUM(E$12:$E4192)-SUM(F$12:$F4192))</f>
        <v>0</v>
      </c>
      <c r="H4192" s="51" t="str">
        <f ca="1">IF(IF(TYPE(MATCH($C$8,OFFSET([1]NKC!$D$10,H4191,0):'[1]NKC'!$D$5007,0)+H4191)=16,"",MATCH($C$8,OFFSET([1]NKC!$D$10,H4191,0):'[1]NKC'!$D$5007,0)+H4191)&lt;IF(TYPE(MATCH($C$8,OFFSET([1]NKC!$E$10,H4191,0):'[1]NKC'!$E$5007,0)+H4191)=16,"",MATCH($C$8,OFFSET([1]NKC!$E$10,H4191,0):'[1]NKC'!$E$5007,0)+H4191),IF(TYPE(MATCH($C$8,OFFSET([1]NKC!$D$10,H4191,0):'[1]NKC'!$D$5007,0)+H4191)=16,"",MATCH($C$8,OFFSET([1]NKC!$D$10,H4191,0):'[1]NKC'!$D$5007,0)+H4191),IF(TYPE(MATCH($C$8,OFFSET([1]NKC!$E$10,H4191,0):'[1]NKC'!$E$5007,0)+H4191)=16,"",MATCH($C$8,OFFSET([1]NKC!$E$10,H4191,0):'[1]NKC'!$E$5007,0)+H4191))</f>
        <v/>
      </c>
    </row>
    <row r="4193" spans="1:8" s="52" customFormat="1" ht="14.25" hidden="1">
      <c r="A4193" s="45" t="str">
        <f ca="1">IF($H4193="","",INDEX([1]NKC!$A$10:$A$5007,$H4193))</f>
        <v/>
      </c>
      <c r="B4193" s="46" t="str">
        <f ca="1">IF($H4193="","",INDEX([1]NKC!$B$10:$B$5007,$H4193))</f>
        <v/>
      </c>
      <c r="C4193" s="47" t="str">
        <f ca="1">IF($H4193="","",INDEX([1]NKC!$C$10:$C$5007,$H4193))</f>
        <v/>
      </c>
      <c r="D4193" s="48" t="str">
        <f ca="1">IF(IF($H4193="","",INDEX([1]NKC!$D$10:$D$5007,$H4193))=$C$8,IF($H4193="","",INDEX([1]NKC!$E$10:$E$5007,$H4193)),IF($H4193="","",INDEX([1]NKC!$D$10:$D$5007,$H4193)))</f>
        <v/>
      </c>
      <c r="E4193" s="49" t="str">
        <f ca="1">IF(IF($H4193="","",INDEX([1]NKC!$E$10:$E$5007,$H4193))=$C$8,"",IF($H4193="","",INDEX([1]NKC!$F$10:$F$5007,$H4193)))</f>
        <v/>
      </c>
      <c r="F4193" s="55" t="str">
        <f ca="1">IF(IF($H4193="","",INDEX([1]NKC!$D$10:$D$5007,$H4193))=$C$8,"",IF($H4193="","",INDEX([1]NKC!$F$10:$F$5007,$H4193)))</f>
        <v/>
      </c>
      <c r="G4193" s="50">
        <f ca="1">IF(SUM(E4193:F4193)=0,0,$G$11+SUM(E$12:$E4193)-SUM(F$12:$F4193))</f>
        <v>0</v>
      </c>
      <c r="H4193" s="51" t="str">
        <f ca="1">IF(IF(TYPE(MATCH($C$8,OFFSET([1]NKC!$D$10,H4192,0):'[1]NKC'!$D$5007,0)+H4192)=16,"",MATCH($C$8,OFFSET([1]NKC!$D$10,H4192,0):'[1]NKC'!$D$5007,0)+H4192)&lt;IF(TYPE(MATCH($C$8,OFFSET([1]NKC!$E$10,H4192,0):'[1]NKC'!$E$5007,0)+H4192)=16,"",MATCH($C$8,OFFSET([1]NKC!$E$10,H4192,0):'[1]NKC'!$E$5007,0)+H4192),IF(TYPE(MATCH($C$8,OFFSET([1]NKC!$D$10,H4192,0):'[1]NKC'!$D$5007,0)+H4192)=16,"",MATCH($C$8,OFFSET([1]NKC!$D$10,H4192,0):'[1]NKC'!$D$5007,0)+H4192),IF(TYPE(MATCH($C$8,OFFSET([1]NKC!$E$10,H4192,0):'[1]NKC'!$E$5007,0)+H4192)=16,"",MATCH($C$8,OFFSET([1]NKC!$E$10,H4192,0):'[1]NKC'!$E$5007,0)+H4192))</f>
        <v/>
      </c>
    </row>
    <row r="4194" spans="1:8" s="52" customFormat="1" ht="14.25" hidden="1">
      <c r="A4194" s="45" t="str">
        <f ca="1">IF($H4194="","",INDEX([1]NKC!$A$10:$A$5007,$H4194))</f>
        <v/>
      </c>
      <c r="B4194" s="46" t="str">
        <f ca="1">IF($H4194="","",INDEX([1]NKC!$B$10:$B$5007,$H4194))</f>
        <v/>
      </c>
      <c r="C4194" s="47" t="str">
        <f ca="1">IF($H4194="","",INDEX([1]NKC!$C$10:$C$5007,$H4194))</f>
        <v/>
      </c>
      <c r="D4194" s="48" t="str">
        <f ca="1">IF(IF($H4194="","",INDEX([1]NKC!$D$10:$D$5007,$H4194))=$C$8,IF($H4194="","",INDEX([1]NKC!$E$10:$E$5007,$H4194)),IF($H4194="","",INDEX([1]NKC!$D$10:$D$5007,$H4194)))</f>
        <v/>
      </c>
      <c r="E4194" s="49" t="str">
        <f ca="1">IF(IF($H4194="","",INDEX([1]NKC!$E$10:$E$5007,$H4194))=$C$8,"",IF($H4194="","",INDEX([1]NKC!$F$10:$F$5007,$H4194)))</f>
        <v/>
      </c>
      <c r="F4194" s="55" t="str">
        <f ca="1">IF(IF($H4194="","",INDEX([1]NKC!$D$10:$D$5007,$H4194))=$C$8,"",IF($H4194="","",INDEX([1]NKC!$F$10:$F$5007,$H4194)))</f>
        <v/>
      </c>
      <c r="G4194" s="50">
        <f ca="1">IF(SUM(E4194:F4194)=0,0,$G$11+SUM(E$12:$E4194)-SUM(F$12:$F4194))</f>
        <v>0</v>
      </c>
      <c r="H4194" s="51" t="str">
        <f ca="1">IF(IF(TYPE(MATCH($C$8,OFFSET([1]NKC!$D$10,H4193,0):'[1]NKC'!$D$5007,0)+H4193)=16,"",MATCH($C$8,OFFSET([1]NKC!$D$10,H4193,0):'[1]NKC'!$D$5007,0)+H4193)&lt;IF(TYPE(MATCH($C$8,OFFSET([1]NKC!$E$10,H4193,0):'[1]NKC'!$E$5007,0)+H4193)=16,"",MATCH($C$8,OFFSET([1]NKC!$E$10,H4193,0):'[1]NKC'!$E$5007,0)+H4193),IF(TYPE(MATCH($C$8,OFFSET([1]NKC!$D$10,H4193,0):'[1]NKC'!$D$5007,0)+H4193)=16,"",MATCH($C$8,OFFSET([1]NKC!$D$10,H4193,0):'[1]NKC'!$D$5007,0)+H4193),IF(TYPE(MATCH($C$8,OFFSET([1]NKC!$E$10,H4193,0):'[1]NKC'!$E$5007,0)+H4193)=16,"",MATCH($C$8,OFFSET([1]NKC!$E$10,H4193,0):'[1]NKC'!$E$5007,0)+H4193))</f>
        <v/>
      </c>
    </row>
    <row r="4195" spans="1:8" s="52" customFormat="1" ht="14.25" hidden="1">
      <c r="A4195" s="45" t="str">
        <f ca="1">IF($H4195="","",INDEX([1]NKC!$A$10:$A$5007,$H4195))</f>
        <v/>
      </c>
      <c r="B4195" s="46" t="str">
        <f ca="1">IF($H4195="","",INDEX([1]NKC!$B$10:$B$5007,$H4195))</f>
        <v/>
      </c>
      <c r="C4195" s="47" t="str">
        <f ca="1">IF($H4195="","",INDEX([1]NKC!$C$10:$C$5007,$H4195))</f>
        <v/>
      </c>
      <c r="D4195" s="48" t="str">
        <f ca="1">IF(IF($H4195="","",INDEX([1]NKC!$D$10:$D$5007,$H4195))=$C$8,IF($H4195="","",INDEX([1]NKC!$E$10:$E$5007,$H4195)),IF($H4195="","",INDEX([1]NKC!$D$10:$D$5007,$H4195)))</f>
        <v/>
      </c>
      <c r="E4195" s="49" t="str">
        <f ca="1">IF(IF($H4195="","",INDEX([1]NKC!$E$10:$E$5007,$H4195))=$C$8,"",IF($H4195="","",INDEX([1]NKC!$F$10:$F$5007,$H4195)))</f>
        <v/>
      </c>
      <c r="F4195" s="55" t="str">
        <f ca="1">IF(IF($H4195="","",INDEX([1]NKC!$D$10:$D$5007,$H4195))=$C$8,"",IF($H4195="","",INDEX([1]NKC!$F$10:$F$5007,$H4195)))</f>
        <v/>
      </c>
      <c r="G4195" s="50">
        <f ca="1">IF(SUM(E4195:F4195)=0,0,$G$11+SUM(E$12:$E4195)-SUM(F$12:$F4195))</f>
        <v>0</v>
      </c>
      <c r="H4195" s="51" t="str">
        <f ca="1">IF(IF(TYPE(MATCH($C$8,OFFSET([1]NKC!$D$10,H4194,0):'[1]NKC'!$D$5007,0)+H4194)=16,"",MATCH($C$8,OFFSET([1]NKC!$D$10,H4194,0):'[1]NKC'!$D$5007,0)+H4194)&lt;IF(TYPE(MATCH($C$8,OFFSET([1]NKC!$E$10,H4194,0):'[1]NKC'!$E$5007,0)+H4194)=16,"",MATCH($C$8,OFFSET([1]NKC!$E$10,H4194,0):'[1]NKC'!$E$5007,0)+H4194),IF(TYPE(MATCH($C$8,OFFSET([1]NKC!$D$10,H4194,0):'[1]NKC'!$D$5007,0)+H4194)=16,"",MATCH($C$8,OFFSET([1]NKC!$D$10,H4194,0):'[1]NKC'!$D$5007,0)+H4194),IF(TYPE(MATCH($C$8,OFFSET([1]NKC!$E$10,H4194,0):'[1]NKC'!$E$5007,0)+H4194)=16,"",MATCH($C$8,OFFSET([1]NKC!$E$10,H4194,0):'[1]NKC'!$E$5007,0)+H4194))</f>
        <v/>
      </c>
    </row>
    <row r="4196" spans="1:8" s="52" customFormat="1" ht="14.25" hidden="1">
      <c r="A4196" s="45" t="str">
        <f ca="1">IF($H4196="","",INDEX([1]NKC!$A$10:$A$5007,$H4196))</f>
        <v/>
      </c>
      <c r="B4196" s="46" t="str">
        <f ca="1">IF($H4196="","",INDEX([1]NKC!$B$10:$B$5007,$H4196))</f>
        <v/>
      </c>
      <c r="C4196" s="47" t="str">
        <f ca="1">IF($H4196="","",INDEX([1]NKC!$C$10:$C$5007,$H4196))</f>
        <v/>
      </c>
      <c r="D4196" s="48" t="str">
        <f ca="1">IF(IF($H4196="","",INDEX([1]NKC!$D$10:$D$5007,$H4196))=$C$8,IF($H4196="","",INDEX([1]NKC!$E$10:$E$5007,$H4196)),IF($H4196="","",INDEX([1]NKC!$D$10:$D$5007,$H4196)))</f>
        <v/>
      </c>
      <c r="E4196" s="49" t="str">
        <f ca="1">IF(IF($H4196="","",INDEX([1]NKC!$E$10:$E$5007,$H4196))=$C$8,"",IF($H4196="","",INDEX([1]NKC!$F$10:$F$5007,$H4196)))</f>
        <v/>
      </c>
      <c r="F4196" s="55" t="str">
        <f ca="1">IF(IF($H4196="","",INDEX([1]NKC!$D$10:$D$5007,$H4196))=$C$8,"",IF($H4196="","",INDEX([1]NKC!$F$10:$F$5007,$H4196)))</f>
        <v/>
      </c>
      <c r="G4196" s="50">
        <f ca="1">IF(SUM(E4196:F4196)=0,0,$G$11+SUM(E$12:$E4196)-SUM(F$12:$F4196))</f>
        <v>0</v>
      </c>
      <c r="H4196" s="51" t="str">
        <f ca="1">IF(IF(TYPE(MATCH($C$8,OFFSET([1]NKC!$D$10,H4195,0):'[1]NKC'!$D$5007,0)+H4195)=16,"",MATCH($C$8,OFFSET([1]NKC!$D$10,H4195,0):'[1]NKC'!$D$5007,0)+H4195)&lt;IF(TYPE(MATCH($C$8,OFFSET([1]NKC!$E$10,H4195,0):'[1]NKC'!$E$5007,0)+H4195)=16,"",MATCH($C$8,OFFSET([1]NKC!$E$10,H4195,0):'[1]NKC'!$E$5007,0)+H4195),IF(TYPE(MATCH($C$8,OFFSET([1]NKC!$D$10,H4195,0):'[1]NKC'!$D$5007,0)+H4195)=16,"",MATCH($C$8,OFFSET([1]NKC!$D$10,H4195,0):'[1]NKC'!$D$5007,0)+H4195),IF(TYPE(MATCH($C$8,OFFSET([1]NKC!$E$10,H4195,0):'[1]NKC'!$E$5007,0)+H4195)=16,"",MATCH($C$8,OFFSET([1]NKC!$E$10,H4195,0):'[1]NKC'!$E$5007,0)+H4195))</f>
        <v/>
      </c>
    </row>
    <row r="4197" spans="1:8" s="52" customFormat="1" ht="14.25" hidden="1">
      <c r="A4197" s="45" t="str">
        <f ca="1">IF($H4197="","",INDEX([1]NKC!$A$10:$A$5007,$H4197))</f>
        <v/>
      </c>
      <c r="B4197" s="46" t="str">
        <f ca="1">IF($H4197="","",INDEX([1]NKC!$B$10:$B$5007,$H4197))</f>
        <v/>
      </c>
      <c r="C4197" s="47" t="str">
        <f ca="1">IF($H4197="","",INDEX([1]NKC!$C$10:$C$5007,$H4197))</f>
        <v/>
      </c>
      <c r="D4197" s="48" t="str">
        <f ca="1">IF(IF($H4197="","",INDEX([1]NKC!$D$10:$D$5007,$H4197))=$C$8,IF($H4197="","",INDEX([1]NKC!$E$10:$E$5007,$H4197)),IF($H4197="","",INDEX([1]NKC!$D$10:$D$5007,$H4197)))</f>
        <v/>
      </c>
      <c r="E4197" s="49" t="str">
        <f ca="1">IF(IF($H4197="","",INDEX([1]NKC!$E$10:$E$5007,$H4197))=$C$8,"",IF($H4197="","",INDEX([1]NKC!$F$10:$F$5007,$H4197)))</f>
        <v/>
      </c>
      <c r="F4197" s="55" t="str">
        <f ca="1">IF(IF($H4197="","",INDEX([1]NKC!$D$10:$D$5007,$H4197))=$C$8,"",IF($H4197="","",INDEX([1]NKC!$F$10:$F$5007,$H4197)))</f>
        <v/>
      </c>
      <c r="G4197" s="50">
        <f ca="1">IF(SUM(E4197:F4197)=0,0,$G$11+SUM(E$12:$E4197)-SUM(F$12:$F4197))</f>
        <v>0</v>
      </c>
      <c r="H4197" s="51" t="str">
        <f ca="1">IF(IF(TYPE(MATCH($C$8,OFFSET([1]NKC!$D$10,H4196,0):'[1]NKC'!$D$5007,0)+H4196)=16,"",MATCH($C$8,OFFSET([1]NKC!$D$10,H4196,0):'[1]NKC'!$D$5007,0)+H4196)&lt;IF(TYPE(MATCH($C$8,OFFSET([1]NKC!$E$10,H4196,0):'[1]NKC'!$E$5007,0)+H4196)=16,"",MATCH($C$8,OFFSET([1]NKC!$E$10,H4196,0):'[1]NKC'!$E$5007,0)+H4196),IF(TYPE(MATCH($C$8,OFFSET([1]NKC!$D$10,H4196,0):'[1]NKC'!$D$5007,0)+H4196)=16,"",MATCH($C$8,OFFSET([1]NKC!$D$10,H4196,0):'[1]NKC'!$D$5007,0)+H4196),IF(TYPE(MATCH($C$8,OFFSET([1]NKC!$E$10,H4196,0):'[1]NKC'!$E$5007,0)+H4196)=16,"",MATCH($C$8,OFFSET([1]NKC!$E$10,H4196,0):'[1]NKC'!$E$5007,0)+H4196))</f>
        <v/>
      </c>
    </row>
    <row r="4198" spans="1:8" s="52" customFormat="1" ht="14.25" hidden="1">
      <c r="A4198" s="45" t="str">
        <f ca="1">IF($H4198="","",INDEX([1]NKC!$A$10:$A$5007,$H4198))</f>
        <v/>
      </c>
      <c r="B4198" s="46" t="str">
        <f ca="1">IF($H4198="","",INDEX([1]NKC!$B$10:$B$5007,$H4198))</f>
        <v/>
      </c>
      <c r="C4198" s="47" t="str">
        <f ca="1">IF($H4198="","",INDEX([1]NKC!$C$10:$C$5007,$H4198))</f>
        <v/>
      </c>
      <c r="D4198" s="48" t="str">
        <f ca="1">IF(IF($H4198="","",INDEX([1]NKC!$D$10:$D$5007,$H4198))=$C$8,IF($H4198="","",INDEX([1]NKC!$E$10:$E$5007,$H4198)),IF($H4198="","",INDEX([1]NKC!$D$10:$D$5007,$H4198)))</f>
        <v/>
      </c>
      <c r="E4198" s="49" t="str">
        <f ca="1">IF(IF($H4198="","",INDEX([1]NKC!$E$10:$E$5007,$H4198))=$C$8,"",IF($H4198="","",INDEX([1]NKC!$F$10:$F$5007,$H4198)))</f>
        <v/>
      </c>
      <c r="F4198" s="55" t="str">
        <f ca="1">IF(IF($H4198="","",INDEX([1]NKC!$D$10:$D$5007,$H4198))=$C$8,"",IF($H4198="","",INDEX([1]NKC!$F$10:$F$5007,$H4198)))</f>
        <v/>
      </c>
      <c r="G4198" s="50">
        <f ca="1">IF(SUM(E4198:F4198)=0,0,$G$11+SUM(E$12:$E4198)-SUM(F$12:$F4198))</f>
        <v>0</v>
      </c>
      <c r="H4198" s="51" t="str">
        <f ca="1">IF(IF(TYPE(MATCH($C$8,OFFSET([1]NKC!$D$10,H4197,0):'[1]NKC'!$D$5007,0)+H4197)=16,"",MATCH($C$8,OFFSET([1]NKC!$D$10,H4197,0):'[1]NKC'!$D$5007,0)+H4197)&lt;IF(TYPE(MATCH($C$8,OFFSET([1]NKC!$E$10,H4197,0):'[1]NKC'!$E$5007,0)+H4197)=16,"",MATCH($C$8,OFFSET([1]NKC!$E$10,H4197,0):'[1]NKC'!$E$5007,0)+H4197),IF(TYPE(MATCH($C$8,OFFSET([1]NKC!$D$10,H4197,0):'[1]NKC'!$D$5007,0)+H4197)=16,"",MATCH($C$8,OFFSET([1]NKC!$D$10,H4197,0):'[1]NKC'!$D$5007,0)+H4197),IF(TYPE(MATCH($C$8,OFFSET([1]NKC!$E$10,H4197,0):'[1]NKC'!$E$5007,0)+H4197)=16,"",MATCH($C$8,OFFSET([1]NKC!$E$10,H4197,0):'[1]NKC'!$E$5007,0)+H4197))</f>
        <v/>
      </c>
    </row>
    <row r="4199" spans="1:8" s="52" customFormat="1" ht="14.25" hidden="1">
      <c r="A4199" s="45" t="str">
        <f ca="1">IF($H4199="","",INDEX([1]NKC!$A$10:$A$5007,$H4199))</f>
        <v/>
      </c>
      <c r="B4199" s="46" t="str">
        <f ca="1">IF($H4199="","",INDEX([1]NKC!$B$10:$B$5007,$H4199))</f>
        <v/>
      </c>
      <c r="C4199" s="47" t="str">
        <f ca="1">IF($H4199="","",INDEX([1]NKC!$C$10:$C$5007,$H4199))</f>
        <v/>
      </c>
      <c r="D4199" s="48" t="str">
        <f ca="1">IF(IF($H4199="","",INDEX([1]NKC!$D$10:$D$5007,$H4199))=$C$8,IF($H4199="","",INDEX([1]NKC!$E$10:$E$5007,$H4199)),IF($H4199="","",INDEX([1]NKC!$D$10:$D$5007,$H4199)))</f>
        <v/>
      </c>
      <c r="E4199" s="49" t="str">
        <f ca="1">IF(IF($H4199="","",INDEX([1]NKC!$E$10:$E$5007,$H4199))=$C$8,"",IF($H4199="","",INDEX([1]NKC!$F$10:$F$5007,$H4199)))</f>
        <v/>
      </c>
      <c r="F4199" s="55" t="str">
        <f ca="1">IF(IF($H4199="","",INDEX([1]NKC!$D$10:$D$5007,$H4199))=$C$8,"",IF($H4199="","",INDEX([1]NKC!$F$10:$F$5007,$H4199)))</f>
        <v/>
      </c>
      <c r="G4199" s="50">
        <f ca="1">IF(SUM(E4199:F4199)=0,0,$G$11+SUM(E$12:$E4199)-SUM(F$12:$F4199))</f>
        <v>0</v>
      </c>
      <c r="H4199" s="51" t="str">
        <f ca="1">IF(IF(TYPE(MATCH($C$8,OFFSET([1]NKC!$D$10,H4198,0):'[1]NKC'!$D$5007,0)+H4198)=16,"",MATCH($C$8,OFFSET([1]NKC!$D$10,H4198,0):'[1]NKC'!$D$5007,0)+H4198)&lt;IF(TYPE(MATCH($C$8,OFFSET([1]NKC!$E$10,H4198,0):'[1]NKC'!$E$5007,0)+H4198)=16,"",MATCH($C$8,OFFSET([1]NKC!$E$10,H4198,0):'[1]NKC'!$E$5007,0)+H4198),IF(TYPE(MATCH($C$8,OFFSET([1]NKC!$D$10,H4198,0):'[1]NKC'!$D$5007,0)+H4198)=16,"",MATCH($C$8,OFFSET([1]NKC!$D$10,H4198,0):'[1]NKC'!$D$5007,0)+H4198),IF(TYPE(MATCH($C$8,OFFSET([1]NKC!$E$10,H4198,0):'[1]NKC'!$E$5007,0)+H4198)=16,"",MATCH($C$8,OFFSET([1]NKC!$E$10,H4198,0):'[1]NKC'!$E$5007,0)+H4198))</f>
        <v/>
      </c>
    </row>
    <row r="4200" spans="1:8" s="52" customFormat="1" ht="14.25" hidden="1">
      <c r="A4200" s="45" t="str">
        <f ca="1">IF($H4200="","",INDEX([1]NKC!$A$10:$A$5007,$H4200))</f>
        <v/>
      </c>
      <c r="B4200" s="46" t="str">
        <f ca="1">IF($H4200="","",INDEX([1]NKC!$B$10:$B$5007,$H4200))</f>
        <v/>
      </c>
      <c r="C4200" s="47" t="str">
        <f ca="1">IF($H4200="","",INDEX([1]NKC!$C$10:$C$5007,$H4200))</f>
        <v/>
      </c>
      <c r="D4200" s="48" t="str">
        <f ca="1">IF(IF($H4200="","",INDEX([1]NKC!$D$10:$D$5007,$H4200))=$C$8,IF($H4200="","",INDEX([1]NKC!$E$10:$E$5007,$H4200)),IF($H4200="","",INDEX([1]NKC!$D$10:$D$5007,$H4200)))</f>
        <v/>
      </c>
      <c r="E4200" s="49" t="str">
        <f ca="1">IF(IF($H4200="","",INDEX([1]NKC!$E$10:$E$5007,$H4200))=$C$8,"",IF($H4200="","",INDEX([1]NKC!$F$10:$F$5007,$H4200)))</f>
        <v/>
      </c>
      <c r="F4200" s="55" t="str">
        <f ca="1">IF(IF($H4200="","",INDEX([1]NKC!$D$10:$D$5007,$H4200))=$C$8,"",IF($H4200="","",INDEX([1]NKC!$F$10:$F$5007,$H4200)))</f>
        <v/>
      </c>
      <c r="G4200" s="50">
        <f ca="1">IF(SUM(E4200:F4200)=0,0,$G$11+SUM(E$12:$E4200)-SUM(F$12:$F4200))</f>
        <v>0</v>
      </c>
      <c r="H4200" s="51" t="str">
        <f ca="1">IF(IF(TYPE(MATCH($C$8,OFFSET([1]NKC!$D$10,H4199,0):'[1]NKC'!$D$5007,0)+H4199)=16,"",MATCH($C$8,OFFSET([1]NKC!$D$10,H4199,0):'[1]NKC'!$D$5007,0)+H4199)&lt;IF(TYPE(MATCH($C$8,OFFSET([1]NKC!$E$10,H4199,0):'[1]NKC'!$E$5007,0)+H4199)=16,"",MATCH($C$8,OFFSET([1]NKC!$E$10,H4199,0):'[1]NKC'!$E$5007,0)+H4199),IF(TYPE(MATCH($C$8,OFFSET([1]NKC!$D$10,H4199,0):'[1]NKC'!$D$5007,0)+H4199)=16,"",MATCH($C$8,OFFSET([1]NKC!$D$10,H4199,0):'[1]NKC'!$D$5007,0)+H4199),IF(TYPE(MATCH($C$8,OFFSET([1]NKC!$E$10,H4199,0):'[1]NKC'!$E$5007,0)+H4199)=16,"",MATCH($C$8,OFFSET([1]NKC!$E$10,H4199,0):'[1]NKC'!$E$5007,0)+H4199))</f>
        <v/>
      </c>
    </row>
    <row r="4201" spans="1:8" s="52" customFormat="1" ht="14.25" hidden="1">
      <c r="A4201" s="45" t="str">
        <f ca="1">IF($H4201="","",INDEX([1]NKC!$A$10:$A$5007,$H4201))</f>
        <v/>
      </c>
      <c r="B4201" s="46" t="str">
        <f ca="1">IF($H4201="","",INDEX([1]NKC!$B$10:$B$5007,$H4201))</f>
        <v/>
      </c>
      <c r="C4201" s="47" t="str">
        <f ca="1">IF($H4201="","",INDEX([1]NKC!$C$10:$C$5007,$H4201))</f>
        <v/>
      </c>
      <c r="D4201" s="48" t="str">
        <f ca="1">IF(IF($H4201="","",INDEX([1]NKC!$D$10:$D$5007,$H4201))=$C$8,IF($H4201="","",INDEX([1]NKC!$E$10:$E$5007,$H4201)),IF($H4201="","",INDEX([1]NKC!$D$10:$D$5007,$H4201)))</f>
        <v/>
      </c>
      <c r="E4201" s="49" t="str">
        <f ca="1">IF(IF($H4201="","",INDEX([1]NKC!$E$10:$E$5007,$H4201))=$C$8,"",IF($H4201="","",INDEX([1]NKC!$F$10:$F$5007,$H4201)))</f>
        <v/>
      </c>
      <c r="F4201" s="55" t="str">
        <f ca="1">IF(IF($H4201="","",INDEX([1]NKC!$D$10:$D$5007,$H4201))=$C$8,"",IF($H4201="","",INDEX([1]NKC!$F$10:$F$5007,$H4201)))</f>
        <v/>
      </c>
      <c r="G4201" s="50">
        <f ca="1">IF(SUM(E4201:F4201)=0,0,$G$11+SUM(E$12:$E4201)-SUM(F$12:$F4201))</f>
        <v>0</v>
      </c>
      <c r="H4201" s="51" t="str">
        <f ca="1">IF(IF(TYPE(MATCH($C$8,OFFSET([1]NKC!$D$10,H4200,0):'[1]NKC'!$D$5007,0)+H4200)=16,"",MATCH($C$8,OFFSET([1]NKC!$D$10,H4200,0):'[1]NKC'!$D$5007,0)+H4200)&lt;IF(TYPE(MATCH($C$8,OFFSET([1]NKC!$E$10,H4200,0):'[1]NKC'!$E$5007,0)+H4200)=16,"",MATCH($C$8,OFFSET([1]NKC!$E$10,H4200,0):'[1]NKC'!$E$5007,0)+H4200),IF(TYPE(MATCH($C$8,OFFSET([1]NKC!$D$10,H4200,0):'[1]NKC'!$D$5007,0)+H4200)=16,"",MATCH($C$8,OFFSET([1]NKC!$D$10,H4200,0):'[1]NKC'!$D$5007,0)+H4200),IF(TYPE(MATCH($C$8,OFFSET([1]NKC!$E$10,H4200,0):'[1]NKC'!$E$5007,0)+H4200)=16,"",MATCH($C$8,OFFSET([1]NKC!$E$10,H4200,0):'[1]NKC'!$E$5007,0)+H4200))</f>
        <v/>
      </c>
    </row>
    <row r="4202" spans="1:8" s="52" customFormat="1" ht="14.25" hidden="1">
      <c r="A4202" s="45" t="str">
        <f ca="1">IF($H4202="","",INDEX([1]NKC!$A$10:$A$5007,$H4202))</f>
        <v/>
      </c>
      <c r="B4202" s="46" t="str">
        <f ca="1">IF($H4202="","",INDEX([1]NKC!$B$10:$B$5007,$H4202))</f>
        <v/>
      </c>
      <c r="C4202" s="47" t="str">
        <f ca="1">IF($H4202="","",INDEX([1]NKC!$C$10:$C$5007,$H4202))</f>
        <v/>
      </c>
      <c r="D4202" s="48" t="str">
        <f ca="1">IF(IF($H4202="","",INDEX([1]NKC!$D$10:$D$5007,$H4202))=$C$8,IF($H4202="","",INDEX([1]NKC!$E$10:$E$5007,$H4202)),IF($H4202="","",INDEX([1]NKC!$D$10:$D$5007,$H4202)))</f>
        <v/>
      </c>
      <c r="E4202" s="49" t="str">
        <f ca="1">IF(IF($H4202="","",INDEX([1]NKC!$E$10:$E$5007,$H4202))=$C$8,"",IF($H4202="","",INDEX([1]NKC!$F$10:$F$5007,$H4202)))</f>
        <v/>
      </c>
      <c r="F4202" s="55" t="str">
        <f ca="1">IF(IF($H4202="","",INDEX([1]NKC!$D$10:$D$5007,$H4202))=$C$8,"",IF($H4202="","",INDEX([1]NKC!$F$10:$F$5007,$H4202)))</f>
        <v/>
      </c>
      <c r="G4202" s="50">
        <f ca="1">IF(SUM(E4202:F4202)=0,0,$G$11+SUM(E$12:$E4202)-SUM(F$12:$F4202))</f>
        <v>0</v>
      </c>
      <c r="H4202" s="51" t="str">
        <f ca="1">IF(IF(TYPE(MATCH($C$8,OFFSET([1]NKC!$D$10,H4201,0):'[1]NKC'!$D$5007,0)+H4201)=16,"",MATCH($C$8,OFFSET([1]NKC!$D$10,H4201,0):'[1]NKC'!$D$5007,0)+H4201)&lt;IF(TYPE(MATCH($C$8,OFFSET([1]NKC!$E$10,H4201,0):'[1]NKC'!$E$5007,0)+H4201)=16,"",MATCH($C$8,OFFSET([1]NKC!$E$10,H4201,0):'[1]NKC'!$E$5007,0)+H4201),IF(TYPE(MATCH($C$8,OFFSET([1]NKC!$D$10,H4201,0):'[1]NKC'!$D$5007,0)+H4201)=16,"",MATCH($C$8,OFFSET([1]NKC!$D$10,H4201,0):'[1]NKC'!$D$5007,0)+H4201),IF(TYPE(MATCH($C$8,OFFSET([1]NKC!$E$10,H4201,0):'[1]NKC'!$E$5007,0)+H4201)=16,"",MATCH($C$8,OFFSET([1]NKC!$E$10,H4201,0):'[1]NKC'!$E$5007,0)+H4201))</f>
        <v/>
      </c>
    </row>
    <row r="4203" spans="1:8" s="52" customFormat="1" ht="14.25" hidden="1">
      <c r="A4203" s="45" t="str">
        <f ca="1">IF($H4203="","",INDEX([1]NKC!$A$10:$A$5007,$H4203))</f>
        <v/>
      </c>
      <c r="B4203" s="46" t="str">
        <f ca="1">IF($H4203="","",INDEX([1]NKC!$B$10:$B$5007,$H4203))</f>
        <v/>
      </c>
      <c r="C4203" s="47" t="str">
        <f ca="1">IF($H4203="","",INDEX([1]NKC!$C$10:$C$5007,$H4203))</f>
        <v/>
      </c>
      <c r="D4203" s="48" t="str">
        <f ca="1">IF(IF($H4203="","",INDEX([1]NKC!$D$10:$D$5007,$H4203))=$C$8,IF($H4203="","",INDEX([1]NKC!$E$10:$E$5007,$H4203)),IF($H4203="","",INDEX([1]NKC!$D$10:$D$5007,$H4203)))</f>
        <v/>
      </c>
      <c r="E4203" s="49" t="str">
        <f ca="1">IF(IF($H4203="","",INDEX([1]NKC!$E$10:$E$5007,$H4203))=$C$8,"",IF($H4203="","",INDEX([1]NKC!$F$10:$F$5007,$H4203)))</f>
        <v/>
      </c>
      <c r="F4203" s="55" t="str">
        <f ca="1">IF(IF($H4203="","",INDEX([1]NKC!$D$10:$D$5007,$H4203))=$C$8,"",IF($H4203="","",INDEX([1]NKC!$F$10:$F$5007,$H4203)))</f>
        <v/>
      </c>
      <c r="G4203" s="50">
        <f ca="1">IF(SUM(E4203:F4203)=0,0,$G$11+SUM(E$12:$E4203)-SUM(F$12:$F4203))</f>
        <v>0</v>
      </c>
      <c r="H4203" s="51" t="str">
        <f ca="1">IF(IF(TYPE(MATCH($C$8,OFFSET([1]NKC!$D$10,H4202,0):'[1]NKC'!$D$5007,0)+H4202)=16,"",MATCH($C$8,OFFSET([1]NKC!$D$10,H4202,0):'[1]NKC'!$D$5007,0)+H4202)&lt;IF(TYPE(MATCH($C$8,OFFSET([1]NKC!$E$10,H4202,0):'[1]NKC'!$E$5007,0)+H4202)=16,"",MATCH($C$8,OFFSET([1]NKC!$E$10,H4202,0):'[1]NKC'!$E$5007,0)+H4202),IF(TYPE(MATCH($C$8,OFFSET([1]NKC!$D$10,H4202,0):'[1]NKC'!$D$5007,0)+H4202)=16,"",MATCH($C$8,OFFSET([1]NKC!$D$10,H4202,0):'[1]NKC'!$D$5007,0)+H4202),IF(TYPE(MATCH($C$8,OFFSET([1]NKC!$E$10,H4202,0):'[1]NKC'!$E$5007,0)+H4202)=16,"",MATCH($C$8,OFFSET([1]NKC!$E$10,H4202,0):'[1]NKC'!$E$5007,0)+H4202))</f>
        <v/>
      </c>
    </row>
    <row r="4204" spans="1:8" s="52" customFormat="1" ht="14.25" hidden="1">
      <c r="A4204" s="45" t="str">
        <f ca="1">IF($H4204="","",INDEX([1]NKC!$A$10:$A$5007,$H4204))</f>
        <v/>
      </c>
      <c r="B4204" s="46" t="str">
        <f ca="1">IF($H4204="","",INDEX([1]NKC!$B$10:$B$5007,$H4204))</f>
        <v/>
      </c>
      <c r="C4204" s="47" t="str">
        <f ca="1">IF($H4204="","",INDEX([1]NKC!$C$10:$C$5007,$H4204))</f>
        <v/>
      </c>
      <c r="D4204" s="48" t="str">
        <f ca="1">IF(IF($H4204="","",INDEX([1]NKC!$D$10:$D$5007,$H4204))=$C$8,IF($H4204="","",INDEX([1]NKC!$E$10:$E$5007,$H4204)),IF($H4204="","",INDEX([1]NKC!$D$10:$D$5007,$H4204)))</f>
        <v/>
      </c>
      <c r="E4204" s="49" t="str">
        <f ca="1">IF(IF($H4204="","",INDEX([1]NKC!$E$10:$E$5007,$H4204))=$C$8,"",IF($H4204="","",INDEX([1]NKC!$F$10:$F$5007,$H4204)))</f>
        <v/>
      </c>
      <c r="F4204" s="55" t="str">
        <f ca="1">IF(IF($H4204="","",INDEX([1]NKC!$D$10:$D$5007,$H4204))=$C$8,"",IF($H4204="","",INDEX([1]NKC!$F$10:$F$5007,$H4204)))</f>
        <v/>
      </c>
      <c r="G4204" s="50">
        <f ca="1">IF(SUM(E4204:F4204)=0,0,$G$11+SUM(E$12:$E4204)-SUM(F$12:$F4204))</f>
        <v>0</v>
      </c>
      <c r="H4204" s="51" t="str">
        <f ca="1">IF(IF(TYPE(MATCH($C$8,OFFSET([1]NKC!$D$10,H4203,0):'[1]NKC'!$D$5007,0)+H4203)=16,"",MATCH($C$8,OFFSET([1]NKC!$D$10,H4203,0):'[1]NKC'!$D$5007,0)+H4203)&lt;IF(TYPE(MATCH($C$8,OFFSET([1]NKC!$E$10,H4203,0):'[1]NKC'!$E$5007,0)+H4203)=16,"",MATCH($C$8,OFFSET([1]NKC!$E$10,H4203,0):'[1]NKC'!$E$5007,0)+H4203),IF(TYPE(MATCH($C$8,OFFSET([1]NKC!$D$10,H4203,0):'[1]NKC'!$D$5007,0)+H4203)=16,"",MATCH($C$8,OFFSET([1]NKC!$D$10,H4203,0):'[1]NKC'!$D$5007,0)+H4203),IF(TYPE(MATCH($C$8,OFFSET([1]NKC!$E$10,H4203,0):'[1]NKC'!$E$5007,0)+H4203)=16,"",MATCH($C$8,OFFSET([1]NKC!$E$10,H4203,0):'[1]NKC'!$E$5007,0)+H4203))</f>
        <v/>
      </c>
    </row>
    <row r="4205" spans="1:8" s="52" customFormat="1" ht="14.25" hidden="1">
      <c r="A4205" s="45" t="str">
        <f ca="1">IF($H4205="","",INDEX([1]NKC!$A$10:$A$5007,$H4205))</f>
        <v/>
      </c>
      <c r="B4205" s="46" t="str">
        <f ca="1">IF($H4205="","",INDEX([1]NKC!$B$10:$B$5007,$H4205))</f>
        <v/>
      </c>
      <c r="C4205" s="47" t="str">
        <f ca="1">IF($H4205="","",INDEX([1]NKC!$C$10:$C$5007,$H4205))</f>
        <v/>
      </c>
      <c r="D4205" s="48" t="str">
        <f ca="1">IF(IF($H4205="","",INDEX([1]NKC!$D$10:$D$5007,$H4205))=$C$8,IF($H4205="","",INDEX([1]NKC!$E$10:$E$5007,$H4205)),IF($H4205="","",INDEX([1]NKC!$D$10:$D$5007,$H4205)))</f>
        <v/>
      </c>
      <c r="E4205" s="49" t="str">
        <f ca="1">IF(IF($H4205="","",INDEX([1]NKC!$E$10:$E$5007,$H4205))=$C$8,"",IF($H4205="","",INDEX([1]NKC!$F$10:$F$5007,$H4205)))</f>
        <v/>
      </c>
      <c r="F4205" s="55" t="str">
        <f ca="1">IF(IF($H4205="","",INDEX([1]NKC!$D$10:$D$5007,$H4205))=$C$8,"",IF($H4205="","",INDEX([1]NKC!$F$10:$F$5007,$H4205)))</f>
        <v/>
      </c>
      <c r="G4205" s="50">
        <f ca="1">IF(SUM(E4205:F4205)=0,0,$G$11+SUM(E$12:$E4205)-SUM(F$12:$F4205))</f>
        <v>0</v>
      </c>
      <c r="H4205" s="51" t="str">
        <f ca="1">IF(IF(TYPE(MATCH($C$8,OFFSET([1]NKC!$D$10,H4204,0):'[1]NKC'!$D$5007,0)+H4204)=16,"",MATCH($C$8,OFFSET([1]NKC!$D$10,H4204,0):'[1]NKC'!$D$5007,0)+H4204)&lt;IF(TYPE(MATCH($C$8,OFFSET([1]NKC!$E$10,H4204,0):'[1]NKC'!$E$5007,0)+H4204)=16,"",MATCH($C$8,OFFSET([1]NKC!$E$10,H4204,0):'[1]NKC'!$E$5007,0)+H4204),IF(TYPE(MATCH($C$8,OFFSET([1]NKC!$D$10,H4204,0):'[1]NKC'!$D$5007,0)+H4204)=16,"",MATCH($C$8,OFFSET([1]NKC!$D$10,H4204,0):'[1]NKC'!$D$5007,0)+H4204),IF(TYPE(MATCH($C$8,OFFSET([1]NKC!$E$10,H4204,0):'[1]NKC'!$E$5007,0)+H4204)=16,"",MATCH($C$8,OFFSET([1]NKC!$E$10,H4204,0):'[1]NKC'!$E$5007,0)+H4204))</f>
        <v/>
      </c>
    </row>
    <row r="4206" spans="1:8" s="52" customFormat="1" ht="14.25" hidden="1">
      <c r="A4206" s="45" t="str">
        <f ca="1">IF($H4206="","",INDEX([1]NKC!$A$10:$A$5007,$H4206))</f>
        <v/>
      </c>
      <c r="B4206" s="46" t="str">
        <f ca="1">IF($H4206="","",INDEX([1]NKC!$B$10:$B$5007,$H4206))</f>
        <v/>
      </c>
      <c r="C4206" s="47" t="str">
        <f ca="1">IF($H4206="","",INDEX([1]NKC!$C$10:$C$5007,$H4206))</f>
        <v/>
      </c>
      <c r="D4206" s="48" t="str">
        <f ca="1">IF(IF($H4206="","",INDEX([1]NKC!$D$10:$D$5007,$H4206))=$C$8,IF($H4206="","",INDEX([1]NKC!$E$10:$E$5007,$H4206)),IF($H4206="","",INDEX([1]NKC!$D$10:$D$5007,$H4206)))</f>
        <v/>
      </c>
      <c r="E4206" s="49" t="str">
        <f ca="1">IF(IF($H4206="","",INDEX([1]NKC!$E$10:$E$5007,$H4206))=$C$8,"",IF($H4206="","",INDEX([1]NKC!$F$10:$F$5007,$H4206)))</f>
        <v/>
      </c>
      <c r="F4206" s="55" t="str">
        <f ca="1">IF(IF($H4206="","",INDEX([1]NKC!$D$10:$D$5007,$H4206))=$C$8,"",IF($H4206="","",INDEX([1]NKC!$F$10:$F$5007,$H4206)))</f>
        <v/>
      </c>
      <c r="G4206" s="50">
        <f ca="1">IF(SUM(E4206:F4206)=0,0,$G$11+SUM(E$12:$E4206)-SUM(F$12:$F4206))</f>
        <v>0</v>
      </c>
      <c r="H4206" s="51" t="str">
        <f ca="1">IF(IF(TYPE(MATCH($C$8,OFFSET([1]NKC!$D$10,H4205,0):'[1]NKC'!$D$5007,0)+H4205)=16,"",MATCH($C$8,OFFSET([1]NKC!$D$10,H4205,0):'[1]NKC'!$D$5007,0)+H4205)&lt;IF(TYPE(MATCH($C$8,OFFSET([1]NKC!$E$10,H4205,0):'[1]NKC'!$E$5007,0)+H4205)=16,"",MATCH($C$8,OFFSET([1]NKC!$E$10,H4205,0):'[1]NKC'!$E$5007,0)+H4205),IF(TYPE(MATCH($C$8,OFFSET([1]NKC!$D$10,H4205,0):'[1]NKC'!$D$5007,0)+H4205)=16,"",MATCH($C$8,OFFSET([1]NKC!$D$10,H4205,0):'[1]NKC'!$D$5007,0)+H4205),IF(TYPE(MATCH($C$8,OFFSET([1]NKC!$E$10,H4205,0):'[1]NKC'!$E$5007,0)+H4205)=16,"",MATCH($C$8,OFFSET([1]NKC!$E$10,H4205,0):'[1]NKC'!$E$5007,0)+H4205))</f>
        <v/>
      </c>
    </row>
    <row r="4207" spans="1:8" s="52" customFormat="1" ht="14.25" hidden="1">
      <c r="A4207" s="45" t="str">
        <f ca="1">IF($H4207="","",INDEX([1]NKC!$A$10:$A$5007,$H4207))</f>
        <v/>
      </c>
      <c r="B4207" s="46" t="str">
        <f ca="1">IF($H4207="","",INDEX([1]NKC!$B$10:$B$5007,$H4207))</f>
        <v/>
      </c>
      <c r="C4207" s="47" t="str">
        <f ca="1">IF($H4207="","",INDEX([1]NKC!$C$10:$C$5007,$H4207))</f>
        <v/>
      </c>
      <c r="D4207" s="48" t="str">
        <f ca="1">IF(IF($H4207="","",INDEX([1]NKC!$D$10:$D$5007,$H4207))=$C$8,IF($H4207="","",INDEX([1]NKC!$E$10:$E$5007,$H4207)),IF($H4207="","",INDEX([1]NKC!$D$10:$D$5007,$H4207)))</f>
        <v/>
      </c>
      <c r="E4207" s="49" t="str">
        <f ca="1">IF(IF($H4207="","",INDEX([1]NKC!$E$10:$E$5007,$H4207))=$C$8,"",IF($H4207="","",INDEX([1]NKC!$F$10:$F$5007,$H4207)))</f>
        <v/>
      </c>
      <c r="F4207" s="55" t="str">
        <f ca="1">IF(IF($H4207="","",INDEX([1]NKC!$D$10:$D$5007,$H4207))=$C$8,"",IF($H4207="","",INDEX([1]NKC!$F$10:$F$5007,$H4207)))</f>
        <v/>
      </c>
      <c r="G4207" s="50">
        <f ca="1">IF(SUM(E4207:F4207)=0,0,$G$11+SUM(E$12:$E4207)-SUM(F$12:$F4207))</f>
        <v>0</v>
      </c>
      <c r="H4207" s="51" t="str">
        <f ca="1">IF(IF(TYPE(MATCH($C$8,OFFSET([1]NKC!$D$10,H4206,0):'[1]NKC'!$D$5007,0)+H4206)=16,"",MATCH($C$8,OFFSET([1]NKC!$D$10,H4206,0):'[1]NKC'!$D$5007,0)+H4206)&lt;IF(TYPE(MATCH($C$8,OFFSET([1]NKC!$E$10,H4206,0):'[1]NKC'!$E$5007,0)+H4206)=16,"",MATCH($C$8,OFFSET([1]NKC!$E$10,H4206,0):'[1]NKC'!$E$5007,0)+H4206),IF(TYPE(MATCH($C$8,OFFSET([1]NKC!$D$10,H4206,0):'[1]NKC'!$D$5007,0)+H4206)=16,"",MATCH($C$8,OFFSET([1]NKC!$D$10,H4206,0):'[1]NKC'!$D$5007,0)+H4206),IF(TYPE(MATCH($C$8,OFFSET([1]NKC!$E$10,H4206,0):'[1]NKC'!$E$5007,0)+H4206)=16,"",MATCH($C$8,OFFSET([1]NKC!$E$10,H4206,0):'[1]NKC'!$E$5007,0)+H4206))</f>
        <v/>
      </c>
    </row>
    <row r="4208" spans="1:8" s="52" customFormat="1" ht="14.25" hidden="1">
      <c r="A4208" s="45" t="str">
        <f ca="1">IF($H4208="","",INDEX([1]NKC!$A$10:$A$5007,$H4208))</f>
        <v/>
      </c>
      <c r="B4208" s="46" t="str">
        <f ca="1">IF($H4208="","",INDEX([1]NKC!$B$10:$B$5007,$H4208))</f>
        <v/>
      </c>
      <c r="C4208" s="47" t="str">
        <f ca="1">IF($H4208="","",INDEX([1]NKC!$C$10:$C$5007,$H4208))</f>
        <v/>
      </c>
      <c r="D4208" s="48" t="str">
        <f ca="1">IF(IF($H4208="","",INDEX([1]NKC!$D$10:$D$5007,$H4208))=$C$8,IF($H4208="","",INDEX([1]NKC!$E$10:$E$5007,$H4208)),IF($H4208="","",INDEX([1]NKC!$D$10:$D$5007,$H4208)))</f>
        <v/>
      </c>
      <c r="E4208" s="49" t="str">
        <f ca="1">IF(IF($H4208="","",INDEX([1]NKC!$E$10:$E$5007,$H4208))=$C$8,"",IF($H4208="","",INDEX([1]NKC!$F$10:$F$5007,$H4208)))</f>
        <v/>
      </c>
      <c r="F4208" s="55" t="str">
        <f ca="1">IF(IF($H4208="","",INDEX([1]NKC!$D$10:$D$5007,$H4208))=$C$8,"",IF($H4208="","",INDEX([1]NKC!$F$10:$F$5007,$H4208)))</f>
        <v/>
      </c>
      <c r="G4208" s="50">
        <f ca="1">IF(SUM(E4208:F4208)=0,0,$G$11+SUM(E$12:$E4208)-SUM(F$12:$F4208))</f>
        <v>0</v>
      </c>
      <c r="H4208" s="51" t="str">
        <f ca="1">IF(IF(TYPE(MATCH($C$8,OFFSET([1]NKC!$D$10,H4207,0):'[1]NKC'!$D$5007,0)+H4207)=16,"",MATCH($C$8,OFFSET([1]NKC!$D$10,H4207,0):'[1]NKC'!$D$5007,0)+H4207)&lt;IF(TYPE(MATCH($C$8,OFFSET([1]NKC!$E$10,H4207,0):'[1]NKC'!$E$5007,0)+H4207)=16,"",MATCH($C$8,OFFSET([1]NKC!$E$10,H4207,0):'[1]NKC'!$E$5007,0)+H4207),IF(TYPE(MATCH($C$8,OFFSET([1]NKC!$D$10,H4207,0):'[1]NKC'!$D$5007,0)+H4207)=16,"",MATCH($C$8,OFFSET([1]NKC!$D$10,H4207,0):'[1]NKC'!$D$5007,0)+H4207),IF(TYPE(MATCH($C$8,OFFSET([1]NKC!$E$10,H4207,0):'[1]NKC'!$E$5007,0)+H4207)=16,"",MATCH($C$8,OFFSET([1]NKC!$E$10,H4207,0):'[1]NKC'!$E$5007,0)+H4207))</f>
        <v/>
      </c>
    </row>
    <row r="4209" spans="1:8" s="52" customFormat="1" ht="14.25" hidden="1">
      <c r="A4209" s="45" t="str">
        <f ca="1">IF($H4209="","",INDEX([1]NKC!$A$10:$A$5007,$H4209))</f>
        <v/>
      </c>
      <c r="B4209" s="46" t="str">
        <f ca="1">IF($H4209="","",INDEX([1]NKC!$B$10:$B$5007,$H4209))</f>
        <v/>
      </c>
      <c r="C4209" s="47" t="str">
        <f ca="1">IF($H4209="","",INDEX([1]NKC!$C$10:$C$5007,$H4209))</f>
        <v/>
      </c>
      <c r="D4209" s="48" t="str">
        <f ca="1">IF(IF($H4209="","",INDEX([1]NKC!$D$10:$D$5007,$H4209))=$C$8,IF($H4209="","",INDEX([1]NKC!$E$10:$E$5007,$H4209)),IF($H4209="","",INDEX([1]NKC!$D$10:$D$5007,$H4209)))</f>
        <v/>
      </c>
      <c r="E4209" s="49" t="str">
        <f ca="1">IF(IF($H4209="","",INDEX([1]NKC!$E$10:$E$5007,$H4209))=$C$8,"",IF($H4209="","",INDEX([1]NKC!$F$10:$F$5007,$H4209)))</f>
        <v/>
      </c>
      <c r="F4209" s="55" t="str">
        <f ca="1">IF(IF($H4209="","",INDEX([1]NKC!$D$10:$D$5007,$H4209))=$C$8,"",IF($H4209="","",INDEX([1]NKC!$F$10:$F$5007,$H4209)))</f>
        <v/>
      </c>
      <c r="G4209" s="50">
        <f ca="1">IF(SUM(E4209:F4209)=0,0,$G$11+SUM(E$12:$E4209)-SUM(F$12:$F4209))</f>
        <v>0</v>
      </c>
      <c r="H4209" s="51" t="str">
        <f ca="1">IF(IF(TYPE(MATCH($C$8,OFFSET([1]NKC!$D$10,H4208,0):'[1]NKC'!$D$5007,0)+H4208)=16,"",MATCH($C$8,OFFSET([1]NKC!$D$10,H4208,0):'[1]NKC'!$D$5007,0)+H4208)&lt;IF(TYPE(MATCH($C$8,OFFSET([1]NKC!$E$10,H4208,0):'[1]NKC'!$E$5007,0)+H4208)=16,"",MATCH($C$8,OFFSET([1]NKC!$E$10,H4208,0):'[1]NKC'!$E$5007,0)+H4208),IF(TYPE(MATCH($C$8,OFFSET([1]NKC!$D$10,H4208,0):'[1]NKC'!$D$5007,0)+H4208)=16,"",MATCH($C$8,OFFSET([1]NKC!$D$10,H4208,0):'[1]NKC'!$D$5007,0)+H4208),IF(TYPE(MATCH($C$8,OFFSET([1]NKC!$E$10,H4208,0):'[1]NKC'!$E$5007,0)+H4208)=16,"",MATCH($C$8,OFFSET([1]NKC!$E$10,H4208,0):'[1]NKC'!$E$5007,0)+H4208))</f>
        <v/>
      </c>
    </row>
    <row r="4210" spans="1:8" s="52" customFormat="1" ht="14.25" hidden="1">
      <c r="A4210" s="45" t="str">
        <f ca="1">IF($H4210="","",INDEX([1]NKC!$A$10:$A$5007,$H4210))</f>
        <v/>
      </c>
      <c r="B4210" s="46" t="str">
        <f ca="1">IF($H4210="","",INDEX([1]NKC!$B$10:$B$5007,$H4210))</f>
        <v/>
      </c>
      <c r="C4210" s="47" t="str">
        <f ca="1">IF($H4210="","",INDEX([1]NKC!$C$10:$C$5007,$H4210))</f>
        <v/>
      </c>
      <c r="D4210" s="48" t="str">
        <f ca="1">IF(IF($H4210="","",INDEX([1]NKC!$D$10:$D$5007,$H4210))=$C$8,IF($H4210="","",INDEX([1]NKC!$E$10:$E$5007,$H4210)),IF($H4210="","",INDEX([1]NKC!$D$10:$D$5007,$H4210)))</f>
        <v/>
      </c>
      <c r="E4210" s="49" t="str">
        <f ca="1">IF(IF($H4210="","",INDEX([1]NKC!$E$10:$E$5007,$H4210))=$C$8,"",IF($H4210="","",INDEX([1]NKC!$F$10:$F$5007,$H4210)))</f>
        <v/>
      </c>
      <c r="F4210" s="55" t="str">
        <f ca="1">IF(IF($H4210="","",INDEX([1]NKC!$D$10:$D$5007,$H4210))=$C$8,"",IF($H4210="","",INDEX([1]NKC!$F$10:$F$5007,$H4210)))</f>
        <v/>
      </c>
      <c r="G4210" s="50">
        <f ca="1">IF(SUM(E4210:F4210)=0,0,$G$11+SUM(E$12:$E4210)-SUM(F$12:$F4210))</f>
        <v>0</v>
      </c>
      <c r="H4210" s="51" t="str">
        <f ca="1">IF(IF(TYPE(MATCH($C$8,OFFSET([1]NKC!$D$10,H4209,0):'[1]NKC'!$D$5007,0)+H4209)=16,"",MATCH($C$8,OFFSET([1]NKC!$D$10,H4209,0):'[1]NKC'!$D$5007,0)+H4209)&lt;IF(TYPE(MATCH($C$8,OFFSET([1]NKC!$E$10,H4209,0):'[1]NKC'!$E$5007,0)+H4209)=16,"",MATCH($C$8,OFFSET([1]NKC!$E$10,H4209,0):'[1]NKC'!$E$5007,0)+H4209),IF(TYPE(MATCH($C$8,OFFSET([1]NKC!$D$10,H4209,0):'[1]NKC'!$D$5007,0)+H4209)=16,"",MATCH($C$8,OFFSET([1]NKC!$D$10,H4209,0):'[1]NKC'!$D$5007,0)+H4209),IF(TYPE(MATCH($C$8,OFFSET([1]NKC!$E$10,H4209,0):'[1]NKC'!$E$5007,0)+H4209)=16,"",MATCH($C$8,OFFSET([1]NKC!$E$10,H4209,0):'[1]NKC'!$E$5007,0)+H4209))</f>
        <v/>
      </c>
    </row>
    <row r="4211" spans="1:8" s="52" customFormat="1" ht="14.25" hidden="1">
      <c r="A4211" s="45" t="str">
        <f ca="1">IF($H4211="","",INDEX([1]NKC!$A$10:$A$5007,$H4211))</f>
        <v/>
      </c>
      <c r="B4211" s="46" t="str">
        <f ca="1">IF($H4211="","",INDEX([1]NKC!$B$10:$B$5007,$H4211))</f>
        <v/>
      </c>
      <c r="C4211" s="47" t="str">
        <f ca="1">IF($H4211="","",INDEX([1]NKC!$C$10:$C$5007,$H4211))</f>
        <v/>
      </c>
      <c r="D4211" s="48" t="str">
        <f ca="1">IF(IF($H4211="","",INDEX([1]NKC!$D$10:$D$5007,$H4211))=$C$8,IF($H4211="","",INDEX([1]NKC!$E$10:$E$5007,$H4211)),IF($H4211="","",INDEX([1]NKC!$D$10:$D$5007,$H4211)))</f>
        <v/>
      </c>
      <c r="E4211" s="49" t="str">
        <f ca="1">IF(IF($H4211="","",INDEX([1]NKC!$E$10:$E$5007,$H4211))=$C$8,"",IF($H4211="","",INDEX([1]NKC!$F$10:$F$5007,$H4211)))</f>
        <v/>
      </c>
      <c r="F4211" s="55" t="str">
        <f ca="1">IF(IF($H4211="","",INDEX([1]NKC!$D$10:$D$5007,$H4211))=$C$8,"",IF($H4211="","",INDEX([1]NKC!$F$10:$F$5007,$H4211)))</f>
        <v/>
      </c>
      <c r="G4211" s="50">
        <f ca="1">IF(SUM(E4211:F4211)=0,0,$G$11+SUM(E$12:$E4211)-SUM(F$12:$F4211))</f>
        <v>0</v>
      </c>
      <c r="H4211" s="51" t="str">
        <f ca="1">IF(IF(TYPE(MATCH($C$8,OFFSET([1]NKC!$D$10,H4210,0):'[1]NKC'!$D$5007,0)+H4210)=16,"",MATCH($C$8,OFFSET([1]NKC!$D$10,H4210,0):'[1]NKC'!$D$5007,0)+H4210)&lt;IF(TYPE(MATCH($C$8,OFFSET([1]NKC!$E$10,H4210,0):'[1]NKC'!$E$5007,0)+H4210)=16,"",MATCH($C$8,OFFSET([1]NKC!$E$10,H4210,0):'[1]NKC'!$E$5007,0)+H4210),IF(TYPE(MATCH($C$8,OFFSET([1]NKC!$D$10,H4210,0):'[1]NKC'!$D$5007,0)+H4210)=16,"",MATCH($C$8,OFFSET([1]NKC!$D$10,H4210,0):'[1]NKC'!$D$5007,0)+H4210),IF(TYPE(MATCH($C$8,OFFSET([1]NKC!$E$10,H4210,0):'[1]NKC'!$E$5007,0)+H4210)=16,"",MATCH($C$8,OFFSET([1]NKC!$E$10,H4210,0):'[1]NKC'!$E$5007,0)+H4210))</f>
        <v/>
      </c>
    </row>
    <row r="4212" spans="1:8" s="52" customFormat="1" ht="14.25" hidden="1">
      <c r="A4212" s="45" t="str">
        <f ca="1">IF($H4212="","",INDEX([1]NKC!$A$10:$A$5007,$H4212))</f>
        <v/>
      </c>
      <c r="B4212" s="46" t="str">
        <f ca="1">IF($H4212="","",INDEX([1]NKC!$B$10:$B$5007,$H4212))</f>
        <v/>
      </c>
      <c r="C4212" s="47" t="str">
        <f ca="1">IF($H4212="","",INDEX([1]NKC!$C$10:$C$5007,$H4212))</f>
        <v/>
      </c>
      <c r="D4212" s="48" t="str">
        <f ca="1">IF(IF($H4212="","",INDEX([1]NKC!$D$10:$D$5007,$H4212))=$C$8,IF($H4212="","",INDEX([1]NKC!$E$10:$E$5007,$H4212)),IF($H4212="","",INDEX([1]NKC!$D$10:$D$5007,$H4212)))</f>
        <v/>
      </c>
      <c r="E4212" s="49" t="str">
        <f ca="1">IF(IF($H4212="","",INDEX([1]NKC!$E$10:$E$5007,$H4212))=$C$8,"",IF($H4212="","",INDEX([1]NKC!$F$10:$F$5007,$H4212)))</f>
        <v/>
      </c>
      <c r="F4212" s="55" t="str">
        <f ca="1">IF(IF($H4212="","",INDEX([1]NKC!$D$10:$D$5007,$H4212))=$C$8,"",IF($H4212="","",INDEX([1]NKC!$F$10:$F$5007,$H4212)))</f>
        <v/>
      </c>
      <c r="G4212" s="50">
        <f ca="1">IF(SUM(E4212:F4212)=0,0,$G$11+SUM(E$12:$E4212)-SUM(F$12:$F4212))</f>
        <v>0</v>
      </c>
      <c r="H4212" s="51" t="str">
        <f ca="1">IF(IF(TYPE(MATCH($C$8,OFFSET([1]NKC!$D$10,H4211,0):'[1]NKC'!$D$5007,0)+H4211)=16,"",MATCH($C$8,OFFSET([1]NKC!$D$10,H4211,0):'[1]NKC'!$D$5007,0)+H4211)&lt;IF(TYPE(MATCH($C$8,OFFSET([1]NKC!$E$10,H4211,0):'[1]NKC'!$E$5007,0)+H4211)=16,"",MATCH($C$8,OFFSET([1]NKC!$E$10,H4211,0):'[1]NKC'!$E$5007,0)+H4211),IF(TYPE(MATCH($C$8,OFFSET([1]NKC!$D$10,H4211,0):'[1]NKC'!$D$5007,0)+H4211)=16,"",MATCH($C$8,OFFSET([1]NKC!$D$10,H4211,0):'[1]NKC'!$D$5007,0)+H4211),IF(TYPE(MATCH($C$8,OFFSET([1]NKC!$E$10,H4211,0):'[1]NKC'!$E$5007,0)+H4211)=16,"",MATCH($C$8,OFFSET([1]NKC!$E$10,H4211,0):'[1]NKC'!$E$5007,0)+H4211))</f>
        <v/>
      </c>
    </row>
    <row r="4213" spans="1:8" s="52" customFormat="1" ht="14.25" hidden="1">
      <c r="A4213" s="45" t="str">
        <f ca="1">IF($H4213="","",INDEX([1]NKC!$A$10:$A$5007,$H4213))</f>
        <v/>
      </c>
      <c r="B4213" s="46" t="str">
        <f ca="1">IF($H4213="","",INDEX([1]NKC!$B$10:$B$5007,$H4213))</f>
        <v/>
      </c>
      <c r="C4213" s="47" t="str">
        <f ca="1">IF($H4213="","",INDEX([1]NKC!$C$10:$C$5007,$H4213))</f>
        <v/>
      </c>
      <c r="D4213" s="48" t="str">
        <f ca="1">IF(IF($H4213="","",INDEX([1]NKC!$D$10:$D$5007,$H4213))=$C$8,IF($H4213="","",INDEX([1]NKC!$E$10:$E$5007,$H4213)),IF($H4213="","",INDEX([1]NKC!$D$10:$D$5007,$H4213)))</f>
        <v/>
      </c>
      <c r="E4213" s="49" t="str">
        <f ca="1">IF(IF($H4213="","",INDEX([1]NKC!$E$10:$E$5007,$H4213))=$C$8,"",IF($H4213="","",INDEX([1]NKC!$F$10:$F$5007,$H4213)))</f>
        <v/>
      </c>
      <c r="F4213" s="55" t="str">
        <f ca="1">IF(IF($H4213="","",INDEX([1]NKC!$D$10:$D$5007,$H4213))=$C$8,"",IF($H4213="","",INDEX([1]NKC!$F$10:$F$5007,$H4213)))</f>
        <v/>
      </c>
      <c r="G4213" s="50">
        <f ca="1">IF(SUM(E4213:F4213)=0,0,$G$11+SUM(E$12:$E4213)-SUM(F$12:$F4213))</f>
        <v>0</v>
      </c>
      <c r="H4213" s="51" t="str">
        <f ca="1">IF(IF(TYPE(MATCH($C$8,OFFSET([1]NKC!$D$10,H4212,0):'[1]NKC'!$D$5007,0)+H4212)=16,"",MATCH($C$8,OFFSET([1]NKC!$D$10,H4212,0):'[1]NKC'!$D$5007,0)+H4212)&lt;IF(TYPE(MATCH($C$8,OFFSET([1]NKC!$E$10,H4212,0):'[1]NKC'!$E$5007,0)+H4212)=16,"",MATCH($C$8,OFFSET([1]NKC!$E$10,H4212,0):'[1]NKC'!$E$5007,0)+H4212),IF(TYPE(MATCH($C$8,OFFSET([1]NKC!$D$10,H4212,0):'[1]NKC'!$D$5007,0)+H4212)=16,"",MATCH($C$8,OFFSET([1]NKC!$D$10,H4212,0):'[1]NKC'!$D$5007,0)+H4212),IF(TYPE(MATCH($C$8,OFFSET([1]NKC!$E$10,H4212,0):'[1]NKC'!$E$5007,0)+H4212)=16,"",MATCH($C$8,OFFSET([1]NKC!$E$10,H4212,0):'[1]NKC'!$E$5007,0)+H4212))</f>
        <v/>
      </c>
    </row>
    <row r="4214" spans="1:8" s="52" customFormat="1" ht="14.25" hidden="1">
      <c r="A4214" s="45" t="str">
        <f ca="1">IF($H4214="","",INDEX([1]NKC!$A$10:$A$5007,$H4214))</f>
        <v/>
      </c>
      <c r="B4214" s="46" t="str">
        <f ca="1">IF($H4214="","",INDEX([1]NKC!$B$10:$B$5007,$H4214))</f>
        <v/>
      </c>
      <c r="C4214" s="47" t="str">
        <f ca="1">IF($H4214="","",INDEX([1]NKC!$C$10:$C$5007,$H4214))</f>
        <v/>
      </c>
      <c r="D4214" s="48" t="str">
        <f ca="1">IF(IF($H4214="","",INDEX([1]NKC!$D$10:$D$5007,$H4214))=$C$8,IF($H4214="","",INDEX([1]NKC!$E$10:$E$5007,$H4214)),IF($H4214="","",INDEX([1]NKC!$D$10:$D$5007,$H4214)))</f>
        <v/>
      </c>
      <c r="E4214" s="49" t="str">
        <f ca="1">IF(IF($H4214="","",INDEX([1]NKC!$E$10:$E$5007,$H4214))=$C$8,"",IF($H4214="","",INDEX([1]NKC!$F$10:$F$5007,$H4214)))</f>
        <v/>
      </c>
      <c r="F4214" s="55" t="str">
        <f ca="1">IF(IF($H4214="","",INDEX([1]NKC!$D$10:$D$5007,$H4214))=$C$8,"",IF($H4214="","",INDEX([1]NKC!$F$10:$F$5007,$H4214)))</f>
        <v/>
      </c>
      <c r="G4214" s="50">
        <f ca="1">IF(SUM(E4214:F4214)=0,0,$G$11+SUM(E$12:$E4214)-SUM(F$12:$F4214))</f>
        <v>0</v>
      </c>
      <c r="H4214" s="51" t="str">
        <f ca="1">IF(IF(TYPE(MATCH($C$8,OFFSET([1]NKC!$D$10,H4213,0):'[1]NKC'!$D$5007,0)+H4213)=16,"",MATCH($C$8,OFFSET([1]NKC!$D$10,H4213,0):'[1]NKC'!$D$5007,0)+H4213)&lt;IF(TYPE(MATCH($C$8,OFFSET([1]NKC!$E$10,H4213,0):'[1]NKC'!$E$5007,0)+H4213)=16,"",MATCH($C$8,OFFSET([1]NKC!$E$10,H4213,0):'[1]NKC'!$E$5007,0)+H4213),IF(TYPE(MATCH($C$8,OFFSET([1]NKC!$D$10,H4213,0):'[1]NKC'!$D$5007,0)+H4213)=16,"",MATCH($C$8,OFFSET([1]NKC!$D$10,H4213,0):'[1]NKC'!$D$5007,0)+H4213),IF(TYPE(MATCH($C$8,OFFSET([1]NKC!$E$10,H4213,0):'[1]NKC'!$E$5007,0)+H4213)=16,"",MATCH($C$8,OFFSET([1]NKC!$E$10,H4213,0):'[1]NKC'!$E$5007,0)+H4213))</f>
        <v/>
      </c>
    </row>
    <row r="4215" spans="1:8" s="52" customFormat="1" ht="14.25" hidden="1">
      <c r="A4215" s="45" t="str">
        <f ca="1">IF($H4215="","",INDEX([1]NKC!$A$10:$A$5007,$H4215))</f>
        <v/>
      </c>
      <c r="B4215" s="46" t="str">
        <f ca="1">IF($H4215="","",INDEX([1]NKC!$B$10:$B$5007,$H4215))</f>
        <v/>
      </c>
      <c r="C4215" s="47" t="str">
        <f ca="1">IF($H4215="","",INDEX([1]NKC!$C$10:$C$5007,$H4215))</f>
        <v/>
      </c>
      <c r="D4215" s="48" t="str">
        <f ca="1">IF(IF($H4215="","",INDEX([1]NKC!$D$10:$D$5007,$H4215))=$C$8,IF($H4215="","",INDEX([1]NKC!$E$10:$E$5007,$H4215)),IF($H4215="","",INDEX([1]NKC!$D$10:$D$5007,$H4215)))</f>
        <v/>
      </c>
      <c r="E4215" s="49" t="str">
        <f ca="1">IF(IF($H4215="","",INDEX([1]NKC!$E$10:$E$5007,$H4215))=$C$8,"",IF($H4215="","",INDEX([1]NKC!$F$10:$F$5007,$H4215)))</f>
        <v/>
      </c>
      <c r="F4215" s="55" t="str">
        <f ca="1">IF(IF($H4215="","",INDEX([1]NKC!$D$10:$D$5007,$H4215))=$C$8,"",IF($H4215="","",INDEX([1]NKC!$F$10:$F$5007,$H4215)))</f>
        <v/>
      </c>
      <c r="G4215" s="50">
        <f ca="1">IF(SUM(E4215:F4215)=0,0,$G$11+SUM(E$12:$E4215)-SUM(F$12:$F4215))</f>
        <v>0</v>
      </c>
      <c r="H4215" s="51" t="str">
        <f ca="1">IF(IF(TYPE(MATCH($C$8,OFFSET([1]NKC!$D$10,H4214,0):'[1]NKC'!$D$5007,0)+H4214)=16,"",MATCH($C$8,OFFSET([1]NKC!$D$10,H4214,0):'[1]NKC'!$D$5007,0)+H4214)&lt;IF(TYPE(MATCH($C$8,OFFSET([1]NKC!$E$10,H4214,0):'[1]NKC'!$E$5007,0)+H4214)=16,"",MATCH($C$8,OFFSET([1]NKC!$E$10,H4214,0):'[1]NKC'!$E$5007,0)+H4214),IF(TYPE(MATCH($C$8,OFFSET([1]NKC!$D$10,H4214,0):'[1]NKC'!$D$5007,0)+H4214)=16,"",MATCH($C$8,OFFSET([1]NKC!$D$10,H4214,0):'[1]NKC'!$D$5007,0)+H4214),IF(TYPE(MATCH($C$8,OFFSET([1]NKC!$E$10,H4214,0):'[1]NKC'!$E$5007,0)+H4214)=16,"",MATCH($C$8,OFFSET([1]NKC!$E$10,H4214,0):'[1]NKC'!$E$5007,0)+H4214))</f>
        <v/>
      </c>
    </row>
    <row r="4216" spans="1:8" s="52" customFormat="1" ht="14.25" hidden="1">
      <c r="A4216" s="45" t="str">
        <f ca="1">IF($H4216="","",INDEX([1]NKC!$A$10:$A$5007,$H4216))</f>
        <v/>
      </c>
      <c r="B4216" s="46" t="str">
        <f ca="1">IF($H4216="","",INDEX([1]NKC!$B$10:$B$5007,$H4216))</f>
        <v/>
      </c>
      <c r="C4216" s="47" t="str">
        <f ca="1">IF($H4216="","",INDEX([1]NKC!$C$10:$C$5007,$H4216))</f>
        <v/>
      </c>
      <c r="D4216" s="48" t="str">
        <f ca="1">IF(IF($H4216="","",INDEX([1]NKC!$D$10:$D$5007,$H4216))=$C$8,IF($H4216="","",INDEX([1]NKC!$E$10:$E$5007,$H4216)),IF($H4216="","",INDEX([1]NKC!$D$10:$D$5007,$H4216)))</f>
        <v/>
      </c>
      <c r="E4216" s="49" t="str">
        <f ca="1">IF(IF($H4216="","",INDEX([1]NKC!$E$10:$E$5007,$H4216))=$C$8,"",IF($H4216="","",INDEX([1]NKC!$F$10:$F$5007,$H4216)))</f>
        <v/>
      </c>
      <c r="F4216" s="55" t="str">
        <f ca="1">IF(IF($H4216="","",INDEX([1]NKC!$D$10:$D$5007,$H4216))=$C$8,"",IF($H4216="","",INDEX([1]NKC!$F$10:$F$5007,$H4216)))</f>
        <v/>
      </c>
      <c r="G4216" s="50">
        <f ca="1">IF(SUM(E4216:F4216)=0,0,$G$11+SUM(E$12:$E4216)-SUM(F$12:$F4216))</f>
        <v>0</v>
      </c>
      <c r="H4216" s="51" t="str">
        <f ca="1">IF(IF(TYPE(MATCH($C$8,OFFSET([1]NKC!$D$10,H4215,0):'[1]NKC'!$D$5007,0)+H4215)=16,"",MATCH($C$8,OFFSET([1]NKC!$D$10,H4215,0):'[1]NKC'!$D$5007,0)+H4215)&lt;IF(TYPE(MATCH($C$8,OFFSET([1]NKC!$E$10,H4215,0):'[1]NKC'!$E$5007,0)+H4215)=16,"",MATCH($C$8,OFFSET([1]NKC!$E$10,H4215,0):'[1]NKC'!$E$5007,0)+H4215),IF(TYPE(MATCH($C$8,OFFSET([1]NKC!$D$10,H4215,0):'[1]NKC'!$D$5007,0)+H4215)=16,"",MATCH($C$8,OFFSET([1]NKC!$D$10,H4215,0):'[1]NKC'!$D$5007,0)+H4215),IF(TYPE(MATCH($C$8,OFFSET([1]NKC!$E$10,H4215,0):'[1]NKC'!$E$5007,0)+H4215)=16,"",MATCH($C$8,OFFSET([1]NKC!$E$10,H4215,0):'[1]NKC'!$E$5007,0)+H4215))</f>
        <v/>
      </c>
    </row>
    <row r="4217" spans="1:8" s="52" customFormat="1" ht="14.25" hidden="1">
      <c r="A4217" s="45" t="str">
        <f ca="1">IF($H4217="","",INDEX([1]NKC!$A$10:$A$5007,$H4217))</f>
        <v/>
      </c>
      <c r="B4217" s="46" t="str">
        <f ca="1">IF($H4217="","",INDEX([1]NKC!$B$10:$B$5007,$H4217))</f>
        <v/>
      </c>
      <c r="C4217" s="47" t="str">
        <f ca="1">IF($H4217="","",INDEX([1]NKC!$C$10:$C$5007,$H4217))</f>
        <v/>
      </c>
      <c r="D4217" s="48" t="str">
        <f ca="1">IF(IF($H4217="","",INDEX([1]NKC!$D$10:$D$5007,$H4217))=$C$8,IF($H4217="","",INDEX([1]NKC!$E$10:$E$5007,$H4217)),IF($H4217="","",INDEX([1]NKC!$D$10:$D$5007,$H4217)))</f>
        <v/>
      </c>
      <c r="E4217" s="49" t="str">
        <f ca="1">IF(IF($H4217="","",INDEX([1]NKC!$E$10:$E$5007,$H4217))=$C$8,"",IF($H4217="","",INDEX([1]NKC!$F$10:$F$5007,$H4217)))</f>
        <v/>
      </c>
      <c r="F4217" s="55" t="str">
        <f ca="1">IF(IF($H4217="","",INDEX([1]NKC!$D$10:$D$5007,$H4217))=$C$8,"",IF($H4217="","",INDEX([1]NKC!$F$10:$F$5007,$H4217)))</f>
        <v/>
      </c>
      <c r="G4217" s="50">
        <f ca="1">IF(SUM(E4217:F4217)=0,0,$G$11+SUM(E$12:$E4217)-SUM(F$12:$F4217))</f>
        <v>0</v>
      </c>
      <c r="H4217" s="51" t="str">
        <f ca="1">IF(IF(TYPE(MATCH($C$8,OFFSET([1]NKC!$D$10,H4216,0):'[1]NKC'!$D$5007,0)+H4216)=16,"",MATCH($C$8,OFFSET([1]NKC!$D$10,H4216,0):'[1]NKC'!$D$5007,0)+H4216)&lt;IF(TYPE(MATCH($C$8,OFFSET([1]NKC!$E$10,H4216,0):'[1]NKC'!$E$5007,0)+H4216)=16,"",MATCH($C$8,OFFSET([1]NKC!$E$10,H4216,0):'[1]NKC'!$E$5007,0)+H4216),IF(TYPE(MATCH($C$8,OFFSET([1]NKC!$D$10,H4216,0):'[1]NKC'!$D$5007,0)+H4216)=16,"",MATCH($C$8,OFFSET([1]NKC!$D$10,H4216,0):'[1]NKC'!$D$5007,0)+H4216),IF(TYPE(MATCH($C$8,OFFSET([1]NKC!$E$10,H4216,0):'[1]NKC'!$E$5007,0)+H4216)=16,"",MATCH($C$8,OFFSET([1]NKC!$E$10,H4216,0):'[1]NKC'!$E$5007,0)+H4216))</f>
        <v/>
      </c>
    </row>
    <row r="4218" spans="1:8" s="52" customFormat="1" ht="14.25" hidden="1">
      <c r="A4218" s="45" t="str">
        <f ca="1">IF($H4218="","",INDEX([1]NKC!$A$10:$A$5007,$H4218))</f>
        <v/>
      </c>
      <c r="B4218" s="46" t="str">
        <f ca="1">IF($H4218="","",INDEX([1]NKC!$B$10:$B$5007,$H4218))</f>
        <v/>
      </c>
      <c r="C4218" s="47" t="str">
        <f ca="1">IF($H4218="","",INDEX([1]NKC!$C$10:$C$5007,$H4218))</f>
        <v/>
      </c>
      <c r="D4218" s="48" t="str">
        <f ca="1">IF(IF($H4218="","",INDEX([1]NKC!$D$10:$D$5007,$H4218))=$C$8,IF($H4218="","",INDEX([1]NKC!$E$10:$E$5007,$H4218)),IF($H4218="","",INDEX([1]NKC!$D$10:$D$5007,$H4218)))</f>
        <v/>
      </c>
      <c r="E4218" s="49" t="str">
        <f ca="1">IF(IF($H4218="","",INDEX([1]NKC!$E$10:$E$5007,$H4218))=$C$8,"",IF($H4218="","",INDEX([1]NKC!$F$10:$F$5007,$H4218)))</f>
        <v/>
      </c>
      <c r="F4218" s="55" t="str">
        <f ca="1">IF(IF($H4218="","",INDEX([1]NKC!$D$10:$D$5007,$H4218))=$C$8,"",IF($H4218="","",INDEX([1]NKC!$F$10:$F$5007,$H4218)))</f>
        <v/>
      </c>
      <c r="G4218" s="50">
        <f ca="1">IF(SUM(E4218:F4218)=0,0,$G$11+SUM(E$12:$E4218)-SUM(F$12:$F4218))</f>
        <v>0</v>
      </c>
      <c r="H4218" s="51" t="str">
        <f ca="1">IF(IF(TYPE(MATCH($C$8,OFFSET([1]NKC!$D$10,H4217,0):'[1]NKC'!$D$5007,0)+H4217)=16,"",MATCH($C$8,OFFSET([1]NKC!$D$10,H4217,0):'[1]NKC'!$D$5007,0)+H4217)&lt;IF(TYPE(MATCH($C$8,OFFSET([1]NKC!$E$10,H4217,0):'[1]NKC'!$E$5007,0)+H4217)=16,"",MATCH($C$8,OFFSET([1]NKC!$E$10,H4217,0):'[1]NKC'!$E$5007,0)+H4217),IF(TYPE(MATCH($C$8,OFFSET([1]NKC!$D$10,H4217,0):'[1]NKC'!$D$5007,0)+H4217)=16,"",MATCH($C$8,OFFSET([1]NKC!$D$10,H4217,0):'[1]NKC'!$D$5007,0)+H4217),IF(TYPE(MATCH($C$8,OFFSET([1]NKC!$E$10,H4217,0):'[1]NKC'!$E$5007,0)+H4217)=16,"",MATCH($C$8,OFFSET([1]NKC!$E$10,H4217,0):'[1]NKC'!$E$5007,0)+H4217))</f>
        <v/>
      </c>
    </row>
    <row r="4219" spans="1:8" s="52" customFormat="1" ht="14.25" hidden="1">
      <c r="A4219" s="45" t="str">
        <f ca="1">IF($H4219="","",INDEX([1]NKC!$A$10:$A$5007,$H4219))</f>
        <v/>
      </c>
      <c r="B4219" s="46" t="str">
        <f ca="1">IF($H4219="","",INDEX([1]NKC!$B$10:$B$5007,$H4219))</f>
        <v/>
      </c>
      <c r="C4219" s="47" t="str">
        <f ca="1">IF($H4219="","",INDEX([1]NKC!$C$10:$C$5007,$H4219))</f>
        <v/>
      </c>
      <c r="D4219" s="48" t="str">
        <f ca="1">IF(IF($H4219="","",INDEX([1]NKC!$D$10:$D$5007,$H4219))=$C$8,IF($H4219="","",INDEX([1]NKC!$E$10:$E$5007,$H4219)),IF($H4219="","",INDEX([1]NKC!$D$10:$D$5007,$H4219)))</f>
        <v/>
      </c>
      <c r="E4219" s="49" t="str">
        <f ca="1">IF(IF($H4219="","",INDEX([1]NKC!$E$10:$E$5007,$H4219))=$C$8,"",IF($H4219="","",INDEX([1]NKC!$F$10:$F$5007,$H4219)))</f>
        <v/>
      </c>
      <c r="F4219" s="55" t="str">
        <f ca="1">IF(IF($H4219="","",INDEX([1]NKC!$D$10:$D$5007,$H4219))=$C$8,"",IF($H4219="","",INDEX([1]NKC!$F$10:$F$5007,$H4219)))</f>
        <v/>
      </c>
      <c r="G4219" s="50">
        <f ca="1">IF(SUM(E4219:F4219)=0,0,$G$11+SUM(E$12:$E4219)-SUM(F$12:$F4219))</f>
        <v>0</v>
      </c>
      <c r="H4219" s="51" t="str">
        <f ca="1">IF(IF(TYPE(MATCH($C$8,OFFSET([1]NKC!$D$10,H4218,0):'[1]NKC'!$D$5007,0)+H4218)=16,"",MATCH($C$8,OFFSET([1]NKC!$D$10,H4218,0):'[1]NKC'!$D$5007,0)+H4218)&lt;IF(TYPE(MATCH($C$8,OFFSET([1]NKC!$E$10,H4218,0):'[1]NKC'!$E$5007,0)+H4218)=16,"",MATCH($C$8,OFFSET([1]NKC!$E$10,H4218,0):'[1]NKC'!$E$5007,0)+H4218),IF(TYPE(MATCH($C$8,OFFSET([1]NKC!$D$10,H4218,0):'[1]NKC'!$D$5007,0)+H4218)=16,"",MATCH($C$8,OFFSET([1]NKC!$D$10,H4218,0):'[1]NKC'!$D$5007,0)+H4218),IF(TYPE(MATCH($C$8,OFFSET([1]NKC!$E$10,H4218,0):'[1]NKC'!$E$5007,0)+H4218)=16,"",MATCH($C$8,OFFSET([1]NKC!$E$10,H4218,0):'[1]NKC'!$E$5007,0)+H4218))</f>
        <v/>
      </c>
    </row>
    <row r="4220" spans="1:8" s="52" customFormat="1" ht="14.25" hidden="1">
      <c r="A4220" s="45" t="str">
        <f ca="1">IF($H4220="","",INDEX([1]NKC!$A$10:$A$5007,$H4220))</f>
        <v/>
      </c>
      <c r="B4220" s="46" t="str">
        <f ca="1">IF($H4220="","",INDEX([1]NKC!$B$10:$B$5007,$H4220))</f>
        <v/>
      </c>
      <c r="C4220" s="47" t="str">
        <f ca="1">IF($H4220="","",INDEX([1]NKC!$C$10:$C$5007,$H4220))</f>
        <v/>
      </c>
      <c r="D4220" s="48" t="str">
        <f ca="1">IF(IF($H4220="","",INDEX([1]NKC!$D$10:$D$5007,$H4220))=$C$8,IF($H4220="","",INDEX([1]NKC!$E$10:$E$5007,$H4220)),IF($H4220="","",INDEX([1]NKC!$D$10:$D$5007,$H4220)))</f>
        <v/>
      </c>
      <c r="E4220" s="49" t="str">
        <f ca="1">IF(IF($H4220="","",INDEX([1]NKC!$E$10:$E$5007,$H4220))=$C$8,"",IF($H4220="","",INDEX([1]NKC!$F$10:$F$5007,$H4220)))</f>
        <v/>
      </c>
      <c r="F4220" s="55" t="str">
        <f ca="1">IF(IF($H4220="","",INDEX([1]NKC!$D$10:$D$5007,$H4220))=$C$8,"",IF($H4220="","",INDEX([1]NKC!$F$10:$F$5007,$H4220)))</f>
        <v/>
      </c>
      <c r="G4220" s="50">
        <f ca="1">IF(SUM(E4220:F4220)=0,0,$G$11+SUM(E$12:$E4220)-SUM(F$12:$F4220))</f>
        <v>0</v>
      </c>
      <c r="H4220" s="51" t="str">
        <f ca="1">IF(IF(TYPE(MATCH($C$8,OFFSET([1]NKC!$D$10,H4219,0):'[1]NKC'!$D$5007,0)+H4219)=16,"",MATCH($C$8,OFFSET([1]NKC!$D$10,H4219,0):'[1]NKC'!$D$5007,0)+H4219)&lt;IF(TYPE(MATCH($C$8,OFFSET([1]NKC!$E$10,H4219,0):'[1]NKC'!$E$5007,0)+H4219)=16,"",MATCH($C$8,OFFSET([1]NKC!$E$10,H4219,0):'[1]NKC'!$E$5007,0)+H4219),IF(TYPE(MATCH($C$8,OFFSET([1]NKC!$D$10,H4219,0):'[1]NKC'!$D$5007,0)+H4219)=16,"",MATCH($C$8,OFFSET([1]NKC!$D$10,H4219,0):'[1]NKC'!$D$5007,0)+H4219),IF(TYPE(MATCH($C$8,OFFSET([1]NKC!$E$10,H4219,0):'[1]NKC'!$E$5007,0)+H4219)=16,"",MATCH($C$8,OFFSET([1]NKC!$E$10,H4219,0):'[1]NKC'!$E$5007,0)+H4219))</f>
        <v/>
      </c>
    </row>
    <row r="4221" spans="1:8" s="52" customFormat="1" ht="14.25" hidden="1">
      <c r="A4221" s="45" t="str">
        <f ca="1">IF($H4221="","",INDEX([1]NKC!$A$10:$A$5007,$H4221))</f>
        <v/>
      </c>
      <c r="B4221" s="46" t="str">
        <f ca="1">IF($H4221="","",INDEX([1]NKC!$B$10:$B$5007,$H4221))</f>
        <v/>
      </c>
      <c r="C4221" s="47" t="str">
        <f ca="1">IF($H4221="","",INDEX([1]NKC!$C$10:$C$5007,$H4221))</f>
        <v/>
      </c>
      <c r="D4221" s="48" t="str">
        <f ca="1">IF(IF($H4221="","",INDEX([1]NKC!$D$10:$D$5007,$H4221))=$C$8,IF($H4221="","",INDEX([1]NKC!$E$10:$E$5007,$H4221)),IF($H4221="","",INDEX([1]NKC!$D$10:$D$5007,$H4221)))</f>
        <v/>
      </c>
      <c r="E4221" s="49" t="str">
        <f ca="1">IF(IF($H4221="","",INDEX([1]NKC!$E$10:$E$5007,$H4221))=$C$8,"",IF($H4221="","",INDEX([1]NKC!$F$10:$F$5007,$H4221)))</f>
        <v/>
      </c>
      <c r="F4221" s="55" t="str">
        <f ca="1">IF(IF($H4221="","",INDEX([1]NKC!$D$10:$D$5007,$H4221))=$C$8,"",IF($H4221="","",INDEX([1]NKC!$F$10:$F$5007,$H4221)))</f>
        <v/>
      </c>
      <c r="G4221" s="50">
        <f ca="1">IF(SUM(E4221:F4221)=0,0,$G$11+SUM(E$12:$E4221)-SUM(F$12:$F4221))</f>
        <v>0</v>
      </c>
      <c r="H4221" s="51" t="str">
        <f ca="1">IF(IF(TYPE(MATCH($C$8,OFFSET([1]NKC!$D$10,H4220,0):'[1]NKC'!$D$5007,0)+H4220)=16,"",MATCH($C$8,OFFSET([1]NKC!$D$10,H4220,0):'[1]NKC'!$D$5007,0)+H4220)&lt;IF(TYPE(MATCH($C$8,OFFSET([1]NKC!$E$10,H4220,0):'[1]NKC'!$E$5007,0)+H4220)=16,"",MATCH($C$8,OFFSET([1]NKC!$E$10,H4220,0):'[1]NKC'!$E$5007,0)+H4220),IF(TYPE(MATCH($C$8,OFFSET([1]NKC!$D$10,H4220,0):'[1]NKC'!$D$5007,0)+H4220)=16,"",MATCH($C$8,OFFSET([1]NKC!$D$10,H4220,0):'[1]NKC'!$D$5007,0)+H4220),IF(TYPE(MATCH($C$8,OFFSET([1]NKC!$E$10,H4220,0):'[1]NKC'!$E$5007,0)+H4220)=16,"",MATCH($C$8,OFFSET([1]NKC!$E$10,H4220,0):'[1]NKC'!$E$5007,0)+H4220))</f>
        <v/>
      </c>
    </row>
    <row r="4222" spans="1:8" s="52" customFormat="1" ht="14.25" hidden="1">
      <c r="A4222" s="45" t="str">
        <f ca="1">IF($H4222="","",INDEX([1]NKC!$A$10:$A$5007,$H4222))</f>
        <v/>
      </c>
      <c r="B4222" s="46" t="str">
        <f ca="1">IF($H4222="","",INDEX([1]NKC!$B$10:$B$5007,$H4222))</f>
        <v/>
      </c>
      <c r="C4222" s="47" t="str">
        <f ca="1">IF($H4222="","",INDEX([1]NKC!$C$10:$C$5007,$H4222))</f>
        <v/>
      </c>
      <c r="D4222" s="48" t="str">
        <f ca="1">IF(IF($H4222="","",INDEX([1]NKC!$D$10:$D$5007,$H4222))=$C$8,IF($H4222="","",INDEX([1]NKC!$E$10:$E$5007,$H4222)),IF($H4222="","",INDEX([1]NKC!$D$10:$D$5007,$H4222)))</f>
        <v/>
      </c>
      <c r="E4222" s="49" t="str">
        <f ca="1">IF(IF($H4222="","",INDEX([1]NKC!$E$10:$E$5007,$H4222))=$C$8,"",IF($H4222="","",INDEX([1]NKC!$F$10:$F$5007,$H4222)))</f>
        <v/>
      </c>
      <c r="F4222" s="55" t="str">
        <f ca="1">IF(IF($H4222="","",INDEX([1]NKC!$D$10:$D$5007,$H4222))=$C$8,"",IF($H4222="","",INDEX([1]NKC!$F$10:$F$5007,$H4222)))</f>
        <v/>
      </c>
      <c r="G4222" s="50">
        <f ca="1">IF(SUM(E4222:F4222)=0,0,$G$11+SUM(E$12:$E4222)-SUM(F$12:$F4222))</f>
        <v>0</v>
      </c>
      <c r="H4222" s="51" t="str">
        <f ca="1">IF(IF(TYPE(MATCH($C$8,OFFSET([1]NKC!$D$10,H4221,0):'[1]NKC'!$D$5007,0)+H4221)=16,"",MATCH($C$8,OFFSET([1]NKC!$D$10,H4221,0):'[1]NKC'!$D$5007,0)+H4221)&lt;IF(TYPE(MATCH($C$8,OFFSET([1]NKC!$E$10,H4221,0):'[1]NKC'!$E$5007,0)+H4221)=16,"",MATCH($C$8,OFFSET([1]NKC!$E$10,H4221,0):'[1]NKC'!$E$5007,0)+H4221),IF(TYPE(MATCH($C$8,OFFSET([1]NKC!$D$10,H4221,0):'[1]NKC'!$D$5007,0)+H4221)=16,"",MATCH($C$8,OFFSET([1]NKC!$D$10,H4221,0):'[1]NKC'!$D$5007,0)+H4221),IF(TYPE(MATCH($C$8,OFFSET([1]NKC!$E$10,H4221,0):'[1]NKC'!$E$5007,0)+H4221)=16,"",MATCH($C$8,OFFSET([1]NKC!$E$10,H4221,0):'[1]NKC'!$E$5007,0)+H4221))</f>
        <v/>
      </c>
    </row>
    <row r="4223" spans="1:8" s="52" customFormat="1" ht="14.25" hidden="1">
      <c r="A4223" s="45" t="str">
        <f ca="1">IF($H4223="","",INDEX([1]NKC!$A$10:$A$5007,$H4223))</f>
        <v/>
      </c>
      <c r="B4223" s="46" t="str">
        <f ca="1">IF($H4223="","",INDEX([1]NKC!$B$10:$B$5007,$H4223))</f>
        <v/>
      </c>
      <c r="C4223" s="47" t="str">
        <f ca="1">IF($H4223="","",INDEX([1]NKC!$C$10:$C$5007,$H4223))</f>
        <v/>
      </c>
      <c r="D4223" s="48" t="str">
        <f ca="1">IF(IF($H4223="","",INDEX([1]NKC!$D$10:$D$5007,$H4223))=$C$8,IF($H4223="","",INDEX([1]NKC!$E$10:$E$5007,$H4223)),IF($H4223="","",INDEX([1]NKC!$D$10:$D$5007,$H4223)))</f>
        <v/>
      </c>
      <c r="E4223" s="49" t="str">
        <f ca="1">IF(IF($H4223="","",INDEX([1]NKC!$E$10:$E$5007,$H4223))=$C$8,"",IF($H4223="","",INDEX([1]NKC!$F$10:$F$5007,$H4223)))</f>
        <v/>
      </c>
      <c r="F4223" s="55" t="str">
        <f ca="1">IF(IF($H4223="","",INDEX([1]NKC!$D$10:$D$5007,$H4223))=$C$8,"",IF($H4223="","",INDEX([1]NKC!$F$10:$F$5007,$H4223)))</f>
        <v/>
      </c>
      <c r="G4223" s="50">
        <f ca="1">IF(SUM(E4223:F4223)=0,0,$G$11+SUM(E$12:$E4223)-SUM(F$12:$F4223))</f>
        <v>0</v>
      </c>
      <c r="H4223" s="51" t="str">
        <f ca="1">IF(IF(TYPE(MATCH($C$8,OFFSET([1]NKC!$D$10,H4222,0):'[1]NKC'!$D$5007,0)+H4222)=16,"",MATCH($C$8,OFFSET([1]NKC!$D$10,H4222,0):'[1]NKC'!$D$5007,0)+H4222)&lt;IF(TYPE(MATCH($C$8,OFFSET([1]NKC!$E$10,H4222,0):'[1]NKC'!$E$5007,0)+H4222)=16,"",MATCH($C$8,OFFSET([1]NKC!$E$10,H4222,0):'[1]NKC'!$E$5007,0)+H4222),IF(TYPE(MATCH($C$8,OFFSET([1]NKC!$D$10,H4222,0):'[1]NKC'!$D$5007,0)+H4222)=16,"",MATCH($C$8,OFFSET([1]NKC!$D$10,H4222,0):'[1]NKC'!$D$5007,0)+H4222),IF(TYPE(MATCH($C$8,OFFSET([1]NKC!$E$10,H4222,0):'[1]NKC'!$E$5007,0)+H4222)=16,"",MATCH($C$8,OFFSET([1]NKC!$E$10,H4222,0):'[1]NKC'!$E$5007,0)+H4222))</f>
        <v/>
      </c>
    </row>
    <row r="4224" spans="1:8" s="52" customFormat="1" ht="14.25" hidden="1">
      <c r="A4224" s="45" t="str">
        <f ca="1">IF($H4224="","",INDEX([1]NKC!$A$10:$A$5007,$H4224))</f>
        <v/>
      </c>
      <c r="B4224" s="46" t="str">
        <f ca="1">IF($H4224="","",INDEX([1]NKC!$B$10:$B$5007,$H4224))</f>
        <v/>
      </c>
      <c r="C4224" s="47" t="str">
        <f ca="1">IF($H4224="","",INDEX([1]NKC!$C$10:$C$5007,$H4224))</f>
        <v/>
      </c>
      <c r="D4224" s="48" t="str">
        <f ca="1">IF(IF($H4224="","",INDEX([1]NKC!$D$10:$D$5007,$H4224))=$C$8,IF($H4224="","",INDEX([1]NKC!$E$10:$E$5007,$H4224)),IF($H4224="","",INDEX([1]NKC!$D$10:$D$5007,$H4224)))</f>
        <v/>
      </c>
      <c r="E4224" s="49" t="str">
        <f ca="1">IF(IF($H4224="","",INDEX([1]NKC!$E$10:$E$5007,$H4224))=$C$8,"",IF($H4224="","",INDEX([1]NKC!$F$10:$F$5007,$H4224)))</f>
        <v/>
      </c>
      <c r="F4224" s="55" t="str">
        <f ca="1">IF(IF($H4224="","",INDEX([1]NKC!$D$10:$D$5007,$H4224))=$C$8,"",IF($H4224="","",INDEX([1]NKC!$F$10:$F$5007,$H4224)))</f>
        <v/>
      </c>
      <c r="G4224" s="50">
        <f ca="1">IF(SUM(E4224:F4224)=0,0,$G$11+SUM(E$12:$E4224)-SUM(F$12:$F4224))</f>
        <v>0</v>
      </c>
      <c r="H4224" s="51" t="str">
        <f ca="1">IF(IF(TYPE(MATCH($C$8,OFFSET([1]NKC!$D$10,H4223,0):'[1]NKC'!$D$5007,0)+H4223)=16,"",MATCH($C$8,OFFSET([1]NKC!$D$10,H4223,0):'[1]NKC'!$D$5007,0)+H4223)&lt;IF(TYPE(MATCH($C$8,OFFSET([1]NKC!$E$10,H4223,0):'[1]NKC'!$E$5007,0)+H4223)=16,"",MATCH($C$8,OFFSET([1]NKC!$E$10,H4223,0):'[1]NKC'!$E$5007,0)+H4223),IF(TYPE(MATCH($C$8,OFFSET([1]NKC!$D$10,H4223,0):'[1]NKC'!$D$5007,0)+H4223)=16,"",MATCH($C$8,OFFSET([1]NKC!$D$10,H4223,0):'[1]NKC'!$D$5007,0)+H4223),IF(TYPE(MATCH($C$8,OFFSET([1]NKC!$E$10,H4223,0):'[1]NKC'!$E$5007,0)+H4223)=16,"",MATCH($C$8,OFFSET([1]NKC!$E$10,H4223,0):'[1]NKC'!$E$5007,0)+H4223))</f>
        <v/>
      </c>
    </row>
    <row r="4225" spans="1:8" s="52" customFormat="1" ht="14.25" hidden="1">
      <c r="A4225" s="45" t="str">
        <f ca="1">IF($H4225="","",INDEX([1]NKC!$A$10:$A$5007,$H4225))</f>
        <v/>
      </c>
      <c r="B4225" s="46" t="str">
        <f ca="1">IF($H4225="","",INDEX([1]NKC!$B$10:$B$5007,$H4225))</f>
        <v/>
      </c>
      <c r="C4225" s="47" t="str">
        <f ca="1">IF($H4225="","",INDEX([1]NKC!$C$10:$C$5007,$H4225))</f>
        <v/>
      </c>
      <c r="D4225" s="48" t="str">
        <f ca="1">IF(IF($H4225="","",INDEX([1]NKC!$D$10:$D$5007,$H4225))=$C$8,IF($H4225="","",INDEX([1]NKC!$E$10:$E$5007,$H4225)),IF($H4225="","",INDEX([1]NKC!$D$10:$D$5007,$H4225)))</f>
        <v/>
      </c>
      <c r="E4225" s="49" t="str">
        <f ca="1">IF(IF($H4225="","",INDEX([1]NKC!$E$10:$E$5007,$H4225))=$C$8,"",IF($H4225="","",INDEX([1]NKC!$F$10:$F$5007,$H4225)))</f>
        <v/>
      </c>
      <c r="F4225" s="55" t="str">
        <f ca="1">IF(IF($H4225="","",INDEX([1]NKC!$D$10:$D$5007,$H4225))=$C$8,"",IF($H4225="","",INDEX([1]NKC!$F$10:$F$5007,$H4225)))</f>
        <v/>
      </c>
      <c r="G4225" s="50">
        <f ca="1">IF(SUM(E4225:F4225)=0,0,$G$11+SUM(E$12:$E4225)-SUM(F$12:$F4225))</f>
        <v>0</v>
      </c>
      <c r="H4225" s="51" t="str">
        <f ca="1">IF(IF(TYPE(MATCH($C$8,OFFSET([1]NKC!$D$10,H4224,0):'[1]NKC'!$D$5007,0)+H4224)=16,"",MATCH($C$8,OFFSET([1]NKC!$D$10,H4224,0):'[1]NKC'!$D$5007,0)+H4224)&lt;IF(TYPE(MATCH($C$8,OFFSET([1]NKC!$E$10,H4224,0):'[1]NKC'!$E$5007,0)+H4224)=16,"",MATCH($C$8,OFFSET([1]NKC!$E$10,H4224,0):'[1]NKC'!$E$5007,0)+H4224),IF(TYPE(MATCH($C$8,OFFSET([1]NKC!$D$10,H4224,0):'[1]NKC'!$D$5007,0)+H4224)=16,"",MATCH($C$8,OFFSET([1]NKC!$D$10,H4224,0):'[1]NKC'!$D$5007,0)+H4224),IF(TYPE(MATCH($C$8,OFFSET([1]NKC!$E$10,H4224,0):'[1]NKC'!$E$5007,0)+H4224)=16,"",MATCH($C$8,OFFSET([1]NKC!$E$10,H4224,0):'[1]NKC'!$E$5007,0)+H4224))</f>
        <v/>
      </c>
    </row>
    <row r="4226" spans="1:8" s="52" customFormat="1" ht="14.25" hidden="1">
      <c r="A4226" s="45" t="str">
        <f ca="1">IF($H4226="","",INDEX([1]NKC!$A$10:$A$5007,$H4226))</f>
        <v/>
      </c>
      <c r="B4226" s="46" t="str">
        <f ca="1">IF($H4226="","",INDEX([1]NKC!$B$10:$B$5007,$H4226))</f>
        <v/>
      </c>
      <c r="C4226" s="47" t="str">
        <f ca="1">IF($H4226="","",INDEX([1]NKC!$C$10:$C$5007,$H4226))</f>
        <v/>
      </c>
      <c r="D4226" s="48" t="str">
        <f ca="1">IF(IF($H4226="","",INDEX([1]NKC!$D$10:$D$5007,$H4226))=$C$8,IF($H4226="","",INDEX([1]NKC!$E$10:$E$5007,$H4226)),IF($H4226="","",INDEX([1]NKC!$D$10:$D$5007,$H4226)))</f>
        <v/>
      </c>
      <c r="E4226" s="49" t="str">
        <f ca="1">IF(IF($H4226="","",INDEX([1]NKC!$E$10:$E$5007,$H4226))=$C$8,"",IF($H4226="","",INDEX([1]NKC!$F$10:$F$5007,$H4226)))</f>
        <v/>
      </c>
      <c r="F4226" s="55" t="str">
        <f ca="1">IF(IF($H4226="","",INDEX([1]NKC!$D$10:$D$5007,$H4226))=$C$8,"",IF($H4226="","",INDEX([1]NKC!$F$10:$F$5007,$H4226)))</f>
        <v/>
      </c>
      <c r="G4226" s="50">
        <f ca="1">IF(SUM(E4226:F4226)=0,0,$G$11+SUM(E$12:$E4226)-SUM(F$12:$F4226))</f>
        <v>0</v>
      </c>
      <c r="H4226" s="51" t="str">
        <f ca="1">IF(IF(TYPE(MATCH($C$8,OFFSET([1]NKC!$D$10,H4225,0):'[1]NKC'!$D$5007,0)+H4225)=16,"",MATCH($C$8,OFFSET([1]NKC!$D$10,H4225,0):'[1]NKC'!$D$5007,0)+H4225)&lt;IF(TYPE(MATCH($C$8,OFFSET([1]NKC!$E$10,H4225,0):'[1]NKC'!$E$5007,0)+H4225)=16,"",MATCH($C$8,OFFSET([1]NKC!$E$10,H4225,0):'[1]NKC'!$E$5007,0)+H4225),IF(TYPE(MATCH($C$8,OFFSET([1]NKC!$D$10,H4225,0):'[1]NKC'!$D$5007,0)+H4225)=16,"",MATCH($C$8,OFFSET([1]NKC!$D$10,H4225,0):'[1]NKC'!$D$5007,0)+H4225),IF(TYPE(MATCH($C$8,OFFSET([1]NKC!$E$10,H4225,0):'[1]NKC'!$E$5007,0)+H4225)=16,"",MATCH($C$8,OFFSET([1]NKC!$E$10,H4225,0):'[1]NKC'!$E$5007,0)+H4225))</f>
        <v/>
      </c>
    </row>
    <row r="4227" spans="1:8" s="52" customFormat="1" ht="14.25" hidden="1">
      <c r="A4227" s="45" t="str">
        <f ca="1">IF($H4227="","",INDEX([1]NKC!$A$10:$A$5007,$H4227))</f>
        <v/>
      </c>
      <c r="B4227" s="46" t="str">
        <f ca="1">IF($H4227="","",INDEX([1]NKC!$B$10:$B$5007,$H4227))</f>
        <v/>
      </c>
      <c r="C4227" s="47" t="str">
        <f ca="1">IF($H4227="","",INDEX([1]NKC!$C$10:$C$5007,$H4227))</f>
        <v/>
      </c>
      <c r="D4227" s="48" t="str">
        <f ca="1">IF(IF($H4227="","",INDEX([1]NKC!$D$10:$D$5007,$H4227))=$C$8,IF($H4227="","",INDEX([1]NKC!$E$10:$E$5007,$H4227)),IF($H4227="","",INDEX([1]NKC!$D$10:$D$5007,$H4227)))</f>
        <v/>
      </c>
      <c r="E4227" s="49" t="str">
        <f ca="1">IF(IF($H4227="","",INDEX([1]NKC!$E$10:$E$5007,$H4227))=$C$8,"",IF($H4227="","",INDEX([1]NKC!$F$10:$F$5007,$H4227)))</f>
        <v/>
      </c>
      <c r="F4227" s="55" t="str">
        <f ca="1">IF(IF($H4227="","",INDEX([1]NKC!$D$10:$D$5007,$H4227))=$C$8,"",IF($H4227="","",INDEX([1]NKC!$F$10:$F$5007,$H4227)))</f>
        <v/>
      </c>
      <c r="G4227" s="50">
        <f ca="1">IF(SUM(E4227:F4227)=0,0,$G$11+SUM(E$12:$E4227)-SUM(F$12:$F4227))</f>
        <v>0</v>
      </c>
      <c r="H4227" s="51" t="str">
        <f ca="1">IF(IF(TYPE(MATCH($C$8,OFFSET([1]NKC!$D$10,H4226,0):'[1]NKC'!$D$5007,0)+H4226)=16,"",MATCH($C$8,OFFSET([1]NKC!$D$10,H4226,0):'[1]NKC'!$D$5007,0)+H4226)&lt;IF(TYPE(MATCH($C$8,OFFSET([1]NKC!$E$10,H4226,0):'[1]NKC'!$E$5007,0)+H4226)=16,"",MATCH($C$8,OFFSET([1]NKC!$E$10,H4226,0):'[1]NKC'!$E$5007,0)+H4226),IF(TYPE(MATCH($C$8,OFFSET([1]NKC!$D$10,H4226,0):'[1]NKC'!$D$5007,0)+H4226)=16,"",MATCH($C$8,OFFSET([1]NKC!$D$10,H4226,0):'[1]NKC'!$D$5007,0)+H4226),IF(TYPE(MATCH($C$8,OFFSET([1]NKC!$E$10,H4226,0):'[1]NKC'!$E$5007,0)+H4226)=16,"",MATCH($C$8,OFFSET([1]NKC!$E$10,H4226,0):'[1]NKC'!$E$5007,0)+H4226))</f>
        <v/>
      </c>
    </row>
    <row r="4228" spans="1:8" s="52" customFormat="1" ht="14.25" hidden="1">
      <c r="A4228" s="45" t="str">
        <f ca="1">IF($H4228="","",INDEX([1]NKC!$A$10:$A$5007,$H4228))</f>
        <v/>
      </c>
      <c r="B4228" s="46" t="str">
        <f ca="1">IF($H4228="","",INDEX([1]NKC!$B$10:$B$5007,$H4228))</f>
        <v/>
      </c>
      <c r="C4228" s="47" t="str">
        <f ca="1">IF($H4228="","",INDEX([1]NKC!$C$10:$C$5007,$H4228))</f>
        <v/>
      </c>
      <c r="D4228" s="48" t="str">
        <f ca="1">IF(IF($H4228="","",INDEX([1]NKC!$D$10:$D$5007,$H4228))=$C$8,IF($H4228="","",INDEX([1]NKC!$E$10:$E$5007,$H4228)),IF($H4228="","",INDEX([1]NKC!$D$10:$D$5007,$H4228)))</f>
        <v/>
      </c>
      <c r="E4228" s="49" t="str">
        <f ca="1">IF(IF($H4228="","",INDEX([1]NKC!$E$10:$E$5007,$H4228))=$C$8,"",IF($H4228="","",INDEX([1]NKC!$F$10:$F$5007,$H4228)))</f>
        <v/>
      </c>
      <c r="F4228" s="55" t="str">
        <f ca="1">IF(IF($H4228="","",INDEX([1]NKC!$D$10:$D$5007,$H4228))=$C$8,"",IF($H4228="","",INDEX([1]NKC!$F$10:$F$5007,$H4228)))</f>
        <v/>
      </c>
      <c r="G4228" s="50">
        <f ca="1">IF(SUM(E4228:F4228)=0,0,$G$11+SUM(E$12:$E4228)-SUM(F$12:$F4228))</f>
        <v>0</v>
      </c>
      <c r="H4228" s="51" t="str">
        <f ca="1">IF(IF(TYPE(MATCH($C$8,OFFSET([1]NKC!$D$10,H4227,0):'[1]NKC'!$D$5007,0)+H4227)=16,"",MATCH($C$8,OFFSET([1]NKC!$D$10,H4227,0):'[1]NKC'!$D$5007,0)+H4227)&lt;IF(TYPE(MATCH($C$8,OFFSET([1]NKC!$E$10,H4227,0):'[1]NKC'!$E$5007,0)+H4227)=16,"",MATCH($C$8,OFFSET([1]NKC!$E$10,H4227,0):'[1]NKC'!$E$5007,0)+H4227),IF(TYPE(MATCH($C$8,OFFSET([1]NKC!$D$10,H4227,0):'[1]NKC'!$D$5007,0)+H4227)=16,"",MATCH($C$8,OFFSET([1]NKC!$D$10,H4227,0):'[1]NKC'!$D$5007,0)+H4227),IF(TYPE(MATCH($C$8,OFFSET([1]NKC!$E$10,H4227,0):'[1]NKC'!$E$5007,0)+H4227)=16,"",MATCH($C$8,OFFSET([1]NKC!$E$10,H4227,0):'[1]NKC'!$E$5007,0)+H4227))</f>
        <v/>
      </c>
    </row>
    <row r="4229" spans="1:8" s="52" customFormat="1" ht="14.25" hidden="1">
      <c r="A4229" s="45" t="str">
        <f ca="1">IF($H4229="","",INDEX([1]NKC!$A$10:$A$5007,$H4229))</f>
        <v/>
      </c>
      <c r="B4229" s="46" t="str">
        <f ca="1">IF($H4229="","",INDEX([1]NKC!$B$10:$B$5007,$H4229))</f>
        <v/>
      </c>
      <c r="C4229" s="47" t="str">
        <f ca="1">IF($H4229="","",INDEX([1]NKC!$C$10:$C$5007,$H4229))</f>
        <v/>
      </c>
      <c r="D4229" s="48" t="str">
        <f ca="1">IF(IF($H4229="","",INDEX([1]NKC!$D$10:$D$5007,$H4229))=$C$8,IF($H4229="","",INDEX([1]NKC!$E$10:$E$5007,$H4229)),IF($H4229="","",INDEX([1]NKC!$D$10:$D$5007,$H4229)))</f>
        <v/>
      </c>
      <c r="E4229" s="49" t="str">
        <f ca="1">IF(IF($H4229="","",INDEX([1]NKC!$E$10:$E$5007,$H4229))=$C$8,"",IF($H4229="","",INDEX([1]NKC!$F$10:$F$5007,$H4229)))</f>
        <v/>
      </c>
      <c r="F4229" s="55" t="str">
        <f ca="1">IF(IF($H4229="","",INDEX([1]NKC!$D$10:$D$5007,$H4229))=$C$8,"",IF($H4229="","",INDEX([1]NKC!$F$10:$F$5007,$H4229)))</f>
        <v/>
      </c>
      <c r="G4229" s="50">
        <f ca="1">IF(SUM(E4229:F4229)=0,0,$G$11+SUM(E$12:$E4229)-SUM(F$12:$F4229))</f>
        <v>0</v>
      </c>
      <c r="H4229" s="51" t="str">
        <f ca="1">IF(IF(TYPE(MATCH($C$8,OFFSET([1]NKC!$D$10,H4228,0):'[1]NKC'!$D$5007,0)+H4228)=16,"",MATCH($C$8,OFFSET([1]NKC!$D$10,H4228,0):'[1]NKC'!$D$5007,0)+H4228)&lt;IF(TYPE(MATCH($C$8,OFFSET([1]NKC!$E$10,H4228,0):'[1]NKC'!$E$5007,0)+H4228)=16,"",MATCH($C$8,OFFSET([1]NKC!$E$10,H4228,0):'[1]NKC'!$E$5007,0)+H4228),IF(TYPE(MATCH($C$8,OFFSET([1]NKC!$D$10,H4228,0):'[1]NKC'!$D$5007,0)+H4228)=16,"",MATCH($C$8,OFFSET([1]NKC!$D$10,H4228,0):'[1]NKC'!$D$5007,0)+H4228),IF(TYPE(MATCH($C$8,OFFSET([1]NKC!$E$10,H4228,0):'[1]NKC'!$E$5007,0)+H4228)=16,"",MATCH($C$8,OFFSET([1]NKC!$E$10,H4228,0):'[1]NKC'!$E$5007,0)+H4228))</f>
        <v/>
      </c>
    </row>
    <row r="4230" spans="1:8" s="52" customFormat="1" ht="14.25" hidden="1">
      <c r="A4230" s="45" t="str">
        <f ca="1">IF($H4230="","",INDEX([1]NKC!$A$10:$A$5007,$H4230))</f>
        <v/>
      </c>
      <c r="B4230" s="46" t="str">
        <f ca="1">IF($H4230="","",INDEX([1]NKC!$B$10:$B$5007,$H4230))</f>
        <v/>
      </c>
      <c r="C4230" s="47" t="str">
        <f ca="1">IF($H4230="","",INDEX([1]NKC!$C$10:$C$5007,$H4230))</f>
        <v/>
      </c>
      <c r="D4230" s="48" t="str">
        <f ca="1">IF(IF($H4230="","",INDEX([1]NKC!$D$10:$D$5007,$H4230))=$C$8,IF($H4230="","",INDEX([1]NKC!$E$10:$E$5007,$H4230)),IF($H4230="","",INDEX([1]NKC!$D$10:$D$5007,$H4230)))</f>
        <v/>
      </c>
      <c r="E4230" s="49" t="str">
        <f ca="1">IF(IF($H4230="","",INDEX([1]NKC!$E$10:$E$5007,$H4230))=$C$8,"",IF($H4230="","",INDEX([1]NKC!$F$10:$F$5007,$H4230)))</f>
        <v/>
      </c>
      <c r="F4230" s="55" t="str">
        <f ca="1">IF(IF($H4230="","",INDEX([1]NKC!$D$10:$D$5007,$H4230))=$C$8,"",IF($H4230="","",INDEX([1]NKC!$F$10:$F$5007,$H4230)))</f>
        <v/>
      </c>
      <c r="G4230" s="50">
        <f ca="1">IF(SUM(E4230:F4230)=0,0,$G$11+SUM(E$12:$E4230)-SUM(F$12:$F4230))</f>
        <v>0</v>
      </c>
      <c r="H4230" s="51" t="str">
        <f ca="1">IF(IF(TYPE(MATCH($C$8,OFFSET([1]NKC!$D$10,H4229,0):'[1]NKC'!$D$5007,0)+H4229)=16,"",MATCH($C$8,OFFSET([1]NKC!$D$10,H4229,0):'[1]NKC'!$D$5007,0)+H4229)&lt;IF(TYPE(MATCH($C$8,OFFSET([1]NKC!$E$10,H4229,0):'[1]NKC'!$E$5007,0)+H4229)=16,"",MATCH($C$8,OFFSET([1]NKC!$E$10,H4229,0):'[1]NKC'!$E$5007,0)+H4229),IF(TYPE(MATCH($C$8,OFFSET([1]NKC!$D$10,H4229,0):'[1]NKC'!$D$5007,0)+H4229)=16,"",MATCH($C$8,OFFSET([1]NKC!$D$10,H4229,0):'[1]NKC'!$D$5007,0)+H4229),IF(TYPE(MATCH($C$8,OFFSET([1]NKC!$E$10,H4229,0):'[1]NKC'!$E$5007,0)+H4229)=16,"",MATCH($C$8,OFFSET([1]NKC!$E$10,H4229,0):'[1]NKC'!$E$5007,0)+H4229))</f>
        <v/>
      </c>
    </row>
    <row r="4231" spans="1:8" s="52" customFormat="1" ht="14.25" hidden="1">
      <c r="A4231" s="45" t="str">
        <f ca="1">IF($H4231="","",INDEX([1]NKC!$A$10:$A$5007,$H4231))</f>
        <v/>
      </c>
      <c r="B4231" s="46" t="str">
        <f ca="1">IF($H4231="","",INDEX([1]NKC!$B$10:$B$5007,$H4231))</f>
        <v/>
      </c>
      <c r="C4231" s="47" t="str">
        <f ca="1">IF($H4231="","",INDEX([1]NKC!$C$10:$C$5007,$H4231))</f>
        <v/>
      </c>
      <c r="D4231" s="48" t="str">
        <f ca="1">IF(IF($H4231="","",INDEX([1]NKC!$D$10:$D$5007,$H4231))=$C$8,IF($H4231="","",INDEX([1]NKC!$E$10:$E$5007,$H4231)),IF($H4231="","",INDEX([1]NKC!$D$10:$D$5007,$H4231)))</f>
        <v/>
      </c>
      <c r="E4231" s="49" t="str">
        <f ca="1">IF(IF($H4231="","",INDEX([1]NKC!$E$10:$E$5007,$H4231))=$C$8,"",IF($H4231="","",INDEX([1]NKC!$F$10:$F$5007,$H4231)))</f>
        <v/>
      </c>
      <c r="F4231" s="55" t="str">
        <f ca="1">IF(IF($H4231="","",INDEX([1]NKC!$D$10:$D$5007,$H4231))=$C$8,"",IF($H4231="","",INDEX([1]NKC!$F$10:$F$5007,$H4231)))</f>
        <v/>
      </c>
      <c r="G4231" s="50">
        <f ca="1">IF(SUM(E4231:F4231)=0,0,$G$11+SUM(E$12:$E4231)-SUM(F$12:$F4231))</f>
        <v>0</v>
      </c>
      <c r="H4231" s="51" t="str">
        <f ca="1">IF(IF(TYPE(MATCH($C$8,OFFSET([1]NKC!$D$10,H4230,0):'[1]NKC'!$D$5007,0)+H4230)=16,"",MATCH($C$8,OFFSET([1]NKC!$D$10,H4230,0):'[1]NKC'!$D$5007,0)+H4230)&lt;IF(TYPE(MATCH($C$8,OFFSET([1]NKC!$E$10,H4230,0):'[1]NKC'!$E$5007,0)+H4230)=16,"",MATCH($C$8,OFFSET([1]NKC!$E$10,H4230,0):'[1]NKC'!$E$5007,0)+H4230),IF(TYPE(MATCH($C$8,OFFSET([1]NKC!$D$10,H4230,0):'[1]NKC'!$D$5007,0)+H4230)=16,"",MATCH($C$8,OFFSET([1]NKC!$D$10,H4230,0):'[1]NKC'!$D$5007,0)+H4230),IF(TYPE(MATCH($C$8,OFFSET([1]NKC!$E$10,H4230,0):'[1]NKC'!$E$5007,0)+H4230)=16,"",MATCH($C$8,OFFSET([1]NKC!$E$10,H4230,0):'[1]NKC'!$E$5007,0)+H4230))</f>
        <v/>
      </c>
    </row>
    <row r="4232" spans="1:8" s="52" customFormat="1" ht="14.25" hidden="1">
      <c r="A4232" s="45" t="str">
        <f ca="1">IF($H4232="","",INDEX([1]NKC!$A$10:$A$5007,$H4232))</f>
        <v/>
      </c>
      <c r="B4232" s="46" t="str">
        <f ca="1">IF($H4232="","",INDEX([1]NKC!$B$10:$B$5007,$H4232))</f>
        <v/>
      </c>
      <c r="C4232" s="47" t="str">
        <f ca="1">IF($H4232="","",INDEX([1]NKC!$C$10:$C$5007,$H4232))</f>
        <v/>
      </c>
      <c r="D4232" s="48" t="str">
        <f ca="1">IF(IF($H4232="","",INDEX([1]NKC!$D$10:$D$5007,$H4232))=$C$8,IF($H4232="","",INDEX([1]NKC!$E$10:$E$5007,$H4232)),IF($H4232="","",INDEX([1]NKC!$D$10:$D$5007,$H4232)))</f>
        <v/>
      </c>
      <c r="E4232" s="49" t="str">
        <f ca="1">IF(IF($H4232="","",INDEX([1]NKC!$E$10:$E$5007,$H4232))=$C$8,"",IF($H4232="","",INDEX([1]NKC!$F$10:$F$5007,$H4232)))</f>
        <v/>
      </c>
      <c r="F4232" s="55" t="str">
        <f ca="1">IF(IF($H4232="","",INDEX([1]NKC!$D$10:$D$5007,$H4232))=$C$8,"",IF($H4232="","",INDEX([1]NKC!$F$10:$F$5007,$H4232)))</f>
        <v/>
      </c>
      <c r="G4232" s="50">
        <f ca="1">IF(SUM(E4232:F4232)=0,0,$G$11+SUM(E$12:$E4232)-SUM(F$12:$F4232))</f>
        <v>0</v>
      </c>
      <c r="H4232" s="51" t="str">
        <f ca="1">IF(IF(TYPE(MATCH($C$8,OFFSET([1]NKC!$D$10,H4231,0):'[1]NKC'!$D$5007,0)+H4231)=16,"",MATCH($C$8,OFFSET([1]NKC!$D$10,H4231,0):'[1]NKC'!$D$5007,0)+H4231)&lt;IF(TYPE(MATCH($C$8,OFFSET([1]NKC!$E$10,H4231,0):'[1]NKC'!$E$5007,0)+H4231)=16,"",MATCH($C$8,OFFSET([1]NKC!$E$10,H4231,0):'[1]NKC'!$E$5007,0)+H4231),IF(TYPE(MATCH($C$8,OFFSET([1]NKC!$D$10,H4231,0):'[1]NKC'!$D$5007,0)+H4231)=16,"",MATCH($C$8,OFFSET([1]NKC!$D$10,H4231,0):'[1]NKC'!$D$5007,0)+H4231),IF(TYPE(MATCH($C$8,OFFSET([1]NKC!$E$10,H4231,0):'[1]NKC'!$E$5007,0)+H4231)=16,"",MATCH($C$8,OFFSET([1]NKC!$E$10,H4231,0):'[1]NKC'!$E$5007,0)+H4231))</f>
        <v/>
      </c>
    </row>
    <row r="4233" spans="1:8" s="52" customFormat="1" ht="14.25" hidden="1">
      <c r="A4233" s="45" t="str">
        <f ca="1">IF($H4233="","",INDEX([1]NKC!$A$10:$A$5007,$H4233))</f>
        <v/>
      </c>
      <c r="B4233" s="46" t="str">
        <f ca="1">IF($H4233="","",INDEX([1]NKC!$B$10:$B$5007,$H4233))</f>
        <v/>
      </c>
      <c r="C4233" s="47" t="str">
        <f ca="1">IF($H4233="","",INDEX([1]NKC!$C$10:$C$5007,$H4233))</f>
        <v/>
      </c>
      <c r="D4233" s="48" t="str">
        <f ca="1">IF(IF($H4233="","",INDEX([1]NKC!$D$10:$D$5007,$H4233))=$C$8,IF($H4233="","",INDEX([1]NKC!$E$10:$E$5007,$H4233)),IF($H4233="","",INDEX([1]NKC!$D$10:$D$5007,$H4233)))</f>
        <v/>
      </c>
      <c r="E4233" s="49" t="str">
        <f ca="1">IF(IF($H4233="","",INDEX([1]NKC!$E$10:$E$5007,$H4233))=$C$8,"",IF($H4233="","",INDEX([1]NKC!$F$10:$F$5007,$H4233)))</f>
        <v/>
      </c>
      <c r="F4233" s="55" t="str">
        <f ca="1">IF(IF($H4233="","",INDEX([1]NKC!$D$10:$D$5007,$H4233))=$C$8,"",IF($H4233="","",INDEX([1]NKC!$F$10:$F$5007,$H4233)))</f>
        <v/>
      </c>
      <c r="G4233" s="50">
        <f ca="1">IF(SUM(E4233:F4233)=0,0,$G$11+SUM(E$12:$E4233)-SUM(F$12:$F4233))</f>
        <v>0</v>
      </c>
      <c r="H4233" s="51" t="str">
        <f ca="1">IF(IF(TYPE(MATCH($C$8,OFFSET([1]NKC!$D$10,H4232,0):'[1]NKC'!$D$5007,0)+H4232)=16,"",MATCH($C$8,OFFSET([1]NKC!$D$10,H4232,0):'[1]NKC'!$D$5007,0)+H4232)&lt;IF(TYPE(MATCH($C$8,OFFSET([1]NKC!$E$10,H4232,0):'[1]NKC'!$E$5007,0)+H4232)=16,"",MATCH($C$8,OFFSET([1]NKC!$E$10,H4232,0):'[1]NKC'!$E$5007,0)+H4232),IF(TYPE(MATCH($C$8,OFFSET([1]NKC!$D$10,H4232,0):'[1]NKC'!$D$5007,0)+H4232)=16,"",MATCH($C$8,OFFSET([1]NKC!$D$10,H4232,0):'[1]NKC'!$D$5007,0)+H4232),IF(TYPE(MATCH($C$8,OFFSET([1]NKC!$E$10,H4232,0):'[1]NKC'!$E$5007,0)+H4232)=16,"",MATCH($C$8,OFFSET([1]NKC!$E$10,H4232,0):'[1]NKC'!$E$5007,0)+H4232))</f>
        <v/>
      </c>
    </row>
    <row r="4234" spans="1:8" s="52" customFormat="1" ht="14.25" hidden="1">
      <c r="A4234" s="45" t="str">
        <f ca="1">IF($H4234="","",INDEX([1]NKC!$A$10:$A$5007,$H4234))</f>
        <v/>
      </c>
      <c r="B4234" s="46" t="str">
        <f ca="1">IF($H4234="","",INDEX([1]NKC!$B$10:$B$5007,$H4234))</f>
        <v/>
      </c>
      <c r="C4234" s="47" t="str">
        <f ca="1">IF($H4234="","",INDEX([1]NKC!$C$10:$C$5007,$H4234))</f>
        <v/>
      </c>
      <c r="D4234" s="48" t="str">
        <f ca="1">IF(IF($H4234="","",INDEX([1]NKC!$D$10:$D$5007,$H4234))=$C$8,IF($H4234="","",INDEX([1]NKC!$E$10:$E$5007,$H4234)),IF($H4234="","",INDEX([1]NKC!$D$10:$D$5007,$H4234)))</f>
        <v/>
      </c>
      <c r="E4234" s="49" t="str">
        <f ca="1">IF(IF($H4234="","",INDEX([1]NKC!$E$10:$E$5007,$H4234))=$C$8,"",IF($H4234="","",INDEX([1]NKC!$F$10:$F$5007,$H4234)))</f>
        <v/>
      </c>
      <c r="F4234" s="55" t="str">
        <f ca="1">IF(IF($H4234="","",INDEX([1]NKC!$D$10:$D$5007,$H4234))=$C$8,"",IF($H4234="","",INDEX([1]NKC!$F$10:$F$5007,$H4234)))</f>
        <v/>
      </c>
      <c r="G4234" s="50">
        <f ca="1">IF(SUM(E4234:F4234)=0,0,$G$11+SUM(E$12:$E4234)-SUM(F$12:$F4234))</f>
        <v>0</v>
      </c>
      <c r="H4234" s="51" t="str">
        <f ca="1">IF(IF(TYPE(MATCH($C$8,OFFSET([1]NKC!$D$10,H4233,0):'[1]NKC'!$D$5007,0)+H4233)=16,"",MATCH($C$8,OFFSET([1]NKC!$D$10,H4233,0):'[1]NKC'!$D$5007,0)+H4233)&lt;IF(TYPE(MATCH($C$8,OFFSET([1]NKC!$E$10,H4233,0):'[1]NKC'!$E$5007,0)+H4233)=16,"",MATCH($C$8,OFFSET([1]NKC!$E$10,H4233,0):'[1]NKC'!$E$5007,0)+H4233),IF(TYPE(MATCH($C$8,OFFSET([1]NKC!$D$10,H4233,0):'[1]NKC'!$D$5007,0)+H4233)=16,"",MATCH($C$8,OFFSET([1]NKC!$D$10,H4233,0):'[1]NKC'!$D$5007,0)+H4233),IF(TYPE(MATCH($C$8,OFFSET([1]NKC!$E$10,H4233,0):'[1]NKC'!$E$5007,0)+H4233)=16,"",MATCH($C$8,OFFSET([1]NKC!$E$10,H4233,0):'[1]NKC'!$E$5007,0)+H4233))</f>
        <v/>
      </c>
    </row>
    <row r="4235" spans="1:8" s="52" customFormat="1" ht="14.25" hidden="1">
      <c r="A4235" s="45" t="str">
        <f ca="1">IF($H4235="","",INDEX([1]NKC!$A$10:$A$5007,$H4235))</f>
        <v/>
      </c>
      <c r="B4235" s="46" t="str">
        <f ca="1">IF($H4235="","",INDEX([1]NKC!$B$10:$B$5007,$H4235))</f>
        <v/>
      </c>
      <c r="C4235" s="47" t="str">
        <f ca="1">IF($H4235="","",INDEX([1]NKC!$C$10:$C$5007,$H4235))</f>
        <v/>
      </c>
      <c r="D4235" s="48" t="str">
        <f ca="1">IF(IF($H4235="","",INDEX([1]NKC!$D$10:$D$5007,$H4235))=$C$8,IF($H4235="","",INDEX([1]NKC!$E$10:$E$5007,$H4235)),IF($H4235="","",INDEX([1]NKC!$D$10:$D$5007,$H4235)))</f>
        <v/>
      </c>
      <c r="E4235" s="49" t="str">
        <f ca="1">IF(IF($H4235="","",INDEX([1]NKC!$E$10:$E$5007,$H4235))=$C$8,"",IF($H4235="","",INDEX([1]NKC!$F$10:$F$5007,$H4235)))</f>
        <v/>
      </c>
      <c r="F4235" s="55" t="str">
        <f ca="1">IF(IF($H4235="","",INDEX([1]NKC!$D$10:$D$5007,$H4235))=$C$8,"",IF($H4235="","",INDEX([1]NKC!$F$10:$F$5007,$H4235)))</f>
        <v/>
      </c>
      <c r="G4235" s="50">
        <f ca="1">IF(SUM(E4235:F4235)=0,0,$G$11+SUM(E$12:$E4235)-SUM(F$12:$F4235))</f>
        <v>0</v>
      </c>
      <c r="H4235" s="51" t="str">
        <f ca="1">IF(IF(TYPE(MATCH($C$8,OFFSET([1]NKC!$D$10,H4234,0):'[1]NKC'!$D$5007,0)+H4234)=16,"",MATCH($C$8,OFFSET([1]NKC!$D$10,H4234,0):'[1]NKC'!$D$5007,0)+H4234)&lt;IF(TYPE(MATCH($C$8,OFFSET([1]NKC!$E$10,H4234,0):'[1]NKC'!$E$5007,0)+H4234)=16,"",MATCH($C$8,OFFSET([1]NKC!$E$10,H4234,0):'[1]NKC'!$E$5007,0)+H4234),IF(TYPE(MATCH($C$8,OFFSET([1]NKC!$D$10,H4234,0):'[1]NKC'!$D$5007,0)+H4234)=16,"",MATCH($C$8,OFFSET([1]NKC!$D$10,H4234,0):'[1]NKC'!$D$5007,0)+H4234),IF(TYPE(MATCH($C$8,OFFSET([1]NKC!$E$10,H4234,0):'[1]NKC'!$E$5007,0)+H4234)=16,"",MATCH($C$8,OFFSET([1]NKC!$E$10,H4234,0):'[1]NKC'!$E$5007,0)+H4234))</f>
        <v/>
      </c>
    </row>
    <row r="4236" spans="1:8" s="52" customFormat="1" ht="14.25" hidden="1">
      <c r="A4236" s="45" t="str">
        <f ca="1">IF($H4236="","",INDEX([1]NKC!$A$10:$A$5007,$H4236))</f>
        <v/>
      </c>
      <c r="B4236" s="46" t="str">
        <f ca="1">IF($H4236="","",INDEX([1]NKC!$B$10:$B$5007,$H4236))</f>
        <v/>
      </c>
      <c r="C4236" s="47" t="str">
        <f ca="1">IF($H4236="","",INDEX([1]NKC!$C$10:$C$5007,$H4236))</f>
        <v/>
      </c>
      <c r="D4236" s="48" t="str">
        <f ca="1">IF(IF($H4236="","",INDEX([1]NKC!$D$10:$D$5007,$H4236))=$C$8,IF($H4236="","",INDEX([1]NKC!$E$10:$E$5007,$H4236)),IF($H4236="","",INDEX([1]NKC!$D$10:$D$5007,$H4236)))</f>
        <v/>
      </c>
      <c r="E4236" s="49" t="str">
        <f ca="1">IF(IF($H4236="","",INDEX([1]NKC!$E$10:$E$5007,$H4236))=$C$8,"",IF($H4236="","",INDEX([1]NKC!$F$10:$F$5007,$H4236)))</f>
        <v/>
      </c>
      <c r="F4236" s="55" t="str">
        <f ca="1">IF(IF($H4236="","",INDEX([1]NKC!$D$10:$D$5007,$H4236))=$C$8,"",IF($H4236="","",INDEX([1]NKC!$F$10:$F$5007,$H4236)))</f>
        <v/>
      </c>
      <c r="G4236" s="50">
        <f ca="1">IF(SUM(E4236:F4236)=0,0,$G$11+SUM(E$12:$E4236)-SUM(F$12:$F4236))</f>
        <v>0</v>
      </c>
      <c r="H4236" s="51" t="str">
        <f ca="1">IF(IF(TYPE(MATCH($C$8,OFFSET([1]NKC!$D$10,H4235,0):'[1]NKC'!$D$5007,0)+H4235)=16,"",MATCH($C$8,OFFSET([1]NKC!$D$10,H4235,0):'[1]NKC'!$D$5007,0)+H4235)&lt;IF(TYPE(MATCH($C$8,OFFSET([1]NKC!$E$10,H4235,0):'[1]NKC'!$E$5007,0)+H4235)=16,"",MATCH($C$8,OFFSET([1]NKC!$E$10,H4235,0):'[1]NKC'!$E$5007,0)+H4235),IF(TYPE(MATCH($C$8,OFFSET([1]NKC!$D$10,H4235,0):'[1]NKC'!$D$5007,0)+H4235)=16,"",MATCH($C$8,OFFSET([1]NKC!$D$10,H4235,0):'[1]NKC'!$D$5007,0)+H4235),IF(TYPE(MATCH($C$8,OFFSET([1]NKC!$E$10,H4235,0):'[1]NKC'!$E$5007,0)+H4235)=16,"",MATCH($C$8,OFFSET([1]NKC!$E$10,H4235,0):'[1]NKC'!$E$5007,0)+H4235))</f>
        <v/>
      </c>
    </row>
    <row r="4237" spans="1:8" s="52" customFormat="1" ht="14.25" hidden="1">
      <c r="A4237" s="45" t="str">
        <f ca="1">IF($H4237="","",INDEX([1]NKC!$A$10:$A$5007,$H4237))</f>
        <v/>
      </c>
      <c r="B4237" s="46" t="str">
        <f ca="1">IF($H4237="","",INDEX([1]NKC!$B$10:$B$5007,$H4237))</f>
        <v/>
      </c>
      <c r="C4237" s="47" t="str">
        <f ca="1">IF($H4237="","",INDEX([1]NKC!$C$10:$C$5007,$H4237))</f>
        <v/>
      </c>
      <c r="D4237" s="48" t="str">
        <f ca="1">IF(IF($H4237="","",INDEX([1]NKC!$D$10:$D$5007,$H4237))=$C$8,IF($H4237="","",INDEX([1]NKC!$E$10:$E$5007,$H4237)),IF($H4237="","",INDEX([1]NKC!$D$10:$D$5007,$H4237)))</f>
        <v/>
      </c>
      <c r="E4237" s="49" t="str">
        <f ca="1">IF(IF($H4237="","",INDEX([1]NKC!$E$10:$E$5007,$H4237))=$C$8,"",IF($H4237="","",INDEX([1]NKC!$F$10:$F$5007,$H4237)))</f>
        <v/>
      </c>
      <c r="F4237" s="55" t="str">
        <f ca="1">IF(IF($H4237="","",INDEX([1]NKC!$D$10:$D$5007,$H4237))=$C$8,"",IF($H4237="","",INDEX([1]NKC!$F$10:$F$5007,$H4237)))</f>
        <v/>
      </c>
      <c r="G4237" s="50">
        <f ca="1">IF(SUM(E4237:F4237)=0,0,$G$11+SUM(E$12:$E4237)-SUM(F$12:$F4237))</f>
        <v>0</v>
      </c>
      <c r="H4237" s="51" t="str">
        <f ca="1">IF(IF(TYPE(MATCH($C$8,OFFSET([1]NKC!$D$10,H4236,0):'[1]NKC'!$D$5007,0)+H4236)=16,"",MATCH($C$8,OFFSET([1]NKC!$D$10,H4236,0):'[1]NKC'!$D$5007,0)+H4236)&lt;IF(TYPE(MATCH($C$8,OFFSET([1]NKC!$E$10,H4236,0):'[1]NKC'!$E$5007,0)+H4236)=16,"",MATCH($C$8,OFFSET([1]NKC!$E$10,H4236,0):'[1]NKC'!$E$5007,0)+H4236),IF(TYPE(MATCH($C$8,OFFSET([1]NKC!$D$10,H4236,0):'[1]NKC'!$D$5007,0)+H4236)=16,"",MATCH($C$8,OFFSET([1]NKC!$D$10,H4236,0):'[1]NKC'!$D$5007,0)+H4236),IF(TYPE(MATCH($C$8,OFFSET([1]NKC!$E$10,H4236,0):'[1]NKC'!$E$5007,0)+H4236)=16,"",MATCH($C$8,OFFSET([1]NKC!$E$10,H4236,0):'[1]NKC'!$E$5007,0)+H4236))</f>
        <v/>
      </c>
    </row>
    <row r="4238" spans="1:8" s="52" customFormat="1" ht="14.25" hidden="1">
      <c r="A4238" s="45" t="str">
        <f ca="1">IF($H4238="","",INDEX([1]NKC!$A$10:$A$5007,$H4238))</f>
        <v/>
      </c>
      <c r="B4238" s="46" t="str">
        <f ca="1">IF($H4238="","",INDEX([1]NKC!$B$10:$B$5007,$H4238))</f>
        <v/>
      </c>
      <c r="C4238" s="47" t="str">
        <f ca="1">IF($H4238="","",INDEX([1]NKC!$C$10:$C$5007,$H4238))</f>
        <v/>
      </c>
      <c r="D4238" s="48" t="str">
        <f ca="1">IF(IF($H4238="","",INDEX([1]NKC!$D$10:$D$5007,$H4238))=$C$8,IF($H4238="","",INDEX([1]NKC!$E$10:$E$5007,$H4238)),IF($H4238="","",INDEX([1]NKC!$D$10:$D$5007,$H4238)))</f>
        <v/>
      </c>
      <c r="E4238" s="49" t="str">
        <f ca="1">IF(IF($H4238="","",INDEX([1]NKC!$E$10:$E$5007,$H4238))=$C$8,"",IF($H4238="","",INDEX([1]NKC!$F$10:$F$5007,$H4238)))</f>
        <v/>
      </c>
      <c r="F4238" s="55" t="str">
        <f ca="1">IF(IF($H4238="","",INDEX([1]NKC!$D$10:$D$5007,$H4238))=$C$8,"",IF($H4238="","",INDEX([1]NKC!$F$10:$F$5007,$H4238)))</f>
        <v/>
      </c>
      <c r="G4238" s="50">
        <f ca="1">IF(SUM(E4238:F4238)=0,0,$G$11+SUM(E$12:$E4238)-SUM(F$12:$F4238))</f>
        <v>0</v>
      </c>
      <c r="H4238" s="51" t="str">
        <f ca="1">IF(IF(TYPE(MATCH($C$8,OFFSET([1]NKC!$D$10,H4237,0):'[1]NKC'!$D$5007,0)+H4237)=16,"",MATCH($C$8,OFFSET([1]NKC!$D$10,H4237,0):'[1]NKC'!$D$5007,0)+H4237)&lt;IF(TYPE(MATCH($C$8,OFFSET([1]NKC!$E$10,H4237,0):'[1]NKC'!$E$5007,0)+H4237)=16,"",MATCH($C$8,OFFSET([1]NKC!$E$10,H4237,0):'[1]NKC'!$E$5007,0)+H4237),IF(TYPE(MATCH($C$8,OFFSET([1]NKC!$D$10,H4237,0):'[1]NKC'!$D$5007,0)+H4237)=16,"",MATCH($C$8,OFFSET([1]NKC!$D$10,H4237,0):'[1]NKC'!$D$5007,0)+H4237),IF(TYPE(MATCH($C$8,OFFSET([1]NKC!$E$10,H4237,0):'[1]NKC'!$E$5007,0)+H4237)=16,"",MATCH($C$8,OFFSET([1]NKC!$E$10,H4237,0):'[1]NKC'!$E$5007,0)+H4237))</f>
        <v/>
      </c>
    </row>
    <row r="4239" spans="1:8" s="52" customFormat="1" ht="14.25" hidden="1">
      <c r="A4239" s="45" t="str">
        <f ca="1">IF($H4239="","",INDEX([1]NKC!$A$10:$A$5007,$H4239))</f>
        <v/>
      </c>
      <c r="B4239" s="46" t="str">
        <f ca="1">IF($H4239="","",INDEX([1]NKC!$B$10:$B$5007,$H4239))</f>
        <v/>
      </c>
      <c r="C4239" s="47" t="str">
        <f ca="1">IF($H4239="","",INDEX([1]NKC!$C$10:$C$5007,$H4239))</f>
        <v/>
      </c>
      <c r="D4239" s="48" t="str">
        <f ca="1">IF(IF($H4239="","",INDEX([1]NKC!$D$10:$D$5007,$H4239))=$C$8,IF($H4239="","",INDEX([1]NKC!$E$10:$E$5007,$H4239)),IF($H4239="","",INDEX([1]NKC!$D$10:$D$5007,$H4239)))</f>
        <v/>
      </c>
      <c r="E4239" s="49" t="str">
        <f ca="1">IF(IF($H4239="","",INDEX([1]NKC!$E$10:$E$5007,$H4239))=$C$8,"",IF($H4239="","",INDEX([1]NKC!$F$10:$F$5007,$H4239)))</f>
        <v/>
      </c>
      <c r="F4239" s="55" t="str">
        <f ca="1">IF(IF($H4239="","",INDEX([1]NKC!$D$10:$D$5007,$H4239))=$C$8,"",IF($H4239="","",INDEX([1]NKC!$F$10:$F$5007,$H4239)))</f>
        <v/>
      </c>
      <c r="G4239" s="50">
        <f ca="1">IF(SUM(E4239:F4239)=0,0,$G$11+SUM(E$12:$E4239)-SUM(F$12:$F4239))</f>
        <v>0</v>
      </c>
      <c r="H4239" s="51" t="str">
        <f ca="1">IF(IF(TYPE(MATCH($C$8,OFFSET([1]NKC!$D$10,H4238,0):'[1]NKC'!$D$5007,0)+H4238)=16,"",MATCH($C$8,OFFSET([1]NKC!$D$10,H4238,0):'[1]NKC'!$D$5007,0)+H4238)&lt;IF(TYPE(MATCH($C$8,OFFSET([1]NKC!$E$10,H4238,0):'[1]NKC'!$E$5007,0)+H4238)=16,"",MATCH($C$8,OFFSET([1]NKC!$E$10,H4238,0):'[1]NKC'!$E$5007,0)+H4238),IF(TYPE(MATCH($C$8,OFFSET([1]NKC!$D$10,H4238,0):'[1]NKC'!$D$5007,0)+H4238)=16,"",MATCH($C$8,OFFSET([1]NKC!$D$10,H4238,0):'[1]NKC'!$D$5007,0)+H4238),IF(TYPE(MATCH($C$8,OFFSET([1]NKC!$E$10,H4238,0):'[1]NKC'!$E$5007,0)+H4238)=16,"",MATCH($C$8,OFFSET([1]NKC!$E$10,H4238,0):'[1]NKC'!$E$5007,0)+H4238))</f>
        <v/>
      </c>
    </row>
    <row r="4240" spans="1:8" s="52" customFormat="1" ht="14.25" hidden="1">
      <c r="A4240" s="45" t="str">
        <f ca="1">IF($H4240="","",INDEX([1]NKC!$A$10:$A$5007,$H4240))</f>
        <v/>
      </c>
      <c r="B4240" s="46" t="str">
        <f ca="1">IF($H4240="","",INDEX([1]NKC!$B$10:$B$5007,$H4240))</f>
        <v/>
      </c>
      <c r="C4240" s="47" t="str">
        <f ca="1">IF($H4240="","",INDEX([1]NKC!$C$10:$C$5007,$H4240))</f>
        <v/>
      </c>
      <c r="D4240" s="48" t="str">
        <f ca="1">IF(IF($H4240="","",INDEX([1]NKC!$D$10:$D$5007,$H4240))=$C$8,IF($H4240="","",INDEX([1]NKC!$E$10:$E$5007,$H4240)),IF($H4240="","",INDEX([1]NKC!$D$10:$D$5007,$H4240)))</f>
        <v/>
      </c>
      <c r="E4240" s="49" t="str">
        <f ca="1">IF(IF($H4240="","",INDEX([1]NKC!$E$10:$E$5007,$H4240))=$C$8,"",IF($H4240="","",INDEX([1]NKC!$F$10:$F$5007,$H4240)))</f>
        <v/>
      </c>
      <c r="F4240" s="55" t="str">
        <f ca="1">IF(IF($H4240="","",INDEX([1]NKC!$D$10:$D$5007,$H4240))=$C$8,"",IF($H4240="","",INDEX([1]NKC!$F$10:$F$5007,$H4240)))</f>
        <v/>
      </c>
      <c r="G4240" s="50">
        <f ca="1">IF(SUM(E4240:F4240)=0,0,$G$11+SUM(E$12:$E4240)-SUM(F$12:$F4240))</f>
        <v>0</v>
      </c>
      <c r="H4240" s="51" t="str">
        <f ca="1">IF(IF(TYPE(MATCH($C$8,OFFSET([1]NKC!$D$10,H4239,0):'[1]NKC'!$D$5007,0)+H4239)=16,"",MATCH($C$8,OFFSET([1]NKC!$D$10,H4239,0):'[1]NKC'!$D$5007,0)+H4239)&lt;IF(TYPE(MATCH($C$8,OFFSET([1]NKC!$E$10,H4239,0):'[1]NKC'!$E$5007,0)+H4239)=16,"",MATCH($C$8,OFFSET([1]NKC!$E$10,H4239,0):'[1]NKC'!$E$5007,0)+H4239),IF(TYPE(MATCH($C$8,OFFSET([1]NKC!$D$10,H4239,0):'[1]NKC'!$D$5007,0)+H4239)=16,"",MATCH($C$8,OFFSET([1]NKC!$D$10,H4239,0):'[1]NKC'!$D$5007,0)+H4239),IF(TYPE(MATCH($C$8,OFFSET([1]NKC!$E$10,H4239,0):'[1]NKC'!$E$5007,0)+H4239)=16,"",MATCH($C$8,OFFSET([1]NKC!$E$10,H4239,0):'[1]NKC'!$E$5007,0)+H4239))</f>
        <v/>
      </c>
    </row>
    <row r="4241" spans="1:8" s="52" customFormat="1" ht="14.25" hidden="1">
      <c r="A4241" s="45" t="str">
        <f ca="1">IF($H4241="","",INDEX([1]NKC!$A$10:$A$5007,$H4241))</f>
        <v/>
      </c>
      <c r="B4241" s="46" t="str">
        <f ca="1">IF($H4241="","",INDEX([1]NKC!$B$10:$B$5007,$H4241))</f>
        <v/>
      </c>
      <c r="C4241" s="47" t="str">
        <f ca="1">IF($H4241="","",INDEX([1]NKC!$C$10:$C$5007,$H4241))</f>
        <v/>
      </c>
      <c r="D4241" s="48" t="str">
        <f ca="1">IF(IF($H4241="","",INDEX([1]NKC!$D$10:$D$5007,$H4241))=$C$8,IF($H4241="","",INDEX([1]NKC!$E$10:$E$5007,$H4241)),IF($H4241="","",INDEX([1]NKC!$D$10:$D$5007,$H4241)))</f>
        <v/>
      </c>
      <c r="E4241" s="49" t="str">
        <f ca="1">IF(IF($H4241="","",INDEX([1]NKC!$E$10:$E$5007,$H4241))=$C$8,"",IF($H4241="","",INDEX([1]NKC!$F$10:$F$5007,$H4241)))</f>
        <v/>
      </c>
      <c r="F4241" s="55" t="str">
        <f ca="1">IF(IF($H4241="","",INDEX([1]NKC!$D$10:$D$5007,$H4241))=$C$8,"",IF($H4241="","",INDEX([1]NKC!$F$10:$F$5007,$H4241)))</f>
        <v/>
      </c>
      <c r="G4241" s="50">
        <f ca="1">IF(SUM(E4241:F4241)=0,0,$G$11+SUM(E$12:$E4241)-SUM(F$12:$F4241))</f>
        <v>0</v>
      </c>
      <c r="H4241" s="51" t="str">
        <f ca="1">IF(IF(TYPE(MATCH($C$8,OFFSET([1]NKC!$D$10,H4240,0):'[1]NKC'!$D$5007,0)+H4240)=16,"",MATCH($C$8,OFFSET([1]NKC!$D$10,H4240,0):'[1]NKC'!$D$5007,0)+H4240)&lt;IF(TYPE(MATCH($C$8,OFFSET([1]NKC!$E$10,H4240,0):'[1]NKC'!$E$5007,0)+H4240)=16,"",MATCH($C$8,OFFSET([1]NKC!$E$10,H4240,0):'[1]NKC'!$E$5007,0)+H4240),IF(TYPE(MATCH($C$8,OFFSET([1]NKC!$D$10,H4240,0):'[1]NKC'!$D$5007,0)+H4240)=16,"",MATCH($C$8,OFFSET([1]NKC!$D$10,H4240,0):'[1]NKC'!$D$5007,0)+H4240),IF(TYPE(MATCH($C$8,OFFSET([1]NKC!$E$10,H4240,0):'[1]NKC'!$E$5007,0)+H4240)=16,"",MATCH($C$8,OFFSET([1]NKC!$E$10,H4240,0):'[1]NKC'!$E$5007,0)+H4240))</f>
        <v/>
      </c>
    </row>
    <row r="4242" spans="1:8" s="52" customFormat="1" ht="14.25" hidden="1">
      <c r="A4242" s="45" t="str">
        <f ca="1">IF($H4242="","",INDEX([1]NKC!$A$10:$A$5007,$H4242))</f>
        <v/>
      </c>
      <c r="B4242" s="46" t="str">
        <f ca="1">IF($H4242="","",INDEX([1]NKC!$B$10:$B$5007,$H4242))</f>
        <v/>
      </c>
      <c r="C4242" s="47" t="str">
        <f ca="1">IF($H4242="","",INDEX([1]NKC!$C$10:$C$5007,$H4242))</f>
        <v/>
      </c>
      <c r="D4242" s="48" t="str">
        <f ca="1">IF(IF($H4242="","",INDEX([1]NKC!$D$10:$D$5007,$H4242))=$C$8,IF($H4242="","",INDEX([1]NKC!$E$10:$E$5007,$H4242)),IF($H4242="","",INDEX([1]NKC!$D$10:$D$5007,$H4242)))</f>
        <v/>
      </c>
      <c r="E4242" s="49" t="str">
        <f ca="1">IF(IF($H4242="","",INDEX([1]NKC!$E$10:$E$5007,$H4242))=$C$8,"",IF($H4242="","",INDEX([1]NKC!$F$10:$F$5007,$H4242)))</f>
        <v/>
      </c>
      <c r="F4242" s="55" t="str">
        <f ca="1">IF(IF($H4242="","",INDEX([1]NKC!$D$10:$D$5007,$H4242))=$C$8,"",IF($H4242="","",INDEX([1]NKC!$F$10:$F$5007,$H4242)))</f>
        <v/>
      </c>
      <c r="G4242" s="50">
        <f ca="1">IF(SUM(E4242:F4242)=0,0,$G$11+SUM(E$12:$E4242)-SUM(F$12:$F4242))</f>
        <v>0</v>
      </c>
      <c r="H4242" s="51" t="str">
        <f ca="1">IF(IF(TYPE(MATCH($C$8,OFFSET([1]NKC!$D$10,H4241,0):'[1]NKC'!$D$5007,0)+H4241)=16,"",MATCH($C$8,OFFSET([1]NKC!$D$10,H4241,0):'[1]NKC'!$D$5007,0)+H4241)&lt;IF(TYPE(MATCH($C$8,OFFSET([1]NKC!$E$10,H4241,0):'[1]NKC'!$E$5007,0)+H4241)=16,"",MATCH($C$8,OFFSET([1]NKC!$E$10,H4241,0):'[1]NKC'!$E$5007,0)+H4241),IF(TYPE(MATCH($C$8,OFFSET([1]NKC!$D$10,H4241,0):'[1]NKC'!$D$5007,0)+H4241)=16,"",MATCH($C$8,OFFSET([1]NKC!$D$10,H4241,0):'[1]NKC'!$D$5007,0)+H4241),IF(TYPE(MATCH($C$8,OFFSET([1]NKC!$E$10,H4241,0):'[1]NKC'!$E$5007,0)+H4241)=16,"",MATCH($C$8,OFFSET([1]NKC!$E$10,H4241,0):'[1]NKC'!$E$5007,0)+H4241))</f>
        <v/>
      </c>
    </row>
    <row r="4243" spans="1:8" s="52" customFormat="1" ht="14.25" hidden="1">
      <c r="A4243" s="45" t="str">
        <f ca="1">IF($H4243="","",INDEX([1]NKC!$A$10:$A$5007,$H4243))</f>
        <v/>
      </c>
      <c r="B4243" s="46" t="str">
        <f ca="1">IF($H4243="","",INDEX([1]NKC!$B$10:$B$5007,$H4243))</f>
        <v/>
      </c>
      <c r="C4243" s="47" t="str">
        <f ca="1">IF($H4243="","",INDEX([1]NKC!$C$10:$C$5007,$H4243))</f>
        <v/>
      </c>
      <c r="D4243" s="48" t="str">
        <f ca="1">IF(IF($H4243="","",INDEX([1]NKC!$D$10:$D$5007,$H4243))=$C$8,IF($H4243="","",INDEX([1]NKC!$E$10:$E$5007,$H4243)),IF($H4243="","",INDEX([1]NKC!$D$10:$D$5007,$H4243)))</f>
        <v/>
      </c>
      <c r="E4243" s="49" t="str">
        <f ca="1">IF(IF($H4243="","",INDEX([1]NKC!$E$10:$E$5007,$H4243))=$C$8,"",IF($H4243="","",INDEX([1]NKC!$F$10:$F$5007,$H4243)))</f>
        <v/>
      </c>
      <c r="F4243" s="55" t="str">
        <f ca="1">IF(IF($H4243="","",INDEX([1]NKC!$D$10:$D$5007,$H4243))=$C$8,"",IF($H4243="","",INDEX([1]NKC!$F$10:$F$5007,$H4243)))</f>
        <v/>
      </c>
      <c r="G4243" s="50">
        <f ca="1">IF(SUM(E4243:F4243)=0,0,$G$11+SUM(E$12:$E4243)-SUM(F$12:$F4243))</f>
        <v>0</v>
      </c>
      <c r="H4243" s="51" t="str">
        <f ca="1">IF(IF(TYPE(MATCH($C$8,OFFSET([1]NKC!$D$10,H4242,0):'[1]NKC'!$D$5007,0)+H4242)=16,"",MATCH($C$8,OFFSET([1]NKC!$D$10,H4242,0):'[1]NKC'!$D$5007,0)+H4242)&lt;IF(TYPE(MATCH($C$8,OFFSET([1]NKC!$E$10,H4242,0):'[1]NKC'!$E$5007,0)+H4242)=16,"",MATCH($C$8,OFFSET([1]NKC!$E$10,H4242,0):'[1]NKC'!$E$5007,0)+H4242),IF(TYPE(MATCH($C$8,OFFSET([1]NKC!$D$10,H4242,0):'[1]NKC'!$D$5007,0)+H4242)=16,"",MATCH($C$8,OFFSET([1]NKC!$D$10,H4242,0):'[1]NKC'!$D$5007,0)+H4242),IF(TYPE(MATCH($C$8,OFFSET([1]NKC!$E$10,H4242,0):'[1]NKC'!$E$5007,0)+H4242)=16,"",MATCH($C$8,OFFSET([1]NKC!$E$10,H4242,0):'[1]NKC'!$E$5007,0)+H4242))</f>
        <v/>
      </c>
    </row>
    <row r="4244" spans="1:8" s="52" customFormat="1" ht="14.25" hidden="1">
      <c r="A4244" s="45" t="str">
        <f ca="1">IF($H4244="","",INDEX([1]NKC!$A$10:$A$5007,$H4244))</f>
        <v/>
      </c>
      <c r="B4244" s="46" t="str">
        <f ca="1">IF($H4244="","",INDEX([1]NKC!$B$10:$B$5007,$H4244))</f>
        <v/>
      </c>
      <c r="C4244" s="47" t="str">
        <f ca="1">IF($H4244="","",INDEX([1]NKC!$C$10:$C$5007,$H4244))</f>
        <v/>
      </c>
      <c r="D4244" s="48" t="str">
        <f ca="1">IF(IF($H4244="","",INDEX([1]NKC!$D$10:$D$5007,$H4244))=$C$8,IF($H4244="","",INDEX([1]NKC!$E$10:$E$5007,$H4244)),IF($H4244="","",INDEX([1]NKC!$D$10:$D$5007,$H4244)))</f>
        <v/>
      </c>
      <c r="E4244" s="49" t="str">
        <f ca="1">IF(IF($H4244="","",INDEX([1]NKC!$E$10:$E$5007,$H4244))=$C$8,"",IF($H4244="","",INDEX([1]NKC!$F$10:$F$5007,$H4244)))</f>
        <v/>
      </c>
      <c r="F4244" s="55" t="str">
        <f ca="1">IF(IF($H4244="","",INDEX([1]NKC!$D$10:$D$5007,$H4244))=$C$8,"",IF($H4244="","",INDEX([1]NKC!$F$10:$F$5007,$H4244)))</f>
        <v/>
      </c>
      <c r="G4244" s="50">
        <f ca="1">IF(SUM(E4244:F4244)=0,0,$G$11+SUM(E$12:$E4244)-SUM(F$12:$F4244))</f>
        <v>0</v>
      </c>
      <c r="H4244" s="51" t="str">
        <f ca="1">IF(IF(TYPE(MATCH($C$8,OFFSET([1]NKC!$D$10,H4243,0):'[1]NKC'!$D$5007,0)+H4243)=16,"",MATCH($C$8,OFFSET([1]NKC!$D$10,H4243,0):'[1]NKC'!$D$5007,0)+H4243)&lt;IF(TYPE(MATCH($C$8,OFFSET([1]NKC!$E$10,H4243,0):'[1]NKC'!$E$5007,0)+H4243)=16,"",MATCH($C$8,OFFSET([1]NKC!$E$10,H4243,0):'[1]NKC'!$E$5007,0)+H4243),IF(TYPE(MATCH($C$8,OFFSET([1]NKC!$D$10,H4243,0):'[1]NKC'!$D$5007,0)+H4243)=16,"",MATCH($C$8,OFFSET([1]NKC!$D$10,H4243,0):'[1]NKC'!$D$5007,0)+H4243),IF(TYPE(MATCH($C$8,OFFSET([1]NKC!$E$10,H4243,0):'[1]NKC'!$E$5007,0)+H4243)=16,"",MATCH($C$8,OFFSET([1]NKC!$E$10,H4243,0):'[1]NKC'!$E$5007,0)+H4243))</f>
        <v/>
      </c>
    </row>
    <row r="4245" spans="1:8" s="52" customFormat="1" ht="14.25" hidden="1">
      <c r="A4245" s="45" t="str">
        <f ca="1">IF($H4245="","",INDEX([1]NKC!$A$10:$A$5007,$H4245))</f>
        <v/>
      </c>
      <c r="B4245" s="46" t="str">
        <f ca="1">IF($H4245="","",INDEX([1]NKC!$B$10:$B$5007,$H4245))</f>
        <v/>
      </c>
      <c r="C4245" s="47" t="str">
        <f ca="1">IF($H4245="","",INDEX([1]NKC!$C$10:$C$5007,$H4245))</f>
        <v/>
      </c>
      <c r="D4245" s="48" t="str">
        <f ca="1">IF(IF($H4245="","",INDEX([1]NKC!$D$10:$D$5007,$H4245))=$C$8,IF($H4245="","",INDEX([1]NKC!$E$10:$E$5007,$H4245)),IF($H4245="","",INDEX([1]NKC!$D$10:$D$5007,$H4245)))</f>
        <v/>
      </c>
      <c r="E4245" s="49" t="str">
        <f ca="1">IF(IF($H4245="","",INDEX([1]NKC!$E$10:$E$5007,$H4245))=$C$8,"",IF($H4245="","",INDEX([1]NKC!$F$10:$F$5007,$H4245)))</f>
        <v/>
      </c>
      <c r="F4245" s="55" t="str">
        <f ca="1">IF(IF($H4245="","",INDEX([1]NKC!$D$10:$D$5007,$H4245))=$C$8,"",IF($H4245="","",INDEX([1]NKC!$F$10:$F$5007,$H4245)))</f>
        <v/>
      </c>
      <c r="G4245" s="50">
        <f ca="1">IF(SUM(E4245:F4245)=0,0,$G$11+SUM(E$12:$E4245)-SUM(F$12:$F4245))</f>
        <v>0</v>
      </c>
      <c r="H4245" s="51" t="str">
        <f ca="1">IF(IF(TYPE(MATCH($C$8,OFFSET([1]NKC!$D$10,H4244,0):'[1]NKC'!$D$5007,0)+H4244)=16,"",MATCH($C$8,OFFSET([1]NKC!$D$10,H4244,0):'[1]NKC'!$D$5007,0)+H4244)&lt;IF(TYPE(MATCH($C$8,OFFSET([1]NKC!$E$10,H4244,0):'[1]NKC'!$E$5007,0)+H4244)=16,"",MATCH($C$8,OFFSET([1]NKC!$E$10,H4244,0):'[1]NKC'!$E$5007,0)+H4244),IF(TYPE(MATCH($C$8,OFFSET([1]NKC!$D$10,H4244,0):'[1]NKC'!$D$5007,0)+H4244)=16,"",MATCH($C$8,OFFSET([1]NKC!$D$10,H4244,0):'[1]NKC'!$D$5007,0)+H4244),IF(TYPE(MATCH($C$8,OFFSET([1]NKC!$E$10,H4244,0):'[1]NKC'!$E$5007,0)+H4244)=16,"",MATCH($C$8,OFFSET([1]NKC!$E$10,H4244,0):'[1]NKC'!$E$5007,0)+H4244))</f>
        <v/>
      </c>
    </row>
    <row r="4246" spans="1:8" s="52" customFormat="1" ht="14.25" hidden="1">
      <c r="A4246" s="45" t="str">
        <f ca="1">IF($H4246="","",INDEX([1]NKC!$A$10:$A$5007,$H4246))</f>
        <v/>
      </c>
      <c r="B4246" s="46" t="str">
        <f ca="1">IF($H4246="","",INDEX([1]NKC!$B$10:$B$5007,$H4246))</f>
        <v/>
      </c>
      <c r="C4246" s="47" t="str">
        <f ca="1">IF($H4246="","",INDEX([1]NKC!$C$10:$C$5007,$H4246))</f>
        <v/>
      </c>
      <c r="D4246" s="48" t="str">
        <f ca="1">IF(IF($H4246="","",INDEX([1]NKC!$D$10:$D$5007,$H4246))=$C$8,IF($H4246="","",INDEX([1]NKC!$E$10:$E$5007,$H4246)),IF($H4246="","",INDEX([1]NKC!$D$10:$D$5007,$H4246)))</f>
        <v/>
      </c>
      <c r="E4246" s="49" t="str">
        <f ca="1">IF(IF($H4246="","",INDEX([1]NKC!$E$10:$E$5007,$H4246))=$C$8,"",IF($H4246="","",INDEX([1]NKC!$F$10:$F$5007,$H4246)))</f>
        <v/>
      </c>
      <c r="F4246" s="55" t="str">
        <f ca="1">IF(IF($H4246="","",INDEX([1]NKC!$D$10:$D$5007,$H4246))=$C$8,"",IF($H4246="","",INDEX([1]NKC!$F$10:$F$5007,$H4246)))</f>
        <v/>
      </c>
      <c r="G4246" s="50">
        <f ca="1">IF(SUM(E4246:F4246)=0,0,$G$11+SUM(E$12:$E4246)-SUM(F$12:$F4246))</f>
        <v>0</v>
      </c>
      <c r="H4246" s="51" t="str">
        <f ca="1">IF(IF(TYPE(MATCH($C$8,OFFSET([1]NKC!$D$10,H4245,0):'[1]NKC'!$D$5007,0)+H4245)=16,"",MATCH($C$8,OFFSET([1]NKC!$D$10,H4245,0):'[1]NKC'!$D$5007,0)+H4245)&lt;IF(TYPE(MATCH($C$8,OFFSET([1]NKC!$E$10,H4245,0):'[1]NKC'!$E$5007,0)+H4245)=16,"",MATCH($C$8,OFFSET([1]NKC!$E$10,H4245,0):'[1]NKC'!$E$5007,0)+H4245),IF(TYPE(MATCH($C$8,OFFSET([1]NKC!$D$10,H4245,0):'[1]NKC'!$D$5007,0)+H4245)=16,"",MATCH($C$8,OFFSET([1]NKC!$D$10,H4245,0):'[1]NKC'!$D$5007,0)+H4245),IF(TYPE(MATCH($C$8,OFFSET([1]NKC!$E$10,H4245,0):'[1]NKC'!$E$5007,0)+H4245)=16,"",MATCH($C$8,OFFSET([1]NKC!$E$10,H4245,0):'[1]NKC'!$E$5007,0)+H4245))</f>
        <v/>
      </c>
    </row>
    <row r="4247" spans="1:8" s="52" customFormat="1" ht="14.25" hidden="1">
      <c r="A4247" s="45" t="str">
        <f ca="1">IF($H4247="","",INDEX([1]NKC!$A$10:$A$5007,$H4247))</f>
        <v/>
      </c>
      <c r="B4247" s="46" t="str">
        <f ca="1">IF($H4247="","",INDEX([1]NKC!$B$10:$B$5007,$H4247))</f>
        <v/>
      </c>
      <c r="C4247" s="47" t="str">
        <f ca="1">IF($H4247="","",INDEX([1]NKC!$C$10:$C$5007,$H4247))</f>
        <v/>
      </c>
      <c r="D4247" s="48" t="str">
        <f ca="1">IF(IF($H4247="","",INDEX([1]NKC!$D$10:$D$5007,$H4247))=$C$8,IF($H4247="","",INDEX([1]NKC!$E$10:$E$5007,$H4247)),IF($H4247="","",INDEX([1]NKC!$D$10:$D$5007,$H4247)))</f>
        <v/>
      </c>
      <c r="E4247" s="49" t="str">
        <f ca="1">IF(IF($H4247="","",INDEX([1]NKC!$E$10:$E$5007,$H4247))=$C$8,"",IF($H4247="","",INDEX([1]NKC!$F$10:$F$5007,$H4247)))</f>
        <v/>
      </c>
      <c r="F4247" s="55" t="str">
        <f ca="1">IF(IF($H4247="","",INDEX([1]NKC!$D$10:$D$5007,$H4247))=$C$8,"",IF($H4247="","",INDEX([1]NKC!$F$10:$F$5007,$H4247)))</f>
        <v/>
      </c>
      <c r="G4247" s="50">
        <f ca="1">IF(SUM(E4247:F4247)=0,0,$G$11+SUM(E$12:$E4247)-SUM(F$12:$F4247))</f>
        <v>0</v>
      </c>
      <c r="H4247" s="51" t="str">
        <f ca="1">IF(IF(TYPE(MATCH($C$8,OFFSET([1]NKC!$D$10,H4246,0):'[1]NKC'!$D$5007,0)+H4246)=16,"",MATCH($C$8,OFFSET([1]NKC!$D$10,H4246,0):'[1]NKC'!$D$5007,0)+H4246)&lt;IF(TYPE(MATCH($C$8,OFFSET([1]NKC!$E$10,H4246,0):'[1]NKC'!$E$5007,0)+H4246)=16,"",MATCH($C$8,OFFSET([1]NKC!$E$10,H4246,0):'[1]NKC'!$E$5007,0)+H4246),IF(TYPE(MATCH($C$8,OFFSET([1]NKC!$D$10,H4246,0):'[1]NKC'!$D$5007,0)+H4246)=16,"",MATCH($C$8,OFFSET([1]NKC!$D$10,H4246,0):'[1]NKC'!$D$5007,0)+H4246),IF(TYPE(MATCH($C$8,OFFSET([1]NKC!$E$10,H4246,0):'[1]NKC'!$E$5007,0)+H4246)=16,"",MATCH($C$8,OFFSET([1]NKC!$E$10,H4246,0):'[1]NKC'!$E$5007,0)+H4246))</f>
        <v/>
      </c>
    </row>
    <row r="4248" spans="1:8" s="52" customFormat="1" ht="14.25" hidden="1">
      <c r="A4248" s="45" t="str">
        <f ca="1">IF($H4248="","",INDEX([1]NKC!$A$10:$A$5007,$H4248))</f>
        <v/>
      </c>
      <c r="B4248" s="46" t="str">
        <f ca="1">IF($H4248="","",INDEX([1]NKC!$B$10:$B$5007,$H4248))</f>
        <v/>
      </c>
      <c r="C4248" s="47" t="str">
        <f ca="1">IF($H4248="","",INDEX([1]NKC!$C$10:$C$5007,$H4248))</f>
        <v/>
      </c>
      <c r="D4248" s="48" t="str">
        <f ca="1">IF(IF($H4248="","",INDEX([1]NKC!$D$10:$D$5007,$H4248))=$C$8,IF($H4248="","",INDEX([1]NKC!$E$10:$E$5007,$H4248)),IF($H4248="","",INDEX([1]NKC!$D$10:$D$5007,$H4248)))</f>
        <v/>
      </c>
      <c r="E4248" s="49" t="str">
        <f ca="1">IF(IF($H4248="","",INDEX([1]NKC!$E$10:$E$5007,$H4248))=$C$8,"",IF($H4248="","",INDEX([1]NKC!$F$10:$F$5007,$H4248)))</f>
        <v/>
      </c>
      <c r="F4248" s="55" t="str">
        <f ca="1">IF(IF($H4248="","",INDEX([1]NKC!$D$10:$D$5007,$H4248))=$C$8,"",IF($H4248="","",INDEX([1]NKC!$F$10:$F$5007,$H4248)))</f>
        <v/>
      </c>
      <c r="G4248" s="50">
        <f ca="1">IF(SUM(E4248:F4248)=0,0,$G$11+SUM(E$12:$E4248)-SUM(F$12:$F4248))</f>
        <v>0</v>
      </c>
      <c r="H4248" s="51" t="str">
        <f ca="1">IF(IF(TYPE(MATCH($C$8,OFFSET([1]NKC!$D$10,H4247,0):'[1]NKC'!$D$5007,0)+H4247)=16,"",MATCH($C$8,OFFSET([1]NKC!$D$10,H4247,0):'[1]NKC'!$D$5007,0)+H4247)&lt;IF(TYPE(MATCH($C$8,OFFSET([1]NKC!$E$10,H4247,0):'[1]NKC'!$E$5007,0)+H4247)=16,"",MATCH($C$8,OFFSET([1]NKC!$E$10,H4247,0):'[1]NKC'!$E$5007,0)+H4247),IF(TYPE(MATCH($C$8,OFFSET([1]NKC!$D$10,H4247,0):'[1]NKC'!$D$5007,0)+H4247)=16,"",MATCH($C$8,OFFSET([1]NKC!$D$10,H4247,0):'[1]NKC'!$D$5007,0)+H4247),IF(TYPE(MATCH($C$8,OFFSET([1]NKC!$E$10,H4247,0):'[1]NKC'!$E$5007,0)+H4247)=16,"",MATCH($C$8,OFFSET([1]NKC!$E$10,H4247,0):'[1]NKC'!$E$5007,0)+H4247))</f>
        <v/>
      </c>
    </row>
    <row r="4249" spans="1:8" s="52" customFormat="1" ht="14.25" hidden="1">
      <c r="A4249" s="45" t="str">
        <f ca="1">IF($H4249="","",INDEX([1]NKC!$A$10:$A$5007,$H4249))</f>
        <v/>
      </c>
      <c r="B4249" s="46" t="str">
        <f ca="1">IF($H4249="","",INDEX([1]NKC!$B$10:$B$5007,$H4249))</f>
        <v/>
      </c>
      <c r="C4249" s="47" t="str">
        <f ca="1">IF($H4249="","",INDEX([1]NKC!$C$10:$C$5007,$H4249))</f>
        <v/>
      </c>
      <c r="D4249" s="48" t="str">
        <f ca="1">IF(IF($H4249="","",INDEX([1]NKC!$D$10:$D$5007,$H4249))=$C$8,IF($H4249="","",INDEX([1]NKC!$E$10:$E$5007,$H4249)),IF($H4249="","",INDEX([1]NKC!$D$10:$D$5007,$H4249)))</f>
        <v/>
      </c>
      <c r="E4249" s="49" t="str">
        <f ca="1">IF(IF($H4249="","",INDEX([1]NKC!$E$10:$E$5007,$H4249))=$C$8,"",IF($H4249="","",INDEX([1]NKC!$F$10:$F$5007,$H4249)))</f>
        <v/>
      </c>
      <c r="F4249" s="55" t="str">
        <f ca="1">IF(IF($H4249="","",INDEX([1]NKC!$D$10:$D$5007,$H4249))=$C$8,"",IF($H4249="","",INDEX([1]NKC!$F$10:$F$5007,$H4249)))</f>
        <v/>
      </c>
      <c r="G4249" s="50">
        <f ca="1">IF(SUM(E4249:F4249)=0,0,$G$11+SUM(E$12:$E4249)-SUM(F$12:$F4249))</f>
        <v>0</v>
      </c>
      <c r="H4249" s="51" t="str">
        <f ca="1">IF(IF(TYPE(MATCH($C$8,OFFSET([1]NKC!$D$10,H4248,0):'[1]NKC'!$D$5007,0)+H4248)=16,"",MATCH($C$8,OFFSET([1]NKC!$D$10,H4248,0):'[1]NKC'!$D$5007,0)+H4248)&lt;IF(TYPE(MATCH($C$8,OFFSET([1]NKC!$E$10,H4248,0):'[1]NKC'!$E$5007,0)+H4248)=16,"",MATCH($C$8,OFFSET([1]NKC!$E$10,H4248,0):'[1]NKC'!$E$5007,0)+H4248),IF(TYPE(MATCH($C$8,OFFSET([1]NKC!$D$10,H4248,0):'[1]NKC'!$D$5007,0)+H4248)=16,"",MATCH($C$8,OFFSET([1]NKC!$D$10,H4248,0):'[1]NKC'!$D$5007,0)+H4248),IF(TYPE(MATCH($C$8,OFFSET([1]NKC!$E$10,H4248,0):'[1]NKC'!$E$5007,0)+H4248)=16,"",MATCH($C$8,OFFSET([1]NKC!$E$10,H4248,0):'[1]NKC'!$E$5007,0)+H4248))</f>
        <v/>
      </c>
    </row>
    <row r="4250" spans="1:8" s="52" customFormat="1" ht="14.25" hidden="1">
      <c r="A4250" s="45" t="str">
        <f ca="1">IF($H4250="","",INDEX([1]NKC!$A$10:$A$5007,$H4250))</f>
        <v/>
      </c>
      <c r="B4250" s="46" t="str">
        <f ca="1">IF($H4250="","",INDEX([1]NKC!$B$10:$B$5007,$H4250))</f>
        <v/>
      </c>
      <c r="C4250" s="47" t="str">
        <f ca="1">IF($H4250="","",INDEX([1]NKC!$C$10:$C$5007,$H4250))</f>
        <v/>
      </c>
      <c r="D4250" s="48" t="str">
        <f ca="1">IF(IF($H4250="","",INDEX([1]NKC!$D$10:$D$5007,$H4250))=$C$8,IF($H4250="","",INDEX([1]NKC!$E$10:$E$5007,$H4250)),IF($H4250="","",INDEX([1]NKC!$D$10:$D$5007,$H4250)))</f>
        <v/>
      </c>
      <c r="E4250" s="49" t="str">
        <f ca="1">IF(IF($H4250="","",INDEX([1]NKC!$E$10:$E$5007,$H4250))=$C$8,"",IF($H4250="","",INDEX([1]NKC!$F$10:$F$5007,$H4250)))</f>
        <v/>
      </c>
      <c r="F4250" s="55" t="str">
        <f ca="1">IF(IF($H4250="","",INDEX([1]NKC!$D$10:$D$5007,$H4250))=$C$8,"",IF($H4250="","",INDEX([1]NKC!$F$10:$F$5007,$H4250)))</f>
        <v/>
      </c>
      <c r="G4250" s="50">
        <f ca="1">IF(SUM(E4250:F4250)=0,0,$G$11+SUM(E$12:$E4250)-SUM(F$12:$F4250))</f>
        <v>0</v>
      </c>
      <c r="H4250" s="51" t="str">
        <f ca="1">IF(IF(TYPE(MATCH($C$8,OFFSET([1]NKC!$D$10,H4249,0):'[1]NKC'!$D$5007,0)+H4249)=16,"",MATCH($C$8,OFFSET([1]NKC!$D$10,H4249,0):'[1]NKC'!$D$5007,0)+H4249)&lt;IF(TYPE(MATCH($C$8,OFFSET([1]NKC!$E$10,H4249,0):'[1]NKC'!$E$5007,0)+H4249)=16,"",MATCH($C$8,OFFSET([1]NKC!$E$10,H4249,0):'[1]NKC'!$E$5007,0)+H4249),IF(TYPE(MATCH($C$8,OFFSET([1]NKC!$D$10,H4249,0):'[1]NKC'!$D$5007,0)+H4249)=16,"",MATCH($C$8,OFFSET([1]NKC!$D$10,H4249,0):'[1]NKC'!$D$5007,0)+H4249),IF(TYPE(MATCH($C$8,OFFSET([1]NKC!$E$10,H4249,0):'[1]NKC'!$E$5007,0)+H4249)=16,"",MATCH($C$8,OFFSET([1]NKC!$E$10,H4249,0):'[1]NKC'!$E$5007,0)+H4249))</f>
        <v/>
      </c>
    </row>
    <row r="4251" spans="1:8" s="52" customFormat="1" ht="14.25" hidden="1">
      <c r="A4251" s="45" t="str">
        <f ca="1">IF($H4251="","",INDEX([1]NKC!$A$10:$A$5007,$H4251))</f>
        <v/>
      </c>
      <c r="B4251" s="46" t="str">
        <f ca="1">IF($H4251="","",INDEX([1]NKC!$B$10:$B$5007,$H4251))</f>
        <v/>
      </c>
      <c r="C4251" s="47" t="str">
        <f ca="1">IF($H4251="","",INDEX([1]NKC!$C$10:$C$5007,$H4251))</f>
        <v/>
      </c>
      <c r="D4251" s="48" t="str">
        <f ca="1">IF(IF($H4251="","",INDEX([1]NKC!$D$10:$D$5007,$H4251))=$C$8,IF($H4251="","",INDEX([1]NKC!$E$10:$E$5007,$H4251)),IF($H4251="","",INDEX([1]NKC!$D$10:$D$5007,$H4251)))</f>
        <v/>
      </c>
      <c r="E4251" s="49" t="str">
        <f ca="1">IF(IF($H4251="","",INDEX([1]NKC!$E$10:$E$5007,$H4251))=$C$8,"",IF($H4251="","",INDEX([1]NKC!$F$10:$F$5007,$H4251)))</f>
        <v/>
      </c>
      <c r="F4251" s="55" t="str">
        <f ca="1">IF(IF($H4251="","",INDEX([1]NKC!$D$10:$D$5007,$H4251))=$C$8,"",IF($H4251="","",INDEX([1]NKC!$F$10:$F$5007,$H4251)))</f>
        <v/>
      </c>
      <c r="G4251" s="50">
        <f ca="1">IF(SUM(E4251:F4251)=0,0,$G$11+SUM(E$12:$E4251)-SUM(F$12:$F4251))</f>
        <v>0</v>
      </c>
      <c r="H4251" s="51" t="str">
        <f ca="1">IF(IF(TYPE(MATCH($C$8,OFFSET([1]NKC!$D$10,H4250,0):'[1]NKC'!$D$5007,0)+H4250)=16,"",MATCH($C$8,OFFSET([1]NKC!$D$10,H4250,0):'[1]NKC'!$D$5007,0)+H4250)&lt;IF(TYPE(MATCH($C$8,OFFSET([1]NKC!$E$10,H4250,0):'[1]NKC'!$E$5007,0)+H4250)=16,"",MATCH($C$8,OFFSET([1]NKC!$E$10,H4250,0):'[1]NKC'!$E$5007,0)+H4250),IF(TYPE(MATCH($C$8,OFFSET([1]NKC!$D$10,H4250,0):'[1]NKC'!$D$5007,0)+H4250)=16,"",MATCH($C$8,OFFSET([1]NKC!$D$10,H4250,0):'[1]NKC'!$D$5007,0)+H4250),IF(TYPE(MATCH($C$8,OFFSET([1]NKC!$E$10,H4250,0):'[1]NKC'!$E$5007,0)+H4250)=16,"",MATCH($C$8,OFFSET([1]NKC!$E$10,H4250,0):'[1]NKC'!$E$5007,0)+H4250))</f>
        <v/>
      </c>
    </row>
    <row r="4252" spans="1:8" s="52" customFormat="1" ht="14.25" hidden="1">
      <c r="A4252" s="45" t="str">
        <f ca="1">IF($H4252="","",INDEX([1]NKC!$A$10:$A$5007,$H4252))</f>
        <v/>
      </c>
      <c r="B4252" s="46" t="str">
        <f ca="1">IF($H4252="","",INDEX([1]NKC!$B$10:$B$5007,$H4252))</f>
        <v/>
      </c>
      <c r="C4252" s="47" t="str">
        <f ca="1">IF($H4252="","",INDEX([1]NKC!$C$10:$C$5007,$H4252))</f>
        <v/>
      </c>
      <c r="D4252" s="48" t="str">
        <f ca="1">IF(IF($H4252="","",INDEX([1]NKC!$D$10:$D$5007,$H4252))=$C$8,IF($H4252="","",INDEX([1]NKC!$E$10:$E$5007,$H4252)),IF($H4252="","",INDEX([1]NKC!$D$10:$D$5007,$H4252)))</f>
        <v/>
      </c>
      <c r="E4252" s="49" t="str">
        <f ca="1">IF(IF($H4252="","",INDEX([1]NKC!$E$10:$E$5007,$H4252))=$C$8,"",IF($H4252="","",INDEX([1]NKC!$F$10:$F$5007,$H4252)))</f>
        <v/>
      </c>
      <c r="F4252" s="55" t="str">
        <f ca="1">IF(IF($H4252="","",INDEX([1]NKC!$D$10:$D$5007,$H4252))=$C$8,"",IF($H4252="","",INDEX([1]NKC!$F$10:$F$5007,$H4252)))</f>
        <v/>
      </c>
      <c r="G4252" s="50">
        <f ca="1">IF(SUM(E4252:F4252)=0,0,$G$11+SUM(E$12:$E4252)-SUM(F$12:$F4252))</f>
        <v>0</v>
      </c>
      <c r="H4252" s="51" t="str">
        <f ca="1">IF(IF(TYPE(MATCH($C$8,OFFSET([1]NKC!$D$10,H4251,0):'[1]NKC'!$D$5007,0)+H4251)=16,"",MATCH($C$8,OFFSET([1]NKC!$D$10,H4251,0):'[1]NKC'!$D$5007,0)+H4251)&lt;IF(TYPE(MATCH($C$8,OFFSET([1]NKC!$E$10,H4251,0):'[1]NKC'!$E$5007,0)+H4251)=16,"",MATCH($C$8,OFFSET([1]NKC!$E$10,H4251,0):'[1]NKC'!$E$5007,0)+H4251),IF(TYPE(MATCH($C$8,OFFSET([1]NKC!$D$10,H4251,0):'[1]NKC'!$D$5007,0)+H4251)=16,"",MATCH($C$8,OFFSET([1]NKC!$D$10,H4251,0):'[1]NKC'!$D$5007,0)+H4251),IF(TYPE(MATCH($C$8,OFFSET([1]NKC!$E$10,H4251,0):'[1]NKC'!$E$5007,0)+H4251)=16,"",MATCH($C$8,OFFSET([1]NKC!$E$10,H4251,0):'[1]NKC'!$E$5007,0)+H4251))</f>
        <v/>
      </c>
    </row>
    <row r="4253" spans="1:8" s="52" customFormat="1" ht="14.25" hidden="1">
      <c r="A4253" s="45" t="str">
        <f ca="1">IF($H4253="","",INDEX([1]NKC!$A$10:$A$5007,$H4253))</f>
        <v/>
      </c>
      <c r="B4253" s="46" t="str">
        <f ca="1">IF($H4253="","",INDEX([1]NKC!$B$10:$B$5007,$H4253))</f>
        <v/>
      </c>
      <c r="C4253" s="47" t="str">
        <f ca="1">IF($H4253="","",INDEX([1]NKC!$C$10:$C$5007,$H4253))</f>
        <v/>
      </c>
      <c r="D4253" s="48" t="str">
        <f ca="1">IF(IF($H4253="","",INDEX([1]NKC!$D$10:$D$5007,$H4253))=$C$8,IF($H4253="","",INDEX([1]NKC!$E$10:$E$5007,$H4253)),IF($H4253="","",INDEX([1]NKC!$D$10:$D$5007,$H4253)))</f>
        <v/>
      </c>
      <c r="E4253" s="49" t="str">
        <f ca="1">IF(IF($H4253="","",INDEX([1]NKC!$E$10:$E$5007,$H4253))=$C$8,"",IF($H4253="","",INDEX([1]NKC!$F$10:$F$5007,$H4253)))</f>
        <v/>
      </c>
      <c r="F4253" s="55" t="str">
        <f ca="1">IF(IF($H4253="","",INDEX([1]NKC!$D$10:$D$5007,$H4253))=$C$8,"",IF($H4253="","",INDEX([1]NKC!$F$10:$F$5007,$H4253)))</f>
        <v/>
      </c>
      <c r="G4253" s="50">
        <f ca="1">IF(SUM(E4253:F4253)=0,0,$G$11+SUM(E$12:$E4253)-SUM(F$12:$F4253))</f>
        <v>0</v>
      </c>
      <c r="H4253" s="51" t="str">
        <f ca="1">IF(IF(TYPE(MATCH($C$8,OFFSET([1]NKC!$D$10,H4252,0):'[1]NKC'!$D$5007,0)+H4252)=16,"",MATCH($C$8,OFFSET([1]NKC!$D$10,H4252,0):'[1]NKC'!$D$5007,0)+H4252)&lt;IF(TYPE(MATCH($C$8,OFFSET([1]NKC!$E$10,H4252,0):'[1]NKC'!$E$5007,0)+H4252)=16,"",MATCH($C$8,OFFSET([1]NKC!$E$10,H4252,0):'[1]NKC'!$E$5007,0)+H4252),IF(TYPE(MATCH($C$8,OFFSET([1]NKC!$D$10,H4252,0):'[1]NKC'!$D$5007,0)+H4252)=16,"",MATCH($C$8,OFFSET([1]NKC!$D$10,H4252,0):'[1]NKC'!$D$5007,0)+H4252),IF(TYPE(MATCH($C$8,OFFSET([1]NKC!$E$10,H4252,0):'[1]NKC'!$E$5007,0)+H4252)=16,"",MATCH($C$8,OFFSET([1]NKC!$E$10,H4252,0):'[1]NKC'!$E$5007,0)+H4252))</f>
        <v/>
      </c>
    </row>
    <row r="4254" spans="1:8" s="52" customFormat="1" ht="14.25" hidden="1">
      <c r="A4254" s="45" t="str">
        <f ca="1">IF($H4254="","",INDEX([1]NKC!$A$10:$A$5007,$H4254))</f>
        <v/>
      </c>
      <c r="B4254" s="46" t="str">
        <f ca="1">IF($H4254="","",INDEX([1]NKC!$B$10:$B$5007,$H4254))</f>
        <v/>
      </c>
      <c r="C4254" s="47" t="str">
        <f ca="1">IF($H4254="","",INDEX([1]NKC!$C$10:$C$5007,$H4254))</f>
        <v/>
      </c>
      <c r="D4254" s="48" t="str">
        <f ca="1">IF(IF($H4254="","",INDEX([1]NKC!$D$10:$D$5007,$H4254))=$C$8,IF($H4254="","",INDEX([1]NKC!$E$10:$E$5007,$H4254)),IF($H4254="","",INDEX([1]NKC!$D$10:$D$5007,$H4254)))</f>
        <v/>
      </c>
      <c r="E4254" s="49" t="str">
        <f ca="1">IF(IF($H4254="","",INDEX([1]NKC!$E$10:$E$5007,$H4254))=$C$8,"",IF($H4254="","",INDEX([1]NKC!$F$10:$F$5007,$H4254)))</f>
        <v/>
      </c>
      <c r="F4254" s="55" t="str">
        <f ca="1">IF(IF($H4254="","",INDEX([1]NKC!$D$10:$D$5007,$H4254))=$C$8,"",IF($H4254="","",INDEX([1]NKC!$F$10:$F$5007,$H4254)))</f>
        <v/>
      </c>
      <c r="G4254" s="50">
        <f ca="1">IF(SUM(E4254:F4254)=0,0,$G$11+SUM(E$12:$E4254)-SUM(F$12:$F4254))</f>
        <v>0</v>
      </c>
      <c r="H4254" s="51" t="str">
        <f ca="1">IF(IF(TYPE(MATCH($C$8,OFFSET([1]NKC!$D$10,H4253,0):'[1]NKC'!$D$5007,0)+H4253)=16,"",MATCH($C$8,OFFSET([1]NKC!$D$10,H4253,0):'[1]NKC'!$D$5007,0)+H4253)&lt;IF(TYPE(MATCH($C$8,OFFSET([1]NKC!$E$10,H4253,0):'[1]NKC'!$E$5007,0)+H4253)=16,"",MATCH($C$8,OFFSET([1]NKC!$E$10,H4253,0):'[1]NKC'!$E$5007,0)+H4253),IF(TYPE(MATCH($C$8,OFFSET([1]NKC!$D$10,H4253,0):'[1]NKC'!$D$5007,0)+H4253)=16,"",MATCH($C$8,OFFSET([1]NKC!$D$10,H4253,0):'[1]NKC'!$D$5007,0)+H4253),IF(TYPE(MATCH($C$8,OFFSET([1]NKC!$E$10,H4253,0):'[1]NKC'!$E$5007,0)+H4253)=16,"",MATCH($C$8,OFFSET([1]NKC!$E$10,H4253,0):'[1]NKC'!$E$5007,0)+H4253))</f>
        <v/>
      </c>
    </row>
    <row r="4255" spans="1:8" s="52" customFormat="1" ht="14.25" hidden="1">
      <c r="A4255" s="45" t="str">
        <f ca="1">IF($H4255="","",INDEX([1]NKC!$A$10:$A$5007,$H4255))</f>
        <v/>
      </c>
      <c r="B4255" s="46" t="str">
        <f ca="1">IF($H4255="","",INDEX([1]NKC!$B$10:$B$5007,$H4255))</f>
        <v/>
      </c>
      <c r="C4255" s="47" t="str">
        <f ca="1">IF($H4255="","",INDEX([1]NKC!$C$10:$C$5007,$H4255))</f>
        <v/>
      </c>
      <c r="D4255" s="48" t="str">
        <f ca="1">IF(IF($H4255="","",INDEX([1]NKC!$D$10:$D$5007,$H4255))=$C$8,IF($H4255="","",INDEX([1]NKC!$E$10:$E$5007,$H4255)),IF($H4255="","",INDEX([1]NKC!$D$10:$D$5007,$H4255)))</f>
        <v/>
      </c>
      <c r="E4255" s="49" t="str">
        <f ca="1">IF(IF($H4255="","",INDEX([1]NKC!$E$10:$E$5007,$H4255))=$C$8,"",IF($H4255="","",INDEX([1]NKC!$F$10:$F$5007,$H4255)))</f>
        <v/>
      </c>
      <c r="F4255" s="55" t="str">
        <f ca="1">IF(IF($H4255="","",INDEX([1]NKC!$D$10:$D$5007,$H4255))=$C$8,"",IF($H4255="","",INDEX([1]NKC!$F$10:$F$5007,$H4255)))</f>
        <v/>
      </c>
      <c r="G4255" s="50">
        <f ca="1">IF(SUM(E4255:F4255)=0,0,$G$11+SUM(E$12:$E4255)-SUM(F$12:$F4255))</f>
        <v>0</v>
      </c>
      <c r="H4255" s="51" t="str">
        <f ca="1">IF(IF(TYPE(MATCH($C$8,OFFSET([1]NKC!$D$10,H4254,0):'[1]NKC'!$D$5007,0)+H4254)=16,"",MATCH($C$8,OFFSET([1]NKC!$D$10,H4254,0):'[1]NKC'!$D$5007,0)+H4254)&lt;IF(TYPE(MATCH($C$8,OFFSET([1]NKC!$E$10,H4254,0):'[1]NKC'!$E$5007,0)+H4254)=16,"",MATCH($C$8,OFFSET([1]NKC!$E$10,H4254,0):'[1]NKC'!$E$5007,0)+H4254),IF(TYPE(MATCH($C$8,OFFSET([1]NKC!$D$10,H4254,0):'[1]NKC'!$D$5007,0)+H4254)=16,"",MATCH($C$8,OFFSET([1]NKC!$D$10,H4254,0):'[1]NKC'!$D$5007,0)+H4254),IF(TYPE(MATCH($C$8,OFFSET([1]NKC!$E$10,H4254,0):'[1]NKC'!$E$5007,0)+H4254)=16,"",MATCH($C$8,OFFSET([1]NKC!$E$10,H4254,0):'[1]NKC'!$E$5007,0)+H4254))</f>
        <v/>
      </c>
    </row>
    <row r="4256" spans="1:8" s="52" customFormat="1" ht="14.25" hidden="1">
      <c r="A4256" s="45" t="str">
        <f ca="1">IF($H4256="","",INDEX([1]NKC!$A$10:$A$5007,$H4256))</f>
        <v/>
      </c>
      <c r="B4256" s="46" t="str">
        <f ca="1">IF($H4256="","",INDEX([1]NKC!$B$10:$B$5007,$H4256))</f>
        <v/>
      </c>
      <c r="C4256" s="47" t="str">
        <f ca="1">IF($H4256="","",INDEX([1]NKC!$C$10:$C$5007,$H4256))</f>
        <v/>
      </c>
      <c r="D4256" s="48" t="str">
        <f ca="1">IF(IF($H4256="","",INDEX([1]NKC!$D$10:$D$5007,$H4256))=$C$8,IF($H4256="","",INDEX([1]NKC!$E$10:$E$5007,$H4256)),IF($H4256="","",INDEX([1]NKC!$D$10:$D$5007,$H4256)))</f>
        <v/>
      </c>
      <c r="E4256" s="49" t="str">
        <f ca="1">IF(IF($H4256="","",INDEX([1]NKC!$E$10:$E$5007,$H4256))=$C$8,"",IF($H4256="","",INDEX([1]NKC!$F$10:$F$5007,$H4256)))</f>
        <v/>
      </c>
      <c r="F4256" s="55" t="str">
        <f ca="1">IF(IF($H4256="","",INDEX([1]NKC!$D$10:$D$5007,$H4256))=$C$8,"",IF($H4256="","",INDEX([1]NKC!$F$10:$F$5007,$H4256)))</f>
        <v/>
      </c>
      <c r="G4256" s="50">
        <f ca="1">IF(SUM(E4256:F4256)=0,0,$G$11+SUM(E$12:$E4256)-SUM(F$12:$F4256))</f>
        <v>0</v>
      </c>
      <c r="H4256" s="51" t="str">
        <f ca="1">IF(IF(TYPE(MATCH($C$8,OFFSET([1]NKC!$D$10,H4255,0):'[1]NKC'!$D$5007,0)+H4255)=16,"",MATCH($C$8,OFFSET([1]NKC!$D$10,H4255,0):'[1]NKC'!$D$5007,0)+H4255)&lt;IF(TYPE(MATCH($C$8,OFFSET([1]NKC!$E$10,H4255,0):'[1]NKC'!$E$5007,0)+H4255)=16,"",MATCH($C$8,OFFSET([1]NKC!$E$10,H4255,0):'[1]NKC'!$E$5007,0)+H4255),IF(TYPE(MATCH($C$8,OFFSET([1]NKC!$D$10,H4255,0):'[1]NKC'!$D$5007,0)+H4255)=16,"",MATCH($C$8,OFFSET([1]NKC!$D$10,H4255,0):'[1]NKC'!$D$5007,0)+H4255),IF(TYPE(MATCH($C$8,OFFSET([1]NKC!$E$10,H4255,0):'[1]NKC'!$E$5007,0)+H4255)=16,"",MATCH($C$8,OFFSET([1]NKC!$E$10,H4255,0):'[1]NKC'!$E$5007,0)+H4255))</f>
        <v/>
      </c>
    </row>
    <row r="4257" spans="1:8" s="52" customFormat="1" ht="14.25" hidden="1">
      <c r="A4257" s="45" t="str">
        <f ca="1">IF($H4257="","",INDEX([1]NKC!$A$10:$A$5007,$H4257))</f>
        <v/>
      </c>
      <c r="B4257" s="46" t="str">
        <f ca="1">IF($H4257="","",INDEX([1]NKC!$B$10:$B$5007,$H4257))</f>
        <v/>
      </c>
      <c r="C4257" s="47" t="str">
        <f ca="1">IF($H4257="","",INDEX([1]NKC!$C$10:$C$5007,$H4257))</f>
        <v/>
      </c>
      <c r="D4257" s="48" t="str">
        <f ca="1">IF(IF($H4257="","",INDEX([1]NKC!$D$10:$D$5007,$H4257))=$C$8,IF($H4257="","",INDEX([1]NKC!$E$10:$E$5007,$H4257)),IF($H4257="","",INDEX([1]NKC!$D$10:$D$5007,$H4257)))</f>
        <v/>
      </c>
      <c r="E4257" s="49" t="str">
        <f ca="1">IF(IF($H4257="","",INDEX([1]NKC!$E$10:$E$5007,$H4257))=$C$8,"",IF($H4257="","",INDEX([1]NKC!$F$10:$F$5007,$H4257)))</f>
        <v/>
      </c>
      <c r="F4257" s="55" t="str">
        <f ca="1">IF(IF($H4257="","",INDEX([1]NKC!$D$10:$D$5007,$H4257))=$C$8,"",IF($H4257="","",INDEX([1]NKC!$F$10:$F$5007,$H4257)))</f>
        <v/>
      </c>
      <c r="G4257" s="50">
        <f ca="1">IF(SUM(E4257:F4257)=0,0,$G$11+SUM(E$12:$E4257)-SUM(F$12:$F4257))</f>
        <v>0</v>
      </c>
      <c r="H4257" s="51" t="str">
        <f ca="1">IF(IF(TYPE(MATCH($C$8,OFFSET([1]NKC!$D$10,H4256,0):'[1]NKC'!$D$5007,0)+H4256)=16,"",MATCH($C$8,OFFSET([1]NKC!$D$10,H4256,0):'[1]NKC'!$D$5007,0)+H4256)&lt;IF(TYPE(MATCH($C$8,OFFSET([1]NKC!$E$10,H4256,0):'[1]NKC'!$E$5007,0)+H4256)=16,"",MATCH($C$8,OFFSET([1]NKC!$E$10,H4256,0):'[1]NKC'!$E$5007,0)+H4256),IF(TYPE(MATCH($C$8,OFFSET([1]NKC!$D$10,H4256,0):'[1]NKC'!$D$5007,0)+H4256)=16,"",MATCH($C$8,OFFSET([1]NKC!$D$10,H4256,0):'[1]NKC'!$D$5007,0)+H4256),IF(TYPE(MATCH($C$8,OFFSET([1]NKC!$E$10,H4256,0):'[1]NKC'!$E$5007,0)+H4256)=16,"",MATCH($C$8,OFFSET([1]NKC!$E$10,H4256,0):'[1]NKC'!$E$5007,0)+H4256))</f>
        <v/>
      </c>
    </row>
    <row r="4258" spans="1:8" s="52" customFormat="1" ht="14.25" hidden="1">
      <c r="A4258" s="45" t="str">
        <f ca="1">IF($H4258="","",INDEX([1]NKC!$A$10:$A$5007,$H4258))</f>
        <v/>
      </c>
      <c r="B4258" s="46" t="str">
        <f ca="1">IF($H4258="","",INDEX([1]NKC!$B$10:$B$5007,$H4258))</f>
        <v/>
      </c>
      <c r="C4258" s="47" t="str">
        <f ca="1">IF($H4258="","",INDEX([1]NKC!$C$10:$C$5007,$H4258))</f>
        <v/>
      </c>
      <c r="D4258" s="48" t="str">
        <f ca="1">IF(IF($H4258="","",INDEX([1]NKC!$D$10:$D$5007,$H4258))=$C$8,IF($H4258="","",INDEX([1]NKC!$E$10:$E$5007,$H4258)),IF($H4258="","",INDEX([1]NKC!$D$10:$D$5007,$H4258)))</f>
        <v/>
      </c>
      <c r="E4258" s="49" t="str">
        <f ca="1">IF(IF($H4258="","",INDEX([1]NKC!$E$10:$E$5007,$H4258))=$C$8,"",IF($H4258="","",INDEX([1]NKC!$F$10:$F$5007,$H4258)))</f>
        <v/>
      </c>
      <c r="F4258" s="55" t="str">
        <f ca="1">IF(IF($H4258="","",INDEX([1]NKC!$D$10:$D$5007,$H4258))=$C$8,"",IF($H4258="","",INDEX([1]NKC!$F$10:$F$5007,$H4258)))</f>
        <v/>
      </c>
      <c r="G4258" s="50">
        <f ca="1">IF(SUM(E4258:F4258)=0,0,$G$11+SUM(E$12:$E4258)-SUM(F$12:$F4258))</f>
        <v>0</v>
      </c>
      <c r="H4258" s="51" t="str">
        <f ca="1">IF(IF(TYPE(MATCH($C$8,OFFSET([1]NKC!$D$10,H4257,0):'[1]NKC'!$D$5007,0)+H4257)=16,"",MATCH($C$8,OFFSET([1]NKC!$D$10,H4257,0):'[1]NKC'!$D$5007,0)+H4257)&lt;IF(TYPE(MATCH($C$8,OFFSET([1]NKC!$E$10,H4257,0):'[1]NKC'!$E$5007,0)+H4257)=16,"",MATCH($C$8,OFFSET([1]NKC!$E$10,H4257,0):'[1]NKC'!$E$5007,0)+H4257),IF(TYPE(MATCH($C$8,OFFSET([1]NKC!$D$10,H4257,0):'[1]NKC'!$D$5007,0)+H4257)=16,"",MATCH($C$8,OFFSET([1]NKC!$D$10,H4257,0):'[1]NKC'!$D$5007,0)+H4257),IF(TYPE(MATCH($C$8,OFFSET([1]NKC!$E$10,H4257,0):'[1]NKC'!$E$5007,0)+H4257)=16,"",MATCH($C$8,OFFSET([1]NKC!$E$10,H4257,0):'[1]NKC'!$E$5007,0)+H4257))</f>
        <v/>
      </c>
    </row>
    <row r="4259" spans="1:8" s="52" customFormat="1" ht="14.25" hidden="1">
      <c r="A4259" s="45" t="str">
        <f ca="1">IF($H4259="","",INDEX([1]NKC!$A$10:$A$5007,$H4259))</f>
        <v/>
      </c>
      <c r="B4259" s="46" t="str">
        <f ca="1">IF($H4259="","",INDEX([1]NKC!$B$10:$B$5007,$H4259))</f>
        <v/>
      </c>
      <c r="C4259" s="47" t="str">
        <f ca="1">IF($H4259="","",INDEX([1]NKC!$C$10:$C$5007,$H4259))</f>
        <v/>
      </c>
      <c r="D4259" s="48" t="str">
        <f ca="1">IF(IF($H4259="","",INDEX([1]NKC!$D$10:$D$5007,$H4259))=$C$8,IF($H4259="","",INDEX([1]NKC!$E$10:$E$5007,$H4259)),IF($H4259="","",INDEX([1]NKC!$D$10:$D$5007,$H4259)))</f>
        <v/>
      </c>
      <c r="E4259" s="49" t="str">
        <f ca="1">IF(IF($H4259="","",INDEX([1]NKC!$E$10:$E$5007,$H4259))=$C$8,"",IF($H4259="","",INDEX([1]NKC!$F$10:$F$5007,$H4259)))</f>
        <v/>
      </c>
      <c r="F4259" s="55" t="str">
        <f ca="1">IF(IF($H4259="","",INDEX([1]NKC!$D$10:$D$5007,$H4259))=$C$8,"",IF($H4259="","",INDEX([1]NKC!$F$10:$F$5007,$H4259)))</f>
        <v/>
      </c>
      <c r="G4259" s="50">
        <f ca="1">IF(SUM(E4259:F4259)=0,0,$G$11+SUM(E$12:$E4259)-SUM(F$12:$F4259))</f>
        <v>0</v>
      </c>
      <c r="H4259" s="51" t="str">
        <f ca="1">IF(IF(TYPE(MATCH($C$8,OFFSET([1]NKC!$D$10,H4258,0):'[1]NKC'!$D$5007,0)+H4258)=16,"",MATCH($C$8,OFFSET([1]NKC!$D$10,H4258,0):'[1]NKC'!$D$5007,0)+H4258)&lt;IF(TYPE(MATCH($C$8,OFFSET([1]NKC!$E$10,H4258,0):'[1]NKC'!$E$5007,0)+H4258)=16,"",MATCH($C$8,OFFSET([1]NKC!$E$10,H4258,0):'[1]NKC'!$E$5007,0)+H4258),IF(TYPE(MATCH($C$8,OFFSET([1]NKC!$D$10,H4258,0):'[1]NKC'!$D$5007,0)+H4258)=16,"",MATCH($C$8,OFFSET([1]NKC!$D$10,H4258,0):'[1]NKC'!$D$5007,0)+H4258),IF(TYPE(MATCH($C$8,OFFSET([1]NKC!$E$10,H4258,0):'[1]NKC'!$E$5007,0)+H4258)=16,"",MATCH($C$8,OFFSET([1]NKC!$E$10,H4258,0):'[1]NKC'!$E$5007,0)+H4258))</f>
        <v/>
      </c>
    </row>
    <row r="4260" spans="1:8" s="52" customFormat="1" ht="14.25" hidden="1">
      <c r="A4260" s="45" t="str">
        <f ca="1">IF($H4260="","",INDEX([1]NKC!$A$10:$A$5007,$H4260))</f>
        <v/>
      </c>
      <c r="B4260" s="46" t="str">
        <f ca="1">IF($H4260="","",INDEX([1]NKC!$B$10:$B$5007,$H4260))</f>
        <v/>
      </c>
      <c r="C4260" s="47" t="str">
        <f ca="1">IF($H4260="","",INDEX([1]NKC!$C$10:$C$5007,$H4260))</f>
        <v/>
      </c>
      <c r="D4260" s="48" t="str">
        <f ca="1">IF(IF($H4260="","",INDEX([1]NKC!$D$10:$D$5007,$H4260))=$C$8,IF($H4260="","",INDEX([1]NKC!$E$10:$E$5007,$H4260)),IF($H4260="","",INDEX([1]NKC!$D$10:$D$5007,$H4260)))</f>
        <v/>
      </c>
      <c r="E4260" s="49" t="str">
        <f ca="1">IF(IF($H4260="","",INDEX([1]NKC!$E$10:$E$5007,$H4260))=$C$8,"",IF($H4260="","",INDEX([1]NKC!$F$10:$F$5007,$H4260)))</f>
        <v/>
      </c>
      <c r="F4260" s="55" t="str">
        <f ca="1">IF(IF($H4260="","",INDEX([1]NKC!$D$10:$D$5007,$H4260))=$C$8,"",IF($H4260="","",INDEX([1]NKC!$F$10:$F$5007,$H4260)))</f>
        <v/>
      </c>
      <c r="G4260" s="50">
        <f ca="1">IF(SUM(E4260:F4260)=0,0,$G$11+SUM(E$12:$E4260)-SUM(F$12:$F4260))</f>
        <v>0</v>
      </c>
      <c r="H4260" s="51" t="str">
        <f ca="1">IF(IF(TYPE(MATCH($C$8,OFFSET([1]NKC!$D$10,H4259,0):'[1]NKC'!$D$5007,0)+H4259)=16,"",MATCH($C$8,OFFSET([1]NKC!$D$10,H4259,0):'[1]NKC'!$D$5007,0)+H4259)&lt;IF(TYPE(MATCH($C$8,OFFSET([1]NKC!$E$10,H4259,0):'[1]NKC'!$E$5007,0)+H4259)=16,"",MATCH($C$8,OFFSET([1]NKC!$E$10,H4259,0):'[1]NKC'!$E$5007,0)+H4259),IF(TYPE(MATCH($C$8,OFFSET([1]NKC!$D$10,H4259,0):'[1]NKC'!$D$5007,0)+H4259)=16,"",MATCH($C$8,OFFSET([1]NKC!$D$10,H4259,0):'[1]NKC'!$D$5007,0)+H4259),IF(TYPE(MATCH($C$8,OFFSET([1]NKC!$E$10,H4259,0):'[1]NKC'!$E$5007,0)+H4259)=16,"",MATCH($C$8,OFFSET([1]NKC!$E$10,H4259,0):'[1]NKC'!$E$5007,0)+H4259))</f>
        <v/>
      </c>
    </row>
    <row r="4261" spans="1:8" s="52" customFormat="1" ht="14.25" hidden="1">
      <c r="A4261" s="45" t="str">
        <f ca="1">IF($H4261="","",INDEX([1]NKC!$A$10:$A$5007,$H4261))</f>
        <v/>
      </c>
      <c r="B4261" s="46" t="str">
        <f ca="1">IF($H4261="","",INDEX([1]NKC!$B$10:$B$5007,$H4261))</f>
        <v/>
      </c>
      <c r="C4261" s="47" t="str">
        <f ca="1">IF($H4261="","",INDEX([1]NKC!$C$10:$C$5007,$H4261))</f>
        <v/>
      </c>
      <c r="D4261" s="48" t="str">
        <f ca="1">IF(IF($H4261="","",INDEX([1]NKC!$D$10:$D$5007,$H4261))=$C$8,IF($H4261="","",INDEX([1]NKC!$E$10:$E$5007,$H4261)),IF($H4261="","",INDEX([1]NKC!$D$10:$D$5007,$H4261)))</f>
        <v/>
      </c>
      <c r="E4261" s="49" t="str">
        <f ca="1">IF(IF($H4261="","",INDEX([1]NKC!$E$10:$E$5007,$H4261))=$C$8,"",IF($H4261="","",INDEX([1]NKC!$F$10:$F$5007,$H4261)))</f>
        <v/>
      </c>
      <c r="F4261" s="55" t="str">
        <f ca="1">IF(IF($H4261="","",INDEX([1]NKC!$D$10:$D$5007,$H4261))=$C$8,"",IF($H4261="","",INDEX([1]NKC!$F$10:$F$5007,$H4261)))</f>
        <v/>
      </c>
      <c r="G4261" s="50">
        <f ca="1">IF(SUM(E4261:F4261)=0,0,$G$11+SUM(E$12:$E4261)-SUM(F$12:$F4261))</f>
        <v>0</v>
      </c>
      <c r="H4261" s="51" t="str">
        <f ca="1">IF(IF(TYPE(MATCH($C$8,OFFSET([1]NKC!$D$10,H4260,0):'[1]NKC'!$D$5007,0)+H4260)=16,"",MATCH($C$8,OFFSET([1]NKC!$D$10,H4260,0):'[1]NKC'!$D$5007,0)+H4260)&lt;IF(TYPE(MATCH($C$8,OFFSET([1]NKC!$E$10,H4260,0):'[1]NKC'!$E$5007,0)+H4260)=16,"",MATCH($C$8,OFFSET([1]NKC!$E$10,H4260,0):'[1]NKC'!$E$5007,0)+H4260),IF(TYPE(MATCH($C$8,OFFSET([1]NKC!$D$10,H4260,0):'[1]NKC'!$D$5007,0)+H4260)=16,"",MATCH($C$8,OFFSET([1]NKC!$D$10,H4260,0):'[1]NKC'!$D$5007,0)+H4260),IF(TYPE(MATCH($C$8,OFFSET([1]NKC!$E$10,H4260,0):'[1]NKC'!$E$5007,0)+H4260)=16,"",MATCH($C$8,OFFSET([1]NKC!$E$10,H4260,0):'[1]NKC'!$E$5007,0)+H4260))</f>
        <v/>
      </c>
    </row>
    <row r="4262" spans="1:8" s="52" customFormat="1" ht="14.25" hidden="1">
      <c r="A4262" s="45" t="str">
        <f ca="1">IF($H4262="","",INDEX([1]NKC!$A$10:$A$5007,$H4262))</f>
        <v/>
      </c>
      <c r="B4262" s="46" t="str">
        <f ca="1">IF($H4262="","",INDEX([1]NKC!$B$10:$B$5007,$H4262))</f>
        <v/>
      </c>
      <c r="C4262" s="47" t="str">
        <f ca="1">IF($H4262="","",INDEX([1]NKC!$C$10:$C$5007,$H4262))</f>
        <v/>
      </c>
      <c r="D4262" s="48" t="str">
        <f ca="1">IF(IF($H4262="","",INDEX([1]NKC!$D$10:$D$5007,$H4262))=$C$8,IF($H4262="","",INDEX([1]NKC!$E$10:$E$5007,$H4262)),IF($H4262="","",INDEX([1]NKC!$D$10:$D$5007,$H4262)))</f>
        <v/>
      </c>
      <c r="E4262" s="49" t="str">
        <f ca="1">IF(IF($H4262="","",INDEX([1]NKC!$E$10:$E$5007,$H4262))=$C$8,"",IF($H4262="","",INDEX([1]NKC!$F$10:$F$5007,$H4262)))</f>
        <v/>
      </c>
      <c r="F4262" s="55" t="str">
        <f ca="1">IF(IF($H4262="","",INDEX([1]NKC!$D$10:$D$5007,$H4262))=$C$8,"",IF($H4262="","",INDEX([1]NKC!$F$10:$F$5007,$H4262)))</f>
        <v/>
      </c>
      <c r="G4262" s="50">
        <f ca="1">IF(SUM(E4262:F4262)=0,0,$G$11+SUM(E$12:$E4262)-SUM(F$12:$F4262))</f>
        <v>0</v>
      </c>
      <c r="H4262" s="51" t="str">
        <f ca="1">IF(IF(TYPE(MATCH($C$8,OFFSET([1]NKC!$D$10,H4261,0):'[1]NKC'!$D$5007,0)+H4261)=16,"",MATCH($C$8,OFFSET([1]NKC!$D$10,H4261,0):'[1]NKC'!$D$5007,0)+H4261)&lt;IF(TYPE(MATCH($C$8,OFFSET([1]NKC!$E$10,H4261,0):'[1]NKC'!$E$5007,0)+H4261)=16,"",MATCH($C$8,OFFSET([1]NKC!$E$10,H4261,0):'[1]NKC'!$E$5007,0)+H4261),IF(TYPE(MATCH($C$8,OFFSET([1]NKC!$D$10,H4261,0):'[1]NKC'!$D$5007,0)+H4261)=16,"",MATCH($C$8,OFFSET([1]NKC!$D$10,H4261,0):'[1]NKC'!$D$5007,0)+H4261),IF(TYPE(MATCH($C$8,OFFSET([1]NKC!$E$10,H4261,0):'[1]NKC'!$E$5007,0)+H4261)=16,"",MATCH($C$8,OFFSET([1]NKC!$E$10,H4261,0):'[1]NKC'!$E$5007,0)+H4261))</f>
        <v/>
      </c>
    </row>
    <row r="4263" spans="1:8" s="52" customFormat="1" ht="14.25" hidden="1">
      <c r="A4263" s="45" t="str">
        <f ca="1">IF($H4263="","",INDEX([1]NKC!$A$10:$A$5007,$H4263))</f>
        <v/>
      </c>
      <c r="B4263" s="46" t="str">
        <f ca="1">IF($H4263="","",INDEX([1]NKC!$B$10:$B$5007,$H4263))</f>
        <v/>
      </c>
      <c r="C4263" s="47" t="str">
        <f ca="1">IF($H4263="","",INDEX([1]NKC!$C$10:$C$5007,$H4263))</f>
        <v/>
      </c>
      <c r="D4263" s="48" t="str">
        <f ca="1">IF(IF($H4263="","",INDEX([1]NKC!$D$10:$D$5007,$H4263))=$C$8,IF($H4263="","",INDEX([1]NKC!$E$10:$E$5007,$H4263)),IF($H4263="","",INDEX([1]NKC!$D$10:$D$5007,$H4263)))</f>
        <v/>
      </c>
      <c r="E4263" s="49" t="str">
        <f ca="1">IF(IF($H4263="","",INDEX([1]NKC!$E$10:$E$5007,$H4263))=$C$8,"",IF($H4263="","",INDEX([1]NKC!$F$10:$F$5007,$H4263)))</f>
        <v/>
      </c>
      <c r="F4263" s="55" t="str">
        <f ca="1">IF(IF($H4263="","",INDEX([1]NKC!$D$10:$D$5007,$H4263))=$C$8,"",IF($H4263="","",INDEX([1]NKC!$F$10:$F$5007,$H4263)))</f>
        <v/>
      </c>
      <c r="G4263" s="50">
        <f ca="1">IF(SUM(E4263:F4263)=0,0,$G$11+SUM(E$12:$E4263)-SUM(F$12:$F4263))</f>
        <v>0</v>
      </c>
      <c r="H4263" s="51" t="str">
        <f ca="1">IF(IF(TYPE(MATCH($C$8,OFFSET([1]NKC!$D$10,H4262,0):'[1]NKC'!$D$5007,0)+H4262)=16,"",MATCH($C$8,OFFSET([1]NKC!$D$10,H4262,0):'[1]NKC'!$D$5007,0)+H4262)&lt;IF(TYPE(MATCH($C$8,OFFSET([1]NKC!$E$10,H4262,0):'[1]NKC'!$E$5007,0)+H4262)=16,"",MATCH($C$8,OFFSET([1]NKC!$E$10,H4262,0):'[1]NKC'!$E$5007,0)+H4262),IF(TYPE(MATCH($C$8,OFFSET([1]NKC!$D$10,H4262,0):'[1]NKC'!$D$5007,0)+H4262)=16,"",MATCH($C$8,OFFSET([1]NKC!$D$10,H4262,0):'[1]NKC'!$D$5007,0)+H4262),IF(TYPE(MATCH($C$8,OFFSET([1]NKC!$E$10,H4262,0):'[1]NKC'!$E$5007,0)+H4262)=16,"",MATCH($C$8,OFFSET([1]NKC!$E$10,H4262,0):'[1]NKC'!$E$5007,0)+H4262))</f>
        <v/>
      </c>
    </row>
    <row r="4264" spans="1:8" s="52" customFormat="1" ht="14.25" hidden="1">
      <c r="A4264" s="45" t="str">
        <f ca="1">IF($H4264="","",INDEX([1]NKC!$A$10:$A$5007,$H4264))</f>
        <v/>
      </c>
      <c r="B4264" s="46" t="str">
        <f ca="1">IF($H4264="","",INDEX([1]NKC!$B$10:$B$5007,$H4264))</f>
        <v/>
      </c>
      <c r="C4264" s="47" t="str">
        <f ca="1">IF($H4264="","",INDEX([1]NKC!$C$10:$C$5007,$H4264))</f>
        <v/>
      </c>
      <c r="D4264" s="48" t="str">
        <f ca="1">IF(IF($H4264="","",INDEX([1]NKC!$D$10:$D$5007,$H4264))=$C$8,IF($H4264="","",INDEX([1]NKC!$E$10:$E$5007,$H4264)),IF($H4264="","",INDEX([1]NKC!$D$10:$D$5007,$H4264)))</f>
        <v/>
      </c>
      <c r="E4264" s="49" t="str">
        <f ca="1">IF(IF($H4264="","",INDEX([1]NKC!$E$10:$E$5007,$H4264))=$C$8,"",IF($H4264="","",INDEX([1]NKC!$F$10:$F$5007,$H4264)))</f>
        <v/>
      </c>
      <c r="F4264" s="55" t="str">
        <f ca="1">IF(IF($H4264="","",INDEX([1]NKC!$D$10:$D$5007,$H4264))=$C$8,"",IF($H4264="","",INDEX([1]NKC!$F$10:$F$5007,$H4264)))</f>
        <v/>
      </c>
      <c r="G4264" s="50">
        <f ca="1">IF(SUM(E4264:F4264)=0,0,$G$11+SUM(E$12:$E4264)-SUM(F$12:$F4264))</f>
        <v>0</v>
      </c>
      <c r="H4264" s="51" t="str">
        <f ca="1">IF(IF(TYPE(MATCH($C$8,OFFSET([1]NKC!$D$10,H4263,0):'[1]NKC'!$D$5007,0)+H4263)=16,"",MATCH($C$8,OFFSET([1]NKC!$D$10,H4263,0):'[1]NKC'!$D$5007,0)+H4263)&lt;IF(TYPE(MATCH($C$8,OFFSET([1]NKC!$E$10,H4263,0):'[1]NKC'!$E$5007,0)+H4263)=16,"",MATCH($C$8,OFFSET([1]NKC!$E$10,H4263,0):'[1]NKC'!$E$5007,0)+H4263),IF(TYPE(MATCH($C$8,OFFSET([1]NKC!$D$10,H4263,0):'[1]NKC'!$D$5007,0)+H4263)=16,"",MATCH($C$8,OFFSET([1]NKC!$D$10,H4263,0):'[1]NKC'!$D$5007,0)+H4263),IF(TYPE(MATCH($C$8,OFFSET([1]NKC!$E$10,H4263,0):'[1]NKC'!$E$5007,0)+H4263)=16,"",MATCH($C$8,OFFSET([1]NKC!$E$10,H4263,0):'[1]NKC'!$E$5007,0)+H4263))</f>
        <v/>
      </c>
    </row>
    <row r="4265" spans="1:8" s="52" customFormat="1" ht="14.25" hidden="1">
      <c r="A4265" s="45" t="str">
        <f ca="1">IF($H4265="","",INDEX([1]NKC!$A$10:$A$5007,$H4265))</f>
        <v/>
      </c>
      <c r="B4265" s="46" t="str">
        <f ca="1">IF($H4265="","",INDEX([1]NKC!$B$10:$B$5007,$H4265))</f>
        <v/>
      </c>
      <c r="C4265" s="47" t="str">
        <f ca="1">IF($H4265="","",INDEX([1]NKC!$C$10:$C$5007,$H4265))</f>
        <v/>
      </c>
      <c r="D4265" s="48" t="str">
        <f ca="1">IF(IF($H4265="","",INDEX([1]NKC!$D$10:$D$5007,$H4265))=$C$8,IF($H4265="","",INDEX([1]NKC!$E$10:$E$5007,$H4265)),IF($H4265="","",INDEX([1]NKC!$D$10:$D$5007,$H4265)))</f>
        <v/>
      </c>
      <c r="E4265" s="49" t="str">
        <f ca="1">IF(IF($H4265="","",INDEX([1]NKC!$E$10:$E$5007,$H4265))=$C$8,"",IF($H4265="","",INDEX([1]NKC!$F$10:$F$5007,$H4265)))</f>
        <v/>
      </c>
      <c r="F4265" s="55" t="str">
        <f ca="1">IF(IF($H4265="","",INDEX([1]NKC!$D$10:$D$5007,$H4265))=$C$8,"",IF($H4265="","",INDEX([1]NKC!$F$10:$F$5007,$H4265)))</f>
        <v/>
      </c>
      <c r="G4265" s="50">
        <f ca="1">IF(SUM(E4265:F4265)=0,0,$G$11+SUM(E$12:$E4265)-SUM(F$12:$F4265))</f>
        <v>0</v>
      </c>
      <c r="H4265" s="51" t="str">
        <f ca="1">IF(IF(TYPE(MATCH($C$8,OFFSET([1]NKC!$D$10,H4264,0):'[1]NKC'!$D$5007,0)+H4264)=16,"",MATCH($C$8,OFFSET([1]NKC!$D$10,H4264,0):'[1]NKC'!$D$5007,0)+H4264)&lt;IF(TYPE(MATCH($C$8,OFFSET([1]NKC!$E$10,H4264,0):'[1]NKC'!$E$5007,0)+H4264)=16,"",MATCH($C$8,OFFSET([1]NKC!$E$10,H4264,0):'[1]NKC'!$E$5007,0)+H4264),IF(TYPE(MATCH($C$8,OFFSET([1]NKC!$D$10,H4264,0):'[1]NKC'!$D$5007,0)+H4264)=16,"",MATCH($C$8,OFFSET([1]NKC!$D$10,H4264,0):'[1]NKC'!$D$5007,0)+H4264),IF(TYPE(MATCH($C$8,OFFSET([1]NKC!$E$10,H4264,0):'[1]NKC'!$E$5007,0)+H4264)=16,"",MATCH($C$8,OFFSET([1]NKC!$E$10,H4264,0):'[1]NKC'!$E$5007,0)+H4264))</f>
        <v/>
      </c>
    </row>
    <row r="4266" spans="1:8" s="52" customFormat="1" ht="14.25" hidden="1">
      <c r="A4266" s="45" t="str">
        <f ca="1">IF($H4266="","",INDEX([1]NKC!$A$10:$A$5007,$H4266))</f>
        <v/>
      </c>
      <c r="B4266" s="46" t="str">
        <f ca="1">IF($H4266="","",INDEX([1]NKC!$B$10:$B$5007,$H4266))</f>
        <v/>
      </c>
      <c r="C4266" s="47" t="str">
        <f ca="1">IF($H4266="","",INDEX([1]NKC!$C$10:$C$5007,$H4266))</f>
        <v/>
      </c>
      <c r="D4266" s="48" t="str">
        <f ca="1">IF(IF($H4266="","",INDEX([1]NKC!$D$10:$D$5007,$H4266))=$C$8,IF($H4266="","",INDEX([1]NKC!$E$10:$E$5007,$H4266)),IF($H4266="","",INDEX([1]NKC!$D$10:$D$5007,$H4266)))</f>
        <v/>
      </c>
      <c r="E4266" s="49" t="str">
        <f ca="1">IF(IF($H4266="","",INDEX([1]NKC!$E$10:$E$5007,$H4266))=$C$8,"",IF($H4266="","",INDEX([1]NKC!$F$10:$F$5007,$H4266)))</f>
        <v/>
      </c>
      <c r="F4266" s="55" t="str">
        <f ca="1">IF(IF($H4266="","",INDEX([1]NKC!$D$10:$D$5007,$H4266))=$C$8,"",IF($H4266="","",INDEX([1]NKC!$F$10:$F$5007,$H4266)))</f>
        <v/>
      </c>
      <c r="G4266" s="50">
        <f ca="1">IF(SUM(E4266:F4266)=0,0,$G$11+SUM(E$12:$E4266)-SUM(F$12:$F4266))</f>
        <v>0</v>
      </c>
      <c r="H4266" s="51" t="str">
        <f ca="1">IF(IF(TYPE(MATCH($C$8,OFFSET([1]NKC!$D$10,H4265,0):'[1]NKC'!$D$5007,0)+H4265)=16,"",MATCH($C$8,OFFSET([1]NKC!$D$10,H4265,0):'[1]NKC'!$D$5007,0)+H4265)&lt;IF(TYPE(MATCH($C$8,OFFSET([1]NKC!$E$10,H4265,0):'[1]NKC'!$E$5007,0)+H4265)=16,"",MATCH($C$8,OFFSET([1]NKC!$E$10,H4265,0):'[1]NKC'!$E$5007,0)+H4265),IF(TYPE(MATCH($C$8,OFFSET([1]NKC!$D$10,H4265,0):'[1]NKC'!$D$5007,0)+H4265)=16,"",MATCH($C$8,OFFSET([1]NKC!$D$10,H4265,0):'[1]NKC'!$D$5007,0)+H4265),IF(TYPE(MATCH($C$8,OFFSET([1]NKC!$E$10,H4265,0):'[1]NKC'!$E$5007,0)+H4265)=16,"",MATCH($C$8,OFFSET([1]NKC!$E$10,H4265,0):'[1]NKC'!$E$5007,0)+H4265))</f>
        <v/>
      </c>
    </row>
    <row r="4267" spans="1:8" s="52" customFormat="1" ht="14.25" hidden="1">
      <c r="A4267" s="45" t="str">
        <f ca="1">IF($H4267="","",INDEX([1]NKC!$A$10:$A$5007,$H4267))</f>
        <v/>
      </c>
      <c r="B4267" s="46" t="str">
        <f ca="1">IF($H4267="","",INDEX([1]NKC!$B$10:$B$5007,$H4267))</f>
        <v/>
      </c>
      <c r="C4267" s="47" t="str">
        <f ca="1">IF($H4267="","",INDEX([1]NKC!$C$10:$C$5007,$H4267))</f>
        <v/>
      </c>
      <c r="D4267" s="48" t="str">
        <f ca="1">IF(IF($H4267="","",INDEX([1]NKC!$D$10:$D$5007,$H4267))=$C$8,IF($H4267="","",INDEX([1]NKC!$E$10:$E$5007,$H4267)),IF($H4267="","",INDEX([1]NKC!$D$10:$D$5007,$H4267)))</f>
        <v/>
      </c>
      <c r="E4267" s="49" t="str">
        <f ca="1">IF(IF($H4267="","",INDEX([1]NKC!$E$10:$E$5007,$H4267))=$C$8,"",IF($H4267="","",INDEX([1]NKC!$F$10:$F$5007,$H4267)))</f>
        <v/>
      </c>
      <c r="F4267" s="55" t="str">
        <f ca="1">IF(IF($H4267="","",INDEX([1]NKC!$D$10:$D$5007,$H4267))=$C$8,"",IF($H4267="","",INDEX([1]NKC!$F$10:$F$5007,$H4267)))</f>
        <v/>
      </c>
      <c r="G4267" s="50">
        <f ca="1">IF(SUM(E4267:F4267)=0,0,$G$11+SUM(E$12:$E4267)-SUM(F$12:$F4267))</f>
        <v>0</v>
      </c>
      <c r="H4267" s="51" t="str">
        <f ca="1">IF(IF(TYPE(MATCH($C$8,OFFSET([1]NKC!$D$10,H4266,0):'[1]NKC'!$D$5007,0)+H4266)=16,"",MATCH($C$8,OFFSET([1]NKC!$D$10,H4266,0):'[1]NKC'!$D$5007,0)+H4266)&lt;IF(TYPE(MATCH($C$8,OFFSET([1]NKC!$E$10,H4266,0):'[1]NKC'!$E$5007,0)+H4266)=16,"",MATCH($C$8,OFFSET([1]NKC!$E$10,H4266,0):'[1]NKC'!$E$5007,0)+H4266),IF(TYPE(MATCH($C$8,OFFSET([1]NKC!$D$10,H4266,0):'[1]NKC'!$D$5007,0)+H4266)=16,"",MATCH($C$8,OFFSET([1]NKC!$D$10,H4266,0):'[1]NKC'!$D$5007,0)+H4266),IF(TYPE(MATCH($C$8,OFFSET([1]NKC!$E$10,H4266,0):'[1]NKC'!$E$5007,0)+H4266)=16,"",MATCH($C$8,OFFSET([1]NKC!$E$10,H4266,0):'[1]NKC'!$E$5007,0)+H4266))</f>
        <v/>
      </c>
    </row>
    <row r="4268" spans="1:8" s="52" customFormat="1" ht="14.25" hidden="1">
      <c r="A4268" s="45" t="str">
        <f ca="1">IF($H4268="","",INDEX([1]NKC!$A$10:$A$5007,$H4268))</f>
        <v/>
      </c>
      <c r="B4268" s="46" t="str">
        <f ca="1">IF($H4268="","",INDEX([1]NKC!$B$10:$B$5007,$H4268))</f>
        <v/>
      </c>
      <c r="C4268" s="47" t="str">
        <f ca="1">IF($H4268="","",INDEX([1]NKC!$C$10:$C$5007,$H4268))</f>
        <v/>
      </c>
      <c r="D4268" s="48" t="str">
        <f ca="1">IF(IF($H4268="","",INDEX([1]NKC!$D$10:$D$5007,$H4268))=$C$8,IF($H4268="","",INDEX([1]NKC!$E$10:$E$5007,$H4268)),IF($H4268="","",INDEX([1]NKC!$D$10:$D$5007,$H4268)))</f>
        <v/>
      </c>
      <c r="E4268" s="49" t="str">
        <f ca="1">IF(IF($H4268="","",INDEX([1]NKC!$E$10:$E$5007,$H4268))=$C$8,"",IF($H4268="","",INDEX([1]NKC!$F$10:$F$5007,$H4268)))</f>
        <v/>
      </c>
      <c r="F4268" s="55" t="str">
        <f ca="1">IF(IF($H4268="","",INDEX([1]NKC!$D$10:$D$5007,$H4268))=$C$8,"",IF($H4268="","",INDEX([1]NKC!$F$10:$F$5007,$H4268)))</f>
        <v/>
      </c>
      <c r="G4268" s="50">
        <f ca="1">IF(SUM(E4268:F4268)=0,0,$G$11+SUM(E$12:$E4268)-SUM(F$12:$F4268))</f>
        <v>0</v>
      </c>
      <c r="H4268" s="51" t="str">
        <f ca="1">IF(IF(TYPE(MATCH($C$8,OFFSET([1]NKC!$D$10,H4267,0):'[1]NKC'!$D$5007,0)+H4267)=16,"",MATCH($C$8,OFFSET([1]NKC!$D$10,H4267,0):'[1]NKC'!$D$5007,0)+H4267)&lt;IF(TYPE(MATCH($C$8,OFFSET([1]NKC!$E$10,H4267,0):'[1]NKC'!$E$5007,0)+H4267)=16,"",MATCH($C$8,OFFSET([1]NKC!$E$10,H4267,0):'[1]NKC'!$E$5007,0)+H4267),IF(TYPE(MATCH($C$8,OFFSET([1]NKC!$D$10,H4267,0):'[1]NKC'!$D$5007,0)+H4267)=16,"",MATCH($C$8,OFFSET([1]NKC!$D$10,H4267,0):'[1]NKC'!$D$5007,0)+H4267),IF(TYPE(MATCH($C$8,OFFSET([1]NKC!$E$10,H4267,0):'[1]NKC'!$E$5007,0)+H4267)=16,"",MATCH($C$8,OFFSET([1]NKC!$E$10,H4267,0):'[1]NKC'!$E$5007,0)+H4267))</f>
        <v/>
      </c>
    </row>
    <row r="4269" spans="1:8" s="52" customFormat="1" ht="14.25" hidden="1">
      <c r="A4269" s="45" t="str">
        <f ca="1">IF($H4269="","",INDEX([1]NKC!$A$10:$A$5007,$H4269))</f>
        <v/>
      </c>
      <c r="B4269" s="46" t="str">
        <f ca="1">IF($H4269="","",INDEX([1]NKC!$B$10:$B$5007,$H4269))</f>
        <v/>
      </c>
      <c r="C4269" s="47" t="str">
        <f ca="1">IF($H4269="","",INDEX([1]NKC!$C$10:$C$5007,$H4269))</f>
        <v/>
      </c>
      <c r="D4269" s="48" t="str">
        <f ca="1">IF(IF($H4269="","",INDEX([1]NKC!$D$10:$D$5007,$H4269))=$C$8,IF($H4269="","",INDEX([1]NKC!$E$10:$E$5007,$H4269)),IF($H4269="","",INDEX([1]NKC!$D$10:$D$5007,$H4269)))</f>
        <v/>
      </c>
      <c r="E4269" s="49" t="str">
        <f ca="1">IF(IF($H4269="","",INDEX([1]NKC!$E$10:$E$5007,$H4269))=$C$8,"",IF($H4269="","",INDEX([1]NKC!$F$10:$F$5007,$H4269)))</f>
        <v/>
      </c>
      <c r="F4269" s="55" t="str">
        <f ca="1">IF(IF($H4269="","",INDEX([1]NKC!$D$10:$D$5007,$H4269))=$C$8,"",IF($H4269="","",INDEX([1]NKC!$F$10:$F$5007,$H4269)))</f>
        <v/>
      </c>
      <c r="G4269" s="50">
        <f ca="1">IF(SUM(E4269:F4269)=0,0,$G$11+SUM(E$12:$E4269)-SUM(F$12:$F4269))</f>
        <v>0</v>
      </c>
      <c r="H4269" s="51" t="str">
        <f ca="1">IF(IF(TYPE(MATCH($C$8,OFFSET([1]NKC!$D$10,H4268,0):'[1]NKC'!$D$5007,0)+H4268)=16,"",MATCH($C$8,OFFSET([1]NKC!$D$10,H4268,0):'[1]NKC'!$D$5007,0)+H4268)&lt;IF(TYPE(MATCH($C$8,OFFSET([1]NKC!$E$10,H4268,0):'[1]NKC'!$E$5007,0)+H4268)=16,"",MATCH($C$8,OFFSET([1]NKC!$E$10,H4268,0):'[1]NKC'!$E$5007,0)+H4268),IF(TYPE(MATCH($C$8,OFFSET([1]NKC!$D$10,H4268,0):'[1]NKC'!$D$5007,0)+H4268)=16,"",MATCH($C$8,OFFSET([1]NKC!$D$10,H4268,0):'[1]NKC'!$D$5007,0)+H4268),IF(TYPE(MATCH($C$8,OFFSET([1]NKC!$E$10,H4268,0):'[1]NKC'!$E$5007,0)+H4268)=16,"",MATCH($C$8,OFFSET([1]NKC!$E$10,H4268,0):'[1]NKC'!$E$5007,0)+H4268))</f>
        <v/>
      </c>
    </row>
    <row r="4270" spans="1:8" s="52" customFormat="1" ht="14.25" hidden="1">
      <c r="A4270" s="45" t="str">
        <f ca="1">IF($H4270="","",INDEX([1]NKC!$A$10:$A$5007,$H4270))</f>
        <v/>
      </c>
      <c r="B4270" s="46" t="str">
        <f ca="1">IF($H4270="","",INDEX([1]NKC!$B$10:$B$5007,$H4270))</f>
        <v/>
      </c>
      <c r="C4270" s="47" t="str">
        <f ca="1">IF($H4270="","",INDEX([1]NKC!$C$10:$C$5007,$H4270))</f>
        <v/>
      </c>
      <c r="D4270" s="48" t="str">
        <f ca="1">IF(IF($H4270="","",INDEX([1]NKC!$D$10:$D$5007,$H4270))=$C$8,IF($H4270="","",INDEX([1]NKC!$E$10:$E$5007,$H4270)),IF($H4270="","",INDEX([1]NKC!$D$10:$D$5007,$H4270)))</f>
        <v/>
      </c>
      <c r="E4270" s="49" t="str">
        <f ca="1">IF(IF($H4270="","",INDEX([1]NKC!$E$10:$E$5007,$H4270))=$C$8,"",IF($H4270="","",INDEX([1]NKC!$F$10:$F$5007,$H4270)))</f>
        <v/>
      </c>
      <c r="F4270" s="55" t="str">
        <f ca="1">IF(IF($H4270="","",INDEX([1]NKC!$D$10:$D$5007,$H4270))=$C$8,"",IF($H4270="","",INDEX([1]NKC!$F$10:$F$5007,$H4270)))</f>
        <v/>
      </c>
      <c r="G4270" s="50">
        <f ca="1">IF(SUM(E4270:F4270)=0,0,$G$11+SUM(E$12:$E4270)-SUM(F$12:$F4270))</f>
        <v>0</v>
      </c>
      <c r="H4270" s="51" t="str">
        <f ca="1">IF(IF(TYPE(MATCH($C$8,OFFSET([1]NKC!$D$10,H4269,0):'[1]NKC'!$D$5007,0)+H4269)=16,"",MATCH($C$8,OFFSET([1]NKC!$D$10,H4269,0):'[1]NKC'!$D$5007,0)+H4269)&lt;IF(TYPE(MATCH($C$8,OFFSET([1]NKC!$E$10,H4269,0):'[1]NKC'!$E$5007,0)+H4269)=16,"",MATCH($C$8,OFFSET([1]NKC!$E$10,H4269,0):'[1]NKC'!$E$5007,0)+H4269),IF(TYPE(MATCH($C$8,OFFSET([1]NKC!$D$10,H4269,0):'[1]NKC'!$D$5007,0)+H4269)=16,"",MATCH($C$8,OFFSET([1]NKC!$D$10,H4269,0):'[1]NKC'!$D$5007,0)+H4269),IF(TYPE(MATCH($C$8,OFFSET([1]NKC!$E$10,H4269,0):'[1]NKC'!$E$5007,0)+H4269)=16,"",MATCH($C$8,OFFSET([1]NKC!$E$10,H4269,0):'[1]NKC'!$E$5007,0)+H4269))</f>
        <v/>
      </c>
    </row>
    <row r="4271" spans="1:8" s="52" customFormat="1" ht="14.25" hidden="1">
      <c r="A4271" s="45" t="str">
        <f ca="1">IF($H4271="","",INDEX([1]NKC!$A$10:$A$5007,$H4271))</f>
        <v/>
      </c>
      <c r="B4271" s="46" t="str">
        <f ca="1">IF($H4271="","",INDEX([1]NKC!$B$10:$B$5007,$H4271))</f>
        <v/>
      </c>
      <c r="C4271" s="47" t="str">
        <f ca="1">IF($H4271="","",INDEX([1]NKC!$C$10:$C$5007,$H4271))</f>
        <v/>
      </c>
      <c r="D4271" s="48" t="str">
        <f ca="1">IF(IF($H4271="","",INDEX([1]NKC!$D$10:$D$5007,$H4271))=$C$8,IF($H4271="","",INDEX([1]NKC!$E$10:$E$5007,$H4271)),IF($H4271="","",INDEX([1]NKC!$D$10:$D$5007,$H4271)))</f>
        <v/>
      </c>
      <c r="E4271" s="49" t="str">
        <f ca="1">IF(IF($H4271="","",INDEX([1]NKC!$E$10:$E$5007,$H4271))=$C$8,"",IF($H4271="","",INDEX([1]NKC!$F$10:$F$5007,$H4271)))</f>
        <v/>
      </c>
      <c r="F4271" s="55" t="str">
        <f ca="1">IF(IF($H4271="","",INDEX([1]NKC!$D$10:$D$5007,$H4271))=$C$8,"",IF($H4271="","",INDEX([1]NKC!$F$10:$F$5007,$H4271)))</f>
        <v/>
      </c>
      <c r="G4271" s="50">
        <f ca="1">IF(SUM(E4271:F4271)=0,0,$G$11+SUM(E$12:$E4271)-SUM(F$12:$F4271))</f>
        <v>0</v>
      </c>
      <c r="H4271" s="51" t="str">
        <f ca="1">IF(IF(TYPE(MATCH($C$8,OFFSET([1]NKC!$D$10,H4270,0):'[1]NKC'!$D$5007,0)+H4270)=16,"",MATCH($C$8,OFFSET([1]NKC!$D$10,H4270,0):'[1]NKC'!$D$5007,0)+H4270)&lt;IF(TYPE(MATCH($C$8,OFFSET([1]NKC!$E$10,H4270,0):'[1]NKC'!$E$5007,0)+H4270)=16,"",MATCH($C$8,OFFSET([1]NKC!$E$10,H4270,0):'[1]NKC'!$E$5007,0)+H4270),IF(TYPE(MATCH($C$8,OFFSET([1]NKC!$D$10,H4270,0):'[1]NKC'!$D$5007,0)+H4270)=16,"",MATCH($C$8,OFFSET([1]NKC!$D$10,H4270,0):'[1]NKC'!$D$5007,0)+H4270),IF(TYPE(MATCH($C$8,OFFSET([1]NKC!$E$10,H4270,0):'[1]NKC'!$E$5007,0)+H4270)=16,"",MATCH($C$8,OFFSET([1]NKC!$E$10,H4270,0):'[1]NKC'!$E$5007,0)+H4270))</f>
        <v/>
      </c>
    </row>
    <row r="4272" spans="1:8" s="52" customFormat="1" ht="14.25" hidden="1">
      <c r="A4272" s="45" t="str">
        <f ca="1">IF($H4272="","",INDEX([1]NKC!$A$10:$A$5007,$H4272))</f>
        <v/>
      </c>
      <c r="B4272" s="46" t="str">
        <f ca="1">IF($H4272="","",INDEX([1]NKC!$B$10:$B$5007,$H4272))</f>
        <v/>
      </c>
      <c r="C4272" s="47" t="str">
        <f ca="1">IF($H4272="","",INDEX([1]NKC!$C$10:$C$5007,$H4272))</f>
        <v/>
      </c>
      <c r="D4272" s="48" t="str">
        <f ca="1">IF(IF($H4272="","",INDEX([1]NKC!$D$10:$D$5007,$H4272))=$C$8,IF($H4272="","",INDEX([1]NKC!$E$10:$E$5007,$H4272)),IF($H4272="","",INDEX([1]NKC!$D$10:$D$5007,$H4272)))</f>
        <v/>
      </c>
      <c r="E4272" s="49" t="str">
        <f ca="1">IF(IF($H4272="","",INDEX([1]NKC!$E$10:$E$5007,$H4272))=$C$8,"",IF($H4272="","",INDEX([1]NKC!$F$10:$F$5007,$H4272)))</f>
        <v/>
      </c>
      <c r="F4272" s="55" t="str">
        <f ca="1">IF(IF($H4272="","",INDEX([1]NKC!$D$10:$D$5007,$H4272))=$C$8,"",IF($H4272="","",INDEX([1]NKC!$F$10:$F$5007,$H4272)))</f>
        <v/>
      </c>
      <c r="G4272" s="50">
        <f ca="1">IF(SUM(E4272:F4272)=0,0,$G$11+SUM(E$12:$E4272)-SUM(F$12:$F4272))</f>
        <v>0</v>
      </c>
      <c r="H4272" s="51" t="str">
        <f ca="1">IF(IF(TYPE(MATCH($C$8,OFFSET([1]NKC!$D$10,H4271,0):'[1]NKC'!$D$5007,0)+H4271)=16,"",MATCH($C$8,OFFSET([1]NKC!$D$10,H4271,0):'[1]NKC'!$D$5007,0)+H4271)&lt;IF(TYPE(MATCH($C$8,OFFSET([1]NKC!$E$10,H4271,0):'[1]NKC'!$E$5007,0)+H4271)=16,"",MATCH($C$8,OFFSET([1]NKC!$E$10,H4271,0):'[1]NKC'!$E$5007,0)+H4271),IF(TYPE(MATCH($C$8,OFFSET([1]NKC!$D$10,H4271,0):'[1]NKC'!$D$5007,0)+H4271)=16,"",MATCH($C$8,OFFSET([1]NKC!$D$10,H4271,0):'[1]NKC'!$D$5007,0)+H4271),IF(TYPE(MATCH($C$8,OFFSET([1]NKC!$E$10,H4271,0):'[1]NKC'!$E$5007,0)+H4271)=16,"",MATCH($C$8,OFFSET([1]NKC!$E$10,H4271,0):'[1]NKC'!$E$5007,0)+H4271))</f>
        <v/>
      </c>
    </row>
    <row r="4273" spans="1:8" s="52" customFormat="1" ht="14.25" hidden="1">
      <c r="A4273" s="45" t="str">
        <f ca="1">IF($H4273="","",INDEX([1]NKC!$A$10:$A$5007,$H4273))</f>
        <v/>
      </c>
      <c r="B4273" s="46" t="str">
        <f ca="1">IF($H4273="","",INDEX([1]NKC!$B$10:$B$5007,$H4273))</f>
        <v/>
      </c>
      <c r="C4273" s="47" t="str">
        <f ca="1">IF($H4273="","",INDEX([1]NKC!$C$10:$C$5007,$H4273))</f>
        <v/>
      </c>
      <c r="D4273" s="48" t="str">
        <f ca="1">IF(IF($H4273="","",INDEX([1]NKC!$D$10:$D$5007,$H4273))=$C$8,IF($H4273="","",INDEX([1]NKC!$E$10:$E$5007,$H4273)),IF($H4273="","",INDEX([1]NKC!$D$10:$D$5007,$H4273)))</f>
        <v/>
      </c>
      <c r="E4273" s="49" t="str">
        <f ca="1">IF(IF($H4273="","",INDEX([1]NKC!$E$10:$E$5007,$H4273))=$C$8,"",IF($H4273="","",INDEX([1]NKC!$F$10:$F$5007,$H4273)))</f>
        <v/>
      </c>
      <c r="F4273" s="55" t="str">
        <f ca="1">IF(IF($H4273="","",INDEX([1]NKC!$D$10:$D$5007,$H4273))=$C$8,"",IF($H4273="","",INDEX([1]NKC!$F$10:$F$5007,$H4273)))</f>
        <v/>
      </c>
      <c r="G4273" s="50">
        <f ca="1">IF(SUM(E4273:F4273)=0,0,$G$11+SUM(E$12:$E4273)-SUM(F$12:$F4273))</f>
        <v>0</v>
      </c>
      <c r="H4273" s="51" t="str">
        <f ca="1">IF(IF(TYPE(MATCH($C$8,OFFSET([1]NKC!$D$10,H4272,0):'[1]NKC'!$D$5007,0)+H4272)=16,"",MATCH($C$8,OFFSET([1]NKC!$D$10,H4272,0):'[1]NKC'!$D$5007,0)+H4272)&lt;IF(TYPE(MATCH($C$8,OFFSET([1]NKC!$E$10,H4272,0):'[1]NKC'!$E$5007,0)+H4272)=16,"",MATCH($C$8,OFFSET([1]NKC!$E$10,H4272,0):'[1]NKC'!$E$5007,0)+H4272),IF(TYPE(MATCH($C$8,OFFSET([1]NKC!$D$10,H4272,0):'[1]NKC'!$D$5007,0)+H4272)=16,"",MATCH($C$8,OFFSET([1]NKC!$D$10,H4272,0):'[1]NKC'!$D$5007,0)+H4272),IF(TYPE(MATCH($C$8,OFFSET([1]NKC!$E$10,H4272,0):'[1]NKC'!$E$5007,0)+H4272)=16,"",MATCH($C$8,OFFSET([1]NKC!$E$10,H4272,0):'[1]NKC'!$E$5007,0)+H4272))</f>
        <v/>
      </c>
    </row>
    <row r="4274" spans="1:8" s="52" customFormat="1" ht="14.25" hidden="1">
      <c r="A4274" s="45" t="str">
        <f ca="1">IF($H4274="","",INDEX([1]NKC!$A$10:$A$5007,$H4274))</f>
        <v/>
      </c>
      <c r="B4274" s="46" t="str">
        <f ca="1">IF($H4274="","",INDEX([1]NKC!$B$10:$B$5007,$H4274))</f>
        <v/>
      </c>
      <c r="C4274" s="47" t="str">
        <f ca="1">IF($H4274="","",INDEX([1]NKC!$C$10:$C$5007,$H4274))</f>
        <v/>
      </c>
      <c r="D4274" s="48" t="str">
        <f ca="1">IF(IF($H4274="","",INDEX([1]NKC!$D$10:$D$5007,$H4274))=$C$8,IF($H4274="","",INDEX([1]NKC!$E$10:$E$5007,$H4274)),IF($H4274="","",INDEX([1]NKC!$D$10:$D$5007,$H4274)))</f>
        <v/>
      </c>
      <c r="E4274" s="49" t="str">
        <f ca="1">IF(IF($H4274="","",INDEX([1]NKC!$E$10:$E$5007,$H4274))=$C$8,"",IF($H4274="","",INDEX([1]NKC!$F$10:$F$5007,$H4274)))</f>
        <v/>
      </c>
      <c r="F4274" s="55" t="str">
        <f ca="1">IF(IF($H4274="","",INDEX([1]NKC!$D$10:$D$5007,$H4274))=$C$8,"",IF($H4274="","",INDEX([1]NKC!$F$10:$F$5007,$H4274)))</f>
        <v/>
      </c>
      <c r="G4274" s="50">
        <f ca="1">IF(SUM(E4274:F4274)=0,0,$G$11+SUM(E$12:$E4274)-SUM(F$12:$F4274))</f>
        <v>0</v>
      </c>
      <c r="H4274" s="51" t="str">
        <f ca="1">IF(IF(TYPE(MATCH($C$8,OFFSET([1]NKC!$D$10,H4273,0):'[1]NKC'!$D$5007,0)+H4273)=16,"",MATCH($C$8,OFFSET([1]NKC!$D$10,H4273,0):'[1]NKC'!$D$5007,0)+H4273)&lt;IF(TYPE(MATCH($C$8,OFFSET([1]NKC!$E$10,H4273,0):'[1]NKC'!$E$5007,0)+H4273)=16,"",MATCH($C$8,OFFSET([1]NKC!$E$10,H4273,0):'[1]NKC'!$E$5007,0)+H4273),IF(TYPE(MATCH($C$8,OFFSET([1]NKC!$D$10,H4273,0):'[1]NKC'!$D$5007,0)+H4273)=16,"",MATCH($C$8,OFFSET([1]NKC!$D$10,H4273,0):'[1]NKC'!$D$5007,0)+H4273),IF(TYPE(MATCH($C$8,OFFSET([1]NKC!$E$10,H4273,0):'[1]NKC'!$E$5007,0)+H4273)=16,"",MATCH($C$8,OFFSET([1]NKC!$E$10,H4273,0):'[1]NKC'!$E$5007,0)+H4273))</f>
        <v/>
      </c>
    </row>
    <row r="4275" spans="1:8" s="52" customFormat="1" ht="14.25" hidden="1">
      <c r="A4275" s="45" t="str">
        <f ca="1">IF($H4275="","",INDEX([1]NKC!$A$10:$A$5007,$H4275))</f>
        <v/>
      </c>
      <c r="B4275" s="46" t="str">
        <f ca="1">IF($H4275="","",INDEX([1]NKC!$B$10:$B$5007,$H4275))</f>
        <v/>
      </c>
      <c r="C4275" s="47" t="str">
        <f ca="1">IF($H4275="","",INDEX([1]NKC!$C$10:$C$5007,$H4275))</f>
        <v/>
      </c>
      <c r="D4275" s="48" t="str">
        <f ca="1">IF(IF($H4275="","",INDEX([1]NKC!$D$10:$D$5007,$H4275))=$C$8,IF($H4275="","",INDEX([1]NKC!$E$10:$E$5007,$H4275)),IF($H4275="","",INDEX([1]NKC!$D$10:$D$5007,$H4275)))</f>
        <v/>
      </c>
      <c r="E4275" s="49" t="str">
        <f ca="1">IF(IF($H4275="","",INDEX([1]NKC!$E$10:$E$5007,$H4275))=$C$8,"",IF($H4275="","",INDEX([1]NKC!$F$10:$F$5007,$H4275)))</f>
        <v/>
      </c>
      <c r="F4275" s="55" t="str">
        <f ca="1">IF(IF($H4275="","",INDEX([1]NKC!$D$10:$D$5007,$H4275))=$C$8,"",IF($H4275="","",INDEX([1]NKC!$F$10:$F$5007,$H4275)))</f>
        <v/>
      </c>
      <c r="G4275" s="50">
        <f ca="1">IF(SUM(E4275:F4275)=0,0,$G$11+SUM(E$12:$E4275)-SUM(F$12:$F4275))</f>
        <v>0</v>
      </c>
      <c r="H4275" s="51" t="str">
        <f ca="1">IF(IF(TYPE(MATCH($C$8,OFFSET([1]NKC!$D$10,H4274,0):'[1]NKC'!$D$5007,0)+H4274)=16,"",MATCH($C$8,OFFSET([1]NKC!$D$10,H4274,0):'[1]NKC'!$D$5007,0)+H4274)&lt;IF(TYPE(MATCH($C$8,OFFSET([1]NKC!$E$10,H4274,0):'[1]NKC'!$E$5007,0)+H4274)=16,"",MATCH($C$8,OFFSET([1]NKC!$E$10,H4274,0):'[1]NKC'!$E$5007,0)+H4274),IF(TYPE(MATCH($C$8,OFFSET([1]NKC!$D$10,H4274,0):'[1]NKC'!$D$5007,0)+H4274)=16,"",MATCH($C$8,OFFSET([1]NKC!$D$10,H4274,0):'[1]NKC'!$D$5007,0)+H4274),IF(TYPE(MATCH($C$8,OFFSET([1]NKC!$E$10,H4274,0):'[1]NKC'!$E$5007,0)+H4274)=16,"",MATCH($C$8,OFFSET([1]NKC!$E$10,H4274,0):'[1]NKC'!$E$5007,0)+H4274))</f>
        <v/>
      </c>
    </row>
    <row r="4276" spans="1:8" s="52" customFormat="1" ht="14.25" hidden="1">
      <c r="A4276" s="45" t="str">
        <f ca="1">IF($H4276="","",INDEX([1]NKC!$A$10:$A$5007,$H4276))</f>
        <v/>
      </c>
      <c r="B4276" s="46" t="str">
        <f ca="1">IF($H4276="","",INDEX([1]NKC!$B$10:$B$5007,$H4276))</f>
        <v/>
      </c>
      <c r="C4276" s="47" t="str">
        <f ca="1">IF($H4276="","",INDEX([1]NKC!$C$10:$C$5007,$H4276))</f>
        <v/>
      </c>
      <c r="D4276" s="48" t="str">
        <f ca="1">IF(IF($H4276="","",INDEX([1]NKC!$D$10:$D$5007,$H4276))=$C$8,IF($H4276="","",INDEX([1]NKC!$E$10:$E$5007,$H4276)),IF($H4276="","",INDEX([1]NKC!$D$10:$D$5007,$H4276)))</f>
        <v/>
      </c>
      <c r="E4276" s="49" t="str">
        <f ca="1">IF(IF($H4276="","",INDEX([1]NKC!$E$10:$E$5007,$H4276))=$C$8,"",IF($H4276="","",INDEX([1]NKC!$F$10:$F$5007,$H4276)))</f>
        <v/>
      </c>
      <c r="F4276" s="55" t="str">
        <f ca="1">IF(IF($H4276="","",INDEX([1]NKC!$D$10:$D$5007,$H4276))=$C$8,"",IF($H4276="","",INDEX([1]NKC!$F$10:$F$5007,$H4276)))</f>
        <v/>
      </c>
      <c r="G4276" s="50">
        <f ca="1">IF(SUM(E4276:F4276)=0,0,$G$11+SUM(E$12:$E4276)-SUM(F$12:$F4276))</f>
        <v>0</v>
      </c>
      <c r="H4276" s="51" t="str">
        <f ca="1">IF(IF(TYPE(MATCH($C$8,OFFSET([1]NKC!$D$10,H4275,0):'[1]NKC'!$D$5007,0)+H4275)=16,"",MATCH($C$8,OFFSET([1]NKC!$D$10,H4275,0):'[1]NKC'!$D$5007,0)+H4275)&lt;IF(TYPE(MATCH($C$8,OFFSET([1]NKC!$E$10,H4275,0):'[1]NKC'!$E$5007,0)+H4275)=16,"",MATCH($C$8,OFFSET([1]NKC!$E$10,H4275,0):'[1]NKC'!$E$5007,0)+H4275),IF(TYPE(MATCH($C$8,OFFSET([1]NKC!$D$10,H4275,0):'[1]NKC'!$D$5007,0)+H4275)=16,"",MATCH($C$8,OFFSET([1]NKC!$D$10,H4275,0):'[1]NKC'!$D$5007,0)+H4275),IF(TYPE(MATCH($C$8,OFFSET([1]NKC!$E$10,H4275,0):'[1]NKC'!$E$5007,0)+H4275)=16,"",MATCH($C$8,OFFSET([1]NKC!$E$10,H4275,0):'[1]NKC'!$E$5007,0)+H4275))</f>
        <v/>
      </c>
    </row>
    <row r="4277" spans="1:8" s="52" customFormat="1" ht="14.25" hidden="1">
      <c r="A4277" s="45" t="str">
        <f ca="1">IF($H4277="","",INDEX([1]NKC!$A$10:$A$5007,$H4277))</f>
        <v/>
      </c>
      <c r="B4277" s="46" t="str">
        <f ca="1">IF($H4277="","",INDEX([1]NKC!$B$10:$B$5007,$H4277))</f>
        <v/>
      </c>
      <c r="C4277" s="47" t="str">
        <f ca="1">IF($H4277="","",INDEX([1]NKC!$C$10:$C$5007,$H4277))</f>
        <v/>
      </c>
      <c r="D4277" s="48" t="str">
        <f ca="1">IF(IF($H4277="","",INDEX([1]NKC!$D$10:$D$5007,$H4277))=$C$8,IF($H4277="","",INDEX([1]NKC!$E$10:$E$5007,$H4277)),IF($H4277="","",INDEX([1]NKC!$D$10:$D$5007,$H4277)))</f>
        <v/>
      </c>
      <c r="E4277" s="49" t="str">
        <f ca="1">IF(IF($H4277="","",INDEX([1]NKC!$E$10:$E$5007,$H4277))=$C$8,"",IF($H4277="","",INDEX([1]NKC!$F$10:$F$5007,$H4277)))</f>
        <v/>
      </c>
      <c r="F4277" s="55" t="str">
        <f ca="1">IF(IF($H4277="","",INDEX([1]NKC!$D$10:$D$5007,$H4277))=$C$8,"",IF($H4277="","",INDEX([1]NKC!$F$10:$F$5007,$H4277)))</f>
        <v/>
      </c>
      <c r="G4277" s="50">
        <f ca="1">IF(SUM(E4277:F4277)=0,0,$G$11+SUM(E$12:$E4277)-SUM(F$12:$F4277))</f>
        <v>0</v>
      </c>
      <c r="H4277" s="51" t="str">
        <f ca="1">IF(IF(TYPE(MATCH($C$8,OFFSET([1]NKC!$D$10,H4276,0):'[1]NKC'!$D$5007,0)+H4276)=16,"",MATCH($C$8,OFFSET([1]NKC!$D$10,H4276,0):'[1]NKC'!$D$5007,0)+H4276)&lt;IF(TYPE(MATCH($C$8,OFFSET([1]NKC!$E$10,H4276,0):'[1]NKC'!$E$5007,0)+H4276)=16,"",MATCH($C$8,OFFSET([1]NKC!$E$10,H4276,0):'[1]NKC'!$E$5007,0)+H4276),IF(TYPE(MATCH($C$8,OFFSET([1]NKC!$D$10,H4276,0):'[1]NKC'!$D$5007,0)+H4276)=16,"",MATCH($C$8,OFFSET([1]NKC!$D$10,H4276,0):'[1]NKC'!$D$5007,0)+H4276),IF(TYPE(MATCH($C$8,OFFSET([1]NKC!$E$10,H4276,0):'[1]NKC'!$E$5007,0)+H4276)=16,"",MATCH($C$8,OFFSET([1]NKC!$E$10,H4276,0):'[1]NKC'!$E$5007,0)+H4276))</f>
        <v/>
      </c>
    </row>
    <row r="4278" spans="1:8" s="52" customFormat="1" ht="14.25" hidden="1">
      <c r="A4278" s="45" t="str">
        <f ca="1">IF($H4278="","",INDEX([1]NKC!$A$10:$A$5007,$H4278))</f>
        <v/>
      </c>
      <c r="B4278" s="46" t="str">
        <f ca="1">IF($H4278="","",INDEX([1]NKC!$B$10:$B$5007,$H4278))</f>
        <v/>
      </c>
      <c r="C4278" s="47" t="str">
        <f ca="1">IF($H4278="","",INDEX([1]NKC!$C$10:$C$5007,$H4278))</f>
        <v/>
      </c>
      <c r="D4278" s="48" t="str">
        <f ca="1">IF(IF($H4278="","",INDEX([1]NKC!$D$10:$D$5007,$H4278))=$C$8,IF($H4278="","",INDEX([1]NKC!$E$10:$E$5007,$H4278)),IF($H4278="","",INDEX([1]NKC!$D$10:$D$5007,$H4278)))</f>
        <v/>
      </c>
      <c r="E4278" s="49" t="str">
        <f ca="1">IF(IF($H4278="","",INDEX([1]NKC!$E$10:$E$5007,$H4278))=$C$8,"",IF($H4278="","",INDEX([1]NKC!$F$10:$F$5007,$H4278)))</f>
        <v/>
      </c>
      <c r="F4278" s="55" t="str">
        <f ca="1">IF(IF($H4278="","",INDEX([1]NKC!$D$10:$D$5007,$H4278))=$C$8,"",IF($H4278="","",INDEX([1]NKC!$F$10:$F$5007,$H4278)))</f>
        <v/>
      </c>
      <c r="G4278" s="50">
        <f ca="1">IF(SUM(E4278:F4278)=0,0,$G$11+SUM(E$12:$E4278)-SUM(F$12:$F4278))</f>
        <v>0</v>
      </c>
      <c r="H4278" s="51" t="str">
        <f ca="1">IF(IF(TYPE(MATCH($C$8,OFFSET([1]NKC!$D$10,H4277,0):'[1]NKC'!$D$5007,0)+H4277)=16,"",MATCH($C$8,OFFSET([1]NKC!$D$10,H4277,0):'[1]NKC'!$D$5007,0)+H4277)&lt;IF(TYPE(MATCH($C$8,OFFSET([1]NKC!$E$10,H4277,0):'[1]NKC'!$E$5007,0)+H4277)=16,"",MATCH($C$8,OFFSET([1]NKC!$E$10,H4277,0):'[1]NKC'!$E$5007,0)+H4277),IF(TYPE(MATCH($C$8,OFFSET([1]NKC!$D$10,H4277,0):'[1]NKC'!$D$5007,0)+H4277)=16,"",MATCH($C$8,OFFSET([1]NKC!$D$10,H4277,0):'[1]NKC'!$D$5007,0)+H4277),IF(TYPE(MATCH($C$8,OFFSET([1]NKC!$E$10,H4277,0):'[1]NKC'!$E$5007,0)+H4277)=16,"",MATCH($C$8,OFFSET([1]NKC!$E$10,H4277,0):'[1]NKC'!$E$5007,0)+H4277))</f>
        <v/>
      </c>
    </row>
    <row r="4279" spans="1:8" s="52" customFormat="1" ht="14.25" hidden="1">
      <c r="A4279" s="45" t="str">
        <f ca="1">IF($H4279="","",INDEX([1]NKC!$A$10:$A$5007,$H4279))</f>
        <v/>
      </c>
      <c r="B4279" s="46" t="str">
        <f ca="1">IF($H4279="","",INDEX([1]NKC!$B$10:$B$5007,$H4279))</f>
        <v/>
      </c>
      <c r="C4279" s="47" t="str">
        <f ca="1">IF($H4279="","",INDEX([1]NKC!$C$10:$C$5007,$H4279))</f>
        <v/>
      </c>
      <c r="D4279" s="48" t="str">
        <f ca="1">IF(IF($H4279="","",INDEX([1]NKC!$D$10:$D$5007,$H4279))=$C$8,IF($H4279="","",INDEX([1]NKC!$E$10:$E$5007,$H4279)),IF($H4279="","",INDEX([1]NKC!$D$10:$D$5007,$H4279)))</f>
        <v/>
      </c>
      <c r="E4279" s="49" t="str">
        <f ca="1">IF(IF($H4279="","",INDEX([1]NKC!$E$10:$E$5007,$H4279))=$C$8,"",IF($H4279="","",INDEX([1]NKC!$F$10:$F$5007,$H4279)))</f>
        <v/>
      </c>
      <c r="F4279" s="55" t="str">
        <f ca="1">IF(IF($H4279="","",INDEX([1]NKC!$D$10:$D$5007,$H4279))=$C$8,"",IF($H4279="","",INDEX([1]NKC!$F$10:$F$5007,$H4279)))</f>
        <v/>
      </c>
      <c r="G4279" s="50">
        <f ca="1">IF(SUM(E4279:F4279)=0,0,$G$11+SUM(E$12:$E4279)-SUM(F$12:$F4279))</f>
        <v>0</v>
      </c>
      <c r="H4279" s="51" t="str">
        <f ca="1">IF(IF(TYPE(MATCH($C$8,OFFSET([1]NKC!$D$10,H4278,0):'[1]NKC'!$D$5007,0)+H4278)=16,"",MATCH($C$8,OFFSET([1]NKC!$D$10,H4278,0):'[1]NKC'!$D$5007,0)+H4278)&lt;IF(TYPE(MATCH($C$8,OFFSET([1]NKC!$E$10,H4278,0):'[1]NKC'!$E$5007,0)+H4278)=16,"",MATCH($C$8,OFFSET([1]NKC!$E$10,H4278,0):'[1]NKC'!$E$5007,0)+H4278),IF(TYPE(MATCH($C$8,OFFSET([1]NKC!$D$10,H4278,0):'[1]NKC'!$D$5007,0)+H4278)=16,"",MATCH($C$8,OFFSET([1]NKC!$D$10,H4278,0):'[1]NKC'!$D$5007,0)+H4278),IF(TYPE(MATCH($C$8,OFFSET([1]NKC!$E$10,H4278,0):'[1]NKC'!$E$5007,0)+H4278)=16,"",MATCH($C$8,OFFSET([1]NKC!$E$10,H4278,0):'[1]NKC'!$E$5007,0)+H4278))</f>
        <v/>
      </c>
    </row>
    <row r="4280" spans="1:8" s="52" customFormat="1" ht="14.25" hidden="1">
      <c r="A4280" s="45" t="str">
        <f ca="1">IF($H4280="","",INDEX([1]NKC!$A$10:$A$5007,$H4280))</f>
        <v/>
      </c>
      <c r="B4280" s="46" t="str">
        <f ca="1">IF($H4280="","",INDEX([1]NKC!$B$10:$B$5007,$H4280))</f>
        <v/>
      </c>
      <c r="C4280" s="47" t="str">
        <f ca="1">IF($H4280="","",INDEX([1]NKC!$C$10:$C$5007,$H4280))</f>
        <v/>
      </c>
      <c r="D4280" s="48" t="str">
        <f ca="1">IF(IF($H4280="","",INDEX([1]NKC!$D$10:$D$5007,$H4280))=$C$8,IF($H4280="","",INDEX([1]NKC!$E$10:$E$5007,$H4280)),IF($H4280="","",INDEX([1]NKC!$D$10:$D$5007,$H4280)))</f>
        <v/>
      </c>
      <c r="E4280" s="49" t="str">
        <f ca="1">IF(IF($H4280="","",INDEX([1]NKC!$E$10:$E$5007,$H4280))=$C$8,"",IF($H4280="","",INDEX([1]NKC!$F$10:$F$5007,$H4280)))</f>
        <v/>
      </c>
      <c r="F4280" s="55" t="str">
        <f ca="1">IF(IF($H4280="","",INDEX([1]NKC!$D$10:$D$5007,$H4280))=$C$8,"",IF($H4280="","",INDEX([1]NKC!$F$10:$F$5007,$H4280)))</f>
        <v/>
      </c>
      <c r="G4280" s="50">
        <f ca="1">IF(SUM(E4280:F4280)=0,0,$G$11+SUM(E$12:$E4280)-SUM(F$12:$F4280))</f>
        <v>0</v>
      </c>
      <c r="H4280" s="51" t="str">
        <f ca="1">IF(IF(TYPE(MATCH($C$8,OFFSET([1]NKC!$D$10,H4279,0):'[1]NKC'!$D$5007,0)+H4279)=16,"",MATCH($C$8,OFFSET([1]NKC!$D$10,H4279,0):'[1]NKC'!$D$5007,0)+H4279)&lt;IF(TYPE(MATCH($C$8,OFFSET([1]NKC!$E$10,H4279,0):'[1]NKC'!$E$5007,0)+H4279)=16,"",MATCH($C$8,OFFSET([1]NKC!$E$10,H4279,0):'[1]NKC'!$E$5007,0)+H4279),IF(TYPE(MATCH($C$8,OFFSET([1]NKC!$D$10,H4279,0):'[1]NKC'!$D$5007,0)+H4279)=16,"",MATCH($C$8,OFFSET([1]NKC!$D$10,H4279,0):'[1]NKC'!$D$5007,0)+H4279),IF(TYPE(MATCH($C$8,OFFSET([1]NKC!$E$10,H4279,0):'[1]NKC'!$E$5007,0)+H4279)=16,"",MATCH($C$8,OFFSET([1]NKC!$E$10,H4279,0):'[1]NKC'!$E$5007,0)+H4279))</f>
        <v/>
      </c>
    </row>
    <row r="4281" spans="1:8" s="52" customFormat="1" ht="14.25" hidden="1">
      <c r="A4281" s="45" t="str">
        <f ca="1">IF($H4281="","",INDEX([1]NKC!$A$10:$A$5007,$H4281))</f>
        <v/>
      </c>
      <c r="B4281" s="46" t="str">
        <f ca="1">IF($H4281="","",INDEX([1]NKC!$B$10:$B$5007,$H4281))</f>
        <v/>
      </c>
      <c r="C4281" s="47" t="str">
        <f ca="1">IF($H4281="","",INDEX([1]NKC!$C$10:$C$5007,$H4281))</f>
        <v/>
      </c>
      <c r="D4281" s="48" t="str">
        <f ca="1">IF(IF($H4281="","",INDEX([1]NKC!$D$10:$D$5007,$H4281))=$C$8,IF($H4281="","",INDEX([1]NKC!$E$10:$E$5007,$H4281)),IF($H4281="","",INDEX([1]NKC!$D$10:$D$5007,$H4281)))</f>
        <v/>
      </c>
      <c r="E4281" s="49" t="str">
        <f ca="1">IF(IF($H4281="","",INDEX([1]NKC!$E$10:$E$5007,$H4281))=$C$8,"",IF($H4281="","",INDEX([1]NKC!$F$10:$F$5007,$H4281)))</f>
        <v/>
      </c>
      <c r="F4281" s="55" t="str">
        <f ca="1">IF(IF($H4281="","",INDEX([1]NKC!$D$10:$D$5007,$H4281))=$C$8,"",IF($H4281="","",INDEX([1]NKC!$F$10:$F$5007,$H4281)))</f>
        <v/>
      </c>
      <c r="G4281" s="50">
        <f ca="1">IF(SUM(E4281:F4281)=0,0,$G$11+SUM(E$12:$E4281)-SUM(F$12:$F4281))</f>
        <v>0</v>
      </c>
      <c r="H4281" s="51" t="str">
        <f ca="1">IF(IF(TYPE(MATCH($C$8,OFFSET([1]NKC!$D$10,H4280,0):'[1]NKC'!$D$5007,0)+H4280)=16,"",MATCH($C$8,OFFSET([1]NKC!$D$10,H4280,0):'[1]NKC'!$D$5007,0)+H4280)&lt;IF(TYPE(MATCH($C$8,OFFSET([1]NKC!$E$10,H4280,0):'[1]NKC'!$E$5007,0)+H4280)=16,"",MATCH($C$8,OFFSET([1]NKC!$E$10,H4280,0):'[1]NKC'!$E$5007,0)+H4280),IF(TYPE(MATCH($C$8,OFFSET([1]NKC!$D$10,H4280,0):'[1]NKC'!$D$5007,0)+H4280)=16,"",MATCH($C$8,OFFSET([1]NKC!$D$10,H4280,0):'[1]NKC'!$D$5007,0)+H4280),IF(TYPE(MATCH($C$8,OFFSET([1]NKC!$E$10,H4280,0):'[1]NKC'!$E$5007,0)+H4280)=16,"",MATCH($C$8,OFFSET([1]NKC!$E$10,H4280,0):'[1]NKC'!$E$5007,0)+H4280))</f>
        <v/>
      </c>
    </row>
    <row r="4282" spans="1:8" s="52" customFormat="1" ht="14.25" hidden="1">
      <c r="A4282" s="45" t="str">
        <f ca="1">IF($H4282="","",INDEX([1]NKC!$A$10:$A$5007,$H4282))</f>
        <v/>
      </c>
      <c r="B4282" s="46" t="str">
        <f ca="1">IF($H4282="","",INDEX([1]NKC!$B$10:$B$5007,$H4282))</f>
        <v/>
      </c>
      <c r="C4282" s="47" t="str">
        <f ca="1">IF($H4282="","",INDEX([1]NKC!$C$10:$C$5007,$H4282))</f>
        <v/>
      </c>
      <c r="D4282" s="48" t="str">
        <f ca="1">IF(IF($H4282="","",INDEX([1]NKC!$D$10:$D$5007,$H4282))=$C$8,IF($H4282="","",INDEX([1]NKC!$E$10:$E$5007,$H4282)),IF($H4282="","",INDEX([1]NKC!$D$10:$D$5007,$H4282)))</f>
        <v/>
      </c>
      <c r="E4282" s="49" t="str">
        <f ca="1">IF(IF($H4282="","",INDEX([1]NKC!$E$10:$E$5007,$H4282))=$C$8,"",IF($H4282="","",INDEX([1]NKC!$F$10:$F$5007,$H4282)))</f>
        <v/>
      </c>
      <c r="F4282" s="55" t="str">
        <f ca="1">IF(IF($H4282="","",INDEX([1]NKC!$D$10:$D$5007,$H4282))=$C$8,"",IF($H4282="","",INDEX([1]NKC!$F$10:$F$5007,$H4282)))</f>
        <v/>
      </c>
      <c r="G4282" s="50">
        <f ca="1">IF(SUM(E4282:F4282)=0,0,$G$11+SUM(E$12:$E4282)-SUM(F$12:$F4282))</f>
        <v>0</v>
      </c>
      <c r="H4282" s="51" t="str">
        <f ca="1">IF(IF(TYPE(MATCH($C$8,OFFSET([1]NKC!$D$10,H4281,0):'[1]NKC'!$D$5007,0)+H4281)=16,"",MATCH($C$8,OFFSET([1]NKC!$D$10,H4281,0):'[1]NKC'!$D$5007,0)+H4281)&lt;IF(TYPE(MATCH($C$8,OFFSET([1]NKC!$E$10,H4281,0):'[1]NKC'!$E$5007,0)+H4281)=16,"",MATCH($C$8,OFFSET([1]NKC!$E$10,H4281,0):'[1]NKC'!$E$5007,0)+H4281),IF(TYPE(MATCH($C$8,OFFSET([1]NKC!$D$10,H4281,0):'[1]NKC'!$D$5007,0)+H4281)=16,"",MATCH($C$8,OFFSET([1]NKC!$D$10,H4281,0):'[1]NKC'!$D$5007,0)+H4281),IF(TYPE(MATCH($C$8,OFFSET([1]NKC!$E$10,H4281,0):'[1]NKC'!$E$5007,0)+H4281)=16,"",MATCH($C$8,OFFSET([1]NKC!$E$10,H4281,0):'[1]NKC'!$E$5007,0)+H4281))</f>
        <v/>
      </c>
    </row>
    <row r="4283" spans="1:8" s="52" customFormat="1" ht="14.25" hidden="1">
      <c r="A4283" s="45" t="str">
        <f ca="1">IF($H4283="","",INDEX([1]NKC!$A$10:$A$5007,$H4283))</f>
        <v/>
      </c>
      <c r="B4283" s="46" t="str">
        <f ca="1">IF($H4283="","",INDEX([1]NKC!$B$10:$B$5007,$H4283))</f>
        <v/>
      </c>
      <c r="C4283" s="47" t="str">
        <f ca="1">IF($H4283="","",INDEX([1]NKC!$C$10:$C$5007,$H4283))</f>
        <v/>
      </c>
      <c r="D4283" s="48" t="str">
        <f ca="1">IF(IF($H4283="","",INDEX([1]NKC!$D$10:$D$5007,$H4283))=$C$8,IF($H4283="","",INDEX([1]NKC!$E$10:$E$5007,$H4283)),IF($H4283="","",INDEX([1]NKC!$D$10:$D$5007,$H4283)))</f>
        <v/>
      </c>
      <c r="E4283" s="49" t="str">
        <f ca="1">IF(IF($H4283="","",INDEX([1]NKC!$E$10:$E$5007,$H4283))=$C$8,"",IF($H4283="","",INDEX([1]NKC!$F$10:$F$5007,$H4283)))</f>
        <v/>
      </c>
      <c r="F4283" s="55" t="str">
        <f ca="1">IF(IF($H4283="","",INDEX([1]NKC!$D$10:$D$5007,$H4283))=$C$8,"",IF($H4283="","",INDEX([1]NKC!$F$10:$F$5007,$H4283)))</f>
        <v/>
      </c>
      <c r="G4283" s="50">
        <f ca="1">IF(SUM(E4283:F4283)=0,0,$G$11+SUM(E$12:$E4283)-SUM(F$12:$F4283))</f>
        <v>0</v>
      </c>
      <c r="H4283" s="51" t="str">
        <f ca="1">IF(IF(TYPE(MATCH($C$8,OFFSET([1]NKC!$D$10,H4282,0):'[1]NKC'!$D$5007,0)+H4282)=16,"",MATCH($C$8,OFFSET([1]NKC!$D$10,H4282,0):'[1]NKC'!$D$5007,0)+H4282)&lt;IF(TYPE(MATCH($C$8,OFFSET([1]NKC!$E$10,H4282,0):'[1]NKC'!$E$5007,0)+H4282)=16,"",MATCH($C$8,OFFSET([1]NKC!$E$10,H4282,0):'[1]NKC'!$E$5007,0)+H4282),IF(TYPE(MATCH($C$8,OFFSET([1]NKC!$D$10,H4282,0):'[1]NKC'!$D$5007,0)+H4282)=16,"",MATCH($C$8,OFFSET([1]NKC!$D$10,H4282,0):'[1]NKC'!$D$5007,0)+H4282),IF(TYPE(MATCH($C$8,OFFSET([1]NKC!$E$10,H4282,0):'[1]NKC'!$E$5007,0)+H4282)=16,"",MATCH($C$8,OFFSET([1]NKC!$E$10,H4282,0):'[1]NKC'!$E$5007,0)+H4282))</f>
        <v/>
      </c>
    </row>
    <row r="4284" spans="1:8" s="52" customFormat="1" ht="14.25" hidden="1">
      <c r="A4284" s="45" t="str">
        <f ca="1">IF($H4284="","",INDEX([1]NKC!$A$10:$A$5007,$H4284))</f>
        <v/>
      </c>
      <c r="B4284" s="46" t="str">
        <f ca="1">IF($H4284="","",INDEX([1]NKC!$B$10:$B$5007,$H4284))</f>
        <v/>
      </c>
      <c r="C4284" s="47" t="str">
        <f ca="1">IF($H4284="","",INDEX([1]NKC!$C$10:$C$5007,$H4284))</f>
        <v/>
      </c>
      <c r="D4284" s="48" t="str">
        <f ca="1">IF(IF($H4284="","",INDEX([1]NKC!$D$10:$D$5007,$H4284))=$C$8,IF($H4284="","",INDEX([1]NKC!$E$10:$E$5007,$H4284)),IF($H4284="","",INDEX([1]NKC!$D$10:$D$5007,$H4284)))</f>
        <v/>
      </c>
      <c r="E4284" s="49" t="str">
        <f ca="1">IF(IF($H4284="","",INDEX([1]NKC!$E$10:$E$5007,$H4284))=$C$8,"",IF($H4284="","",INDEX([1]NKC!$F$10:$F$5007,$H4284)))</f>
        <v/>
      </c>
      <c r="F4284" s="55" t="str">
        <f ca="1">IF(IF($H4284="","",INDEX([1]NKC!$D$10:$D$5007,$H4284))=$C$8,"",IF($H4284="","",INDEX([1]NKC!$F$10:$F$5007,$H4284)))</f>
        <v/>
      </c>
      <c r="G4284" s="50">
        <f ca="1">IF(SUM(E4284:F4284)=0,0,$G$11+SUM(E$12:$E4284)-SUM(F$12:$F4284))</f>
        <v>0</v>
      </c>
      <c r="H4284" s="51" t="str">
        <f ca="1">IF(IF(TYPE(MATCH($C$8,OFFSET([1]NKC!$D$10,H4283,0):'[1]NKC'!$D$5007,0)+H4283)=16,"",MATCH($C$8,OFFSET([1]NKC!$D$10,H4283,0):'[1]NKC'!$D$5007,0)+H4283)&lt;IF(TYPE(MATCH($C$8,OFFSET([1]NKC!$E$10,H4283,0):'[1]NKC'!$E$5007,0)+H4283)=16,"",MATCH($C$8,OFFSET([1]NKC!$E$10,H4283,0):'[1]NKC'!$E$5007,0)+H4283),IF(TYPE(MATCH($C$8,OFFSET([1]NKC!$D$10,H4283,0):'[1]NKC'!$D$5007,0)+H4283)=16,"",MATCH($C$8,OFFSET([1]NKC!$D$10,H4283,0):'[1]NKC'!$D$5007,0)+H4283),IF(TYPE(MATCH($C$8,OFFSET([1]NKC!$E$10,H4283,0):'[1]NKC'!$E$5007,0)+H4283)=16,"",MATCH($C$8,OFFSET([1]NKC!$E$10,H4283,0):'[1]NKC'!$E$5007,0)+H4283))</f>
        <v/>
      </c>
    </row>
    <row r="4285" spans="1:8" s="52" customFormat="1" ht="14.25" hidden="1">
      <c r="A4285" s="45" t="str">
        <f ca="1">IF($H4285="","",INDEX([1]NKC!$A$10:$A$5007,$H4285))</f>
        <v/>
      </c>
      <c r="B4285" s="46" t="str">
        <f ca="1">IF($H4285="","",INDEX([1]NKC!$B$10:$B$5007,$H4285))</f>
        <v/>
      </c>
      <c r="C4285" s="47" t="str">
        <f ca="1">IF($H4285="","",INDEX([1]NKC!$C$10:$C$5007,$H4285))</f>
        <v/>
      </c>
      <c r="D4285" s="48" t="str">
        <f ca="1">IF(IF($H4285="","",INDEX([1]NKC!$D$10:$D$5007,$H4285))=$C$8,IF($H4285="","",INDEX([1]NKC!$E$10:$E$5007,$H4285)),IF($H4285="","",INDEX([1]NKC!$D$10:$D$5007,$H4285)))</f>
        <v/>
      </c>
      <c r="E4285" s="49" t="str">
        <f ca="1">IF(IF($H4285="","",INDEX([1]NKC!$E$10:$E$5007,$H4285))=$C$8,"",IF($H4285="","",INDEX([1]NKC!$F$10:$F$5007,$H4285)))</f>
        <v/>
      </c>
      <c r="F4285" s="55" t="str">
        <f ca="1">IF(IF($H4285="","",INDEX([1]NKC!$D$10:$D$5007,$H4285))=$C$8,"",IF($H4285="","",INDEX([1]NKC!$F$10:$F$5007,$H4285)))</f>
        <v/>
      </c>
      <c r="G4285" s="50">
        <f ca="1">IF(SUM(E4285:F4285)=0,0,$G$11+SUM(E$12:$E4285)-SUM(F$12:$F4285))</f>
        <v>0</v>
      </c>
      <c r="H4285" s="51" t="str">
        <f ca="1">IF(IF(TYPE(MATCH($C$8,OFFSET([1]NKC!$D$10,H4284,0):'[1]NKC'!$D$5007,0)+H4284)=16,"",MATCH($C$8,OFFSET([1]NKC!$D$10,H4284,0):'[1]NKC'!$D$5007,0)+H4284)&lt;IF(TYPE(MATCH($C$8,OFFSET([1]NKC!$E$10,H4284,0):'[1]NKC'!$E$5007,0)+H4284)=16,"",MATCH($C$8,OFFSET([1]NKC!$E$10,H4284,0):'[1]NKC'!$E$5007,0)+H4284),IF(TYPE(MATCH($C$8,OFFSET([1]NKC!$D$10,H4284,0):'[1]NKC'!$D$5007,0)+H4284)=16,"",MATCH($C$8,OFFSET([1]NKC!$D$10,H4284,0):'[1]NKC'!$D$5007,0)+H4284),IF(TYPE(MATCH($C$8,OFFSET([1]NKC!$E$10,H4284,0):'[1]NKC'!$E$5007,0)+H4284)=16,"",MATCH($C$8,OFFSET([1]NKC!$E$10,H4284,0):'[1]NKC'!$E$5007,0)+H4284))</f>
        <v/>
      </c>
    </row>
    <row r="4286" spans="1:8" s="52" customFormat="1" ht="14.25" hidden="1">
      <c r="A4286" s="45" t="str">
        <f ca="1">IF($H4286="","",INDEX([1]NKC!$A$10:$A$5007,$H4286))</f>
        <v/>
      </c>
      <c r="B4286" s="46" t="str">
        <f ca="1">IF($H4286="","",INDEX([1]NKC!$B$10:$B$5007,$H4286))</f>
        <v/>
      </c>
      <c r="C4286" s="47" t="str">
        <f ca="1">IF($H4286="","",INDEX([1]NKC!$C$10:$C$5007,$H4286))</f>
        <v/>
      </c>
      <c r="D4286" s="48" t="str">
        <f ca="1">IF(IF($H4286="","",INDEX([1]NKC!$D$10:$D$5007,$H4286))=$C$8,IF($H4286="","",INDEX([1]NKC!$E$10:$E$5007,$H4286)),IF($H4286="","",INDEX([1]NKC!$D$10:$D$5007,$H4286)))</f>
        <v/>
      </c>
      <c r="E4286" s="49" t="str">
        <f ca="1">IF(IF($H4286="","",INDEX([1]NKC!$E$10:$E$5007,$H4286))=$C$8,"",IF($H4286="","",INDEX([1]NKC!$F$10:$F$5007,$H4286)))</f>
        <v/>
      </c>
      <c r="F4286" s="55" t="str">
        <f ca="1">IF(IF($H4286="","",INDEX([1]NKC!$D$10:$D$5007,$H4286))=$C$8,"",IF($H4286="","",INDEX([1]NKC!$F$10:$F$5007,$H4286)))</f>
        <v/>
      </c>
      <c r="G4286" s="50">
        <f ca="1">IF(SUM(E4286:F4286)=0,0,$G$11+SUM(E$12:$E4286)-SUM(F$12:$F4286))</f>
        <v>0</v>
      </c>
      <c r="H4286" s="51" t="str">
        <f ca="1">IF(IF(TYPE(MATCH($C$8,OFFSET([1]NKC!$D$10,H4285,0):'[1]NKC'!$D$5007,0)+H4285)=16,"",MATCH($C$8,OFFSET([1]NKC!$D$10,H4285,0):'[1]NKC'!$D$5007,0)+H4285)&lt;IF(TYPE(MATCH($C$8,OFFSET([1]NKC!$E$10,H4285,0):'[1]NKC'!$E$5007,0)+H4285)=16,"",MATCH($C$8,OFFSET([1]NKC!$E$10,H4285,0):'[1]NKC'!$E$5007,0)+H4285),IF(TYPE(MATCH($C$8,OFFSET([1]NKC!$D$10,H4285,0):'[1]NKC'!$D$5007,0)+H4285)=16,"",MATCH($C$8,OFFSET([1]NKC!$D$10,H4285,0):'[1]NKC'!$D$5007,0)+H4285),IF(TYPE(MATCH($C$8,OFFSET([1]NKC!$E$10,H4285,0):'[1]NKC'!$E$5007,0)+H4285)=16,"",MATCH($C$8,OFFSET([1]NKC!$E$10,H4285,0):'[1]NKC'!$E$5007,0)+H4285))</f>
        <v/>
      </c>
    </row>
    <row r="4287" spans="1:8" s="52" customFormat="1" ht="14.25" hidden="1">
      <c r="A4287" s="45" t="str">
        <f ca="1">IF($H4287="","",INDEX([1]NKC!$A$10:$A$5007,$H4287))</f>
        <v/>
      </c>
      <c r="B4287" s="46" t="str">
        <f ca="1">IF($H4287="","",INDEX([1]NKC!$B$10:$B$5007,$H4287))</f>
        <v/>
      </c>
      <c r="C4287" s="47" t="str">
        <f ca="1">IF($H4287="","",INDEX([1]NKC!$C$10:$C$5007,$H4287))</f>
        <v/>
      </c>
      <c r="D4287" s="48" t="str">
        <f ca="1">IF(IF($H4287="","",INDEX([1]NKC!$D$10:$D$5007,$H4287))=$C$8,IF($H4287="","",INDEX([1]NKC!$E$10:$E$5007,$H4287)),IF($H4287="","",INDEX([1]NKC!$D$10:$D$5007,$H4287)))</f>
        <v/>
      </c>
      <c r="E4287" s="49" t="str">
        <f ca="1">IF(IF($H4287="","",INDEX([1]NKC!$E$10:$E$5007,$H4287))=$C$8,"",IF($H4287="","",INDEX([1]NKC!$F$10:$F$5007,$H4287)))</f>
        <v/>
      </c>
      <c r="F4287" s="55" t="str">
        <f ca="1">IF(IF($H4287="","",INDEX([1]NKC!$D$10:$D$5007,$H4287))=$C$8,"",IF($H4287="","",INDEX([1]NKC!$F$10:$F$5007,$H4287)))</f>
        <v/>
      </c>
      <c r="G4287" s="50">
        <f ca="1">IF(SUM(E4287:F4287)=0,0,$G$11+SUM(E$12:$E4287)-SUM(F$12:$F4287))</f>
        <v>0</v>
      </c>
      <c r="H4287" s="51" t="str">
        <f ca="1">IF(IF(TYPE(MATCH($C$8,OFFSET([1]NKC!$D$10,H4286,0):'[1]NKC'!$D$5007,0)+H4286)=16,"",MATCH($C$8,OFFSET([1]NKC!$D$10,H4286,0):'[1]NKC'!$D$5007,0)+H4286)&lt;IF(TYPE(MATCH($C$8,OFFSET([1]NKC!$E$10,H4286,0):'[1]NKC'!$E$5007,0)+H4286)=16,"",MATCH($C$8,OFFSET([1]NKC!$E$10,H4286,0):'[1]NKC'!$E$5007,0)+H4286),IF(TYPE(MATCH($C$8,OFFSET([1]NKC!$D$10,H4286,0):'[1]NKC'!$D$5007,0)+H4286)=16,"",MATCH($C$8,OFFSET([1]NKC!$D$10,H4286,0):'[1]NKC'!$D$5007,0)+H4286),IF(TYPE(MATCH($C$8,OFFSET([1]NKC!$E$10,H4286,0):'[1]NKC'!$E$5007,0)+H4286)=16,"",MATCH($C$8,OFFSET([1]NKC!$E$10,H4286,0):'[1]NKC'!$E$5007,0)+H4286))</f>
        <v/>
      </c>
    </row>
    <row r="4288" spans="1:8" s="52" customFormat="1" ht="14.25" hidden="1">
      <c r="A4288" s="45" t="str">
        <f ca="1">IF($H4288="","",INDEX([1]NKC!$A$10:$A$5007,$H4288))</f>
        <v/>
      </c>
      <c r="B4288" s="46" t="str">
        <f ca="1">IF($H4288="","",INDEX([1]NKC!$B$10:$B$5007,$H4288))</f>
        <v/>
      </c>
      <c r="C4288" s="47" t="str">
        <f ca="1">IF($H4288="","",INDEX([1]NKC!$C$10:$C$5007,$H4288))</f>
        <v/>
      </c>
      <c r="D4288" s="48" t="str">
        <f ca="1">IF(IF($H4288="","",INDEX([1]NKC!$D$10:$D$5007,$H4288))=$C$8,IF($H4288="","",INDEX([1]NKC!$E$10:$E$5007,$H4288)),IF($H4288="","",INDEX([1]NKC!$D$10:$D$5007,$H4288)))</f>
        <v/>
      </c>
      <c r="E4288" s="49" t="str">
        <f ca="1">IF(IF($H4288="","",INDEX([1]NKC!$E$10:$E$5007,$H4288))=$C$8,"",IF($H4288="","",INDEX([1]NKC!$F$10:$F$5007,$H4288)))</f>
        <v/>
      </c>
      <c r="F4288" s="55" t="str">
        <f ca="1">IF(IF($H4288="","",INDEX([1]NKC!$D$10:$D$5007,$H4288))=$C$8,"",IF($H4288="","",INDEX([1]NKC!$F$10:$F$5007,$H4288)))</f>
        <v/>
      </c>
      <c r="G4288" s="50">
        <f ca="1">IF(SUM(E4288:F4288)=0,0,$G$11+SUM(E$12:$E4288)-SUM(F$12:$F4288))</f>
        <v>0</v>
      </c>
      <c r="H4288" s="51" t="str">
        <f ca="1">IF(IF(TYPE(MATCH($C$8,OFFSET([1]NKC!$D$10,H4287,0):'[1]NKC'!$D$5007,0)+H4287)=16,"",MATCH($C$8,OFFSET([1]NKC!$D$10,H4287,0):'[1]NKC'!$D$5007,0)+H4287)&lt;IF(TYPE(MATCH($C$8,OFFSET([1]NKC!$E$10,H4287,0):'[1]NKC'!$E$5007,0)+H4287)=16,"",MATCH($C$8,OFFSET([1]NKC!$E$10,H4287,0):'[1]NKC'!$E$5007,0)+H4287),IF(TYPE(MATCH($C$8,OFFSET([1]NKC!$D$10,H4287,0):'[1]NKC'!$D$5007,0)+H4287)=16,"",MATCH($C$8,OFFSET([1]NKC!$D$10,H4287,0):'[1]NKC'!$D$5007,0)+H4287),IF(TYPE(MATCH($C$8,OFFSET([1]NKC!$E$10,H4287,0):'[1]NKC'!$E$5007,0)+H4287)=16,"",MATCH($C$8,OFFSET([1]NKC!$E$10,H4287,0):'[1]NKC'!$E$5007,0)+H4287))</f>
        <v/>
      </c>
    </row>
    <row r="4289" spans="1:8" s="52" customFormat="1" ht="14.25" hidden="1">
      <c r="A4289" s="45" t="str">
        <f ca="1">IF($H4289="","",INDEX([1]NKC!$A$10:$A$5007,$H4289))</f>
        <v/>
      </c>
      <c r="B4289" s="46" t="str">
        <f ca="1">IF($H4289="","",INDEX([1]NKC!$B$10:$B$5007,$H4289))</f>
        <v/>
      </c>
      <c r="C4289" s="47" t="str">
        <f ca="1">IF($H4289="","",INDEX([1]NKC!$C$10:$C$5007,$H4289))</f>
        <v/>
      </c>
      <c r="D4289" s="48" t="str">
        <f ca="1">IF(IF($H4289="","",INDEX([1]NKC!$D$10:$D$5007,$H4289))=$C$8,IF($H4289="","",INDEX([1]NKC!$E$10:$E$5007,$H4289)),IF($H4289="","",INDEX([1]NKC!$D$10:$D$5007,$H4289)))</f>
        <v/>
      </c>
      <c r="E4289" s="49" t="str">
        <f ca="1">IF(IF($H4289="","",INDEX([1]NKC!$E$10:$E$5007,$H4289))=$C$8,"",IF($H4289="","",INDEX([1]NKC!$F$10:$F$5007,$H4289)))</f>
        <v/>
      </c>
      <c r="F4289" s="55" t="str">
        <f ca="1">IF(IF($H4289="","",INDEX([1]NKC!$D$10:$D$5007,$H4289))=$C$8,"",IF($H4289="","",INDEX([1]NKC!$F$10:$F$5007,$H4289)))</f>
        <v/>
      </c>
      <c r="G4289" s="50">
        <f ca="1">IF(SUM(E4289:F4289)=0,0,$G$11+SUM(E$12:$E4289)-SUM(F$12:$F4289))</f>
        <v>0</v>
      </c>
      <c r="H4289" s="51" t="str">
        <f ca="1">IF(IF(TYPE(MATCH($C$8,OFFSET([1]NKC!$D$10,H4288,0):'[1]NKC'!$D$5007,0)+H4288)=16,"",MATCH($C$8,OFFSET([1]NKC!$D$10,H4288,0):'[1]NKC'!$D$5007,0)+H4288)&lt;IF(TYPE(MATCH($C$8,OFFSET([1]NKC!$E$10,H4288,0):'[1]NKC'!$E$5007,0)+H4288)=16,"",MATCH($C$8,OFFSET([1]NKC!$E$10,H4288,0):'[1]NKC'!$E$5007,0)+H4288),IF(TYPE(MATCH($C$8,OFFSET([1]NKC!$D$10,H4288,0):'[1]NKC'!$D$5007,0)+H4288)=16,"",MATCH($C$8,OFFSET([1]NKC!$D$10,H4288,0):'[1]NKC'!$D$5007,0)+H4288),IF(TYPE(MATCH($C$8,OFFSET([1]NKC!$E$10,H4288,0):'[1]NKC'!$E$5007,0)+H4288)=16,"",MATCH($C$8,OFFSET([1]NKC!$E$10,H4288,0):'[1]NKC'!$E$5007,0)+H4288))</f>
        <v/>
      </c>
    </row>
    <row r="4290" spans="1:8" s="52" customFormat="1" ht="14.25" hidden="1">
      <c r="A4290" s="45" t="str">
        <f ca="1">IF($H4290="","",INDEX([1]NKC!$A$10:$A$5007,$H4290))</f>
        <v/>
      </c>
      <c r="B4290" s="46" t="str">
        <f ca="1">IF($H4290="","",INDEX([1]NKC!$B$10:$B$5007,$H4290))</f>
        <v/>
      </c>
      <c r="C4290" s="47" t="str">
        <f ca="1">IF($H4290="","",INDEX([1]NKC!$C$10:$C$5007,$H4290))</f>
        <v/>
      </c>
      <c r="D4290" s="48" t="str">
        <f ca="1">IF(IF($H4290="","",INDEX([1]NKC!$D$10:$D$5007,$H4290))=$C$8,IF($H4290="","",INDEX([1]NKC!$E$10:$E$5007,$H4290)),IF($H4290="","",INDEX([1]NKC!$D$10:$D$5007,$H4290)))</f>
        <v/>
      </c>
      <c r="E4290" s="49" t="str">
        <f ca="1">IF(IF($H4290="","",INDEX([1]NKC!$E$10:$E$5007,$H4290))=$C$8,"",IF($H4290="","",INDEX([1]NKC!$F$10:$F$5007,$H4290)))</f>
        <v/>
      </c>
      <c r="F4290" s="55" t="str">
        <f ca="1">IF(IF($H4290="","",INDEX([1]NKC!$D$10:$D$5007,$H4290))=$C$8,"",IF($H4290="","",INDEX([1]NKC!$F$10:$F$5007,$H4290)))</f>
        <v/>
      </c>
      <c r="G4290" s="50">
        <f ca="1">IF(SUM(E4290:F4290)=0,0,$G$11+SUM(E$12:$E4290)-SUM(F$12:$F4290))</f>
        <v>0</v>
      </c>
      <c r="H4290" s="51" t="str">
        <f ca="1">IF(IF(TYPE(MATCH($C$8,OFFSET([1]NKC!$D$10,H4289,0):'[1]NKC'!$D$5007,0)+H4289)=16,"",MATCH($C$8,OFFSET([1]NKC!$D$10,H4289,0):'[1]NKC'!$D$5007,0)+H4289)&lt;IF(TYPE(MATCH($C$8,OFFSET([1]NKC!$E$10,H4289,0):'[1]NKC'!$E$5007,0)+H4289)=16,"",MATCH($C$8,OFFSET([1]NKC!$E$10,H4289,0):'[1]NKC'!$E$5007,0)+H4289),IF(TYPE(MATCH($C$8,OFFSET([1]NKC!$D$10,H4289,0):'[1]NKC'!$D$5007,0)+H4289)=16,"",MATCH($C$8,OFFSET([1]NKC!$D$10,H4289,0):'[1]NKC'!$D$5007,0)+H4289),IF(TYPE(MATCH($C$8,OFFSET([1]NKC!$E$10,H4289,0):'[1]NKC'!$E$5007,0)+H4289)=16,"",MATCH($C$8,OFFSET([1]NKC!$E$10,H4289,0):'[1]NKC'!$E$5007,0)+H4289))</f>
        <v/>
      </c>
    </row>
    <row r="4291" spans="1:8" s="52" customFormat="1" ht="14.25" hidden="1">
      <c r="A4291" s="45" t="str">
        <f ca="1">IF($H4291="","",INDEX([1]NKC!$A$10:$A$5007,$H4291))</f>
        <v/>
      </c>
      <c r="B4291" s="46" t="str">
        <f ca="1">IF($H4291="","",INDEX([1]NKC!$B$10:$B$5007,$H4291))</f>
        <v/>
      </c>
      <c r="C4291" s="47" t="str">
        <f ca="1">IF($H4291="","",INDEX([1]NKC!$C$10:$C$5007,$H4291))</f>
        <v/>
      </c>
      <c r="D4291" s="48" t="str">
        <f ca="1">IF(IF($H4291="","",INDEX([1]NKC!$D$10:$D$5007,$H4291))=$C$8,IF($H4291="","",INDEX([1]NKC!$E$10:$E$5007,$H4291)),IF($H4291="","",INDEX([1]NKC!$D$10:$D$5007,$H4291)))</f>
        <v/>
      </c>
      <c r="E4291" s="49" t="str">
        <f ca="1">IF(IF($H4291="","",INDEX([1]NKC!$E$10:$E$5007,$H4291))=$C$8,"",IF($H4291="","",INDEX([1]NKC!$F$10:$F$5007,$H4291)))</f>
        <v/>
      </c>
      <c r="F4291" s="55" t="str">
        <f ca="1">IF(IF($H4291="","",INDEX([1]NKC!$D$10:$D$5007,$H4291))=$C$8,"",IF($H4291="","",INDEX([1]NKC!$F$10:$F$5007,$H4291)))</f>
        <v/>
      </c>
      <c r="G4291" s="50">
        <f ca="1">IF(SUM(E4291:F4291)=0,0,$G$11+SUM(E$12:$E4291)-SUM(F$12:$F4291))</f>
        <v>0</v>
      </c>
      <c r="H4291" s="51" t="str">
        <f ca="1">IF(IF(TYPE(MATCH($C$8,OFFSET([1]NKC!$D$10,H4290,0):'[1]NKC'!$D$5007,0)+H4290)=16,"",MATCH($C$8,OFFSET([1]NKC!$D$10,H4290,0):'[1]NKC'!$D$5007,0)+H4290)&lt;IF(TYPE(MATCH($C$8,OFFSET([1]NKC!$E$10,H4290,0):'[1]NKC'!$E$5007,0)+H4290)=16,"",MATCH($C$8,OFFSET([1]NKC!$E$10,H4290,0):'[1]NKC'!$E$5007,0)+H4290),IF(TYPE(MATCH($C$8,OFFSET([1]NKC!$D$10,H4290,0):'[1]NKC'!$D$5007,0)+H4290)=16,"",MATCH($C$8,OFFSET([1]NKC!$D$10,H4290,0):'[1]NKC'!$D$5007,0)+H4290),IF(TYPE(MATCH($C$8,OFFSET([1]NKC!$E$10,H4290,0):'[1]NKC'!$E$5007,0)+H4290)=16,"",MATCH($C$8,OFFSET([1]NKC!$E$10,H4290,0):'[1]NKC'!$E$5007,0)+H4290))</f>
        <v/>
      </c>
    </row>
    <row r="4292" spans="1:8" s="52" customFormat="1" ht="14.25" hidden="1">
      <c r="A4292" s="45" t="str">
        <f ca="1">IF($H4292="","",INDEX([1]NKC!$A$10:$A$5007,$H4292))</f>
        <v/>
      </c>
      <c r="B4292" s="46" t="str">
        <f ca="1">IF($H4292="","",INDEX([1]NKC!$B$10:$B$5007,$H4292))</f>
        <v/>
      </c>
      <c r="C4292" s="47" t="str">
        <f ca="1">IF($H4292="","",INDEX([1]NKC!$C$10:$C$5007,$H4292))</f>
        <v/>
      </c>
      <c r="D4292" s="48" t="str">
        <f ca="1">IF(IF($H4292="","",INDEX([1]NKC!$D$10:$D$5007,$H4292))=$C$8,IF($H4292="","",INDEX([1]NKC!$E$10:$E$5007,$H4292)),IF($H4292="","",INDEX([1]NKC!$D$10:$D$5007,$H4292)))</f>
        <v/>
      </c>
      <c r="E4292" s="49" t="str">
        <f ca="1">IF(IF($H4292="","",INDEX([1]NKC!$E$10:$E$5007,$H4292))=$C$8,"",IF($H4292="","",INDEX([1]NKC!$F$10:$F$5007,$H4292)))</f>
        <v/>
      </c>
      <c r="F4292" s="55" t="str">
        <f ca="1">IF(IF($H4292="","",INDEX([1]NKC!$D$10:$D$5007,$H4292))=$C$8,"",IF($H4292="","",INDEX([1]NKC!$F$10:$F$5007,$H4292)))</f>
        <v/>
      </c>
      <c r="G4292" s="50">
        <f ca="1">IF(SUM(E4292:F4292)=0,0,$G$11+SUM(E$12:$E4292)-SUM(F$12:$F4292))</f>
        <v>0</v>
      </c>
      <c r="H4292" s="51" t="str">
        <f ca="1">IF(IF(TYPE(MATCH($C$8,OFFSET([1]NKC!$D$10,H4291,0):'[1]NKC'!$D$5007,0)+H4291)=16,"",MATCH($C$8,OFFSET([1]NKC!$D$10,H4291,0):'[1]NKC'!$D$5007,0)+H4291)&lt;IF(TYPE(MATCH($C$8,OFFSET([1]NKC!$E$10,H4291,0):'[1]NKC'!$E$5007,0)+H4291)=16,"",MATCH($C$8,OFFSET([1]NKC!$E$10,H4291,0):'[1]NKC'!$E$5007,0)+H4291),IF(TYPE(MATCH($C$8,OFFSET([1]NKC!$D$10,H4291,0):'[1]NKC'!$D$5007,0)+H4291)=16,"",MATCH($C$8,OFFSET([1]NKC!$D$10,H4291,0):'[1]NKC'!$D$5007,0)+H4291),IF(TYPE(MATCH($C$8,OFFSET([1]NKC!$E$10,H4291,0):'[1]NKC'!$E$5007,0)+H4291)=16,"",MATCH($C$8,OFFSET([1]NKC!$E$10,H4291,0):'[1]NKC'!$E$5007,0)+H4291))</f>
        <v/>
      </c>
    </row>
    <row r="4293" spans="1:8" s="52" customFormat="1" ht="14.25" hidden="1">
      <c r="A4293" s="45" t="str">
        <f ca="1">IF($H4293="","",INDEX([1]NKC!$A$10:$A$5007,$H4293))</f>
        <v/>
      </c>
      <c r="B4293" s="46" t="str">
        <f ca="1">IF($H4293="","",INDEX([1]NKC!$B$10:$B$5007,$H4293))</f>
        <v/>
      </c>
      <c r="C4293" s="47" t="str">
        <f ca="1">IF($H4293="","",INDEX([1]NKC!$C$10:$C$5007,$H4293))</f>
        <v/>
      </c>
      <c r="D4293" s="48" t="str">
        <f ca="1">IF(IF($H4293="","",INDEX([1]NKC!$D$10:$D$5007,$H4293))=$C$8,IF($H4293="","",INDEX([1]NKC!$E$10:$E$5007,$H4293)),IF($H4293="","",INDEX([1]NKC!$D$10:$D$5007,$H4293)))</f>
        <v/>
      </c>
      <c r="E4293" s="49" t="str">
        <f ca="1">IF(IF($H4293="","",INDEX([1]NKC!$E$10:$E$5007,$H4293))=$C$8,"",IF($H4293="","",INDEX([1]NKC!$F$10:$F$5007,$H4293)))</f>
        <v/>
      </c>
      <c r="F4293" s="55" t="str">
        <f ca="1">IF(IF($H4293="","",INDEX([1]NKC!$D$10:$D$5007,$H4293))=$C$8,"",IF($H4293="","",INDEX([1]NKC!$F$10:$F$5007,$H4293)))</f>
        <v/>
      </c>
      <c r="G4293" s="50">
        <f ca="1">IF(SUM(E4293:F4293)=0,0,$G$11+SUM(E$12:$E4293)-SUM(F$12:$F4293))</f>
        <v>0</v>
      </c>
      <c r="H4293" s="51" t="str">
        <f ca="1">IF(IF(TYPE(MATCH($C$8,OFFSET([1]NKC!$D$10,H4292,0):'[1]NKC'!$D$5007,0)+H4292)=16,"",MATCH($C$8,OFFSET([1]NKC!$D$10,H4292,0):'[1]NKC'!$D$5007,0)+H4292)&lt;IF(TYPE(MATCH($C$8,OFFSET([1]NKC!$E$10,H4292,0):'[1]NKC'!$E$5007,0)+H4292)=16,"",MATCH($C$8,OFFSET([1]NKC!$E$10,H4292,0):'[1]NKC'!$E$5007,0)+H4292),IF(TYPE(MATCH($C$8,OFFSET([1]NKC!$D$10,H4292,0):'[1]NKC'!$D$5007,0)+H4292)=16,"",MATCH($C$8,OFFSET([1]NKC!$D$10,H4292,0):'[1]NKC'!$D$5007,0)+H4292),IF(TYPE(MATCH($C$8,OFFSET([1]NKC!$E$10,H4292,0):'[1]NKC'!$E$5007,0)+H4292)=16,"",MATCH($C$8,OFFSET([1]NKC!$E$10,H4292,0):'[1]NKC'!$E$5007,0)+H4292))</f>
        <v/>
      </c>
    </row>
    <row r="4294" spans="1:8" s="52" customFormat="1" ht="14.25" hidden="1">
      <c r="A4294" s="45" t="str">
        <f ca="1">IF($H4294="","",INDEX([1]NKC!$A$10:$A$5007,$H4294))</f>
        <v/>
      </c>
      <c r="B4294" s="46" t="str">
        <f ca="1">IF($H4294="","",INDEX([1]NKC!$B$10:$B$5007,$H4294))</f>
        <v/>
      </c>
      <c r="C4294" s="47" t="str">
        <f ca="1">IF($H4294="","",INDEX([1]NKC!$C$10:$C$5007,$H4294))</f>
        <v/>
      </c>
      <c r="D4294" s="48" t="str">
        <f ca="1">IF(IF($H4294="","",INDEX([1]NKC!$D$10:$D$5007,$H4294))=$C$8,IF($H4294="","",INDEX([1]NKC!$E$10:$E$5007,$H4294)),IF($H4294="","",INDEX([1]NKC!$D$10:$D$5007,$H4294)))</f>
        <v/>
      </c>
      <c r="E4294" s="49" t="str">
        <f ca="1">IF(IF($H4294="","",INDEX([1]NKC!$E$10:$E$5007,$H4294))=$C$8,"",IF($H4294="","",INDEX([1]NKC!$F$10:$F$5007,$H4294)))</f>
        <v/>
      </c>
      <c r="F4294" s="55" t="str">
        <f ca="1">IF(IF($H4294="","",INDEX([1]NKC!$D$10:$D$5007,$H4294))=$C$8,"",IF($H4294="","",INDEX([1]NKC!$F$10:$F$5007,$H4294)))</f>
        <v/>
      </c>
      <c r="G4294" s="50">
        <f ca="1">IF(SUM(E4294:F4294)=0,0,$G$11+SUM(E$12:$E4294)-SUM(F$12:$F4294))</f>
        <v>0</v>
      </c>
      <c r="H4294" s="51" t="str">
        <f ca="1">IF(IF(TYPE(MATCH($C$8,OFFSET([1]NKC!$D$10,H4293,0):'[1]NKC'!$D$5007,0)+H4293)=16,"",MATCH($C$8,OFFSET([1]NKC!$D$10,H4293,0):'[1]NKC'!$D$5007,0)+H4293)&lt;IF(TYPE(MATCH($C$8,OFFSET([1]NKC!$E$10,H4293,0):'[1]NKC'!$E$5007,0)+H4293)=16,"",MATCH($C$8,OFFSET([1]NKC!$E$10,H4293,0):'[1]NKC'!$E$5007,0)+H4293),IF(TYPE(MATCH($C$8,OFFSET([1]NKC!$D$10,H4293,0):'[1]NKC'!$D$5007,0)+H4293)=16,"",MATCH($C$8,OFFSET([1]NKC!$D$10,H4293,0):'[1]NKC'!$D$5007,0)+H4293),IF(TYPE(MATCH($C$8,OFFSET([1]NKC!$E$10,H4293,0):'[1]NKC'!$E$5007,0)+H4293)=16,"",MATCH($C$8,OFFSET([1]NKC!$E$10,H4293,0):'[1]NKC'!$E$5007,0)+H4293))</f>
        <v/>
      </c>
    </row>
    <row r="4295" spans="1:8" s="52" customFormat="1" ht="14.25" hidden="1">
      <c r="A4295" s="45" t="str">
        <f ca="1">IF($H4295="","",INDEX([1]NKC!$A$10:$A$5007,$H4295))</f>
        <v/>
      </c>
      <c r="B4295" s="46" t="str">
        <f ca="1">IF($H4295="","",INDEX([1]NKC!$B$10:$B$5007,$H4295))</f>
        <v/>
      </c>
      <c r="C4295" s="47" t="str">
        <f ca="1">IF($H4295="","",INDEX([1]NKC!$C$10:$C$5007,$H4295))</f>
        <v/>
      </c>
      <c r="D4295" s="48" t="str">
        <f ca="1">IF(IF($H4295="","",INDEX([1]NKC!$D$10:$D$5007,$H4295))=$C$8,IF($H4295="","",INDEX([1]NKC!$E$10:$E$5007,$H4295)),IF($H4295="","",INDEX([1]NKC!$D$10:$D$5007,$H4295)))</f>
        <v/>
      </c>
      <c r="E4295" s="49" t="str">
        <f ca="1">IF(IF($H4295="","",INDEX([1]NKC!$E$10:$E$5007,$H4295))=$C$8,"",IF($H4295="","",INDEX([1]NKC!$F$10:$F$5007,$H4295)))</f>
        <v/>
      </c>
      <c r="F4295" s="55" t="str">
        <f ca="1">IF(IF($H4295="","",INDEX([1]NKC!$D$10:$D$5007,$H4295))=$C$8,"",IF($H4295="","",INDEX([1]NKC!$F$10:$F$5007,$H4295)))</f>
        <v/>
      </c>
      <c r="G4295" s="50">
        <f ca="1">IF(SUM(E4295:F4295)=0,0,$G$11+SUM(E$12:$E4295)-SUM(F$12:$F4295))</f>
        <v>0</v>
      </c>
      <c r="H4295" s="51" t="str">
        <f ca="1">IF(IF(TYPE(MATCH($C$8,OFFSET([1]NKC!$D$10,H4294,0):'[1]NKC'!$D$5007,0)+H4294)=16,"",MATCH($C$8,OFFSET([1]NKC!$D$10,H4294,0):'[1]NKC'!$D$5007,0)+H4294)&lt;IF(TYPE(MATCH($C$8,OFFSET([1]NKC!$E$10,H4294,0):'[1]NKC'!$E$5007,0)+H4294)=16,"",MATCH($C$8,OFFSET([1]NKC!$E$10,H4294,0):'[1]NKC'!$E$5007,0)+H4294),IF(TYPE(MATCH($C$8,OFFSET([1]NKC!$D$10,H4294,0):'[1]NKC'!$D$5007,0)+H4294)=16,"",MATCH($C$8,OFFSET([1]NKC!$D$10,H4294,0):'[1]NKC'!$D$5007,0)+H4294),IF(TYPE(MATCH($C$8,OFFSET([1]NKC!$E$10,H4294,0):'[1]NKC'!$E$5007,0)+H4294)=16,"",MATCH($C$8,OFFSET([1]NKC!$E$10,H4294,0):'[1]NKC'!$E$5007,0)+H4294))</f>
        <v/>
      </c>
    </row>
    <row r="4296" spans="1:8" s="52" customFormat="1" ht="14.25" hidden="1">
      <c r="A4296" s="45" t="str">
        <f ca="1">IF($H4296="","",INDEX([1]NKC!$A$10:$A$5007,$H4296))</f>
        <v/>
      </c>
      <c r="B4296" s="46" t="str">
        <f ca="1">IF($H4296="","",INDEX([1]NKC!$B$10:$B$5007,$H4296))</f>
        <v/>
      </c>
      <c r="C4296" s="47" t="str">
        <f ca="1">IF($H4296="","",INDEX([1]NKC!$C$10:$C$5007,$H4296))</f>
        <v/>
      </c>
      <c r="D4296" s="48" t="str">
        <f ca="1">IF(IF($H4296="","",INDEX([1]NKC!$D$10:$D$5007,$H4296))=$C$8,IF($H4296="","",INDEX([1]NKC!$E$10:$E$5007,$H4296)),IF($H4296="","",INDEX([1]NKC!$D$10:$D$5007,$H4296)))</f>
        <v/>
      </c>
      <c r="E4296" s="49" t="str">
        <f ca="1">IF(IF($H4296="","",INDEX([1]NKC!$E$10:$E$5007,$H4296))=$C$8,"",IF($H4296="","",INDEX([1]NKC!$F$10:$F$5007,$H4296)))</f>
        <v/>
      </c>
      <c r="F4296" s="55" t="str">
        <f ca="1">IF(IF($H4296="","",INDEX([1]NKC!$D$10:$D$5007,$H4296))=$C$8,"",IF($H4296="","",INDEX([1]NKC!$F$10:$F$5007,$H4296)))</f>
        <v/>
      </c>
      <c r="G4296" s="50">
        <f ca="1">IF(SUM(E4296:F4296)=0,0,$G$11+SUM(E$12:$E4296)-SUM(F$12:$F4296))</f>
        <v>0</v>
      </c>
      <c r="H4296" s="51" t="str">
        <f ca="1">IF(IF(TYPE(MATCH($C$8,OFFSET([1]NKC!$D$10,H4295,0):'[1]NKC'!$D$5007,0)+H4295)=16,"",MATCH($C$8,OFFSET([1]NKC!$D$10,H4295,0):'[1]NKC'!$D$5007,0)+H4295)&lt;IF(TYPE(MATCH($C$8,OFFSET([1]NKC!$E$10,H4295,0):'[1]NKC'!$E$5007,0)+H4295)=16,"",MATCH($C$8,OFFSET([1]NKC!$E$10,H4295,0):'[1]NKC'!$E$5007,0)+H4295),IF(TYPE(MATCH($C$8,OFFSET([1]NKC!$D$10,H4295,0):'[1]NKC'!$D$5007,0)+H4295)=16,"",MATCH($C$8,OFFSET([1]NKC!$D$10,H4295,0):'[1]NKC'!$D$5007,0)+H4295),IF(TYPE(MATCH($C$8,OFFSET([1]NKC!$E$10,H4295,0):'[1]NKC'!$E$5007,0)+H4295)=16,"",MATCH($C$8,OFFSET([1]NKC!$E$10,H4295,0):'[1]NKC'!$E$5007,0)+H4295))</f>
        <v/>
      </c>
    </row>
    <row r="4297" spans="1:8" s="52" customFormat="1" ht="14.25" hidden="1">
      <c r="A4297" s="45" t="str">
        <f ca="1">IF($H4297="","",INDEX([1]NKC!$A$10:$A$5007,$H4297))</f>
        <v/>
      </c>
      <c r="B4297" s="46" t="str">
        <f ca="1">IF($H4297="","",INDEX([1]NKC!$B$10:$B$5007,$H4297))</f>
        <v/>
      </c>
      <c r="C4297" s="47" t="str">
        <f ca="1">IF($H4297="","",INDEX([1]NKC!$C$10:$C$5007,$H4297))</f>
        <v/>
      </c>
      <c r="D4297" s="48" t="str">
        <f ca="1">IF(IF($H4297="","",INDEX([1]NKC!$D$10:$D$5007,$H4297))=$C$8,IF($H4297="","",INDEX([1]NKC!$E$10:$E$5007,$H4297)),IF($H4297="","",INDEX([1]NKC!$D$10:$D$5007,$H4297)))</f>
        <v/>
      </c>
      <c r="E4297" s="49" t="str">
        <f ca="1">IF(IF($H4297="","",INDEX([1]NKC!$E$10:$E$5007,$H4297))=$C$8,"",IF($H4297="","",INDEX([1]NKC!$F$10:$F$5007,$H4297)))</f>
        <v/>
      </c>
      <c r="F4297" s="55" t="str">
        <f ca="1">IF(IF($H4297="","",INDEX([1]NKC!$D$10:$D$5007,$H4297))=$C$8,"",IF($H4297="","",INDEX([1]NKC!$F$10:$F$5007,$H4297)))</f>
        <v/>
      </c>
      <c r="G4297" s="50">
        <f ca="1">IF(SUM(E4297:F4297)=0,0,$G$11+SUM(E$12:$E4297)-SUM(F$12:$F4297))</f>
        <v>0</v>
      </c>
      <c r="H4297" s="51" t="str">
        <f ca="1">IF(IF(TYPE(MATCH($C$8,OFFSET([1]NKC!$D$10,H4296,0):'[1]NKC'!$D$5007,0)+H4296)=16,"",MATCH($C$8,OFFSET([1]NKC!$D$10,H4296,0):'[1]NKC'!$D$5007,0)+H4296)&lt;IF(TYPE(MATCH($C$8,OFFSET([1]NKC!$E$10,H4296,0):'[1]NKC'!$E$5007,0)+H4296)=16,"",MATCH($C$8,OFFSET([1]NKC!$E$10,H4296,0):'[1]NKC'!$E$5007,0)+H4296),IF(TYPE(MATCH($C$8,OFFSET([1]NKC!$D$10,H4296,0):'[1]NKC'!$D$5007,0)+H4296)=16,"",MATCH($C$8,OFFSET([1]NKC!$D$10,H4296,0):'[1]NKC'!$D$5007,0)+H4296),IF(TYPE(MATCH($C$8,OFFSET([1]NKC!$E$10,H4296,0):'[1]NKC'!$E$5007,0)+H4296)=16,"",MATCH($C$8,OFFSET([1]NKC!$E$10,H4296,0):'[1]NKC'!$E$5007,0)+H4296))</f>
        <v/>
      </c>
    </row>
    <row r="4298" spans="1:8" s="52" customFormat="1" ht="14.25" hidden="1">
      <c r="A4298" s="45" t="str">
        <f ca="1">IF($H4298="","",INDEX([1]NKC!$A$10:$A$5007,$H4298))</f>
        <v/>
      </c>
      <c r="B4298" s="46" t="str">
        <f ca="1">IF($H4298="","",INDEX([1]NKC!$B$10:$B$5007,$H4298))</f>
        <v/>
      </c>
      <c r="C4298" s="47" t="str">
        <f ca="1">IF($H4298="","",INDEX([1]NKC!$C$10:$C$5007,$H4298))</f>
        <v/>
      </c>
      <c r="D4298" s="48" t="str">
        <f ca="1">IF(IF($H4298="","",INDEX([1]NKC!$D$10:$D$5007,$H4298))=$C$8,IF($H4298="","",INDEX([1]NKC!$E$10:$E$5007,$H4298)),IF($H4298="","",INDEX([1]NKC!$D$10:$D$5007,$H4298)))</f>
        <v/>
      </c>
      <c r="E4298" s="49" t="str">
        <f ca="1">IF(IF($H4298="","",INDEX([1]NKC!$E$10:$E$5007,$H4298))=$C$8,"",IF($H4298="","",INDEX([1]NKC!$F$10:$F$5007,$H4298)))</f>
        <v/>
      </c>
      <c r="F4298" s="55" t="str">
        <f ca="1">IF(IF($H4298="","",INDEX([1]NKC!$D$10:$D$5007,$H4298))=$C$8,"",IF($H4298="","",INDEX([1]NKC!$F$10:$F$5007,$H4298)))</f>
        <v/>
      </c>
      <c r="G4298" s="50">
        <f ca="1">IF(SUM(E4298:F4298)=0,0,$G$11+SUM(E$12:$E4298)-SUM(F$12:$F4298))</f>
        <v>0</v>
      </c>
      <c r="H4298" s="51" t="str">
        <f ca="1">IF(IF(TYPE(MATCH($C$8,OFFSET([1]NKC!$D$10,H4297,0):'[1]NKC'!$D$5007,0)+H4297)=16,"",MATCH($C$8,OFFSET([1]NKC!$D$10,H4297,0):'[1]NKC'!$D$5007,0)+H4297)&lt;IF(TYPE(MATCH($C$8,OFFSET([1]NKC!$E$10,H4297,0):'[1]NKC'!$E$5007,0)+H4297)=16,"",MATCH($C$8,OFFSET([1]NKC!$E$10,H4297,0):'[1]NKC'!$E$5007,0)+H4297),IF(TYPE(MATCH($C$8,OFFSET([1]NKC!$D$10,H4297,0):'[1]NKC'!$D$5007,0)+H4297)=16,"",MATCH($C$8,OFFSET([1]NKC!$D$10,H4297,0):'[1]NKC'!$D$5007,0)+H4297),IF(TYPE(MATCH($C$8,OFFSET([1]NKC!$E$10,H4297,0):'[1]NKC'!$E$5007,0)+H4297)=16,"",MATCH($C$8,OFFSET([1]NKC!$E$10,H4297,0):'[1]NKC'!$E$5007,0)+H4297))</f>
        <v/>
      </c>
    </row>
    <row r="4299" spans="1:8" s="52" customFormat="1" ht="14.25" hidden="1">
      <c r="A4299" s="45" t="str">
        <f ca="1">IF($H4299="","",INDEX([1]NKC!$A$10:$A$5007,$H4299))</f>
        <v/>
      </c>
      <c r="B4299" s="46" t="str">
        <f ca="1">IF($H4299="","",INDEX([1]NKC!$B$10:$B$5007,$H4299))</f>
        <v/>
      </c>
      <c r="C4299" s="47" t="str">
        <f ca="1">IF($H4299="","",INDEX([1]NKC!$C$10:$C$5007,$H4299))</f>
        <v/>
      </c>
      <c r="D4299" s="48" t="str">
        <f ca="1">IF(IF($H4299="","",INDEX([1]NKC!$D$10:$D$5007,$H4299))=$C$8,IF($H4299="","",INDEX([1]NKC!$E$10:$E$5007,$H4299)),IF($H4299="","",INDEX([1]NKC!$D$10:$D$5007,$H4299)))</f>
        <v/>
      </c>
      <c r="E4299" s="49" t="str">
        <f ca="1">IF(IF($H4299="","",INDEX([1]NKC!$E$10:$E$5007,$H4299))=$C$8,"",IF($H4299="","",INDEX([1]NKC!$F$10:$F$5007,$H4299)))</f>
        <v/>
      </c>
      <c r="F4299" s="55" t="str">
        <f ca="1">IF(IF($H4299="","",INDEX([1]NKC!$D$10:$D$5007,$H4299))=$C$8,"",IF($H4299="","",INDEX([1]NKC!$F$10:$F$5007,$H4299)))</f>
        <v/>
      </c>
      <c r="G4299" s="50">
        <f ca="1">IF(SUM(E4299:F4299)=0,0,$G$11+SUM(E$12:$E4299)-SUM(F$12:$F4299))</f>
        <v>0</v>
      </c>
      <c r="H4299" s="51" t="str">
        <f ca="1">IF(IF(TYPE(MATCH($C$8,OFFSET([1]NKC!$D$10,H4298,0):'[1]NKC'!$D$5007,0)+H4298)=16,"",MATCH($C$8,OFFSET([1]NKC!$D$10,H4298,0):'[1]NKC'!$D$5007,0)+H4298)&lt;IF(TYPE(MATCH($C$8,OFFSET([1]NKC!$E$10,H4298,0):'[1]NKC'!$E$5007,0)+H4298)=16,"",MATCH($C$8,OFFSET([1]NKC!$E$10,H4298,0):'[1]NKC'!$E$5007,0)+H4298),IF(TYPE(MATCH($C$8,OFFSET([1]NKC!$D$10,H4298,0):'[1]NKC'!$D$5007,0)+H4298)=16,"",MATCH($C$8,OFFSET([1]NKC!$D$10,H4298,0):'[1]NKC'!$D$5007,0)+H4298),IF(TYPE(MATCH($C$8,OFFSET([1]NKC!$E$10,H4298,0):'[1]NKC'!$E$5007,0)+H4298)=16,"",MATCH($C$8,OFFSET([1]NKC!$E$10,H4298,0):'[1]NKC'!$E$5007,0)+H4298))</f>
        <v/>
      </c>
    </row>
    <row r="4300" spans="1:8" s="52" customFormat="1" ht="14.25" hidden="1">
      <c r="A4300" s="45" t="str">
        <f ca="1">IF($H4300="","",INDEX([1]NKC!$A$10:$A$5007,$H4300))</f>
        <v/>
      </c>
      <c r="B4300" s="46" t="str">
        <f ca="1">IF($H4300="","",INDEX([1]NKC!$B$10:$B$5007,$H4300))</f>
        <v/>
      </c>
      <c r="C4300" s="47" t="str">
        <f ca="1">IF($H4300="","",INDEX([1]NKC!$C$10:$C$5007,$H4300))</f>
        <v/>
      </c>
      <c r="D4300" s="48" t="str">
        <f ca="1">IF(IF($H4300="","",INDEX([1]NKC!$D$10:$D$5007,$H4300))=$C$8,IF($H4300="","",INDEX([1]NKC!$E$10:$E$5007,$H4300)),IF($H4300="","",INDEX([1]NKC!$D$10:$D$5007,$H4300)))</f>
        <v/>
      </c>
      <c r="E4300" s="49" t="str">
        <f ca="1">IF(IF($H4300="","",INDEX([1]NKC!$E$10:$E$5007,$H4300))=$C$8,"",IF($H4300="","",INDEX([1]NKC!$F$10:$F$5007,$H4300)))</f>
        <v/>
      </c>
      <c r="F4300" s="55" t="str">
        <f ca="1">IF(IF($H4300="","",INDEX([1]NKC!$D$10:$D$5007,$H4300))=$C$8,"",IF($H4300="","",INDEX([1]NKC!$F$10:$F$5007,$H4300)))</f>
        <v/>
      </c>
      <c r="G4300" s="50">
        <f ca="1">IF(SUM(E4300:F4300)=0,0,$G$11+SUM(E$12:$E4300)-SUM(F$12:$F4300))</f>
        <v>0</v>
      </c>
      <c r="H4300" s="51" t="str">
        <f ca="1">IF(IF(TYPE(MATCH($C$8,OFFSET([1]NKC!$D$10,H4299,0):'[1]NKC'!$D$5007,0)+H4299)=16,"",MATCH($C$8,OFFSET([1]NKC!$D$10,H4299,0):'[1]NKC'!$D$5007,0)+H4299)&lt;IF(TYPE(MATCH($C$8,OFFSET([1]NKC!$E$10,H4299,0):'[1]NKC'!$E$5007,0)+H4299)=16,"",MATCH($C$8,OFFSET([1]NKC!$E$10,H4299,0):'[1]NKC'!$E$5007,0)+H4299),IF(TYPE(MATCH($C$8,OFFSET([1]NKC!$D$10,H4299,0):'[1]NKC'!$D$5007,0)+H4299)=16,"",MATCH($C$8,OFFSET([1]NKC!$D$10,H4299,0):'[1]NKC'!$D$5007,0)+H4299),IF(TYPE(MATCH($C$8,OFFSET([1]NKC!$E$10,H4299,0):'[1]NKC'!$E$5007,0)+H4299)=16,"",MATCH($C$8,OFFSET([1]NKC!$E$10,H4299,0):'[1]NKC'!$E$5007,0)+H4299))</f>
        <v/>
      </c>
    </row>
    <row r="4301" spans="1:8" s="52" customFormat="1" ht="14.25" hidden="1">
      <c r="A4301" s="45" t="str">
        <f ca="1">IF($H4301="","",INDEX([1]NKC!$A$10:$A$5007,$H4301))</f>
        <v/>
      </c>
      <c r="B4301" s="46" t="str">
        <f ca="1">IF($H4301="","",INDEX([1]NKC!$B$10:$B$5007,$H4301))</f>
        <v/>
      </c>
      <c r="C4301" s="47" t="str">
        <f ca="1">IF($H4301="","",INDEX([1]NKC!$C$10:$C$5007,$H4301))</f>
        <v/>
      </c>
      <c r="D4301" s="48" t="str">
        <f ca="1">IF(IF($H4301="","",INDEX([1]NKC!$D$10:$D$5007,$H4301))=$C$8,IF($H4301="","",INDEX([1]NKC!$E$10:$E$5007,$H4301)),IF($H4301="","",INDEX([1]NKC!$D$10:$D$5007,$H4301)))</f>
        <v/>
      </c>
      <c r="E4301" s="49" t="str">
        <f ca="1">IF(IF($H4301="","",INDEX([1]NKC!$E$10:$E$5007,$H4301))=$C$8,"",IF($H4301="","",INDEX([1]NKC!$F$10:$F$5007,$H4301)))</f>
        <v/>
      </c>
      <c r="F4301" s="55" t="str">
        <f ca="1">IF(IF($H4301="","",INDEX([1]NKC!$D$10:$D$5007,$H4301))=$C$8,"",IF($H4301="","",INDEX([1]NKC!$F$10:$F$5007,$H4301)))</f>
        <v/>
      </c>
      <c r="G4301" s="50">
        <f ca="1">IF(SUM(E4301:F4301)=0,0,$G$11+SUM(E$12:$E4301)-SUM(F$12:$F4301))</f>
        <v>0</v>
      </c>
      <c r="H4301" s="51" t="str">
        <f ca="1">IF(IF(TYPE(MATCH($C$8,OFFSET([1]NKC!$D$10,H4300,0):'[1]NKC'!$D$5007,0)+H4300)=16,"",MATCH($C$8,OFFSET([1]NKC!$D$10,H4300,0):'[1]NKC'!$D$5007,0)+H4300)&lt;IF(TYPE(MATCH($C$8,OFFSET([1]NKC!$E$10,H4300,0):'[1]NKC'!$E$5007,0)+H4300)=16,"",MATCH($C$8,OFFSET([1]NKC!$E$10,H4300,0):'[1]NKC'!$E$5007,0)+H4300),IF(TYPE(MATCH($C$8,OFFSET([1]NKC!$D$10,H4300,0):'[1]NKC'!$D$5007,0)+H4300)=16,"",MATCH($C$8,OFFSET([1]NKC!$D$10,H4300,0):'[1]NKC'!$D$5007,0)+H4300),IF(TYPE(MATCH($C$8,OFFSET([1]NKC!$E$10,H4300,0):'[1]NKC'!$E$5007,0)+H4300)=16,"",MATCH($C$8,OFFSET([1]NKC!$E$10,H4300,0):'[1]NKC'!$E$5007,0)+H4300))</f>
        <v/>
      </c>
    </row>
    <row r="4302" spans="1:8" s="52" customFormat="1" ht="14.25" hidden="1">
      <c r="A4302" s="45" t="str">
        <f ca="1">IF($H4302="","",INDEX([1]NKC!$A$10:$A$5007,$H4302))</f>
        <v/>
      </c>
      <c r="B4302" s="46" t="str">
        <f ca="1">IF($H4302="","",INDEX([1]NKC!$B$10:$B$5007,$H4302))</f>
        <v/>
      </c>
      <c r="C4302" s="47" t="str">
        <f ca="1">IF($H4302="","",INDEX([1]NKC!$C$10:$C$5007,$H4302))</f>
        <v/>
      </c>
      <c r="D4302" s="48" t="str">
        <f ca="1">IF(IF($H4302="","",INDEX([1]NKC!$D$10:$D$5007,$H4302))=$C$8,IF($H4302="","",INDEX([1]NKC!$E$10:$E$5007,$H4302)),IF($H4302="","",INDEX([1]NKC!$D$10:$D$5007,$H4302)))</f>
        <v/>
      </c>
      <c r="E4302" s="49" t="str">
        <f ca="1">IF(IF($H4302="","",INDEX([1]NKC!$E$10:$E$5007,$H4302))=$C$8,"",IF($H4302="","",INDEX([1]NKC!$F$10:$F$5007,$H4302)))</f>
        <v/>
      </c>
      <c r="F4302" s="55" t="str">
        <f ca="1">IF(IF($H4302="","",INDEX([1]NKC!$D$10:$D$5007,$H4302))=$C$8,"",IF($H4302="","",INDEX([1]NKC!$F$10:$F$5007,$H4302)))</f>
        <v/>
      </c>
      <c r="G4302" s="50">
        <f ca="1">IF(SUM(E4302:F4302)=0,0,$G$11+SUM(E$12:$E4302)-SUM(F$12:$F4302))</f>
        <v>0</v>
      </c>
      <c r="H4302" s="51" t="str">
        <f ca="1">IF(IF(TYPE(MATCH($C$8,OFFSET([1]NKC!$D$10,H4301,0):'[1]NKC'!$D$5007,0)+H4301)=16,"",MATCH($C$8,OFFSET([1]NKC!$D$10,H4301,0):'[1]NKC'!$D$5007,0)+H4301)&lt;IF(TYPE(MATCH($C$8,OFFSET([1]NKC!$E$10,H4301,0):'[1]NKC'!$E$5007,0)+H4301)=16,"",MATCH($C$8,OFFSET([1]NKC!$E$10,H4301,0):'[1]NKC'!$E$5007,0)+H4301),IF(TYPE(MATCH($C$8,OFFSET([1]NKC!$D$10,H4301,0):'[1]NKC'!$D$5007,0)+H4301)=16,"",MATCH($C$8,OFFSET([1]NKC!$D$10,H4301,0):'[1]NKC'!$D$5007,0)+H4301),IF(TYPE(MATCH($C$8,OFFSET([1]NKC!$E$10,H4301,0):'[1]NKC'!$E$5007,0)+H4301)=16,"",MATCH($C$8,OFFSET([1]NKC!$E$10,H4301,0):'[1]NKC'!$E$5007,0)+H4301))</f>
        <v/>
      </c>
    </row>
    <row r="4303" spans="1:8" s="52" customFormat="1" ht="14.25" hidden="1">
      <c r="A4303" s="45" t="str">
        <f ca="1">IF($H4303="","",INDEX([1]NKC!$A$10:$A$5007,$H4303))</f>
        <v/>
      </c>
      <c r="B4303" s="46" t="str">
        <f ca="1">IF($H4303="","",INDEX([1]NKC!$B$10:$B$5007,$H4303))</f>
        <v/>
      </c>
      <c r="C4303" s="47" t="str">
        <f ca="1">IF($H4303="","",INDEX([1]NKC!$C$10:$C$5007,$H4303))</f>
        <v/>
      </c>
      <c r="D4303" s="48" t="str">
        <f ca="1">IF(IF($H4303="","",INDEX([1]NKC!$D$10:$D$5007,$H4303))=$C$8,IF($H4303="","",INDEX([1]NKC!$E$10:$E$5007,$H4303)),IF($H4303="","",INDEX([1]NKC!$D$10:$D$5007,$H4303)))</f>
        <v/>
      </c>
      <c r="E4303" s="49" t="str">
        <f ca="1">IF(IF($H4303="","",INDEX([1]NKC!$E$10:$E$5007,$H4303))=$C$8,"",IF($H4303="","",INDEX([1]NKC!$F$10:$F$5007,$H4303)))</f>
        <v/>
      </c>
      <c r="F4303" s="55" t="str">
        <f ca="1">IF(IF($H4303="","",INDEX([1]NKC!$D$10:$D$5007,$H4303))=$C$8,"",IF($H4303="","",INDEX([1]NKC!$F$10:$F$5007,$H4303)))</f>
        <v/>
      </c>
      <c r="G4303" s="50">
        <f ca="1">IF(SUM(E4303:F4303)=0,0,$G$11+SUM(E$12:$E4303)-SUM(F$12:$F4303))</f>
        <v>0</v>
      </c>
      <c r="H4303" s="51" t="str">
        <f ca="1">IF(IF(TYPE(MATCH($C$8,OFFSET([1]NKC!$D$10,H4302,0):'[1]NKC'!$D$5007,0)+H4302)=16,"",MATCH($C$8,OFFSET([1]NKC!$D$10,H4302,0):'[1]NKC'!$D$5007,0)+H4302)&lt;IF(TYPE(MATCH($C$8,OFFSET([1]NKC!$E$10,H4302,0):'[1]NKC'!$E$5007,0)+H4302)=16,"",MATCH($C$8,OFFSET([1]NKC!$E$10,H4302,0):'[1]NKC'!$E$5007,0)+H4302),IF(TYPE(MATCH($C$8,OFFSET([1]NKC!$D$10,H4302,0):'[1]NKC'!$D$5007,0)+H4302)=16,"",MATCH($C$8,OFFSET([1]NKC!$D$10,H4302,0):'[1]NKC'!$D$5007,0)+H4302),IF(TYPE(MATCH($C$8,OFFSET([1]NKC!$E$10,H4302,0):'[1]NKC'!$E$5007,0)+H4302)=16,"",MATCH($C$8,OFFSET([1]NKC!$E$10,H4302,0):'[1]NKC'!$E$5007,0)+H4302))</f>
        <v/>
      </c>
    </row>
    <row r="4304" spans="1:8" s="52" customFormat="1" ht="14.25" hidden="1">
      <c r="A4304" s="45" t="str">
        <f ca="1">IF($H4304="","",INDEX([1]NKC!$A$10:$A$5007,$H4304))</f>
        <v/>
      </c>
      <c r="B4304" s="46" t="str">
        <f ca="1">IF($H4304="","",INDEX([1]NKC!$B$10:$B$5007,$H4304))</f>
        <v/>
      </c>
      <c r="C4304" s="47" t="str">
        <f ca="1">IF($H4304="","",INDEX([1]NKC!$C$10:$C$5007,$H4304))</f>
        <v/>
      </c>
      <c r="D4304" s="48" t="str">
        <f ca="1">IF(IF($H4304="","",INDEX([1]NKC!$D$10:$D$5007,$H4304))=$C$8,IF($H4304="","",INDEX([1]NKC!$E$10:$E$5007,$H4304)),IF($H4304="","",INDEX([1]NKC!$D$10:$D$5007,$H4304)))</f>
        <v/>
      </c>
      <c r="E4304" s="49" t="str">
        <f ca="1">IF(IF($H4304="","",INDEX([1]NKC!$E$10:$E$5007,$H4304))=$C$8,"",IF($H4304="","",INDEX([1]NKC!$F$10:$F$5007,$H4304)))</f>
        <v/>
      </c>
      <c r="F4304" s="55" t="str">
        <f ca="1">IF(IF($H4304="","",INDEX([1]NKC!$D$10:$D$5007,$H4304))=$C$8,"",IF($H4304="","",INDEX([1]NKC!$F$10:$F$5007,$H4304)))</f>
        <v/>
      </c>
      <c r="G4304" s="50">
        <f ca="1">IF(SUM(E4304:F4304)=0,0,$G$11+SUM(E$12:$E4304)-SUM(F$12:$F4304))</f>
        <v>0</v>
      </c>
      <c r="H4304" s="51" t="str">
        <f ca="1">IF(IF(TYPE(MATCH($C$8,OFFSET([1]NKC!$D$10,H4303,0):'[1]NKC'!$D$5007,0)+H4303)=16,"",MATCH($C$8,OFFSET([1]NKC!$D$10,H4303,0):'[1]NKC'!$D$5007,0)+H4303)&lt;IF(TYPE(MATCH($C$8,OFFSET([1]NKC!$E$10,H4303,0):'[1]NKC'!$E$5007,0)+H4303)=16,"",MATCH($C$8,OFFSET([1]NKC!$E$10,H4303,0):'[1]NKC'!$E$5007,0)+H4303),IF(TYPE(MATCH($C$8,OFFSET([1]NKC!$D$10,H4303,0):'[1]NKC'!$D$5007,0)+H4303)=16,"",MATCH($C$8,OFFSET([1]NKC!$D$10,H4303,0):'[1]NKC'!$D$5007,0)+H4303),IF(TYPE(MATCH($C$8,OFFSET([1]NKC!$E$10,H4303,0):'[1]NKC'!$E$5007,0)+H4303)=16,"",MATCH($C$8,OFFSET([1]NKC!$E$10,H4303,0):'[1]NKC'!$E$5007,0)+H4303))</f>
        <v/>
      </c>
    </row>
    <row r="4305" spans="1:8" s="52" customFormat="1" ht="14.25" hidden="1">
      <c r="A4305" s="45" t="str">
        <f ca="1">IF($H4305="","",INDEX([1]NKC!$A$10:$A$5007,$H4305))</f>
        <v/>
      </c>
      <c r="B4305" s="46" t="str">
        <f ca="1">IF($H4305="","",INDEX([1]NKC!$B$10:$B$5007,$H4305))</f>
        <v/>
      </c>
      <c r="C4305" s="47" t="str">
        <f ca="1">IF($H4305="","",INDEX([1]NKC!$C$10:$C$5007,$H4305))</f>
        <v/>
      </c>
      <c r="D4305" s="48" t="str">
        <f ca="1">IF(IF($H4305="","",INDEX([1]NKC!$D$10:$D$5007,$H4305))=$C$8,IF($H4305="","",INDEX([1]NKC!$E$10:$E$5007,$H4305)),IF($H4305="","",INDEX([1]NKC!$D$10:$D$5007,$H4305)))</f>
        <v/>
      </c>
      <c r="E4305" s="49" t="str">
        <f ca="1">IF(IF($H4305="","",INDEX([1]NKC!$E$10:$E$5007,$H4305))=$C$8,"",IF($H4305="","",INDEX([1]NKC!$F$10:$F$5007,$H4305)))</f>
        <v/>
      </c>
      <c r="F4305" s="55" t="str">
        <f ca="1">IF(IF($H4305="","",INDEX([1]NKC!$D$10:$D$5007,$H4305))=$C$8,"",IF($H4305="","",INDEX([1]NKC!$F$10:$F$5007,$H4305)))</f>
        <v/>
      </c>
      <c r="G4305" s="50">
        <f ca="1">IF(SUM(E4305:F4305)=0,0,$G$11+SUM(E$12:$E4305)-SUM(F$12:$F4305))</f>
        <v>0</v>
      </c>
      <c r="H4305" s="51" t="str">
        <f ca="1">IF(IF(TYPE(MATCH($C$8,OFFSET([1]NKC!$D$10,H4304,0):'[1]NKC'!$D$5007,0)+H4304)=16,"",MATCH($C$8,OFFSET([1]NKC!$D$10,H4304,0):'[1]NKC'!$D$5007,0)+H4304)&lt;IF(TYPE(MATCH($C$8,OFFSET([1]NKC!$E$10,H4304,0):'[1]NKC'!$E$5007,0)+H4304)=16,"",MATCH($C$8,OFFSET([1]NKC!$E$10,H4304,0):'[1]NKC'!$E$5007,0)+H4304),IF(TYPE(MATCH($C$8,OFFSET([1]NKC!$D$10,H4304,0):'[1]NKC'!$D$5007,0)+H4304)=16,"",MATCH($C$8,OFFSET([1]NKC!$D$10,H4304,0):'[1]NKC'!$D$5007,0)+H4304),IF(TYPE(MATCH($C$8,OFFSET([1]NKC!$E$10,H4304,0):'[1]NKC'!$E$5007,0)+H4304)=16,"",MATCH($C$8,OFFSET([1]NKC!$E$10,H4304,0):'[1]NKC'!$E$5007,0)+H4304))</f>
        <v/>
      </c>
    </row>
    <row r="4306" spans="1:8" s="52" customFormat="1" ht="14.25" hidden="1">
      <c r="A4306" s="45" t="str">
        <f ca="1">IF($H4306="","",INDEX([1]NKC!$A$10:$A$5007,$H4306))</f>
        <v/>
      </c>
      <c r="B4306" s="46" t="str">
        <f ca="1">IF($H4306="","",INDEX([1]NKC!$B$10:$B$5007,$H4306))</f>
        <v/>
      </c>
      <c r="C4306" s="47" t="str">
        <f ca="1">IF($H4306="","",INDEX([1]NKC!$C$10:$C$5007,$H4306))</f>
        <v/>
      </c>
      <c r="D4306" s="48" t="str">
        <f ca="1">IF(IF($H4306="","",INDEX([1]NKC!$D$10:$D$5007,$H4306))=$C$8,IF($H4306="","",INDEX([1]NKC!$E$10:$E$5007,$H4306)),IF($H4306="","",INDEX([1]NKC!$D$10:$D$5007,$H4306)))</f>
        <v/>
      </c>
      <c r="E4306" s="49" t="str">
        <f ca="1">IF(IF($H4306="","",INDEX([1]NKC!$E$10:$E$5007,$H4306))=$C$8,"",IF($H4306="","",INDEX([1]NKC!$F$10:$F$5007,$H4306)))</f>
        <v/>
      </c>
      <c r="F4306" s="55" t="str">
        <f ca="1">IF(IF($H4306="","",INDEX([1]NKC!$D$10:$D$5007,$H4306))=$C$8,"",IF($H4306="","",INDEX([1]NKC!$F$10:$F$5007,$H4306)))</f>
        <v/>
      </c>
      <c r="G4306" s="50">
        <f ca="1">IF(SUM(E4306:F4306)=0,0,$G$11+SUM(E$12:$E4306)-SUM(F$12:$F4306))</f>
        <v>0</v>
      </c>
      <c r="H4306" s="51" t="str">
        <f ca="1">IF(IF(TYPE(MATCH($C$8,OFFSET([1]NKC!$D$10,H4305,0):'[1]NKC'!$D$5007,0)+H4305)=16,"",MATCH($C$8,OFFSET([1]NKC!$D$10,H4305,0):'[1]NKC'!$D$5007,0)+H4305)&lt;IF(TYPE(MATCH($C$8,OFFSET([1]NKC!$E$10,H4305,0):'[1]NKC'!$E$5007,0)+H4305)=16,"",MATCH($C$8,OFFSET([1]NKC!$E$10,H4305,0):'[1]NKC'!$E$5007,0)+H4305),IF(TYPE(MATCH($C$8,OFFSET([1]NKC!$D$10,H4305,0):'[1]NKC'!$D$5007,0)+H4305)=16,"",MATCH($C$8,OFFSET([1]NKC!$D$10,H4305,0):'[1]NKC'!$D$5007,0)+H4305),IF(TYPE(MATCH($C$8,OFFSET([1]NKC!$E$10,H4305,0):'[1]NKC'!$E$5007,0)+H4305)=16,"",MATCH($C$8,OFFSET([1]NKC!$E$10,H4305,0):'[1]NKC'!$E$5007,0)+H4305))</f>
        <v/>
      </c>
    </row>
    <row r="4307" spans="1:8" s="52" customFormat="1" ht="14.25" hidden="1">
      <c r="A4307" s="45" t="str">
        <f ca="1">IF($H4307="","",INDEX([1]NKC!$A$10:$A$5007,$H4307))</f>
        <v/>
      </c>
      <c r="B4307" s="46" t="str">
        <f ca="1">IF($H4307="","",INDEX([1]NKC!$B$10:$B$5007,$H4307))</f>
        <v/>
      </c>
      <c r="C4307" s="47" t="str">
        <f ca="1">IF($H4307="","",INDEX([1]NKC!$C$10:$C$5007,$H4307))</f>
        <v/>
      </c>
      <c r="D4307" s="48" t="str">
        <f ca="1">IF(IF($H4307="","",INDEX([1]NKC!$D$10:$D$5007,$H4307))=$C$8,IF($H4307="","",INDEX([1]NKC!$E$10:$E$5007,$H4307)),IF($H4307="","",INDEX([1]NKC!$D$10:$D$5007,$H4307)))</f>
        <v/>
      </c>
      <c r="E4307" s="49" t="str">
        <f ca="1">IF(IF($H4307="","",INDEX([1]NKC!$E$10:$E$5007,$H4307))=$C$8,"",IF($H4307="","",INDEX([1]NKC!$F$10:$F$5007,$H4307)))</f>
        <v/>
      </c>
      <c r="F4307" s="55" t="str">
        <f ca="1">IF(IF($H4307="","",INDEX([1]NKC!$D$10:$D$5007,$H4307))=$C$8,"",IF($H4307="","",INDEX([1]NKC!$F$10:$F$5007,$H4307)))</f>
        <v/>
      </c>
      <c r="G4307" s="50">
        <f ca="1">IF(SUM(E4307:F4307)=0,0,$G$11+SUM(E$12:$E4307)-SUM(F$12:$F4307))</f>
        <v>0</v>
      </c>
      <c r="H4307" s="51" t="str">
        <f ca="1">IF(IF(TYPE(MATCH($C$8,OFFSET([1]NKC!$D$10,H4306,0):'[1]NKC'!$D$5007,0)+H4306)=16,"",MATCH($C$8,OFFSET([1]NKC!$D$10,H4306,0):'[1]NKC'!$D$5007,0)+H4306)&lt;IF(TYPE(MATCH($C$8,OFFSET([1]NKC!$E$10,H4306,0):'[1]NKC'!$E$5007,0)+H4306)=16,"",MATCH($C$8,OFFSET([1]NKC!$E$10,H4306,0):'[1]NKC'!$E$5007,0)+H4306),IF(TYPE(MATCH($C$8,OFFSET([1]NKC!$D$10,H4306,0):'[1]NKC'!$D$5007,0)+H4306)=16,"",MATCH($C$8,OFFSET([1]NKC!$D$10,H4306,0):'[1]NKC'!$D$5007,0)+H4306),IF(TYPE(MATCH($C$8,OFFSET([1]NKC!$E$10,H4306,0):'[1]NKC'!$E$5007,0)+H4306)=16,"",MATCH($C$8,OFFSET([1]NKC!$E$10,H4306,0):'[1]NKC'!$E$5007,0)+H4306))</f>
        <v/>
      </c>
    </row>
    <row r="4308" spans="1:8" s="52" customFormat="1" ht="14.25" hidden="1">
      <c r="A4308" s="45" t="str">
        <f ca="1">IF($H4308="","",INDEX([1]NKC!$A$10:$A$5007,$H4308))</f>
        <v/>
      </c>
      <c r="B4308" s="46" t="str">
        <f ca="1">IF($H4308="","",INDEX([1]NKC!$B$10:$B$5007,$H4308))</f>
        <v/>
      </c>
      <c r="C4308" s="47" t="str">
        <f ca="1">IF($H4308="","",INDEX([1]NKC!$C$10:$C$5007,$H4308))</f>
        <v/>
      </c>
      <c r="D4308" s="48" t="str">
        <f ca="1">IF(IF($H4308="","",INDEX([1]NKC!$D$10:$D$5007,$H4308))=$C$8,IF($H4308="","",INDEX([1]NKC!$E$10:$E$5007,$H4308)),IF($H4308="","",INDEX([1]NKC!$D$10:$D$5007,$H4308)))</f>
        <v/>
      </c>
      <c r="E4308" s="49" t="str">
        <f ca="1">IF(IF($H4308="","",INDEX([1]NKC!$E$10:$E$5007,$H4308))=$C$8,"",IF($H4308="","",INDEX([1]NKC!$F$10:$F$5007,$H4308)))</f>
        <v/>
      </c>
      <c r="F4308" s="55" t="str">
        <f ca="1">IF(IF($H4308="","",INDEX([1]NKC!$D$10:$D$5007,$H4308))=$C$8,"",IF($H4308="","",INDEX([1]NKC!$F$10:$F$5007,$H4308)))</f>
        <v/>
      </c>
      <c r="G4308" s="50">
        <f ca="1">IF(SUM(E4308:F4308)=0,0,$G$11+SUM(E$12:$E4308)-SUM(F$12:$F4308))</f>
        <v>0</v>
      </c>
      <c r="H4308" s="51" t="str">
        <f ca="1">IF(IF(TYPE(MATCH($C$8,OFFSET([1]NKC!$D$10,H4307,0):'[1]NKC'!$D$5007,0)+H4307)=16,"",MATCH($C$8,OFFSET([1]NKC!$D$10,H4307,0):'[1]NKC'!$D$5007,0)+H4307)&lt;IF(TYPE(MATCH($C$8,OFFSET([1]NKC!$E$10,H4307,0):'[1]NKC'!$E$5007,0)+H4307)=16,"",MATCH($C$8,OFFSET([1]NKC!$E$10,H4307,0):'[1]NKC'!$E$5007,0)+H4307),IF(TYPE(MATCH($C$8,OFFSET([1]NKC!$D$10,H4307,0):'[1]NKC'!$D$5007,0)+H4307)=16,"",MATCH($C$8,OFFSET([1]NKC!$D$10,H4307,0):'[1]NKC'!$D$5007,0)+H4307),IF(TYPE(MATCH($C$8,OFFSET([1]NKC!$E$10,H4307,0):'[1]NKC'!$E$5007,0)+H4307)=16,"",MATCH($C$8,OFFSET([1]NKC!$E$10,H4307,0):'[1]NKC'!$E$5007,0)+H4307))</f>
        <v/>
      </c>
    </row>
    <row r="4309" spans="1:8" s="52" customFormat="1" ht="14.25" hidden="1">
      <c r="A4309" s="45" t="str">
        <f ca="1">IF($H4309="","",INDEX([1]NKC!$A$10:$A$5007,$H4309))</f>
        <v/>
      </c>
      <c r="B4309" s="46" t="str">
        <f ca="1">IF($H4309="","",INDEX([1]NKC!$B$10:$B$5007,$H4309))</f>
        <v/>
      </c>
      <c r="C4309" s="47" t="str">
        <f ca="1">IF($H4309="","",INDEX([1]NKC!$C$10:$C$5007,$H4309))</f>
        <v/>
      </c>
      <c r="D4309" s="48" t="str">
        <f ca="1">IF(IF($H4309="","",INDEX([1]NKC!$D$10:$D$5007,$H4309))=$C$8,IF($H4309="","",INDEX([1]NKC!$E$10:$E$5007,$H4309)),IF($H4309="","",INDEX([1]NKC!$D$10:$D$5007,$H4309)))</f>
        <v/>
      </c>
      <c r="E4309" s="49" t="str">
        <f ca="1">IF(IF($H4309="","",INDEX([1]NKC!$E$10:$E$5007,$H4309))=$C$8,"",IF($H4309="","",INDEX([1]NKC!$F$10:$F$5007,$H4309)))</f>
        <v/>
      </c>
      <c r="F4309" s="55" t="str">
        <f ca="1">IF(IF($H4309="","",INDEX([1]NKC!$D$10:$D$5007,$H4309))=$C$8,"",IF($H4309="","",INDEX([1]NKC!$F$10:$F$5007,$H4309)))</f>
        <v/>
      </c>
      <c r="G4309" s="50">
        <f ca="1">IF(SUM(E4309:F4309)=0,0,$G$11+SUM(E$12:$E4309)-SUM(F$12:$F4309))</f>
        <v>0</v>
      </c>
      <c r="H4309" s="51" t="str">
        <f ca="1">IF(IF(TYPE(MATCH($C$8,OFFSET([1]NKC!$D$10,H4308,0):'[1]NKC'!$D$5007,0)+H4308)=16,"",MATCH($C$8,OFFSET([1]NKC!$D$10,H4308,0):'[1]NKC'!$D$5007,0)+H4308)&lt;IF(TYPE(MATCH($C$8,OFFSET([1]NKC!$E$10,H4308,0):'[1]NKC'!$E$5007,0)+H4308)=16,"",MATCH($C$8,OFFSET([1]NKC!$E$10,H4308,0):'[1]NKC'!$E$5007,0)+H4308),IF(TYPE(MATCH($C$8,OFFSET([1]NKC!$D$10,H4308,0):'[1]NKC'!$D$5007,0)+H4308)=16,"",MATCH($C$8,OFFSET([1]NKC!$D$10,H4308,0):'[1]NKC'!$D$5007,0)+H4308),IF(TYPE(MATCH($C$8,OFFSET([1]NKC!$E$10,H4308,0):'[1]NKC'!$E$5007,0)+H4308)=16,"",MATCH($C$8,OFFSET([1]NKC!$E$10,H4308,0):'[1]NKC'!$E$5007,0)+H4308))</f>
        <v/>
      </c>
    </row>
    <row r="4310" spans="1:8" s="52" customFormat="1" ht="14.25" hidden="1">
      <c r="A4310" s="45" t="str">
        <f ca="1">IF($H4310="","",INDEX([1]NKC!$A$10:$A$5007,$H4310))</f>
        <v/>
      </c>
      <c r="B4310" s="46" t="str">
        <f ca="1">IF($H4310="","",INDEX([1]NKC!$B$10:$B$5007,$H4310))</f>
        <v/>
      </c>
      <c r="C4310" s="47" t="str">
        <f ca="1">IF($H4310="","",INDEX([1]NKC!$C$10:$C$5007,$H4310))</f>
        <v/>
      </c>
      <c r="D4310" s="48" t="str">
        <f ca="1">IF(IF($H4310="","",INDEX([1]NKC!$D$10:$D$5007,$H4310))=$C$8,IF($H4310="","",INDEX([1]NKC!$E$10:$E$5007,$H4310)),IF($H4310="","",INDEX([1]NKC!$D$10:$D$5007,$H4310)))</f>
        <v/>
      </c>
      <c r="E4310" s="49" t="str">
        <f ca="1">IF(IF($H4310="","",INDEX([1]NKC!$E$10:$E$5007,$H4310))=$C$8,"",IF($H4310="","",INDEX([1]NKC!$F$10:$F$5007,$H4310)))</f>
        <v/>
      </c>
      <c r="F4310" s="55" t="str">
        <f ca="1">IF(IF($H4310="","",INDEX([1]NKC!$D$10:$D$5007,$H4310))=$C$8,"",IF($H4310="","",INDEX([1]NKC!$F$10:$F$5007,$H4310)))</f>
        <v/>
      </c>
      <c r="G4310" s="50">
        <f ca="1">IF(SUM(E4310:F4310)=0,0,$G$11+SUM(E$12:$E4310)-SUM(F$12:$F4310))</f>
        <v>0</v>
      </c>
      <c r="H4310" s="51" t="str">
        <f ca="1">IF(IF(TYPE(MATCH($C$8,OFFSET([1]NKC!$D$10,H4309,0):'[1]NKC'!$D$5007,0)+H4309)=16,"",MATCH($C$8,OFFSET([1]NKC!$D$10,H4309,0):'[1]NKC'!$D$5007,0)+H4309)&lt;IF(TYPE(MATCH($C$8,OFFSET([1]NKC!$E$10,H4309,0):'[1]NKC'!$E$5007,0)+H4309)=16,"",MATCH($C$8,OFFSET([1]NKC!$E$10,H4309,0):'[1]NKC'!$E$5007,0)+H4309),IF(TYPE(MATCH($C$8,OFFSET([1]NKC!$D$10,H4309,0):'[1]NKC'!$D$5007,0)+H4309)=16,"",MATCH($C$8,OFFSET([1]NKC!$D$10,H4309,0):'[1]NKC'!$D$5007,0)+H4309),IF(TYPE(MATCH($C$8,OFFSET([1]NKC!$E$10,H4309,0):'[1]NKC'!$E$5007,0)+H4309)=16,"",MATCH($C$8,OFFSET([1]NKC!$E$10,H4309,0):'[1]NKC'!$E$5007,0)+H4309))</f>
        <v/>
      </c>
    </row>
    <row r="4311" spans="1:8" s="52" customFormat="1" ht="14.25" hidden="1">
      <c r="A4311" s="45" t="str">
        <f ca="1">IF($H4311="","",INDEX([1]NKC!$A$10:$A$5007,$H4311))</f>
        <v/>
      </c>
      <c r="B4311" s="46" t="str">
        <f ca="1">IF($H4311="","",INDEX([1]NKC!$B$10:$B$5007,$H4311))</f>
        <v/>
      </c>
      <c r="C4311" s="47" t="str">
        <f ca="1">IF($H4311="","",INDEX([1]NKC!$C$10:$C$5007,$H4311))</f>
        <v/>
      </c>
      <c r="D4311" s="48" t="str">
        <f ca="1">IF(IF($H4311="","",INDEX([1]NKC!$D$10:$D$5007,$H4311))=$C$8,IF($H4311="","",INDEX([1]NKC!$E$10:$E$5007,$H4311)),IF($H4311="","",INDEX([1]NKC!$D$10:$D$5007,$H4311)))</f>
        <v/>
      </c>
      <c r="E4311" s="49" t="str">
        <f ca="1">IF(IF($H4311="","",INDEX([1]NKC!$E$10:$E$5007,$H4311))=$C$8,"",IF($H4311="","",INDEX([1]NKC!$F$10:$F$5007,$H4311)))</f>
        <v/>
      </c>
      <c r="F4311" s="55" t="str">
        <f ca="1">IF(IF($H4311="","",INDEX([1]NKC!$D$10:$D$5007,$H4311))=$C$8,"",IF($H4311="","",INDEX([1]NKC!$F$10:$F$5007,$H4311)))</f>
        <v/>
      </c>
      <c r="G4311" s="50">
        <f ca="1">IF(SUM(E4311:F4311)=0,0,$G$11+SUM(E$12:$E4311)-SUM(F$12:$F4311))</f>
        <v>0</v>
      </c>
      <c r="H4311" s="51" t="str">
        <f ca="1">IF(IF(TYPE(MATCH($C$8,OFFSET([1]NKC!$D$10,H4310,0):'[1]NKC'!$D$5007,0)+H4310)=16,"",MATCH($C$8,OFFSET([1]NKC!$D$10,H4310,0):'[1]NKC'!$D$5007,0)+H4310)&lt;IF(TYPE(MATCH($C$8,OFFSET([1]NKC!$E$10,H4310,0):'[1]NKC'!$E$5007,0)+H4310)=16,"",MATCH($C$8,OFFSET([1]NKC!$E$10,H4310,0):'[1]NKC'!$E$5007,0)+H4310),IF(TYPE(MATCH($C$8,OFFSET([1]NKC!$D$10,H4310,0):'[1]NKC'!$D$5007,0)+H4310)=16,"",MATCH($C$8,OFFSET([1]NKC!$D$10,H4310,0):'[1]NKC'!$D$5007,0)+H4310),IF(TYPE(MATCH($C$8,OFFSET([1]NKC!$E$10,H4310,0):'[1]NKC'!$E$5007,0)+H4310)=16,"",MATCH($C$8,OFFSET([1]NKC!$E$10,H4310,0):'[1]NKC'!$E$5007,0)+H4310))</f>
        <v/>
      </c>
    </row>
    <row r="4312" spans="1:8" s="52" customFormat="1" ht="14.25" hidden="1">
      <c r="A4312" s="45" t="str">
        <f ca="1">IF($H4312="","",INDEX([1]NKC!$A$10:$A$5007,$H4312))</f>
        <v/>
      </c>
      <c r="B4312" s="46" t="str">
        <f ca="1">IF($H4312="","",INDEX([1]NKC!$B$10:$B$5007,$H4312))</f>
        <v/>
      </c>
      <c r="C4312" s="47" t="str">
        <f ca="1">IF($H4312="","",INDEX([1]NKC!$C$10:$C$5007,$H4312))</f>
        <v/>
      </c>
      <c r="D4312" s="48" t="str">
        <f ca="1">IF(IF($H4312="","",INDEX([1]NKC!$D$10:$D$5007,$H4312))=$C$8,IF($H4312="","",INDEX([1]NKC!$E$10:$E$5007,$H4312)),IF($H4312="","",INDEX([1]NKC!$D$10:$D$5007,$H4312)))</f>
        <v/>
      </c>
      <c r="E4312" s="49" t="str">
        <f ca="1">IF(IF($H4312="","",INDEX([1]NKC!$E$10:$E$5007,$H4312))=$C$8,"",IF($H4312="","",INDEX([1]NKC!$F$10:$F$5007,$H4312)))</f>
        <v/>
      </c>
      <c r="F4312" s="55" t="str">
        <f ca="1">IF(IF($H4312="","",INDEX([1]NKC!$D$10:$D$5007,$H4312))=$C$8,"",IF($H4312="","",INDEX([1]NKC!$F$10:$F$5007,$H4312)))</f>
        <v/>
      </c>
      <c r="G4312" s="50">
        <f ca="1">IF(SUM(E4312:F4312)=0,0,$G$11+SUM(E$12:$E4312)-SUM(F$12:$F4312))</f>
        <v>0</v>
      </c>
      <c r="H4312" s="51" t="str">
        <f ca="1">IF(IF(TYPE(MATCH($C$8,OFFSET([1]NKC!$D$10,H4311,0):'[1]NKC'!$D$5007,0)+H4311)=16,"",MATCH($C$8,OFFSET([1]NKC!$D$10,H4311,0):'[1]NKC'!$D$5007,0)+H4311)&lt;IF(TYPE(MATCH($C$8,OFFSET([1]NKC!$E$10,H4311,0):'[1]NKC'!$E$5007,0)+H4311)=16,"",MATCH($C$8,OFFSET([1]NKC!$E$10,H4311,0):'[1]NKC'!$E$5007,0)+H4311),IF(TYPE(MATCH($C$8,OFFSET([1]NKC!$D$10,H4311,0):'[1]NKC'!$D$5007,0)+H4311)=16,"",MATCH($C$8,OFFSET([1]NKC!$D$10,H4311,0):'[1]NKC'!$D$5007,0)+H4311),IF(TYPE(MATCH($C$8,OFFSET([1]NKC!$E$10,H4311,0):'[1]NKC'!$E$5007,0)+H4311)=16,"",MATCH($C$8,OFFSET([1]NKC!$E$10,H4311,0):'[1]NKC'!$E$5007,0)+H4311))</f>
        <v/>
      </c>
    </row>
    <row r="4313" spans="1:8" s="52" customFormat="1" ht="14.25" hidden="1">
      <c r="A4313" s="45" t="str">
        <f ca="1">IF($H4313="","",INDEX([1]NKC!$A$10:$A$5007,$H4313))</f>
        <v/>
      </c>
      <c r="B4313" s="46" t="str">
        <f ca="1">IF($H4313="","",INDEX([1]NKC!$B$10:$B$5007,$H4313))</f>
        <v/>
      </c>
      <c r="C4313" s="47" t="str">
        <f ca="1">IF($H4313="","",INDEX([1]NKC!$C$10:$C$5007,$H4313))</f>
        <v/>
      </c>
      <c r="D4313" s="48" t="str">
        <f ca="1">IF(IF($H4313="","",INDEX([1]NKC!$D$10:$D$5007,$H4313))=$C$8,IF($H4313="","",INDEX([1]NKC!$E$10:$E$5007,$H4313)),IF($H4313="","",INDEX([1]NKC!$D$10:$D$5007,$H4313)))</f>
        <v/>
      </c>
      <c r="E4313" s="49" t="str">
        <f ca="1">IF(IF($H4313="","",INDEX([1]NKC!$E$10:$E$5007,$H4313))=$C$8,"",IF($H4313="","",INDEX([1]NKC!$F$10:$F$5007,$H4313)))</f>
        <v/>
      </c>
      <c r="F4313" s="55" t="str">
        <f ca="1">IF(IF($H4313="","",INDEX([1]NKC!$D$10:$D$5007,$H4313))=$C$8,"",IF($H4313="","",INDEX([1]NKC!$F$10:$F$5007,$H4313)))</f>
        <v/>
      </c>
      <c r="G4313" s="50">
        <f ca="1">IF(SUM(E4313:F4313)=0,0,$G$11+SUM(E$12:$E4313)-SUM(F$12:$F4313))</f>
        <v>0</v>
      </c>
      <c r="H4313" s="51" t="str">
        <f ca="1">IF(IF(TYPE(MATCH($C$8,OFFSET([1]NKC!$D$10,H4312,0):'[1]NKC'!$D$5007,0)+H4312)=16,"",MATCH($C$8,OFFSET([1]NKC!$D$10,H4312,0):'[1]NKC'!$D$5007,0)+H4312)&lt;IF(TYPE(MATCH($C$8,OFFSET([1]NKC!$E$10,H4312,0):'[1]NKC'!$E$5007,0)+H4312)=16,"",MATCH($C$8,OFFSET([1]NKC!$E$10,H4312,0):'[1]NKC'!$E$5007,0)+H4312),IF(TYPE(MATCH($C$8,OFFSET([1]NKC!$D$10,H4312,0):'[1]NKC'!$D$5007,0)+H4312)=16,"",MATCH($C$8,OFFSET([1]NKC!$D$10,H4312,0):'[1]NKC'!$D$5007,0)+H4312),IF(TYPE(MATCH($C$8,OFFSET([1]NKC!$E$10,H4312,0):'[1]NKC'!$E$5007,0)+H4312)=16,"",MATCH($C$8,OFFSET([1]NKC!$E$10,H4312,0):'[1]NKC'!$E$5007,0)+H4312))</f>
        <v/>
      </c>
    </row>
    <row r="4314" spans="1:8" s="52" customFormat="1" ht="14.25" hidden="1">
      <c r="A4314" s="45" t="str">
        <f ca="1">IF($H4314="","",INDEX([1]NKC!$A$10:$A$5007,$H4314))</f>
        <v/>
      </c>
      <c r="B4314" s="46" t="str">
        <f ca="1">IF($H4314="","",INDEX([1]NKC!$B$10:$B$5007,$H4314))</f>
        <v/>
      </c>
      <c r="C4314" s="47" t="str">
        <f ca="1">IF($H4314="","",INDEX([1]NKC!$C$10:$C$5007,$H4314))</f>
        <v/>
      </c>
      <c r="D4314" s="48" t="str">
        <f ca="1">IF(IF($H4314="","",INDEX([1]NKC!$D$10:$D$5007,$H4314))=$C$8,IF($H4314="","",INDEX([1]NKC!$E$10:$E$5007,$H4314)),IF($H4314="","",INDEX([1]NKC!$D$10:$D$5007,$H4314)))</f>
        <v/>
      </c>
      <c r="E4314" s="49" t="str">
        <f ca="1">IF(IF($H4314="","",INDEX([1]NKC!$E$10:$E$5007,$H4314))=$C$8,"",IF($H4314="","",INDEX([1]NKC!$F$10:$F$5007,$H4314)))</f>
        <v/>
      </c>
      <c r="F4314" s="55" t="str">
        <f ca="1">IF(IF($H4314="","",INDEX([1]NKC!$D$10:$D$5007,$H4314))=$C$8,"",IF($H4314="","",INDEX([1]NKC!$F$10:$F$5007,$H4314)))</f>
        <v/>
      </c>
      <c r="G4314" s="50">
        <f ca="1">IF(SUM(E4314:F4314)=0,0,$G$11+SUM(E$12:$E4314)-SUM(F$12:$F4314))</f>
        <v>0</v>
      </c>
      <c r="H4314" s="51" t="str">
        <f ca="1">IF(IF(TYPE(MATCH($C$8,OFFSET([1]NKC!$D$10,H4313,0):'[1]NKC'!$D$5007,0)+H4313)=16,"",MATCH($C$8,OFFSET([1]NKC!$D$10,H4313,0):'[1]NKC'!$D$5007,0)+H4313)&lt;IF(TYPE(MATCH($C$8,OFFSET([1]NKC!$E$10,H4313,0):'[1]NKC'!$E$5007,0)+H4313)=16,"",MATCH($C$8,OFFSET([1]NKC!$E$10,H4313,0):'[1]NKC'!$E$5007,0)+H4313),IF(TYPE(MATCH($C$8,OFFSET([1]NKC!$D$10,H4313,0):'[1]NKC'!$D$5007,0)+H4313)=16,"",MATCH($C$8,OFFSET([1]NKC!$D$10,H4313,0):'[1]NKC'!$D$5007,0)+H4313),IF(TYPE(MATCH($C$8,OFFSET([1]NKC!$E$10,H4313,0):'[1]NKC'!$E$5007,0)+H4313)=16,"",MATCH($C$8,OFFSET([1]NKC!$E$10,H4313,0):'[1]NKC'!$E$5007,0)+H4313))</f>
        <v/>
      </c>
    </row>
    <row r="4315" spans="1:8" s="52" customFormat="1" ht="14.25" hidden="1">
      <c r="A4315" s="45" t="str">
        <f ca="1">IF($H4315="","",INDEX([1]NKC!$A$10:$A$5007,$H4315))</f>
        <v/>
      </c>
      <c r="B4315" s="46" t="str">
        <f ca="1">IF($H4315="","",INDEX([1]NKC!$B$10:$B$5007,$H4315))</f>
        <v/>
      </c>
      <c r="C4315" s="47" t="str">
        <f ca="1">IF($H4315="","",INDEX([1]NKC!$C$10:$C$5007,$H4315))</f>
        <v/>
      </c>
      <c r="D4315" s="48" t="str">
        <f ca="1">IF(IF($H4315="","",INDEX([1]NKC!$D$10:$D$5007,$H4315))=$C$8,IF($H4315="","",INDEX([1]NKC!$E$10:$E$5007,$H4315)),IF($H4315="","",INDEX([1]NKC!$D$10:$D$5007,$H4315)))</f>
        <v/>
      </c>
      <c r="E4315" s="49" t="str">
        <f ca="1">IF(IF($H4315="","",INDEX([1]NKC!$E$10:$E$5007,$H4315))=$C$8,"",IF($H4315="","",INDEX([1]NKC!$F$10:$F$5007,$H4315)))</f>
        <v/>
      </c>
      <c r="F4315" s="55" t="str">
        <f ca="1">IF(IF($H4315="","",INDEX([1]NKC!$D$10:$D$5007,$H4315))=$C$8,"",IF($H4315="","",INDEX([1]NKC!$F$10:$F$5007,$H4315)))</f>
        <v/>
      </c>
      <c r="G4315" s="50">
        <f ca="1">IF(SUM(E4315:F4315)=0,0,$G$11+SUM(E$12:$E4315)-SUM(F$12:$F4315))</f>
        <v>0</v>
      </c>
      <c r="H4315" s="51" t="str">
        <f ca="1">IF(IF(TYPE(MATCH($C$8,OFFSET([1]NKC!$D$10,H4314,0):'[1]NKC'!$D$5007,0)+H4314)=16,"",MATCH($C$8,OFFSET([1]NKC!$D$10,H4314,0):'[1]NKC'!$D$5007,0)+H4314)&lt;IF(TYPE(MATCH($C$8,OFFSET([1]NKC!$E$10,H4314,0):'[1]NKC'!$E$5007,0)+H4314)=16,"",MATCH($C$8,OFFSET([1]NKC!$E$10,H4314,0):'[1]NKC'!$E$5007,0)+H4314),IF(TYPE(MATCH($C$8,OFFSET([1]NKC!$D$10,H4314,0):'[1]NKC'!$D$5007,0)+H4314)=16,"",MATCH($C$8,OFFSET([1]NKC!$D$10,H4314,0):'[1]NKC'!$D$5007,0)+H4314),IF(TYPE(MATCH($C$8,OFFSET([1]NKC!$E$10,H4314,0):'[1]NKC'!$E$5007,0)+H4314)=16,"",MATCH($C$8,OFFSET([1]NKC!$E$10,H4314,0):'[1]NKC'!$E$5007,0)+H4314))</f>
        <v/>
      </c>
    </row>
    <row r="4316" spans="1:8" s="52" customFormat="1" ht="14.25" hidden="1">
      <c r="A4316" s="45" t="str">
        <f ca="1">IF($H4316="","",INDEX([1]NKC!$A$10:$A$5007,$H4316))</f>
        <v/>
      </c>
      <c r="B4316" s="46" t="str">
        <f ca="1">IF($H4316="","",INDEX([1]NKC!$B$10:$B$5007,$H4316))</f>
        <v/>
      </c>
      <c r="C4316" s="47" t="str">
        <f ca="1">IF($H4316="","",INDEX([1]NKC!$C$10:$C$5007,$H4316))</f>
        <v/>
      </c>
      <c r="D4316" s="48" t="str">
        <f ca="1">IF(IF($H4316="","",INDEX([1]NKC!$D$10:$D$5007,$H4316))=$C$8,IF($H4316="","",INDEX([1]NKC!$E$10:$E$5007,$H4316)),IF($H4316="","",INDEX([1]NKC!$D$10:$D$5007,$H4316)))</f>
        <v/>
      </c>
      <c r="E4316" s="49" t="str">
        <f ca="1">IF(IF($H4316="","",INDEX([1]NKC!$E$10:$E$5007,$H4316))=$C$8,"",IF($H4316="","",INDEX([1]NKC!$F$10:$F$5007,$H4316)))</f>
        <v/>
      </c>
      <c r="F4316" s="55" t="str">
        <f ca="1">IF(IF($H4316="","",INDEX([1]NKC!$D$10:$D$5007,$H4316))=$C$8,"",IF($H4316="","",INDEX([1]NKC!$F$10:$F$5007,$H4316)))</f>
        <v/>
      </c>
      <c r="G4316" s="50">
        <f ca="1">IF(SUM(E4316:F4316)=0,0,$G$11+SUM(E$12:$E4316)-SUM(F$12:$F4316))</f>
        <v>0</v>
      </c>
      <c r="H4316" s="51" t="str">
        <f ca="1">IF(IF(TYPE(MATCH($C$8,OFFSET([1]NKC!$D$10,H4315,0):'[1]NKC'!$D$5007,0)+H4315)=16,"",MATCH($C$8,OFFSET([1]NKC!$D$10,H4315,0):'[1]NKC'!$D$5007,0)+H4315)&lt;IF(TYPE(MATCH($C$8,OFFSET([1]NKC!$E$10,H4315,0):'[1]NKC'!$E$5007,0)+H4315)=16,"",MATCH($C$8,OFFSET([1]NKC!$E$10,H4315,0):'[1]NKC'!$E$5007,0)+H4315),IF(TYPE(MATCH($C$8,OFFSET([1]NKC!$D$10,H4315,0):'[1]NKC'!$D$5007,0)+H4315)=16,"",MATCH($C$8,OFFSET([1]NKC!$D$10,H4315,0):'[1]NKC'!$D$5007,0)+H4315),IF(TYPE(MATCH($C$8,OFFSET([1]NKC!$E$10,H4315,0):'[1]NKC'!$E$5007,0)+H4315)=16,"",MATCH($C$8,OFFSET([1]NKC!$E$10,H4315,0):'[1]NKC'!$E$5007,0)+H4315))</f>
        <v/>
      </c>
    </row>
    <row r="4317" spans="1:8" s="52" customFormat="1" ht="14.25" hidden="1">
      <c r="A4317" s="45" t="str">
        <f ca="1">IF($H4317="","",INDEX([1]NKC!$A$10:$A$5007,$H4317))</f>
        <v/>
      </c>
      <c r="B4317" s="46" t="str">
        <f ca="1">IF($H4317="","",INDEX([1]NKC!$B$10:$B$5007,$H4317))</f>
        <v/>
      </c>
      <c r="C4317" s="47" t="str">
        <f ca="1">IF($H4317="","",INDEX([1]NKC!$C$10:$C$5007,$H4317))</f>
        <v/>
      </c>
      <c r="D4317" s="48" t="str">
        <f ca="1">IF(IF($H4317="","",INDEX([1]NKC!$D$10:$D$5007,$H4317))=$C$8,IF($H4317="","",INDEX([1]NKC!$E$10:$E$5007,$H4317)),IF($H4317="","",INDEX([1]NKC!$D$10:$D$5007,$H4317)))</f>
        <v/>
      </c>
      <c r="E4317" s="49" t="str">
        <f ca="1">IF(IF($H4317="","",INDEX([1]NKC!$E$10:$E$5007,$H4317))=$C$8,"",IF($H4317="","",INDEX([1]NKC!$F$10:$F$5007,$H4317)))</f>
        <v/>
      </c>
      <c r="F4317" s="55" t="str">
        <f ca="1">IF(IF($H4317="","",INDEX([1]NKC!$D$10:$D$5007,$H4317))=$C$8,"",IF($H4317="","",INDEX([1]NKC!$F$10:$F$5007,$H4317)))</f>
        <v/>
      </c>
      <c r="G4317" s="50">
        <f ca="1">IF(SUM(E4317:F4317)=0,0,$G$11+SUM(E$12:$E4317)-SUM(F$12:$F4317))</f>
        <v>0</v>
      </c>
      <c r="H4317" s="51" t="str">
        <f ca="1">IF(IF(TYPE(MATCH($C$8,OFFSET([1]NKC!$D$10,H4316,0):'[1]NKC'!$D$5007,0)+H4316)=16,"",MATCH($C$8,OFFSET([1]NKC!$D$10,H4316,0):'[1]NKC'!$D$5007,0)+H4316)&lt;IF(TYPE(MATCH($C$8,OFFSET([1]NKC!$E$10,H4316,0):'[1]NKC'!$E$5007,0)+H4316)=16,"",MATCH($C$8,OFFSET([1]NKC!$E$10,H4316,0):'[1]NKC'!$E$5007,0)+H4316),IF(TYPE(MATCH($C$8,OFFSET([1]NKC!$D$10,H4316,0):'[1]NKC'!$D$5007,0)+H4316)=16,"",MATCH($C$8,OFFSET([1]NKC!$D$10,H4316,0):'[1]NKC'!$D$5007,0)+H4316),IF(TYPE(MATCH($C$8,OFFSET([1]NKC!$E$10,H4316,0):'[1]NKC'!$E$5007,0)+H4316)=16,"",MATCH($C$8,OFFSET([1]NKC!$E$10,H4316,0):'[1]NKC'!$E$5007,0)+H4316))</f>
        <v/>
      </c>
    </row>
    <row r="4318" spans="1:8" s="52" customFormat="1" ht="14.25" hidden="1">
      <c r="A4318" s="45" t="str">
        <f ca="1">IF($H4318="","",INDEX([1]NKC!$A$10:$A$5007,$H4318))</f>
        <v/>
      </c>
      <c r="B4318" s="46" t="str">
        <f ca="1">IF($H4318="","",INDEX([1]NKC!$B$10:$B$5007,$H4318))</f>
        <v/>
      </c>
      <c r="C4318" s="47" t="str">
        <f ca="1">IF($H4318="","",INDEX([1]NKC!$C$10:$C$5007,$H4318))</f>
        <v/>
      </c>
      <c r="D4318" s="48" t="str">
        <f ca="1">IF(IF($H4318="","",INDEX([1]NKC!$D$10:$D$5007,$H4318))=$C$8,IF($H4318="","",INDEX([1]NKC!$E$10:$E$5007,$H4318)),IF($H4318="","",INDEX([1]NKC!$D$10:$D$5007,$H4318)))</f>
        <v/>
      </c>
      <c r="E4318" s="49" t="str">
        <f ca="1">IF(IF($H4318="","",INDEX([1]NKC!$E$10:$E$5007,$H4318))=$C$8,"",IF($H4318="","",INDEX([1]NKC!$F$10:$F$5007,$H4318)))</f>
        <v/>
      </c>
      <c r="F4318" s="55" t="str">
        <f ca="1">IF(IF($H4318="","",INDEX([1]NKC!$D$10:$D$5007,$H4318))=$C$8,"",IF($H4318="","",INDEX([1]NKC!$F$10:$F$5007,$H4318)))</f>
        <v/>
      </c>
      <c r="G4318" s="50">
        <f ca="1">IF(SUM(E4318:F4318)=0,0,$G$11+SUM(E$12:$E4318)-SUM(F$12:$F4318))</f>
        <v>0</v>
      </c>
      <c r="H4318" s="51" t="str">
        <f ca="1">IF(IF(TYPE(MATCH($C$8,OFFSET([1]NKC!$D$10,H4317,0):'[1]NKC'!$D$5007,0)+H4317)=16,"",MATCH($C$8,OFFSET([1]NKC!$D$10,H4317,0):'[1]NKC'!$D$5007,0)+H4317)&lt;IF(TYPE(MATCH($C$8,OFFSET([1]NKC!$E$10,H4317,0):'[1]NKC'!$E$5007,0)+H4317)=16,"",MATCH($C$8,OFFSET([1]NKC!$E$10,H4317,0):'[1]NKC'!$E$5007,0)+H4317),IF(TYPE(MATCH($C$8,OFFSET([1]NKC!$D$10,H4317,0):'[1]NKC'!$D$5007,0)+H4317)=16,"",MATCH($C$8,OFFSET([1]NKC!$D$10,H4317,0):'[1]NKC'!$D$5007,0)+H4317),IF(TYPE(MATCH($C$8,OFFSET([1]NKC!$E$10,H4317,0):'[1]NKC'!$E$5007,0)+H4317)=16,"",MATCH($C$8,OFFSET([1]NKC!$E$10,H4317,0):'[1]NKC'!$E$5007,0)+H4317))</f>
        <v/>
      </c>
    </row>
    <row r="4319" spans="1:8" s="52" customFormat="1" ht="14.25" hidden="1">
      <c r="A4319" s="45" t="str">
        <f ca="1">IF($H4319="","",INDEX([1]NKC!$A$10:$A$5007,$H4319))</f>
        <v/>
      </c>
      <c r="B4319" s="46" t="str">
        <f ca="1">IF($H4319="","",INDEX([1]NKC!$B$10:$B$5007,$H4319))</f>
        <v/>
      </c>
      <c r="C4319" s="47" t="str">
        <f ca="1">IF($H4319="","",INDEX([1]NKC!$C$10:$C$5007,$H4319))</f>
        <v/>
      </c>
      <c r="D4319" s="48" t="str">
        <f ca="1">IF(IF($H4319="","",INDEX([1]NKC!$D$10:$D$5007,$H4319))=$C$8,IF($H4319="","",INDEX([1]NKC!$E$10:$E$5007,$H4319)),IF($H4319="","",INDEX([1]NKC!$D$10:$D$5007,$H4319)))</f>
        <v/>
      </c>
      <c r="E4319" s="49" t="str">
        <f ca="1">IF(IF($H4319="","",INDEX([1]NKC!$E$10:$E$5007,$H4319))=$C$8,"",IF($H4319="","",INDEX([1]NKC!$F$10:$F$5007,$H4319)))</f>
        <v/>
      </c>
      <c r="F4319" s="55" t="str">
        <f ca="1">IF(IF($H4319="","",INDEX([1]NKC!$D$10:$D$5007,$H4319))=$C$8,"",IF($H4319="","",INDEX([1]NKC!$F$10:$F$5007,$H4319)))</f>
        <v/>
      </c>
      <c r="G4319" s="50">
        <f ca="1">IF(SUM(E4319:F4319)=0,0,$G$11+SUM(E$12:$E4319)-SUM(F$12:$F4319))</f>
        <v>0</v>
      </c>
      <c r="H4319" s="51" t="str">
        <f ca="1">IF(IF(TYPE(MATCH($C$8,OFFSET([1]NKC!$D$10,H4318,0):'[1]NKC'!$D$5007,0)+H4318)=16,"",MATCH($C$8,OFFSET([1]NKC!$D$10,H4318,0):'[1]NKC'!$D$5007,0)+H4318)&lt;IF(TYPE(MATCH($C$8,OFFSET([1]NKC!$E$10,H4318,0):'[1]NKC'!$E$5007,0)+H4318)=16,"",MATCH($C$8,OFFSET([1]NKC!$E$10,H4318,0):'[1]NKC'!$E$5007,0)+H4318),IF(TYPE(MATCH($C$8,OFFSET([1]NKC!$D$10,H4318,0):'[1]NKC'!$D$5007,0)+H4318)=16,"",MATCH($C$8,OFFSET([1]NKC!$D$10,H4318,0):'[1]NKC'!$D$5007,0)+H4318),IF(TYPE(MATCH($C$8,OFFSET([1]NKC!$E$10,H4318,0):'[1]NKC'!$E$5007,0)+H4318)=16,"",MATCH($C$8,OFFSET([1]NKC!$E$10,H4318,0):'[1]NKC'!$E$5007,0)+H4318))</f>
        <v/>
      </c>
    </row>
    <row r="4320" spans="1:8" s="52" customFormat="1" ht="14.25" hidden="1">
      <c r="A4320" s="45" t="str">
        <f ca="1">IF($H4320="","",INDEX([1]NKC!$A$10:$A$5007,$H4320))</f>
        <v/>
      </c>
      <c r="B4320" s="46" t="str">
        <f ca="1">IF($H4320="","",INDEX([1]NKC!$B$10:$B$5007,$H4320))</f>
        <v/>
      </c>
      <c r="C4320" s="47" t="str">
        <f ca="1">IF($H4320="","",INDEX([1]NKC!$C$10:$C$5007,$H4320))</f>
        <v/>
      </c>
      <c r="D4320" s="48" t="str">
        <f ca="1">IF(IF($H4320="","",INDEX([1]NKC!$D$10:$D$5007,$H4320))=$C$8,IF($H4320="","",INDEX([1]NKC!$E$10:$E$5007,$H4320)),IF($H4320="","",INDEX([1]NKC!$D$10:$D$5007,$H4320)))</f>
        <v/>
      </c>
      <c r="E4320" s="49" t="str">
        <f ca="1">IF(IF($H4320="","",INDEX([1]NKC!$E$10:$E$5007,$H4320))=$C$8,"",IF($H4320="","",INDEX([1]NKC!$F$10:$F$5007,$H4320)))</f>
        <v/>
      </c>
      <c r="F4320" s="55" t="str">
        <f ca="1">IF(IF($H4320="","",INDEX([1]NKC!$D$10:$D$5007,$H4320))=$C$8,"",IF($H4320="","",INDEX([1]NKC!$F$10:$F$5007,$H4320)))</f>
        <v/>
      </c>
      <c r="G4320" s="50">
        <f ca="1">IF(SUM(E4320:F4320)=0,0,$G$11+SUM(E$12:$E4320)-SUM(F$12:$F4320))</f>
        <v>0</v>
      </c>
      <c r="H4320" s="51" t="str">
        <f ca="1">IF(IF(TYPE(MATCH($C$8,OFFSET([1]NKC!$D$10,H4319,0):'[1]NKC'!$D$5007,0)+H4319)=16,"",MATCH($C$8,OFFSET([1]NKC!$D$10,H4319,0):'[1]NKC'!$D$5007,0)+H4319)&lt;IF(TYPE(MATCH($C$8,OFFSET([1]NKC!$E$10,H4319,0):'[1]NKC'!$E$5007,0)+H4319)=16,"",MATCH($C$8,OFFSET([1]NKC!$E$10,H4319,0):'[1]NKC'!$E$5007,0)+H4319),IF(TYPE(MATCH($C$8,OFFSET([1]NKC!$D$10,H4319,0):'[1]NKC'!$D$5007,0)+H4319)=16,"",MATCH($C$8,OFFSET([1]NKC!$D$10,H4319,0):'[1]NKC'!$D$5007,0)+H4319),IF(TYPE(MATCH($C$8,OFFSET([1]NKC!$E$10,H4319,0):'[1]NKC'!$E$5007,0)+H4319)=16,"",MATCH($C$8,OFFSET([1]NKC!$E$10,H4319,0):'[1]NKC'!$E$5007,0)+H4319))</f>
        <v/>
      </c>
    </row>
    <row r="4321" spans="1:8" s="52" customFormat="1" ht="14.25" hidden="1">
      <c r="A4321" s="45" t="str">
        <f ca="1">IF($H4321="","",INDEX([1]NKC!$A$10:$A$5007,$H4321))</f>
        <v/>
      </c>
      <c r="B4321" s="46" t="str">
        <f ca="1">IF($H4321="","",INDEX([1]NKC!$B$10:$B$5007,$H4321))</f>
        <v/>
      </c>
      <c r="C4321" s="47" t="str">
        <f ca="1">IF($H4321="","",INDEX([1]NKC!$C$10:$C$5007,$H4321))</f>
        <v/>
      </c>
      <c r="D4321" s="48" t="str">
        <f ca="1">IF(IF($H4321="","",INDEX([1]NKC!$D$10:$D$5007,$H4321))=$C$8,IF($H4321="","",INDEX([1]NKC!$E$10:$E$5007,$H4321)),IF($H4321="","",INDEX([1]NKC!$D$10:$D$5007,$H4321)))</f>
        <v/>
      </c>
      <c r="E4321" s="49" t="str">
        <f ca="1">IF(IF($H4321="","",INDEX([1]NKC!$E$10:$E$5007,$H4321))=$C$8,"",IF($H4321="","",INDEX([1]NKC!$F$10:$F$5007,$H4321)))</f>
        <v/>
      </c>
      <c r="F4321" s="55" t="str">
        <f ca="1">IF(IF($H4321="","",INDEX([1]NKC!$D$10:$D$5007,$H4321))=$C$8,"",IF($H4321="","",INDEX([1]NKC!$F$10:$F$5007,$H4321)))</f>
        <v/>
      </c>
      <c r="G4321" s="50">
        <f ca="1">IF(SUM(E4321:F4321)=0,0,$G$11+SUM(E$12:$E4321)-SUM(F$12:$F4321))</f>
        <v>0</v>
      </c>
      <c r="H4321" s="51" t="str">
        <f ca="1">IF(IF(TYPE(MATCH($C$8,OFFSET([1]NKC!$D$10,H4320,0):'[1]NKC'!$D$5007,0)+H4320)=16,"",MATCH($C$8,OFFSET([1]NKC!$D$10,H4320,0):'[1]NKC'!$D$5007,0)+H4320)&lt;IF(TYPE(MATCH($C$8,OFFSET([1]NKC!$E$10,H4320,0):'[1]NKC'!$E$5007,0)+H4320)=16,"",MATCH($C$8,OFFSET([1]NKC!$E$10,H4320,0):'[1]NKC'!$E$5007,0)+H4320),IF(TYPE(MATCH($C$8,OFFSET([1]NKC!$D$10,H4320,0):'[1]NKC'!$D$5007,0)+H4320)=16,"",MATCH($C$8,OFFSET([1]NKC!$D$10,H4320,0):'[1]NKC'!$D$5007,0)+H4320),IF(TYPE(MATCH($C$8,OFFSET([1]NKC!$E$10,H4320,0):'[1]NKC'!$E$5007,0)+H4320)=16,"",MATCH($C$8,OFFSET([1]NKC!$E$10,H4320,0):'[1]NKC'!$E$5007,0)+H4320))</f>
        <v/>
      </c>
    </row>
    <row r="4322" spans="1:8" s="52" customFormat="1" ht="14.25" hidden="1">
      <c r="A4322" s="45" t="str">
        <f ca="1">IF($H4322="","",INDEX([1]NKC!$A$10:$A$5007,$H4322))</f>
        <v/>
      </c>
      <c r="B4322" s="46" t="str">
        <f ca="1">IF($H4322="","",INDEX([1]NKC!$B$10:$B$5007,$H4322))</f>
        <v/>
      </c>
      <c r="C4322" s="47" t="str">
        <f ca="1">IF($H4322="","",INDEX([1]NKC!$C$10:$C$5007,$H4322))</f>
        <v/>
      </c>
      <c r="D4322" s="48" t="str">
        <f ca="1">IF(IF($H4322="","",INDEX([1]NKC!$D$10:$D$5007,$H4322))=$C$8,IF($H4322="","",INDEX([1]NKC!$E$10:$E$5007,$H4322)),IF($H4322="","",INDEX([1]NKC!$D$10:$D$5007,$H4322)))</f>
        <v/>
      </c>
      <c r="E4322" s="49" t="str">
        <f ca="1">IF(IF($H4322="","",INDEX([1]NKC!$E$10:$E$5007,$H4322))=$C$8,"",IF($H4322="","",INDEX([1]NKC!$F$10:$F$5007,$H4322)))</f>
        <v/>
      </c>
      <c r="F4322" s="55" t="str">
        <f ca="1">IF(IF($H4322="","",INDEX([1]NKC!$D$10:$D$5007,$H4322))=$C$8,"",IF($H4322="","",INDEX([1]NKC!$F$10:$F$5007,$H4322)))</f>
        <v/>
      </c>
      <c r="G4322" s="50">
        <f ca="1">IF(SUM(E4322:F4322)=0,0,$G$11+SUM(E$12:$E4322)-SUM(F$12:$F4322))</f>
        <v>0</v>
      </c>
      <c r="H4322" s="51" t="str">
        <f ca="1">IF(IF(TYPE(MATCH($C$8,OFFSET([1]NKC!$D$10,H4321,0):'[1]NKC'!$D$5007,0)+H4321)=16,"",MATCH($C$8,OFFSET([1]NKC!$D$10,H4321,0):'[1]NKC'!$D$5007,0)+H4321)&lt;IF(TYPE(MATCH($C$8,OFFSET([1]NKC!$E$10,H4321,0):'[1]NKC'!$E$5007,0)+H4321)=16,"",MATCH($C$8,OFFSET([1]NKC!$E$10,H4321,0):'[1]NKC'!$E$5007,0)+H4321),IF(TYPE(MATCH($C$8,OFFSET([1]NKC!$D$10,H4321,0):'[1]NKC'!$D$5007,0)+H4321)=16,"",MATCH($C$8,OFFSET([1]NKC!$D$10,H4321,0):'[1]NKC'!$D$5007,0)+H4321),IF(TYPE(MATCH($C$8,OFFSET([1]NKC!$E$10,H4321,0):'[1]NKC'!$E$5007,0)+H4321)=16,"",MATCH($C$8,OFFSET([1]NKC!$E$10,H4321,0):'[1]NKC'!$E$5007,0)+H4321))</f>
        <v/>
      </c>
    </row>
    <row r="4323" spans="1:8" s="52" customFormat="1" ht="14.25" hidden="1">
      <c r="A4323" s="45" t="str">
        <f ca="1">IF($H4323="","",INDEX([1]NKC!$A$10:$A$5007,$H4323))</f>
        <v/>
      </c>
      <c r="B4323" s="46" t="str">
        <f ca="1">IF($H4323="","",INDEX([1]NKC!$B$10:$B$5007,$H4323))</f>
        <v/>
      </c>
      <c r="C4323" s="47" t="str">
        <f ca="1">IF($H4323="","",INDEX([1]NKC!$C$10:$C$5007,$H4323))</f>
        <v/>
      </c>
      <c r="D4323" s="48" t="str">
        <f ca="1">IF(IF($H4323="","",INDEX([1]NKC!$D$10:$D$5007,$H4323))=$C$8,IF($H4323="","",INDEX([1]NKC!$E$10:$E$5007,$H4323)),IF($H4323="","",INDEX([1]NKC!$D$10:$D$5007,$H4323)))</f>
        <v/>
      </c>
      <c r="E4323" s="49" t="str">
        <f ca="1">IF(IF($H4323="","",INDEX([1]NKC!$E$10:$E$5007,$H4323))=$C$8,"",IF($H4323="","",INDEX([1]NKC!$F$10:$F$5007,$H4323)))</f>
        <v/>
      </c>
      <c r="F4323" s="55" t="str">
        <f ca="1">IF(IF($H4323="","",INDEX([1]NKC!$D$10:$D$5007,$H4323))=$C$8,"",IF($H4323="","",INDEX([1]NKC!$F$10:$F$5007,$H4323)))</f>
        <v/>
      </c>
      <c r="G4323" s="50">
        <f ca="1">IF(SUM(E4323:F4323)=0,0,$G$11+SUM(E$12:$E4323)-SUM(F$12:$F4323))</f>
        <v>0</v>
      </c>
      <c r="H4323" s="51" t="str">
        <f ca="1">IF(IF(TYPE(MATCH($C$8,OFFSET([1]NKC!$D$10,H4322,0):'[1]NKC'!$D$5007,0)+H4322)=16,"",MATCH($C$8,OFFSET([1]NKC!$D$10,H4322,0):'[1]NKC'!$D$5007,0)+H4322)&lt;IF(TYPE(MATCH($C$8,OFFSET([1]NKC!$E$10,H4322,0):'[1]NKC'!$E$5007,0)+H4322)=16,"",MATCH($C$8,OFFSET([1]NKC!$E$10,H4322,0):'[1]NKC'!$E$5007,0)+H4322),IF(TYPE(MATCH($C$8,OFFSET([1]NKC!$D$10,H4322,0):'[1]NKC'!$D$5007,0)+H4322)=16,"",MATCH($C$8,OFFSET([1]NKC!$D$10,H4322,0):'[1]NKC'!$D$5007,0)+H4322),IF(TYPE(MATCH($C$8,OFFSET([1]NKC!$E$10,H4322,0):'[1]NKC'!$E$5007,0)+H4322)=16,"",MATCH($C$8,OFFSET([1]NKC!$E$10,H4322,0):'[1]NKC'!$E$5007,0)+H4322))</f>
        <v/>
      </c>
    </row>
    <row r="4324" spans="1:8" s="52" customFormat="1" ht="14.25" hidden="1">
      <c r="A4324" s="45" t="str">
        <f ca="1">IF($H4324="","",INDEX([1]NKC!$A$10:$A$5007,$H4324))</f>
        <v/>
      </c>
      <c r="B4324" s="46" t="str">
        <f ca="1">IF($H4324="","",INDEX([1]NKC!$B$10:$B$5007,$H4324))</f>
        <v/>
      </c>
      <c r="C4324" s="47" t="str">
        <f ca="1">IF($H4324="","",INDEX([1]NKC!$C$10:$C$5007,$H4324))</f>
        <v/>
      </c>
      <c r="D4324" s="48" t="str">
        <f ca="1">IF(IF($H4324="","",INDEX([1]NKC!$D$10:$D$5007,$H4324))=$C$8,IF($H4324="","",INDEX([1]NKC!$E$10:$E$5007,$H4324)),IF($H4324="","",INDEX([1]NKC!$D$10:$D$5007,$H4324)))</f>
        <v/>
      </c>
      <c r="E4324" s="49" t="str">
        <f ca="1">IF(IF($H4324="","",INDEX([1]NKC!$E$10:$E$5007,$H4324))=$C$8,"",IF($H4324="","",INDEX([1]NKC!$F$10:$F$5007,$H4324)))</f>
        <v/>
      </c>
      <c r="F4324" s="55" t="str">
        <f ca="1">IF(IF($H4324="","",INDEX([1]NKC!$D$10:$D$5007,$H4324))=$C$8,"",IF($H4324="","",INDEX([1]NKC!$F$10:$F$5007,$H4324)))</f>
        <v/>
      </c>
      <c r="G4324" s="50">
        <f ca="1">IF(SUM(E4324:F4324)=0,0,$G$11+SUM(E$12:$E4324)-SUM(F$12:$F4324))</f>
        <v>0</v>
      </c>
      <c r="H4324" s="51" t="str">
        <f ca="1">IF(IF(TYPE(MATCH($C$8,OFFSET([1]NKC!$D$10,H4323,0):'[1]NKC'!$D$5007,0)+H4323)=16,"",MATCH($C$8,OFFSET([1]NKC!$D$10,H4323,0):'[1]NKC'!$D$5007,0)+H4323)&lt;IF(TYPE(MATCH($C$8,OFFSET([1]NKC!$E$10,H4323,0):'[1]NKC'!$E$5007,0)+H4323)=16,"",MATCH($C$8,OFFSET([1]NKC!$E$10,H4323,0):'[1]NKC'!$E$5007,0)+H4323),IF(TYPE(MATCH($C$8,OFFSET([1]NKC!$D$10,H4323,0):'[1]NKC'!$D$5007,0)+H4323)=16,"",MATCH($C$8,OFFSET([1]NKC!$D$10,H4323,0):'[1]NKC'!$D$5007,0)+H4323),IF(TYPE(MATCH($C$8,OFFSET([1]NKC!$E$10,H4323,0):'[1]NKC'!$E$5007,0)+H4323)=16,"",MATCH($C$8,OFFSET([1]NKC!$E$10,H4323,0):'[1]NKC'!$E$5007,0)+H4323))</f>
        <v/>
      </c>
    </row>
    <row r="4325" spans="1:8" s="52" customFormat="1" ht="14.25" hidden="1">
      <c r="A4325" s="45" t="str">
        <f ca="1">IF($H4325="","",INDEX([1]NKC!$A$10:$A$5007,$H4325))</f>
        <v/>
      </c>
      <c r="B4325" s="46" t="str">
        <f ca="1">IF($H4325="","",INDEX([1]NKC!$B$10:$B$5007,$H4325))</f>
        <v/>
      </c>
      <c r="C4325" s="47" t="str">
        <f ca="1">IF($H4325="","",INDEX([1]NKC!$C$10:$C$5007,$H4325))</f>
        <v/>
      </c>
      <c r="D4325" s="48" t="str">
        <f ca="1">IF(IF($H4325="","",INDEX([1]NKC!$D$10:$D$5007,$H4325))=$C$8,IF($H4325="","",INDEX([1]NKC!$E$10:$E$5007,$H4325)),IF($H4325="","",INDEX([1]NKC!$D$10:$D$5007,$H4325)))</f>
        <v/>
      </c>
      <c r="E4325" s="49" t="str">
        <f ca="1">IF(IF($H4325="","",INDEX([1]NKC!$E$10:$E$5007,$H4325))=$C$8,"",IF($H4325="","",INDEX([1]NKC!$F$10:$F$5007,$H4325)))</f>
        <v/>
      </c>
      <c r="F4325" s="55" t="str">
        <f ca="1">IF(IF($H4325="","",INDEX([1]NKC!$D$10:$D$5007,$H4325))=$C$8,"",IF($H4325="","",INDEX([1]NKC!$F$10:$F$5007,$H4325)))</f>
        <v/>
      </c>
      <c r="G4325" s="50">
        <f ca="1">IF(SUM(E4325:F4325)=0,0,$G$11+SUM(E$12:$E4325)-SUM(F$12:$F4325))</f>
        <v>0</v>
      </c>
      <c r="H4325" s="51" t="str">
        <f ca="1">IF(IF(TYPE(MATCH($C$8,OFFSET([1]NKC!$D$10,H4324,0):'[1]NKC'!$D$5007,0)+H4324)=16,"",MATCH($C$8,OFFSET([1]NKC!$D$10,H4324,0):'[1]NKC'!$D$5007,0)+H4324)&lt;IF(TYPE(MATCH($C$8,OFFSET([1]NKC!$E$10,H4324,0):'[1]NKC'!$E$5007,0)+H4324)=16,"",MATCH($C$8,OFFSET([1]NKC!$E$10,H4324,0):'[1]NKC'!$E$5007,0)+H4324),IF(TYPE(MATCH($C$8,OFFSET([1]NKC!$D$10,H4324,0):'[1]NKC'!$D$5007,0)+H4324)=16,"",MATCH($C$8,OFFSET([1]NKC!$D$10,H4324,0):'[1]NKC'!$D$5007,0)+H4324),IF(TYPE(MATCH($C$8,OFFSET([1]NKC!$E$10,H4324,0):'[1]NKC'!$E$5007,0)+H4324)=16,"",MATCH($C$8,OFFSET([1]NKC!$E$10,H4324,0):'[1]NKC'!$E$5007,0)+H4324))</f>
        <v/>
      </c>
    </row>
    <row r="4326" spans="1:8" s="52" customFormat="1" ht="14.25" hidden="1">
      <c r="A4326" s="45" t="str">
        <f ca="1">IF($H4326="","",INDEX([1]NKC!$A$10:$A$5007,$H4326))</f>
        <v/>
      </c>
      <c r="B4326" s="46" t="str">
        <f ca="1">IF($H4326="","",INDEX([1]NKC!$B$10:$B$5007,$H4326))</f>
        <v/>
      </c>
      <c r="C4326" s="47" t="str">
        <f ca="1">IF($H4326="","",INDEX([1]NKC!$C$10:$C$5007,$H4326))</f>
        <v/>
      </c>
      <c r="D4326" s="48" t="str">
        <f ca="1">IF(IF($H4326="","",INDEX([1]NKC!$D$10:$D$5007,$H4326))=$C$8,IF($H4326="","",INDEX([1]NKC!$E$10:$E$5007,$H4326)),IF($H4326="","",INDEX([1]NKC!$D$10:$D$5007,$H4326)))</f>
        <v/>
      </c>
      <c r="E4326" s="49" t="str">
        <f ca="1">IF(IF($H4326="","",INDEX([1]NKC!$E$10:$E$5007,$H4326))=$C$8,"",IF($H4326="","",INDEX([1]NKC!$F$10:$F$5007,$H4326)))</f>
        <v/>
      </c>
      <c r="F4326" s="55" t="str">
        <f ca="1">IF(IF($H4326="","",INDEX([1]NKC!$D$10:$D$5007,$H4326))=$C$8,"",IF($H4326="","",INDEX([1]NKC!$F$10:$F$5007,$H4326)))</f>
        <v/>
      </c>
      <c r="G4326" s="50">
        <f ca="1">IF(SUM(E4326:F4326)=0,0,$G$11+SUM(E$12:$E4326)-SUM(F$12:$F4326))</f>
        <v>0</v>
      </c>
      <c r="H4326" s="51" t="str">
        <f ca="1">IF(IF(TYPE(MATCH($C$8,OFFSET([1]NKC!$D$10,H4325,0):'[1]NKC'!$D$5007,0)+H4325)=16,"",MATCH($C$8,OFFSET([1]NKC!$D$10,H4325,0):'[1]NKC'!$D$5007,0)+H4325)&lt;IF(TYPE(MATCH($C$8,OFFSET([1]NKC!$E$10,H4325,0):'[1]NKC'!$E$5007,0)+H4325)=16,"",MATCH($C$8,OFFSET([1]NKC!$E$10,H4325,0):'[1]NKC'!$E$5007,0)+H4325),IF(TYPE(MATCH($C$8,OFFSET([1]NKC!$D$10,H4325,0):'[1]NKC'!$D$5007,0)+H4325)=16,"",MATCH($C$8,OFFSET([1]NKC!$D$10,H4325,0):'[1]NKC'!$D$5007,0)+H4325),IF(TYPE(MATCH($C$8,OFFSET([1]NKC!$E$10,H4325,0):'[1]NKC'!$E$5007,0)+H4325)=16,"",MATCH($C$8,OFFSET([1]NKC!$E$10,H4325,0):'[1]NKC'!$E$5007,0)+H4325))</f>
        <v/>
      </c>
    </row>
    <row r="4327" spans="1:8" s="52" customFormat="1" ht="14.25" hidden="1">
      <c r="A4327" s="45" t="str">
        <f ca="1">IF($H4327="","",INDEX([1]NKC!$A$10:$A$5007,$H4327))</f>
        <v/>
      </c>
      <c r="B4327" s="46" t="str">
        <f ca="1">IF($H4327="","",INDEX([1]NKC!$B$10:$B$5007,$H4327))</f>
        <v/>
      </c>
      <c r="C4327" s="47" t="str">
        <f ca="1">IF($H4327="","",INDEX([1]NKC!$C$10:$C$5007,$H4327))</f>
        <v/>
      </c>
      <c r="D4327" s="48" t="str">
        <f ca="1">IF(IF($H4327="","",INDEX([1]NKC!$D$10:$D$5007,$H4327))=$C$8,IF($H4327="","",INDEX([1]NKC!$E$10:$E$5007,$H4327)),IF($H4327="","",INDEX([1]NKC!$D$10:$D$5007,$H4327)))</f>
        <v/>
      </c>
      <c r="E4327" s="49" t="str">
        <f ca="1">IF(IF($H4327="","",INDEX([1]NKC!$E$10:$E$5007,$H4327))=$C$8,"",IF($H4327="","",INDEX([1]NKC!$F$10:$F$5007,$H4327)))</f>
        <v/>
      </c>
      <c r="F4327" s="55" t="str">
        <f ca="1">IF(IF($H4327="","",INDEX([1]NKC!$D$10:$D$5007,$H4327))=$C$8,"",IF($H4327="","",INDEX([1]NKC!$F$10:$F$5007,$H4327)))</f>
        <v/>
      </c>
      <c r="G4327" s="50">
        <f ca="1">IF(SUM(E4327:F4327)=0,0,$G$11+SUM(E$12:$E4327)-SUM(F$12:$F4327))</f>
        <v>0</v>
      </c>
      <c r="H4327" s="51" t="str">
        <f ca="1">IF(IF(TYPE(MATCH($C$8,OFFSET([1]NKC!$D$10,H4326,0):'[1]NKC'!$D$5007,0)+H4326)=16,"",MATCH($C$8,OFFSET([1]NKC!$D$10,H4326,0):'[1]NKC'!$D$5007,0)+H4326)&lt;IF(TYPE(MATCH($C$8,OFFSET([1]NKC!$E$10,H4326,0):'[1]NKC'!$E$5007,0)+H4326)=16,"",MATCH($C$8,OFFSET([1]NKC!$E$10,H4326,0):'[1]NKC'!$E$5007,0)+H4326),IF(TYPE(MATCH($C$8,OFFSET([1]NKC!$D$10,H4326,0):'[1]NKC'!$D$5007,0)+H4326)=16,"",MATCH($C$8,OFFSET([1]NKC!$D$10,H4326,0):'[1]NKC'!$D$5007,0)+H4326),IF(TYPE(MATCH($C$8,OFFSET([1]NKC!$E$10,H4326,0):'[1]NKC'!$E$5007,0)+H4326)=16,"",MATCH($C$8,OFFSET([1]NKC!$E$10,H4326,0):'[1]NKC'!$E$5007,0)+H4326))</f>
        <v/>
      </c>
    </row>
    <row r="4328" spans="1:8" s="52" customFormat="1" ht="14.25" hidden="1">
      <c r="A4328" s="45" t="str">
        <f ca="1">IF($H4328="","",INDEX([1]NKC!$A$10:$A$5007,$H4328))</f>
        <v/>
      </c>
      <c r="B4328" s="46" t="str">
        <f ca="1">IF($H4328="","",INDEX([1]NKC!$B$10:$B$5007,$H4328))</f>
        <v/>
      </c>
      <c r="C4328" s="47" t="str">
        <f ca="1">IF($H4328="","",INDEX([1]NKC!$C$10:$C$5007,$H4328))</f>
        <v/>
      </c>
      <c r="D4328" s="48" t="str">
        <f ca="1">IF(IF($H4328="","",INDEX([1]NKC!$D$10:$D$5007,$H4328))=$C$8,IF($H4328="","",INDEX([1]NKC!$E$10:$E$5007,$H4328)),IF($H4328="","",INDEX([1]NKC!$D$10:$D$5007,$H4328)))</f>
        <v/>
      </c>
      <c r="E4328" s="49" t="str">
        <f ca="1">IF(IF($H4328="","",INDEX([1]NKC!$E$10:$E$5007,$H4328))=$C$8,"",IF($H4328="","",INDEX([1]NKC!$F$10:$F$5007,$H4328)))</f>
        <v/>
      </c>
      <c r="F4328" s="55" t="str">
        <f ca="1">IF(IF($H4328="","",INDEX([1]NKC!$D$10:$D$5007,$H4328))=$C$8,"",IF($H4328="","",INDEX([1]NKC!$F$10:$F$5007,$H4328)))</f>
        <v/>
      </c>
      <c r="G4328" s="50">
        <f ca="1">IF(SUM(E4328:F4328)=0,0,$G$11+SUM(E$12:$E4328)-SUM(F$12:$F4328))</f>
        <v>0</v>
      </c>
      <c r="H4328" s="51" t="str">
        <f ca="1">IF(IF(TYPE(MATCH($C$8,OFFSET([1]NKC!$D$10,H4327,0):'[1]NKC'!$D$5007,0)+H4327)=16,"",MATCH($C$8,OFFSET([1]NKC!$D$10,H4327,0):'[1]NKC'!$D$5007,0)+H4327)&lt;IF(TYPE(MATCH($C$8,OFFSET([1]NKC!$E$10,H4327,0):'[1]NKC'!$E$5007,0)+H4327)=16,"",MATCH($C$8,OFFSET([1]NKC!$E$10,H4327,0):'[1]NKC'!$E$5007,0)+H4327),IF(TYPE(MATCH($C$8,OFFSET([1]NKC!$D$10,H4327,0):'[1]NKC'!$D$5007,0)+H4327)=16,"",MATCH($C$8,OFFSET([1]NKC!$D$10,H4327,0):'[1]NKC'!$D$5007,0)+H4327),IF(TYPE(MATCH($C$8,OFFSET([1]NKC!$E$10,H4327,0):'[1]NKC'!$E$5007,0)+H4327)=16,"",MATCH($C$8,OFFSET([1]NKC!$E$10,H4327,0):'[1]NKC'!$E$5007,0)+H4327))</f>
        <v/>
      </c>
    </row>
    <row r="4329" spans="1:8" s="52" customFormat="1" ht="14.25" hidden="1">
      <c r="A4329" s="45" t="str">
        <f ca="1">IF($H4329="","",INDEX([1]NKC!$A$10:$A$5007,$H4329))</f>
        <v/>
      </c>
      <c r="B4329" s="46" t="str">
        <f ca="1">IF($H4329="","",INDEX([1]NKC!$B$10:$B$5007,$H4329))</f>
        <v/>
      </c>
      <c r="C4329" s="47" t="str">
        <f ca="1">IF($H4329="","",INDEX([1]NKC!$C$10:$C$5007,$H4329))</f>
        <v/>
      </c>
      <c r="D4329" s="48" t="str">
        <f ca="1">IF(IF($H4329="","",INDEX([1]NKC!$D$10:$D$5007,$H4329))=$C$8,IF($H4329="","",INDEX([1]NKC!$E$10:$E$5007,$H4329)),IF($H4329="","",INDEX([1]NKC!$D$10:$D$5007,$H4329)))</f>
        <v/>
      </c>
      <c r="E4329" s="49" t="str">
        <f ca="1">IF(IF($H4329="","",INDEX([1]NKC!$E$10:$E$5007,$H4329))=$C$8,"",IF($H4329="","",INDEX([1]NKC!$F$10:$F$5007,$H4329)))</f>
        <v/>
      </c>
      <c r="F4329" s="55" t="str">
        <f ca="1">IF(IF($H4329="","",INDEX([1]NKC!$D$10:$D$5007,$H4329))=$C$8,"",IF($H4329="","",INDEX([1]NKC!$F$10:$F$5007,$H4329)))</f>
        <v/>
      </c>
      <c r="G4329" s="50">
        <f ca="1">IF(SUM(E4329:F4329)=0,0,$G$11+SUM(E$12:$E4329)-SUM(F$12:$F4329))</f>
        <v>0</v>
      </c>
      <c r="H4329" s="51" t="str">
        <f ca="1">IF(IF(TYPE(MATCH($C$8,OFFSET([1]NKC!$D$10,H4328,0):'[1]NKC'!$D$5007,0)+H4328)=16,"",MATCH($C$8,OFFSET([1]NKC!$D$10,H4328,0):'[1]NKC'!$D$5007,0)+H4328)&lt;IF(TYPE(MATCH($C$8,OFFSET([1]NKC!$E$10,H4328,0):'[1]NKC'!$E$5007,0)+H4328)=16,"",MATCH($C$8,OFFSET([1]NKC!$E$10,H4328,0):'[1]NKC'!$E$5007,0)+H4328),IF(TYPE(MATCH($C$8,OFFSET([1]NKC!$D$10,H4328,0):'[1]NKC'!$D$5007,0)+H4328)=16,"",MATCH($C$8,OFFSET([1]NKC!$D$10,H4328,0):'[1]NKC'!$D$5007,0)+H4328),IF(TYPE(MATCH($C$8,OFFSET([1]NKC!$E$10,H4328,0):'[1]NKC'!$E$5007,0)+H4328)=16,"",MATCH($C$8,OFFSET([1]NKC!$E$10,H4328,0):'[1]NKC'!$E$5007,0)+H4328))</f>
        <v/>
      </c>
    </row>
    <row r="4330" spans="1:8" s="52" customFormat="1" ht="14.25" hidden="1">
      <c r="A4330" s="45" t="str">
        <f ca="1">IF($H4330="","",INDEX([1]NKC!$A$10:$A$5007,$H4330))</f>
        <v/>
      </c>
      <c r="B4330" s="46" t="str">
        <f ca="1">IF($H4330="","",INDEX([1]NKC!$B$10:$B$5007,$H4330))</f>
        <v/>
      </c>
      <c r="C4330" s="47" t="str">
        <f ca="1">IF($H4330="","",INDEX([1]NKC!$C$10:$C$5007,$H4330))</f>
        <v/>
      </c>
      <c r="D4330" s="48" t="str">
        <f ca="1">IF(IF($H4330="","",INDEX([1]NKC!$D$10:$D$5007,$H4330))=$C$8,IF($H4330="","",INDEX([1]NKC!$E$10:$E$5007,$H4330)),IF($H4330="","",INDEX([1]NKC!$D$10:$D$5007,$H4330)))</f>
        <v/>
      </c>
      <c r="E4330" s="49" t="str">
        <f ca="1">IF(IF($H4330="","",INDEX([1]NKC!$E$10:$E$5007,$H4330))=$C$8,"",IF($H4330="","",INDEX([1]NKC!$F$10:$F$5007,$H4330)))</f>
        <v/>
      </c>
      <c r="F4330" s="55" t="str">
        <f ca="1">IF(IF($H4330="","",INDEX([1]NKC!$D$10:$D$5007,$H4330))=$C$8,"",IF($H4330="","",INDEX([1]NKC!$F$10:$F$5007,$H4330)))</f>
        <v/>
      </c>
      <c r="G4330" s="50">
        <f ca="1">IF(SUM(E4330:F4330)=0,0,$G$11+SUM(E$12:$E4330)-SUM(F$12:$F4330))</f>
        <v>0</v>
      </c>
      <c r="H4330" s="51" t="str">
        <f ca="1">IF(IF(TYPE(MATCH($C$8,OFFSET([1]NKC!$D$10,H4329,0):'[1]NKC'!$D$5007,0)+H4329)=16,"",MATCH($C$8,OFFSET([1]NKC!$D$10,H4329,0):'[1]NKC'!$D$5007,0)+H4329)&lt;IF(TYPE(MATCH($C$8,OFFSET([1]NKC!$E$10,H4329,0):'[1]NKC'!$E$5007,0)+H4329)=16,"",MATCH($C$8,OFFSET([1]NKC!$E$10,H4329,0):'[1]NKC'!$E$5007,0)+H4329),IF(TYPE(MATCH($C$8,OFFSET([1]NKC!$D$10,H4329,0):'[1]NKC'!$D$5007,0)+H4329)=16,"",MATCH($C$8,OFFSET([1]NKC!$D$10,H4329,0):'[1]NKC'!$D$5007,0)+H4329),IF(TYPE(MATCH($C$8,OFFSET([1]NKC!$E$10,H4329,0):'[1]NKC'!$E$5007,0)+H4329)=16,"",MATCH($C$8,OFFSET([1]NKC!$E$10,H4329,0):'[1]NKC'!$E$5007,0)+H4329))</f>
        <v/>
      </c>
    </row>
    <row r="4331" spans="1:8" s="52" customFormat="1" ht="14.25" hidden="1">
      <c r="A4331" s="45" t="str">
        <f ca="1">IF($H4331="","",INDEX([1]NKC!$A$10:$A$5007,$H4331))</f>
        <v/>
      </c>
      <c r="B4331" s="46" t="str">
        <f ca="1">IF($H4331="","",INDEX([1]NKC!$B$10:$B$5007,$H4331))</f>
        <v/>
      </c>
      <c r="C4331" s="47" t="str">
        <f ca="1">IF($H4331="","",INDEX([1]NKC!$C$10:$C$5007,$H4331))</f>
        <v/>
      </c>
      <c r="D4331" s="48" t="str">
        <f ca="1">IF(IF($H4331="","",INDEX([1]NKC!$D$10:$D$5007,$H4331))=$C$8,IF($H4331="","",INDEX([1]NKC!$E$10:$E$5007,$H4331)),IF($H4331="","",INDEX([1]NKC!$D$10:$D$5007,$H4331)))</f>
        <v/>
      </c>
      <c r="E4331" s="49" t="str">
        <f ca="1">IF(IF($H4331="","",INDEX([1]NKC!$E$10:$E$5007,$H4331))=$C$8,"",IF($H4331="","",INDEX([1]NKC!$F$10:$F$5007,$H4331)))</f>
        <v/>
      </c>
      <c r="F4331" s="55" t="str">
        <f ca="1">IF(IF($H4331="","",INDEX([1]NKC!$D$10:$D$5007,$H4331))=$C$8,"",IF($H4331="","",INDEX([1]NKC!$F$10:$F$5007,$H4331)))</f>
        <v/>
      </c>
      <c r="G4331" s="50">
        <f ca="1">IF(SUM(E4331:F4331)=0,0,$G$11+SUM(E$12:$E4331)-SUM(F$12:$F4331))</f>
        <v>0</v>
      </c>
      <c r="H4331" s="51" t="str">
        <f ca="1">IF(IF(TYPE(MATCH($C$8,OFFSET([1]NKC!$D$10,H4330,0):'[1]NKC'!$D$5007,0)+H4330)=16,"",MATCH($C$8,OFFSET([1]NKC!$D$10,H4330,0):'[1]NKC'!$D$5007,0)+H4330)&lt;IF(TYPE(MATCH($C$8,OFFSET([1]NKC!$E$10,H4330,0):'[1]NKC'!$E$5007,0)+H4330)=16,"",MATCH($C$8,OFFSET([1]NKC!$E$10,H4330,0):'[1]NKC'!$E$5007,0)+H4330),IF(TYPE(MATCH($C$8,OFFSET([1]NKC!$D$10,H4330,0):'[1]NKC'!$D$5007,0)+H4330)=16,"",MATCH($C$8,OFFSET([1]NKC!$D$10,H4330,0):'[1]NKC'!$D$5007,0)+H4330),IF(TYPE(MATCH($C$8,OFFSET([1]NKC!$E$10,H4330,0):'[1]NKC'!$E$5007,0)+H4330)=16,"",MATCH($C$8,OFFSET([1]NKC!$E$10,H4330,0):'[1]NKC'!$E$5007,0)+H4330))</f>
        <v/>
      </c>
    </row>
    <row r="4332" spans="1:8" s="52" customFormat="1" ht="14.25" hidden="1">
      <c r="A4332" s="45" t="str">
        <f ca="1">IF($H4332="","",INDEX([1]NKC!$A$10:$A$5007,$H4332))</f>
        <v/>
      </c>
      <c r="B4332" s="46" t="str">
        <f ca="1">IF($H4332="","",INDEX([1]NKC!$B$10:$B$5007,$H4332))</f>
        <v/>
      </c>
      <c r="C4332" s="47" t="str">
        <f ca="1">IF($H4332="","",INDEX([1]NKC!$C$10:$C$5007,$H4332))</f>
        <v/>
      </c>
      <c r="D4332" s="48" t="str">
        <f ca="1">IF(IF($H4332="","",INDEX([1]NKC!$D$10:$D$5007,$H4332))=$C$8,IF($H4332="","",INDEX([1]NKC!$E$10:$E$5007,$H4332)),IF($H4332="","",INDEX([1]NKC!$D$10:$D$5007,$H4332)))</f>
        <v/>
      </c>
      <c r="E4332" s="49" t="str">
        <f ca="1">IF(IF($H4332="","",INDEX([1]NKC!$E$10:$E$5007,$H4332))=$C$8,"",IF($H4332="","",INDEX([1]NKC!$F$10:$F$5007,$H4332)))</f>
        <v/>
      </c>
      <c r="F4332" s="55" t="str">
        <f ca="1">IF(IF($H4332="","",INDEX([1]NKC!$D$10:$D$5007,$H4332))=$C$8,"",IF($H4332="","",INDEX([1]NKC!$F$10:$F$5007,$H4332)))</f>
        <v/>
      </c>
      <c r="G4332" s="50">
        <f ca="1">IF(SUM(E4332:F4332)=0,0,$G$11+SUM(E$12:$E4332)-SUM(F$12:$F4332))</f>
        <v>0</v>
      </c>
      <c r="H4332" s="51" t="str">
        <f ca="1">IF(IF(TYPE(MATCH($C$8,OFFSET([1]NKC!$D$10,H4331,0):'[1]NKC'!$D$5007,0)+H4331)=16,"",MATCH($C$8,OFFSET([1]NKC!$D$10,H4331,0):'[1]NKC'!$D$5007,0)+H4331)&lt;IF(TYPE(MATCH($C$8,OFFSET([1]NKC!$E$10,H4331,0):'[1]NKC'!$E$5007,0)+H4331)=16,"",MATCH($C$8,OFFSET([1]NKC!$E$10,H4331,0):'[1]NKC'!$E$5007,0)+H4331),IF(TYPE(MATCH($C$8,OFFSET([1]NKC!$D$10,H4331,0):'[1]NKC'!$D$5007,0)+H4331)=16,"",MATCH($C$8,OFFSET([1]NKC!$D$10,H4331,0):'[1]NKC'!$D$5007,0)+H4331),IF(TYPE(MATCH($C$8,OFFSET([1]NKC!$E$10,H4331,0):'[1]NKC'!$E$5007,0)+H4331)=16,"",MATCH($C$8,OFFSET([1]NKC!$E$10,H4331,0):'[1]NKC'!$E$5007,0)+H4331))</f>
        <v/>
      </c>
    </row>
    <row r="4333" spans="1:8" s="52" customFormat="1" ht="14.25" hidden="1">
      <c r="A4333" s="45" t="str">
        <f ca="1">IF($H4333="","",INDEX([1]NKC!$A$10:$A$5007,$H4333))</f>
        <v/>
      </c>
      <c r="B4333" s="46" t="str">
        <f ca="1">IF($H4333="","",INDEX([1]NKC!$B$10:$B$5007,$H4333))</f>
        <v/>
      </c>
      <c r="C4333" s="47" t="str">
        <f ca="1">IF($H4333="","",INDEX([1]NKC!$C$10:$C$5007,$H4333))</f>
        <v/>
      </c>
      <c r="D4333" s="48" t="str">
        <f ca="1">IF(IF($H4333="","",INDEX([1]NKC!$D$10:$D$5007,$H4333))=$C$8,IF($H4333="","",INDEX([1]NKC!$E$10:$E$5007,$H4333)),IF($H4333="","",INDEX([1]NKC!$D$10:$D$5007,$H4333)))</f>
        <v/>
      </c>
      <c r="E4333" s="49" t="str">
        <f ca="1">IF(IF($H4333="","",INDEX([1]NKC!$E$10:$E$5007,$H4333))=$C$8,"",IF($H4333="","",INDEX([1]NKC!$F$10:$F$5007,$H4333)))</f>
        <v/>
      </c>
      <c r="F4333" s="55" t="str">
        <f ca="1">IF(IF($H4333="","",INDEX([1]NKC!$D$10:$D$5007,$H4333))=$C$8,"",IF($H4333="","",INDEX([1]NKC!$F$10:$F$5007,$H4333)))</f>
        <v/>
      </c>
      <c r="G4333" s="50">
        <f ca="1">IF(SUM(E4333:F4333)=0,0,$G$11+SUM(E$12:$E4333)-SUM(F$12:$F4333))</f>
        <v>0</v>
      </c>
      <c r="H4333" s="51" t="str">
        <f ca="1">IF(IF(TYPE(MATCH($C$8,OFFSET([1]NKC!$D$10,H4332,0):'[1]NKC'!$D$5007,0)+H4332)=16,"",MATCH($C$8,OFFSET([1]NKC!$D$10,H4332,0):'[1]NKC'!$D$5007,0)+H4332)&lt;IF(TYPE(MATCH($C$8,OFFSET([1]NKC!$E$10,H4332,0):'[1]NKC'!$E$5007,0)+H4332)=16,"",MATCH($C$8,OFFSET([1]NKC!$E$10,H4332,0):'[1]NKC'!$E$5007,0)+H4332),IF(TYPE(MATCH($C$8,OFFSET([1]NKC!$D$10,H4332,0):'[1]NKC'!$D$5007,0)+H4332)=16,"",MATCH($C$8,OFFSET([1]NKC!$D$10,H4332,0):'[1]NKC'!$D$5007,0)+H4332),IF(TYPE(MATCH($C$8,OFFSET([1]NKC!$E$10,H4332,0):'[1]NKC'!$E$5007,0)+H4332)=16,"",MATCH($C$8,OFFSET([1]NKC!$E$10,H4332,0):'[1]NKC'!$E$5007,0)+H4332))</f>
        <v/>
      </c>
    </row>
    <row r="4334" spans="1:8" s="52" customFormat="1" ht="14.25" hidden="1">
      <c r="A4334" s="45" t="str">
        <f ca="1">IF($H4334="","",INDEX([1]NKC!$A$10:$A$5007,$H4334))</f>
        <v/>
      </c>
      <c r="B4334" s="46" t="str">
        <f ca="1">IF($H4334="","",INDEX([1]NKC!$B$10:$B$5007,$H4334))</f>
        <v/>
      </c>
      <c r="C4334" s="47" t="str">
        <f ca="1">IF($H4334="","",INDEX([1]NKC!$C$10:$C$5007,$H4334))</f>
        <v/>
      </c>
      <c r="D4334" s="48" t="str">
        <f ca="1">IF(IF($H4334="","",INDEX([1]NKC!$D$10:$D$5007,$H4334))=$C$8,IF($H4334="","",INDEX([1]NKC!$E$10:$E$5007,$H4334)),IF($H4334="","",INDEX([1]NKC!$D$10:$D$5007,$H4334)))</f>
        <v/>
      </c>
      <c r="E4334" s="49" t="str">
        <f ca="1">IF(IF($H4334="","",INDEX([1]NKC!$E$10:$E$5007,$H4334))=$C$8,"",IF($H4334="","",INDEX([1]NKC!$F$10:$F$5007,$H4334)))</f>
        <v/>
      </c>
      <c r="F4334" s="55" t="str">
        <f ca="1">IF(IF($H4334="","",INDEX([1]NKC!$D$10:$D$5007,$H4334))=$C$8,"",IF($H4334="","",INDEX([1]NKC!$F$10:$F$5007,$H4334)))</f>
        <v/>
      </c>
      <c r="G4334" s="50">
        <f ca="1">IF(SUM(E4334:F4334)=0,0,$G$11+SUM(E$12:$E4334)-SUM(F$12:$F4334))</f>
        <v>0</v>
      </c>
      <c r="H4334" s="51" t="str">
        <f ca="1">IF(IF(TYPE(MATCH($C$8,OFFSET([1]NKC!$D$10,H4333,0):'[1]NKC'!$D$5007,0)+H4333)=16,"",MATCH($C$8,OFFSET([1]NKC!$D$10,H4333,0):'[1]NKC'!$D$5007,0)+H4333)&lt;IF(TYPE(MATCH($C$8,OFFSET([1]NKC!$E$10,H4333,0):'[1]NKC'!$E$5007,0)+H4333)=16,"",MATCH($C$8,OFFSET([1]NKC!$E$10,H4333,0):'[1]NKC'!$E$5007,0)+H4333),IF(TYPE(MATCH($C$8,OFFSET([1]NKC!$D$10,H4333,0):'[1]NKC'!$D$5007,0)+H4333)=16,"",MATCH($C$8,OFFSET([1]NKC!$D$10,H4333,0):'[1]NKC'!$D$5007,0)+H4333),IF(TYPE(MATCH($C$8,OFFSET([1]NKC!$E$10,H4333,0):'[1]NKC'!$E$5007,0)+H4333)=16,"",MATCH($C$8,OFFSET([1]NKC!$E$10,H4333,0):'[1]NKC'!$E$5007,0)+H4333))</f>
        <v/>
      </c>
    </row>
    <row r="4335" spans="1:8" s="52" customFormat="1" ht="14.25" hidden="1">
      <c r="A4335" s="45" t="str">
        <f ca="1">IF($H4335="","",INDEX([1]NKC!$A$10:$A$5007,$H4335))</f>
        <v/>
      </c>
      <c r="B4335" s="46" t="str">
        <f ca="1">IF($H4335="","",INDEX([1]NKC!$B$10:$B$5007,$H4335))</f>
        <v/>
      </c>
      <c r="C4335" s="47" t="str">
        <f ca="1">IF($H4335="","",INDEX([1]NKC!$C$10:$C$5007,$H4335))</f>
        <v/>
      </c>
      <c r="D4335" s="48" t="str">
        <f ca="1">IF(IF($H4335="","",INDEX([1]NKC!$D$10:$D$5007,$H4335))=$C$8,IF($H4335="","",INDEX([1]NKC!$E$10:$E$5007,$H4335)),IF($H4335="","",INDEX([1]NKC!$D$10:$D$5007,$H4335)))</f>
        <v/>
      </c>
      <c r="E4335" s="49" t="str">
        <f ca="1">IF(IF($H4335="","",INDEX([1]NKC!$E$10:$E$5007,$H4335))=$C$8,"",IF($H4335="","",INDEX([1]NKC!$F$10:$F$5007,$H4335)))</f>
        <v/>
      </c>
      <c r="F4335" s="55" t="str">
        <f ca="1">IF(IF($H4335="","",INDEX([1]NKC!$D$10:$D$5007,$H4335))=$C$8,"",IF($H4335="","",INDEX([1]NKC!$F$10:$F$5007,$H4335)))</f>
        <v/>
      </c>
      <c r="G4335" s="50">
        <f ca="1">IF(SUM(E4335:F4335)=0,0,$G$11+SUM(E$12:$E4335)-SUM(F$12:$F4335))</f>
        <v>0</v>
      </c>
      <c r="H4335" s="51" t="str">
        <f ca="1">IF(IF(TYPE(MATCH($C$8,OFFSET([1]NKC!$D$10,H4334,0):'[1]NKC'!$D$5007,0)+H4334)=16,"",MATCH($C$8,OFFSET([1]NKC!$D$10,H4334,0):'[1]NKC'!$D$5007,0)+H4334)&lt;IF(TYPE(MATCH($C$8,OFFSET([1]NKC!$E$10,H4334,0):'[1]NKC'!$E$5007,0)+H4334)=16,"",MATCH($C$8,OFFSET([1]NKC!$E$10,H4334,0):'[1]NKC'!$E$5007,0)+H4334),IF(TYPE(MATCH($C$8,OFFSET([1]NKC!$D$10,H4334,0):'[1]NKC'!$D$5007,0)+H4334)=16,"",MATCH($C$8,OFFSET([1]NKC!$D$10,H4334,0):'[1]NKC'!$D$5007,0)+H4334),IF(TYPE(MATCH($C$8,OFFSET([1]NKC!$E$10,H4334,0):'[1]NKC'!$E$5007,0)+H4334)=16,"",MATCH($C$8,OFFSET([1]NKC!$E$10,H4334,0):'[1]NKC'!$E$5007,0)+H4334))</f>
        <v/>
      </c>
    </row>
    <row r="4336" spans="1:8" s="52" customFormat="1" ht="14.25" hidden="1">
      <c r="A4336" s="45" t="str">
        <f ca="1">IF($H4336="","",INDEX([1]NKC!$A$10:$A$5007,$H4336))</f>
        <v/>
      </c>
      <c r="B4336" s="46" t="str">
        <f ca="1">IF($H4336="","",INDEX([1]NKC!$B$10:$B$5007,$H4336))</f>
        <v/>
      </c>
      <c r="C4336" s="47" t="str">
        <f ca="1">IF($H4336="","",INDEX([1]NKC!$C$10:$C$5007,$H4336))</f>
        <v/>
      </c>
      <c r="D4336" s="48" t="str">
        <f ca="1">IF(IF($H4336="","",INDEX([1]NKC!$D$10:$D$5007,$H4336))=$C$8,IF($H4336="","",INDEX([1]NKC!$E$10:$E$5007,$H4336)),IF($H4336="","",INDEX([1]NKC!$D$10:$D$5007,$H4336)))</f>
        <v/>
      </c>
      <c r="E4336" s="49" t="str">
        <f ca="1">IF(IF($H4336="","",INDEX([1]NKC!$E$10:$E$5007,$H4336))=$C$8,"",IF($H4336="","",INDEX([1]NKC!$F$10:$F$5007,$H4336)))</f>
        <v/>
      </c>
      <c r="F4336" s="55" t="str">
        <f ca="1">IF(IF($H4336="","",INDEX([1]NKC!$D$10:$D$5007,$H4336))=$C$8,"",IF($H4336="","",INDEX([1]NKC!$F$10:$F$5007,$H4336)))</f>
        <v/>
      </c>
      <c r="G4336" s="50">
        <f ca="1">IF(SUM(E4336:F4336)=0,0,$G$11+SUM(E$12:$E4336)-SUM(F$12:$F4336))</f>
        <v>0</v>
      </c>
      <c r="H4336" s="51" t="str">
        <f ca="1">IF(IF(TYPE(MATCH($C$8,OFFSET([1]NKC!$D$10,H4335,0):'[1]NKC'!$D$5007,0)+H4335)=16,"",MATCH($C$8,OFFSET([1]NKC!$D$10,H4335,0):'[1]NKC'!$D$5007,0)+H4335)&lt;IF(TYPE(MATCH($C$8,OFFSET([1]NKC!$E$10,H4335,0):'[1]NKC'!$E$5007,0)+H4335)=16,"",MATCH($C$8,OFFSET([1]NKC!$E$10,H4335,0):'[1]NKC'!$E$5007,0)+H4335),IF(TYPE(MATCH($C$8,OFFSET([1]NKC!$D$10,H4335,0):'[1]NKC'!$D$5007,0)+H4335)=16,"",MATCH($C$8,OFFSET([1]NKC!$D$10,H4335,0):'[1]NKC'!$D$5007,0)+H4335),IF(TYPE(MATCH($C$8,OFFSET([1]NKC!$E$10,H4335,0):'[1]NKC'!$E$5007,0)+H4335)=16,"",MATCH($C$8,OFFSET([1]NKC!$E$10,H4335,0):'[1]NKC'!$E$5007,0)+H4335))</f>
        <v/>
      </c>
    </row>
    <row r="4337" spans="1:8" s="52" customFormat="1" ht="14.25" hidden="1">
      <c r="A4337" s="45" t="str">
        <f ca="1">IF($H4337="","",INDEX([1]NKC!$A$10:$A$5007,$H4337))</f>
        <v/>
      </c>
      <c r="B4337" s="46" t="str">
        <f ca="1">IF($H4337="","",INDEX([1]NKC!$B$10:$B$5007,$H4337))</f>
        <v/>
      </c>
      <c r="C4337" s="47" t="str">
        <f ca="1">IF($H4337="","",INDEX([1]NKC!$C$10:$C$5007,$H4337))</f>
        <v/>
      </c>
      <c r="D4337" s="48" t="str">
        <f ca="1">IF(IF($H4337="","",INDEX([1]NKC!$D$10:$D$5007,$H4337))=$C$8,IF($H4337="","",INDEX([1]NKC!$E$10:$E$5007,$H4337)),IF($H4337="","",INDEX([1]NKC!$D$10:$D$5007,$H4337)))</f>
        <v/>
      </c>
      <c r="E4337" s="49" t="str">
        <f ca="1">IF(IF($H4337="","",INDEX([1]NKC!$E$10:$E$5007,$H4337))=$C$8,"",IF($H4337="","",INDEX([1]NKC!$F$10:$F$5007,$H4337)))</f>
        <v/>
      </c>
      <c r="F4337" s="55" t="str">
        <f ca="1">IF(IF($H4337="","",INDEX([1]NKC!$D$10:$D$5007,$H4337))=$C$8,"",IF($H4337="","",INDEX([1]NKC!$F$10:$F$5007,$H4337)))</f>
        <v/>
      </c>
      <c r="G4337" s="50">
        <f ca="1">IF(SUM(E4337:F4337)=0,0,$G$11+SUM(E$12:$E4337)-SUM(F$12:$F4337))</f>
        <v>0</v>
      </c>
      <c r="H4337" s="51" t="str">
        <f ca="1">IF(IF(TYPE(MATCH($C$8,OFFSET([1]NKC!$D$10,H4336,0):'[1]NKC'!$D$5007,0)+H4336)=16,"",MATCH($C$8,OFFSET([1]NKC!$D$10,H4336,0):'[1]NKC'!$D$5007,0)+H4336)&lt;IF(TYPE(MATCH($C$8,OFFSET([1]NKC!$E$10,H4336,0):'[1]NKC'!$E$5007,0)+H4336)=16,"",MATCH($C$8,OFFSET([1]NKC!$E$10,H4336,0):'[1]NKC'!$E$5007,0)+H4336),IF(TYPE(MATCH($C$8,OFFSET([1]NKC!$D$10,H4336,0):'[1]NKC'!$D$5007,0)+H4336)=16,"",MATCH($C$8,OFFSET([1]NKC!$D$10,H4336,0):'[1]NKC'!$D$5007,0)+H4336),IF(TYPE(MATCH($C$8,OFFSET([1]NKC!$E$10,H4336,0):'[1]NKC'!$E$5007,0)+H4336)=16,"",MATCH($C$8,OFFSET([1]NKC!$E$10,H4336,0):'[1]NKC'!$E$5007,0)+H4336))</f>
        <v/>
      </c>
    </row>
    <row r="4338" spans="1:8" s="52" customFormat="1" ht="14.25" hidden="1">
      <c r="A4338" s="45" t="str">
        <f ca="1">IF($H4338="","",INDEX([1]NKC!$A$10:$A$5007,$H4338))</f>
        <v/>
      </c>
      <c r="B4338" s="46" t="str">
        <f ca="1">IF($H4338="","",INDEX([1]NKC!$B$10:$B$5007,$H4338))</f>
        <v/>
      </c>
      <c r="C4338" s="47" t="str">
        <f ca="1">IF($H4338="","",INDEX([1]NKC!$C$10:$C$5007,$H4338))</f>
        <v/>
      </c>
      <c r="D4338" s="48" t="str">
        <f ca="1">IF(IF($H4338="","",INDEX([1]NKC!$D$10:$D$5007,$H4338))=$C$8,IF($H4338="","",INDEX([1]NKC!$E$10:$E$5007,$H4338)),IF($H4338="","",INDEX([1]NKC!$D$10:$D$5007,$H4338)))</f>
        <v/>
      </c>
      <c r="E4338" s="49" t="str">
        <f ca="1">IF(IF($H4338="","",INDEX([1]NKC!$E$10:$E$5007,$H4338))=$C$8,"",IF($H4338="","",INDEX([1]NKC!$F$10:$F$5007,$H4338)))</f>
        <v/>
      </c>
      <c r="F4338" s="55" t="str">
        <f ca="1">IF(IF($H4338="","",INDEX([1]NKC!$D$10:$D$5007,$H4338))=$C$8,"",IF($H4338="","",INDEX([1]NKC!$F$10:$F$5007,$H4338)))</f>
        <v/>
      </c>
      <c r="G4338" s="50">
        <f ca="1">IF(SUM(E4338:F4338)=0,0,$G$11+SUM(E$12:$E4338)-SUM(F$12:$F4338))</f>
        <v>0</v>
      </c>
      <c r="H4338" s="51" t="str">
        <f ca="1">IF(IF(TYPE(MATCH($C$8,OFFSET([1]NKC!$D$10,H4337,0):'[1]NKC'!$D$5007,0)+H4337)=16,"",MATCH($C$8,OFFSET([1]NKC!$D$10,H4337,0):'[1]NKC'!$D$5007,0)+H4337)&lt;IF(TYPE(MATCH($C$8,OFFSET([1]NKC!$E$10,H4337,0):'[1]NKC'!$E$5007,0)+H4337)=16,"",MATCH($C$8,OFFSET([1]NKC!$E$10,H4337,0):'[1]NKC'!$E$5007,0)+H4337),IF(TYPE(MATCH($C$8,OFFSET([1]NKC!$D$10,H4337,0):'[1]NKC'!$D$5007,0)+H4337)=16,"",MATCH($C$8,OFFSET([1]NKC!$D$10,H4337,0):'[1]NKC'!$D$5007,0)+H4337),IF(TYPE(MATCH($C$8,OFFSET([1]NKC!$E$10,H4337,0):'[1]NKC'!$E$5007,0)+H4337)=16,"",MATCH($C$8,OFFSET([1]NKC!$E$10,H4337,0):'[1]NKC'!$E$5007,0)+H4337))</f>
        <v/>
      </c>
    </row>
    <row r="4339" spans="1:8" s="52" customFormat="1" ht="14.25" hidden="1">
      <c r="A4339" s="45" t="str">
        <f ca="1">IF($H4339="","",INDEX([1]NKC!$A$10:$A$5007,$H4339))</f>
        <v/>
      </c>
      <c r="B4339" s="46" t="str">
        <f ca="1">IF($H4339="","",INDEX([1]NKC!$B$10:$B$5007,$H4339))</f>
        <v/>
      </c>
      <c r="C4339" s="47" t="str">
        <f ca="1">IF($H4339="","",INDEX([1]NKC!$C$10:$C$5007,$H4339))</f>
        <v/>
      </c>
      <c r="D4339" s="48" t="str">
        <f ca="1">IF(IF($H4339="","",INDEX([1]NKC!$D$10:$D$5007,$H4339))=$C$8,IF($H4339="","",INDEX([1]NKC!$E$10:$E$5007,$H4339)),IF($H4339="","",INDEX([1]NKC!$D$10:$D$5007,$H4339)))</f>
        <v/>
      </c>
      <c r="E4339" s="49" t="str">
        <f ca="1">IF(IF($H4339="","",INDEX([1]NKC!$E$10:$E$5007,$H4339))=$C$8,"",IF($H4339="","",INDEX([1]NKC!$F$10:$F$5007,$H4339)))</f>
        <v/>
      </c>
      <c r="F4339" s="55" t="str">
        <f ca="1">IF(IF($H4339="","",INDEX([1]NKC!$D$10:$D$5007,$H4339))=$C$8,"",IF($H4339="","",INDEX([1]NKC!$F$10:$F$5007,$H4339)))</f>
        <v/>
      </c>
      <c r="G4339" s="50">
        <f ca="1">IF(SUM(E4339:F4339)=0,0,$G$11+SUM(E$12:$E4339)-SUM(F$12:$F4339))</f>
        <v>0</v>
      </c>
      <c r="H4339" s="51" t="str">
        <f ca="1">IF(IF(TYPE(MATCH($C$8,OFFSET([1]NKC!$D$10,H4338,0):'[1]NKC'!$D$5007,0)+H4338)=16,"",MATCH($C$8,OFFSET([1]NKC!$D$10,H4338,0):'[1]NKC'!$D$5007,0)+H4338)&lt;IF(TYPE(MATCH($C$8,OFFSET([1]NKC!$E$10,H4338,0):'[1]NKC'!$E$5007,0)+H4338)=16,"",MATCH($C$8,OFFSET([1]NKC!$E$10,H4338,0):'[1]NKC'!$E$5007,0)+H4338),IF(TYPE(MATCH($C$8,OFFSET([1]NKC!$D$10,H4338,0):'[1]NKC'!$D$5007,0)+H4338)=16,"",MATCH($C$8,OFFSET([1]NKC!$D$10,H4338,0):'[1]NKC'!$D$5007,0)+H4338),IF(TYPE(MATCH($C$8,OFFSET([1]NKC!$E$10,H4338,0):'[1]NKC'!$E$5007,0)+H4338)=16,"",MATCH($C$8,OFFSET([1]NKC!$E$10,H4338,0):'[1]NKC'!$E$5007,0)+H4338))</f>
        <v/>
      </c>
    </row>
    <row r="4340" spans="1:8" s="52" customFormat="1" ht="14.25" hidden="1">
      <c r="A4340" s="45" t="str">
        <f ca="1">IF($H4340="","",INDEX([1]NKC!$A$10:$A$5007,$H4340))</f>
        <v/>
      </c>
      <c r="B4340" s="46" t="str">
        <f ca="1">IF($H4340="","",INDEX([1]NKC!$B$10:$B$5007,$H4340))</f>
        <v/>
      </c>
      <c r="C4340" s="47" t="str">
        <f ca="1">IF($H4340="","",INDEX([1]NKC!$C$10:$C$5007,$H4340))</f>
        <v/>
      </c>
      <c r="D4340" s="48" t="str">
        <f ca="1">IF(IF($H4340="","",INDEX([1]NKC!$D$10:$D$5007,$H4340))=$C$8,IF($H4340="","",INDEX([1]NKC!$E$10:$E$5007,$H4340)),IF($H4340="","",INDEX([1]NKC!$D$10:$D$5007,$H4340)))</f>
        <v/>
      </c>
      <c r="E4340" s="49" t="str">
        <f ca="1">IF(IF($H4340="","",INDEX([1]NKC!$E$10:$E$5007,$H4340))=$C$8,"",IF($H4340="","",INDEX([1]NKC!$F$10:$F$5007,$H4340)))</f>
        <v/>
      </c>
      <c r="F4340" s="55" t="str">
        <f ca="1">IF(IF($H4340="","",INDEX([1]NKC!$D$10:$D$5007,$H4340))=$C$8,"",IF($H4340="","",INDEX([1]NKC!$F$10:$F$5007,$H4340)))</f>
        <v/>
      </c>
      <c r="G4340" s="50">
        <f ca="1">IF(SUM(E4340:F4340)=0,0,$G$11+SUM(E$12:$E4340)-SUM(F$12:$F4340))</f>
        <v>0</v>
      </c>
      <c r="H4340" s="51" t="str">
        <f ca="1">IF(IF(TYPE(MATCH($C$8,OFFSET([1]NKC!$D$10,H4339,0):'[1]NKC'!$D$5007,0)+H4339)=16,"",MATCH($C$8,OFFSET([1]NKC!$D$10,H4339,0):'[1]NKC'!$D$5007,0)+H4339)&lt;IF(TYPE(MATCH($C$8,OFFSET([1]NKC!$E$10,H4339,0):'[1]NKC'!$E$5007,0)+H4339)=16,"",MATCH($C$8,OFFSET([1]NKC!$E$10,H4339,0):'[1]NKC'!$E$5007,0)+H4339),IF(TYPE(MATCH($C$8,OFFSET([1]NKC!$D$10,H4339,0):'[1]NKC'!$D$5007,0)+H4339)=16,"",MATCH($C$8,OFFSET([1]NKC!$D$10,H4339,0):'[1]NKC'!$D$5007,0)+H4339),IF(TYPE(MATCH($C$8,OFFSET([1]NKC!$E$10,H4339,0):'[1]NKC'!$E$5007,0)+H4339)=16,"",MATCH($C$8,OFFSET([1]NKC!$E$10,H4339,0):'[1]NKC'!$E$5007,0)+H4339))</f>
        <v/>
      </c>
    </row>
    <row r="4341" spans="1:8" s="52" customFormat="1" ht="14.25" hidden="1">
      <c r="A4341" s="45" t="str">
        <f ca="1">IF($H4341="","",INDEX([1]NKC!$A$10:$A$5007,$H4341))</f>
        <v/>
      </c>
      <c r="B4341" s="46" t="str">
        <f ca="1">IF($H4341="","",INDEX([1]NKC!$B$10:$B$5007,$H4341))</f>
        <v/>
      </c>
      <c r="C4341" s="47" t="str">
        <f ca="1">IF($H4341="","",INDEX([1]NKC!$C$10:$C$5007,$H4341))</f>
        <v/>
      </c>
      <c r="D4341" s="48" t="str">
        <f ca="1">IF(IF($H4341="","",INDEX([1]NKC!$D$10:$D$5007,$H4341))=$C$8,IF($H4341="","",INDEX([1]NKC!$E$10:$E$5007,$H4341)),IF($H4341="","",INDEX([1]NKC!$D$10:$D$5007,$H4341)))</f>
        <v/>
      </c>
      <c r="E4341" s="49" t="str">
        <f ca="1">IF(IF($H4341="","",INDEX([1]NKC!$E$10:$E$5007,$H4341))=$C$8,"",IF($H4341="","",INDEX([1]NKC!$F$10:$F$5007,$H4341)))</f>
        <v/>
      </c>
      <c r="F4341" s="55" t="str">
        <f ca="1">IF(IF($H4341="","",INDEX([1]NKC!$D$10:$D$5007,$H4341))=$C$8,"",IF($H4341="","",INDEX([1]NKC!$F$10:$F$5007,$H4341)))</f>
        <v/>
      </c>
      <c r="G4341" s="50">
        <f ca="1">IF(SUM(E4341:F4341)=0,0,$G$11+SUM(E$12:$E4341)-SUM(F$12:$F4341))</f>
        <v>0</v>
      </c>
      <c r="H4341" s="51" t="str">
        <f ca="1">IF(IF(TYPE(MATCH($C$8,OFFSET([1]NKC!$D$10,H4340,0):'[1]NKC'!$D$5007,0)+H4340)=16,"",MATCH($C$8,OFFSET([1]NKC!$D$10,H4340,0):'[1]NKC'!$D$5007,0)+H4340)&lt;IF(TYPE(MATCH($C$8,OFFSET([1]NKC!$E$10,H4340,0):'[1]NKC'!$E$5007,0)+H4340)=16,"",MATCH($C$8,OFFSET([1]NKC!$E$10,H4340,0):'[1]NKC'!$E$5007,0)+H4340),IF(TYPE(MATCH($C$8,OFFSET([1]NKC!$D$10,H4340,0):'[1]NKC'!$D$5007,0)+H4340)=16,"",MATCH($C$8,OFFSET([1]NKC!$D$10,H4340,0):'[1]NKC'!$D$5007,0)+H4340),IF(TYPE(MATCH($C$8,OFFSET([1]NKC!$E$10,H4340,0):'[1]NKC'!$E$5007,0)+H4340)=16,"",MATCH($C$8,OFFSET([1]NKC!$E$10,H4340,0):'[1]NKC'!$E$5007,0)+H4340))</f>
        <v/>
      </c>
    </row>
    <row r="4342" spans="1:8" s="52" customFormat="1" ht="14.25" hidden="1">
      <c r="A4342" s="45" t="str">
        <f ca="1">IF($H4342="","",INDEX([1]NKC!$A$10:$A$5007,$H4342))</f>
        <v/>
      </c>
      <c r="B4342" s="46" t="str">
        <f ca="1">IF($H4342="","",INDEX([1]NKC!$B$10:$B$5007,$H4342))</f>
        <v/>
      </c>
      <c r="C4342" s="47" t="str">
        <f ca="1">IF($H4342="","",INDEX([1]NKC!$C$10:$C$5007,$H4342))</f>
        <v/>
      </c>
      <c r="D4342" s="48" t="str">
        <f ca="1">IF(IF($H4342="","",INDEX([1]NKC!$D$10:$D$5007,$H4342))=$C$8,IF($H4342="","",INDEX([1]NKC!$E$10:$E$5007,$H4342)),IF($H4342="","",INDEX([1]NKC!$D$10:$D$5007,$H4342)))</f>
        <v/>
      </c>
      <c r="E4342" s="49" t="str">
        <f ca="1">IF(IF($H4342="","",INDEX([1]NKC!$E$10:$E$5007,$H4342))=$C$8,"",IF($H4342="","",INDEX([1]NKC!$F$10:$F$5007,$H4342)))</f>
        <v/>
      </c>
      <c r="F4342" s="55" t="str">
        <f ca="1">IF(IF($H4342="","",INDEX([1]NKC!$D$10:$D$5007,$H4342))=$C$8,"",IF($H4342="","",INDEX([1]NKC!$F$10:$F$5007,$H4342)))</f>
        <v/>
      </c>
      <c r="G4342" s="50">
        <f ca="1">IF(SUM(E4342:F4342)=0,0,$G$11+SUM(E$12:$E4342)-SUM(F$12:$F4342))</f>
        <v>0</v>
      </c>
      <c r="H4342" s="51" t="str">
        <f ca="1">IF(IF(TYPE(MATCH($C$8,OFFSET([1]NKC!$D$10,H4341,0):'[1]NKC'!$D$5007,0)+H4341)=16,"",MATCH($C$8,OFFSET([1]NKC!$D$10,H4341,0):'[1]NKC'!$D$5007,0)+H4341)&lt;IF(TYPE(MATCH($C$8,OFFSET([1]NKC!$E$10,H4341,0):'[1]NKC'!$E$5007,0)+H4341)=16,"",MATCH($C$8,OFFSET([1]NKC!$E$10,H4341,0):'[1]NKC'!$E$5007,0)+H4341),IF(TYPE(MATCH($C$8,OFFSET([1]NKC!$D$10,H4341,0):'[1]NKC'!$D$5007,0)+H4341)=16,"",MATCH($C$8,OFFSET([1]NKC!$D$10,H4341,0):'[1]NKC'!$D$5007,0)+H4341),IF(TYPE(MATCH($C$8,OFFSET([1]NKC!$E$10,H4341,0):'[1]NKC'!$E$5007,0)+H4341)=16,"",MATCH($C$8,OFFSET([1]NKC!$E$10,H4341,0):'[1]NKC'!$E$5007,0)+H4341))</f>
        <v/>
      </c>
    </row>
    <row r="4343" spans="1:8" s="52" customFormat="1" ht="14.25" hidden="1">
      <c r="A4343" s="45" t="str">
        <f ca="1">IF($H4343="","",INDEX([1]NKC!$A$10:$A$5007,$H4343))</f>
        <v/>
      </c>
      <c r="B4343" s="46" t="str">
        <f ca="1">IF($H4343="","",INDEX([1]NKC!$B$10:$B$5007,$H4343))</f>
        <v/>
      </c>
      <c r="C4343" s="47" t="str">
        <f ca="1">IF($H4343="","",INDEX([1]NKC!$C$10:$C$5007,$H4343))</f>
        <v/>
      </c>
      <c r="D4343" s="48" t="str">
        <f ca="1">IF(IF($H4343="","",INDEX([1]NKC!$D$10:$D$5007,$H4343))=$C$8,IF($H4343="","",INDEX([1]NKC!$E$10:$E$5007,$H4343)),IF($H4343="","",INDEX([1]NKC!$D$10:$D$5007,$H4343)))</f>
        <v/>
      </c>
      <c r="E4343" s="49" t="str">
        <f ca="1">IF(IF($H4343="","",INDEX([1]NKC!$E$10:$E$5007,$H4343))=$C$8,"",IF($H4343="","",INDEX([1]NKC!$F$10:$F$5007,$H4343)))</f>
        <v/>
      </c>
      <c r="F4343" s="55" t="str">
        <f ca="1">IF(IF($H4343="","",INDEX([1]NKC!$D$10:$D$5007,$H4343))=$C$8,"",IF($H4343="","",INDEX([1]NKC!$F$10:$F$5007,$H4343)))</f>
        <v/>
      </c>
      <c r="G4343" s="50">
        <f ca="1">IF(SUM(E4343:F4343)=0,0,$G$11+SUM(E$12:$E4343)-SUM(F$12:$F4343))</f>
        <v>0</v>
      </c>
      <c r="H4343" s="51" t="str">
        <f ca="1">IF(IF(TYPE(MATCH($C$8,OFFSET([1]NKC!$D$10,H4342,0):'[1]NKC'!$D$5007,0)+H4342)=16,"",MATCH($C$8,OFFSET([1]NKC!$D$10,H4342,0):'[1]NKC'!$D$5007,0)+H4342)&lt;IF(TYPE(MATCH($C$8,OFFSET([1]NKC!$E$10,H4342,0):'[1]NKC'!$E$5007,0)+H4342)=16,"",MATCH($C$8,OFFSET([1]NKC!$E$10,H4342,0):'[1]NKC'!$E$5007,0)+H4342),IF(TYPE(MATCH($C$8,OFFSET([1]NKC!$D$10,H4342,0):'[1]NKC'!$D$5007,0)+H4342)=16,"",MATCH($C$8,OFFSET([1]NKC!$D$10,H4342,0):'[1]NKC'!$D$5007,0)+H4342),IF(TYPE(MATCH($C$8,OFFSET([1]NKC!$E$10,H4342,0):'[1]NKC'!$E$5007,0)+H4342)=16,"",MATCH($C$8,OFFSET([1]NKC!$E$10,H4342,0):'[1]NKC'!$E$5007,0)+H4342))</f>
        <v/>
      </c>
    </row>
    <row r="4344" spans="1:8" s="52" customFormat="1" ht="14.25" hidden="1">
      <c r="A4344" s="45" t="str">
        <f ca="1">IF($H4344="","",INDEX([1]NKC!$A$10:$A$5007,$H4344))</f>
        <v/>
      </c>
      <c r="B4344" s="46" t="str">
        <f ca="1">IF($H4344="","",INDEX([1]NKC!$B$10:$B$5007,$H4344))</f>
        <v/>
      </c>
      <c r="C4344" s="47" t="str">
        <f ca="1">IF($H4344="","",INDEX([1]NKC!$C$10:$C$5007,$H4344))</f>
        <v/>
      </c>
      <c r="D4344" s="48" t="str">
        <f ca="1">IF(IF($H4344="","",INDEX([1]NKC!$D$10:$D$5007,$H4344))=$C$8,IF($H4344="","",INDEX([1]NKC!$E$10:$E$5007,$H4344)),IF($H4344="","",INDEX([1]NKC!$D$10:$D$5007,$H4344)))</f>
        <v/>
      </c>
      <c r="E4344" s="49" t="str">
        <f ca="1">IF(IF($H4344="","",INDEX([1]NKC!$E$10:$E$5007,$H4344))=$C$8,"",IF($H4344="","",INDEX([1]NKC!$F$10:$F$5007,$H4344)))</f>
        <v/>
      </c>
      <c r="F4344" s="55" t="str">
        <f ca="1">IF(IF($H4344="","",INDEX([1]NKC!$D$10:$D$5007,$H4344))=$C$8,"",IF($H4344="","",INDEX([1]NKC!$F$10:$F$5007,$H4344)))</f>
        <v/>
      </c>
      <c r="G4344" s="50">
        <f ca="1">IF(SUM(E4344:F4344)=0,0,$G$11+SUM(E$12:$E4344)-SUM(F$12:$F4344))</f>
        <v>0</v>
      </c>
      <c r="H4344" s="51" t="str">
        <f ca="1">IF(IF(TYPE(MATCH($C$8,OFFSET([1]NKC!$D$10,H4343,0):'[1]NKC'!$D$5007,0)+H4343)=16,"",MATCH($C$8,OFFSET([1]NKC!$D$10,H4343,0):'[1]NKC'!$D$5007,0)+H4343)&lt;IF(TYPE(MATCH($C$8,OFFSET([1]NKC!$E$10,H4343,0):'[1]NKC'!$E$5007,0)+H4343)=16,"",MATCH($C$8,OFFSET([1]NKC!$E$10,H4343,0):'[1]NKC'!$E$5007,0)+H4343),IF(TYPE(MATCH($C$8,OFFSET([1]NKC!$D$10,H4343,0):'[1]NKC'!$D$5007,0)+H4343)=16,"",MATCH($C$8,OFFSET([1]NKC!$D$10,H4343,0):'[1]NKC'!$D$5007,0)+H4343),IF(TYPE(MATCH($C$8,OFFSET([1]NKC!$E$10,H4343,0):'[1]NKC'!$E$5007,0)+H4343)=16,"",MATCH($C$8,OFFSET([1]NKC!$E$10,H4343,0):'[1]NKC'!$E$5007,0)+H4343))</f>
        <v/>
      </c>
    </row>
    <row r="4345" spans="1:8" s="52" customFormat="1" ht="14.25" hidden="1">
      <c r="A4345" s="45" t="str">
        <f ca="1">IF($H4345="","",INDEX([1]NKC!$A$10:$A$5007,$H4345))</f>
        <v/>
      </c>
      <c r="B4345" s="46" t="str">
        <f ca="1">IF($H4345="","",INDEX([1]NKC!$B$10:$B$5007,$H4345))</f>
        <v/>
      </c>
      <c r="C4345" s="47" t="str">
        <f ca="1">IF($H4345="","",INDEX([1]NKC!$C$10:$C$5007,$H4345))</f>
        <v/>
      </c>
      <c r="D4345" s="48" t="str">
        <f ca="1">IF(IF($H4345="","",INDEX([1]NKC!$D$10:$D$5007,$H4345))=$C$8,IF($H4345="","",INDEX([1]NKC!$E$10:$E$5007,$H4345)),IF($H4345="","",INDEX([1]NKC!$D$10:$D$5007,$H4345)))</f>
        <v/>
      </c>
      <c r="E4345" s="49" t="str">
        <f ca="1">IF(IF($H4345="","",INDEX([1]NKC!$E$10:$E$5007,$H4345))=$C$8,"",IF($H4345="","",INDEX([1]NKC!$F$10:$F$5007,$H4345)))</f>
        <v/>
      </c>
      <c r="F4345" s="55" t="str">
        <f ca="1">IF(IF($H4345="","",INDEX([1]NKC!$D$10:$D$5007,$H4345))=$C$8,"",IF($H4345="","",INDEX([1]NKC!$F$10:$F$5007,$H4345)))</f>
        <v/>
      </c>
      <c r="G4345" s="50">
        <f ca="1">IF(SUM(E4345:F4345)=0,0,$G$11+SUM(E$12:$E4345)-SUM(F$12:$F4345))</f>
        <v>0</v>
      </c>
      <c r="H4345" s="51" t="str">
        <f ca="1">IF(IF(TYPE(MATCH($C$8,OFFSET([1]NKC!$D$10,H4344,0):'[1]NKC'!$D$5007,0)+H4344)=16,"",MATCH($C$8,OFFSET([1]NKC!$D$10,H4344,0):'[1]NKC'!$D$5007,0)+H4344)&lt;IF(TYPE(MATCH($C$8,OFFSET([1]NKC!$E$10,H4344,0):'[1]NKC'!$E$5007,0)+H4344)=16,"",MATCH($C$8,OFFSET([1]NKC!$E$10,H4344,0):'[1]NKC'!$E$5007,0)+H4344),IF(TYPE(MATCH($C$8,OFFSET([1]NKC!$D$10,H4344,0):'[1]NKC'!$D$5007,0)+H4344)=16,"",MATCH($C$8,OFFSET([1]NKC!$D$10,H4344,0):'[1]NKC'!$D$5007,0)+H4344),IF(TYPE(MATCH($C$8,OFFSET([1]NKC!$E$10,H4344,0):'[1]NKC'!$E$5007,0)+H4344)=16,"",MATCH($C$8,OFFSET([1]NKC!$E$10,H4344,0):'[1]NKC'!$E$5007,0)+H4344))</f>
        <v/>
      </c>
    </row>
    <row r="4346" spans="1:8" s="52" customFormat="1" ht="14.25" hidden="1">
      <c r="A4346" s="45" t="str">
        <f ca="1">IF($H4346="","",INDEX([1]NKC!$A$10:$A$5007,$H4346))</f>
        <v/>
      </c>
      <c r="B4346" s="46" t="str">
        <f ca="1">IF($H4346="","",INDEX([1]NKC!$B$10:$B$5007,$H4346))</f>
        <v/>
      </c>
      <c r="C4346" s="47" t="str">
        <f ca="1">IF($H4346="","",INDEX([1]NKC!$C$10:$C$5007,$H4346))</f>
        <v/>
      </c>
      <c r="D4346" s="48" t="str">
        <f ca="1">IF(IF($H4346="","",INDEX([1]NKC!$D$10:$D$5007,$H4346))=$C$8,IF($H4346="","",INDEX([1]NKC!$E$10:$E$5007,$H4346)),IF($H4346="","",INDEX([1]NKC!$D$10:$D$5007,$H4346)))</f>
        <v/>
      </c>
      <c r="E4346" s="49" t="str">
        <f ca="1">IF(IF($H4346="","",INDEX([1]NKC!$E$10:$E$5007,$H4346))=$C$8,"",IF($H4346="","",INDEX([1]NKC!$F$10:$F$5007,$H4346)))</f>
        <v/>
      </c>
      <c r="F4346" s="55" t="str">
        <f ca="1">IF(IF($H4346="","",INDEX([1]NKC!$D$10:$D$5007,$H4346))=$C$8,"",IF($H4346="","",INDEX([1]NKC!$F$10:$F$5007,$H4346)))</f>
        <v/>
      </c>
      <c r="G4346" s="50">
        <f ca="1">IF(SUM(E4346:F4346)=0,0,$G$11+SUM(E$12:$E4346)-SUM(F$12:$F4346))</f>
        <v>0</v>
      </c>
      <c r="H4346" s="51" t="str">
        <f ca="1">IF(IF(TYPE(MATCH($C$8,OFFSET([1]NKC!$D$10,H4345,0):'[1]NKC'!$D$5007,0)+H4345)=16,"",MATCH($C$8,OFFSET([1]NKC!$D$10,H4345,0):'[1]NKC'!$D$5007,0)+H4345)&lt;IF(TYPE(MATCH($C$8,OFFSET([1]NKC!$E$10,H4345,0):'[1]NKC'!$E$5007,0)+H4345)=16,"",MATCH($C$8,OFFSET([1]NKC!$E$10,H4345,0):'[1]NKC'!$E$5007,0)+H4345),IF(TYPE(MATCH($C$8,OFFSET([1]NKC!$D$10,H4345,0):'[1]NKC'!$D$5007,0)+H4345)=16,"",MATCH($C$8,OFFSET([1]NKC!$D$10,H4345,0):'[1]NKC'!$D$5007,0)+H4345),IF(TYPE(MATCH($C$8,OFFSET([1]NKC!$E$10,H4345,0):'[1]NKC'!$E$5007,0)+H4345)=16,"",MATCH($C$8,OFFSET([1]NKC!$E$10,H4345,0):'[1]NKC'!$E$5007,0)+H4345))</f>
        <v/>
      </c>
    </row>
    <row r="4347" spans="1:8" s="52" customFormat="1" ht="14.25" hidden="1">
      <c r="A4347" s="45" t="str">
        <f ca="1">IF($H4347="","",INDEX([1]NKC!$A$10:$A$5007,$H4347))</f>
        <v/>
      </c>
      <c r="B4347" s="46" t="str">
        <f ca="1">IF($H4347="","",INDEX([1]NKC!$B$10:$B$5007,$H4347))</f>
        <v/>
      </c>
      <c r="C4347" s="47" t="str">
        <f ca="1">IF($H4347="","",INDEX([1]NKC!$C$10:$C$5007,$H4347))</f>
        <v/>
      </c>
      <c r="D4347" s="48" t="str">
        <f ca="1">IF(IF($H4347="","",INDEX([1]NKC!$D$10:$D$5007,$H4347))=$C$8,IF($H4347="","",INDEX([1]NKC!$E$10:$E$5007,$H4347)),IF($H4347="","",INDEX([1]NKC!$D$10:$D$5007,$H4347)))</f>
        <v/>
      </c>
      <c r="E4347" s="49" t="str">
        <f ca="1">IF(IF($H4347="","",INDEX([1]NKC!$E$10:$E$5007,$H4347))=$C$8,"",IF($H4347="","",INDEX([1]NKC!$F$10:$F$5007,$H4347)))</f>
        <v/>
      </c>
      <c r="F4347" s="55" t="str">
        <f ca="1">IF(IF($H4347="","",INDEX([1]NKC!$D$10:$D$5007,$H4347))=$C$8,"",IF($H4347="","",INDEX([1]NKC!$F$10:$F$5007,$H4347)))</f>
        <v/>
      </c>
      <c r="G4347" s="50">
        <f ca="1">IF(SUM(E4347:F4347)=0,0,$G$11+SUM(E$12:$E4347)-SUM(F$12:$F4347))</f>
        <v>0</v>
      </c>
      <c r="H4347" s="51" t="str">
        <f ca="1">IF(IF(TYPE(MATCH($C$8,OFFSET([1]NKC!$D$10,H4346,0):'[1]NKC'!$D$5007,0)+H4346)=16,"",MATCH($C$8,OFFSET([1]NKC!$D$10,H4346,0):'[1]NKC'!$D$5007,0)+H4346)&lt;IF(TYPE(MATCH($C$8,OFFSET([1]NKC!$E$10,H4346,0):'[1]NKC'!$E$5007,0)+H4346)=16,"",MATCH($C$8,OFFSET([1]NKC!$E$10,H4346,0):'[1]NKC'!$E$5007,0)+H4346),IF(TYPE(MATCH($C$8,OFFSET([1]NKC!$D$10,H4346,0):'[1]NKC'!$D$5007,0)+H4346)=16,"",MATCH($C$8,OFFSET([1]NKC!$D$10,H4346,0):'[1]NKC'!$D$5007,0)+H4346),IF(TYPE(MATCH($C$8,OFFSET([1]NKC!$E$10,H4346,0):'[1]NKC'!$E$5007,0)+H4346)=16,"",MATCH($C$8,OFFSET([1]NKC!$E$10,H4346,0):'[1]NKC'!$E$5007,0)+H4346))</f>
        <v/>
      </c>
    </row>
    <row r="4348" spans="1:8" s="52" customFormat="1" ht="14.25" hidden="1">
      <c r="A4348" s="45" t="str">
        <f ca="1">IF($H4348="","",INDEX([1]NKC!$A$10:$A$5007,$H4348))</f>
        <v/>
      </c>
      <c r="B4348" s="46" t="str">
        <f ca="1">IF($H4348="","",INDEX([1]NKC!$B$10:$B$5007,$H4348))</f>
        <v/>
      </c>
      <c r="C4348" s="47" t="str">
        <f ca="1">IF($H4348="","",INDEX([1]NKC!$C$10:$C$5007,$H4348))</f>
        <v/>
      </c>
      <c r="D4348" s="48" t="str">
        <f ca="1">IF(IF($H4348="","",INDEX([1]NKC!$D$10:$D$5007,$H4348))=$C$8,IF($H4348="","",INDEX([1]NKC!$E$10:$E$5007,$H4348)),IF($H4348="","",INDEX([1]NKC!$D$10:$D$5007,$H4348)))</f>
        <v/>
      </c>
      <c r="E4348" s="49" t="str">
        <f ca="1">IF(IF($H4348="","",INDEX([1]NKC!$E$10:$E$5007,$H4348))=$C$8,"",IF($H4348="","",INDEX([1]NKC!$F$10:$F$5007,$H4348)))</f>
        <v/>
      </c>
      <c r="F4348" s="55" t="str">
        <f ca="1">IF(IF($H4348="","",INDEX([1]NKC!$D$10:$D$5007,$H4348))=$C$8,"",IF($H4348="","",INDEX([1]NKC!$F$10:$F$5007,$H4348)))</f>
        <v/>
      </c>
      <c r="G4348" s="50">
        <f ca="1">IF(SUM(E4348:F4348)=0,0,$G$11+SUM(E$12:$E4348)-SUM(F$12:$F4348))</f>
        <v>0</v>
      </c>
      <c r="H4348" s="51" t="str">
        <f ca="1">IF(IF(TYPE(MATCH($C$8,OFFSET([1]NKC!$D$10,H4347,0):'[1]NKC'!$D$5007,0)+H4347)=16,"",MATCH($C$8,OFFSET([1]NKC!$D$10,H4347,0):'[1]NKC'!$D$5007,0)+H4347)&lt;IF(TYPE(MATCH($C$8,OFFSET([1]NKC!$E$10,H4347,0):'[1]NKC'!$E$5007,0)+H4347)=16,"",MATCH($C$8,OFFSET([1]NKC!$E$10,H4347,0):'[1]NKC'!$E$5007,0)+H4347),IF(TYPE(MATCH($C$8,OFFSET([1]NKC!$D$10,H4347,0):'[1]NKC'!$D$5007,0)+H4347)=16,"",MATCH($C$8,OFFSET([1]NKC!$D$10,H4347,0):'[1]NKC'!$D$5007,0)+H4347),IF(TYPE(MATCH($C$8,OFFSET([1]NKC!$E$10,H4347,0):'[1]NKC'!$E$5007,0)+H4347)=16,"",MATCH($C$8,OFFSET([1]NKC!$E$10,H4347,0):'[1]NKC'!$E$5007,0)+H4347))</f>
        <v/>
      </c>
    </row>
    <row r="4349" spans="1:8" s="52" customFormat="1" ht="14.25" hidden="1">
      <c r="A4349" s="45" t="str">
        <f ca="1">IF($H4349="","",INDEX([1]NKC!$A$10:$A$5007,$H4349))</f>
        <v/>
      </c>
      <c r="B4349" s="46" t="str">
        <f ca="1">IF($H4349="","",INDEX([1]NKC!$B$10:$B$5007,$H4349))</f>
        <v/>
      </c>
      <c r="C4349" s="47" t="str">
        <f ca="1">IF($H4349="","",INDEX([1]NKC!$C$10:$C$5007,$H4349))</f>
        <v/>
      </c>
      <c r="D4349" s="48" t="str">
        <f ca="1">IF(IF($H4349="","",INDEX([1]NKC!$D$10:$D$5007,$H4349))=$C$8,IF($H4349="","",INDEX([1]NKC!$E$10:$E$5007,$H4349)),IF($H4349="","",INDEX([1]NKC!$D$10:$D$5007,$H4349)))</f>
        <v/>
      </c>
      <c r="E4349" s="49" t="str">
        <f ca="1">IF(IF($H4349="","",INDEX([1]NKC!$E$10:$E$5007,$H4349))=$C$8,"",IF($H4349="","",INDEX([1]NKC!$F$10:$F$5007,$H4349)))</f>
        <v/>
      </c>
      <c r="F4349" s="55" t="str">
        <f ca="1">IF(IF($H4349="","",INDEX([1]NKC!$D$10:$D$5007,$H4349))=$C$8,"",IF($H4349="","",INDEX([1]NKC!$F$10:$F$5007,$H4349)))</f>
        <v/>
      </c>
      <c r="G4349" s="50">
        <f ca="1">IF(SUM(E4349:F4349)=0,0,$G$11+SUM(E$12:$E4349)-SUM(F$12:$F4349))</f>
        <v>0</v>
      </c>
      <c r="H4349" s="51" t="str">
        <f ca="1">IF(IF(TYPE(MATCH($C$8,OFFSET([1]NKC!$D$10,H4348,0):'[1]NKC'!$D$5007,0)+H4348)=16,"",MATCH($C$8,OFFSET([1]NKC!$D$10,H4348,0):'[1]NKC'!$D$5007,0)+H4348)&lt;IF(TYPE(MATCH($C$8,OFFSET([1]NKC!$E$10,H4348,0):'[1]NKC'!$E$5007,0)+H4348)=16,"",MATCH($C$8,OFFSET([1]NKC!$E$10,H4348,0):'[1]NKC'!$E$5007,0)+H4348),IF(TYPE(MATCH($C$8,OFFSET([1]NKC!$D$10,H4348,0):'[1]NKC'!$D$5007,0)+H4348)=16,"",MATCH($C$8,OFFSET([1]NKC!$D$10,H4348,0):'[1]NKC'!$D$5007,0)+H4348),IF(TYPE(MATCH($C$8,OFFSET([1]NKC!$E$10,H4348,0):'[1]NKC'!$E$5007,0)+H4348)=16,"",MATCH($C$8,OFFSET([1]NKC!$E$10,H4348,0):'[1]NKC'!$E$5007,0)+H4348))</f>
        <v/>
      </c>
    </row>
    <row r="4350" spans="1:8" s="52" customFormat="1" ht="14.25" hidden="1">
      <c r="A4350" s="45" t="str">
        <f ca="1">IF($H4350="","",INDEX([1]NKC!$A$10:$A$5007,$H4350))</f>
        <v/>
      </c>
      <c r="B4350" s="46" t="str">
        <f ca="1">IF($H4350="","",INDEX([1]NKC!$B$10:$B$5007,$H4350))</f>
        <v/>
      </c>
      <c r="C4350" s="47" t="str">
        <f ca="1">IF($H4350="","",INDEX([1]NKC!$C$10:$C$5007,$H4350))</f>
        <v/>
      </c>
      <c r="D4350" s="48" t="str">
        <f ca="1">IF(IF($H4350="","",INDEX([1]NKC!$D$10:$D$5007,$H4350))=$C$8,IF($H4350="","",INDEX([1]NKC!$E$10:$E$5007,$H4350)),IF($H4350="","",INDEX([1]NKC!$D$10:$D$5007,$H4350)))</f>
        <v/>
      </c>
      <c r="E4350" s="49" t="str">
        <f ca="1">IF(IF($H4350="","",INDEX([1]NKC!$E$10:$E$5007,$H4350))=$C$8,"",IF($H4350="","",INDEX([1]NKC!$F$10:$F$5007,$H4350)))</f>
        <v/>
      </c>
      <c r="F4350" s="55" t="str">
        <f ca="1">IF(IF($H4350="","",INDEX([1]NKC!$D$10:$D$5007,$H4350))=$C$8,"",IF($H4350="","",INDEX([1]NKC!$F$10:$F$5007,$H4350)))</f>
        <v/>
      </c>
      <c r="G4350" s="50">
        <f ca="1">IF(SUM(E4350:F4350)=0,0,$G$11+SUM(E$12:$E4350)-SUM(F$12:$F4350))</f>
        <v>0</v>
      </c>
      <c r="H4350" s="51" t="str">
        <f ca="1">IF(IF(TYPE(MATCH($C$8,OFFSET([1]NKC!$D$10,H4349,0):'[1]NKC'!$D$5007,0)+H4349)=16,"",MATCH($C$8,OFFSET([1]NKC!$D$10,H4349,0):'[1]NKC'!$D$5007,0)+H4349)&lt;IF(TYPE(MATCH($C$8,OFFSET([1]NKC!$E$10,H4349,0):'[1]NKC'!$E$5007,0)+H4349)=16,"",MATCH($C$8,OFFSET([1]NKC!$E$10,H4349,0):'[1]NKC'!$E$5007,0)+H4349),IF(TYPE(MATCH($C$8,OFFSET([1]NKC!$D$10,H4349,0):'[1]NKC'!$D$5007,0)+H4349)=16,"",MATCH($C$8,OFFSET([1]NKC!$D$10,H4349,0):'[1]NKC'!$D$5007,0)+H4349),IF(TYPE(MATCH($C$8,OFFSET([1]NKC!$E$10,H4349,0):'[1]NKC'!$E$5007,0)+H4349)=16,"",MATCH($C$8,OFFSET([1]NKC!$E$10,H4349,0):'[1]NKC'!$E$5007,0)+H4349))</f>
        <v/>
      </c>
    </row>
    <row r="4351" spans="1:8" s="52" customFormat="1" ht="14.25" hidden="1">
      <c r="A4351" s="45" t="str">
        <f ca="1">IF($H4351="","",INDEX([1]NKC!$A$10:$A$5007,$H4351))</f>
        <v/>
      </c>
      <c r="B4351" s="46" t="str">
        <f ca="1">IF($H4351="","",INDEX([1]NKC!$B$10:$B$5007,$H4351))</f>
        <v/>
      </c>
      <c r="C4351" s="47" t="str">
        <f ca="1">IF($H4351="","",INDEX([1]NKC!$C$10:$C$5007,$H4351))</f>
        <v/>
      </c>
      <c r="D4351" s="48" t="str">
        <f ca="1">IF(IF($H4351="","",INDEX([1]NKC!$D$10:$D$5007,$H4351))=$C$8,IF($H4351="","",INDEX([1]NKC!$E$10:$E$5007,$H4351)),IF($H4351="","",INDEX([1]NKC!$D$10:$D$5007,$H4351)))</f>
        <v/>
      </c>
      <c r="E4351" s="49" t="str">
        <f ca="1">IF(IF($H4351="","",INDEX([1]NKC!$E$10:$E$5007,$H4351))=$C$8,"",IF($H4351="","",INDEX([1]NKC!$F$10:$F$5007,$H4351)))</f>
        <v/>
      </c>
      <c r="F4351" s="55" t="str">
        <f ca="1">IF(IF($H4351="","",INDEX([1]NKC!$D$10:$D$5007,$H4351))=$C$8,"",IF($H4351="","",INDEX([1]NKC!$F$10:$F$5007,$H4351)))</f>
        <v/>
      </c>
      <c r="G4351" s="50">
        <f ca="1">IF(SUM(E4351:F4351)=0,0,$G$11+SUM(E$12:$E4351)-SUM(F$12:$F4351))</f>
        <v>0</v>
      </c>
      <c r="H4351" s="51" t="str">
        <f ca="1">IF(IF(TYPE(MATCH($C$8,OFFSET([1]NKC!$D$10,H4350,0):'[1]NKC'!$D$5007,0)+H4350)=16,"",MATCH($C$8,OFFSET([1]NKC!$D$10,H4350,0):'[1]NKC'!$D$5007,0)+H4350)&lt;IF(TYPE(MATCH($C$8,OFFSET([1]NKC!$E$10,H4350,0):'[1]NKC'!$E$5007,0)+H4350)=16,"",MATCH($C$8,OFFSET([1]NKC!$E$10,H4350,0):'[1]NKC'!$E$5007,0)+H4350),IF(TYPE(MATCH($C$8,OFFSET([1]NKC!$D$10,H4350,0):'[1]NKC'!$D$5007,0)+H4350)=16,"",MATCH($C$8,OFFSET([1]NKC!$D$10,H4350,0):'[1]NKC'!$D$5007,0)+H4350),IF(TYPE(MATCH($C$8,OFFSET([1]NKC!$E$10,H4350,0):'[1]NKC'!$E$5007,0)+H4350)=16,"",MATCH($C$8,OFFSET([1]NKC!$E$10,H4350,0):'[1]NKC'!$E$5007,0)+H4350))</f>
        <v/>
      </c>
    </row>
    <row r="4352" spans="1:8" s="52" customFormat="1" ht="14.25" hidden="1">
      <c r="A4352" s="45" t="str">
        <f ca="1">IF($H4352="","",INDEX([1]NKC!$A$10:$A$5007,$H4352))</f>
        <v/>
      </c>
      <c r="B4352" s="46" t="str">
        <f ca="1">IF($H4352="","",INDEX([1]NKC!$B$10:$B$5007,$H4352))</f>
        <v/>
      </c>
      <c r="C4352" s="47" t="str">
        <f ca="1">IF($H4352="","",INDEX([1]NKC!$C$10:$C$5007,$H4352))</f>
        <v/>
      </c>
      <c r="D4352" s="48" t="str">
        <f ca="1">IF(IF($H4352="","",INDEX([1]NKC!$D$10:$D$5007,$H4352))=$C$8,IF($H4352="","",INDEX([1]NKC!$E$10:$E$5007,$H4352)),IF($H4352="","",INDEX([1]NKC!$D$10:$D$5007,$H4352)))</f>
        <v/>
      </c>
      <c r="E4352" s="49" t="str">
        <f ca="1">IF(IF($H4352="","",INDEX([1]NKC!$E$10:$E$5007,$H4352))=$C$8,"",IF($H4352="","",INDEX([1]NKC!$F$10:$F$5007,$H4352)))</f>
        <v/>
      </c>
      <c r="F4352" s="55" t="str">
        <f ca="1">IF(IF($H4352="","",INDEX([1]NKC!$D$10:$D$5007,$H4352))=$C$8,"",IF($H4352="","",INDEX([1]NKC!$F$10:$F$5007,$H4352)))</f>
        <v/>
      </c>
      <c r="G4352" s="50">
        <f ca="1">IF(SUM(E4352:F4352)=0,0,$G$11+SUM(E$12:$E4352)-SUM(F$12:$F4352))</f>
        <v>0</v>
      </c>
      <c r="H4352" s="51" t="str">
        <f ca="1">IF(IF(TYPE(MATCH($C$8,OFFSET([1]NKC!$D$10,H4351,0):'[1]NKC'!$D$5007,0)+H4351)=16,"",MATCH($C$8,OFFSET([1]NKC!$D$10,H4351,0):'[1]NKC'!$D$5007,0)+H4351)&lt;IF(TYPE(MATCH($C$8,OFFSET([1]NKC!$E$10,H4351,0):'[1]NKC'!$E$5007,0)+H4351)=16,"",MATCH($C$8,OFFSET([1]NKC!$E$10,H4351,0):'[1]NKC'!$E$5007,0)+H4351),IF(TYPE(MATCH($C$8,OFFSET([1]NKC!$D$10,H4351,0):'[1]NKC'!$D$5007,0)+H4351)=16,"",MATCH($C$8,OFFSET([1]NKC!$D$10,H4351,0):'[1]NKC'!$D$5007,0)+H4351),IF(TYPE(MATCH($C$8,OFFSET([1]NKC!$E$10,H4351,0):'[1]NKC'!$E$5007,0)+H4351)=16,"",MATCH($C$8,OFFSET([1]NKC!$E$10,H4351,0):'[1]NKC'!$E$5007,0)+H4351))</f>
        <v/>
      </c>
    </row>
    <row r="4353" spans="1:8" s="52" customFormat="1" ht="14.25" hidden="1">
      <c r="A4353" s="45" t="str">
        <f ca="1">IF($H4353="","",INDEX([1]NKC!$A$10:$A$5007,$H4353))</f>
        <v/>
      </c>
      <c r="B4353" s="46" t="str">
        <f ca="1">IF($H4353="","",INDEX([1]NKC!$B$10:$B$5007,$H4353))</f>
        <v/>
      </c>
      <c r="C4353" s="47" t="str">
        <f ca="1">IF($H4353="","",INDEX([1]NKC!$C$10:$C$5007,$H4353))</f>
        <v/>
      </c>
      <c r="D4353" s="48" t="str">
        <f ca="1">IF(IF($H4353="","",INDEX([1]NKC!$D$10:$D$5007,$H4353))=$C$8,IF($H4353="","",INDEX([1]NKC!$E$10:$E$5007,$H4353)),IF($H4353="","",INDEX([1]NKC!$D$10:$D$5007,$H4353)))</f>
        <v/>
      </c>
      <c r="E4353" s="49" t="str">
        <f ca="1">IF(IF($H4353="","",INDEX([1]NKC!$E$10:$E$5007,$H4353))=$C$8,"",IF($H4353="","",INDEX([1]NKC!$F$10:$F$5007,$H4353)))</f>
        <v/>
      </c>
      <c r="F4353" s="55" t="str">
        <f ca="1">IF(IF($H4353="","",INDEX([1]NKC!$D$10:$D$5007,$H4353))=$C$8,"",IF($H4353="","",INDEX([1]NKC!$F$10:$F$5007,$H4353)))</f>
        <v/>
      </c>
      <c r="G4353" s="50">
        <f ca="1">IF(SUM(E4353:F4353)=0,0,$G$11+SUM(E$12:$E4353)-SUM(F$12:$F4353))</f>
        <v>0</v>
      </c>
      <c r="H4353" s="51" t="str">
        <f ca="1">IF(IF(TYPE(MATCH($C$8,OFFSET([1]NKC!$D$10,H4352,0):'[1]NKC'!$D$5007,0)+H4352)=16,"",MATCH($C$8,OFFSET([1]NKC!$D$10,H4352,0):'[1]NKC'!$D$5007,0)+H4352)&lt;IF(TYPE(MATCH($C$8,OFFSET([1]NKC!$E$10,H4352,0):'[1]NKC'!$E$5007,0)+H4352)=16,"",MATCH($C$8,OFFSET([1]NKC!$E$10,H4352,0):'[1]NKC'!$E$5007,0)+H4352),IF(TYPE(MATCH($C$8,OFFSET([1]NKC!$D$10,H4352,0):'[1]NKC'!$D$5007,0)+H4352)=16,"",MATCH($C$8,OFFSET([1]NKC!$D$10,H4352,0):'[1]NKC'!$D$5007,0)+H4352),IF(TYPE(MATCH($C$8,OFFSET([1]NKC!$E$10,H4352,0):'[1]NKC'!$E$5007,0)+H4352)=16,"",MATCH($C$8,OFFSET([1]NKC!$E$10,H4352,0):'[1]NKC'!$E$5007,0)+H4352))</f>
        <v/>
      </c>
    </row>
    <row r="4354" spans="1:8" s="52" customFormat="1" ht="14.25" hidden="1">
      <c r="A4354" s="45" t="str">
        <f ca="1">IF($H4354="","",INDEX([1]NKC!$A$10:$A$5007,$H4354))</f>
        <v/>
      </c>
      <c r="B4354" s="46" t="str">
        <f ca="1">IF($H4354="","",INDEX([1]NKC!$B$10:$B$5007,$H4354))</f>
        <v/>
      </c>
      <c r="C4354" s="47" t="str">
        <f ca="1">IF($H4354="","",INDEX([1]NKC!$C$10:$C$5007,$H4354))</f>
        <v/>
      </c>
      <c r="D4354" s="48" t="str">
        <f ca="1">IF(IF($H4354="","",INDEX([1]NKC!$D$10:$D$5007,$H4354))=$C$8,IF($H4354="","",INDEX([1]NKC!$E$10:$E$5007,$H4354)),IF($H4354="","",INDEX([1]NKC!$D$10:$D$5007,$H4354)))</f>
        <v/>
      </c>
      <c r="E4354" s="49" t="str">
        <f ca="1">IF(IF($H4354="","",INDEX([1]NKC!$E$10:$E$5007,$H4354))=$C$8,"",IF($H4354="","",INDEX([1]NKC!$F$10:$F$5007,$H4354)))</f>
        <v/>
      </c>
      <c r="F4354" s="55" t="str">
        <f ca="1">IF(IF($H4354="","",INDEX([1]NKC!$D$10:$D$5007,$H4354))=$C$8,"",IF($H4354="","",INDEX([1]NKC!$F$10:$F$5007,$H4354)))</f>
        <v/>
      </c>
      <c r="G4354" s="50">
        <f ca="1">IF(SUM(E4354:F4354)=0,0,$G$11+SUM(E$12:$E4354)-SUM(F$12:$F4354))</f>
        <v>0</v>
      </c>
      <c r="H4354" s="51" t="str">
        <f ca="1">IF(IF(TYPE(MATCH($C$8,OFFSET([1]NKC!$D$10,H4353,0):'[1]NKC'!$D$5007,0)+H4353)=16,"",MATCH($C$8,OFFSET([1]NKC!$D$10,H4353,0):'[1]NKC'!$D$5007,0)+H4353)&lt;IF(TYPE(MATCH($C$8,OFFSET([1]NKC!$E$10,H4353,0):'[1]NKC'!$E$5007,0)+H4353)=16,"",MATCH($C$8,OFFSET([1]NKC!$E$10,H4353,0):'[1]NKC'!$E$5007,0)+H4353),IF(TYPE(MATCH($C$8,OFFSET([1]NKC!$D$10,H4353,0):'[1]NKC'!$D$5007,0)+H4353)=16,"",MATCH($C$8,OFFSET([1]NKC!$D$10,H4353,0):'[1]NKC'!$D$5007,0)+H4353),IF(TYPE(MATCH($C$8,OFFSET([1]NKC!$E$10,H4353,0):'[1]NKC'!$E$5007,0)+H4353)=16,"",MATCH($C$8,OFFSET([1]NKC!$E$10,H4353,0):'[1]NKC'!$E$5007,0)+H4353))</f>
        <v/>
      </c>
    </row>
    <row r="4355" spans="1:8" s="52" customFormat="1" ht="14.25" hidden="1">
      <c r="A4355" s="45" t="str">
        <f ca="1">IF($H4355="","",INDEX([1]NKC!$A$10:$A$5007,$H4355))</f>
        <v/>
      </c>
      <c r="B4355" s="46" t="str">
        <f ca="1">IF($H4355="","",INDEX([1]NKC!$B$10:$B$5007,$H4355))</f>
        <v/>
      </c>
      <c r="C4355" s="47" t="str">
        <f ca="1">IF($H4355="","",INDEX([1]NKC!$C$10:$C$5007,$H4355))</f>
        <v/>
      </c>
      <c r="D4355" s="48" t="str">
        <f ca="1">IF(IF($H4355="","",INDEX([1]NKC!$D$10:$D$5007,$H4355))=$C$8,IF($H4355="","",INDEX([1]NKC!$E$10:$E$5007,$H4355)),IF($H4355="","",INDEX([1]NKC!$D$10:$D$5007,$H4355)))</f>
        <v/>
      </c>
      <c r="E4355" s="49" t="str">
        <f ca="1">IF(IF($H4355="","",INDEX([1]NKC!$E$10:$E$5007,$H4355))=$C$8,"",IF($H4355="","",INDEX([1]NKC!$F$10:$F$5007,$H4355)))</f>
        <v/>
      </c>
      <c r="F4355" s="55" t="str">
        <f ca="1">IF(IF($H4355="","",INDEX([1]NKC!$D$10:$D$5007,$H4355))=$C$8,"",IF($H4355="","",INDEX([1]NKC!$F$10:$F$5007,$H4355)))</f>
        <v/>
      </c>
      <c r="G4355" s="50">
        <f ca="1">IF(SUM(E4355:F4355)=0,0,$G$11+SUM(E$12:$E4355)-SUM(F$12:$F4355))</f>
        <v>0</v>
      </c>
      <c r="H4355" s="51" t="str">
        <f ca="1">IF(IF(TYPE(MATCH($C$8,OFFSET([1]NKC!$D$10,H4354,0):'[1]NKC'!$D$5007,0)+H4354)=16,"",MATCH($C$8,OFFSET([1]NKC!$D$10,H4354,0):'[1]NKC'!$D$5007,0)+H4354)&lt;IF(TYPE(MATCH($C$8,OFFSET([1]NKC!$E$10,H4354,0):'[1]NKC'!$E$5007,0)+H4354)=16,"",MATCH($C$8,OFFSET([1]NKC!$E$10,H4354,0):'[1]NKC'!$E$5007,0)+H4354),IF(TYPE(MATCH($C$8,OFFSET([1]NKC!$D$10,H4354,0):'[1]NKC'!$D$5007,0)+H4354)=16,"",MATCH($C$8,OFFSET([1]NKC!$D$10,H4354,0):'[1]NKC'!$D$5007,0)+H4354),IF(TYPE(MATCH($C$8,OFFSET([1]NKC!$E$10,H4354,0):'[1]NKC'!$E$5007,0)+H4354)=16,"",MATCH($C$8,OFFSET([1]NKC!$E$10,H4354,0):'[1]NKC'!$E$5007,0)+H4354))</f>
        <v/>
      </c>
    </row>
    <row r="4356" spans="1:8" s="52" customFormat="1" ht="14.25" hidden="1">
      <c r="A4356" s="45" t="str">
        <f ca="1">IF($H4356="","",INDEX([1]NKC!$A$10:$A$5007,$H4356))</f>
        <v/>
      </c>
      <c r="B4356" s="46" t="str">
        <f ca="1">IF($H4356="","",INDEX([1]NKC!$B$10:$B$5007,$H4356))</f>
        <v/>
      </c>
      <c r="C4356" s="47" t="str">
        <f ca="1">IF($H4356="","",INDEX([1]NKC!$C$10:$C$5007,$H4356))</f>
        <v/>
      </c>
      <c r="D4356" s="48" t="str">
        <f ca="1">IF(IF($H4356="","",INDEX([1]NKC!$D$10:$D$5007,$H4356))=$C$8,IF($H4356="","",INDEX([1]NKC!$E$10:$E$5007,$H4356)),IF($H4356="","",INDEX([1]NKC!$D$10:$D$5007,$H4356)))</f>
        <v/>
      </c>
      <c r="E4356" s="49" t="str">
        <f ca="1">IF(IF($H4356="","",INDEX([1]NKC!$E$10:$E$5007,$H4356))=$C$8,"",IF($H4356="","",INDEX([1]NKC!$F$10:$F$5007,$H4356)))</f>
        <v/>
      </c>
      <c r="F4356" s="55" t="str">
        <f ca="1">IF(IF($H4356="","",INDEX([1]NKC!$D$10:$D$5007,$H4356))=$C$8,"",IF($H4356="","",INDEX([1]NKC!$F$10:$F$5007,$H4356)))</f>
        <v/>
      </c>
      <c r="G4356" s="50">
        <f ca="1">IF(SUM(E4356:F4356)=0,0,$G$11+SUM(E$12:$E4356)-SUM(F$12:$F4356))</f>
        <v>0</v>
      </c>
      <c r="H4356" s="51" t="str">
        <f ca="1">IF(IF(TYPE(MATCH($C$8,OFFSET([1]NKC!$D$10,H4355,0):'[1]NKC'!$D$5007,0)+H4355)=16,"",MATCH($C$8,OFFSET([1]NKC!$D$10,H4355,0):'[1]NKC'!$D$5007,0)+H4355)&lt;IF(TYPE(MATCH($C$8,OFFSET([1]NKC!$E$10,H4355,0):'[1]NKC'!$E$5007,0)+H4355)=16,"",MATCH($C$8,OFFSET([1]NKC!$E$10,H4355,0):'[1]NKC'!$E$5007,0)+H4355),IF(TYPE(MATCH($C$8,OFFSET([1]NKC!$D$10,H4355,0):'[1]NKC'!$D$5007,0)+H4355)=16,"",MATCH($C$8,OFFSET([1]NKC!$D$10,H4355,0):'[1]NKC'!$D$5007,0)+H4355),IF(TYPE(MATCH($C$8,OFFSET([1]NKC!$E$10,H4355,0):'[1]NKC'!$E$5007,0)+H4355)=16,"",MATCH($C$8,OFFSET([1]NKC!$E$10,H4355,0):'[1]NKC'!$E$5007,0)+H4355))</f>
        <v/>
      </c>
    </row>
    <row r="4357" spans="1:8" s="52" customFormat="1" ht="14.25" hidden="1">
      <c r="A4357" s="45" t="str">
        <f ca="1">IF($H4357="","",INDEX([1]NKC!$A$10:$A$5007,$H4357))</f>
        <v/>
      </c>
      <c r="B4357" s="46" t="str">
        <f ca="1">IF($H4357="","",INDEX([1]NKC!$B$10:$B$5007,$H4357))</f>
        <v/>
      </c>
      <c r="C4357" s="47" t="str">
        <f ca="1">IF($H4357="","",INDEX([1]NKC!$C$10:$C$5007,$H4357))</f>
        <v/>
      </c>
      <c r="D4357" s="48" t="str">
        <f ca="1">IF(IF($H4357="","",INDEX([1]NKC!$D$10:$D$5007,$H4357))=$C$8,IF($H4357="","",INDEX([1]NKC!$E$10:$E$5007,$H4357)),IF($H4357="","",INDEX([1]NKC!$D$10:$D$5007,$H4357)))</f>
        <v/>
      </c>
      <c r="E4357" s="49" t="str">
        <f ca="1">IF(IF($H4357="","",INDEX([1]NKC!$E$10:$E$5007,$H4357))=$C$8,"",IF($H4357="","",INDEX([1]NKC!$F$10:$F$5007,$H4357)))</f>
        <v/>
      </c>
      <c r="F4357" s="55" t="str">
        <f ca="1">IF(IF($H4357="","",INDEX([1]NKC!$D$10:$D$5007,$H4357))=$C$8,"",IF($H4357="","",INDEX([1]NKC!$F$10:$F$5007,$H4357)))</f>
        <v/>
      </c>
      <c r="G4357" s="50">
        <f ca="1">IF(SUM(E4357:F4357)=0,0,$G$11+SUM(E$12:$E4357)-SUM(F$12:$F4357))</f>
        <v>0</v>
      </c>
      <c r="H4357" s="51" t="str">
        <f ca="1">IF(IF(TYPE(MATCH($C$8,OFFSET([1]NKC!$D$10,H4356,0):'[1]NKC'!$D$5007,0)+H4356)=16,"",MATCH($C$8,OFFSET([1]NKC!$D$10,H4356,0):'[1]NKC'!$D$5007,0)+H4356)&lt;IF(TYPE(MATCH($C$8,OFFSET([1]NKC!$E$10,H4356,0):'[1]NKC'!$E$5007,0)+H4356)=16,"",MATCH($C$8,OFFSET([1]NKC!$E$10,H4356,0):'[1]NKC'!$E$5007,0)+H4356),IF(TYPE(MATCH($C$8,OFFSET([1]NKC!$D$10,H4356,0):'[1]NKC'!$D$5007,0)+H4356)=16,"",MATCH($C$8,OFFSET([1]NKC!$D$10,H4356,0):'[1]NKC'!$D$5007,0)+H4356),IF(TYPE(MATCH($C$8,OFFSET([1]NKC!$E$10,H4356,0):'[1]NKC'!$E$5007,0)+H4356)=16,"",MATCH($C$8,OFFSET([1]NKC!$E$10,H4356,0):'[1]NKC'!$E$5007,0)+H4356))</f>
        <v/>
      </c>
    </row>
    <row r="4358" spans="1:8" s="52" customFormat="1" ht="14.25" hidden="1">
      <c r="A4358" s="45" t="str">
        <f ca="1">IF($H4358="","",INDEX([1]NKC!$A$10:$A$5007,$H4358))</f>
        <v/>
      </c>
      <c r="B4358" s="46" t="str">
        <f ca="1">IF($H4358="","",INDEX([1]NKC!$B$10:$B$5007,$H4358))</f>
        <v/>
      </c>
      <c r="C4358" s="47" t="str">
        <f ca="1">IF($H4358="","",INDEX([1]NKC!$C$10:$C$5007,$H4358))</f>
        <v/>
      </c>
      <c r="D4358" s="48" t="str">
        <f ca="1">IF(IF($H4358="","",INDEX([1]NKC!$D$10:$D$5007,$H4358))=$C$8,IF($H4358="","",INDEX([1]NKC!$E$10:$E$5007,$H4358)),IF($H4358="","",INDEX([1]NKC!$D$10:$D$5007,$H4358)))</f>
        <v/>
      </c>
      <c r="E4358" s="49" t="str">
        <f ca="1">IF(IF($H4358="","",INDEX([1]NKC!$E$10:$E$5007,$H4358))=$C$8,"",IF($H4358="","",INDEX([1]NKC!$F$10:$F$5007,$H4358)))</f>
        <v/>
      </c>
      <c r="F4358" s="55" t="str">
        <f ca="1">IF(IF($H4358="","",INDEX([1]NKC!$D$10:$D$5007,$H4358))=$C$8,"",IF($H4358="","",INDEX([1]NKC!$F$10:$F$5007,$H4358)))</f>
        <v/>
      </c>
      <c r="G4358" s="50">
        <f ca="1">IF(SUM(E4358:F4358)=0,0,$G$11+SUM(E$12:$E4358)-SUM(F$12:$F4358))</f>
        <v>0</v>
      </c>
      <c r="H4358" s="51" t="str">
        <f ca="1">IF(IF(TYPE(MATCH($C$8,OFFSET([1]NKC!$D$10,H4357,0):'[1]NKC'!$D$5007,0)+H4357)=16,"",MATCH($C$8,OFFSET([1]NKC!$D$10,H4357,0):'[1]NKC'!$D$5007,0)+H4357)&lt;IF(TYPE(MATCH($C$8,OFFSET([1]NKC!$E$10,H4357,0):'[1]NKC'!$E$5007,0)+H4357)=16,"",MATCH($C$8,OFFSET([1]NKC!$E$10,H4357,0):'[1]NKC'!$E$5007,0)+H4357),IF(TYPE(MATCH($C$8,OFFSET([1]NKC!$D$10,H4357,0):'[1]NKC'!$D$5007,0)+H4357)=16,"",MATCH($C$8,OFFSET([1]NKC!$D$10,H4357,0):'[1]NKC'!$D$5007,0)+H4357),IF(TYPE(MATCH($C$8,OFFSET([1]NKC!$E$10,H4357,0):'[1]NKC'!$E$5007,0)+H4357)=16,"",MATCH($C$8,OFFSET([1]NKC!$E$10,H4357,0):'[1]NKC'!$E$5007,0)+H4357))</f>
        <v/>
      </c>
    </row>
    <row r="4359" spans="1:8" s="52" customFormat="1" ht="14.25" hidden="1">
      <c r="A4359" s="45" t="str">
        <f ca="1">IF($H4359="","",INDEX([1]NKC!$A$10:$A$5007,$H4359))</f>
        <v/>
      </c>
      <c r="B4359" s="46" t="str">
        <f ca="1">IF($H4359="","",INDEX([1]NKC!$B$10:$B$5007,$H4359))</f>
        <v/>
      </c>
      <c r="C4359" s="47" t="str">
        <f ca="1">IF($H4359="","",INDEX([1]NKC!$C$10:$C$5007,$H4359))</f>
        <v/>
      </c>
      <c r="D4359" s="48" t="str">
        <f ca="1">IF(IF($H4359="","",INDEX([1]NKC!$D$10:$D$5007,$H4359))=$C$8,IF($H4359="","",INDEX([1]NKC!$E$10:$E$5007,$H4359)),IF($H4359="","",INDEX([1]NKC!$D$10:$D$5007,$H4359)))</f>
        <v/>
      </c>
      <c r="E4359" s="49" t="str">
        <f ca="1">IF(IF($H4359="","",INDEX([1]NKC!$E$10:$E$5007,$H4359))=$C$8,"",IF($H4359="","",INDEX([1]NKC!$F$10:$F$5007,$H4359)))</f>
        <v/>
      </c>
      <c r="F4359" s="55" t="str">
        <f ca="1">IF(IF($H4359="","",INDEX([1]NKC!$D$10:$D$5007,$H4359))=$C$8,"",IF($H4359="","",INDEX([1]NKC!$F$10:$F$5007,$H4359)))</f>
        <v/>
      </c>
      <c r="G4359" s="50">
        <f ca="1">IF(SUM(E4359:F4359)=0,0,$G$11+SUM(E$12:$E4359)-SUM(F$12:$F4359))</f>
        <v>0</v>
      </c>
      <c r="H4359" s="51" t="str">
        <f ca="1">IF(IF(TYPE(MATCH($C$8,OFFSET([1]NKC!$D$10,H4358,0):'[1]NKC'!$D$5007,0)+H4358)=16,"",MATCH($C$8,OFFSET([1]NKC!$D$10,H4358,0):'[1]NKC'!$D$5007,0)+H4358)&lt;IF(TYPE(MATCH($C$8,OFFSET([1]NKC!$E$10,H4358,0):'[1]NKC'!$E$5007,0)+H4358)=16,"",MATCH($C$8,OFFSET([1]NKC!$E$10,H4358,0):'[1]NKC'!$E$5007,0)+H4358),IF(TYPE(MATCH($C$8,OFFSET([1]NKC!$D$10,H4358,0):'[1]NKC'!$D$5007,0)+H4358)=16,"",MATCH($C$8,OFFSET([1]NKC!$D$10,H4358,0):'[1]NKC'!$D$5007,0)+H4358),IF(TYPE(MATCH($C$8,OFFSET([1]NKC!$E$10,H4358,0):'[1]NKC'!$E$5007,0)+H4358)=16,"",MATCH($C$8,OFFSET([1]NKC!$E$10,H4358,0):'[1]NKC'!$E$5007,0)+H4358))</f>
        <v/>
      </c>
    </row>
    <row r="4360" spans="1:8" s="52" customFormat="1" ht="14.25" hidden="1">
      <c r="A4360" s="45" t="str">
        <f ca="1">IF($H4360="","",INDEX([1]NKC!$A$10:$A$5007,$H4360))</f>
        <v/>
      </c>
      <c r="B4360" s="46" t="str">
        <f ca="1">IF($H4360="","",INDEX([1]NKC!$B$10:$B$5007,$H4360))</f>
        <v/>
      </c>
      <c r="C4360" s="47" t="str">
        <f ca="1">IF($H4360="","",INDEX([1]NKC!$C$10:$C$5007,$H4360))</f>
        <v/>
      </c>
      <c r="D4360" s="48" t="str">
        <f ca="1">IF(IF($H4360="","",INDEX([1]NKC!$D$10:$D$5007,$H4360))=$C$8,IF($H4360="","",INDEX([1]NKC!$E$10:$E$5007,$H4360)),IF($H4360="","",INDEX([1]NKC!$D$10:$D$5007,$H4360)))</f>
        <v/>
      </c>
      <c r="E4360" s="49" t="str">
        <f ca="1">IF(IF($H4360="","",INDEX([1]NKC!$E$10:$E$5007,$H4360))=$C$8,"",IF($H4360="","",INDEX([1]NKC!$F$10:$F$5007,$H4360)))</f>
        <v/>
      </c>
      <c r="F4360" s="55" t="str">
        <f ca="1">IF(IF($H4360="","",INDEX([1]NKC!$D$10:$D$5007,$H4360))=$C$8,"",IF($H4360="","",INDEX([1]NKC!$F$10:$F$5007,$H4360)))</f>
        <v/>
      </c>
      <c r="G4360" s="50">
        <f ca="1">IF(SUM(E4360:F4360)=0,0,$G$11+SUM(E$12:$E4360)-SUM(F$12:$F4360))</f>
        <v>0</v>
      </c>
      <c r="H4360" s="51" t="str">
        <f ca="1">IF(IF(TYPE(MATCH($C$8,OFFSET([1]NKC!$D$10,H4359,0):'[1]NKC'!$D$5007,0)+H4359)=16,"",MATCH($C$8,OFFSET([1]NKC!$D$10,H4359,0):'[1]NKC'!$D$5007,0)+H4359)&lt;IF(TYPE(MATCH($C$8,OFFSET([1]NKC!$E$10,H4359,0):'[1]NKC'!$E$5007,0)+H4359)=16,"",MATCH($C$8,OFFSET([1]NKC!$E$10,H4359,0):'[1]NKC'!$E$5007,0)+H4359),IF(TYPE(MATCH($C$8,OFFSET([1]NKC!$D$10,H4359,0):'[1]NKC'!$D$5007,0)+H4359)=16,"",MATCH($C$8,OFFSET([1]NKC!$D$10,H4359,0):'[1]NKC'!$D$5007,0)+H4359),IF(TYPE(MATCH($C$8,OFFSET([1]NKC!$E$10,H4359,0):'[1]NKC'!$E$5007,0)+H4359)=16,"",MATCH($C$8,OFFSET([1]NKC!$E$10,H4359,0):'[1]NKC'!$E$5007,0)+H4359))</f>
        <v/>
      </c>
    </row>
    <row r="4361" spans="1:8" s="52" customFormat="1" ht="14.25" hidden="1">
      <c r="A4361" s="45" t="str">
        <f ca="1">IF($H4361="","",INDEX([1]NKC!$A$10:$A$5007,$H4361))</f>
        <v/>
      </c>
      <c r="B4361" s="46" t="str">
        <f ca="1">IF($H4361="","",INDEX([1]NKC!$B$10:$B$5007,$H4361))</f>
        <v/>
      </c>
      <c r="C4361" s="47" t="str">
        <f ca="1">IF($H4361="","",INDEX([1]NKC!$C$10:$C$5007,$H4361))</f>
        <v/>
      </c>
      <c r="D4361" s="48" t="str">
        <f ca="1">IF(IF($H4361="","",INDEX([1]NKC!$D$10:$D$5007,$H4361))=$C$8,IF($H4361="","",INDEX([1]NKC!$E$10:$E$5007,$H4361)),IF($H4361="","",INDEX([1]NKC!$D$10:$D$5007,$H4361)))</f>
        <v/>
      </c>
      <c r="E4361" s="49" t="str">
        <f ca="1">IF(IF($H4361="","",INDEX([1]NKC!$E$10:$E$5007,$H4361))=$C$8,"",IF($H4361="","",INDEX([1]NKC!$F$10:$F$5007,$H4361)))</f>
        <v/>
      </c>
      <c r="F4361" s="55" t="str">
        <f ca="1">IF(IF($H4361="","",INDEX([1]NKC!$D$10:$D$5007,$H4361))=$C$8,"",IF($H4361="","",INDEX([1]NKC!$F$10:$F$5007,$H4361)))</f>
        <v/>
      </c>
      <c r="G4361" s="50">
        <f ca="1">IF(SUM(E4361:F4361)=0,0,$G$11+SUM(E$12:$E4361)-SUM(F$12:$F4361))</f>
        <v>0</v>
      </c>
      <c r="H4361" s="51" t="str">
        <f ca="1">IF(IF(TYPE(MATCH($C$8,OFFSET([1]NKC!$D$10,H4360,0):'[1]NKC'!$D$5007,0)+H4360)=16,"",MATCH($C$8,OFFSET([1]NKC!$D$10,H4360,0):'[1]NKC'!$D$5007,0)+H4360)&lt;IF(TYPE(MATCH($C$8,OFFSET([1]NKC!$E$10,H4360,0):'[1]NKC'!$E$5007,0)+H4360)=16,"",MATCH($C$8,OFFSET([1]NKC!$E$10,H4360,0):'[1]NKC'!$E$5007,0)+H4360),IF(TYPE(MATCH($C$8,OFFSET([1]NKC!$D$10,H4360,0):'[1]NKC'!$D$5007,0)+H4360)=16,"",MATCH($C$8,OFFSET([1]NKC!$D$10,H4360,0):'[1]NKC'!$D$5007,0)+H4360),IF(TYPE(MATCH($C$8,OFFSET([1]NKC!$E$10,H4360,0):'[1]NKC'!$E$5007,0)+H4360)=16,"",MATCH($C$8,OFFSET([1]NKC!$E$10,H4360,0):'[1]NKC'!$E$5007,0)+H4360))</f>
        <v/>
      </c>
    </row>
    <row r="4362" spans="1:8" s="52" customFormat="1" ht="14.25" hidden="1">
      <c r="A4362" s="45" t="str">
        <f ca="1">IF($H4362="","",INDEX([1]NKC!$A$10:$A$5007,$H4362))</f>
        <v/>
      </c>
      <c r="B4362" s="46" t="str">
        <f ca="1">IF($H4362="","",INDEX([1]NKC!$B$10:$B$5007,$H4362))</f>
        <v/>
      </c>
      <c r="C4362" s="47" t="str">
        <f ca="1">IF($H4362="","",INDEX([1]NKC!$C$10:$C$5007,$H4362))</f>
        <v/>
      </c>
      <c r="D4362" s="48" t="str">
        <f ca="1">IF(IF($H4362="","",INDEX([1]NKC!$D$10:$D$5007,$H4362))=$C$8,IF($H4362="","",INDEX([1]NKC!$E$10:$E$5007,$H4362)),IF($H4362="","",INDEX([1]NKC!$D$10:$D$5007,$H4362)))</f>
        <v/>
      </c>
      <c r="E4362" s="49" t="str">
        <f ca="1">IF(IF($H4362="","",INDEX([1]NKC!$E$10:$E$5007,$H4362))=$C$8,"",IF($H4362="","",INDEX([1]NKC!$F$10:$F$5007,$H4362)))</f>
        <v/>
      </c>
      <c r="F4362" s="55" t="str">
        <f ca="1">IF(IF($H4362="","",INDEX([1]NKC!$D$10:$D$5007,$H4362))=$C$8,"",IF($H4362="","",INDEX([1]NKC!$F$10:$F$5007,$H4362)))</f>
        <v/>
      </c>
      <c r="G4362" s="50">
        <f ca="1">IF(SUM(E4362:F4362)=0,0,$G$11+SUM(E$12:$E4362)-SUM(F$12:$F4362))</f>
        <v>0</v>
      </c>
      <c r="H4362" s="51" t="str">
        <f ca="1">IF(IF(TYPE(MATCH($C$8,OFFSET([1]NKC!$D$10,H4361,0):'[1]NKC'!$D$5007,0)+H4361)=16,"",MATCH($C$8,OFFSET([1]NKC!$D$10,H4361,0):'[1]NKC'!$D$5007,0)+H4361)&lt;IF(TYPE(MATCH($C$8,OFFSET([1]NKC!$E$10,H4361,0):'[1]NKC'!$E$5007,0)+H4361)=16,"",MATCH($C$8,OFFSET([1]NKC!$E$10,H4361,0):'[1]NKC'!$E$5007,0)+H4361),IF(TYPE(MATCH($C$8,OFFSET([1]NKC!$D$10,H4361,0):'[1]NKC'!$D$5007,0)+H4361)=16,"",MATCH($C$8,OFFSET([1]NKC!$D$10,H4361,0):'[1]NKC'!$D$5007,0)+H4361),IF(TYPE(MATCH($C$8,OFFSET([1]NKC!$E$10,H4361,0):'[1]NKC'!$E$5007,0)+H4361)=16,"",MATCH($C$8,OFFSET([1]NKC!$E$10,H4361,0):'[1]NKC'!$E$5007,0)+H4361))</f>
        <v/>
      </c>
    </row>
    <row r="4363" spans="1:8" s="52" customFormat="1" ht="14.25" hidden="1">
      <c r="A4363" s="45" t="str">
        <f ca="1">IF($H4363="","",INDEX([1]NKC!$A$10:$A$5007,$H4363))</f>
        <v/>
      </c>
      <c r="B4363" s="46" t="str">
        <f ca="1">IF($H4363="","",INDEX([1]NKC!$B$10:$B$5007,$H4363))</f>
        <v/>
      </c>
      <c r="C4363" s="47" t="str">
        <f ca="1">IF($H4363="","",INDEX([1]NKC!$C$10:$C$5007,$H4363))</f>
        <v/>
      </c>
      <c r="D4363" s="48" t="str">
        <f ca="1">IF(IF($H4363="","",INDEX([1]NKC!$D$10:$D$5007,$H4363))=$C$8,IF($H4363="","",INDEX([1]NKC!$E$10:$E$5007,$H4363)),IF($H4363="","",INDEX([1]NKC!$D$10:$D$5007,$H4363)))</f>
        <v/>
      </c>
      <c r="E4363" s="49" t="str">
        <f ca="1">IF(IF($H4363="","",INDEX([1]NKC!$E$10:$E$5007,$H4363))=$C$8,"",IF($H4363="","",INDEX([1]NKC!$F$10:$F$5007,$H4363)))</f>
        <v/>
      </c>
      <c r="F4363" s="55" t="str">
        <f ca="1">IF(IF($H4363="","",INDEX([1]NKC!$D$10:$D$5007,$H4363))=$C$8,"",IF($H4363="","",INDEX([1]NKC!$F$10:$F$5007,$H4363)))</f>
        <v/>
      </c>
      <c r="G4363" s="50">
        <f ca="1">IF(SUM(E4363:F4363)=0,0,$G$11+SUM(E$12:$E4363)-SUM(F$12:$F4363))</f>
        <v>0</v>
      </c>
      <c r="H4363" s="51" t="str">
        <f ca="1">IF(IF(TYPE(MATCH($C$8,OFFSET([1]NKC!$D$10,H4362,0):'[1]NKC'!$D$5007,0)+H4362)=16,"",MATCH($C$8,OFFSET([1]NKC!$D$10,H4362,0):'[1]NKC'!$D$5007,0)+H4362)&lt;IF(TYPE(MATCH($C$8,OFFSET([1]NKC!$E$10,H4362,0):'[1]NKC'!$E$5007,0)+H4362)=16,"",MATCH($C$8,OFFSET([1]NKC!$E$10,H4362,0):'[1]NKC'!$E$5007,0)+H4362),IF(TYPE(MATCH($C$8,OFFSET([1]NKC!$D$10,H4362,0):'[1]NKC'!$D$5007,0)+H4362)=16,"",MATCH($C$8,OFFSET([1]NKC!$D$10,H4362,0):'[1]NKC'!$D$5007,0)+H4362),IF(TYPE(MATCH($C$8,OFFSET([1]NKC!$E$10,H4362,0):'[1]NKC'!$E$5007,0)+H4362)=16,"",MATCH($C$8,OFFSET([1]NKC!$E$10,H4362,0):'[1]NKC'!$E$5007,0)+H4362))</f>
        <v/>
      </c>
    </row>
    <row r="4364" spans="1:8" s="52" customFormat="1" ht="14.25" hidden="1">
      <c r="A4364" s="45" t="str">
        <f ca="1">IF($H4364="","",INDEX([1]NKC!$A$10:$A$5007,$H4364))</f>
        <v/>
      </c>
      <c r="B4364" s="46" t="str">
        <f ca="1">IF($H4364="","",INDEX([1]NKC!$B$10:$B$5007,$H4364))</f>
        <v/>
      </c>
      <c r="C4364" s="47" t="str">
        <f ca="1">IF($H4364="","",INDEX([1]NKC!$C$10:$C$5007,$H4364))</f>
        <v/>
      </c>
      <c r="D4364" s="48" t="str">
        <f ca="1">IF(IF($H4364="","",INDEX([1]NKC!$D$10:$D$5007,$H4364))=$C$8,IF($H4364="","",INDEX([1]NKC!$E$10:$E$5007,$H4364)),IF($H4364="","",INDEX([1]NKC!$D$10:$D$5007,$H4364)))</f>
        <v/>
      </c>
      <c r="E4364" s="49" t="str">
        <f ca="1">IF(IF($H4364="","",INDEX([1]NKC!$E$10:$E$5007,$H4364))=$C$8,"",IF($H4364="","",INDEX([1]NKC!$F$10:$F$5007,$H4364)))</f>
        <v/>
      </c>
      <c r="F4364" s="55" t="str">
        <f ca="1">IF(IF($H4364="","",INDEX([1]NKC!$D$10:$D$5007,$H4364))=$C$8,"",IF($H4364="","",INDEX([1]NKC!$F$10:$F$5007,$H4364)))</f>
        <v/>
      </c>
      <c r="G4364" s="50">
        <f ca="1">IF(SUM(E4364:F4364)=0,0,$G$11+SUM(E$12:$E4364)-SUM(F$12:$F4364))</f>
        <v>0</v>
      </c>
      <c r="H4364" s="51" t="str">
        <f ca="1">IF(IF(TYPE(MATCH($C$8,OFFSET([1]NKC!$D$10,H4363,0):'[1]NKC'!$D$5007,0)+H4363)=16,"",MATCH($C$8,OFFSET([1]NKC!$D$10,H4363,0):'[1]NKC'!$D$5007,0)+H4363)&lt;IF(TYPE(MATCH($C$8,OFFSET([1]NKC!$E$10,H4363,0):'[1]NKC'!$E$5007,0)+H4363)=16,"",MATCH($C$8,OFFSET([1]NKC!$E$10,H4363,0):'[1]NKC'!$E$5007,0)+H4363),IF(TYPE(MATCH($C$8,OFFSET([1]NKC!$D$10,H4363,0):'[1]NKC'!$D$5007,0)+H4363)=16,"",MATCH($C$8,OFFSET([1]NKC!$D$10,H4363,0):'[1]NKC'!$D$5007,0)+H4363),IF(TYPE(MATCH($C$8,OFFSET([1]NKC!$E$10,H4363,0):'[1]NKC'!$E$5007,0)+H4363)=16,"",MATCH($C$8,OFFSET([1]NKC!$E$10,H4363,0):'[1]NKC'!$E$5007,0)+H4363))</f>
        <v/>
      </c>
    </row>
    <row r="4365" spans="1:8" s="52" customFormat="1" ht="14.25" hidden="1">
      <c r="A4365" s="45" t="str">
        <f ca="1">IF($H4365="","",INDEX([1]NKC!$A$10:$A$5007,$H4365))</f>
        <v/>
      </c>
      <c r="B4365" s="46" t="str">
        <f ca="1">IF($H4365="","",INDEX([1]NKC!$B$10:$B$5007,$H4365))</f>
        <v/>
      </c>
      <c r="C4365" s="47" t="str">
        <f ca="1">IF($H4365="","",INDEX([1]NKC!$C$10:$C$5007,$H4365))</f>
        <v/>
      </c>
      <c r="D4365" s="48" t="str">
        <f ca="1">IF(IF($H4365="","",INDEX([1]NKC!$D$10:$D$5007,$H4365))=$C$8,IF($H4365="","",INDEX([1]NKC!$E$10:$E$5007,$H4365)),IF($H4365="","",INDEX([1]NKC!$D$10:$D$5007,$H4365)))</f>
        <v/>
      </c>
      <c r="E4365" s="49" t="str">
        <f ca="1">IF(IF($H4365="","",INDEX([1]NKC!$E$10:$E$5007,$H4365))=$C$8,"",IF($H4365="","",INDEX([1]NKC!$F$10:$F$5007,$H4365)))</f>
        <v/>
      </c>
      <c r="F4365" s="55" t="str">
        <f ca="1">IF(IF($H4365="","",INDEX([1]NKC!$D$10:$D$5007,$H4365))=$C$8,"",IF($H4365="","",INDEX([1]NKC!$F$10:$F$5007,$H4365)))</f>
        <v/>
      </c>
      <c r="G4365" s="50">
        <f ca="1">IF(SUM(E4365:F4365)=0,0,$G$11+SUM(E$12:$E4365)-SUM(F$12:$F4365))</f>
        <v>0</v>
      </c>
      <c r="H4365" s="51" t="str">
        <f ca="1">IF(IF(TYPE(MATCH($C$8,OFFSET([1]NKC!$D$10,H4364,0):'[1]NKC'!$D$5007,0)+H4364)=16,"",MATCH($C$8,OFFSET([1]NKC!$D$10,H4364,0):'[1]NKC'!$D$5007,0)+H4364)&lt;IF(TYPE(MATCH($C$8,OFFSET([1]NKC!$E$10,H4364,0):'[1]NKC'!$E$5007,0)+H4364)=16,"",MATCH($C$8,OFFSET([1]NKC!$E$10,H4364,0):'[1]NKC'!$E$5007,0)+H4364),IF(TYPE(MATCH($C$8,OFFSET([1]NKC!$D$10,H4364,0):'[1]NKC'!$D$5007,0)+H4364)=16,"",MATCH($C$8,OFFSET([1]NKC!$D$10,H4364,0):'[1]NKC'!$D$5007,0)+H4364),IF(TYPE(MATCH($C$8,OFFSET([1]NKC!$E$10,H4364,0):'[1]NKC'!$E$5007,0)+H4364)=16,"",MATCH($C$8,OFFSET([1]NKC!$E$10,H4364,0):'[1]NKC'!$E$5007,0)+H4364))</f>
        <v/>
      </c>
    </row>
    <row r="4366" spans="1:8" s="52" customFormat="1" ht="14.25" hidden="1">
      <c r="A4366" s="45" t="str">
        <f ca="1">IF($H4366="","",INDEX([1]NKC!$A$10:$A$5007,$H4366))</f>
        <v/>
      </c>
      <c r="B4366" s="46" t="str">
        <f ca="1">IF($H4366="","",INDEX([1]NKC!$B$10:$B$5007,$H4366))</f>
        <v/>
      </c>
      <c r="C4366" s="47" t="str">
        <f ca="1">IF($H4366="","",INDEX([1]NKC!$C$10:$C$5007,$H4366))</f>
        <v/>
      </c>
      <c r="D4366" s="48" t="str">
        <f ca="1">IF(IF($H4366="","",INDEX([1]NKC!$D$10:$D$5007,$H4366))=$C$8,IF($H4366="","",INDEX([1]NKC!$E$10:$E$5007,$H4366)),IF($H4366="","",INDEX([1]NKC!$D$10:$D$5007,$H4366)))</f>
        <v/>
      </c>
      <c r="E4366" s="49" t="str">
        <f ca="1">IF(IF($H4366="","",INDEX([1]NKC!$E$10:$E$5007,$H4366))=$C$8,"",IF($H4366="","",INDEX([1]NKC!$F$10:$F$5007,$H4366)))</f>
        <v/>
      </c>
      <c r="F4366" s="55" t="str">
        <f ca="1">IF(IF($H4366="","",INDEX([1]NKC!$D$10:$D$5007,$H4366))=$C$8,"",IF($H4366="","",INDEX([1]NKC!$F$10:$F$5007,$H4366)))</f>
        <v/>
      </c>
      <c r="G4366" s="50">
        <f ca="1">IF(SUM(E4366:F4366)=0,0,$G$11+SUM(E$12:$E4366)-SUM(F$12:$F4366))</f>
        <v>0</v>
      </c>
      <c r="H4366" s="51" t="str">
        <f ca="1">IF(IF(TYPE(MATCH($C$8,OFFSET([1]NKC!$D$10,H4365,0):'[1]NKC'!$D$5007,0)+H4365)=16,"",MATCH($C$8,OFFSET([1]NKC!$D$10,H4365,0):'[1]NKC'!$D$5007,0)+H4365)&lt;IF(TYPE(MATCH($C$8,OFFSET([1]NKC!$E$10,H4365,0):'[1]NKC'!$E$5007,0)+H4365)=16,"",MATCH($C$8,OFFSET([1]NKC!$E$10,H4365,0):'[1]NKC'!$E$5007,0)+H4365),IF(TYPE(MATCH($C$8,OFFSET([1]NKC!$D$10,H4365,0):'[1]NKC'!$D$5007,0)+H4365)=16,"",MATCH($C$8,OFFSET([1]NKC!$D$10,H4365,0):'[1]NKC'!$D$5007,0)+H4365),IF(TYPE(MATCH($C$8,OFFSET([1]NKC!$E$10,H4365,0):'[1]NKC'!$E$5007,0)+H4365)=16,"",MATCH($C$8,OFFSET([1]NKC!$E$10,H4365,0):'[1]NKC'!$E$5007,0)+H4365))</f>
        <v/>
      </c>
    </row>
    <row r="4367" spans="1:8" s="52" customFormat="1" ht="14.25" hidden="1">
      <c r="A4367" s="45" t="str">
        <f ca="1">IF($H4367="","",INDEX([1]NKC!$A$10:$A$5007,$H4367))</f>
        <v/>
      </c>
      <c r="B4367" s="46" t="str">
        <f ca="1">IF($H4367="","",INDEX([1]NKC!$B$10:$B$5007,$H4367))</f>
        <v/>
      </c>
      <c r="C4367" s="47" t="str">
        <f ca="1">IF($H4367="","",INDEX([1]NKC!$C$10:$C$5007,$H4367))</f>
        <v/>
      </c>
      <c r="D4367" s="48" t="str">
        <f ca="1">IF(IF($H4367="","",INDEX([1]NKC!$D$10:$D$5007,$H4367))=$C$8,IF($H4367="","",INDEX([1]NKC!$E$10:$E$5007,$H4367)),IF($H4367="","",INDEX([1]NKC!$D$10:$D$5007,$H4367)))</f>
        <v/>
      </c>
      <c r="E4367" s="49" t="str">
        <f ca="1">IF(IF($H4367="","",INDEX([1]NKC!$E$10:$E$5007,$H4367))=$C$8,"",IF($H4367="","",INDEX([1]NKC!$F$10:$F$5007,$H4367)))</f>
        <v/>
      </c>
      <c r="F4367" s="55" t="str">
        <f ca="1">IF(IF($H4367="","",INDEX([1]NKC!$D$10:$D$5007,$H4367))=$C$8,"",IF($H4367="","",INDEX([1]NKC!$F$10:$F$5007,$H4367)))</f>
        <v/>
      </c>
      <c r="G4367" s="50">
        <f ca="1">IF(SUM(E4367:F4367)=0,0,$G$11+SUM(E$12:$E4367)-SUM(F$12:$F4367))</f>
        <v>0</v>
      </c>
      <c r="H4367" s="51" t="str">
        <f ca="1">IF(IF(TYPE(MATCH($C$8,OFFSET([1]NKC!$D$10,H4366,0):'[1]NKC'!$D$5007,0)+H4366)=16,"",MATCH($C$8,OFFSET([1]NKC!$D$10,H4366,0):'[1]NKC'!$D$5007,0)+H4366)&lt;IF(TYPE(MATCH($C$8,OFFSET([1]NKC!$E$10,H4366,0):'[1]NKC'!$E$5007,0)+H4366)=16,"",MATCH($C$8,OFFSET([1]NKC!$E$10,H4366,0):'[1]NKC'!$E$5007,0)+H4366),IF(TYPE(MATCH($C$8,OFFSET([1]NKC!$D$10,H4366,0):'[1]NKC'!$D$5007,0)+H4366)=16,"",MATCH($C$8,OFFSET([1]NKC!$D$10,H4366,0):'[1]NKC'!$D$5007,0)+H4366),IF(TYPE(MATCH($C$8,OFFSET([1]NKC!$E$10,H4366,0):'[1]NKC'!$E$5007,0)+H4366)=16,"",MATCH($C$8,OFFSET([1]NKC!$E$10,H4366,0):'[1]NKC'!$E$5007,0)+H4366))</f>
        <v/>
      </c>
    </row>
    <row r="4368" spans="1:8" s="52" customFormat="1" ht="14.25" hidden="1">
      <c r="A4368" s="45" t="str">
        <f ca="1">IF($H4368="","",INDEX([1]NKC!$A$10:$A$5007,$H4368))</f>
        <v/>
      </c>
      <c r="B4368" s="46" t="str">
        <f ca="1">IF($H4368="","",INDEX([1]NKC!$B$10:$B$5007,$H4368))</f>
        <v/>
      </c>
      <c r="C4368" s="47" t="str">
        <f ca="1">IF($H4368="","",INDEX([1]NKC!$C$10:$C$5007,$H4368))</f>
        <v/>
      </c>
      <c r="D4368" s="48" t="str">
        <f ca="1">IF(IF($H4368="","",INDEX([1]NKC!$D$10:$D$5007,$H4368))=$C$8,IF($H4368="","",INDEX([1]NKC!$E$10:$E$5007,$H4368)),IF($H4368="","",INDEX([1]NKC!$D$10:$D$5007,$H4368)))</f>
        <v/>
      </c>
      <c r="E4368" s="49" t="str">
        <f ca="1">IF(IF($H4368="","",INDEX([1]NKC!$E$10:$E$5007,$H4368))=$C$8,"",IF($H4368="","",INDEX([1]NKC!$F$10:$F$5007,$H4368)))</f>
        <v/>
      </c>
      <c r="F4368" s="55" t="str">
        <f ca="1">IF(IF($H4368="","",INDEX([1]NKC!$D$10:$D$5007,$H4368))=$C$8,"",IF($H4368="","",INDEX([1]NKC!$F$10:$F$5007,$H4368)))</f>
        <v/>
      </c>
      <c r="G4368" s="50">
        <f ca="1">IF(SUM(E4368:F4368)=0,0,$G$11+SUM(E$12:$E4368)-SUM(F$12:$F4368))</f>
        <v>0</v>
      </c>
      <c r="H4368" s="51" t="str">
        <f ca="1">IF(IF(TYPE(MATCH($C$8,OFFSET([1]NKC!$D$10,H4367,0):'[1]NKC'!$D$5007,0)+H4367)=16,"",MATCH($C$8,OFFSET([1]NKC!$D$10,H4367,0):'[1]NKC'!$D$5007,0)+H4367)&lt;IF(TYPE(MATCH($C$8,OFFSET([1]NKC!$E$10,H4367,0):'[1]NKC'!$E$5007,0)+H4367)=16,"",MATCH($C$8,OFFSET([1]NKC!$E$10,H4367,0):'[1]NKC'!$E$5007,0)+H4367),IF(TYPE(MATCH($C$8,OFFSET([1]NKC!$D$10,H4367,0):'[1]NKC'!$D$5007,0)+H4367)=16,"",MATCH($C$8,OFFSET([1]NKC!$D$10,H4367,0):'[1]NKC'!$D$5007,0)+H4367),IF(TYPE(MATCH($C$8,OFFSET([1]NKC!$E$10,H4367,0):'[1]NKC'!$E$5007,0)+H4367)=16,"",MATCH($C$8,OFFSET([1]NKC!$E$10,H4367,0):'[1]NKC'!$E$5007,0)+H4367))</f>
        <v/>
      </c>
    </row>
    <row r="4369" spans="1:8" s="52" customFormat="1" ht="14.25" hidden="1">
      <c r="A4369" s="45" t="str">
        <f ca="1">IF($H4369="","",INDEX([1]NKC!$A$10:$A$5007,$H4369))</f>
        <v/>
      </c>
      <c r="B4369" s="46" t="str">
        <f ca="1">IF($H4369="","",INDEX([1]NKC!$B$10:$B$5007,$H4369))</f>
        <v/>
      </c>
      <c r="C4369" s="47" t="str">
        <f ca="1">IF($H4369="","",INDEX([1]NKC!$C$10:$C$5007,$H4369))</f>
        <v/>
      </c>
      <c r="D4369" s="48" t="str">
        <f ca="1">IF(IF($H4369="","",INDEX([1]NKC!$D$10:$D$5007,$H4369))=$C$8,IF($H4369="","",INDEX([1]NKC!$E$10:$E$5007,$H4369)),IF($H4369="","",INDEX([1]NKC!$D$10:$D$5007,$H4369)))</f>
        <v/>
      </c>
      <c r="E4369" s="49" t="str">
        <f ca="1">IF(IF($H4369="","",INDEX([1]NKC!$E$10:$E$5007,$H4369))=$C$8,"",IF($H4369="","",INDEX([1]NKC!$F$10:$F$5007,$H4369)))</f>
        <v/>
      </c>
      <c r="F4369" s="55" t="str">
        <f ca="1">IF(IF($H4369="","",INDEX([1]NKC!$D$10:$D$5007,$H4369))=$C$8,"",IF($H4369="","",INDEX([1]NKC!$F$10:$F$5007,$H4369)))</f>
        <v/>
      </c>
      <c r="G4369" s="50">
        <f ca="1">IF(SUM(E4369:F4369)=0,0,$G$11+SUM(E$12:$E4369)-SUM(F$12:$F4369))</f>
        <v>0</v>
      </c>
      <c r="H4369" s="51" t="str">
        <f ca="1">IF(IF(TYPE(MATCH($C$8,OFFSET([1]NKC!$D$10,H4368,0):'[1]NKC'!$D$5007,0)+H4368)=16,"",MATCH($C$8,OFFSET([1]NKC!$D$10,H4368,0):'[1]NKC'!$D$5007,0)+H4368)&lt;IF(TYPE(MATCH($C$8,OFFSET([1]NKC!$E$10,H4368,0):'[1]NKC'!$E$5007,0)+H4368)=16,"",MATCH($C$8,OFFSET([1]NKC!$E$10,H4368,0):'[1]NKC'!$E$5007,0)+H4368),IF(TYPE(MATCH($C$8,OFFSET([1]NKC!$D$10,H4368,0):'[1]NKC'!$D$5007,0)+H4368)=16,"",MATCH($C$8,OFFSET([1]NKC!$D$10,H4368,0):'[1]NKC'!$D$5007,0)+H4368),IF(TYPE(MATCH($C$8,OFFSET([1]NKC!$E$10,H4368,0):'[1]NKC'!$E$5007,0)+H4368)=16,"",MATCH($C$8,OFFSET([1]NKC!$E$10,H4368,0):'[1]NKC'!$E$5007,0)+H4368))</f>
        <v/>
      </c>
    </row>
    <row r="4370" spans="1:8" s="52" customFormat="1" ht="14.25" hidden="1">
      <c r="A4370" s="45" t="str">
        <f ca="1">IF($H4370="","",INDEX([1]NKC!$A$10:$A$5007,$H4370))</f>
        <v/>
      </c>
      <c r="B4370" s="46" t="str">
        <f ca="1">IF($H4370="","",INDEX([1]NKC!$B$10:$B$5007,$H4370))</f>
        <v/>
      </c>
      <c r="C4370" s="47" t="str">
        <f ca="1">IF($H4370="","",INDEX([1]NKC!$C$10:$C$5007,$H4370))</f>
        <v/>
      </c>
      <c r="D4370" s="48" t="str">
        <f ca="1">IF(IF($H4370="","",INDEX([1]NKC!$D$10:$D$5007,$H4370))=$C$8,IF($H4370="","",INDEX([1]NKC!$E$10:$E$5007,$H4370)),IF($H4370="","",INDEX([1]NKC!$D$10:$D$5007,$H4370)))</f>
        <v/>
      </c>
      <c r="E4370" s="49" t="str">
        <f ca="1">IF(IF($H4370="","",INDEX([1]NKC!$E$10:$E$5007,$H4370))=$C$8,"",IF($H4370="","",INDEX([1]NKC!$F$10:$F$5007,$H4370)))</f>
        <v/>
      </c>
      <c r="F4370" s="55" t="str">
        <f ca="1">IF(IF($H4370="","",INDEX([1]NKC!$D$10:$D$5007,$H4370))=$C$8,"",IF($H4370="","",INDEX([1]NKC!$F$10:$F$5007,$H4370)))</f>
        <v/>
      </c>
      <c r="G4370" s="50">
        <f ca="1">IF(SUM(E4370:F4370)=0,0,$G$11+SUM(E$12:$E4370)-SUM(F$12:$F4370))</f>
        <v>0</v>
      </c>
      <c r="H4370" s="51" t="str">
        <f ca="1">IF(IF(TYPE(MATCH($C$8,OFFSET([1]NKC!$D$10,H4369,0):'[1]NKC'!$D$5007,0)+H4369)=16,"",MATCH($C$8,OFFSET([1]NKC!$D$10,H4369,0):'[1]NKC'!$D$5007,0)+H4369)&lt;IF(TYPE(MATCH($C$8,OFFSET([1]NKC!$E$10,H4369,0):'[1]NKC'!$E$5007,0)+H4369)=16,"",MATCH($C$8,OFFSET([1]NKC!$E$10,H4369,0):'[1]NKC'!$E$5007,0)+H4369),IF(TYPE(MATCH($C$8,OFFSET([1]NKC!$D$10,H4369,0):'[1]NKC'!$D$5007,0)+H4369)=16,"",MATCH($C$8,OFFSET([1]NKC!$D$10,H4369,0):'[1]NKC'!$D$5007,0)+H4369),IF(TYPE(MATCH($C$8,OFFSET([1]NKC!$E$10,H4369,0):'[1]NKC'!$E$5007,0)+H4369)=16,"",MATCH($C$8,OFFSET([1]NKC!$E$10,H4369,0):'[1]NKC'!$E$5007,0)+H4369))</f>
        <v/>
      </c>
    </row>
    <row r="4371" spans="1:8" s="52" customFormat="1" ht="14.25" hidden="1">
      <c r="A4371" s="45" t="str">
        <f ca="1">IF($H4371="","",INDEX([1]NKC!$A$10:$A$5007,$H4371))</f>
        <v/>
      </c>
      <c r="B4371" s="46" t="str">
        <f ca="1">IF($H4371="","",INDEX([1]NKC!$B$10:$B$5007,$H4371))</f>
        <v/>
      </c>
      <c r="C4371" s="47" t="str">
        <f ca="1">IF($H4371="","",INDEX([1]NKC!$C$10:$C$5007,$H4371))</f>
        <v/>
      </c>
      <c r="D4371" s="48" t="str">
        <f ca="1">IF(IF($H4371="","",INDEX([1]NKC!$D$10:$D$5007,$H4371))=$C$8,IF($H4371="","",INDEX([1]NKC!$E$10:$E$5007,$H4371)),IF($H4371="","",INDEX([1]NKC!$D$10:$D$5007,$H4371)))</f>
        <v/>
      </c>
      <c r="E4371" s="49" t="str">
        <f ca="1">IF(IF($H4371="","",INDEX([1]NKC!$E$10:$E$5007,$H4371))=$C$8,"",IF($H4371="","",INDEX([1]NKC!$F$10:$F$5007,$H4371)))</f>
        <v/>
      </c>
      <c r="F4371" s="55" t="str">
        <f ca="1">IF(IF($H4371="","",INDEX([1]NKC!$D$10:$D$5007,$H4371))=$C$8,"",IF($H4371="","",INDEX([1]NKC!$F$10:$F$5007,$H4371)))</f>
        <v/>
      </c>
      <c r="G4371" s="50">
        <f ca="1">IF(SUM(E4371:F4371)=0,0,$G$11+SUM(E$12:$E4371)-SUM(F$12:$F4371))</f>
        <v>0</v>
      </c>
      <c r="H4371" s="51" t="str">
        <f ca="1">IF(IF(TYPE(MATCH($C$8,OFFSET([1]NKC!$D$10,H4370,0):'[1]NKC'!$D$5007,0)+H4370)=16,"",MATCH($C$8,OFFSET([1]NKC!$D$10,H4370,0):'[1]NKC'!$D$5007,0)+H4370)&lt;IF(TYPE(MATCH($C$8,OFFSET([1]NKC!$E$10,H4370,0):'[1]NKC'!$E$5007,0)+H4370)=16,"",MATCH($C$8,OFFSET([1]NKC!$E$10,H4370,0):'[1]NKC'!$E$5007,0)+H4370),IF(TYPE(MATCH($C$8,OFFSET([1]NKC!$D$10,H4370,0):'[1]NKC'!$D$5007,0)+H4370)=16,"",MATCH($C$8,OFFSET([1]NKC!$D$10,H4370,0):'[1]NKC'!$D$5007,0)+H4370),IF(TYPE(MATCH($C$8,OFFSET([1]NKC!$E$10,H4370,0):'[1]NKC'!$E$5007,0)+H4370)=16,"",MATCH($C$8,OFFSET([1]NKC!$E$10,H4370,0):'[1]NKC'!$E$5007,0)+H4370))</f>
        <v/>
      </c>
    </row>
    <row r="4372" spans="1:8" s="52" customFormat="1" ht="14.25" hidden="1">
      <c r="A4372" s="45" t="str">
        <f ca="1">IF($H4372="","",INDEX([1]NKC!$A$10:$A$5007,$H4372))</f>
        <v/>
      </c>
      <c r="B4372" s="46" t="str">
        <f ca="1">IF($H4372="","",INDEX([1]NKC!$B$10:$B$5007,$H4372))</f>
        <v/>
      </c>
      <c r="C4372" s="47" t="str">
        <f ca="1">IF($H4372="","",INDEX([1]NKC!$C$10:$C$5007,$H4372))</f>
        <v/>
      </c>
      <c r="D4372" s="48" t="str">
        <f ca="1">IF(IF($H4372="","",INDEX([1]NKC!$D$10:$D$5007,$H4372))=$C$8,IF($H4372="","",INDEX([1]NKC!$E$10:$E$5007,$H4372)),IF($H4372="","",INDEX([1]NKC!$D$10:$D$5007,$H4372)))</f>
        <v/>
      </c>
      <c r="E4372" s="49" t="str">
        <f ca="1">IF(IF($H4372="","",INDEX([1]NKC!$E$10:$E$5007,$H4372))=$C$8,"",IF($H4372="","",INDEX([1]NKC!$F$10:$F$5007,$H4372)))</f>
        <v/>
      </c>
      <c r="F4372" s="55" t="str">
        <f ca="1">IF(IF($H4372="","",INDEX([1]NKC!$D$10:$D$5007,$H4372))=$C$8,"",IF($H4372="","",INDEX([1]NKC!$F$10:$F$5007,$H4372)))</f>
        <v/>
      </c>
      <c r="G4372" s="50">
        <f ca="1">IF(SUM(E4372:F4372)=0,0,$G$11+SUM(E$12:$E4372)-SUM(F$12:$F4372))</f>
        <v>0</v>
      </c>
      <c r="H4372" s="51" t="str">
        <f ca="1">IF(IF(TYPE(MATCH($C$8,OFFSET([1]NKC!$D$10,H4371,0):'[1]NKC'!$D$5007,0)+H4371)=16,"",MATCH($C$8,OFFSET([1]NKC!$D$10,H4371,0):'[1]NKC'!$D$5007,0)+H4371)&lt;IF(TYPE(MATCH($C$8,OFFSET([1]NKC!$E$10,H4371,0):'[1]NKC'!$E$5007,0)+H4371)=16,"",MATCH($C$8,OFFSET([1]NKC!$E$10,H4371,0):'[1]NKC'!$E$5007,0)+H4371),IF(TYPE(MATCH($C$8,OFFSET([1]NKC!$D$10,H4371,0):'[1]NKC'!$D$5007,0)+H4371)=16,"",MATCH($C$8,OFFSET([1]NKC!$D$10,H4371,0):'[1]NKC'!$D$5007,0)+H4371),IF(TYPE(MATCH($C$8,OFFSET([1]NKC!$E$10,H4371,0):'[1]NKC'!$E$5007,0)+H4371)=16,"",MATCH($C$8,OFFSET([1]NKC!$E$10,H4371,0):'[1]NKC'!$E$5007,0)+H4371))</f>
        <v/>
      </c>
    </row>
    <row r="4373" spans="1:8" s="52" customFormat="1" ht="14.25" hidden="1">
      <c r="A4373" s="45" t="str">
        <f ca="1">IF($H4373="","",INDEX([1]NKC!$A$10:$A$5007,$H4373))</f>
        <v/>
      </c>
      <c r="B4373" s="46" t="str">
        <f ca="1">IF($H4373="","",INDEX([1]NKC!$B$10:$B$5007,$H4373))</f>
        <v/>
      </c>
      <c r="C4373" s="47" t="str">
        <f ca="1">IF($H4373="","",INDEX([1]NKC!$C$10:$C$5007,$H4373))</f>
        <v/>
      </c>
      <c r="D4373" s="48" t="str">
        <f ca="1">IF(IF($H4373="","",INDEX([1]NKC!$D$10:$D$5007,$H4373))=$C$8,IF($H4373="","",INDEX([1]NKC!$E$10:$E$5007,$H4373)),IF($H4373="","",INDEX([1]NKC!$D$10:$D$5007,$H4373)))</f>
        <v/>
      </c>
      <c r="E4373" s="49" t="str">
        <f ca="1">IF(IF($H4373="","",INDEX([1]NKC!$E$10:$E$5007,$H4373))=$C$8,"",IF($H4373="","",INDEX([1]NKC!$F$10:$F$5007,$H4373)))</f>
        <v/>
      </c>
      <c r="F4373" s="55" t="str">
        <f ca="1">IF(IF($H4373="","",INDEX([1]NKC!$D$10:$D$5007,$H4373))=$C$8,"",IF($H4373="","",INDEX([1]NKC!$F$10:$F$5007,$H4373)))</f>
        <v/>
      </c>
      <c r="G4373" s="50">
        <f ca="1">IF(SUM(E4373:F4373)=0,0,$G$11+SUM(E$12:$E4373)-SUM(F$12:$F4373))</f>
        <v>0</v>
      </c>
      <c r="H4373" s="51" t="str">
        <f ca="1">IF(IF(TYPE(MATCH($C$8,OFFSET([1]NKC!$D$10,H4372,0):'[1]NKC'!$D$5007,0)+H4372)=16,"",MATCH($C$8,OFFSET([1]NKC!$D$10,H4372,0):'[1]NKC'!$D$5007,0)+H4372)&lt;IF(TYPE(MATCH($C$8,OFFSET([1]NKC!$E$10,H4372,0):'[1]NKC'!$E$5007,0)+H4372)=16,"",MATCH($C$8,OFFSET([1]NKC!$E$10,H4372,0):'[1]NKC'!$E$5007,0)+H4372),IF(TYPE(MATCH($C$8,OFFSET([1]NKC!$D$10,H4372,0):'[1]NKC'!$D$5007,0)+H4372)=16,"",MATCH($C$8,OFFSET([1]NKC!$D$10,H4372,0):'[1]NKC'!$D$5007,0)+H4372),IF(TYPE(MATCH($C$8,OFFSET([1]NKC!$E$10,H4372,0):'[1]NKC'!$E$5007,0)+H4372)=16,"",MATCH($C$8,OFFSET([1]NKC!$E$10,H4372,0):'[1]NKC'!$E$5007,0)+H4372))</f>
        <v/>
      </c>
    </row>
    <row r="4374" spans="1:8" s="52" customFormat="1" ht="14.25" hidden="1">
      <c r="A4374" s="45" t="str">
        <f ca="1">IF($H4374="","",INDEX([1]NKC!$A$10:$A$5007,$H4374))</f>
        <v/>
      </c>
      <c r="B4374" s="46" t="str">
        <f ca="1">IF($H4374="","",INDEX([1]NKC!$B$10:$B$5007,$H4374))</f>
        <v/>
      </c>
      <c r="C4374" s="47" t="str">
        <f ca="1">IF($H4374="","",INDEX([1]NKC!$C$10:$C$5007,$H4374))</f>
        <v/>
      </c>
      <c r="D4374" s="48" t="str">
        <f ca="1">IF(IF($H4374="","",INDEX([1]NKC!$D$10:$D$5007,$H4374))=$C$8,IF($H4374="","",INDEX([1]NKC!$E$10:$E$5007,$H4374)),IF($H4374="","",INDEX([1]NKC!$D$10:$D$5007,$H4374)))</f>
        <v/>
      </c>
      <c r="E4374" s="49" t="str">
        <f ca="1">IF(IF($H4374="","",INDEX([1]NKC!$E$10:$E$5007,$H4374))=$C$8,"",IF($H4374="","",INDEX([1]NKC!$F$10:$F$5007,$H4374)))</f>
        <v/>
      </c>
      <c r="F4374" s="55" t="str">
        <f ca="1">IF(IF($H4374="","",INDEX([1]NKC!$D$10:$D$5007,$H4374))=$C$8,"",IF($H4374="","",INDEX([1]NKC!$F$10:$F$5007,$H4374)))</f>
        <v/>
      </c>
      <c r="G4374" s="50">
        <f ca="1">IF(SUM(E4374:F4374)=0,0,$G$11+SUM(E$12:$E4374)-SUM(F$12:$F4374))</f>
        <v>0</v>
      </c>
      <c r="H4374" s="51" t="str">
        <f ca="1">IF(IF(TYPE(MATCH($C$8,OFFSET([1]NKC!$D$10,H4373,0):'[1]NKC'!$D$5007,0)+H4373)=16,"",MATCH($C$8,OFFSET([1]NKC!$D$10,H4373,0):'[1]NKC'!$D$5007,0)+H4373)&lt;IF(TYPE(MATCH($C$8,OFFSET([1]NKC!$E$10,H4373,0):'[1]NKC'!$E$5007,0)+H4373)=16,"",MATCH($C$8,OFFSET([1]NKC!$E$10,H4373,0):'[1]NKC'!$E$5007,0)+H4373),IF(TYPE(MATCH($C$8,OFFSET([1]NKC!$D$10,H4373,0):'[1]NKC'!$D$5007,0)+H4373)=16,"",MATCH($C$8,OFFSET([1]NKC!$D$10,H4373,0):'[1]NKC'!$D$5007,0)+H4373),IF(TYPE(MATCH($C$8,OFFSET([1]NKC!$E$10,H4373,0):'[1]NKC'!$E$5007,0)+H4373)=16,"",MATCH($C$8,OFFSET([1]NKC!$E$10,H4373,0):'[1]NKC'!$E$5007,0)+H4373))</f>
        <v/>
      </c>
    </row>
    <row r="4375" spans="1:8" s="52" customFormat="1" ht="14.25" hidden="1">
      <c r="A4375" s="45" t="str">
        <f ca="1">IF($H4375="","",INDEX([1]NKC!$A$10:$A$5007,$H4375))</f>
        <v/>
      </c>
      <c r="B4375" s="46" t="str">
        <f ca="1">IF($H4375="","",INDEX([1]NKC!$B$10:$B$5007,$H4375))</f>
        <v/>
      </c>
      <c r="C4375" s="47" t="str">
        <f ca="1">IF($H4375="","",INDEX([1]NKC!$C$10:$C$5007,$H4375))</f>
        <v/>
      </c>
      <c r="D4375" s="48" t="str">
        <f ca="1">IF(IF($H4375="","",INDEX([1]NKC!$D$10:$D$5007,$H4375))=$C$8,IF($H4375="","",INDEX([1]NKC!$E$10:$E$5007,$H4375)),IF($H4375="","",INDEX([1]NKC!$D$10:$D$5007,$H4375)))</f>
        <v/>
      </c>
      <c r="E4375" s="49" t="str">
        <f ca="1">IF(IF($H4375="","",INDEX([1]NKC!$E$10:$E$5007,$H4375))=$C$8,"",IF($H4375="","",INDEX([1]NKC!$F$10:$F$5007,$H4375)))</f>
        <v/>
      </c>
      <c r="F4375" s="55" t="str">
        <f ca="1">IF(IF($H4375="","",INDEX([1]NKC!$D$10:$D$5007,$H4375))=$C$8,"",IF($H4375="","",INDEX([1]NKC!$F$10:$F$5007,$H4375)))</f>
        <v/>
      </c>
      <c r="G4375" s="50">
        <f ca="1">IF(SUM(E4375:F4375)=0,0,$G$11+SUM(E$12:$E4375)-SUM(F$12:$F4375))</f>
        <v>0</v>
      </c>
      <c r="H4375" s="51" t="str">
        <f ca="1">IF(IF(TYPE(MATCH($C$8,OFFSET([1]NKC!$D$10,H4374,0):'[1]NKC'!$D$5007,0)+H4374)=16,"",MATCH($C$8,OFFSET([1]NKC!$D$10,H4374,0):'[1]NKC'!$D$5007,0)+H4374)&lt;IF(TYPE(MATCH($C$8,OFFSET([1]NKC!$E$10,H4374,0):'[1]NKC'!$E$5007,0)+H4374)=16,"",MATCH($C$8,OFFSET([1]NKC!$E$10,H4374,0):'[1]NKC'!$E$5007,0)+H4374),IF(TYPE(MATCH($C$8,OFFSET([1]NKC!$D$10,H4374,0):'[1]NKC'!$D$5007,0)+H4374)=16,"",MATCH($C$8,OFFSET([1]NKC!$D$10,H4374,0):'[1]NKC'!$D$5007,0)+H4374),IF(TYPE(MATCH($C$8,OFFSET([1]NKC!$E$10,H4374,0):'[1]NKC'!$E$5007,0)+H4374)=16,"",MATCH($C$8,OFFSET([1]NKC!$E$10,H4374,0):'[1]NKC'!$E$5007,0)+H4374))</f>
        <v/>
      </c>
    </row>
    <row r="4376" spans="1:8" s="52" customFormat="1" ht="14.25" hidden="1">
      <c r="A4376" s="45" t="str">
        <f ca="1">IF($H4376="","",INDEX([1]NKC!$A$10:$A$5007,$H4376))</f>
        <v/>
      </c>
      <c r="B4376" s="46" t="str">
        <f ca="1">IF($H4376="","",INDEX([1]NKC!$B$10:$B$5007,$H4376))</f>
        <v/>
      </c>
      <c r="C4376" s="47" t="str">
        <f ca="1">IF($H4376="","",INDEX([1]NKC!$C$10:$C$5007,$H4376))</f>
        <v/>
      </c>
      <c r="D4376" s="48" t="str">
        <f ca="1">IF(IF($H4376="","",INDEX([1]NKC!$D$10:$D$5007,$H4376))=$C$8,IF($H4376="","",INDEX([1]NKC!$E$10:$E$5007,$H4376)),IF($H4376="","",INDEX([1]NKC!$D$10:$D$5007,$H4376)))</f>
        <v/>
      </c>
      <c r="E4376" s="49" t="str">
        <f ca="1">IF(IF($H4376="","",INDEX([1]NKC!$E$10:$E$5007,$H4376))=$C$8,"",IF($H4376="","",INDEX([1]NKC!$F$10:$F$5007,$H4376)))</f>
        <v/>
      </c>
      <c r="F4376" s="55" t="str">
        <f ca="1">IF(IF($H4376="","",INDEX([1]NKC!$D$10:$D$5007,$H4376))=$C$8,"",IF($H4376="","",INDEX([1]NKC!$F$10:$F$5007,$H4376)))</f>
        <v/>
      </c>
      <c r="G4376" s="50">
        <f ca="1">IF(SUM(E4376:F4376)=0,0,$G$11+SUM(E$12:$E4376)-SUM(F$12:$F4376))</f>
        <v>0</v>
      </c>
      <c r="H4376" s="51" t="str">
        <f ca="1">IF(IF(TYPE(MATCH($C$8,OFFSET([1]NKC!$D$10,H4375,0):'[1]NKC'!$D$5007,0)+H4375)=16,"",MATCH($C$8,OFFSET([1]NKC!$D$10,H4375,0):'[1]NKC'!$D$5007,0)+H4375)&lt;IF(TYPE(MATCH($C$8,OFFSET([1]NKC!$E$10,H4375,0):'[1]NKC'!$E$5007,0)+H4375)=16,"",MATCH($C$8,OFFSET([1]NKC!$E$10,H4375,0):'[1]NKC'!$E$5007,0)+H4375),IF(TYPE(MATCH($C$8,OFFSET([1]NKC!$D$10,H4375,0):'[1]NKC'!$D$5007,0)+H4375)=16,"",MATCH($C$8,OFFSET([1]NKC!$D$10,H4375,0):'[1]NKC'!$D$5007,0)+H4375),IF(TYPE(MATCH($C$8,OFFSET([1]NKC!$E$10,H4375,0):'[1]NKC'!$E$5007,0)+H4375)=16,"",MATCH($C$8,OFFSET([1]NKC!$E$10,H4375,0):'[1]NKC'!$E$5007,0)+H4375))</f>
        <v/>
      </c>
    </row>
    <row r="4377" spans="1:8" s="52" customFormat="1" ht="14.25" hidden="1">
      <c r="A4377" s="45" t="str">
        <f ca="1">IF($H4377="","",INDEX([1]NKC!$A$10:$A$5007,$H4377))</f>
        <v/>
      </c>
      <c r="B4377" s="46" t="str">
        <f ca="1">IF($H4377="","",INDEX([1]NKC!$B$10:$B$5007,$H4377))</f>
        <v/>
      </c>
      <c r="C4377" s="47" t="str">
        <f ca="1">IF($H4377="","",INDEX([1]NKC!$C$10:$C$5007,$H4377))</f>
        <v/>
      </c>
      <c r="D4377" s="48" t="str">
        <f ca="1">IF(IF($H4377="","",INDEX([1]NKC!$D$10:$D$5007,$H4377))=$C$8,IF($H4377="","",INDEX([1]NKC!$E$10:$E$5007,$H4377)),IF($H4377="","",INDEX([1]NKC!$D$10:$D$5007,$H4377)))</f>
        <v/>
      </c>
      <c r="E4377" s="49" t="str">
        <f ca="1">IF(IF($H4377="","",INDEX([1]NKC!$E$10:$E$5007,$H4377))=$C$8,"",IF($H4377="","",INDEX([1]NKC!$F$10:$F$5007,$H4377)))</f>
        <v/>
      </c>
      <c r="F4377" s="55" t="str">
        <f ca="1">IF(IF($H4377="","",INDEX([1]NKC!$D$10:$D$5007,$H4377))=$C$8,"",IF($H4377="","",INDEX([1]NKC!$F$10:$F$5007,$H4377)))</f>
        <v/>
      </c>
      <c r="G4377" s="50">
        <f ca="1">IF(SUM(E4377:F4377)=0,0,$G$11+SUM(E$12:$E4377)-SUM(F$12:$F4377))</f>
        <v>0</v>
      </c>
      <c r="H4377" s="51" t="str">
        <f ca="1">IF(IF(TYPE(MATCH($C$8,OFFSET([1]NKC!$D$10,H4376,0):'[1]NKC'!$D$5007,0)+H4376)=16,"",MATCH($C$8,OFFSET([1]NKC!$D$10,H4376,0):'[1]NKC'!$D$5007,0)+H4376)&lt;IF(TYPE(MATCH($C$8,OFFSET([1]NKC!$E$10,H4376,0):'[1]NKC'!$E$5007,0)+H4376)=16,"",MATCH($C$8,OFFSET([1]NKC!$E$10,H4376,0):'[1]NKC'!$E$5007,0)+H4376),IF(TYPE(MATCH($C$8,OFFSET([1]NKC!$D$10,H4376,0):'[1]NKC'!$D$5007,0)+H4376)=16,"",MATCH($C$8,OFFSET([1]NKC!$D$10,H4376,0):'[1]NKC'!$D$5007,0)+H4376),IF(TYPE(MATCH($C$8,OFFSET([1]NKC!$E$10,H4376,0):'[1]NKC'!$E$5007,0)+H4376)=16,"",MATCH($C$8,OFFSET([1]NKC!$E$10,H4376,0):'[1]NKC'!$E$5007,0)+H4376))</f>
        <v/>
      </c>
    </row>
    <row r="4378" spans="1:8" s="52" customFormat="1" ht="14.25" hidden="1">
      <c r="A4378" s="45" t="str">
        <f ca="1">IF($H4378="","",INDEX([1]NKC!$A$10:$A$5007,$H4378))</f>
        <v/>
      </c>
      <c r="B4378" s="46" t="str">
        <f ca="1">IF($H4378="","",INDEX([1]NKC!$B$10:$B$5007,$H4378))</f>
        <v/>
      </c>
      <c r="C4378" s="47" t="str">
        <f ca="1">IF($H4378="","",INDEX([1]NKC!$C$10:$C$5007,$H4378))</f>
        <v/>
      </c>
      <c r="D4378" s="48" t="str">
        <f ca="1">IF(IF($H4378="","",INDEX([1]NKC!$D$10:$D$5007,$H4378))=$C$8,IF($H4378="","",INDEX([1]NKC!$E$10:$E$5007,$H4378)),IF($H4378="","",INDEX([1]NKC!$D$10:$D$5007,$H4378)))</f>
        <v/>
      </c>
      <c r="E4378" s="49" t="str">
        <f ca="1">IF(IF($H4378="","",INDEX([1]NKC!$E$10:$E$5007,$H4378))=$C$8,"",IF($H4378="","",INDEX([1]NKC!$F$10:$F$5007,$H4378)))</f>
        <v/>
      </c>
      <c r="F4378" s="55" t="str">
        <f ca="1">IF(IF($H4378="","",INDEX([1]NKC!$D$10:$D$5007,$H4378))=$C$8,"",IF($H4378="","",INDEX([1]NKC!$F$10:$F$5007,$H4378)))</f>
        <v/>
      </c>
      <c r="G4378" s="50">
        <f ca="1">IF(SUM(E4378:F4378)=0,0,$G$11+SUM(E$12:$E4378)-SUM(F$12:$F4378))</f>
        <v>0</v>
      </c>
      <c r="H4378" s="51" t="str">
        <f ca="1">IF(IF(TYPE(MATCH($C$8,OFFSET([1]NKC!$D$10,H4377,0):'[1]NKC'!$D$5007,0)+H4377)=16,"",MATCH($C$8,OFFSET([1]NKC!$D$10,H4377,0):'[1]NKC'!$D$5007,0)+H4377)&lt;IF(TYPE(MATCH($C$8,OFFSET([1]NKC!$E$10,H4377,0):'[1]NKC'!$E$5007,0)+H4377)=16,"",MATCH($C$8,OFFSET([1]NKC!$E$10,H4377,0):'[1]NKC'!$E$5007,0)+H4377),IF(TYPE(MATCH($C$8,OFFSET([1]NKC!$D$10,H4377,0):'[1]NKC'!$D$5007,0)+H4377)=16,"",MATCH($C$8,OFFSET([1]NKC!$D$10,H4377,0):'[1]NKC'!$D$5007,0)+H4377),IF(TYPE(MATCH($C$8,OFFSET([1]NKC!$E$10,H4377,0):'[1]NKC'!$E$5007,0)+H4377)=16,"",MATCH($C$8,OFFSET([1]NKC!$E$10,H4377,0):'[1]NKC'!$E$5007,0)+H4377))</f>
        <v/>
      </c>
    </row>
    <row r="4379" spans="1:8" s="52" customFormat="1" ht="14.25" hidden="1">
      <c r="A4379" s="45" t="str">
        <f ca="1">IF($H4379="","",INDEX([1]NKC!$A$10:$A$5007,$H4379))</f>
        <v/>
      </c>
      <c r="B4379" s="46" t="str">
        <f ca="1">IF($H4379="","",INDEX([1]NKC!$B$10:$B$5007,$H4379))</f>
        <v/>
      </c>
      <c r="C4379" s="47" t="str">
        <f ca="1">IF($H4379="","",INDEX([1]NKC!$C$10:$C$5007,$H4379))</f>
        <v/>
      </c>
      <c r="D4379" s="48" t="str">
        <f ca="1">IF(IF($H4379="","",INDEX([1]NKC!$D$10:$D$5007,$H4379))=$C$8,IF($H4379="","",INDEX([1]NKC!$E$10:$E$5007,$H4379)),IF($H4379="","",INDEX([1]NKC!$D$10:$D$5007,$H4379)))</f>
        <v/>
      </c>
      <c r="E4379" s="49" t="str">
        <f ca="1">IF(IF($H4379="","",INDEX([1]NKC!$E$10:$E$5007,$H4379))=$C$8,"",IF($H4379="","",INDEX([1]NKC!$F$10:$F$5007,$H4379)))</f>
        <v/>
      </c>
      <c r="F4379" s="55" t="str">
        <f ca="1">IF(IF($H4379="","",INDEX([1]NKC!$D$10:$D$5007,$H4379))=$C$8,"",IF($H4379="","",INDEX([1]NKC!$F$10:$F$5007,$H4379)))</f>
        <v/>
      </c>
      <c r="G4379" s="50">
        <f ca="1">IF(SUM(E4379:F4379)=0,0,$G$11+SUM(E$12:$E4379)-SUM(F$12:$F4379))</f>
        <v>0</v>
      </c>
      <c r="H4379" s="51" t="str">
        <f ca="1">IF(IF(TYPE(MATCH($C$8,OFFSET([1]NKC!$D$10,H4378,0):'[1]NKC'!$D$5007,0)+H4378)=16,"",MATCH($C$8,OFFSET([1]NKC!$D$10,H4378,0):'[1]NKC'!$D$5007,0)+H4378)&lt;IF(TYPE(MATCH($C$8,OFFSET([1]NKC!$E$10,H4378,0):'[1]NKC'!$E$5007,0)+H4378)=16,"",MATCH($C$8,OFFSET([1]NKC!$E$10,H4378,0):'[1]NKC'!$E$5007,0)+H4378),IF(TYPE(MATCH($C$8,OFFSET([1]NKC!$D$10,H4378,0):'[1]NKC'!$D$5007,0)+H4378)=16,"",MATCH($C$8,OFFSET([1]NKC!$D$10,H4378,0):'[1]NKC'!$D$5007,0)+H4378),IF(TYPE(MATCH($C$8,OFFSET([1]NKC!$E$10,H4378,0):'[1]NKC'!$E$5007,0)+H4378)=16,"",MATCH($C$8,OFFSET([1]NKC!$E$10,H4378,0):'[1]NKC'!$E$5007,0)+H4378))</f>
        <v/>
      </c>
    </row>
    <row r="4380" spans="1:8" s="52" customFormat="1" ht="14.25" hidden="1">
      <c r="A4380" s="45" t="str">
        <f ca="1">IF($H4380="","",INDEX([1]NKC!$A$10:$A$5007,$H4380))</f>
        <v/>
      </c>
      <c r="B4380" s="46" t="str">
        <f ca="1">IF($H4380="","",INDEX([1]NKC!$B$10:$B$5007,$H4380))</f>
        <v/>
      </c>
      <c r="C4380" s="47" t="str">
        <f ca="1">IF($H4380="","",INDEX([1]NKC!$C$10:$C$5007,$H4380))</f>
        <v/>
      </c>
      <c r="D4380" s="48" t="str">
        <f ca="1">IF(IF($H4380="","",INDEX([1]NKC!$D$10:$D$5007,$H4380))=$C$8,IF($H4380="","",INDEX([1]NKC!$E$10:$E$5007,$H4380)),IF($H4380="","",INDEX([1]NKC!$D$10:$D$5007,$H4380)))</f>
        <v/>
      </c>
      <c r="E4380" s="49" t="str">
        <f ca="1">IF(IF($H4380="","",INDEX([1]NKC!$E$10:$E$5007,$H4380))=$C$8,"",IF($H4380="","",INDEX([1]NKC!$F$10:$F$5007,$H4380)))</f>
        <v/>
      </c>
      <c r="F4380" s="55" t="str">
        <f ca="1">IF(IF($H4380="","",INDEX([1]NKC!$D$10:$D$5007,$H4380))=$C$8,"",IF($H4380="","",INDEX([1]NKC!$F$10:$F$5007,$H4380)))</f>
        <v/>
      </c>
      <c r="G4380" s="50">
        <f ca="1">IF(SUM(E4380:F4380)=0,0,$G$11+SUM(E$12:$E4380)-SUM(F$12:$F4380))</f>
        <v>0</v>
      </c>
      <c r="H4380" s="51" t="str">
        <f ca="1">IF(IF(TYPE(MATCH($C$8,OFFSET([1]NKC!$D$10,H4379,0):'[1]NKC'!$D$5007,0)+H4379)=16,"",MATCH($C$8,OFFSET([1]NKC!$D$10,H4379,0):'[1]NKC'!$D$5007,0)+H4379)&lt;IF(TYPE(MATCH($C$8,OFFSET([1]NKC!$E$10,H4379,0):'[1]NKC'!$E$5007,0)+H4379)=16,"",MATCH($C$8,OFFSET([1]NKC!$E$10,H4379,0):'[1]NKC'!$E$5007,0)+H4379),IF(TYPE(MATCH($C$8,OFFSET([1]NKC!$D$10,H4379,0):'[1]NKC'!$D$5007,0)+H4379)=16,"",MATCH($C$8,OFFSET([1]NKC!$D$10,H4379,0):'[1]NKC'!$D$5007,0)+H4379),IF(TYPE(MATCH($C$8,OFFSET([1]NKC!$E$10,H4379,0):'[1]NKC'!$E$5007,0)+H4379)=16,"",MATCH($C$8,OFFSET([1]NKC!$E$10,H4379,0):'[1]NKC'!$E$5007,0)+H4379))</f>
        <v/>
      </c>
    </row>
    <row r="4381" spans="1:8" s="52" customFormat="1" ht="14.25" hidden="1">
      <c r="A4381" s="45" t="str">
        <f ca="1">IF($H4381="","",INDEX([1]NKC!$A$10:$A$5007,$H4381))</f>
        <v/>
      </c>
      <c r="B4381" s="46" t="str">
        <f ca="1">IF($H4381="","",INDEX([1]NKC!$B$10:$B$5007,$H4381))</f>
        <v/>
      </c>
      <c r="C4381" s="47" t="str">
        <f ca="1">IF($H4381="","",INDEX([1]NKC!$C$10:$C$5007,$H4381))</f>
        <v/>
      </c>
      <c r="D4381" s="48" t="str">
        <f ca="1">IF(IF($H4381="","",INDEX([1]NKC!$D$10:$D$5007,$H4381))=$C$8,IF($H4381="","",INDEX([1]NKC!$E$10:$E$5007,$H4381)),IF($H4381="","",INDEX([1]NKC!$D$10:$D$5007,$H4381)))</f>
        <v/>
      </c>
      <c r="E4381" s="49" t="str">
        <f ca="1">IF(IF($H4381="","",INDEX([1]NKC!$E$10:$E$5007,$H4381))=$C$8,"",IF($H4381="","",INDEX([1]NKC!$F$10:$F$5007,$H4381)))</f>
        <v/>
      </c>
      <c r="F4381" s="55" t="str">
        <f ca="1">IF(IF($H4381="","",INDEX([1]NKC!$D$10:$D$5007,$H4381))=$C$8,"",IF($H4381="","",INDEX([1]NKC!$F$10:$F$5007,$H4381)))</f>
        <v/>
      </c>
      <c r="G4381" s="50">
        <f ca="1">IF(SUM(E4381:F4381)=0,0,$G$11+SUM(E$12:$E4381)-SUM(F$12:$F4381))</f>
        <v>0</v>
      </c>
      <c r="H4381" s="51" t="str">
        <f ca="1">IF(IF(TYPE(MATCH($C$8,OFFSET([1]NKC!$D$10,H4380,0):'[1]NKC'!$D$5007,0)+H4380)=16,"",MATCH($C$8,OFFSET([1]NKC!$D$10,H4380,0):'[1]NKC'!$D$5007,0)+H4380)&lt;IF(TYPE(MATCH($C$8,OFFSET([1]NKC!$E$10,H4380,0):'[1]NKC'!$E$5007,0)+H4380)=16,"",MATCH($C$8,OFFSET([1]NKC!$E$10,H4380,0):'[1]NKC'!$E$5007,0)+H4380),IF(TYPE(MATCH($C$8,OFFSET([1]NKC!$D$10,H4380,0):'[1]NKC'!$D$5007,0)+H4380)=16,"",MATCH($C$8,OFFSET([1]NKC!$D$10,H4380,0):'[1]NKC'!$D$5007,0)+H4380),IF(TYPE(MATCH($C$8,OFFSET([1]NKC!$E$10,H4380,0):'[1]NKC'!$E$5007,0)+H4380)=16,"",MATCH($C$8,OFFSET([1]NKC!$E$10,H4380,0):'[1]NKC'!$E$5007,0)+H4380))</f>
        <v/>
      </c>
    </row>
    <row r="4382" spans="1:8" s="52" customFormat="1" ht="14.25" hidden="1">
      <c r="A4382" s="45" t="str">
        <f ca="1">IF($H4382="","",INDEX([1]NKC!$A$10:$A$5007,$H4382))</f>
        <v/>
      </c>
      <c r="B4382" s="46" t="str">
        <f ca="1">IF($H4382="","",INDEX([1]NKC!$B$10:$B$5007,$H4382))</f>
        <v/>
      </c>
      <c r="C4382" s="47" t="str">
        <f ca="1">IF($H4382="","",INDEX([1]NKC!$C$10:$C$5007,$H4382))</f>
        <v/>
      </c>
      <c r="D4382" s="48" t="str">
        <f ca="1">IF(IF($H4382="","",INDEX([1]NKC!$D$10:$D$5007,$H4382))=$C$8,IF($H4382="","",INDEX([1]NKC!$E$10:$E$5007,$H4382)),IF($H4382="","",INDEX([1]NKC!$D$10:$D$5007,$H4382)))</f>
        <v/>
      </c>
      <c r="E4382" s="49" t="str">
        <f ca="1">IF(IF($H4382="","",INDEX([1]NKC!$E$10:$E$5007,$H4382))=$C$8,"",IF($H4382="","",INDEX([1]NKC!$F$10:$F$5007,$H4382)))</f>
        <v/>
      </c>
      <c r="F4382" s="55" t="str">
        <f ca="1">IF(IF($H4382="","",INDEX([1]NKC!$D$10:$D$5007,$H4382))=$C$8,"",IF($H4382="","",INDEX([1]NKC!$F$10:$F$5007,$H4382)))</f>
        <v/>
      </c>
      <c r="G4382" s="50">
        <f ca="1">IF(SUM(E4382:F4382)=0,0,$G$11+SUM(E$12:$E4382)-SUM(F$12:$F4382))</f>
        <v>0</v>
      </c>
      <c r="H4382" s="51" t="str">
        <f ca="1">IF(IF(TYPE(MATCH($C$8,OFFSET([1]NKC!$D$10,H4381,0):'[1]NKC'!$D$5007,0)+H4381)=16,"",MATCH($C$8,OFFSET([1]NKC!$D$10,H4381,0):'[1]NKC'!$D$5007,0)+H4381)&lt;IF(TYPE(MATCH($C$8,OFFSET([1]NKC!$E$10,H4381,0):'[1]NKC'!$E$5007,0)+H4381)=16,"",MATCH($C$8,OFFSET([1]NKC!$E$10,H4381,0):'[1]NKC'!$E$5007,0)+H4381),IF(TYPE(MATCH($C$8,OFFSET([1]NKC!$D$10,H4381,0):'[1]NKC'!$D$5007,0)+H4381)=16,"",MATCH($C$8,OFFSET([1]NKC!$D$10,H4381,0):'[1]NKC'!$D$5007,0)+H4381),IF(TYPE(MATCH($C$8,OFFSET([1]NKC!$E$10,H4381,0):'[1]NKC'!$E$5007,0)+H4381)=16,"",MATCH($C$8,OFFSET([1]NKC!$E$10,H4381,0):'[1]NKC'!$E$5007,0)+H4381))</f>
        <v/>
      </c>
    </row>
    <row r="4383" spans="1:8" s="52" customFormat="1" ht="14.25" hidden="1">
      <c r="A4383" s="45" t="str">
        <f ca="1">IF($H4383="","",INDEX([1]NKC!$A$10:$A$5007,$H4383))</f>
        <v/>
      </c>
      <c r="B4383" s="46" t="str">
        <f ca="1">IF($H4383="","",INDEX([1]NKC!$B$10:$B$5007,$H4383))</f>
        <v/>
      </c>
      <c r="C4383" s="47" t="str">
        <f ca="1">IF($H4383="","",INDEX([1]NKC!$C$10:$C$5007,$H4383))</f>
        <v/>
      </c>
      <c r="D4383" s="48" t="str">
        <f ca="1">IF(IF($H4383="","",INDEX([1]NKC!$D$10:$D$5007,$H4383))=$C$8,IF($H4383="","",INDEX([1]NKC!$E$10:$E$5007,$H4383)),IF($H4383="","",INDEX([1]NKC!$D$10:$D$5007,$H4383)))</f>
        <v/>
      </c>
      <c r="E4383" s="49" t="str">
        <f ca="1">IF(IF($H4383="","",INDEX([1]NKC!$E$10:$E$5007,$H4383))=$C$8,"",IF($H4383="","",INDEX([1]NKC!$F$10:$F$5007,$H4383)))</f>
        <v/>
      </c>
      <c r="F4383" s="55" t="str">
        <f ca="1">IF(IF($H4383="","",INDEX([1]NKC!$D$10:$D$5007,$H4383))=$C$8,"",IF($H4383="","",INDEX([1]NKC!$F$10:$F$5007,$H4383)))</f>
        <v/>
      </c>
      <c r="G4383" s="50">
        <f ca="1">IF(SUM(E4383:F4383)=0,0,$G$11+SUM(E$12:$E4383)-SUM(F$12:$F4383))</f>
        <v>0</v>
      </c>
      <c r="H4383" s="51" t="str">
        <f ca="1">IF(IF(TYPE(MATCH($C$8,OFFSET([1]NKC!$D$10,H4382,0):'[1]NKC'!$D$5007,0)+H4382)=16,"",MATCH($C$8,OFFSET([1]NKC!$D$10,H4382,0):'[1]NKC'!$D$5007,0)+H4382)&lt;IF(TYPE(MATCH($C$8,OFFSET([1]NKC!$E$10,H4382,0):'[1]NKC'!$E$5007,0)+H4382)=16,"",MATCH($C$8,OFFSET([1]NKC!$E$10,H4382,0):'[1]NKC'!$E$5007,0)+H4382),IF(TYPE(MATCH($C$8,OFFSET([1]NKC!$D$10,H4382,0):'[1]NKC'!$D$5007,0)+H4382)=16,"",MATCH($C$8,OFFSET([1]NKC!$D$10,H4382,0):'[1]NKC'!$D$5007,0)+H4382),IF(TYPE(MATCH($C$8,OFFSET([1]NKC!$E$10,H4382,0):'[1]NKC'!$E$5007,0)+H4382)=16,"",MATCH($C$8,OFFSET([1]NKC!$E$10,H4382,0):'[1]NKC'!$E$5007,0)+H4382))</f>
        <v/>
      </c>
    </row>
    <row r="4384" spans="1:8" s="52" customFormat="1" ht="14.25" hidden="1">
      <c r="A4384" s="45" t="str">
        <f ca="1">IF($H4384="","",INDEX([1]NKC!$A$10:$A$5007,$H4384))</f>
        <v/>
      </c>
      <c r="B4384" s="46" t="str">
        <f ca="1">IF($H4384="","",INDEX([1]NKC!$B$10:$B$5007,$H4384))</f>
        <v/>
      </c>
      <c r="C4384" s="47" t="str">
        <f ca="1">IF($H4384="","",INDEX([1]NKC!$C$10:$C$5007,$H4384))</f>
        <v/>
      </c>
      <c r="D4384" s="48" t="str">
        <f ca="1">IF(IF($H4384="","",INDEX([1]NKC!$D$10:$D$5007,$H4384))=$C$8,IF($H4384="","",INDEX([1]NKC!$E$10:$E$5007,$H4384)),IF($H4384="","",INDEX([1]NKC!$D$10:$D$5007,$H4384)))</f>
        <v/>
      </c>
      <c r="E4384" s="49" t="str">
        <f ca="1">IF(IF($H4384="","",INDEX([1]NKC!$E$10:$E$5007,$H4384))=$C$8,"",IF($H4384="","",INDEX([1]NKC!$F$10:$F$5007,$H4384)))</f>
        <v/>
      </c>
      <c r="F4384" s="55" t="str">
        <f ca="1">IF(IF($H4384="","",INDEX([1]NKC!$D$10:$D$5007,$H4384))=$C$8,"",IF($H4384="","",INDEX([1]NKC!$F$10:$F$5007,$H4384)))</f>
        <v/>
      </c>
      <c r="G4384" s="50">
        <f ca="1">IF(SUM(E4384:F4384)=0,0,$G$11+SUM(E$12:$E4384)-SUM(F$12:$F4384))</f>
        <v>0</v>
      </c>
      <c r="H4384" s="51" t="str">
        <f ca="1">IF(IF(TYPE(MATCH($C$8,OFFSET([1]NKC!$D$10,H4383,0):'[1]NKC'!$D$5007,0)+H4383)=16,"",MATCH($C$8,OFFSET([1]NKC!$D$10,H4383,0):'[1]NKC'!$D$5007,0)+H4383)&lt;IF(TYPE(MATCH($C$8,OFFSET([1]NKC!$E$10,H4383,0):'[1]NKC'!$E$5007,0)+H4383)=16,"",MATCH($C$8,OFFSET([1]NKC!$E$10,H4383,0):'[1]NKC'!$E$5007,0)+H4383),IF(TYPE(MATCH($C$8,OFFSET([1]NKC!$D$10,H4383,0):'[1]NKC'!$D$5007,0)+H4383)=16,"",MATCH($C$8,OFFSET([1]NKC!$D$10,H4383,0):'[1]NKC'!$D$5007,0)+H4383),IF(TYPE(MATCH($C$8,OFFSET([1]NKC!$E$10,H4383,0):'[1]NKC'!$E$5007,0)+H4383)=16,"",MATCH($C$8,OFFSET([1]NKC!$E$10,H4383,0):'[1]NKC'!$E$5007,0)+H4383))</f>
        <v/>
      </c>
    </row>
    <row r="4385" spans="1:8" s="52" customFormat="1" ht="14.25" hidden="1">
      <c r="A4385" s="45" t="str">
        <f ca="1">IF($H4385="","",INDEX([1]NKC!$A$10:$A$5007,$H4385))</f>
        <v/>
      </c>
      <c r="B4385" s="46" t="str">
        <f ca="1">IF($H4385="","",INDEX([1]NKC!$B$10:$B$5007,$H4385))</f>
        <v/>
      </c>
      <c r="C4385" s="47" t="str">
        <f ca="1">IF($H4385="","",INDEX([1]NKC!$C$10:$C$5007,$H4385))</f>
        <v/>
      </c>
      <c r="D4385" s="48" t="str">
        <f ca="1">IF(IF($H4385="","",INDEX([1]NKC!$D$10:$D$5007,$H4385))=$C$8,IF($H4385="","",INDEX([1]NKC!$E$10:$E$5007,$H4385)),IF($H4385="","",INDEX([1]NKC!$D$10:$D$5007,$H4385)))</f>
        <v/>
      </c>
      <c r="E4385" s="49" t="str">
        <f ca="1">IF(IF($H4385="","",INDEX([1]NKC!$E$10:$E$5007,$H4385))=$C$8,"",IF($H4385="","",INDEX([1]NKC!$F$10:$F$5007,$H4385)))</f>
        <v/>
      </c>
      <c r="F4385" s="55" t="str">
        <f ca="1">IF(IF($H4385="","",INDEX([1]NKC!$D$10:$D$5007,$H4385))=$C$8,"",IF($H4385="","",INDEX([1]NKC!$F$10:$F$5007,$H4385)))</f>
        <v/>
      </c>
      <c r="G4385" s="50">
        <f ca="1">IF(SUM(E4385:F4385)=0,0,$G$11+SUM(E$12:$E4385)-SUM(F$12:$F4385))</f>
        <v>0</v>
      </c>
      <c r="H4385" s="51" t="str">
        <f ca="1">IF(IF(TYPE(MATCH($C$8,OFFSET([1]NKC!$D$10,H4384,0):'[1]NKC'!$D$5007,0)+H4384)=16,"",MATCH($C$8,OFFSET([1]NKC!$D$10,H4384,0):'[1]NKC'!$D$5007,0)+H4384)&lt;IF(TYPE(MATCH($C$8,OFFSET([1]NKC!$E$10,H4384,0):'[1]NKC'!$E$5007,0)+H4384)=16,"",MATCH($C$8,OFFSET([1]NKC!$E$10,H4384,0):'[1]NKC'!$E$5007,0)+H4384),IF(TYPE(MATCH($C$8,OFFSET([1]NKC!$D$10,H4384,0):'[1]NKC'!$D$5007,0)+H4384)=16,"",MATCH($C$8,OFFSET([1]NKC!$D$10,H4384,0):'[1]NKC'!$D$5007,0)+H4384),IF(TYPE(MATCH($C$8,OFFSET([1]NKC!$E$10,H4384,0):'[1]NKC'!$E$5007,0)+H4384)=16,"",MATCH($C$8,OFFSET([1]NKC!$E$10,H4384,0):'[1]NKC'!$E$5007,0)+H4384))</f>
        <v/>
      </c>
    </row>
    <row r="4386" spans="1:8" s="52" customFormat="1" ht="14.25" hidden="1">
      <c r="A4386" s="45" t="str">
        <f ca="1">IF($H4386="","",INDEX([1]NKC!$A$10:$A$5007,$H4386))</f>
        <v/>
      </c>
      <c r="B4386" s="46" t="str">
        <f ca="1">IF($H4386="","",INDEX([1]NKC!$B$10:$B$5007,$H4386))</f>
        <v/>
      </c>
      <c r="C4386" s="47" t="str">
        <f ca="1">IF($H4386="","",INDEX([1]NKC!$C$10:$C$5007,$H4386))</f>
        <v/>
      </c>
      <c r="D4386" s="48" t="str">
        <f ca="1">IF(IF($H4386="","",INDEX([1]NKC!$D$10:$D$5007,$H4386))=$C$8,IF($H4386="","",INDEX([1]NKC!$E$10:$E$5007,$H4386)),IF($H4386="","",INDEX([1]NKC!$D$10:$D$5007,$H4386)))</f>
        <v/>
      </c>
      <c r="E4386" s="49" t="str">
        <f ca="1">IF(IF($H4386="","",INDEX([1]NKC!$E$10:$E$5007,$H4386))=$C$8,"",IF($H4386="","",INDEX([1]NKC!$F$10:$F$5007,$H4386)))</f>
        <v/>
      </c>
      <c r="F4386" s="55" t="str">
        <f ca="1">IF(IF($H4386="","",INDEX([1]NKC!$D$10:$D$5007,$H4386))=$C$8,"",IF($H4386="","",INDEX([1]NKC!$F$10:$F$5007,$H4386)))</f>
        <v/>
      </c>
      <c r="G4386" s="50">
        <f ca="1">IF(SUM(E4386:F4386)=0,0,$G$11+SUM(E$12:$E4386)-SUM(F$12:$F4386))</f>
        <v>0</v>
      </c>
      <c r="H4386" s="51" t="str">
        <f ca="1">IF(IF(TYPE(MATCH($C$8,OFFSET([1]NKC!$D$10,H4385,0):'[1]NKC'!$D$5007,0)+H4385)=16,"",MATCH($C$8,OFFSET([1]NKC!$D$10,H4385,0):'[1]NKC'!$D$5007,0)+H4385)&lt;IF(TYPE(MATCH($C$8,OFFSET([1]NKC!$E$10,H4385,0):'[1]NKC'!$E$5007,0)+H4385)=16,"",MATCH($C$8,OFFSET([1]NKC!$E$10,H4385,0):'[1]NKC'!$E$5007,0)+H4385),IF(TYPE(MATCH($C$8,OFFSET([1]NKC!$D$10,H4385,0):'[1]NKC'!$D$5007,0)+H4385)=16,"",MATCH($C$8,OFFSET([1]NKC!$D$10,H4385,0):'[1]NKC'!$D$5007,0)+H4385),IF(TYPE(MATCH($C$8,OFFSET([1]NKC!$E$10,H4385,0):'[1]NKC'!$E$5007,0)+H4385)=16,"",MATCH($C$8,OFFSET([1]NKC!$E$10,H4385,0):'[1]NKC'!$E$5007,0)+H4385))</f>
        <v/>
      </c>
    </row>
    <row r="4387" spans="1:8" s="52" customFormat="1" ht="14.25" hidden="1">
      <c r="A4387" s="45" t="str">
        <f ca="1">IF($H4387="","",INDEX([1]NKC!$A$10:$A$5007,$H4387))</f>
        <v/>
      </c>
      <c r="B4387" s="46" t="str">
        <f ca="1">IF($H4387="","",INDEX([1]NKC!$B$10:$B$5007,$H4387))</f>
        <v/>
      </c>
      <c r="C4387" s="47" t="str">
        <f ca="1">IF($H4387="","",INDEX([1]NKC!$C$10:$C$5007,$H4387))</f>
        <v/>
      </c>
      <c r="D4387" s="48" t="str">
        <f ca="1">IF(IF($H4387="","",INDEX([1]NKC!$D$10:$D$5007,$H4387))=$C$8,IF($H4387="","",INDEX([1]NKC!$E$10:$E$5007,$H4387)),IF($H4387="","",INDEX([1]NKC!$D$10:$D$5007,$H4387)))</f>
        <v/>
      </c>
      <c r="E4387" s="49" t="str">
        <f ca="1">IF(IF($H4387="","",INDEX([1]NKC!$E$10:$E$5007,$H4387))=$C$8,"",IF($H4387="","",INDEX([1]NKC!$F$10:$F$5007,$H4387)))</f>
        <v/>
      </c>
      <c r="F4387" s="55" t="str">
        <f ca="1">IF(IF($H4387="","",INDEX([1]NKC!$D$10:$D$5007,$H4387))=$C$8,"",IF($H4387="","",INDEX([1]NKC!$F$10:$F$5007,$H4387)))</f>
        <v/>
      </c>
      <c r="G4387" s="50">
        <f ca="1">IF(SUM(E4387:F4387)=0,0,$G$11+SUM(E$12:$E4387)-SUM(F$12:$F4387))</f>
        <v>0</v>
      </c>
      <c r="H4387" s="51" t="str">
        <f ca="1">IF(IF(TYPE(MATCH($C$8,OFFSET([1]NKC!$D$10,H4386,0):'[1]NKC'!$D$5007,0)+H4386)=16,"",MATCH($C$8,OFFSET([1]NKC!$D$10,H4386,0):'[1]NKC'!$D$5007,0)+H4386)&lt;IF(TYPE(MATCH($C$8,OFFSET([1]NKC!$E$10,H4386,0):'[1]NKC'!$E$5007,0)+H4386)=16,"",MATCH($C$8,OFFSET([1]NKC!$E$10,H4386,0):'[1]NKC'!$E$5007,0)+H4386),IF(TYPE(MATCH($C$8,OFFSET([1]NKC!$D$10,H4386,0):'[1]NKC'!$D$5007,0)+H4386)=16,"",MATCH($C$8,OFFSET([1]NKC!$D$10,H4386,0):'[1]NKC'!$D$5007,0)+H4386),IF(TYPE(MATCH($C$8,OFFSET([1]NKC!$E$10,H4386,0):'[1]NKC'!$E$5007,0)+H4386)=16,"",MATCH($C$8,OFFSET([1]NKC!$E$10,H4386,0):'[1]NKC'!$E$5007,0)+H4386))</f>
        <v/>
      </c>
    </row>
    <row r="4388" spans="1:8" s="52" customFormat="1" ht="14.25" hidden="1">
      <c r="A4388" s="45" t="str">
        <f ca="1">IF($H4388="","",INDEX([1]NKC!$A$10:$A$5007,$H4388))</f>
        <v/>
      </c>
      <c r="B4388" s="46" t="str">
        <f ca="1">IF($H4388="","",INDEX([1]NKC!$B$10:$B$5007,$H4388))</f>
        <v/>
      </c>
      <c r="C4388" s="47" t="str">
        <f ca="1">IF($H4388="","",INDEX([1]NKC!$C$10:$C$5007,$H4388))</f>
        <v/>
      </c>
      <c r="D4388" s="48" t="str">
        <f ca="1">IF(IF($H4388="","",INDEX([1]NKC!$D$10:$D$5007,$H4388))=$C$8,IF($H4388="","",INDEX([1]NKC!$E$10:$E$5007,$H4388)),IF($H4388="","",INDEX([1]NKC!$D$10:$D$5007,$H4388)))</f>
        <v/>
      </c>
      <c r="E4388" s="49" t="str">
        <f ca="1">IF(IF($H4388="","",INDEX([1]NKC!$E$10:$E$5007,$H4388))=$C$8,"",IF($H4388="","",INDEX([1]NKC!$F$10:$F$5007,$H4388)))</f>
        <v/>
      </c>
      <c r="F4388" s="55" t="str">
        <f ca="1">IF(IF($H4388="","",INDEX([1]NKC!$D$10:$D$5007,$H4388))=$C$8,"",IF($H4388="","",INDEX([1]NKC!$F$10:$F$5007,$H4388)))</f>
        <v/>
      </c>
      <c r="G4388" s="50">
        <f ca="1">IF(SUM(E4388:F4388)=0,0,$G$11+SUM(E$12:$E4388)-SUM(F$12:$F4388))</f>
        <v>0</v>
      </c>
      <c r="H4388" s="51" t="str">
        <f ca="1">IF(IF(TYPE(MATCH($C$8,OFFSET([1]NKC!$D$10,H4387,0):'[1]NKC'!$D$5007,0)+H4387)=16,"",MATCH($C$8,OFFSET([1]NKC!$D$10,H4387,0):'[1]NKC'!$D$5007,0)+H4387)&lt;IF(TYPE(MATCH($C$8,OFFSET([1]NKC!$E$10,H4387,0):'[1]NKC'!$E$5007,0)+H4387)=16,"",MATCH($C$8,OFFSET([1]NKC!$E$10,H4387,0):'[1]NKC'!$E$5007,0)+H4387),IF(TYPE(MATCH($C$8,OFFSET([1]NKC!$D$10,H4387,0):'[1]NKC'!$D$5007,0)+H4387)=16,"",MATCH($C$8,OFFSET([1]NKC!$D$10,H4387,0):'[1]NKC'!$D$5007,0)+H4387),IF(TYPE(MATCH($C$8,OFFSET([1]NKC!$E$10,H4387,0):'[1]NKC'!$E$5007,0)+H4387)=16,"",MATCH($C$8,OFFSET([1]NKC!$E$10,H4387,0):'[1]NKC'!$E$5007,0)+H4387))</f>
        <v/>
      </c>
    </row>
    <row r="4389" spans="1:8" s="52" customFormat="1" ht="14.25" hidden="1">
      <c r="A4389" s="45" t="str">
        <f ca="1">IF($H4389="","",INDEX([1]NKC!$A$10:$A$5007,$H4389))</f>
        <v/>
      </c>
      <c r="B4389" s="46" t="str">
        <f ca="1">IF($H4389="","",INDEX([1]NKC!$B$10:$B$5007,$H4389))</f>
        <v/>
      </c>
      <c r="C4389" s="47" t="str">
        <f ca="1">IF($H4389="","",INDEX([1]NKC!$C$10:$C$5007,$H4389))</f>
        <v/>
      </c>
      <c r="D4389" s="48" t="str">
        <f ca="1">IF(IF($H4389="","",INDEX([1]NKC!$D$10:$D$5007,$H4389))=$C$8,IF($H4389="","",INDEX([1]NKC!$E$10:$E$5007,$H4389)),IF($H4389="","",INDEX([1]NKC!$D$10:$D$5007,$H4389)))</f>
        <v/>
      </c>
      <c r="E4389" s="49" t="str">
        <f ca="1">IF(IF($H4389="","",INDEX([1]NKC!$E$10:$E$5007,$H4389))=$C$8,"",IF($H4389="","",INDEX([1]NKC!$F$10:$F$5007,$H4389)))</f>
        <v/>
      </c>
      <c r="F4389" s="55" t="str">
        <f ca="1">IF(IF($H4389="","",INDEX([1]NKC!$D$10:$D$5007,$H4389))=$C$8,"",IF($H4389="","",INDEX([1]NKC!$F$10:$F$5007,$H4389)))</f>
        <v/>
      </c>
      <c r="G4389" s="50">
        <f ca="1">IF(SUM(E4389:F4389)=0,0,$G$11+SUM(E$12:$E4389)-SUM(F$12:$F4389))</f>
        <v>0</v>
      </c>
      <c r="H4389" s="51" t="str">
        <f ca="1">IF(IF(TYPE(MATCH($C$8,OFFSET([1]NKC!$D$10,H4388,0):'[1]NKC'!$D$5007,0)+H4388)=16,"",MATCH($C$8,OFFSET([1]NKC!$D$10,H4388,0):'[1]NKC'!$D$5007,0)+H4388)&lt;IF(TYPE(MATCH($C$8,OFFSET([1]NKC!$E$10,H4388,0):'[1]NKC'!$E$5007,0)+H4388)=16,"",MATCH($C$8,OFFSET([1]NKC!$E$10,H4388,0):'[1]NKC'!$E$5007,0)+H4388),IF(TYPE(MATCH($C$8,OFFSET([1]NKC!$D$10,H4388,0):'[1]NKC'!$D$5007,0)+H4388)=16,"",MATCH($C$8,OFFSET([1]NKC!$D$10,H4388,0):'[1]NKC'!$D$5007,0)+H4388),IF(TYPE(MATCH($C$8,OFFSET([1]NKC!$E$10,H4388,0):'[1]NKC'!$E$5007,0)+H4388)=16,"",MATCH($C$8,OFFSET([1]NKC!$E$10,H4388,0):'[1]NKC'!$E$5007,0)+H4388))</f>
        <v/>
      </c>
    </row>
    <row r="4390" spans="1:8" s="52" customFormat="1" ht="14.25" hidden="1">
      <c r="A4390" s="45" t="str">
        <f ca="1">IF($H4390="","",INDEX([1]NKC!$A$10:$A$5007,$H4390))</f>
        <v/>
      </c>
      <c r="B4390" s="46" t="str">
        <f ca="1">IF($H4390="","",INDEX([1]NKC!$B$10:$B$5007,$H4390))</f>
        <v/>
      </c>
      <c r="C4390" s="47" t="str">
        <f ca="1">IF($H4390="","",INDEX([1]NKC!$C$10:$C$5007,$H4390))</f>
        <v/>
      </c>
      <c r="D4390" s="48" t="str">
        <f ca="1">IF(IF($H4390="","",INDEX([1]NKC!$D$10:$D$5007,$H4390))=$C$8,IF($H4390="","",INDEX([1]NKC!$E$10:$E$5007,$H4390)),IF($H4390="","",INDEX([1]NKC!$D$10:$D$5007,$H4390)))</f>
        <v/>
      </c>
      <c r="E4390" s="49" t="str">
        <f ca="1">IF(IF($H4390="","",INDEX([1]NKC!$E$10:$E$5007,$H4390))=$C$8,"",IF($H4390="","",INDEX([1]NKC!$F$10:$F$5007,$H4390)))</f>
        <v/>
      </c>
      <c r="F4390" s="55" t="str">
        <f ca="1">IF(IF($H4390="","",INDEX([1]NKC!$D$10:$D$5007,$H4390))=$C$8,"",IF($H4390="","",INDEX([1]NKC!$F$10:$F$5007,$H4390)))</f>
        <v/>
      </c>
      <c r="G4390" s="50">
        <f ca="1">IF(SUM(E4390:F4390)=0,0,$G$11+SUM(E$12:$E4390)-SUM(F$12:$F4390))</f>
        <v>0</v>
      </c>
      <c r="H4390" s="51" t="str">
        <f ca="1">IF(IF(TYPE(MATCH($C$8,OFFSET([1]NKC!$D$10,H4389,0):'[1]NKC'!$D$5007,0)+H4389)=16,"",MATCH($C$8,OFFSET([1]NKC!$D$10,H4389,0):'[1]NKC'!$D$5007,0)+H4389)&lt;IF(TYPE(MATCH($C$8,OFFSET([1]NKC!$E$10,H4389,0):'[1]NKC'!$E$5007,0)+H4389)=16,"",MATCH($C$8,OFFSET([1]NKC!$E$10,H4389,0):'[1]NKC'!$E$5007,0)+H4389),IF(TYPE(MATCH($C$8,OFFSET([1]NKC!$D$10,H4389,0):'[1]NKC'!$D$5007,0)+H4389)=16,"",MATCH($C$8,OFFSET([1]NKC!$D$10,H4389,0):'[1]NKC'!$D$5007,0)+H4389),IF(TYPE(MATCH($C$8,OFFSET([1]NKC!$E$10,H4389,0):'[1]NKC'!$E$5007,0)+H4389)=16,"",MATCH($C$8,OFFSET([1]NKC!$E$10,H4389,0):'[1]NKC'!$E$5007,0)+H4389))</f>
        <v/>
      </c>
    </row>
    <row r="4391" spans="1:8" s="52" customFormat="1" ht="14.25" hidden="1">
      <c r="A4391" s="45" t="str">
        <f ca="1">IF($H4391="","",INDEX([1]NKC!$A$10:$A$5007,$H4391))</f>
        <v/>
      </c>
      <c r="B4391" s="46" t="str">
        <f ca="1">IF($H4391="","",INDEX([1]NKC!$B$10:$B$5007,$H4391))</f>
        <v/>
      </c>
      <c r="C4391" s="47" t="str">
        <f ca="1">IF($H4391="","",INDEX([1]NKC!$C$10:$C$5007,$H4391))</f>
        <v/>
      </c>
      <c r="D4391" s="48" t="str">
        <f ca="1">IF(IF($H4391="","",INDEX([1]NKC!$D$10:$D$5007,$H4391))=$C$8,IF($H4391="","",INDEX([1]NKC!$E$10:$E$5007,$H4391)),IF($H4391="","",INDEX([1]NKC!$D$10:$D$5007,$H4391)))</f>
        <v/>
      </c>
      <c r="E4391" s="49" t="str">
        <f ca="1">IF(IF($H4391="","",INDEX([1]NKC!$E$10:$E$5007,$H4391))=$C$8,"",IF($H4391="","",INDEX([1]NKC!$F$10:$F$5007,$H4391)))</f>
        <v/>
      </c>
      <c r="F4391" s="55" t="str">
        <f ca="1">IF(IF($H4391="","",INDEX([1]NKC!$D$10:$D$5007,$H4391))=$C$8,"",IF($H4391="","",INDEX([1]NKC!$F$10:$F$5007,$H4391)))</f>
        <v/>
      </c>
      <c r="G4391" s="50">
        <f ca="1">IF(SUM(E4391:F4391)=0,0,$G$11+SUM(E$12:$E4391)-SUM(F$12:$F4391))</f>
        <v>0</v>
      </c>
      <c r="H4391" s="51" t="str">
        <f ca="1">IF(IF(TYPE(MATCH($C$8,OFFSET([1]NKC!$D$10,H4390,0):'[1]NKC'!$D$5007,0)+H4390)=16,"",MATCH($C$8,OFFSET([1]NKC!$D$10,H4390,0):'[1]NKC'!$D$5007,0)+H4390)&lt;IF(TYPE(MATCH($C$8,OFFSET([1]NKC!$E$10,H4390,0):'[1]NKC'!$E$5007,0)+H4390)=16,"",MATCH($C$8,OFFSET([1]NKC!$E$10,H4390,0):'[1]NKC'!$E$5007,0)+H4390),IF(TYPE(MATCH($C$8,OFFSET([1]NKC!$D$10,H4390,0):'[1]NKC'!$D$5007,0)+H4390)=16,"",MATCH($C$8,OFFSET([1]NKC!$D$10,H4390,0):'[1]NKC'!$D$5007,0)+H4390),IF(TYPE(MATCH($C$8,OFFSET([1]NKC!$E$10,H4390,0):'[1]NKC'!$E$5007,0)+H4390)=16,"",MATCH($C$8,OFFSET([1]NKC!$E$10,H4390,0):'[1]NKC'!$E$5007,0)+H4390))</f>
        <v/>
      </c>
    </row>
    <row r="4392" spans="1:8" s="52" customFormat="1" ht="14.25" hidden="1">
      <c r="A4392" s="45" t="str">
        <f ca="1">IF($H4392="","",INDEX([1]NKC!$A$10:$A$5007,$H4392))</f>
        <v/>
      </c>
      <c r="B4392" s="46" t="str">
        <f ca="1">IF($H4392="","",INDEX([1]NKC!$B$10:$B$5007,$H4392))</f>
        <v/>
      </c>
      <c r="C4392" s="47" t="str">
        <f ca="1">IF($H4392="","",INDEX([1]NKC!$C$10:$C$5007,$H4392))</f>
        <v/>
      </c>
      <c r="D4392" s="48" t="str">
        <f ca="1">IF(IF($H4392="","",INDEX([1]NKC!$D$10:$D$5007,$H4392))=$C$8,IF($H4392="","",INDEX([1]NKC!$E$10:$E$5007,$H4392)),IF($H4392="","",INDEX([1]NKC!$D$10:$D$5007,$H4392)))</f>
        <v/>
      </c>
      <c r="E4392" s="49" t="str">
        <f ca="1">IF(IF($H4392="","",INDEX([1]NKC!$E$10:$E$5007,$H4392))=$C$8,"",IF($H4392="","",INDEX([1]NKC!$F$10:$F$5007,$H4392)))</f>
        <v/>
      </c>
      <c r="F4392" s="55" t="str">
        <f ca="1">IF(IF($H4392="","",INDEX([1]NKC!$D$10:$D$5007,$H4392))=$C$8,"",IF($H4392="","",INDEX([1]NKC!$F$10:$F$5007,$H4392)))</f>
        <v/>
      </c>
      <c r="G4392" s="50">
        <f ca="1">IF(SUM(E4392:F4392)=0,0,$G$11+SUM(E$12:$E4392)-SUM(F$12:$F4392))</f>
        <v>0</v>
      </c>
      <c r="H4392" s="51" t="str">
        <f ca="1">IF(IF(TYPE(MATCH($C$8,OFFSET([1]NKC!$D$10,H4391,0):'[1]NKC'!$D$5007,0)+H4391)=16,"",MATCH($C$8,OFFSET([1]NKC!$D$10,H4391,0):'[1]NKC'!$D$5007,0)+H4391)&lt;IF(TYPE(MATCH($C$8,OFFSET([1]NKC!$E$10,H4391,0):'[1]NKC'!$E$5007,0)+H4391)=16,"",MATCH($C$8,OFFSET([1]NKC!$E$10,H4391,0):'[1]NKC'!$E$5007,0)+H4391),IF(TYPE(MATCH($C$8,OFFSET([1]NKC!$D$10,H4391,0):'[1]NKC'!$D$5007,0)+H4391)=16,"",MATCH($C$8,OFFSET([1]NKC!$D$10,H4391,0):'[1]NKC'!$D$5007,0)+H4391),IF(TYPE(MATCH($C$8,OFFSET([1]NKC!$E$10,H4391,0):'[1]NKC'!$E$5007,0)+H4391)=16,"",MATCH($C$8,OFFSET([1]NKC!$E$10,H4391,0):'[1]NKC'!$E$5007,0)+H4391))</f>
        <v/>
      </c>
    </row>
    <row r="4393" spans="1:8" s="52" customFormat="1" ht="14.25" hidden="1">
      <c r="A4393" s="45" t="str">
        <f ca="1">IF($H4393="","",INDEX([1]NKC!$A$10:$A$5007,$H4393))</f>
        <v/>
      </c>
      <c r="B4393" s="46" t="str">
        <f ca="1">IF($H4393="","",INDEX([1]NKC!$B$10:$B$5007,$H4393))</f>
        <v/>
      </c>
      <c r="C4393" s="47" t="str">
        <f ca="1">IF($H4393="","",INDEX([1]NKC!$C$10:$C$5007,$H4393))</f>
        <v/>
      </c>
      <c r="D4393" s="48" t="str">
        <f ca="1">IF(IF($H4393="","",INDEX([1]NKC!$D$10:$D$5007,$H4393))=$C$8,IF($H4393="","",INDEX([1]NKC!$E$10:$E$5007,$H4393)),IF($H4393="","",INDEX([1]NKC!$D$10:$D$5007,$H4393)))</f>
        <v/>
      </c>
      <c r="E4393" s="49" t="str">
        <f ca="1">IF(IF($H4393="","",INDEX([1]NKC!$E$10:$E$5007,$H4393))=$C$8,"",IF($H4393="","",INDEX([1]NKC!$F$10:$F$5007,$H4393)))</f>
        <v/>
      </c>
      <c r="F4393" s="55" t="str">
        <f ca="1">IF(IF($H4393="","",INDEX([1]NKC!$D$10:$D$5007,$H4393))=$C$8,"",IF($H4393="","",INDEX([1]NKC!$F$10:$F$5007,$H4393)))</f>
        <v/>
      </c>
      <c r="G4393" s="50">
        <f ca="1">IF(SUM(E4393:F4393)=0,0,$G$11+SUM(E$12:$E4393)-SUM(F$12:$F4393))</f>
        <v>0</v>
      </c>
      <c r="H4393" s="51" t="str">
        <f ca="1">IF(IF(TYPE(MATCH($C$8,OFFSET([1]NKC!$D$10,H4392,0):'[1]NKC'!$D$5007,0)+H4392)=16,"",MATCH($C$8,OFFSET([1]NKC!$D$10,H4392,0):'[1]NKC'!$D$5007,0)+H4392)&lt;IF(TYPE(MATCH($C$8,OFFSET([1]NKC!$E$10,H4392,0):'[1]NKC'!$E$5007,0)+H4392)=16,"",MATCH($C$8,OFFSET([1]NKC!$E$10,H4392,0):'[1]NKC'!$E$5007,0)+H4392),IF(TYPE(MATCH($C$8,OFFSET([1]NKC!$D$10,H4392,0):'[1]NKC'!$D$5007,0)+H4392)=16,"",MATCH($C$8,OFFSET([1]NKC!$D$10,H4392,0):'[1]NKC'!$D$5007,0)+H4392),IF(TYPE(MATCH($C$8,OFFSET([1]NKC!$E$10,H4392,0):'[1]NKC'!$E$5007,0)+H4392)=16,"",MATCH($C$8,OFFSET([1]NKC!$E$10,H4392,0):'[1]NKC'!$E$5007,0)+H4392))</f>
        <v/>
      </c>
    </row>
    <row r="4394" spans="1:8" s="52" customFormat="1" ht="14.25" hidden="1">
      <c r="A4394" s="45" t="str">
        <f ca="1">IF($H4394="","",INDEX([1]NKC!$A$10:$A$5007,$H4394))</f>
        <v/>
      </c>
      <c r="B4394" s="46" t="str">
        <f ca="1">IF($H4394="","",INDEX([1]NKC!$B$10:$B$5007,$H4394))</f>
        <v/>
      </c>
      <c r="C4394" s="47" t="str">
        <f ca="1">IF($H4394="","",INDEX([1]NKC!$C$10:$C$5007,$H4394))</f>
        <v/>
      </c>
      <c r="D4394" s="48" t="str">
        <f ca="1">IF(IF($H4394="","",INDEX([1]NKC!$D$10:$D$5007,$H4394))=$C$8,IF($H4394="","",INDEX([1]NKC!$E$10:$E$5007,$H4394)),IF($H4394="","",INDEX([1]NKC!$D$10:$D$5007,$H4394)))</f>
        <v/>
      </c>
      <c r="E4394" s="49" t="str">
        <f ca="1">IF(IF($H4394="","",INDEX([1]NKC!$E$10:$E$5007,$H4394))=$C$8,"",IF($H4394="","",INDEX([1]NKC!$F$10:$F$5007,$H4394)))</f>
        <v/>
      </c>
      <c r="F4394" s="55" t="str">
        <f ca="1">IF(IF($H4394="","",INDEX([1]NKC!$D$10:$D$5007,$H4394))=$C$8,"",IF($H4394="","",INDEX([1]NKC!$F$10:$F$5007,$H4394)))</f>
        <v/>
      </c>
      <c r="G4394" s="50">
        <f ca="1">IF(SUM(E4394:F4394)=0,0,$G$11+SUM(E$12:$E4394)-SUM(F$12:$F4394))</f>
        <v>0</v>
      </c>
      <c r="H4394" s="51" t="str">
        <f ca="1">IF(IF(TYPE(MATCH($C$8,OFFSET([1]NKC!$D$10,H4393,0):'[1]NKC'!$D$5007,0)+H4393)=16,"",MATCH($C$8,OFFSET([1]NKC!$D$10,H4393,0):'[1]NKC'!$D$5007,0)+H4393)&lt;IF(TYPE(MATCH($C$8,OFFSET([1]NKC!$E$10,H4393,0):'[1]NKC'!$E$5007,0)+H4393)=16,"",MATCH($C$8,OFFSET([1]NKC!$E$10,H4393,0):'[1]NKC'!$E$5007,0)+H4393),IF(TYPE(MATCH($C$8,OFFSET([1]NKC!$D$10,H4393,0):'[1]NKC'!$D$5007,0)+H4393)=16,"",MATCH($C$8,OFFSET([1]NKC!$D$10,H4393,0):'[1]NKC'!$D$5007,0)+H4393),IF(TYPE(MATCH($C$8,OFFSET([1]NKC!$E$10,H4393,0):'[1]NKC'!$E$5007,0)+H4393)=16,"",MATCH($C$8,OFFSET([1]NKC!$E$10,H4393,0):'[1]NKC'!$E$5007,0)+H4393))</f>
        <v/>
      </c>
    </row>
    <row r="4395" spans="1:8" s="52" customFormat="1" ht="14.25" hidden="1">
      <c r="A4395" s="45" t="str">
        <f ca="1">IF($H4395="","",INDEX([1]NKC!$A$10:$A$5007,$H4395))</f>
        <v/>
      </c>
      <c r="B4395" s="46" t="str">
        <f ca="1">IF($H4395="","",INDEX([1]NKC!$B$10:$B$5007,$H4395))</f>
        <v/>
      </c>
      <c r="C4395" s="47" t="str">
        <f ca="1">IF($H4395="","",INDEX([1]NKC!$C$10:$C$5007,$H4395))</f>
        <v/>
      </c>
      <c r="D4395" s="48" t="str">
        <f ca="1">IF(IF($H4395="","",INDEX([1]NKC!$D$10:$D$5007,$H4395))=$C$8,IF($H4395="","",INDEX([1]NKC!$E$10:$E$5007,$H4395)),IF($H4395="","",INDEX([1]NKC!$D$10:$D$5007,$H4395)))</f>
        <v/>
      </c>
      <c r="E4395" s="49" t="str">
        <f ca="1">IF(IF($H4395="","",INDEX([1]NKC!$E$10:$E$5007,$H4395))=$C$8,"",IF($H4395="","",INDEX([1]NKC!$F$10:$F$5007,$H4395)))</f>
        <v/>
      </c>
      <c r="F4395" s="55" t="str">
        <f ca="1">IF(IF($H4395="","",INDEX([1]NKC!$D$10:$D$5007,$H4395))=$C$8,"",IF($H4395="","",INDEX([1]NKC!$F$10:$F$5007,$H4395)))</f>
        <v/>
      </c>
      <c r="G4395" s="50">
        <f ca="1">IF(SUM(E4395:F4395)=0,0,$G$11+SUM(E$12:$E4395)-SUM(F$12:$F4395))</f>
        <v>0</v>
      </c>
      <c r="H4395" s="51" t="str">
        <f ca="1">IF(IF(TYPE(MATCH($C$8,OFFSET([1]NKC!$D$10,H4394,0):'[1]NKC'!$D$5007,0)+H4394)=16,"",MATCH($C$8,OFFSET([1]NKC!$D$10,H4394,0):'[1]NKC'!$D$5007,0)+H4394)&lt;IF(TYPE(MATCH($C$8,OFFSET([1]NKC!$E$10,H4394,0):'[1]NKC'!$E$5007,0)+H4394)=16,"",MATCH($C$8,OFFSET([1]NKC!$E$10,H4394,0):'[1]NKC'!$E$5007,0)+H4394),IF(TYPE(MATCH($C$8,OFFSET([1]NKC!$D$10,H4394,0):'[1]NKC'!$D$5007,0)+H4394)=16,"",MATCH($C$8,OFFSET([1]NKC!$D$10,H4394,0):'[1]NKC'!$D$5007,0)+H4394),IF(TYPE(MATCH($C$8,OFFSET([1]NKC!$E$10,H4394,0):'[1]NKC'!$E$5007,0)+H4394)=16,"",MATCH($C$8,OFFSET([1]NKC!$E$10,H4394,0):'[1]NKC'!$E$5007,0)+H4394))</f>
        <v/>
      </c>
    </row>
    <row r="4396" spans="1:8" s="52" customFormat="1" ht="14.25" hidden="1">
      <c r="A4396" s="45" t="str">
        <f ca="1">IF($H4396="","",INDEX([1]NKC!$A$10:$A$5007,$H4396))</f>
        <v/>
      </c>
      <c r="B4396" s="46" t="str">
        <f ca="1">IF($H4396="","",INDEX([1]NKC!$B$10:$B$5007,$H4396))</f>
        <v/>
      </c>
      <c r="C4396" s="47" t="str">
        <f ca="1">IF($H4396="","",INDEX([1]NKC!$C$10:$C$5007,$H4396))</f>
        <v/>
      </c>
      <c r="D4396" s="48" t="str">
        <f ca="1">IF(IF($H4396="","",INDEX([1]NKC!$D$10:$D$5007,$H4396))=$C$8,IF($H4396="","",INDEX([1]NKC!$E$10:$E$5007,$H4396)),IF($H4396="","",INDEX([1]NKC!$D$10:$D$5007,$H4396)))</f>
        <v/>
      </c>
      <c r="E4396" s="49" t="str">
        <f ca="1">IF(IF($H4396="","",INDEX([1]NKC!$E$10:$E$5007,$H4396))=$C$8,"",IF($H4396="","",INDEX([1]NKC!$F$10:$F$5007,$H4396)))</f>
        <v/>
      </c>
      <c r="F4396" s="55" t="str">
        <f ca="1">IF(IF($H4396="","",INDEX([1]NKC!$D$10:$D$5007,$H4396))=$C$8,"",IF($H4396="","",INDEX([1]NKC!$F$10:$F$5007,$H4396)))</f>
        <v/>
      </c>
      <c r="G4396" s="50">
        <f ca="1">IF(SUM(E4396:F4396)=0,0,$G$11+SUM(E$12:$E4396)-SUM(F$12:$F4396))</f>
        <v>0</v>
      </c>
      <c r="H4396" s="51" t="str">
        <f ca="1">IF(IF(TYPE(MATCH($C$8,OFFSET([1]NKC!$D$10,H4395,0):'[1]NKC'!$D$5007,0)+H4395)=16,"",MATCH($C$8,OFFSET([1]NKC!$D$10,H4395,0):'[1]NKC'!$D$5007,0)+H4395)&lt;IF(TYPE(MATCH($C$8,OFFSET([1]NKC!$E$10,H4395,0):'[1]NKC'!$E$5007,0)+H4395)=16,"",MATCH($C$8,OFFSET([1]NKC!$E$10,H4395,0):'[1]NKC'!$E$5007,0)+H4395),IF(TYPE(MATCH($C$8,OFFSET([1]NKC!$D$10,H4395,0):'[1]NKC'!$D$5007,0)+H4395)=16,"",MATCH($C$8,OFFSET([1]NKC!$D$10,H4395,0):'[1]NKC'!$D$5007,0)+H4395),IF(TYPE(MATCH($C$8,OFFSET([1]NKC!$E$10,H4395,0):'[1]NKC'!$E$5007,0)+H4395)=16,"",MATCH($C$8,OFFSET([1]NKC!$E$10,H4395,0):'[1]NKC'!$E$5007,0)+H4395))</f>
        <v/>
      </c>
    </row>
    <row r="4397" spans="1:8" s="52" customFormat="1" ht="14.25" hidden="1">
      <c r="A4397" s="45" t="str">
        <f ca="1">IF($H4397="","",INDEX([1]NKC!$A$10:$A$5007,$H4397))</f>
        <v/>
      </c>
      <c r="B4397" s="46" t="str">
        <f ca="1">IF($H4397="","",INDEX([1]NKC!$B$10:$B$5007,$H4397))</f>
        <v/>
      </c>
      <c r="C4397" s="47" t="str">
        <f ca="1">IF($H4397="","",INDEX([1]NKC!$C$10:$C$5007,$H4397))</f>
        <v/>
      </c>
      <c r="D4397" s="48" t="str">
        <f ca="1">IF(IF($H4397="","",INDEX([1]NKC!$D$10:$D$5007,$H4397))=$C$8,IF($H4397="","",INDEX([1]NKC!$E$10:$E$5007,$H4397)),IF($H4397="","",INDEX([1]NKC!$D$10:$D$5007,$H4397)))</f>
        <v/>
      </c>
      <c r="E4397" s="49" t="str">
        <f ca="1">IF(IF($H4397="","",INDEX([1]NKC!$E$10:$E$5007,$H4397))=$C$8,"",IF($H4397="","",INDEX([1]NKC!$F$10:$F$5007,$H4397)))</f>
        <v/>
      </c>
      <c r="F4397" s="55" t="str">
        <f ca="1">IF(IF($H4397="","",INDEX([1]NKC!$D$10:$D$5007,$H4397))=$C$8,"",IF($H4397="","",INDEX([1]NKC!$F$10:$F$5007,$H4397)))</f>
        <v/>
      </c>
      <c r="G4397" s="50">
        <f ca="1">IF(SUM(E4397:F4397)=0,0,$G$11+SUM(E$12:$E4397)-SUM(F$12:$F4397))</f>
        <v>0</v>
      </c>
      <c r="H4397" s="51" t="str">
        <f ca="1">IF(IF(TYPE(MATCH($C$8,OFFSET([1]NKC!$D$10,H4396,0):'[1]NKC'!$D$5007,0)+H4396)=16,"",MATCH($C$8,OFFSET([1]NKC!$D$10,H4396,0):'[1]NKC'!$D$5007,0)+H4396)&lt;IF(TYPE(MATCH($C$8,OFFSET([1]NKC!$E$10,H4396,0):'[1]NKC'!$E$5007,0)+H4396)=16,"",MATCH($C$8,OFFSET([1]NKC!$E$10,H4396,0):'[1]NKC'!$E$5007,0)+H4396),IF(TYPE(MATCH($C$8,OFFSET([1]NKC!$D$10,H4396,0):'[1]NKC'!$D$5007,0)+H4396)=16,"",MATCH($C$8,OFFSET([1]NKC!$D$10,H4396,0):'[1]NKC'!$D$5007,0)+H4396),IF(TYPE(MATCH($C$8,OFFSET([1]NKC!$E$10,H4396,0):'[1]NKC'!$E$5007,0)+H4396)=16,"",MATCH($C$8,OFFSET([1]NKC!$E$10,H4396,0):'[1]NKC'!$E$5007,0)+H4396))</f>
        <v/>
      </c>
    </row>
    <row r="4398" spans="1:8" s="52" customFormat="1" ht="14.25" hidden="1">
      <c r="A4398" s="45" t="str">
        <f ca="1">IF($H4398="","",INDEX([1]NKC!$A$10:$A$5007,$H4398))</f>
        <v/>
      </c>
      <c r="B4398" s="46" t="str">
        <f ca="1">IF($H4398="","",INDEX([1]NKC!$B$10:$B$5007,$H4398))</f>
        <v/>
      </c>
      <c r="C4398" s="47" t="str">
        <f ca="1">IF($H4398="","",INDEX([1]NKC!$C$10:$C$5007,$H4398))</f>
        <v/>
      </c>
      <c r="D4398" s="48" t="str">
        <f ca="1">IF(IF($H4398="","",INDEX([1]NKC!$D$10:$D$5007,$H4398))=$C$8,IF($H4398="","",INDEX([1]NKC!$E$10:$E$5007,$H4398)),IF($H4398="","",INDEX([1]NKC!$D$10:$D$5007,$H4398)))</f>
        <v/>
      </c>
      <c r="E4398" s="49" t="str">
        <f ca="1">IF(IF($H4398="","",INDEX([1]NKC!$E$10:$E$5007,$H4398))=$C$8,"",IF($H4398="","",INDEX([1]NKC!$F$10:$F$5007,$H4398)))</f>
        <v/>
      </c>
      <c r="F4398" s="55" t="str">
        <f ca="1">IF(IF($H4398="","",INDEX([1]NKC!$D$10:$D$5007,$H4398))=$C$8,"",IF($H4398="","",INDEX([1]NKC!$F$10:$F$5007,$H4398)))</f>
        <v/>
      </c>
      <c r="G4398" s="50">
        <f ca="1">IF(SUM(E4398:F4398)=0,0,$G$11+SUM(E$12:$E4398)-SUM(F$12:$F4398))</f>
        <v>0</v>
      </c>
      <c r="H4398" s="51" t="str">
        <f ca="1">IF(IF(TYPE(MATCH($C$8,OFFSET([1]NKC!$D$10,H4397,0):'[1]NKC'!$D$5007,0)+H4397)=16,"",MATCH($C$8,OFFSET([1]NKC!$D$10,H4397,0):'[1]NKC'!$D$5007,0)+H4397)&lt;IF(TYPE(MATCH($C$8,OFFSET([1]NKC!$E$10,H4397,0):'[1]NKC'!$E$5007,0)+H4397)=16,"",MATCH($C$8,OFFSET([1]NKC!$E$10,H4397,0):'[1]NKC'!$E$5007,0)+H4397),IF(TYPE(MATCH($C$8,OFFSET([1]NKC!$D$10,H4397,0):'[1]NKC'!$D$5007,0)+H4397)=16,"",MATCH($C$8,OFFSET([1]NKC!$D$10,H4397,0):'[1]NKC'!$D$5007,0)+H4397),IF(TYPE(MATCH($C$8,OFFSET([1]NKC!$E$10,H4397,0):'[1]NKC'!$E$5007,0)+H4397)=16,"",MATCH($C$8,OFFSET([1]NKC!$E$10,H4397,0):'[1]NKC'!$E$5007,0)+H4397))</f>
        <v/>
      </c>
    </row>
    <row r="4399" spans="1:8" s="52" customFormat="1" ht="14.25" hidden="1">
      <c r="A4399" s="45" t="str">
        <f ca="1">IF($H4399="","",INDEX([1]NKC!$A$10:$A$5007,$H4399))</f>
        <v/>
      </c>
      <c r="B4399" s="46" t="str">
        <f ca="1">IF($H4399="","",INDEX([1]NKC!$B$10:$B$5007,$H4399))</f>
        <v/>
      </c>
      <c r="C4399" s="47" t="str">
        <f ca="1">IF($H4399="","",INDEX([1]NKC!$C$10:$C$5007,$H4399))</f>
        <v/>
      </c>
      <c r="D4399" s="48" t="str">
        <f ca="1">IF(IF($H4399="","",INDEX([1]NKC!$D$10:$D$5007,$H4399))=$C$8,IF($H4399="","",INDEX([1]NKC!$E$10:$E$5007,$H4399)),IF($H4399="","",INDEX([1]NKC!$D$10:$D$5007,$H4399)))</f>
        <v/>
      </c>
      <c r="E4399" s="49" t="str">
        <f ca="1">IF(IF($H4399="","",INDEX([1]NKC!$E$10:$E$5007,$H4399))=$C$8,"",IF($H4399="","",INDEX([1]NKC!$F$10:$F$5007,$H4399)))</f>
        <v/>
      </c>
      <c r="F4399" s="55" t="str">
        <f ca="1">IF(IF($H4399="","",INDEX([1]NKC!$D$10:$D$5007,$H4399))=$C$8,"",IF($H4399="","",INDEX([1]NKC!$F$10:$F$5007,$H4399)))</f>
        <v/>
      </c>
      <c r="G4399" s="50">
        <f ca="1">IF(SUM(E4399:F4399)=0,0,$G$11+SUM(E$12:$E4399)-SUM(F$12:$F4399))</f>
        <v>0</v>
      </c>
      <c r="H4399" s="51" t="str">
        <f ca="1">IF(IF(TYPE(MATCH($C$8,OFFSET([1]NKC!$D$10,H4398,0):'[1]NKC'!$D$5007,0)+H4398)=16,"",MATCH($C$8,OFFSET([1]NKC!$D$10,H4398,0):'[1]NKC'!$D$5007,0)+H4398)&lt;IF(TYPE(MATCH($C$8,OFFSET([1]NKC!$E$10,H4398,0):'[1]NKC'!$E$5007,0)+H4398)=16,"",MATCH($C$8,OFFSET([1]NKC!$E$10,H4398,0):'[1]NKC'!$E$5007,0)+H4398),IF(TYPE(MATCH($C$8,OFFSET([1]NKC!$D$10,H4398,0):'[1]NKC'!$D$5007,0)+H4398)=16,"",MATCH($C$8,OFFSET([1]NKC!$D$10,H4398,0):'[1]NKC'!$D$5007,0)+H4398),IF(TYPE(MATCH($C$8,OFFSET([1]NKC!$E$10,H4398,0):'[1]NKC'!$E$5007,0)+H4398)=16,"",MATCH($C$8,OFFSET([1]NKC!$E$10,H4398,0):'[1]NKC'!$E$5007,0)+H4398))</f>
        <v/>
      </c>
    </row>
    <row r="4400" spans="1:8" s="52" customFormat="1" ht="14.25" hidden="1">
      <c r="A4400" s="45" t="str">
        <f ca="1">IF($H4400="","",INDEX([1]NKC!$A$10:$A$5007,$H4400))</f>
        <v/>
      </c>
      <c r="B4400" s="46" t="str">
        <f ca="1">IF($H4400="","",INDEX([1]NKC!$B$10:$B$5007,$H4400))</f>
        <v/>
      </c>
      <c r="C4400" s="47" t="str">
        <f ca="1">IF($H4400="","",INDEX([1]NKC!$C$10:$C$5007,$H4400))</f>
        <v/>
      </c>
      <c r="D4400" s="48" t="str">
        <f ca="1">IF(IF($H4400="","",INDEX([1]NKC!$D$10:$D$5007,$H4400))=$C$8,IF($H4400="","",INDEX([1]NKC!$E$10:$E$5007,$H4400)),IF($H4400="","",INDEX([1]NKC!$D$10:$D$5007,$H4400)))</f>
        <v/>
      </c>
      <c r="E4400" s="49" t="str">
        <f ca="1">IF(IF($H4400="","",INDEX([1]NKC!$E$10:$E$5007,$H4400))=$C$8,"",IF($H4400="","",INDEX([1]NKC!$F$10:$F$5007,$H4400)))</f>
        <v/>
      </c>
      <c r="F4400" s="55" t="str">
        <f ca="1">IF(IF($H4400="","",INDEX([1]NKC!$D$10:$D$5007,$H4400))=$C$8,"",IF($H4400="","",INDEX([1]NKC!$F$10:$F$5007,$H4400)))</f>
        <v/>
      </c>
      <c r="G4400" s="50">
        <f ca="1">IF(SUM(E4400:F4400)=0,0,$G$11+SUM(E$12:$E4400)-SUM(F$12:$F4400))</f>
        <v>0</v>
      </c>
      <c r="H4400" s="51" t="str">
        <f ca="1">IF(IF(TYPE(MATCH($C$8,OFFSET([1]NKC!$D$10,H4399,0):'[1]NKC'!$D$5007,0)+H4399)=16,"",MATCH($C$8,OFFSET([1]NKC!$D$10,H4399,0):'[1]NKC'!$D$5007,0)+H4399)&lt;IF(TYPE(MATCH($C$8,OFFSET([1]NKC!$E$10,H4399,0):'[1]NKC'!$E$5007,0)+H4399)=16,"",MATCH($C$8,OFFSET([1]NKC!$E$10,H4399,0):'[1]NKC'!$E$5007,0)+H4399),IF(TYPE(MATCH($C$8,OFFSET([1]NKC!$D$10,H4399,0):'[1]NKC'!$D$5007,0)+H4399)=16,"",MATCH($C$8,OFFSET([1]NKC!$D$10,H4399,0):'[1]NKC'!$D$5007,0)+H4399),IF(TYPE(MATCH($C$8,OFFSET([1]NKC!$E$10,H4399,0):'[1]NKC'!$E$5007,0)+H4399)=16,"",MATCH($C$8,OFFSET([1]NKC!$E$10,H4399,0):'[1]NKC'!$E$5007,0)+H4399))</f>
        <v/>
      </c>
    </row>
    <row r="4401" spans="1:8" s="52" customFormat="1" ht="14.25" hidden="1">
      <c r="A4401" s="45" t="str">
        <f ca="1">IF($H4401="","",INDEX([1]NKC!$A$10:$A$5007,$H4401))</f>
        <v/>
      </c>
      <c r="B4401" s="46" t="str">
        <f ca="1">IF($H4401="","",INDEX([1]NKC!$B$10:$B$5007,$H4401))</f>
        <v/>
      </c>
      <c r="C4401" s="47" t="str">
        <f ca="1">IF($H4401="","",INDEX([1]NKC!$C$10:$C$5007,$H4401))</f>
        <v/>
      </c>
      <c r="D4401" s="48" t="str">
        <f ca="1">IF(IF($H4401="","",INDEX([1]NKC!$D$10:$D$5007,$H4401))=$C$8,IF($H4401="","",INDEX([1]NKC!$E$10:$E$5007,$H4401)),IF($H4401="","",INDEX([1]NKC!$D$10:$D$5007,$H4401)))</f>
        <v/>
      </c>
      <c r="E4401" s="49" t="str">
        <f ca="1">IF(IF($H4401="","",INDEX([1]NKC!$E$10:$E$5007,$H4401))=$C$8,"",IF($H4401="","",INDEX([1]NKC!$F$10:$F$5007,$H4401)))</f>
        <v/>
      </c>
      <c r="F4401" s="55" t="str">
        <f ca="1">IF(IF($H4401="","",INDEX([1]NKC!$D$10:$D$5007,$H4401))=$C$8,"",IF($H4401="","",INDEX([1]NKC!$F$10:$F$5007,$H4401)))</f>
        <v/>
      </c>
      <c r="G4401" s="50">
        <f ca="1">IF(SUM(E4401:F4401)=0,0,$G$11+SUM(E$12:$E4401)-SUM(F$12:$F4401))</f>
        <v>0</v>
      </c>
      <c r="H4401" s="51" t="str">
        <f ca="1">IF(IF(TYPE(MATCH($C$8,OFFSET([1]NKC!$D$10,H4400,0):'[1]NKC'!$D$5007,0)+H4400)=16,"",MATCH($C$8,OFFSET([1]NKC!$D$10,H4400,0):'[1]NKC'!$D$5007,0)+H4400)&lt;IF(TYPE(MATCH($C$8,OFFSET([1]NKC!$E$10,H4400,0):'[1]NKC'!$E$5007,0)+H4400)=16,"",MATCH($C$8,OFFSET([1]NKC!$E$10,H4400,0):'[1]NKC'!$E$5007,0)+H4400),IF(TYPE(MATCH($C$8,OFFSET([1]NKC!$D$10,H4400,0):'[1]NKC'!$D$5007,0)+H4400)=16,"",MATCH($C$8,OFFSET([1]NKC!$D$10,H4400,0):'[1]NKC'!$D$5007,0)+H4400),IF(TYPE(MATCH($C$8,OFFSET([1]NKC!$E$10,H4400,0):'[1]NKC'!$E$5007,0)+H4400)=16,"",MATCH($C$8,OFFSET([1]NKC!$E$10,H4400,0):'[1]NKC'!$E$5007,0)+H4400))</f>
        <v/>
      </c>
    </row>
    <row r="4402" spans="1:8" s="52" customFormat="1" ht="14.25" hidden="1">
      <c r="A4402" s="45" t="str">
        <f ca="1">IF($H4402="","",INDEX([1]NKC!$A$10:$A$5007,$H4402))</f>
        <v/>
      </c>
      <c r="B4402" s="46" t="str">
        <f ca="1">IF($H4402="","",INDEX([1]NKC!$B$10:$B$5007,$H4402))</f>
        <v/>
      </c>
      <c r="C4402" s="47" t="str">
        <f ca="1">IF($H4402="","",INDEX([1]NKC!$C$10:$C$5007,$H4402))</f>
        <v/>
      </c>
      <c r="D4402" s="48" t="str">
        <f ca="1">IF(IF($H4402="","",INDEX([1]NKC!$D$10:$D$5007,$H4402))=$C$8,IF($H4402="","",INDEX([1]NKC!$E$10:$E$5007,$H4402)),IF($H4402="","",INDEX([1]NKC!$D$10:$D$5007,$H4402)))</f>
        <v/>
      </c>
      <c r="E4402" s="49" t="str">
        <f ca="1">IF(IF($H4402="","",INDEX([1]NKC!$E$10:$E$5007,$H4402))=$C$8,"",IF($H4402="","",INDEX([1]NKC!$F$10:$F$5007,$H4402)))</f>
        <v/>
      </c>
      <c r="F4402" s="55" t="str">
        <f ca="1">IF(IF($H4402="","",INDEX([1]NKC!$D$10:$D$5007,$H4402))=$C$8,"",IF($H4402="","",INDEX([1]NKC!$F$10:$F$5007,$H4402)))</f>
        <v/>
      </c>
      <c r="G4402" s="50">
        <f ca="1">IF(SUM(E4402:F4402)=0,0,$G$11+SUM(E$12:$E4402)-SUM(F$12:$F4402))</f>
        <v>0</v>
      </c>
      <c r="H4402" s="51" t="str">
        <f ca="1">IF(IF(TYPE(MATCH($C$8,OFFSET([1]NKC!$D$10,H4401,0):'[1]NKC'!$D$5007,0)+H4401)=16,"",MATCH($C$8,OFFSET([1]NKC!$D$10,H4401,0):'[1]NKC'!$D$5007,0)+H4401)&lt;IF(TYPE(MATCH($C$8,OFFSET([1]NKC!$E$10,H4401,0):'[1]NKC'!$E$5007,0)+H4401)=16,"",MATCH($C$8,OFFSET([1]NKC!$E$10,H4401,0):'[1]NKC'!$E$5007,0)+H4401),IF(TYPE(MATCH($C$8,OFFSET([1]NKC!$D$10,H4401,0):'[1]NKC'!$D$5007,0)+H4401)=16,"",MATCH($C$8,OFFSET([1]NKC!$D$10,H4401,0):'[1]NKC'!$D$5007,0)+H4401),IF(TYPE(MATCH($C$8,OFFSET([1]NKC!$E$10,H4401,0):'[1]NKC'!$E$5007,0)+H4401)=16,"",MATCH($C$8,OFFSET([1]NKC!$E$10,H4401,0):'[1]NKC'!$E$5007,0)+H4401))</f>
        <v/>
      </c>
    </row>
    <row r="4403" spans="1:8" s="52" customFormat="1" ht="14.25" hidden="1">
      <c r="A4403" s="45" t="str">
        <f ca="1">IF($H4403="","",INDEX([1]NKC!$A$10:$A$5007,$H4403))</f>
        <v/>
      </c>
      <c r="B4403" s="46" t="str">
        <f ca="1">IF($H4403="","",INDEX([1]NKC!$B$10:$B$5007,$H4403))</f>
        <v/>
      </c>
      <c r="C4403" s="47" t="str">
        <f ca="1">IF($H4403="","",INDEX([1]NKC!$C$10:$C$5007,$H4403))</f>
        <v/>
      </c>
      <c r="D4403" s="48" t="str">
        <f ca="1">IF(IF($H4403="","",INDEX([1]NKC!$D$10:$D$5007,$H4403))=$C$8,IF($H4403="","",INDEX([1]NKC!$E$10:$E$5007,$H4403)),IF($H4403="","",INDEX([1]NKC!$D$10:$D$5007,$H4403)))</f>
        <v/>
      </c>
      <c r="E4403" s="49" t="str">
        <f ca="1">IF(IF($H4403="","",INDEX([1]NKC!$E$10:$E$5007,$H4403))=$C$8,"",IF($H4403="","",INDEX([1]NKC!$F$10:$F$5007,$H4403)))</f>
        <v/>
      </c>
      <c r="F4403" s="55" t="str">
        <f ca="1">IF(IF($H4403="","",INDEX([1]NKC!$D$10:$D$5007,$H4403))=$C$8,"",IF($H4403="","",INDEX([1]NKC!$F$10:$F$5007,$H4403)))</f>
        <v/>
      </c>
      <c r="G4403" s="50">
        <f ca="1">IF(SUM(E4403:F4403)=0,0,$G$11+SUM(E$12:$E4403)-SUM(F$12:$F4403))</f>
        <v>0</v>
      </c>
      <c r="H4403" s="51" t="str">
        <f ca="1">IF(IF(TYPE(MATCH($C$8,OFFSET([1]NKC!$D$10,H4402,0):'[1]NKC'!$D$5007,0)+H4402)=16,"",MATCH($C$8,OFFSET([1]NKC!$D$10,H4402,0):'[1]NKC'!$D$5007,0)+H4402)&lt;IF(TYPE(MATCH($C$8,OFFSET([1]NKC!$E$10,H4402,0):'[1]NKC'!$E$5007,0)+H4402)=16,"",MATCH($C$8,OFFSET([1]NKC!$E$10,H4402,0):'[1]NKC'!$E$5007,0)+H4402),IF(TYPE(MATCH($C$8,OFFSET([1]NKC!$D$10,H4402,0):'[1]NKC'!$D$5007,0)+H4402)=16,"",MATCH($C$8,OFFSET([1]NKC!$D$10,H4402,0):'[1]NKC'!$D$5007,0)+H4402),IF(TYPE(MATCH($C$8,OFFSET([1]NKC!$E$10,H4402,0):'[1]NKC'!$E$5007,0)+H4402)=16,"",MATCH($C$8,OFFSET([1]NKC!$E$10,H4402,0):'[1]NKC'!$E$5007,0)+H4402))</f>
        <v/>
      </c>
    </row>
    <row r="4404" spans="1:8" s="52" customFormat="1" ht="14.25" hidden="1">
      <c r="A4404" s="45" t="str">
        <f ca="1">IF($H4404="","",INDEX([1]NKC!$A$10:$A$5007,$H4404))</f>
        <v/>
      </c>
      <c r="B4404" s="46" t="str">
        <f ca="1">IF($H4404="","",INDEX([1]NKC!$B$10:$B$5007,$H4404))</f>
        <v/>
      </c>
      <c r="C4404" s="47" t="str">
        <f ca="1">IF($H4404="","",INDEX([1]NKC!$C$10:$C$5007,$H4404))</f>
        <v/>
      </c>
      <c r="D4404" s="48" t="str">
        <f ca="1">IF(IF($H4404="","",INDEX([1]NKC!$D$10:$D$5007,$H4404))=$C$8,IF($H4404="","",INDEX([1]NKC!$E$10:$E$5007,$H4404)),IF($H4404="","",INDEX([1]NKC!$D$10:$D$5007,$H4404)))</f>
        <v/>
      </c>
      <c r="E4404" s="49" t="str">
        <f ca="1">IF(IF($H4404="","",INDEX([1]NKC!$E$10:$E$5007,$H4404))=$C$8,"",IF($H4404="","",INDEX([1]NKC!$F$10:$F$5007,$H4404)))</f>
        <v/>
      </c>
      <c r="F4404" s="55" t="str">
        <f ca="1">IF(IF($H4404="","",INDEX([1]NKC!$D$10:$D$5007,$H4404))=$C$8,"",IF($H4404="","",INDEX([1]NKC!$F$10:$F$5007,$H4404)))</f>
        <v/>
      </c>
      <c r="G4404" s="50">
        <f ca="1">IF(SUM(E4404:F4404)=0,0,$G$11+SUM(E$12:$E4404)-SUM(F$12:$F4404))</f>
        <v>0</v>
      </c>
      <c r="H4404" s="51" t="str">
        <f ca="1">IF(IF(TYPE(MATCH($C$8,OFFSET([1]NKC!$D$10,H4403,0):'[1]NKC'!$D$5007,0)+H4403)=16,"",MATCH($C$8,OFFSET([1]NKC!$D$10,H4403,0):'[1]NKC'!$D$5007,0)+H4403)&lt;IF(TYPE(MATCH($C$8,OFFSET([1]NKC!$E$10,H4403,0):'[1]NKC'!$E$5007,0)+H4403)=16,"",MATCH($C$8,OFFSET([1]NKC!$E$10,H4403,0):'[1]NKC'!$E$5007,0)+H4403),IF(TYPE(MATCH($C$8,OFFSET([1]NKC!$D$10,H4403,0):'[1]NKC'!$D$5007,0)+H4403)=16,"",MATCH($C$8,OFFSET([1]NKC!$D$10,H4403,0):'[1]NKC'!$D$5007,0)+H4403),IF(TYPE(MATCH($C$8,OFFSET([1]NKC!$E$10,H4403,0):'[1]NKC'!$E$5007,0)+H4403)=16,"",MATCH($C$8,OFFSET([1]NKC!$E$10,H4403,0):'[1]NKC'!$E$5007,0)+H4403))</f>
        <v/>
      </c>
    </row>
    <row r="4405" spans="1:8" s="52" customFormat="1" ht="14.25" hidden="1">
      <c r="A4405" s="45" t="str">
        <f ca="1">IF($H4405="","",INDEX([1]NKC!$A$10:$A$5007,$H4405))</f>
        <v/>
      </c>
      <c r="B4405" s="46" t="str">
        <f ca="1">IF($H4405="","",INDEX([1]NKC!$B$10:$B$5007,$H4405))</f>
        <v/>
      </c>
      <c r="C4405" s="47" t="str">
        <f ca="1">IF($H4405="","",INDEX([1]NKC!$C$10:$C$5007,$H4405))</f>
        <v/>
      </c>
      <c r="D4405" s="48" t="str">
        <f ca="1">IF(IF($H4405="","",INDEX([1]NKC!$D$10:$D$5007,$H4405))=$C$8,IF($H4405="","",INDEX([1]NKC!$E$10:$E$5007,$H4405)),IF($H4405="","",INDEX([1]NKC!$D$10:$D$5007,$H4405)))</f>
        <v/>
      </c>
      <c r="E4405" s="49" t="str">
        <f ca="1">IF(IF($H4405="","",INDEX([1]NKC!$E$10:$E$5007,$H4405))=$C$8,"",IF($H4405="","",INDEX([1]NKC!$F$10:$F$5007,$H4405)))</f>
        <v/>
      </c>
      <c r="F4405" s="55" t="str">
        <f ca="1">IF(IF($H4405="","",INDEX([1]NKC!$D$10:$D$5007,$H4405))=$C$8,"",IF($H4405="","",INDEX([1]NKC!$F$10:$F$5007,$H4405)))</f>
        <v/>
      </c>
      <c r="G4405" s="50">
        <f ca="1">IF(SUM(E4405:F4405)=0,0,$G$11+SUM(E$12:$E4405)-SUM(F$12:$F4405))</f>
        <v>0</v>
      </c>
      <c r="H4405" s="51" t="str">
        <f ca="1">IF(IF(TYPE(MATCH($C$8,OFFSET([1]NKC!$D$10,H4404,0):'[1]NKC'!$D$5007,0)+H4404)=16,"",MATCH($C$8,OFFSET([1]NKC!$D$10,H4404,0):'[1]NKC'!$D$5007,0)+H4404)&lt;IF(TYPE(MATCH($C$8,OFFSET([1]NKC!$E$10,H4404,0):'[1]NKC'!$E$5007,0)+H4404)=16,"",MATCH($C$8,OFFSET([1]NKC!$E$10,H4404,0):'[1]NKC'!$E$5007,0)+H4404),IF(TYPE(MATCH($C$8,OFFSET([1]NKC!$D$10,H4404,0):'[1]NKC'!$D$5007,0)+H4404)=16,"",MATCH($C$8,OFFSET([1]NKC!$D$10,H4404,0):'[1]NKC'!$D$5007,0)+H4404),IF(TYPE(MATCH($C$8,OFFSET([1]NKC!$E$10,H4404,0):'[1]NKC'!$E$5007,0)+H4404)=16,"",MATCH($C$8,OFFSET([1]NKC!$E$10,H4404,0):'[1]NKC'!$E$5007,0)+H4404))</f>
        <v/>
      </c>
    </row>
    <row r="4406" spans="1:8" s="52" customFormat="1" ht="14.25" hidden="1">
      <c r="A4406" s="45" t="str">
        <f ca="1">IF($H4406="","",INDEX([1]NKC!$A$10:$A$5007,$H4406))</f>
        <v/>
      </c>
      <c r="B4406" s="46" t="str">
        <f ca="1">IF($H4406="","",INDEX([1]NKC!$B$10:$B$5007,$H4406))</f>
        <v/>
      </c>
      <c r="C4406" s="47" t="str">
        <f ca="1">IF($H4406="","",INDEX([1]NKC!$C$10:$C$5007,$H4406))</f>
        <v/>
      </c>
      <c r="D4406" s="48" t="str">
        <f ca="1">IF(IF($H4406="","",INDEX([1]NKC!$D$10:$D$5007,$H4406))=$C$8,IF($H4406="","",INDEX([1]NKC!$E$10:$E$5007,$H4406)),IF($H4406="","",INDEX([1]NKC!$D$10:$D$5007,$H4406)))</f>
        <v/>
      </c>
      <c r="E4406" s="49" t="str">
        <f ca="1">IF(IF($H4406="","",INDEX([1]NKC!$E$10:$E$5007,$H4406))=$C$8,"",IF($H4406="","",INDEX([1]NKC!$F$10:$F$5007,$H4406)))</f>
        <v/>
      </c>
      <c r="F4406" s="55" t="str">
        <f ca="1">IF(IF($H4406="","",INDEX([1]NKC!$D$10:$D$5007,$H4406))=$C$8,"",IF($H4406="","",INDEX([1]NKC!$F$10:$F$5007,$H4406)))</f>
        <v/>
      </c>
      <c r="G4406" s="50">
        <f ca="1">IF(SUM(E4406:F4406)=0,0,$G$11+SUM(E$12:$E4406)-SUM(F$12:$F4406))</f>
        <v>0</v>
      </c>
      <c r="H4406" s="51" t="str">
        <f ca="1">IF(IF(TYPE(MATCH($C$8,OFFSET([1]NKC!$D$10,H4405,0):'[1]NKC'!$D$5007,0)+H4405)=16,"",MATCH($C$8,OFFSET([1]NKC!$D$10,H4405,0):'[1]NKC'!$D$5007,0)+H4405)&lt;IF(TYPE(MATCH($C$8,OFFSET([1]NKC!$E$10,H4405,0):'[1]NKC'!$E$5007,0)+H4405)=16,"",MATCH($C$8,OFFSET([1]NKC!$E$10,H4405,0):'[1]NKC'!$E$5007,0)+H4405),IF(TYPE(MATCH($C$8,OFFSET([1]NKC!$D$10,H4405,0):'[1]NKC'!$D$5007,0)+H4405)=16,"",MATCH($C$8,OFFSET([1]NKC!$D$10,H4405,0):'[1]NKC'!$D$5007,0)+H4405),IF(TYPE(MATCH($C$8,OFFSET([1]NKC!$E$10,H4405,0):'[1]NKC'!$E$5007,0)+H4405)=16,"",MATCH($C$8,OFFSET([1]NKC!$E$10,H4405,0):'[1]NKC'!$E$5007,0)+H4405))</f>
        <v/>
      </c>
    </row>
    <row r="4407" spans="1:8" s="52" customFormat="1" ht="14.25" hidden="1">
      <c r="A4407" s="45" t="str">
        <f ca="1">IF($H4407="","",INDEX([1]NKC!$A$10:$A$5007,$H4407))</f>
        <v/>
      </c>
      <c r="B4407" s="46" t="str">
        <f ca="1">IF($H4407="","",INDEX([1]NKC!$B$10:$B$5007,$H4407))</f>
        <v/>
      </c>
      <c r="C4407" s="47" t="str">
        <f ca="1">IF($H4407="","",INDEX([1]NKC!$C$10:$C$5007,$H4407))</f>
        <v/>
      </c>
      <c r="D4407" s="48" t="str">
        <f ca="1">IF(IF($H4407="","",INDEX([1]NKC!$D$10:$D$5007,$H4407))=$C$8,IF($H4407="","",INDEX([1]NKC!$E$10:$E$5007,$H4407)),IF($H4407="","",INDEX([1]NKC!$D$10:$D$5007,$H4407)))</f>
        <v/>
      </c>
      <c r="E4407" s="49" t="str">
        <f ca="1">IF(IF($H4407="","",INDEX([1]NKC!$E$10:$E$5007,$H4407))=$C$8,"",IF($H4407="","",INDEX([1]NKC!$F$10:$F$5007,$H4407)))</f>
        <v/>
      </c>
      <c r="F4407" s="55" t="str">
        <f ca="1">IF(IF($H4407="","",INDEX([1]NKC!$D$10:$D$5007,$H4407))=$C$8,"",IF($H4407="","",INDEX([1]NKC!$F$10:$F$5007,$H4407)))</f>
        <v/>
      </c>
      <c r="G4407" s="50">
        <f ca="1">IF(SUM(E4407:F4407)=0,0,$G$11+SUM(E$12:$E4407)-SUM(F$12:$F4407))</f>
        <v>0</v>
      </c>
      <c r="H4407" s="51" t="str">
        <f ca="1">IF(IF(TYPE(MATCH($C$8,OFFSET([1]NKC!$D$10,H4406,0):'[1]NKC'!$D$5007,0)+H4406)=16,"",MATCH($C$8,OFFSET([1]NKC!$D$10,H4406,0):'[1]NKC'!$D$5007,0)+H4406)&lt;IF(TYPE(MATCH($C$8,OFFSET([1]NKC!$E$10,H4406,0):'[1]NKC'!$E$5007,0)+H4406)=16,"",MATCH($C$8,OFFSET([1]NKC!$E$10,H4406,0):'[1]NKC'!$E$5007,0)+H4406),IF(TYPE(MATCH($C$8,OFFSET([1]NKC!$D$10,H4406,0):'[1]NKC'!$D$5007,0)+H4406)=16,"",MATCH($C$8,OFFSET([1]NKC!$D$10,H4406,0):'[1]NKC'!$D$5007,0)+H4406),IF(TYPE(MATCH($C$8,OFFSET([1]NKC!$E$10,H4406,0):'[1]NKC'!$E$5007,0)+H4406)=16,"",MATCH($C$8,OFFSET([1]NKC!$E$10,H4406,0):'[1]NKC'!$E$5007,0)+H4406))</f>
        <v/>
      </c>
    </row>
    <row r="4408" spans="1:8" s="52" customFormat="1" ht="14.25" hidden="1">
      <c r="A4408" s="45" t="str">
        <f ca="1">IF($H4408="","",INDEX([1]NKC!$A$10:$A$5007,$H4408))</f>
        <v/>
      </c>
      <c r="B4408" s="46" t="str">
        <f ca="1">IF($H4408="","",INDEX([1]NKC!$B$10:$B$5007,$H4408))</f>
        <v/>
      </c>
      <c r="C4408" s="47" t="str">
        <f ca="1">IF($H4408="","",INDEX([1]NKC!$C$10:$C$5007,$H4408))</f>
        <v/>
      </c>
      <c r="D4408" s="48" t="str">
        <f ca="1">IF(IF($H4408="","",INDEX([1]NKC!$D$10:$D$5007,$H4408))=$C$8,IF($H4408="","",INDEX([1]NKC!$E$10:$E$5007,$H4408)),IF($H4408="","",INDEX([1]NKC!$D$10:$D$5007,$H4408)))</f>
        <v/>
      </c>
      <c r="E4408" s="49" t="str">
        <f ca="1">IF(IF($H4408="","",INDEX([1]NKC!$E$10:$E$5007,$H4408))=$C$8,"",IF($H4408="","",INDEX([1]NKC!$F$10:$F$5007,$H4408)))</f>
        <v/>
      </c>
      <c r="F4408" s="55" t="str">
        <f ca="1">IF(IF($H4408="","",INDEX([1]NKC!$D$10:$D$5007,$H4408))=$C$8,"",IF($H4408="","",INDEX([1]NKC!$F$10:$F$5007,$H4408)))</f>
        <v/>
      </c>
      <c r="G4408" s="50">
        <f ca="1">IF(SUM(E4408:F4408)=0,0,$G$11+SUM(E$12:$E4408)-SUM(F$12:$F4408))</f>
        <v>0</v>
      </c>
      <c r="H4408" s="51" t="str">
        <f ca="1">IF(IF(TYPE(MATCH($C$8,OFFSET([1]NKC!$D$10,H4407,0):'[1]NKC'!$D$5007,0)+H4407)=16,"",MATCH($C$8,OFFSET([1]NKC!$D$10,H4407,0):'[1]NKC'!$D$5007,0)+H4407)&lt;IF(TYPE(MATCH($C$8,OFFSET([1]NKC!$E$10,H4407,0):'[1]NKC'!$E$5007,0)+H4407)=16,"",MATCH($C$8,OFFSET([1]NKC!$E$10,H4407,0):'[1]NKC'!$E$5007,0)+H4407),IF(TYPE(MATCH($C$8,OFFSET([1]NKC!$D$10,H4407,0):'[1]NKC'!$D$5007,0)+H4407)=16,"",MATCH($C$8,OFFSET([1]NKC!$D$10,H4407,0):'[1]NKC'!$D$5007,0)+H4407),IF(TYPE(MATCH($C$8,OFFSET([1]NKC!$E$10,H4407,0):'[1]NKC'!$E$5007,0)+H4407)=16,"",MATCH($C$8,OFFSET([1]NKC!$E$10,H4407,0):'[1]NKC'!$E$5007,0)+H4407))</f>
        <v/>
      </c>
    </row>
    <row r="4409" spans="1:8" s="52" customFormat="1" ht="14.25" hidden="1">
      <c r="A4409" s="45" t="str">
        <f ca="1">IF($H4409="","",INDEX([1]NKC!$A$10:$A$5007,$H4409))</f>
        <v/>
      </c>
      <c r="B4409" s="46" t="str">
        <f ca="1">IF($H4409="","",INDEX([1]NKC!$B$10:$B$5007,$H4409))</f>
        <v/>
      </c>
      <c r="C4409" s="47" t="str">
        <f ca="1">IF($H4409="","",INDEX([1]NKC!$C$10:$C$5007,$H4409))</f>
        <v/>
      </c>
      <c r="D4409" s="48" t="str">
        <f ca="1">IF(IF($H4409="","",INDEX([1]NKC!$D$10:$D$5007,$H4409))=$C$8,IF($H4409="","",INDEX([1]NKC!$E$10:$E$5007,$H4409)),IF($H4409="","",INDEX([1]NKC!$D$10:$D$5007,$H4409)))</f>
        <v/>
      </c>
      <c r="E4409" s="49" t="str">
        <f ca="1">IF(IF($H4409="","",INDEX([1]NKC!$E$10:$E$5007,$H4409))=$C$8,"",IF($H4409="","",INDEX([1]NKC!$F$10:$F$5007,$H4409)))</f>
        <v/>
      </c>
      <c r="F4409" s="55" t="str">
        <f ca="1">IF(IF($H4409="","",INDEX([1]NKC!$D$10:$D$5007,$H4409))=$C$8,"",IF($H4409="","",INDEX([1]NKC!$F$10:$F$5007,$H4409)))</f>
        <v/>
      </c>
      <c r="G4409" s="50">
        <f ca="1">IF(SUM(E4409:F4409)=0,0,$G$11+SUM(E$12:$E4409)-SUM(F$12:$F4409))</f>
        <v>0</v>
      </c>
      <c r="H4409" s="51" t="str">
        <f ca="1">IF(IF(TYPE(MATCH($C$8,OFFSET([1]NKC!$D$10,H4408,0):'[1]NKC'!$D$5007,0)+H4408)=16,"",MATCH($C$8,OFFSET([1]NKC!$D$10,H4408,0):'[1]NKC'!$D$5007,0)+H4408)&lt;IF(TYPE(MATCH($C$8,OFFSET([1]NKC!$E$10,H4408,0):'[1]NKC'!$E$5007,0)+H4408)=16,"",MATCH($C$8,OFFSET([1]NKC!$E$10,H4408,0):'[1]NKC'!$E$5007,0)+H4408),IF(TYPE(MATCH($C$8,OFFSET([1]NKC!$D$10,H4408,0):'[1]NKC'!$D$5007,0)+H4408)=16,"",MATCH($C$8,OFFSET([1]NKC!$D$10,H4408,0):'[1]NKC'!$D$5007,0)+H4408),IF(TYPE(MATCH($C$8,OFFSET([1]NKC!$E$10,H4408,0):'[1]NKC'!$E$5007,0)+H4408)=16,"",MATCH($C$8,OFFSET([1]NKC!$E$10,H4408,0):'[1]NKC'!$E$5007,0)+H4408))</f>
        <v/>
      </c>
    </row>
    <row r="4410" spans="1:8" s="52" customFormat="1" ht="14.25" hidden="1">
      <c r="A4410" s="45" t="str">
        <f ca="1">IF($H4410="","",INDEX([1]NKC!$A$10:$A$5007,$H4410))</f>
        <v/>
      </c>
      <c r="B4410" s="46" t="str">
        <f ca="1">IF($H4410="","",INDEX([1]NKC!$B$10:$B$5007,$H4410))</f>
        <v/>
      </c>
      <c r="C4410" s="47" t="str">
        <f ca="1">IF($H4410="","",INDEX([1]NKC!$C$10:$C$5007,$H4410))</f>
        <v/>
      </c>
      <c r="D4410" s="48" t="str">
        <f ca="1">IF(IF($H4410="","",INDEX([1]NKC!$D$10:$D$5007,$H4410))=$C$8,IF($H4410="","",INDEX([1]NKC!$E$10:$E$5007,$H4410)),IF($H4410="","",INDEX([1]NKC!$D$10:$D$5007,$H4410)))</f>
        <v/>
      </c>
      <c r="E4410" s="49" t="str">
        <f ca="1">IF(IF($H4410="","",INDEX([1]NKC!$E$10:$E$5007,$H4410))=$C$8,"",IF($H4410="","",INDEX([1]NKC!$F$10:$F$5007,$H4410)))</f>
        <v/>
      </c>
      <c r="F4410" s="55" t="str">
        <f ca="1">IF(IF($H4410="","",INDEX([1]NKC!$D$10:$D$5007,$H4410))=$C$8,"",IF($H4410="","",INDEX([1]NKC!$F$10:$F$5007,$H4410)))</f>
        <v/>
      </c>
      <c r="G4410" s="50">
        <f ca="1">IF(SUM(E4410:F4410)=0,0,$G$11+SUM(E$12:$E4410)-SUM(F$12:$F4410))</f>
        <v>0</v>
      </c>
      <c r="H4410" s="51" t="str">
        <f ca="1">IF(IF(TYPE(MATCH($C$8,OFFSET([1]NKC!$D$10,H4409,0):'[1]NKC'!$D$5007,0)+H4409)=16,"",MATCH($C$8,OFFSET([1]NKC!$D$10,H4409,0):'[1]NKC'!$D$5007,0)+H4409)&lt;IF(TYPE(MATCH($C$8,OFFSET([1]NKC!$E$10,H4409,0):'[1]NKC'!$E$5007,0)+H4409)=16,"",MATCH($C$8,OFFSET([1]NKC!$E$10,H4409,0):'[1]NKC'!$E$5007,0)+H4409),IF(TYPE(MATCH($C$8,OFFSET([1]NKC!$D$10,H4409,0):'[1]NKC'!$D$5007,0)+H4409)=16,"",MATCH($C$8,OFFSET([1]NKC!$D$10,H4409,0):'[1]NKC'!$D$5007,0)+H4409),IF(TYPE(MATCH($C$8,OFFSET([1]NKC!$E$10,H4409,0):'[1]NKC'!$E$5007,0)+H4409)=16,"",MATCH($C$8,OFFSET([1]NKC!$E$10,H4409,0):'[1]NKC'!$E$5007,0)+H4409))</f>
        <v/>
      </c>
    </row>
    <row r="4411" spans="1:8" s="52" customFormat="1" ht="14.25" hidden="1">
      <c r="A4411" s="45" t="str">
        <f ca="1">IF($H4411="","",INDEX([1]NKC!$A$10:$A$5007,$H4411))</f>
        <v/>
      </c>
      <c r="B4411" s="46" t="str">
        <f ca="1">IF($H4411="","",INDEX([1]NKC!$B$10:$B$5007,$H4411))</f>
        <v/>
      </c>
      <c r="C4411" s="47" t="str">
        <f ca="1">IF($H4411="","",INDEX([1]NKC!$C$10:$C$5007,$H4411))</f>
        <v/>
      </c>
      <c r="D4411" s="48" t="str">
        <f ca="1">IF(IF($H4411="","",INDEX([1]NKC!$D$10:$D$5007,$H4411))=$C$8,IF($H4411="","",INDEX([1]NKC!$E$10:$E$5007,$H4411)),IF($H4411="","",INDEX([1]NKC!$D$10:$D$5007,$H4411)))</f>
        <v/>
      </c>
      <c r="E4411" s="49" t="str">
        <f ca="1">IF(IF($H4411="","",INDEX([1]NKC!$E$10:$E$5007,$H4411))=$C$8,"",IF($H4411="","",INDEX([1]NKC!$F$10:$F$5007,$H4411)))</f>
        <v/>
      </c>
      <c r="F4411" s="55" t="str">
        <f ca="1">IF(IF($H4411="","",INDEX([1]NKC!$D$10:$D$5007,$H4411))=$C$8,"",IF($H4411="","",INDEX([1]NKC!$F$10:$F$5007,$H4411)))</f>
        <v/>
      </c>
      <c r="G4411" s="50">
        <f ca="1">IF(SUM(E4411:F4411)=0,0,$G$11+SUM(E$12:$E4411)-SUM(F$12:$F4411))</f>
        <v>0</v>
      </c>
      <c r="H4411" s="51" t="str">
        <f ca="1">IF(IF(TYPE(MATCH($C$8,OFFSET([1]NKC!$D$10,H4410,0):'[1]NKC'!$D$5007,0)+H4410)=16,"",MATCH($C$8,OFFSET([1]NKC!$D$10,H4410,0):'[1]NKC'!$D$5007,0)+H4410)&lt;IF(TYPE(MATCH($C$8,OFFSET([1]NKC!$E$10,H4410,0):'[1]NKC'!$E$5007,0)+H4410)=16,"",MATCH($C$8,OFFSET([1]NKC!$E$10,H4410,0):'[1]NKC'!$E$5007,0)+H4410),IF(TYPE(MATCH($C$8,OFFSET([1]NKC!$D$10,H4410,0):'[1]NKC'!$D$5007,0)+H4410)=16,"",MATCH($C$8,OFFSET([1]NKC!$D$10,H4410,0):'[1]NKC'!$D$5007,0)+H4410),IF(TYPE(MATCH($C$8,OFFSET([1]NKC!$E$10,H4410,0):'[1]NKC'!$E$5007,0)+H4410)=16,"",MATCH($C$8,OFFSET([1]NKC!$E$10,H4410,0):'[1]NKC'!$E$5007,0)+H4410))</f>
        <v/>
      </c>
    </row>
    <row r="4412" spans="1:8" s="52" customFormat="1" ht="14.25" hidden="1">
      <c r="A4412" s="45" t="str">
        <f ca="1">IF($H4412="","",INDEX([1]NKC!$A$10:$A$5007,$H4412))</f>
        <v/>
      </c>
      <c r="B4412" s="46" t="str">
        <f ca="1">IF($H4412="","",INDEX([1]NKC!$B$10:$B$5007,$H4412))</f>
        <v/>
      </c>
      <c r="C4412" s="47" t="str">
        <f ca="1">IF($H4412="","",INDEX([1]NKC!$C$10:$C$5007,$H4412))</f>
        <v/>
      </c>
      <c r="D4412" s="48" t="str">
        <f ca="1">IF(IF($H4412="","",INDEX([1]NKC!$D$10:$D$5007,$H4412))=$C$8,IF($H4412="","",INDEX([1]NKC!$E$10:$E$5007,$H4412)),IF($H4412="","",INDEX([1]NKC!$D$10:$D$5007,$H4412)))</f>
        <v/>
      </c>
      <c r="E4412" s="49" t="str">
        <f ca="1">IF(IF($H4412="","",INDEX([1]NKC!$E$10:$E$5007,$H4412))=$C$8,"",IF($H4412="","",INDEX([1]NKC!$F$10:$F$5007,$H4412)))</f>
        <v/>
      </c>
      <c r="F4412" s="55" t="str">
        <f ca="1">IF(IF($H4412="","",INDEX([1]NKC!$D$10:$D$5007,$H4412))=$C$8,"",IF($H4412="","",INDEX([1]NKC!$F$10:$F$5007,$H4412)))</f>
        <v/>
      </c>
      <c r="G4412" s="50">
        <f ca="1">IF(SUM(E4412:F4412)=0,0,$G$11+SUM(E$12:$E4412)-SUM(F$12:$F4412))</f>
        <v>0</v>
      </c>
      <c r="H4412" s="51" t="str">
        <f ca="1">IF(IF(TYPE(MATCH($C$8,OFFSET([1]NKC!$D$10,H4411,0):'[1]NKC'!$D$5007,0)+H4411)=16,"",MATCH($C$8,OFFSET([1]NKC!$D$10,H4411,0):'[1]NKC'!$D$5007,0)+H4411)&lt;IF(TYPE(MATCH($C$8,OFFSET([1]NKC!$E$10,H4411,0):'[1]NKC'!$E$5007,0)+H4411)=16,"",MATCH($C$8,OFFSET([1]NKC!$E$10,H4411,0):'[1]NKC'!$E$5007,0)+H4411),IF(TYPE(MATCH($C$8,OFFSET([1]NKC!$D$10,H4411,0):'[1]NKC'!$D$5007,0)+H4411)=16,"",MATCH($C$8,OFFSET([1]NKC!$D$10,H4411,0):'[1]NKC'!$D$5007,0)+H4411),IF(TYPE(MATCH($C$8,OFFSET([1]NKC!$E$10,H4411,0):'[1]NKC'!$E$5007,0)+H4411)=16,"",MATCH($C$8,OFFSET([1]NKC!$E$10,H4411,0):'[1]NKC'!$E$5007,0)+H4411))</f>
        <v/>
      </c>
    </row>
    <row r="4413" spans="1:8" s="52" customFormat="1" ht="14.25" hidden="1">
      <c r="A4413" s="45" t="str">
        <f ca="1">IF($H4413="","",INDEX([1]NKC!$A$10:$A$5007,$H4413))</f>
        <v/>
      </c>
      <c r="B4413" s="46" t="str">
        <f ca="1">IF($H4413="","",INDEX([1]NKC!$B$10:$B$5007,$H4413))</f>
        <v/>
      </c>
      <c r="C4413" s="47" t="str">
        <f ca="1">IF($H4413="","",INDEX([1]NKC!$C$10:$C$5007,$H4413))</f>
        <v/>
      </c>
      <c r="D4413" s="48" t="str">
        <f ca="1">IF(IF($H4413="","",INDEX([1]NKC!$D$10:$D$5007,$H4413))=$C$8,IF($H4413="","",INDEX([1]NKC!$E$10:$E$5007,$H4413)),IF($H4413="","",INDEX([1]NKC!$D$10:$D$5007,$H4413)))</f>
        <v/>
      </c>
      <c r="E4413" s="49" t="str">
        <f ca="1">IF(IF($H4413="","",INDEX([1]NKC!$E$10:$E$5007,$H4413))=$C$8,"",IF($H4413="","",INDEX([1]NKC!$F$10:$F$5007,$H4413)))</f>
        <v/>
      </c>
      <c r="F4413" s="55" t="str">
        <f ca="1">IF(IF($H4413="","",INDEX([1]NKC!$D$10:$D$5007,$H4413))=$C$8,"",IF($H4413="","",INDEX([1]NKC!$F$10:$F$5007,$H4413)))</f>
        <v/>
      </c>
      <c r="G4413" s="50">
        <f ca="1">IF(SUM(E4413:F4413)=0,0,$G$11+SUM(E$12:$E4413)-SUM(F$12:$F4413))</f>
        <v>0</v>
      </c>
      <c r="H4413" s="51" t="str">
        <f ca="1">IF(IF(TYPE(MATCH($C$8,OFFSET([1]NKC!$D$10,H4412,0):'[1]NKC'!$D$5007,0)+H4412)=16,"",MATCH($C$8,OFFSET([1]NKC!$D$10,H4412,0):'[1]NKC'!$D$5007,0)+H4412)&lt;IF(TYPE(MATCH($C$8,OFFSET([1]NKC!$E$10,H4412,0):'[1]NKC'!$E$5007,0)+H4412)=16,"",MATCH($C$8,OFFSET([1]NKC!$E$10,H4412,0):'[1]NKC'!$E$5007,0)+H4412),IF(TYPE(MATCH($C$8,OFFSET([1]NKC!$D$10,H4412,0):'[1]NKC'!$D$5007,0)+H4412)=16,"",MATCH($C$8,OFFSET([1]NKC!$D$10,H4412,0):'[1]NKC'!$D$5007,0)+H4412),IF(TYPE(MATCH($C$8,OFFSET([1]NKC!$E$10,H4412,0):'[1]NKC'!$E$5007,0)+H4412)=16,"",MATCH($C$8,OFFSET([1]NKC!$E$10,H4412,0):'[1]NKC'!$E$5007,0)+H4412))</f>
        <v/>
      </c>
    </row>
    <row r="4414" spans="1:8" s="52" customFormat="1" ht="14.25" hidden="1">
      <c r="A4414" s="45" t="str">
        <f ca="1">IF($H4414="","",INDEX([1]NKC!$A$10:$A$5007,$H4414))</f>
        <v/>
      </c>
      <c r="B4414" s="46" t="str">
        <f ca="1">IF($H4414="","",INDEX([1]NKC!$B$10:$B$5007,$H4414))</f>
        <v/>
      </c>
      <c r="C4414" s="47" t="str">
        <f ca="1">IF($H4414="","",INDEX([1]NKC!$C$10:$C$5007,$H4414))</f>
        <v/>
      </c>
      <c r="D4414" s="48" t="str">
        <f ca="1">IF(IF($H4414="","",INDEX([1]NKC!$D$10:$D$5007,$H4414))=$C$8,IF($H4414="","",INDEX([1]NKC!$E$10:$E$5007,$H4414)),IF($H4414="","",INDEX([1]NKC!$D$10:$D$5007,$H4414)))</f>
        <v/>
      </c>
      <c r="E4414" s="49" t="str">
        <f ca="1">IF(IF($H4414="","",INDEX([1]NKC!$E$10:$E$5007,$H4414))=$C$8,"",IF($H4414="","",INDEX([1]NKC!$F$10:$F$5007,$H4414)))</f>
        <v/>
      </c>
      <c r="F4414" s="55" t="str">
        <f ca="1">IF(IF($H4414="","",INDEX([1]NKC!$D$10:$D$5007,$H4414))=$C$8,"",IF($H4414="","",INDEX([1]NKC!$F$10:$F$5007,$H4414)))</f>
        <v/>
      </c>
      <c r="G4414" s="50">
        <f ca="1">IF(SUM(E4414:F4414)=0,0,$G$11+SUM(E$12:$E4414)-SUM(F$12:$F4414))</f>
        <v>0</v>
      </c>
      <c r="H4414" s="51" t="str">
        <f ca="1">IF(IF(TYPE(MATCH($C$8,OFFSET([1]NKC!$D$10,H4413,0):'[1]NKC'!$D$5007,0)+H4413)=16,"",MATCH($C$8,OFFSET([1]NKC!$D$10,H4413,0):'[1]NKC'!$D$5007,0)+H4413)&lt;IF(TYPE(MATCH($C$8,OFFSET([1]NKC!$E$10,H4413,0):'[1]NKC'!$E$5007,0)+H4413)=16,"",MATCH($C$8,OFFSET([1]NKC!$E$10,H4413,0):'[1]NKC'!$E$5007,0)+H4413),IF(TYPE(MATCH($C$8,OFFSET([1]NKC!$D$10,H4413,0):'[1]NKC'!$D$5007,0)+H4413)=16,"",MATCH($C$8,OFFSET([1]NKC!$D$10,H4413,0):'[1]NKC'!$D$5007,0)+H4413),IF(TYPE(MATCH($C$8,OFFSET([1]NKC!$E$10,H4413,0):'[1]NKC'!$E$5007,0)+H4413)=16,"",MATCH($C$8,OFFSET([1]NKC!$E$10,H4413,0):'[1]NKC'!$E$5007,0)+H4413))</f>
        <v/>
      </c>
    </row>
    <row r="4415" spans="1:8" s="52" customFormat="1" ht="14.25" hidden="1">
      <c r="A4415" s="45" t="str">
        <f ca="1">IF($H4415="","",INDEX([1]NKC!$A$10:$A$5007,$H4415))</f>
        <v/>
      </c>
      <c r="B4415" s="46" t="str">
        <f ca="1">IF($H4415="","",INDEX([1]NKC!$B$10:$B$5007,$H4415))</f>
        <v/>
      </c>
      <c r="C4415" s="47" t="str">
        <f ca="1">IF($H4415="","",INDEX([1]NKC!$C$10:$C$5007,$H4415))</f>
        <v/>
      </c>
      <c r="D4415" s="48" t="str">
        <f ca="1">IF(IF($H4415="","",INDEX([1]NKC!$D$10:$D$5007,$H4415))=$C$8,IF($H4415="","",INDEX([1]NKC!$E$10:$E$5007,$H4415)),IF($H4415="","",INDEX([1]NKC!$D$10:$D$5007,$H4415)))</f>
        <v/>
      </c>
      <c r="E4415" s="49" t="str">
        <f ca="1">IF(IF($H4415="","",INDEX([1]NKC!$E$10:$E$5007,$H4415))=$C$8,"",IF($H4415="","",INDEX([1]NKC!$F$10:$F$5007,$H4415)))</f>
        <v/>
      </c>
      <c r="F4415" s="55" t="str">
        <f ca="1">IF(IF($H4415="","",INDEX([1]NKC!$D$10:$D$5007,$H4415))=$C$8,"",IF($H4415="","",INDEX([1]NKC!$F$10:$F$5007,$H4415)))</f>
        <v/>
      </c>
      <c r="G4415" s="50">
        <f ca="1">IF(SUM(E4415:F4415)=0,0,$G$11+SUM(E$12:$E4415)-SUM(F$12:$F4415))</f>
        <v>0</v>
      </c>
      <c r="H4415" s="51" t="str">
        <f ca="1">IF(IF(TYPE(MATCH($C$8,OFFSET([1]NKC!$D$10,H4414,0):'[1]NKC'!$D$5007,0)+H4414)=16,"",MATCH($C$8,OFFSET([1]NKC!$D$10,H4414,0):'[1]NKC'!$D$5007,0)+H4414)&lt;IF(TYPE(MATCH($C$8,OFFSET([1]NKC!$E$10,H4414,0):'[1]NKC'!$E$5007,0)+H4414)=16,"",MATCH($C$8,OFFSET([1]NKC!$E$10,H4414,0):'[1]NKC'!$E$5007,0)+H4414),IF(TYPE(MATCH($C$8,OFFSET([1]NKC!$D$10,H4414,0):'[1]NKC'!$D$5007,0)+H4414)=16,"",MATCH($C$8,OFFSET([1]NKC!$D$10,H4414,0):'[1]NKC'!$D$5007,0)+H4414),IF(TYPE(MATCH($C$8,OFFSET([1]NKC!$E$10,H4414,0):'[1]NKC'!$E$5007,0)+H4414)=16,"",MATCH($C$8,OFFSET([1]NKC!$E$10,H4414,0):'[1]NKC'!$E$5007,0)+H4414))</f>
        <v/>
      </c>
    </row>
    <row r="4416" spans="1:8" s="52" customFormat="1" ht="14.25" hidden="1">
      <c r="A4416" s="45" t="str">
        <f ca="1">IF($H4416="","",INDEX([1]NKC!$A$10:$A$5007,$H4416))</f>
        <v/>
      </c>
      <c r="B4416" s="46" t="str">
        <f ca="1">IF($H4416="","",INDEX([1]NKC!$B$10:$B$5007,$H4416))</f>
        <v/>
      </c>
      <c r="C4416" s="47" t="str">
        <f ca="1">IF($H4416="","",INDEX([1]NKC!$C$10:$C$5007,$H4416))</f>
        <v/>
      </c>
      <c r="D4416" s="48" t="str">
        <f ca="1">IF(IF($H4416="","",INDEX([1]NKC!$D$10:$D$5007,$H4416))=$C$8,IF($H4416="","",INDEX([1]NKC!$E$10:$E$5007,$H4416)),IF($H4416="","",INDEX([1]NKC!$D$10:$D$5007,$H4416)))</f>
        <v/>
      </c>
      <c r="E4416" s="49" t="str">
        <f ca="1">IF(IF($H4416="","",INDEX([1]NKC!$E$10:$E$5007,$H4416))=$C$8,"",IF($H4416="","",INDEX([1]NKC!$F$10:$F$5007,$H4416)))</f>
        <v/>
      </c>
      <c r="F4416" s="55" t="str">
        <f ca="1">IF(IF($H4416="","",INDEX([1]NKC!$D$10:$D$5007,$H4416))=$C$8,"",IF($H4416="","",INDEX([1]NKC!$F$10:$F$5007,$H4416)))</f>
        <v/>
      </c>
      <c r="G4416" s="50">
        <f ca="1">IF(SUM(E4416:F4416)=0,0,$G$11+SUM(E$12:$E4416)-SUM(F$12:$F4416))</f>
        <v>0</v>
      </c>
      <c r="H4416" s="51" t="str">
        <f ca="1">IF(IF(TYPE(MATCH($C$8,OFFSET([1]NKC!$D$10,H4415,0):'[1]NKC'!$D$5007,0)+H4415)=16,"",MATCH($C$8,OFFSET([1]NKC!$D$10,H4415,0):'[1]NKC'!$D$5007,0)+H4415)&lt;IF(TYPE(MATCH($C$8,OFFSET([1]NKC!$E$10,H4415,0):'[1]NKC'!$E$5007,0)+H4415)=16,"",MATCH($C$8,OFFSET([1]NKC!$E$10,H4415,0):'[1]NKC'!$E$5007,0)+H4415),IF(TYPE(MATCH($C$8,OFFSET([1]NKC!$D$10,H4415,0):'[1]NKC'!$D$5007,0)+H4415)=16,"",MATCH($C$8,OFFSET([1]NKC!$D$10,H4415,0):'[1]NKC'!$D$5007,0)+H4415),IF(TYPE(MATCH($C$8,OFFSET([1]NKC!$E$10,H4415,0):'[1]NKC'!$E$5007,0)+H4415)=16,"",MATCH($C$8,OFFSET([1]NKC!$E$10,H4415,0):'[1]NKC'!$E$5007,0)+H4415))</f>
        <v/>
      </c>
    </row>
    <row r="4417" spans="1:8" s="52" customFormat="1" ht="14.25" hidden="1">
      <c r="A4417" s="45" t="str">
        <f ca="1">IF($H4417="","",INDEX([1]NKC!$A$10:$A$5007,$H4417))</f>
        <v/>
      </c>
      <c r="B4417" s="46" t="str">
        <f ca="1">IF($H4417="","",INDEX([1]NKC!$B$10:$B$5007,$H4417))</f>
        <v/>
      </c>
      <c r="C4417" s="47" t="str">
        <f ca="1">IF($H4417="","",INDEX([1]NKC!$C$10:$C$5007,$H4417))</f>
        <v/>
      </c>
      <c r="D4417" s="48" t="str">
        <f ca="1">IF(IF($H4417="","",INDEX([1]NKC!$D$10:$D$5007,$H4417))=$C$8,IF($H4417="","",INDEX([1]NKC!$E$10:$E$5007,$H4417)),IF($H4417="","",INDEX([1]NKC!$D$10:$D$5007,$H4417)))</f>
        <v/>
      </c>
      <c r="E4417" s="49" t="str">
        <f ca="1">IF(IF($H4417="","",INDEX([1]NKC!$E$10:$E$5007,$H4417))=$C$8,"",IF($H4417="","",INDEX([1]NKC!$F$10:$F$5007,$H4417)))</f>
        <v/>
      </c>
      <c r="F4417" s="55" t="str">
        <f ca="1">IF(IF($H4417="","",INDEX([1]NKC!$D$10:$D$5007,$H4417))=$C$8,"",IF($H4417="","",INDEX([1]NKC!$F$10:$F$5007,$H4417)))</f>
        <v/>
      </c>
      <c r="G4417" s="50">
        <f ca="1">IF(SUM(E4417:F4417)=0,0,$G$11+SUM(E$12:$E4417)-SUM(F$12:$F4417))</f>
        <v>0</v>
      </c>
      <c r="H4417" s="51" t="str">
        <f ca="1">IF(IF(TYPE(MATCH($C$8,OFFSET([1]NKC!$D$10,H4416,0):'[1]NKC'!$D$5007,0)+H4416)=16,"",MATCH($C$8,OFFSET([1]NKC!$D$10,H4416,0):'[1]NKC'!$D$5007,0)+H4416)&lt;IF(TYPE(MATCH($C$8,OFFSET([1]NKC!$E$10,H4416,0):'[1]NKC'!$E$5007,0)+H4416)=16,"",MATCH($C$8,OFFSET([1]NKC!$E$10,H4416,0):'[1]NKC'!$E$5007,0)+H4416),IF(TYPE(MATCH($C$8,OFFSET([1]NKC!$D$10,H4416,0):'[1]NKC'!$D$5007,0)+H4416)=16,"",MATCH($C$8,OFFSET([1]NKC!$D$10,H4416,0):'[1]NKC'!$D$5007,0)+H4416),IF(TYPE(MATCH($C$8,OFFSET([1]NKC!$E$10,H4416,0):'[1]NKC'!$E$5007,0)+H4416)=16,"",MATCH($C$8,OFFSET([1]NKC!$E$10,H4416,0):'[1]NKC'!$E$5007,0)+H4416))</f>
        <v/>
      </c>
    </row>
    <row r="4418" spans="1:8" s="52" customFormat="1" ht="14.25" hidden="1">
      <c r="A4418" s="45" t="str">
        <f ca="1">IF($H4418="","",INDEX([1]NKC!$A$10:$A$5007,$H4418))</f>
        <v/>
      </c>
      <c r="B4418" s="46" t="str">
        <f ca="1">IF($H4418="","",INDEX([1]NKC!$B$10:$B$5007,$H4418))</f>
        <v/>
      </c>
      <c r="C4418" s="47" t="str">
        <f ca="1">IF($H4418="","",INDEX([1]NKC!$C$10:$C$5007,$H4418))</f>
        <v/>
      </c>
      <c r="D4418" s="48" t="str">
        <f ca="1">IF(IF($H4418="","",INDEX([1]NKC!$D$10:$D$5007,$H4418))=$C$8,IF($H4418="","",INDEX([1]NKC!$E$10:$E$5007,$H4418)),IF($H4418="","",INDEX([1]NKC!$D$10:$D$5007,$H4418)))</f>
        <v/>
      </c>
      <c r="E4418" s="49" t="str">
        <f ca="1">IF(IF($H4418="","",INDEX([1]NKC!$E$10:$E$5007,$H4418))=$C$8,"",IF($H4418="","",INDEX([1]NKC!$F$10:$F$5007,$H4418)))</f>
        <v/>
      </c>
      <c r="F4418" s="55" t="str">
        <f ca="1">IF(IF($H4418="","",INDEX([1]NKC!$D$10:$D$5007,$H4418))=$C$8,"",IF($H4418="","",INDEX([1]NKC!$F$10:$F$5007,$H4418)))</f>
        <v/>
      </c>
      <c r="G4418" s="50">
        <f ca="1">IF(SUM(E4418:F4418)=0,0,$G$11+SUM(E$12:$E4418)-SUM(F$12:$F4418))</f>
        <v>0</v>
      </c>
      <c r="H4418" s="51" t="str">
        <f ca="1">IF(IF(TYPE(MATCH($C$8,OFFSET([1]NKC!$D$10,H4417,0):'[1]NKC'!$D$5007,0)+H4417)=16,"",MATCH($C$8,OFFSET([1]NKC!$D$10,H4417,0):'[1]NKC'!$D$5007,0)+H4417)&lt;IF(TYPE(MATCH($C$8,OFFSET([1]NKC!$E$10,H4417,0):'[1]NKC'!$E$5007,0)+H4417)=16,"",MATCH($C$8,OFFSET([1]NKC!$E$10,H4417,0):'[1]NKC'!$E$5007,0)+H4417),IF(TYPE(MATCH($C$8,OFFSET([1]NKC!$D$10,H4417,0):'[1]NKC'!$D$5007,0)+H4417)=16,"",MATCH($C$8,OFFSET([1]NKC!$D$10,H4417,0):'[1]NKC'!$D$5007,0)+H4417),IF(TYPE(MATCH($C$8,OFFSET([1]NKC!$E$10,H4417,0):'[1]NKC'!$E$5007,0)+H4417)=16,"",MATCH($C$8,OFFSET([1]NKC!$E$10,H4417,0):'[1]NKC'!$E$5007,0)+H4417))</f>
        <v/>
      </c>
    </row>
    <row r="4419" spans="1:8" s="52" customFormat="1" ht="14.25" hidden="1">
      <c r="A4419" s="45" t="str">
        <f ca="1">IF($H4419="","",INDEX([1]NKC!$A$10:$A$5007,$H4419))</f>
        <v/>
      </c>
      <c r="B4419" s="46" t="str">
        <f ca="1">IF($H4419="","",INDEX([1]NKC!$B$10:$B$5007,$H4419))</f>
        <v/>
      </c>
      <c r="C4419" s="47" t="str">
        <f ca="1">IF($H4419="","",INDEX([1]NKC!$C$10:$C$5007,$H4419))</f>
        <v/>
      </c>
      <c r="D4419" s="48" t="str">
        <f ca="1">IF(IF($H4419="","",INDEX([1]NKC!$D$10:$D$5007,$H4419))=$C$8,IF($H4419="","",INDEX([1]NKC!$E$10:$E$5007,$H4419)),IF($H4419="","",INDEX([1]NKC!$D$10:$D$5007,$H4419)))</f>
        <v/>
      </c>
      <c r="E4419" s="49" t="str">
        <f ca="1">IF(IF($H4419="","",INDEX([1]NKC!$E$10:$E$5007,$H4419))=$C$8,"",IF($H4419="","",INDEX([1]NKC!$F$10:$F$5007,$H4419)))</f>
        <v/>
      </c>
      <c r="F4419" s="55" t="str">
        <f ca="1">IF(IF($H4419="","",INDEX([1]NKC!$D$10:$D$5007,$H4419))=$C$8,"",IF($H4419="","",INDEX([1]NKC!$F$10:$F$5007,$H4419)))</f>
        <v/>
      </c>
      <c r="G4419" s="50">
        <f ca="1">IF(SUM(E4419:F4419)=0,0,$G$11+SUM(E$12:$E4419)-SUM(F$12:$F4419))</f>
        <v>0</v>
      </c>
      <c r="H4419" s="51" t="str">
        <f ca="1">IF(IF(TYPE(MATCH($C$8,OFFSET([1]NKC!$D$10,H4418,0):'[1]NKC'!$D$5007,0)+H4418)=16,"",MATCH($C$8,OFFSET([1]NKC!$D$10,H4418,0):'[1]NKC'!$D$5007,0)+H4418)&lt;IF(TYPE(MATCH($C$8,OFFSET([1]NKC!$E$10,H4418,0):'[1]NKC'!$E$5007,0)+H4418)=16,"",MATCH($C$8,OFFSET([1]NKC!$E$10,H4418,0):'[1]NKC'!$E$5007,0)+H4418),IF(TYPE(MATCH($C$8,OFFSET([1]NKC!$D$10,H4418,0):'[1]NKC'!$D$5007,0)+H4418)=16,"",MATCH($C$8,OFFSET([1]NKC!$D$10,H4418,0):'[1]NKC'!$D$5007,0)+H4418),IF(TYPE(MATCH($C$8,OFFSET([1]NKC!$E$10,H4418,0):'[1]NKC'!$E$5007,0)+H4418)=16,"",MATCH($C$8,OFFSET([1]NKC!$E$10,H4418,0):'[1]NKC'!$E$5007,0)+H4418))</f>
        <v/>
      </c>
    </row>
    <row r="4420" spans="1:8" s="52" customFormat="1" ht="14.25" hidden="1">
      <c r="A4420" s="45" t="str">
        <f ca="1">IF($H4420="","",INDEX([1]NKC!$A$10:$A$5007,$H4420))</f>
        <v/>
      </c>
      <c r="B4420" s="46" t="str">
        <f ca="1">IF($H4420="","",INDEX([1]NKC!$B$10:$B$5007,$H4420))</f>
        <v/>
      </c>
      <c r="C4420" s="47" t="str">
        <f ca="1">IF($H4420="","",INDEX([1]NKC!$C$10:$C$5007,$H4420))</f>
        <v/>
      </c>
      <c r="D4420" s="48" t="str">
        <f ca="1">IF(IF($H4420="","",INDEX([1]NKC!$D$10:$D$5007,$H4420))=$C$8,IF($H4420="","",INDEX([1]NKC!$E$10:$E$5007,$H4420)),IF($H4420="","",INDEX([1]NKC!$D$10:$D$5007,$H4420)))</f>
        <v/>
      </c>
      <c r="E4420" s="49" t="str">
        <f ca="1">IF(IF($H4420="","",INDEX([1]NKC!$E$10:$E$5007,$H4420))=$C$8,"",IF($H4420="","",INDEX([1]NKC!$F$10:$F$5007,$H4420)))</f>
        <v/>
      </c>
      <c r="F4420" s="55" t="str">
        <f ca="1">IF(IF($H4420="","",INDEX([1]NKC!$D$10:$D$5007,$H4420))=$C$8,"",IF($H4420="","",INDEX([1]NKC!$F$10:$F$5007,$H4420)))</f>
        <v/>
      </c>
      <c r="G4420" s="50">
        <f ca="1">IF(SUM(E4420:F4420)=0,0,$G$11+SUM(E$12:$E4420)-SUM(F$12:$F4420))</f>
        <v>0</v>
      </c>
      <c r="H4420" s="51" t="str">
        <f ca="1">IF(IF(TYPE(MATCH($C$8,OFFSET([1]NKC!$D$10,H4419,0):'[1]NKC'!$D$5007,0)+H4419)=16,"",MATCH($C$8,OFFSET([1]NKC!$D$10,H4419,0):'[1]NKC'!$D$5007,0)+H4419)&lt;IF(TYPE(MATCH($C$8,OFFSET([1]NKC!$E$10,H4419,0):'[1]NKC'!$E$5007,0)+H4419)=16,"",MATCH($C$8,OFFSET([1]NKC!$E$10,H4419,0):'[1]NKC'!$E$5007,0)+H4419),IF(TYPE(MATCH($C$8,OFFSET([1]NKC!$D$10,H4419,0):'[1]NKC'!$D$5007,0)+H4419)=16,"",MATCH($C$8,OFFSET([1]NKC!$D$10,H4419,0):'[1]NKC'!$D$5007,0)+H4419),IF(TYPE(MATCH($C$8,OFFSET([1]NKC!$E$10,H4419,0):'[1]NKC'!$E$5007,0)+H4419)=16,"",MATCH($C$8,OFFSET([1]NKC!$E$10,H4419,0):'[1]NKC'!$E$5007,0)+H4419))</f>
        <v/>
      </c>
    </row>
    <row r="4421" spans="1:8" s="52" customFormat="1" ht="14.25" hidden="1">
      <c r="A4421" s="45" t="str">
        <f ca="1">IF($H4421="","",INDEX([1]NKC!$A$10:$A$5007,$H4421))</f>
        <v/>
      </c>
      <c r="B4421" s="46" t="str">
        <f ca="1">IF($H4421="","",INDEX([1]NKC!$B$10:$B$5007,$H4421))</f>
        <v/>
      </c>
      <c r="C4421" s="47" t="str">
        <f ca="1">IF($H4421="","",INDEX([1]NKC!$C$10:$C$5007,$H4421))</f>
        <v/>
      </c>
      <c r="D4421" s="48" t="str">
        <f ca="1">IF(IF($H4421="","",INDEX([1]NKC!$D$10:$D$5007,$H4421))=$C$8,IF($H4421="","",INDEX([1]NKC!$E$10:$E$5007,$H4421)),IF($H4421="","",INDEX([1]NKC!$D$10:$D$5007,$H4421)))</f>
        <v/>
      </c>
      <c r="E4421" s="49" t="str">
        <f ca="1">IF(IF($H4421="","",INDEX([1]NKC!$E$10:$E$5007,$H4421))=$C$8,"",IF($H4421="","",INDEX([1]NKC!$F$10:$F$5007,$H4421)))</f>
        <v/>
      </c>
      <c r="F4421" s="55" t="str">
        <f ca="1">IF(IF($H4421="","",INDEX([1]NKC!$D$10:$D$5007,$H4421))=$C$8,"",IF($H4421="","",INDEX([1]NKC!$F$10:$F$5007,$H4421)))</f>
        <v/>
      </c>
      <c r="G4421" s="50">
        <f ca="1">IF(SUM(E4421:F4421)=0,0,$G$11+SUM(E$12:$E4421)-SUM(F$12:$F4421))</f>
        <v>0</v>
      </c>
      <c r="H4421" s="51" t="str">
        <f ca="1">IF(IF(TYPE(MATCH($C$8,OFFSET([1]NKC!$D$10,H4420,0):'[1]NKC'!$D$5007,0)+H4420)=16,"",MATCH($C$8,OFFSET([1]NKC!$D$10,H4420,0):'[1]NKC'!$D$5007,0)+H4420)&lt;IF(TYPE(MATCH($C$8,OFFSET([1]NKC!$E$10,H4420,0):'[1]NKC'!$E$5007,0)+H4420)=16,"",MATCH($C$8,OFFSET([1]NKC!$E$10,H4420,0):'[1]NKC'!$E$5007,0)+H4420),IF(TYPE(MATCH($C$8,OFFSET([1]NKC!$D$10,H4420,0):'[1]NKC'!$D$5007,0)+H4420)=16,"",MATCH($C$8,OFFSET([1]NKC!$D$10,H4420,0):'[1]NKC'!$D$5007,0)+H4420),IF(TYPE(MATCH($C$8,OFFSET([1]NKC!$E$10,H4420,0):'[1]NKC'!$E$5007,0)+H4420)=16,"",MATCH($C$8,OFFSET([1]NKC!$E$10,H4420,0):'[1]NKC'!$E$5007,0)+H4420))</f>
        <v/>
      </c>
    </row>
    <row r="4422" spans="1:8" s="52" customFormat="1" ht="14.25" hidden="1">
      <c r="A4422" s="45" t="str">
        <f ca="1">IF($H4422="","",INDEX([1]NKC!$A$10:$A$5007,$H4422))</f>
        <v/>
      </c>
      <c r="B4422" s="46" t="str">
        <f ca="1">IF($H4422="","",INDEX([1]NKC!$B$10:$B$5007,$H4422))</f>
        <v/>
      </c>
      <c r="C4422" s="47" t="str">
        <f ca="1">IF($H4422="","",INDEX([1]NKC!$C$10:$C$5007,$H4422))</f>
        <v/>
      </c>
      <c r="D4422" s="48" t="str">
        <f ca="1">IF(IF($H4422="","",INDEX([1]NKC!$D$10:$D$5007,$H4422))=$C$8,IF($H4422="","",INDEX([1]NKC!$E$10:$E$5007,$H4422)),IF($H4422="","",INDEX([1]NKC!$D$10:$D$5007,$H4422)))</f>
        <v/>
      </c>
      <c r="E4422" s="49" t="str">
        <f ca="1">IF(IF($H4422="","",INDEX([1]NKC!$E$10:$E$5007,$H4422))=$C$8,"",IF($H4422="","",INDEX([1]NKC!$F$10:$F$5007,$H4422)))</f>
        <v/>
      </c>
      <c r="F4422" s="55" t="str">
        <f ca="1">IF(IF($H4422="","",INDEX([1]NKC!$D$10:$D$5007,$H4422))=$C$8,"",IF($H4422="","",INDEX([1]NKC!$F$10:$F$5007,$H4422)))</f>
        <v/>
      </c>
      <c r="G4422" s="50">
        <f ca="1">IF(SUM(E4422:F4422)=0,0,$G$11+SUM(E$12:$E4422)-SUM(F$12:$F4422))</f>
        <v>0</v>
      </c>
      <c r="H4422" s="51" t="str">
        <f ca="1">IF(IF(TYPE(MATCH($C$8,OFFSET([1]NKC!$D$10,H4421,0):'[1]NKC'!$D$5007,0)+H4421)=16,"",MATCH($C$8,OFFSET([1]NKC!$D$10,H4421,0):'[1]NKC'!$D$5007,0)+H4421)&lt;IF(TYPE(MATCH($C$8,OFFSET([1]NKC!$E$10,H4421,0):'[1]NKC'!$E$5007,0)+H4421)=16,"",MATCH($C$8,OFFSET([1]NKC!$E$10,H4421,0):'[1]NKC'!$E$5007,0)+H4421),IF(TYPE(MATCH($C$8,OFFSET([1]NKC!$D$10,H4421,0):'[1]NKC'!$D$5007,0)+H4421)=16,"",MATCH($C$8,OFFSET([1]NKC!$D$10,H4421,0):'[1]NKC'!$D$5007,0)+H4421),IF(TYPE(MATCH($C$8,OFFSET([1]NKC!$E$10,H4421,0):'[1]NKC'!$E$5007,0)+H4421)=16,"",MATCH($C$8,OFFSET([1]NKC!$E$10,H4421,0):'[1]NKC'!$E$5007,0)+H4421))</f>
        <v/>
      </c>
    </row>
    <row r="4423" spans="1:8" s="52" customFormat="1" ht="14.25" hidden="1">
      <c r="A4423" s="45" t="str">
        <f ca="1">IF($H4423="","",INDEX([1]NKC!$A$10:$A$5007,$H4423))</f>
        <v/>
      </c>
      <c r="B4423" s="46" t="str">
        <f ca="1">IF($H4423="","",INDEX([1]NKC!$B$10:$B$5007,$H4423))</f>
        <v/>
      </c>
      <c r="C4423" s="47" t="str">
        <f ca="1">IF($H4423="","",INDEX([1]NKC!$C$10:$C$5007,$H4423))</f>
        <v/>
      </c>
      <c r="D4423" s="48" t="str">
        <f ca="1">IF(IF($H4423="","",INDEX([1]NKC!$D$10:$D$5007,$H4423))=$C$8,IF($H4423="","",INDEX([1]NKC!$E$10:$E$5007,$H4423)),IF($H4423="","",INDEX([1]NKC!$D$10:$D$5007,$H4423)))</f>
        <v/>
      </c>
      <c r="E4423" s="49" t="str">
        <f ca="1">IF(IF($H4423="","",INDEX([1]NKC!$E$10:$E$5007,$H4423))=$C$8,"",IF($H4423="","",INDEX([1]NKC!$F$10:$F$5007,$H4423)))</f>
        <v/>
      </c>
      <c r="F4423" s="55" t="str">
        <f ca="1">IF(IF($H4423="","",INDEX([1]NKC!$D$10:$D$5007,$H4423))=$C$8,"",IF($H4423="","",INDEX([1]NKC!$F$10:$F$5007,$H4423)))</f>
        <v/>
      </c>
      <c r="G4423" s="50">
        <f ca="1">IF(SUM(E4423:F4423)=0,0,$G$11+SUM(E$12:$E4423)-SUM(F$12:$F4423))</f>
        <v>0</v>
      </c>
      <c r="H4423" s="51" t="str">
        <f ca="1">IF(IF(TYPE(MATCH($C$8,OFFSET([1]NKC!$D$10,H4422,0):'[1]NKC'!$D$5007,0)+H4422)=16,"",MATCH($C$8,OFFSET([1]NKC!$D$10,H4422,0):'[1]NKC'!$D$5007,0)+H4422)&lt;IF(TYPE(MATCH($C$8,OFFSET([1]NKC!$E$10,H4422,0):'[1]NKC'!$E$5007,0)+H4422)=16,"",MATCH($C$8,OFFSET([1]NKC!$E$10,H4422,0):'[1]NKC'!$E$5007,0)+H4422),IF(TYPE(MATCH($C$8,OFFSET([1]NKC!$D$10,H4422,0):'[1]NKC'!$D$5007,0)+H4422)=16,"",MATCH($C$8,OFFSET([1]NKC!$D$10,H4422,0):'[1]NKC'!$D$5007,0)+H4422),IF(TYPE(MATCH($C$8,OFFSET([1]NKC!$E$10,H4422,0):'[1]NKC'!$E$5007,0)+H4422)=16,"",MATCH($C$8,OFFSET([1]NKC!$E$10,H4422,0):'[1]NKC'!$E$5007,0)+H4422))</f>
        <v/>
      </c>
    </row>
    <row r="4424" spans="1:8" s="52" customFormat="1" ht="14.25" hidden="1">
      <c r="A4424" s="45" t="str">
        <f ca="1">IF($H4424="","",INDEX([1]NKC!$A$10:$A$5007,$H4424))</f>
        <v/>
      </c>
      <c r="B4424" s="46" t="str">
        <f ca="1">IF($H4424="","",INDEX([1]NKC!$B$10:$B$5007,$H4424))</f>
        <v/>
      </c>
      <c r="C4424" s="47" t="str">
        <f ca="1">IF($H4424="","",INDEX([1]NKC!$C$10:$C$5007,$H4424))</f>
        <v/>
      </c>
      <c r="D4424" s="48" t="str">
        <f ca="1">IF(IF($H4424="","",INDEX([1]NKC!$D$10:$D$5007,$H4424))=$C$8,IF($H4424="","",INDEX([1]NKC!$E$10:$E$5007,$H4424)),IF($H4424="","",INDEX([1]NKC!$D$10:$D$5007,$H4424)))</f>
        <v/>
      </c>
      <c r="E4424" s="49" t="str">
        <f ca="1">IF(IF($H4424="","",INDEX([1]NKC!$E$10:$E$5007,$H4424))=$C$8,"",IF($H4424="","",INDEX([1]NKC!$F$10:$F$5007,$H4424)))</f>
        <v/>
      </c>
      <c r="F4424" s="55" t="str">
        <f ca="1">IF(IF($H4424="","",INDEX([1]NKC!$D$10:$D$5007,$H4424))=$C$8,"",IF($H4424="","",INDEX([1]NKC!$F$10:$F$5007,$H4424)))</f>
        <v/>
      </c>
      <c r="G4424" s="50">
        <f ca="1">IF(SUM(E4424:F4424)=0,0,$G$11+SUM(E$12:$E4424)-SUM(F$12:$F4424))</f>
        <v>0</v>
      </c>
      <c r="H4424" s="51" t="str">
        <f ca="1">IF(IF(TYPE(MATCH($C$8,OFFSET([1]NKC!$D$10,H4423,0):'[1]NKC'!$D$5007,0)+H4423)=16,"",MATCH($C$8,OFFSET([1]NKC!$D$10,H4423,0):'[1]NKC'!$D$5007,0)+H4423)&lt;IF(TYPE(MATCH($C$8,OFFSET([1]NKC!$E$10,H4423,0):'[1]NKC'!$E$5007,0)+H4423)=16,"",MATCH($C$8,OFFSET([1]NKC!$E$10,H4423,0):'[1]NKC'!$E$5007,0)+H4423),IF(TYPE(MATCH($C$8,OFFSET([1]NKC!$D$10,H4423,0):'[1]NKC'!$D$5007,0)+H4423)=16,"",MATCH($C$8,OFFSET([1]NKC!$D$10,H4423,0):'[1]NKC'!$D$5007,0)+H4423),IF(TYPE(MATCH($C$8,OFFSET([1]NKC!$E$10,H4423,0):'[1]NKC'!$E$5007,0)+H4423)=16,"",MATCH($C$8,OFFSET([1]NKC!$E$10,H4423,0):'[1]NKC'!$E$5007,0)+H4423))</f>
        <v/>
      </c>
    </row>
    <row r="4425" spans="1:8" s="52" customFormat="1" ht="14.25" hidden="1">
      <c r="A4425" s="45" t="str">
        <f ca="1">IF($H4425="","",INDEX([1]NKC!$A$10:$A$5007,$H4425))</f>
        <v/>
      </c>
      <c r="B4425" s="46" t="str">
        <f ca="1">IF($H4425="","",INDEX([1]NKC!$B$10:$B$5007,$H4425))</f>
        <v/>
      </c>
      <c r="C4425" s="47" t="str">
        <f ca="1">IF($H4425="","",INDEX([1]NKC!$C$10:$C$5007,$H4425))</f>
        <v/>
      </c>
      <c r="D4425" s="48" t="str">
        <f ca="1">IF(IF($H4425="","",INDEX([1]NKC!$D$10:$D$5007,$H4425))=$C$8,IF($H4425="","",INDEX([1]NKC!$E$10:$E$5007,$H4425)),IF($H4425="","",INDEX([1]NKC!$D$10:$D$5007,$H4425)))</f>
        <v/>
      </c>
      <c r="E4425" s="49" t="str">
        <f ca="1">IF(IF($H4425="","",INDEX([1]NKC!$E$10:$E$5007,$H4425))=$C$8,"",IF($H4425="","",INDEX([1]NKC!$F$10:$F$5007,$H4425)))</f>
        <v/>
      </c>
      <c r="F4425" s="55" t="str">
        <f ca="1">IF(IF($H4425="","",INDEX([1]NKC!$D$10:$D$5007,$H4425))=$C$8,"",IF($H4425="","",INDEX([1]NKC!$F$10:$F$5007,$H4425)))</f>
        <v/>
      </c>
      <c r="G4425" s="50">
        <f ca="1">IF(SUM(E4425:F4425)=0,0,$G$11+SUM(E$12:$E4425)-SUM(F$12:$F4425))</f>
        <v>0</v>
      </c>
      <c r="H4425" s="51" t="str">
        <f ca="1">IF(IF(TYPE(MATCH($C$8,OFFSET([1]NKC!$D$10,H4424,0):'[1]NKC'!$D$5007,0)+H4424)=16,"",MATCH($C$8,OFFSET([1]NKC!$D$10,H4424,0):'[1]NKC'!$D$5007,0)+H4424)&lt;IF(TYPE(MATCH($C$8,OFFSET([1]NKC!$E$10,H4424,0):'[1]NKC'!$E$5007,0)+H4424)=16,"",MATCH($C$8,OFFSET([1]NKC!$E$10,H4424,0):'[1]NKC'!$E$5007,0)+H4424),IF(TYPE(MATCH($C$8,OFFSET([1]NKC!$D$10,H4424,0):'[1]NKC'!$D$5007,0)+H4424)=16,"",MATCH($C$8,OFFSET([1]NKC!$D$10,H4424,0):'[1]NKC'!$D$5007,0)+H4424),IF(TYPE(MATCH($C$8,OFFSET([1]NKC!$E$10,H4424,0):'[1]NKC'!$E$5007,0)+H4424)=16,"",MATCH($C$8,OFFSET([1]NKC!$E$10,H4424,0):'[1]NKC'!$E$5007,0)+H4424))</f>
        <v/>
      </c>
    </row>
    <row r="4426" spans="1:8" s="52" customFormat="1" ht="14.25" hidden="1">
      <c r="A4426" s="45" t="str">
        <f ca="1">IF($H4426="","",INDEX([1]NKC!$A$10:$A$5007,$H4426))</f>
        <v/>
      </c>
      <c r="B4426" s="46" t="str">
        <f ca="1">IF($H4426="","",INDEX([1]NKC!$B$10:$B$5007,$H4426))</f>
        <v/>
      </c>
      <c r="C4426" s="47" t="str">
        <f ca="1">IF($H4426="","",INDEX([1]NKC!$C$10:$C$5007,$H4426))</f>
        <v/>
      </c>
      <c r="D4426" s="48" t="str">
        <f ca="1">IF(IF($H4426="","",INDEX([1]NKC!$D$10:$D$5007,$H4426))=$C$8,IF($H4426="","",INDEX([1]NKC!$E$10:$E$5007,$H4426)),IF($H4426="","",INDEX([1]NKC!$D$10:$D$5007,$H4426)))</f>
        <v/>
      </c>
      <c r="E4426" s="49" t="str">
        <f ca="1">IF(IF($H4426="","",INDEX([1]NKC!$E$10:$E$5007,$H4426))=$C$8,"",IF($H4426="","",INDEX([1]NKC!$F$10:$F$5007,$H4426)))</f>
        <v/>
      </c>
      <c r="F4426" s="55" t="str">
        <f ca="1">IF(IF($H4426="","",INDEX([1]NKC!$D$10:$D$5007,$H4426))=$C$8,"",IF($H4426="","",INDEX([1]NKC!$F$10:$F$5007,$H4426)))</f>
        <v/>
      </c>
      <c r="G4426" s="50">
        <f ca="1">IF(SUM(E4426:F4426)=0,0,$G$11+SUM(E$12:$E4426)-SUM(F$12:$F4426))</f>
        <v>0</v>
      </c>
      <c r="H4426" s="51" t="str">
        <f ca="1">IF(IF(TYPE(MATCH($C$8,OFFSET([1]NKC!$D$10,H4425,0):'[1]NKC'!$D$5007,0)+H4425)=16,"",MATCH($C$8,OFFSET([1]NKC!$D$10,H4425,0):'[1]NKC'!$D$5007,0)+H4425)&lt;IF(TYPE(MATCH($C$8,OFFSET([1]NKC!$E$10,H4425,0):'[1]NKC'!$E$5007,0)+H4425)=16,"",MATCH($C$8,OFFSET([1]NKC!$E$10,H4425,0):'[1]NKC'!$E$5007,0)+H4425),IF(TYPE(MATCH($C$8,OFFSET([1]NKC!$D$10,H4425,0):'[1]NKC'!$D$5007,0)+H4425)=16,"",MATCH($C$8,OFFSET([1]NKC!$D$10,H4425,0):'[1]NKC'!$D$5007,0)+H4425),IF(TYPE(MATCH($C$8,OFFSET([1]NKC!$E$10,H4425,0):'[1]NKC'!$E$5007,0)+H4425)=16,"",MATCH($C$8,OFFSET([1]NKC!$E$10,H4425,0):'[1]NKC'!$E$5007,0)+H4425))</f>
        <v/>
      </c>
    </row>
    <row r="4427" spans="1:8" s="52" customFormat="1" ht="14.25" hidden="1">
      <c r="A4427" s="45" t="str">
        <f ca="1">IF($H4427="","",INDEX([1]NKC!$A$10:$A$5007,$H4427))</f>
        <v/>
      </c>
      <c r="B4427" s="46" t="str">
        <f ca="1">IF($H4427="","",INDEX([1]NKC!$B$10:$B$5007,$H4427))</f>
        <v/>
      </c>
      <c r="C4427" s="47" t="str">
        <f ca="1">IF($H4427="","",INDEX([1]NKC!$C$10:$C$5007,$H4427))</f>
        <v/>
      </c>
      <c r="D4427" s="48" t="str">
        <f ca="1">IF(IF($H4427="","",INDEX([1]NKC!$D$10:$D$5007,$H4427))=$C$8,IF($H4427="","",INDEX([1]NKC!$E$10:$E$5007,$H4427)),IF($H4427="","",INDEX([1]NKC!$D$10:$D$5007,$H4427)))</f>
        <v/>
      </c>
      <c r="E4427" s="49" t="str">
        <f ca="1">IF(IF($H4427="","",INDEX([1]NKC!$E$10:$E$5007,$H4427))=$C$8,"",IF($H4427="","",INDEX([1]NKC!$F$10:$F$5007,$H4427)))</f>
        <v/>
      </c>
      <c r="F4427" s="55" t="str">
        <f ca="1">IF(IF($H4427="","",INDEX([1]NKC!$D$10:$D$5007,$H4427))=$C$8,"",IF($H4427="","",INDEX([1]NKC!$F$10:$F$5007,$H4427)))</f>
        <v/>
      </c>
      <c r="G4427" s="50">
        <f ca="1">IF(SUM(E4427:F4427)=0,0,$G$11+SUM(E$12:$E4427)-SUM(F$12:$F4427))</f>
        <v>0</v>
      </c>
      <c r="H4427" s="51" t="str">
        <f ca="1">IF(IF(TYPE(MATCH($C$8,OFFSET([1]NKC!$D$10,H4426,0):'[1]NKC'!$D$5007,0)+H4426)=16,"",MATCH($C$8,OFFSET([1]NKC!$D$10,H4426,0):'[1]NKC'!$D$5007,0)+H4426)&lt;IF(TYPE(MATCH($C$8,OFFSET([1]NKC!$E$10,H4426,0):'[1]NKC'!$E$5007,0)+H4426)=16,"",MATCH($C$8,OFFSET([1]NKC!$E$10,H4426,0):'[1]NKC'!$E$5007,0)+H4426),IF(TYPE(MATCH($C$8,OFFSET([1]NKC!$D$10,H4426,0):'[1]NKC'!$D$5007,0)+H4426)=16,"",MATCH($C$8,OFFSET([1]NKC!$D$10,H4426,0):'[1]NKC'!$D$5007,0)+H4426),IF(TYPE(MATCH($C$8,OFFSET([1]NKC!$E$10,H4426,0):'[1]NKC'!$E$5007,0)+H4426)=16,"",MATCH($C$8,OFFSET([1]NKC!$E$10,H4426,0):'[1]NKC'!$E$5007,0)+H4426))</f>
        <v/>
      </c>
    </row>
    <row r="4428" spans="1:8" s="52" customFormat="1" ht="14.25" hidden="1">
      <c r="A4428" s="45" t="str">
        <f ca="1">IF($H4428="","",INDEX([1]NKC!$A$10:$A$5007,$H4428))</f>
        <v/>
      </c>
      <c r="B4428" s="46" t="str">
        <f ca="1">IF($H4428="","",INDEX([1]NKC!$B$10:$B$5007,$H4428))</f>
        <v/>
      </c>
      <c r="C4428" s="47" t="str">
        <f ca="1">IF($H4428="","",INDEX([1]NKC!$C$10:$C$5007,$H4428))</f>
        <v/>
      </c>
      <c r="D4428" s="48" t="str">
        <f ca="1">IF(IF($H4428="","",INDEX([1]NKC!$D$10:$D$5007,$H4428))=$C$8,IF($H4428="","",INDEX([1]NKC!$E$10:$E$5007,$H4428)),IF($H4428="","",INDEX([1]NKC!$D$10:$D$5007,$H4428)))</f>
        <v/>
      </c>
      <c r="E4428" s="49" t="str">
        <f ca="1">IF(IF($H4428="","",INDEX([1]NKC!$E$10:$E$5007,$H4428))=$C$8,"",IF($H4428="","",INDEX([1]NKC!$F$10:$F$5007,$H4428)))</f>
        <v/>
      </c>
      <c r="F4428" s="55" t="str">
        <f ca="1">IF(IF($H4428="","",INDEX([1]NKC!$D$10:$D$5007,$H4428))=$C$8,"",IF($H4428="","",INDEX([1]NKC!$F$10:$F$5007,$H4428)))</f>
        <v/>
      </c>
      <c r="G4428" s="50">
        <f ca="1">IF(SUM(E4428:F4428)=0,0,$G$11+SUM(E$12:$E4428)-SUM(F$12:$F4428))</f>
        <v>0</v>
      </c>
      <c r="H4428" s="51" t="str">
        <f ca="1">IF(IF(TYPE(MATCH($C$8,OFFSET([1]NKC!$D$10,H4427,0):'[1]NKC'!$D$5007,0)+H4427)=16,"",MATCH($C$8,OFFSET([1]NKC!$D$10,H4427,0):'[1]NKC'!$D$5007,0)+H4427)&lt;IF(TYPE(MATCH($C$8,OFFSET([1]NKC!$E$10,H4427,0):'[1]NKC'!$E$5007,0)+H4427)=16,"",MATCH($C$8,OFFSET([1]NKC!$E$10,H4427,0):'[1]NKC'!$E$5007,0)+H4427),IF(TYPE(MATCH($C$8,OFFSET([1]NKC!$D$10,H4427,0):'[1]NKC'!$D$5007,0)+H4427)=16,"",MATCH($C$8,OFFSET([1]NKC!$D$10,H4427,0):'[1]NKC'!$D$5007,0)+H4427),IF(TYPE(MATCH($C$8,OFFSET([1]NKC!$E$10,H4427,0):'[1]NKC'!$E$5007,0)+H4427)=16,"",MATCH($C$8,OFFSET([1]NKC!$E$10,H4427,0):'[1]NKC'!$E$5007,0)+H4427))</f>
        <v/>
      </c>
    </row>
    <row r="4429" spans="1:8" s="52" customFormat="1" ht="14.25" hidden="1">
      <c r="A4429" s="45" t="str">
        <f ca="1">IF($H4429="","",INDEX([1]NKC!$A$10:$A$5007,$H4429))</f>
        <v/>
      </c>
      <c r="B4429" s="46" t="str">
        <f ca="1">IF($H4429="","",INDEX([1]NKC!$B$10:$B$5007,$H4429))</f>
        <v/>
      </c>
      <c r="C4429" s="47" t="str">
        <f ca="1">IF($H4429="","",INDEX([1]NKC!$C$10:$C$5007,$H4429))</f>
        <v/>
      </c>
      <c r="D4429" s="48" t="str">
        <f ca="1">IF(IF($H4429="","",INDEX([1]NKC!$D$10:$D$5007,$H4429))=$C$8,IF($H4429="","",INDEX([1]NKC!$E$10:$E$5007,$H4429)),IF($H4429="","",INDEX([1]NKC!$D$10:$D$5007,$H4429)))</f>
        <v/>
      </c>
      <c r="E4429" s="49" t="str">
        <f ca="1">IF(IF($H4429="","",INDEX([1]NKC!$E$10:$E$5007,$H4429))=$C$8,"",IF($H4429="","",INDEX([1]NKC!$F$10:$F$5007,$H4429)))</f>
        <v/>
      </c>
      <c r="F4429" s="55" t="str">
        <f ca="1">IF(IF($H4429="","",INDEX([1]NKC!$D$10:$D$5007,$H4429))=$C$8,"",IF($H4429="","",INDEX([1]NKC!$F$10:$F$5007,$H4429)))</f>
        <v/>
      </c>
      <c r="G4429" s="50">
        <f ca="1">IF(SUM(E4429:F4429)=0,0,$G$11+SUM(E$12:$E4429)-SUM(F$12:$F4429))</f>
        <v>0</v>
      </c>
      <c r="H4429" s="51" t="str">
        <f ca="1">IF(IF(TYPE(MATCH($C$8,OFFSET([1]NKC!$D$10,H4428,0):'[1]NKC'!$D$5007,0)+H4428)=16,"",MATCH($C$8,OFFSET([1]NKC!$D$10,H4428,0):'[1]NKC'!$D$5007,0)+H4428)&lt;IF(TYPE(MATCH($C$8,OFFSET([1]NKC!$E$10,H4428,0):'[1]NKC'!$E$5007,0)+H4428)=16,"",MATCH($C$8,OFFSET([1]NKC!$E$10,H4428,0):'[1]NKC'!$E$5007,0)+H4428),IF(TYPE(MATCH($C$8,OFFSET([1]NKC!$D$10,H4428,0):'[1]NKC'!$D$5007,0)+H4428)=16,"",MATCH($C$8,OFFSET([1]NKC!$D$10,H4428,0):'[1]NKC'!$D$5007,0)+H4428),IF(TYPE(MATCH($C$8,OFFSET([1]NKC!$E$10,H4428,0):'[1]NKC'!$E$5007,0)+H4428)=16,"",MATCH($C$8,OFFSET([1]NKC!$E$10,H4428,0):'[1]NKC'!$E$5007,0)+H4428))</f>
        <v/>
      </c>
    </row>
    <row r="4430" spans="1:8" s="52" customFormat="1" ht="14.25" hidden="1">
      <c r="A4430" s="45" t="str">
        <f ca="1">IF($H4430="","",INDEX([1]NKC!$A$10:$A$5007,$H4430))</f>
        <v/>
      </c>
      <c r="B4430" s="46" t="str">
        <f ca="1">IF($H4430="","",INDEX([1]NKC!$B$10:$B$5007,$H4430))</f>
        <v/>
      </c>
      <c r="C4430" s="47" t="str">
        <f ca="1">IF($H4430="","",INDEX([1]NKC!$C$10:$C$5007,$H4430))</f>
        <v/>
      </c>
      <c r="D4430" s="48" t="str">
        <f ca="1">IF(IF($H4430="","",INDEX([1]NKC!$D$10:$D$5007,$H4430))=$C$8,IF($H4430="","",INDEX([1]NKC!$E$10:$E$5007,$H4430)),IF($H4430="","",INDEX([1]NKC!$D$10:$D$5007,$H4430)))</f>
        <v/>
      </c>
      <c r="E4430" s="49" t="str">
        <f ca="1">IF(IF($H4430="","",INDEX([1]NKC!$E$10:$E$5007,$H4430))=$C$8,"",IF($H4430="","",INDEX([1]NKC!$F$10:$F$5007,$H4430)))</f>
        <v/>
      </c>
      <c r="F4430" s="55" t="str">
        <f ca="1">IF(IF($H4430="","",INDEX([1]NKC!$D$10:$D$5007,$H4430))=$C$8,"",IF($H4430="","",INDEX([1]NKC!$F$10:$F$5007,$H4430)))</f>
        <v/>
      </c>
      <c r="G4430" s="50">
        <f ca="1">IF(SUM(E4430:F4430)=0,0,$G$11+SUM(E$12:$E4430)-SUM(F$12:$F4430))</f>
        <v>0</v>
      </c>
      <c r="H4430" s="51" t="str">
        <f ca="1">IF(IF(TYPE(MATCH($C$8,OFFSET([1]NKC!$D$10,H4429,0):'[1]NKC'!$D$5007,0)+H4429)=16,"",MATCH($C$8,OFFSET([1]NKC!$D$10,H4429,0):'[1]NKC'!$D$5007,0)+H4429)&lt;IF(TYPE(MATCH($C$8,OFFSET([1]NKC!$E$10,H4429,0):'[1]NKC'!$E$5007,0)+H4429)=16,"",MATCH($C$8,OFFSET([1]NKC!$E$10,H4429,0):'[1]NKC'!$E$5007,0)+H4429),IF(TYPE(MATCH($C$8,OFFSET([1]NKC!$D$10,H4429,0):'[1]NKC'!$D$5007,0)+H4429)=16,"",MATCH($C$8,OFFSET([1]NKC!$D$10,H4429,0):'[1]NKC'!$D$5007,0)+H4429),IF(TYPE(MATCH($C$8,OFFSET([1]NKC!$E$10,H4429,0):'[1]NKC'!$E$5007,0)+H4429)=16,"",MATCH($C$8,OFFSET([1]NKC!$E$10,H4429,0):'[1]NKC'!$E$5007,0)+H4429))</f>
        <v/>
      </c>
    </row>
    <row r="4431" spans="1:8" s="52" customFormat="1" ht="14.25" hidden="1">
      <c r="A4431" s="45" t="str">
        <f ca="1">IF($H4431="","",INDEX([1]NKC!$A$10:$A$5007,$H4431))</f>
        <v/>
      </c>
      <c r="B4431" s="46" t="str">
        <f ca="1">IF($H4431="","",INDEX([1]NKC!$B$10:$B$5007,$H4431))</f>
        <v/>
      </c>
      <c r="C4431" s="47" t="str">
        <f ca="1">IF($H4431="","",INDEX([1]NKC!$C$10:$C$5007,$H4431))</f>
        <v/>
      </c>
      <c r="D4431" s="48" t="str">
        <f ca="1">IF(IF($H4431="","",INDEX([1]NKC!$D$10:$D$5007,$H4431))=$C$8,IF($H4431="","",INDEX([1]NKC!$E$10:$E$5007,$H4431)),IF($H4431="","",INDEX([1]NKC!$D$10:$D$5007,$H4431)))</f>
        <v/>
      </c>
      <c r="E4431" s="49" t="str">
        <f ca="1">IF(IF($H4431="","",INDEX([1]NKC!$E$10:$E$5007,$H4431))=$C$8,"",IF($H4431="","",INDEX([1]NKC!$F$10:$F$5007,$H4431)))</f>
        <v/>
      </c>
      <c r="F4431" s="55" t="str">
        <f ca="1">IF(IF($H4431="","",INDEX([1]NKC!$D$10:$D$5007,$H4431))=$C$8,"",IF($H4431="","",INDEX([1]NKC!$F$10:$F$5007,$H4431)))</f>
        <v/>
      </c>
      <c r="G4431" s="50">
        <f ca="1">IF(SUM(E4431:F4431)=0,0,$G$11+SUM(E$12:$E4431)-SUM(F$12:$F4431))</f>
        <v>0</v>
      </c>
      <c r="H4431" s="51" t="str">
        <f ca="1">IF(IF(TYPE(MATCH($C$8,OFFSET([1]NKC!$D$10,H4430,0):'[1]NKC'!$D$5007,0)+H4430)=16,"",MATCH($C$8,OFFSET([1]NKC!$D$10,H4430,0):'[1]NKC'!$D$5007,0)+H4430)&lt;IF(TYPE(MATCH($C$8,OFFSET([1]NKC!$E$10,H4430,0):'[1]NKC'!$E$5007,0)+H4430)=16,"",MATCH($C$8,OFFSET([1]NKC!$E$10,H4430,0):'[1]NKC'!$E$5007,0)+H4430),IF(TYPE(MATCH($C$8,OFFSET([1]NKC!$D$10,H4430,0):'[1]NKC'!$D$5007,0)+H4430)=16,"",MATCH($C$8,OFFSET([1]NKC!$D$10,H4430,0):'[1]NKC'!$D$5007,0)+H4430),IF(TYPE(MATCH($C$8,OFFSET([1]NKC!$E$10,H4430,0):'[1]NKC'!$E$5007,0)+H4430)=16,"",MATCH($C$8,OFFSET([1]NKC!$E$10,H4430,0):'[1]NKC'!$E$5007,0)+H4430))</f>
        <v/>
      </c>
    </row>
    <row r="4432" spans="1:8" s="52" customFormat="1" ht="14.25" hidden="1">
      <c r="A4432" s="45" t="str">
        <f ca="1">IF($H4432="","",INDEX([1]NKC!$A$10:$A$5007,$H4432))</f>
        <v/>
      </c>
      <c r="B4432" s="46" t="str">
        <f ca="1">IF($H4432="","",INDEX([1]NKC!$B$10:$B$5007,$H4432))</f>
        <v/>
      </c>
      <c r="C4432" s="47" t="str">
        <f ca="1">IF($H4432="","",INDEX([1]NKC!$C$10:$C$5007,$H4432))</f>
        <v/>
      </c>
      <c r="D4432" s="48" t="str">
        <f ca="1">IF(IF($H4432="","",INDEX([1]NKC!$D$10:$D$5007,$H4432))=$C$8,IF($H4432="","",INDEX([1]NKC!$E$10:$E$5007,$H4432)),IF($H4432="","",INDEX([1]NKC!$D$10:$D$5007,$H4432)))</f>
        <v/>
      </c>
      <c r="E4432" s="49" t="str">
        <f ca="1">IF(IF($H4432="","",INDEX([1]NKC!$E$10:$E$5007,$H4432))=$C$8,"",IF($H4432="","",INDEX([1]NKC!$F$10:$F$5007,$H4432)))</f>
        <v/>
      </c>
      <c r="F4432" s="55" t="str">
        <f ca="1">IF(IF($H4432="","",INDEX([1]NKC!$D$10:$D$5007,$H4432))=$C$8,"",IF($H4432="","",INDEX([1]NKC!$F$10:$F$5007,$H4432)))</f>
        <v/>
      </c>
      <c r="G4432" s="50">
        <f ca="1">IF(SUM(E4432:F4432)=0,0,$G$11+SUM(E$12:$E4432)-SUM(F$12:$F4432))</f>
        <v>0</v>
      </c>
      <c r="H4432" s="51" t="str">
        <f ca="1">IF(IF(TYPE(MATCH($C$8,OFFSET([1]NKC!$D$10,H4431,0):'[1]NKC'!$D$5007,0)+H4431)=16,"",MATCH($C$8,OFFSET([1]NKC!$D$10,H4431,0):'[1]NKC'!$D$5007,0)+H4431)&lt;IF(TYPE(MATCH($C$8,OFFSET([1]NKC!$E$10,H4431,0):'[1]NKC'!$E$5007,0)+H4431)=16,"",MATCH($C$8,OFFSET([1]NKC!$E$10,H4431,0):'[1]NKC'!$E$5007,0)+H4431),IF(TYPE(MATCH($C$8,OFFSET([1]NKC!$D$10,H4431,0):'[1]NKC'!$D$5007,0)+H4431)=16,"",MATCH($C$8,OFFSET([1]NKC!$D$10,H4431,0):'[1]NKC'!$D$5007,0)+H4431),IF(TYPE(MATCH($C$8,OFFSET([1]NKC!$E$10,H4431,0):'[1]NKC'!$E$5007,0)+H4431)=16,"",MATCH($C$8,OFFSET([1]NKC!$E$10,H4431,0):'[1]NKC'!$E$5007,0)+H4431))</f>
        <v/>
      </c>
    </row>
    <row r="4433" spans="1:8" s="52" customFormat="1" ht="14.25" hidden="1">
      <c r="A4433" s="45" t="str">
        <f ca="1">IF($H4433="","",INDEX([1]NKC!$A$10:$A$5007,$H4433))</f>
        <v/>
      </c>
      <c r="B4433" s="46" t="str">
        <f ca="1">IF($H4433="","",INDEX([1]NKC!$B$10:$B$5007,$H4433))</f>
        <v/>
      </c>
      <c r="C4433" s="47" t="str">
        <f ca="1">IF($H4433="","",INDEX([1]NKC!$C$10:$C$5007,$H4433))</f>
        <v/>
      </c>
      <c r="D4433" s="48" t="str">
        <f ca="1">IF(IF($H4433="","",INDEX([1]NKC!$D$10:$D$5007,$H4433))=$C$8,IF($H4433="","",INDEX([1]NKC!$E$10:$E$5007,$H4433)),IF($H4433="","",INDEX([1]NKC!$D$10:$D$5007,$H4433)))</f>
        <v/>
      </c>
      <c r="E4433" s="49" t="str">
        <f ca="1">IF(IF($H4433="","",INDEX([1]NKC!$E$10:$E$5007,$H4433))=$C$8,"",IF($H4433="","",INDEX([1]NKC!$F$10:$F$5007,$H4433)))</f>
        <v/>
      </c>
      <c r="F4433" s="55" t="str">
        <f ca="1">IF(IF($H4433="","",INDEX([1]NKC!$D$10:$D$5007,$H4433))=$C$8,"",IF($H4433="","",INDEX([1]NKC!$F$10:$F$5007,$H4433)))</f>
        <v/>
      </c>
      <c r="G4433" s="50">
        <f ca="1">IF(SUM(E4433:F4433)=0,0,$G$11+SUM(E$12:$E4433)-SUM(F$12:$F4433))</f>
        <v>0</v>
      </c>
      <c r="H4433" s="51" t="str">
        <f ca="1">IF(IF(TYPE(MATCH($C$8,OFFSET([1]NKC!$D$10,H4432,0):'[1]NKC'!$D$5007,0)+H4432)=16,"",MATCH($C$8,OFFSET([1]NKC!$D$10,H4432,0):'[1]NKC'!$D$5007,0)+H4432)&lt;IF(TYPE(MATCH($C$8,OFFSET([1]NKC!$E$10,H4432,0):'[1]NKC'!$E$5007,0)+H4432)=16,"",MATCH($C$8,OFFSET([1]NKC!$E$10,H4432,0):'[1]NKC'!$E$5007,0)+H4432),IF(TYPE(MATCH($C$8,OFFSET([1]NKC!$D$10,H4432,0):'[1]NKC'!$D$5007,0)+H4432)=16,"",MATCH($C$8,OFFSET([1]NKC!$D$10,H4432,0):'[1]NKC'!$D$5007,0)+H4432),IF(TYPE(MATCH($C$8,OFFSET([1]NKC!$E$10,H4432,0):'[1]NKC'!$E$5007,0)+H4432)=16,"",MATCH($C$8,OFFSET([1]NKC!$E$10,H4432,0):'[1]NKC'!$E$5007,0)+H4432))</f>
        <v/>
      </c>
    </row>
    <row r="4434" spans="1:8" s="52" customFormat="1" ht="14.25" hidden="1">
      <c r="A4434" s="45" t="str">
        <f ca="1">IF($H4434="","",INDEX([1]NKC!$A$10:$A$5007,$H4434))</f>
        <v/>
      </c>
      <c r="B4434" s="46" t="str">
        <f ca="1">IF($H4434="","",INDEX([1]NKC!$B$10:$B$5007,$H4434))</f>
        <v/>
      </c>
      <c r="C4434" s="47" t="str">
        <f ca="1">IF($H4434="","",INDEX([1]NKC!$C$10:$C$5007,$H4434))</f>
        <v/>
      </c>
      <c r="D4434" s="48" t="str">
        <f ca="1">IF(IF($H4434="","",INDEX([1]NKC!$D$10:$D$5007,$H4434))=$C$8,IF($H4434="","",INDEX([1]NKC!$E$10:$E$5007,$H4434)),IF($H4434="","",INDEX([1]NKC!$D$10:$D$5007,$H4434)))</f>
        <v/>
      </c>
      <c r="E4434" s="49" t="str">
        <f ca="1">IF(IF($H4434="","",INDEX([1]NKC!$E$10:$E$5007,$H4434))=$C$8,"",IF($H4434="","",INDEX([1]NKC!$F$10:$F$5007,$H4434)))</f>
        <v/>
      </c>
      <c r="F4434" s="55" t="str">
        <f ca="1">IF(IF($H4434="","",INDEX([1]NKC!$D$10:$D$5007,$H4434))=$C$8,"",IF($H4434="","",INDEX([1]NKC!$F$10:$F$5007,$H4434)))</f>
        <v/>
      </c>
      <c r="G4434" s="50">
        <f ca="1">IF(SUM(E4434:F4434)=0,0,$G$11+SUM(E$12:$E4434)-SUM(F$12:$F4434))</f>
        <v>0</v>
      </c>
      <c r="H4434" s="51" t="str">
        <f ca="1">IF(IF(TYPE(MATCH($C$8,OFFSET([1]NKC!$D$10,H4433,0):'[1]NKC'!$D$5007,0)+H4433)=16,"",MATCH($C$8,OFFSET([1]NKC!$D$10,H4433,0):'[1]NKC'!$D$5007,0)+H4433)&lt;IF(TYPE(MATCH($C$8,OFFSET([1]NKC!$E$10,H4433,0):'[1]NKC'!$E$5007,0)+H4433)=16,"",MATCH($C$8,OFFSET([1]NKC!$E$10,H4433,0):'[1]NKC'!$E$5007,0)+H4433),IF(TYPE(MATCH($C$8,OFFSET([1]NKC!$D$10,H4433,0):'[1]NKC'!$D$5007,0)+H4433)=16,"",MATCH($C$8,OFFSET([1]NKC!$D$10,H4433,0):'[1]NKC'!$D$5007,0)+H4433),IF(TYPE(MATCH($C$8,OFFSET([1]NKC!$E$10,H4433,0):'[1]NKC'!$E$5007,0)+H4433)=16,"",MATCH($C$8,OFFSET([1]NKC!$E$10,H4433,0):'[1]NKC'!$E$5007,0)+H4433))</f>
        <v/>
      </c>
    </row>
    <row r="4435" spans="1:8" s="52" customFormat="1" ht="14.25" hidden="1">
      <c r="A4435" s="45" t="str">
        <f ca="1">IF($H4435="","",INDEX([1]NKC!$A$10:$A$5007,$H4435))</f>
        <v/>
      </c>
      <c r="B4435" s="46" t="str">
        <f ca="1">IF($H4435="","",INDEX([1]NKC!$B$10:$B$5007,$H4435))</f>
        <v/>
      </c>
      <c r="C4435" s="47" t="str">
        <f ca="1">IF($H4435="","",INDEX([1]NKC!$C$10:$C$5007,$H4435))</f>
        <v/>
      </c>
      <c r="D4435" s="48" t="str">
        <f ca="1">IF(IF($H4435="","",INDEX([1]NKC!$D$10:$D$5007,$H4435))=$C$8,IF($H4435="","",INDEX([1]NKC!$E$10:$E$5007,$H4435)),IF($H4435="","",INDEX([1]NKC!$D$10:$D$5007,$H4435)))</f>
        <v/>
      </c>
      <c r="E4435" s="49" t="str">
        <f ca="1">IF(IF($H4435="","",INDEX([1]NKC!$E$10:$E$5007,$H4435))=$C$8,"",IF($H4435="","",INDEX([1]NKC!$F$10:$F$5007,$H4435)))</f>
        <v/>
      </c>
      <c r="F4435" s="55" t="str">
        <f ca="1">IF(IF($H4435="","",INDEX([1]NKC!$D$10:$D$5007,$H4435))=$C$8,"",IF($H4435="","",INDEX([1]NKC!$F$10:$F$5007,$H4435)))</f>
        <v/>
      </c>
      <c r="G4435" s="50">
        <f ca="1">IF(SUM(E4435:F4435)=0,0,$G$11+SUM(E$12:$E4435)-SUM(F$12:$F4435))</f>
        <v>0</v>
      </c>
      <c r="H4435" s="51" t="str">
        <f ca="1">IF(IF(TYPE(MATCH($C$8,OFFSET([1]NKC!$D$10,H4434,0):'[1]NKC'!$D$5007,0)+H4434)=16,"",MATCH($C$8,OFFSET([1]NKC!$D$10,H4434,0):'[1]NKC'!$D$5007,0)+H4434)&lt;IF(TYPE(MATCH($C$8,OFFSET([1]NKC!$E$10,H4434,0):'[1]NKC'!$E$5007,0)+H4434)=16,"",MATCH($C$8,OFFSET([1]NKC!$E$10,H4434,0):'[1]NKC'!$E$5007,0)+H4434),IF(TYPE(MATCH($C$8,OFFSET([1]NKC!$D$10,H4434,0):'[1]NKC'!$D$5007,0)+H4434)=16,"",MATCH($C$8,OFFSET([1]NKC!$D$10,H4434,0):'[1]NKC'!$D$5007,0)+H4434),IF(TYPE(MATCH($C$8,OFFSET([1]NKC!$E$10,H4434,0):'[1]NKC'!$E$5007,0)+H4434)=16,"",MATCH($C$8,OFFSET([1]NKC!$E$10,H4434,0):'[1]NKC'!$E$5007,0)+H4434))</f>
        <v/>
      </c>
    </row>
    <row r="4436" spans="1:8" s="52" customFormat="1" ht="14.25" hidden="1">
      <c r="A4436" s="45" t="str">
        <f ca="1">IF($H4436="","",INDEX([1]NKC!$A$10:$A$5007,$H4436))</f>
        <v/>
      </c>
      <c r="B4436" s="46" t="str">
        <f ca="1">IF($H4436="","",INDEX([1]NKC!$B$10:$B$5007,$H4436))</f>
        <v/>
      </c>
      <c r="C4436" s="47" t="str">
        <f ca="1">IF($H4436="","",INDEX([1]NKC!$C$10:$C$5007,$H4436))</f>
        <v/>
      </c>
      <c r="D4436" s="48" t="str">
        <f ca="1">IF(IF($H4436="","",INDEX([1]NKC!$D$10:$D$5007,$H4436))=$C$8,IF($H4436="","",INDEX([1]NKC!$E$10:$E$5007,$H4436)),IF($H4436="","",INDEX([1]NKC!$D$10:$D$5007,$H4436)))</f>
        <v/>
      </c>
      <c r="E4436" s="49" t="str">
        <f ca="1">IF(IF($H4436="","",INDEX([1]NKC!$E$10:$E$5007,$H4436))=$C$8,"",IF($H4436="","",INDEX([1]NKC!$F$10:$F$5007,$H4436)))</f>
        <v/>
      </c>
      <c r="F4436" s="55" t="str">
        <f ca="1">IF(IF($H4436="","",INDEX([1]NKC!$D$10:$D$5007,$H4436))=$C$8,"",IF($H4436="","",INDEX([1]NKC!$F$10:$F$5007,$H4436)))</f>
        <v/>
      </c>
      <c r="G4436" s="50">
        <f ca="1">IF(SUM(E4436:F4436)=0,0,$G$11+SUM(E$12:$E4436)-SUM(F$12:$F4436))</f>
        <v>0</v>
      </c>
      <c r="H4436" s="51" t="str">
        <f ca="1">IF(IF(TYPE(MATCH($C$8,OFFSET([1]NKC!$D$10,H4435,0):'[1]NKC'!$D$5007,0)+H4435)=16,"",MATCH($C$8,OFFSET([1]NKC!$D$10,H4435,0):'[1]NKC'!$D$5007,0)+H4435)&lt;IF(TYPE(MATCH($C$8,OFFSET([1]NKC!$E$10,H4435,0):'[1]NKC'!$E$5007,0)+H4435)=16,"",MATCH($C$8,OFFSET([1]NKC!$E$10,H4435,0):'[1]NKC'!$E$5007,0)+H4435),IF(TYPE(MATCH($C$8,OFFSET([1]NKC!$D$10,H4435,0):'[1]NKC'!$D$5007,0)+H4435)=16,"",MATCH($C$8,OFFSET([1]NKC!$D$10,H4435,0):'[1]NKC'!$D$5007,0)+H4435),IF(TYPE(MATCH($C$8,OFFSET([1]NKC!$E$10,H4435,0):'[1]NKC'!$E$5007,0)+H4435)=16,"",MATCH($C$8,OFFSET([1]NKC!$E$10,H4435,0):'[1]NKC'!$E$5007,0)+H4435))</f>
        <v/>
      </c>
    </row>
    <row r="4437" spans="1:8" s="52" customFormat="1" ht="14.25" hidden="1">
      <c r="A4437" s="45" t="str">
        <f ca="1">IF($H4437="","",INDEX([1]NKC!$A$10:$A$5007,$H4437))</f>
        <v/>
      </c>
      <c r="B4437" s="46" t="str">
        <f ca="1">IF($H4437="","",INDEX([1]NKC!$B$10:$B$5007,$H4437))</f>
        <v/>
      </c>
      <c r="C4437" s="47" t="str">
        <f ca="1">IF($H4437="","",INDEX([1]NKC!$C$10:$C$5007,$H4437))</f>
        <v/>
      </c>
      <c r="D4437" s="48" t="str">
        <f ca="1">IF(IF($H4437="","",INDEX([1]NKC!$D$10:$D$5007,$H4437))=$C$8,IF($H4437="","",INDEX([1]NKC!$E$10:$E$5007,$H4437)),IF($H4437="","",INDEX([1]NKC!$D$10:$D$5007,$H4437)))</f>
        <v/>
      </c>
      <c r="E4437" s="49" t="str">
        <f ca="1">IF(IF($H4437="","",INDEX([1]NKC!$E$10:$E$5007,$H4437))=$C$8,"",IF($H4437="","",INDEX([1]NKC!$F$10:$F$5007,$H4437)))</f>
        <v/>
      </c>
      <c r="F4437" s="55" t="str">
        <f ca="1">IF(IF($H4437="","",INDEX([1]NKC!$D$10:$D$5007,$H4437))=$C$8,"",IF($H4437="","",INDEX([1]NKC!$F$10:$F$5007,$H4437)))</f>
        <v/>
      </c>
      <c r="G4437" s="50">
        <f ca="1">IF(SUM(E4437:F4437)=0,0,$G$11+SUM(E$12:$E4437)-SUM(F$12:$F4437))</f>
        <v>0</v>
      </c>
      <c r="H4437" s="51" t="str">
        <f ca="1">IF(IF(TYPE(MATCH($C$8,OFFSET([1]NKC!$D$10,H4436,0):'[1]NKC'!$D$5007,0)+H4436)=16,"",MATCH($C$8,OFFSET([1]NKC!$D$10,H4436,0):'[1]NKC'!$D$5007,0)+H4436)&lt;IF(TYPE(MATCH($C$8,OFFSET([1]NKC!$E$10,H4436,0):'[1]NKC'!$E$5007,0)+H4436)=16,"",MATCH($C$8,OFFSET([1]NKC!$E$10,H4436,0):'[1]NKC'!$E$5007,0)+H4436),IF(TYPE(MATCH($C$8,OFFSET([1]NKC!$D$10,H4436,0):'[1]NKC'!$D$5007,0)+H4436)=16,"",MATCH($C$8,OFFSET([1]NKC!$D$10,H4436,0):'[1]NKC'!$D$5007,0)+H4436),IF(TYPE(MATCH($C$8,OFFSET([1]NKC!$E$10,H4436,0):'[1]NKC'!$E$5007,0)+H4436)=16,"",MATCH($C$8,OFFSET([1]NKC!$E$10,H4436,0):'[1]NKC'!$E$5007,0)+H4436))</f>
        <v/>
      </c>
    </row>
    <row r="4438" spans="1:8" s="52" customFormat="1" ht="14.25" hidden="1">
      <c r="A4438" s="45" t="str">
        <f ca="1">IF($H4438="","",INDEX([1]NKC!$A$10:$A$5007,$H4438))</f>
        <v/>
      </c>
      <c r="B4438" s="46" t="str">
        <f ca="1">IF($H4438="","",INDEX([1]NKC!$B$10:$B$5007,$H4438))</f>
        <v/>
      </c>
      <c r="C4438" s="47" t="str">
        <f ca="1">IF($H4438="","",INDEX([1]NKC!$C$10:$C$5007,$H4438))</f>
        <v/>
      </c>
      <c r="D4438" s="48" t="str">
        <f ca="1">IF(IF($H4438="","",INDEX([1]NKC!$D$10:$D$5007,$H4438))=$C$8,IF($H4438="","",INDEX([1]NKC!$E$10:$E$5007,$H4438)),IF($H4438="","",INDEX([1]NKC!$D$10:$D$5007,$H4438)))</f>
        <v/>
      </c>
      <c r="E4438" s="49" t="str">
        <f ca="1">IF(IF($H4438="","",INDEX([1]NKC!$E$10:$E$5007,$H4438))=$C$8,"",IF($H4438="","",INDEX([1]NKC!$F$10:$F$5007,$H4438)))</f>
        <v/>
      </c>
      <c r="F4438" s="55" t="str">
        <f ca="1">IF(IF($H4438="","",INDEX([1]NKC!$D$10:$D$5007,$H4438))=$C$8,"",IF($H4438="","",INDEX([1]NKC!$F$10:$F$5007,$H4438)))</f>
        <v/>
      </c>
      <c r="G4438" s="50">
        <f ca="1">IF(SUM(E4438:F4438)=0,0,$G$11+SUM(E$12:$E4438)-SUM(F$12:$F4438))</f>
        <v>0</v>
      </c>
      <c r="H4438" s="51" t="str">
        <f ca="1">IF(IF(TYPE(MATCH($C$8,OFFSET([1]NKC!$D$10,H4437,0):'[1]NKC'!$D$5007,0)+H4437)=16,"",MATCH($C$8,OFFSET([1]NKC!$D$10,H4437,0):'[1]NKC'!$D$5007,0)+H4437)&lt;IF(TYPE(MATCH($C$8,OFFSET([1]NKC!$E$10,H4437,0):'[1]NKC'!$E$5007,0)+H4437)=16,"",MATCH($C$8,OFFSET([1]NKC!$E$10,H4437,0):'[1]NKC'!$E$5007,0)+H4437),IF(TYPE(MATCH($C$8,OFFSET([1]NKC!$D$10,H4437,0):'[1]NKC'!$D$5007,0)+H4437)=16,"",MATCH($C$8,OFFSET([1]NKC!$D$10,H4437,0):'[1]NKC'!$D$5007,0)+H4437),IF(TYPE(MATCH($C$8,OFFSET([1]NKC!$E$10,H4437,0):'[1]NKC'!$E$5007,0)+H4437)=16,"",MATCH($C$8,OFFSET([1]NKC!$E$10,H4437,0):'[1]NKC'!$E$5007,0)+H4437))</f>
        <v/>
      </c>
    </row>
    <row r="4439" spans="1:8" s="52" customFormat="1" ht="14.25" hidden="1">
      <c r="A4439" s="45" t="str">
        <f ca="1">IF($H4439="","",INDEX([1]NKC!$A$10:$A$5007,$H4439))</f>
        <v/>
      </c>
      <c r="B4439" s="46" t="str">
        <f ca="1">IF($H4439="","",INDEX([1]NKC!$B$10:$B$5007,$H4439))</f>
        <v/>
      </c>
      <c r="C4439" s="47" t="str">
        <f ca="1">IF($H4439="","",INDEX([1]NKC!$C$10:$C$5007,$H4439))</f>
        <v/>
      </c>
      <c r="D4439" s="48" t="str">
        <f ca="1">IF(IF($H4439="","",INDEX([1]NKC!$D$10:$D$5007,$H4439))=$C$8,IF($H4439="","",INDEX([1]NKC!$E$10:$E$5007,$H4439)),IF($H4439="","",INDEX([1]NKC!$D$10:$D$5007,$H4439)))</f>
        <v/>
      </c>
      <c r="E4439" s="49" t="str">
        <f ca="1">IF(IF($H4439="","",INDEX([1]NKC!$E$10:$E$5007,$H4439))=$C$8,"",IF($H4439="","",INDEX([1]NKC!$F$10:$F$5007,$H4439)))</f>
        <v/>
      </c>
      <c r="F4439" s="55" t="str">
        <f ca="1">IF(IF($H4439="","",INDEX([1]NKC!$D$10:$D$5007,$H4439))=$C$8,"",IF($H4439="","",INDEX([1]NKC!$F$10:$F$5007,$H4439)))</f>
        <v/>
      </c>
      <c r="G4439" s="50">
        <f ca="1">IF(SUM(E4439:F4439)=0,0,$G$11+SUM(E$12:$E4439)-SUM(F$12:$F4439))</f>
        <v>0</v>
      </c>
      <c r="H4439" s="51" t="str">
        <f ca="1">IF(IF(TYPE(MATCH($C$8,OFFSET([1]NKC!$D$10,H4438,0):'[1]NKC'!$D$5007,0)+H4438)=16,"",MATCH($C$8,OFFSET([1]NKC!$D$10,H4438,0):'[1]NKC'!$D$5007,0)+H4438)&lt;IF(TYPE(MATCH($C$8,OFFSET([1]NKC!$E$10,H4438,0):'[1]NKC'!$E$5007,0)+H4438)=16,"",MATCH($C$8,OFFSET([1]NKC!$E$10,H4438,0):'[1]NKC'!$E$5007,0)+H4438),IF(TYPE(MATCH($C$8,OFFSET([1]NKC!$D$10,H4438,0):'[1]NKC'!$D$5007,0)+H4438)=16,"",MATCH($C$8,OFFSET([1]NKC!$D$10,H4438,0):'[1]NKC'!$D$5007,0)+H4438),IF(TYPE(MATCH($C$8,OFFSET([1]NKC!$E$10,H4438,0):'[1]NKC'!$E$5007,0)+H4438)=16,"",MATCH($C$8,OFFSET([1]NKC!$E$10,H4438,0):'[1]NKC'!$E$5007,0)+H4438))</f>
        <v/>
      </c>
    </row>
    <row r="4440" spans="1:8" s="52" customFormat="1" ht="14.25" hidden="1">
      <c r="A4440" s="45" t="str">
        <f ca="1">IF($H4440="","",INDEX([1]NKC!$A$10:$A$5007,$H4440))</f>
        <v/>
      </c>
      <c r="B4440" s="46" t="str">
        <f ca="1">IF($H4440="","",INDEX([1]NKC!$B$10:$B$5007,$H4440))</f>
        <v/>
      </c>
      <c r="C4440" s="47" t="str">
        <f ca="1">IF($H4440="","",INDEX([1]NKC!$C$10:$C$5007,$H4440))</f>
        <v/>
      </c>
      <c r="D4440" s="48" t="str">
        <f ca="1">IF(IF($H4440="","",INDEX([1]NKC!$D$10:$D$5007,$H4440))=$C$8,IF($H4440="","",INDEX([1]NKC!$E$10:$E$5007,$H4440)),IF($H4440="","",INDEX([1]NKC!$D$10:$D$5007,$H4440)))</f>
        <v/>
      </c>
      <c r="E4440" s="49" t="str">
        <f ca="1">IF(IF($H4440="","",INDEX([1]NKC!$E$10:$E$5007,$H4440))=$C$8,"",IF($H4440="","",INDEX([1]NKC!$F$10:$F$5007,$H4440)))</f>
        <v/>
      </c>
      <c r="F4440" s="55" t="str">
        <f ca="1">IF(IF($H4440="","",INDEX([1]NKC!$D$10:$D$5007,$H4440))=$C$8,"",IF($H4440="","",INDEX([1]NKC!$F$10:$F$5007,$H4440)))</f>
        <v/>
      </c>
      <c r="G4440" s="50">
        <f ca="1">IF(SUM(E4440:F4440)=0,0,$G$11+SUM(E$12:$E4440)-SUM(F$12:$F4440))</f>
        <v>0</v>
      </c>
      <c r="H4440" s="51" t="str">
        <f ca="1">IF(IF(TYPE(MATCH($C$8,OFFSET([1]NKC!$D$10,H4439,0):'[1]NKC'!$D$5007,0)+H4439)=16,"",MATCH($C$8,OFFSET([1]NKC!$D$10,H4439,0):'[1]NKC'!$D$5007,0)+H4439)&lt;IF(TYPE(MATCH($C$8,OFFSET([1]NKC!$E$10,H4439,0):'[1]NKC'!$E$5007,0)+H4439)=16,"",MATCH($C$8,OFFSET([1]NKC!$E$10,H4439,0):'[1]NKC'!$E$5007,0)+H4439),IF(TYPE(MATCH($C$8,OFFSET([1]NKC!$D$10,H4439,0):'[1]NKC'!$D$5007,0)+H4439)=16,"",MATCH($C$8,OFFSET([1]NKC!$D$10,H4439,0):'[1]NKC'!$D$5007,0)+H4439),IF(TYPE(MATCH($C$8,OFFSET([1]NKC!$E$10,H4439,0):'[1]NKC'!$E$5007,0)+H4439)=16,"",MATCH($C$8,OFFSET([1]NKC!$E$10,H4439,0):'[1]NKC'!$E$5007,0)+H4439))</f>
        <v/>
      </c>
    </row>
    <row r="4441" spans="1:8" s="52" customFormat="1" ht="14.25" hidden="1">
      <c r="A4441" s="45" t="str">
        <f ca="1">IF($H4441="","",INDEX([1]NKC!$A$10:$A$5007,$H4441))</f>
        <v/>
      </c>
      <c r="B4441" s="46" t="str">
        <f ca="1">IF($H4441="","",INDEX([1]NKC!$B$10:$B$5007,$H4441))</f>
        <v/>
      </c>
      <c r="C4441" s="47" t="str">
        <f ca="1">IF($H4441="","",INDEX([1]NKC!$C$10:$C$5007,$H4441))</f>
        <v/>
      </c>
      <c r="D4441" s="48" t="str">
        <f ca="1">IF(IF($H4441="","",INDEX([1]NKC!$D$10:$D$5007,$H4441))=$C$8,IF($H4441="","",INDEX([1]NKC!$E$10:$E$5007,$H4441)),IF($H4441="","",INDEX([1]NKC!$D$10:$D$5007,$H4441)))</f>
        <v/>
      </c>
      <c r="E4441" s="49" t="str">
        <f ca="1">IF(IF($H4441="","",INDEX([1]NKC!$E$10:$E$5007,$H4441))=$C$8,"",IF($H4441="","",INDEX([1]NKC!$F$10:$F$5007,$H4441)))</f>
        <v/>
      </c>
      <c r="F4441" s="55" t="str">
        <f ca="1">IF(IF($H4441="","",INDEX([1]NKC!$D$10:$D$5007,$H4441))=$C$8,"",IF($H4441="","",INDEX([1]NKC!$F$10:$F$5007,$H4441)))</f>
        <v/>
      </c>
      <c r="G4441" s="50">
        <f ca="1">IF(SUM(E4441:F4441)=0,0,$G$11+SUM(E$12:$E4441)-SUM(F$12:$F4441))</f>
        <v>0</v>
      </c>
      <c r="H4441" s="51" t="str">
        <f ca="1">IF(IF(TYPE(MATCH($C$8,OFFSET([1]NKC!$D$10,H4440,0):'[1]NKC'!$D$5007,0)+H4440)=16,"",MATCH($C$8,OFFSET([1]NKC!$D$10,H4440,0):'[1]NKC'!$D$5007,0)+H4440)&lt;IF(TYPE(MATCH($C$8,OFFSET([1]NKC!$E$10,H4440,0):'[1]NKC'!$E$5007,0)+H4440)=16,"",MATCH($C$8,OFFSET([1]NKC!$E$10,H4440,0):'[1]NKC'!$E$5007,0)+H4440),IF(TYPE(MATCH($C$8,OFFSET([1]NKC!$D$10,H4440,0):'[1]NKC'!$D$5007,0)+H4440)=16,"",MATCH($C$8,OFFSET([1]NKC!$D$10,H4440,0):'[1]NKC'!$D$5007,0)+H4440),IF(TYPE(MATCH($C$8,OFFSET([1]NKC!$E$10,H4440,0):'[1]NKC'!$E$5007,0)+H4440)=16,"",MATCH($C$8,OFFSET([1]NKC!$E$10,H4440,0):'[1]NKC'!$E$5007,0)+H4440))</f>
        <v/>
      </c>
    </row>
    <row r="4442" spans="1:8" s="52" customFormat="1" ht="14.25" hidden="1">
      <c r="A4442" s="45" t="str">
        <f ca="1">IF($H4442="","",INDEX([1]NKC!$A$10:$A$5007,$H4442))</f>
        <v/>
      </c>
      <c r="B4442" s="46" t="str">
        <f ca="1">IF($H4442="","",INDEX([1]NKC!$B$10:$B$5007,$H4442))</f>
        <v/>
      </c>
      <c r="C4442" s="47" t="str">
        <f ca="1">IF($H4442="","",INDEX([1]NKC!$C$10:$C$5007,$H4442))</f>
        <v/>
      </c>
      <c r="D4442" s="48" t="str">
        <f ca="1">IF(IF($H4442="","",INDEX([1]NKC!$D$10:$D$5007,$H4442))=$C$8,IF($H4442="","",INDEX([1]NKC!$E$10:$E$5007,$H4442)),IF($H4442="","",INDEX([1]NKC!$D$10:$D$5007,$H4442)))</f>
        <v/>
      </c>
      <c r="E4442" s="49" t="str">
        <f ca="1">IF(IF($H4442="","",INDEX([1]NKC!$E$10:$E$5007,$H4442))=$C$8,"",IF($H4442="","",INDEX([1]NKC!$F$10:$F$5007,$H4442)))</f>
        <v/>
      </c>
      <c r="F4442" s="55" t="str">
        <f ca="1">IF(IF($H4442="","",INDEX([1]NKC!$D$10:$D$5007,$H4442))=$C$8,"",IF($H4442="","",INDEX([1]NKC!$F$10:$F$5007,$H4442)))</f>
        <v/>
      </c>
      <c r="G4442" s="50">
        <f ca="1">IF(SUM(E4442:F4442)=0,0,$G$11+SUM(E$12:$E4442)-SUM(F$12:$F4442))</f>
        <v>0</v>
      </c>
      <c r="H4442" s="51" t="str">
        <f ca="1">IF(IF(TYPE(MATCH($C$8,OFFSET([1]NKC!$D$10,H4441,0):'[1]NKC'!$D$5007,0)+H4441)=16,"",MATCH($C$8,OFFSET([1]NKC!$D$10,H4441,0):'[1]NKC'!$D$5007,0)+H4441)&lt;IF(TYPE(MATCH($C$8,OFFSET([1]NKC!$E$10,H4441,0):'[1]NKC'!$E$5007,0)+H4441)=16,"",MATCH($C$8,OFFSET([1]NKC!$E$10,H4441,0):'[1]NKC'!$E$5007,0)+H4441),IF(TYPE(MATCH($C$8,OFFSET([1]NKC!$D$10,H4441,0):'[1]NKC'!$D$5007,0)+H4441)=16,"",MATCH($C$8,OFFSET([1]NKC!$D$10,H4441,0):'[1]NKC'!$D$5007,0)+H4441),IF(TYPE(MATCH($C$8,OFFSET([1]NKC!$E$10,H4441,0):'[1]NKC'!$E$5007,0)+H4441)=16,"",MATCH($C$8,OFFSET([1]NKC!$E$10,H4441,0):'[1]NKC'!$E$5007,0)+H4441))</f>
        <v/>
      </c>
    </row>
    <row r="4443" spans="1:8" s="52" customFormat="1" ht="14.25" hidden="1">
      <c r="A4443" s="45" t="str">
        <f ca="1">IF($H4443="","",INDEX([1]NKC!$A$10:$A$5007,$H4443))</f>
        <v/>
      </c>
      <c r="B4443" s="46" t="str">
        <f ca="1">IF($H4443="","",INDEX([1]NKC!$B$10:$B$5007,$H4443))</f>
        <v/>
      </c>
      <c r="C4443" s="47" t="str">
        <f ca="1">IF($H4443="","",INDEX([1]NKC!$C$10:$C$5007,$H4443))</f>
        <v/>
      </c>
      <c r="D4443" s="48" t="str">
        <f ca="1">IF(IF($H4443="","",INDEX([1]NKC!$D$10:$D$5007,$H4443))=$C$8,IF($H4443="","",INDEX([1]NKC!$E$10:$E$5007,$H4443)),IF($H4443="","",INDEX([1]NKC!$D$10:$D$5007,$H4443)))</f>
        <v/>
      </c>
      <c r="E4443" s="49" t="str">
        <f ca="1">IF(IF($H4443="","",INDEX([1]NKC!$E$10:$E$5007,$H4443))=$C$8,"",IF($H4443="","",INDEX([1]NKC!$F$10:$F$5007,$H4443)))</f>
        <v/>
      </c>
      <c r="F4443" s="55" t="str">
        <f ca="1">IF(IF($H4443="","",INDEX([1]NKC!$D$10:$D$5007,$H4443))=$C$8,"",IF($H4443="","",INDEX([1]NKC!$F$10:$F$5007,$H4443)))</f>
        <v/>
      </c>
      <c r="G4443" s="50">
        <f ca="1">IF(SUM(E4443:F4443)=0,0,$G$11+SUM(E$12:$E4443)-SUM(F$12:$F4443))</f>
        <v>0</v>
      </c>
      <c r="H4443" s="51" t="str">
        <f ca="1">IF(IF(TYPE(MATCH($C$8,OFFSET([1]NKC!$D$10,H4442,0):'[1]NKC'!$D$5007,0)+H4442)=16,"",MATCH($C$8,OFFSET([1]NKC!$D$10,H4442,0):'[1]NKC'!$D$5007,0)+H4442)&lt;IF(TYPE(MATCH($C$8,OFFSET([1]NKC!$E$10,H4442,0):'[1]NKC'!$E$5007,0)+H4442)=16,"",MATCH($C$8,OFFSET([1]NKC!$E$10,H4442,0):'[1]NKC'!$E$5007,0)+H4442),IF(TYPE(MATCH($C$8,OFFSET([1]NKC!$D$10,H4442,0):'[1]NKC'!$D$5007,0)+H4442)=16,"",MATCH($C$8,OFFSET([1]NKC!$D$10,H4442,0):'[1]NKC'!$D$5007,0)+H4442),IF(TYPE(MATCH($C$8,OFFSET([1]NKC!$E$10,H4442,0):'[1]NKC'!$E$5007,0)+H4442)=16,"",MATCH($C$8,OFFSET([1]NKC!$E$10,H4442,0):'[1]NKC'!$E$5007,0)+H4442))</f>
        <v/>
      </c>
    </row>
    <row r="4444" spans="1:8" s="52" customFormat="1" ht="14.25" hidden="1">
      <c r="A4444" s="45" t="str">
        <f ca="1">IF($H4444="","",INDEX([1]NKC!$A$10:$A$5007,$H4444))</f>
        <v/>
      </c>
      <c r="B4444" s="46" t="str">
        <f ca="1">IF($H4444="","",INDEX([1]NKC!$B$10:$B$5007,$H4444))</f>
        <v/>
      </c>
      <c r="C4444" s="47" t="str">
        <f ca="1">IF($H4444="","",INDEX([1]NKC!$C$10:$C$5007,$H4444))</f>
        <v/>
      </c>
      <c r="D4444" s="48" t="str">
        <f ca="1">IF(IF($H4444="","",INDEX([1]NKC!$D$10:$D$5007,$H4444))=$C$8,IF($H4444="","",INDEX([1]NKC!$E$10:$E$5007,$H4444)),IF($H4444="","",INDEX([1]NKC!$D$10:$D$5007,$H4444)))</f>
        <v/>
      </c>
      <c r="E4444" s="49" t="str">
        <f ca="1">IF(IF($H4444="","",INDEX([1]NKC!$E$10:$E$5007,$H4444))=$C$8,"",IF($H4444="","",INDEX([1]NKC!$F$10:$F$5007,$H4444)))</f>
        <v/>
      </c>
      <c r="F4444" s="55" t="str">
        <f ca="1">IF(IF($H4444="","",INDEX([1]NKC!$D$10:$D$5007,$H4444))=$C$8,"",IF($H4444="","",INDEX([1]NKC!$F$10:$F$5007,$H4444)))</f>
        <v/>
      </c>
      <c r="G4444" s="50">
        <f ca="1">IF(SUM(E4444:F4444)=0,0,$G$11+SUM(E$12:$E4444)-SUM(F$12:$F4444))</f>
        <v>0</v>
      </c>
      <c r="H4444" s="51" t="str">
        <f ca="1">IF(IF(TYPE(MATCH($C$8,OFFSET([1]NKC!$D$10,H4443,0):'[1]NKC'!$D$5007,0)+H4443)=16,"",MATCH($C$8,OFFSET([1]NKC!$D$10,H4443,0):'[1]NKC'!$D$5007,0)+H4443)&lt;IF(TYPE(MATCH($C$8,OFFSET([1]NKC!$E$10,H4443,0):'[1]NKC'!$E$5007,0)+H4443)=16,"",MATCH($C$8,OFFSET([1]NKC!$E$10,H4443,0):'[1]NKC'!$E$5007,0)+H4443),IF(TYPE(MATCH($C$8,OFFSET([1]NKC!$D$10,H4443,0):'[1]NKC'!$D$5007,0)+H4443)=16,"",MATCH($C$8,OFFSET([1]NKC!$D$10,H4443,0):'[1]NKC'!$D$5007,0)+H4443),IF(TYPE(MATCH($C$8,OFFSET([1]NKC!$E$10,H4443,0):'[1]NKC'!$E$5007,0)+H4443)=16,"",MATCH($C$8,OFFSET([1]NKC!$E$10,H4443,0):'[1]NKC'!$E$5007,0)+H4443))</f>
        <v/>
      </c>
    </row>
    <row r="4445" spans="1:8" s="52" customFormat="1" ht="14.25" hidden="1">
      <c r="A4445" s="45" t="str">
        <f ca="1">IF($H4445="","",INDEX([1]NKC!$A$10:$A$5007,$H4445))</f>
        <v/>
      </c>
      <c r="B4445" s="46" t="str">
        <f ca="1">IF($H4445="","",INDEX([1]NKC!$B$10:$B$5007,$H4445))</f>
        <v/>
      </c>
      <c r="C4445" s="47" t="str">
        <f ca="1">IF($H4445="","",INDEX([1]NKC!$C$10:$C$5007,$H4445))</f>
        <v/>
      </c>
      <c r="D4445" s="48" t="str">
        <f ca="1">IF(IF($H4445="","",INDEX([1]NKC!$D$10:$D$5007,$H4445))=$C$8,IF($H4445="","",INDEX([1]NKC!$E$10:$E$5007,$H4445)),IF($H4445="","",INDEX([1]NKC!$D$10:$D$5007,$H4445)))</f>
        <v/>
      </c>
      <c r="E4445" s="49" t="str">
        <f ca="1">IF(IF($H4445="","",INDEX([1]NKC!$E$10:$E$5007,$H4445))=$C$8,"",IF($H4445="","",INDEX([1]NKC!$F$10:$F$5007,$H4445)))</f>
        <v/>
      </c>
      <c r="F4445" s="55" t="str">
        <f ca="1">IF(IF($H4445="","",INDEX([1]NKC!$D$10:$D$5007,$H4445))=$C$8,"",IF($H4445="","",INDEX([1]NKC!$F$10:$F$5007,$H4445)))</f>
        <v/>
      </c>
      <c r="G4445" s="50">
        <f ca="1">IF(SUM(E4445:F4445)=0,0,$G$11+SUM(E$12:$E4445)-SUM(F$12:$F4445))</f>
        <v>0</v>
      </c>
      <c r="H4445" s="51" t="str">
        <f ca="1">IF(IF(TYPE(MATCH($C$8,OFFSET([1]NKC!$D$10,H4444,0):'[1]NKC'!$D$5007,0)+H4444)=16,"",MATCH($C$8,OFFSET([1]NKC!$D$10,H4444,0):'[1]NKC'!$D$5007,0)+H4444)&lt;IF(TYPE(MATCH($C$8,OFFSET([1]NKC!$E$10,H4444,0):'[1]NKC'!$E$5007,0)+H4444)=16,"",MATCH($C$8,OFFSET([1]NKC!$E$10,H4444,0):'[1]NKC'!$E$5007,0)+H4444),IF(TYPE(MATCH($C$8,OFFSET([1]NKC!$D$10,H4444,0):'[1]NKC'!$D$5007,0)+H4444)=16,"",MATCH($C$8,OFFSET([1]NKC!$D$10,H4444,0):'[1]NKC'!$D$5007,0)+H4444),IF(TYPE(MATCH($C$8,OFFSET([1]NKC!$E$10,H4444,0):'[1]NKC'!$E$5007,0)+H4444)=16,"",MATCH($C$8,OFFSET([1]NKC!$E$10,H4444,0):'[1]NKC'!$E$5007,0)+H4444))</f>
        <v/>
      </c>
    </row>
    <row r="4446" spans="1:8" s="52" customFormat="1" ht="14.25" hidden="1">
      <c r="A4446" s="45" t="str">
        <f ca="1">IF($H4446="","",INDEX([1]NKC!$A$10:$A$5007,$H4446))</f>
        <v/>
      </c>
      <c r="B4446" s="46" t="str">
        <f ca="1">IF($H4446="","",INDEX([1]NKC!$B$10:$B$5007,$H4446))</f>
        <v/>
      </c>
      <c r="C4446" s="47" t="str">
        <f ca="1">IF($H4446="","",INDEX([1]NKC!$C$10:$C$5007,$H4446))</f>
        <v/>
      </c>
      <c r="D4446" s="48" t="str">
        <f ca="1">IF(IF($H4446="","",INDEX([1]NKC!$D$10:$D$5007,$H4446))=$C$8,IF($H4446="","",INDEX([1]NKC!$E$10:$E$5007,$H4446)),IF($H4446="","",INDEX([1]NKC!$D$10:$D$5007,$H4446)))</f>
        <v/>
      </c>
      <c r="E4446" s="49" t="str">
        <f ca="1">IF(IF($H4446="","",INDEX([1]NKC!$E$10:$E$5007,$H4446))=$C$8,"",IF($H4446="","",INDEX([1]NKC!$F$10:$F$5007,$H4446)))</f>
        <v/>
      </c>
      <c r="F4446" s="55" t="str">
        <f ca="1">IF(IF($H4446="","",INDEX([1]NKC!$D$10:$D$5007,$H4446))=$C$8,"",IF($H4446="","",INDEX([1]NKC!$F$10:$F$5007,$H4446)))</f>
        <v/>
      </c>
      <c r="G4446" s="50">
        <f ca="1">IF(SUM(E4446:F4446)=0,0,$G$11+SUM(E$12:$E4446)-SUM(F$12:$F4446))</f>
        <v>0</v>
      </c>
      <c r="H4446" s="51" t="str">
        <f ca="1">IF(IF(TYPE(MATCH($C$8,OFFSET([1]NKC!$D$10,H4445,0):'[1]NKC'!$D$5007,0)+H4445)=16,"",MATCH($C$8,OFFSET([1]NKC!$D$10,H4445,0):'[1]NKC'!$D$5007,0)+H4445)&lt;IF(TYPE(MATCH($C$8,OFFSET([1]NKC!$E$10,H4445,0):'[1]NKC'!$E$5007,0)+H4445)=16,"",MATCH($C$8,OFFSET([1]NKC!$E$10,H4445,0):'[1]NKC'!$E$5007,0)+H4445),IF(TYPE(MATCH($C$8,OFFSET([1]NKC!$D$10,H4445,0):'[1]NKC'!$D$5007,0)+H4445)=16,"",MATCH($C$8,OFFSET([1]NKC!$D$10,H4445,0):'[1]NKC'!$D$5007,0)+H4445),IF(TYPE(MATCH($C$8,OFFSET([1]NKC!$E$10,H4445,0):'[1]NKC'!$E$5007,0)+H4445)=16,"",MATCH($C$8,OFFSET([1]NKC!$E$10,H4445,0):'[1]NKC'!$E$5007,0)+H4445))</f>
        <v/>
      </c>
    </row>
    <row r="4447" spans="1:8" s="52" customFormat="1" ht="14.25" hidden="1">
      <c r="A4447" s="45" t="str">
        <f ca="1">IF($H4447="","",INDEX([1]NKC!$A$10:$A$5007,$H4447))</f>
        <v/>
      </c>
      <c r="B4447" s="46" t="str">
        <f ca="1">IF($H4447="","",INDEX([1]NKC!$B$10:$B$5007,$H4447))</f>
        <v/>
      </c>
      <c r="C4447" s="47" t="str">
        <f ca="1">IF($H4447="","",INDEX([1]NKC!$C$10:$C$5007,$H4447))</f>
        <v/>
      </c>
      <c r="D4447" s="48" t="str">
        <f ca="1">IF(IF($H4447="","",INDEX([1]NKC!$D$10:$D$5007,$H4447))=$C$8,IF($H4447="","",INDEX([1]NKC!$E$10:$E$5007,$H4447)),IF($H4447="","",INDEX([1]NKC!$D$10:$D$5007,$H4447)))</f>
        <v/>
      </c>
      <c r="E4447" s="49" t="str">
        <f ca="1">IF(IF($H4447="","",INDEX([1]NKC!$E$10:$E$5007,$H4447))=$C$8,"",IF($H4447="","",INDEX([1]NKC!$F$10:$F$5007,$H4447)))</f>
        <v/>
      </c>
      <c r="F4447" s="55" t="str">
        <f ca="1">IF(IF($H4447="","",INDEX([1]NKC!$D$10:$D$5007,$H4447))=$C$8,"",IF($H4447="","",INDEX([1]NKC!$F$10:$F$5007,$H4447)))</f>
        <v/>
      </c>
      <c r="G4447" s="50">
        <f ca="1">IF(SUM(E4447:F4447)=0,0,$G$11+SUM(E$12:$E4447)-SUM(F$12:$F4447))</f>
        <v>0</v>
      </c>
      <c r="H4447" s="51" t="str">
        <f ca="1">IF(IF(TYPE(MATCH($C$8,OFFSET([1]NKC!$D$10,H4446,0):'[1]NKC'!$D$5007,0)+H4446)=16,"",MATCH($C$8,OFFSET([1]NKC!$D$10,H4446,0):'[1]NKC'!$D$5007,0)+H4446)&lt;IF(TYPE(MATCH($C$8,OFFSET([1]NKC!$E$10,H4446,0):'[1]NKC'!$E$5007,0)+H4446)=16,"",MATCH($C$8,OFFSET([1]NKC!$E$10,H4446,0):'[1]NKC'!$E$5007,0)+H4446),IF(TYPE(MATCH($C$8,OFFSET([1]NKC!$D$10,H4446,0):'[1]NKC'!$D$5007,0)+H4446)=16,"",MATCH($C$8,OFFSET([1]NKC!$D$10,H4446,0):'[1]NKC'!$D$5007,0)+H4446),IF(TYPE(MATCH($C$8,OFFSET([1]NKC!$E$10,H4446,0):'[1]NKC'!$E$5007,0)+H4446)=16,"",MATCH($C$8,OFFSET([1]NKC!$E$10,H4446,0):'[1]NKC'!$E$5007,0)+H4446))</f>
        <v/>
      </c>
    </row>
    <row r="4448" spans="1:8" s="52" customFormat="1" ht="14.25" hidden="1">
      <c r="A4448" s="45" t="str">
        <f ca="1">IF($H4448="","",INDEX([1]NKC!$A$10:$A$5007,$H4448))</f>
        <v/>
      </c>
      <c r="B4448" s="46" t="str">
        <f ca="1">IF($H4448="","",INDEX([1]NKC!$B$10:$B$5007,$H4448))</f>
        <v/>
      </c>
      <c r="C4448" s="47" t="str">
        <f ca="1">IF($H4448="","",INDEX([1]NKC!$C$10:$C$5007,$H4448))</f>
        <v/>
      </c>
      <c r="D4448" s="48" t="str">
        <f ca="1">IF(IF($H4448="","",INDEX([1]NKC!$D$10:$D$5007,$H4448))=$C$8,IF($H4448="","",INDEX([1]NKC!$E$10:$E$5007,$H4448)),IF($H4448="","",INDEX([1]NKC!$D$10:$D$5007,$H4448)))</f>
        <v/>
      </c>
      <c r="E4448" s="49" t="str">
        <f ca="1">IF(IF($H4448="","",INDEX([1]NKC!$E$10:$E$5007,$H4448))=$C$8,"",IF($H4448="","",INDEX([1]NKC!$F$10:$F$5007,$H4448)))</f>
        <v/>
      </c>
      <c r="F4448" s="55" t="str">
        <f ca="1">IF(IF($H4448="","",INDEX([1]NKC!$D$10:$D$5007,$H4448))=$C$8,"",IF($H4448="","",INDEX([1]NKC!$F$10:$F$5007,$H4448)))</f>
        <v/>
      </c>
      <c r="G4448" s="50">
        <f ca="1">IF(SUM(E4448:F4448)=0,0,$G$11+SUM(E$12:$E4448)-SUM(F$12:$F4448))</f>
        <v>0</v>
      </c>
      <c r="H4448" s="51" t="str">
        <f ca="1">IF(IF(TYPE(MATCH($C$8,OFFSET([1]NKC!$D$10,H4447,0):'[1]NKC'!$D$5007,0)+H4447)=16,"",MATCH($C$8,OFFSET([1]NKC!$D$10,H4447,0):'[1]NKC'!$D$5007,0)+H4447)&lt;IF(TYPE(MATCH($C$8,OFFSET([1]NKC!$E$10,H4447,0):'[1]NKC'!$E$5007,0)+H4447)=16,"",MATCH($C$8,OFFSET([1]NKC!$E$10,H4447,0):'[1]NKC'!$E$5007,0)+H4447),IF(TYPE(MATCH($C$8,OFFSET([1]NKC!$D$10,H4447,0):'[1]NKC'!$D$5007,0)+H4447)=16,"",MATCH($C$8,OFFSET([1]NKC!$D$10,H4447,0):'[1]NKC'!$D$5007,0)+H4447),IF(TYPE(MATCH($C$8,OFFSET([1]NKC!$E$10,H4447,0):'[1]NKC'!$E$5007,0)+H4447)=16,"",MATCH($C$8,OFFSET([1]NKC!$E$10,H4447,0):'[1]NKC'!$E$5007,0)+H4447))</f>
        <v/>
      </c>
    </row>
    <row r="4449" spans="1:8" s="52" customFormat="1" ht="14.25" hidden="1">
      <c r="A4449" s="45" t="str">
        <f ca="1">IF($H4449="","",INDEX([1]NKC!$A$10:$A$5007,$H4449))</f>
        <v/>
      </c>
      <c r="B4449" s="46" t="str">
        <f ca="1">IF($H4449="","",INDEX([1]NKC!$B$10:$B$5007,$H4449))</f>
        <v/>
      </c>
      <c r="C4449" s="47" t="str">
        <f ca="1">IF($H4449="","",INDEX([1]NKC!$C$10:$C$5007,$H4449))</f>
        <v/>
      </c>
      <c r="D4449" s="48" t="str">
        <f ca="1">IF(IF($H4449="","",INDEX([1]NKC!$D$10:$D$5007,$H4449))=$C$8,IF($H4449="","",INDEX([1]NKC!$E$10:$E$5007,$H4449)),IF($H4449="","",INDEX([1]NKC!$D$10:$D$5007,$H4449)))</f>
        <v/>
      </c>
      <c r="E4449" s="49" t="str">
        <f ca="1">IF(IF($H4449="","",INDEX([1]NKC!$E$10:$E$5007,$H4449))=$C$8,"",IF($H4449="","",INDEX([1]NKC!$F$10:$F$5007,$H4449)))</f>
        <v/>
      </c>
      <c r="F4449" s="55" t="str">
        <f ca="1">IF(IF($H4449="","",INDEX([1]NKC!$D$10:$D$5007,$H4449))=$C$8,"",IF($H4449="","",INDEX([1]NKC!$F$10:$F$5007,$H4449)))</f>
        <v/>
      </c>
      <c r="G4449" s="50">
        <f ca="1">IF(SUM(E4449:F4449)=0,0,$G$11+SUM(E$12:$E4449)-SUM(F$12:$F4449))</f>
        <v>0</v>
      </c>
      <c r="H4449" s="51" t="str">
        <f ca="1">IF(IF(TYPE(MATCH($C$8,OFFSET([1]NKC!$D$10,H4448,0):'[1]NKC'!$D$5007,0)+H4448)=16,"",MATCH($C$8,OFFSET([1]NKC!$D$10,H4448,0):'[1]NKC'!$D$5007,0)+H4448)&lt;IF(TYPE(MATCH($C$8,OFFSET([1]NKC!$E$10,H4448,0):'[1]NKC'!$E$5007,0)+H4448)=16,"",MATCH($C$8,OFFSET([1]NKC!$E$10,H4448,0):'[1]NKC'!$E$5007,0)+H4448),IF(TYPE(MATCH($C$8,OFFSET([1]NKC!$D$10,H4448,0):'[1]NKC'!$D$5007,0)+H4448)=16,"",MATCH($C$8,OFFSET([1]NKC!$D$10,H4448,0):'[1]NKC'!$D$5007,0)+H4448),IF(TYPE(MATCH($C$8,OFFSET([1]NKC!$E$10,H4448,0):'[1]NKC'!$E$5007,0)+H4448)=16,"",MATCH($C$8,OFFSET([1]NKC!$E$10,H4448,0):'[1]NKC'!$E$5007,0)+H4448))</f>
        <v/>
      </c>
    </row>
    <row r="4450" spans="1:8" s="52" customFormat="1" ht="14.25" hidden="1">
      <c r="A4450" s="45" t="str">
        <f ca="1">IF($H4450="","",INDEX([1]NKC!$A$10:$A$5007,$H4450))</f>
        <v/>
      </c>
      <c r="B4450" s="46" t="str">
        <f ca="1">IF($H4450="","",INDEX([1]NKC!$B$10:$B$5007,$H4450))</f>
        <v/>
      </c>
      <c r="C4450" s="47" t="str">
        <f ca="1">IF($H4450="","",INDEX([1]NKC!$C$10:$C$5007,$H4450))</f>
        <v/>
      </c>
      <c r="D4450" s="48" t="str">
        <f ca="1">IF(IF($H4450="","",INDEX([1]NKC!$D$10:$D$5007,$H4450))=$C$8,IF($H4450="","",INDEX([1]NKC!$E$10:$E$5007,$H4450)),IF($H4450="","",INDEX([1]NKC!$D$10:$D$5007,$H4450)))</f>
        <v/>
      </c>
      <c r="E4450" s="49" t="str">
        <f ca="1">IF(IF($H4450="","",INDEX([1]NKC!$E$10:$E$5007,$H4450))=$C$8,"",IF($H4450="","",INDEX([1]NKC!$F$10:$F$5007,$H4450)))</f>
        <v/>
      </c>
      <c r="F4450" s="55" t="str">
        <f ca="1">IF(IF($H4450="","",INDEX([1]NKC!$D$10:$D$5007,$H4450))=$C$8,"",IF($H4450="","",INDEX([1]NKC!$F$10:$F$5007,$H4450)))</f>
        <v/>
      </c>
      <c r="G4450" s="50">
        <f ca="1">IF(SUM(E4450:F4450)=0,0,$G$11+SUM(E$12:$E4450)-SUM(F$12:$F4450))</f>
        <v>0</v>
      </c>
      <c r="H4450" s="51" t="str">
        <f ca="1">IF(IF(TYPE(MATCH($C$8,OFFSET([1]NKC!$D$10,H4449,0):'[1]NKC'!$D$5007,0)+H4449)=16,"",MATCH($C$8,OFFSET([1]NKC!$D$10,H4449,0):'[1]NKC'!$D$5007,0)+H4449)&lt;IF(TYPE(MATCH($C$8,OFFSET([1]NKC!$E$10,H4449,0):'[1]NKC'!$E$5007,0)+H4449)=16,"",MATCH($C$8,OFFSET([1]NKC!$E$10,H4449,0):'[1]NKC'!$E$5007,0)+H4449),IF(TYPE(MATCH($C$8,OFFSET([1]NKC!$D$10,H4449,0):'[1]NKC'!$D$5007,0)+H4449)=16,"",MATCH($C$8,OFFSET([1]NKC!$D$10,H4449,0):'[1]NKC'!$D$5007,0)+H4449),IF(TYPE(MATCH($C$8,OFFSET([1]NKC!$E$10,H4449,0):'[1]NKC'!$E$5007,0)+H4449)=16,"",MATCH($C$8,OFFSET([1]NKC!$E$10,H4449,0):'[1]NKC'!$E$5007,0)+H4449))</f>
        <v/>
      </c>
    </row>
    <row r="4451" spans="1:8" s="52" customFormat="1" ht="14.25" hidden="1">
      <c r="A4451" s="45" t="str">
        <f ca="1">IF($H4451="","",INDEX([1]NKC!$A$10:$A$5007,$H4451))</f>
        <v/>
      </c>
      <c r="B4451" s="46" t="str">
        <f ca="1">IF($H4451="","",INDEX([1]NKC!$B$10:$B$5007,$H4451))</f>
        <v/>
      </c>
      <c r="C4451" s="47" t="str">
        <f ca="1">IF($H4451="","",INDEX([1]NKC!$C$10:$C$5007,$H4451))</f>
        <v/>
      </c>
      <c r="D4451" s="48" t="str">
        <f ca="1">IF(IF($H4451="","",INDEX([1]NKC!$D$10:$D$5007,$H4451))=$C$8,IF($H4451="","",INDEX([1]NKC!$E$10:$E$5007,$H4451)),IF($H4451="","",INDEX([1]NKC!$D$10:$D$5007,$H4451)))</f>
        <v/>
      </c>
      <c r="E4451" s="49" t="str">
        <f ca="1">IF(IF($H4451="","",INDEX([1]NKC!$E$10:$E$5007,$H4451))=$C$8,"",IF($H4451="","",INDEX([1]NKC!$F$10:$F$5007,$H4451)))</f>
        <v/>
      </c>
      <c r="F4451" s="55" t="str">
        <f ca="1">IF(IF($H4451="","",INDEX([1]NKC!$D$10:$D$5007,$H4451))=$C$8,"",IF($H4451="","",INDEX([1]NKC!$F$10:$F$5007,$H4451)))</f>
        <v/>
      </c>
      <c r="G4451" s="50">
        <f ca="1">IF(SUM(E4451:F4451)=0,0,$G$11+SUM(E$12:$E4451)-SUM(F$12:$F4451))</f>
        <v>0</v>
      </c>
      <c r="H4451" s="51" t="str">
        <f ca="1">IF(IF(TYPE(MATCH($C$8,OFFSET([1]NKC!$D$10,H4450,0):'[1]NKC'!$D$5007,0)+H4450)=16,"",MATCH($C$8,OFFSET([1]NKC!$D$10,H4450,0):'[1]NKC'!$D$5007,0)+H4450)&lt;IF(TYPE(MATCH($C$8,OFFSET([1]NKC!$E$10,H4450,0):'[1]NKC'!$E$5007,0)+H4450)=16,"",MATCH($C$8,OFFSET([1]NKC!$E$10,H4450,0):'[1]NKC'!$E$5007,0)+H4450),IF(TYPE(MATCH($C$8,OFFSET([1]NKC!$D$10,H4450,0):'[1]NKC'!$D$5007,0)+H4450)=16,"",MATCH($C$8,OFFSET([1]NKC!$D$10,H4450,0):'[1]NKC'!$D$5007,0)+H4450),IF(TYPE(MATCH($C$8,OFFSET([1]NKC!$E$10,H4450,0):'[1]NKC'!$E$5007,0)+H4450)=16,"",MATCH($C$8,OFFSET([1]NKC!$E$10,H4450,0):'[1]NKC'!$E$5007,0)+H4450))</f>
        <v/>
      </c>
    </row>
    <row r="4452" spans="1:8" s="52" customFormat="1" ht="14.25" hidden="1">
      <c r="A4452" s="45" t="str">
        <f ca="1">IF($H4452="","",INDEX([1]NKC!$A$10:$A$5007,$H4452))</f>
        <v/>
      </c>
      <c r="B4452" s="46" t="str">
        <f ca="1">IF($H4452="","",INDEX([1]NKC!$B$10:$B$5007,$H4452))</f>
        <v/>
      </c>
      <c r="C4452" s="47" t="str">
        <f ca="1">IF($H4452="","",INDEX([1]NKC!$C$10:$C$5007,$H4452))</f>
        <v/>
      </c>
      <c r="D4452" s="48" t="str">
        <f ca="1">IF(IF($H4452="","",INDEX([1]NKC!$D$10:$D$5007,$H4452))=$C$8,IF($H4452="","",INDEX([1]NKC!$E$10:$E$5007,$H4452)),IF($H4452="","",INDEX([1]NKC!$D$10:$D$5007,$H4452)))</f>
        <v/>
      </c>
      <c r="E4452" s="49" t="str">
        <f ca="1">IF(IF($H4452="","",INDEX([1]NKC!$E$10:$E$5007,$H4452))=$C$8,"",IF($H4452="","",INDEX([1]NKC!$F$10:$F$5007,$H4452)))</f>
        <v/>
      </c>
      <c r="F4452" s="55" t="str">
        <f ca="1">IF(IF($H4452="","",INDEX([1]NKC!$D$10:$D$5007,$H4452))=$C$8,"",IF($H4452="","",INDEX([1]NKC!$F$10:$F$5007,$H4452)))</f>
        <v/>
      </c>
      <c r="G4452" s="50">
        <f ca="1">IF(SUM(E4452:F4452)=0,0,$G$11+SUM(E$12:$E4452)-SUM(F$12:$F4452))</f>
        <v>0</v>
      </c>
      <c r="H4452" s="51" t="str">
        <f ca="1">IF(IF(TYPE(MATCH($C$8,OFFSET([1]NKC!$D$10,H4451,0):'[1]NKC'!$D$5007,0)+H4451)=16,"",MATCH($C$8,OFFSET([1]NKC!$D$10,H4451,0):'[1]NKC'!$D$5007,0)+H4451)&lt;IF(TYPE(MATCH($C$8,OFFSET([1]NKC!$E$10,H4451,0):'[1]NKC'!$E$5007,0)+H4451)=16,"",MATCH($C$8,OFFSET([1]NKC!$E$10,H4451,0):'[1]NKC'!$E$5007,0)+H4451),IF(TYPE(MATCH($C$8,OFFSET([1]NKC!$D$10,H4451,0):'[1]NKC'!$D$5007,0)+H4451)=16,"",MATCH($C$8,OFFSET([1]NKC!$D$10,H4451,0):'[1]NKC'!$D$5007,0)+H4451),IF(TYPE(MATCH($C$8,OFFSET([1]NKC!$E$10,H4451,0):'[1]NKC'!$E$5007,0)+H4451)=16,"",MATCH($C$8,OFFSET([1]NKC!$E$10,H4451,0):'[1]NKC'!$E$5007,0)+H4451))</f>
        <v/>
      </c>
    </row>
    <row r="4453" spans="1:8" s="52" customFormat="1" ht="14.25" hidden="1">
      <c r="A4453" s="45" t="str">
        <f ca="1">IF($H4453="","",INDEX([1]NKC!$A$10:$A$5007,$H4453))</f>
        <v/>
      </c>
      <c r="B4453" s="46" t="str">
        <f ca="1">IF($H4453="","",INDEX([1]NKC!$B$10:$B$5007,$H4453))</f>
        <v/>
      </c>
      <c r="C4453" s="47" t="str">
        <f ca="1">IF($H4453="","",INDEX([1]NKC!$C$10:$C$5007,$H4453))</f>
        <v/>
      </c>
      <c r="D4453" s="48" t="str">
        <f ca="1">IF(IF($H4453="","",INDEX([1]NKC!$D$10:$D$5007,$H4453))=$C$8,IF($H4453="","",INDEX([1]NKC!$E$10:$E$5007,$H4453)),IF($H4453="","",INDEX([1]NKC!$D$10:$D$5007,$H4453)))</f>
        <v/>
      </c>
      <c r="E4453" s="49" t="str">
        <f ca="1">IF(IF($H4453="","",INDEX([1]NKC!$E$10:$E$5007,$H4453))=$C$8,"",IF($H4453="","",INDEX([1]NKC!$F$10:$F$5007,$H4453)))</f>
        <v/>
      </c>
      <c r="F4453" s="55" t="str">
        <f ca="1">IF(IF($H4453="","",INDEX([1]NKC!$D$10:$D$5007,$H4453))=$C$8,"",IF($H4453="","",INDEX([1]NKC!$F$10:$F$5007,$H4453)))</f>
        <v/>
      </c>
      <c r="G4453" s="50">
        <f ca="1">IF(SUM(E4453:F4453)=0,0,$G$11+SUM(E$12:$E4453)-SUM(F$12:$F4453))</f>
        <v>0</v>
      </c>
      <c r="H4453" s="51" t="str">
        <f ca="1">IF(IF(TYPE(MATCH($C$8,OFFSET([1]NKC!$D$10,H4452,0):'[1]NKC'!$D$5007,0)+H4452)=16,"",MATCH($C$8,OFFSET([1]NKC!$D$10,H4452,0):'[1]NKC'!$D$5007,0)+H4452)&lt;IF(TYPE(MATCH($C$8,OFFSET([1]NKC!$E$10,H4452,0):'[1]NKC'!$E$5007,0)+H4452)=16,"",MATCH($C$8,OFFSET([1]NKC!$E$10,H4452,0):'[1]NKC'!$E$5007,0)+H4452),IF(TYPE(MATCH($C$8,OFFSET([1]NKC!$D$10,H4452,0):'[1]NKC'!$D$5007,0)+H4452)=16,"",MATCH($C$8,OFFSET([1]NKC!$D$10,H4452,0):'[1]NKC'!$D$5007,0)+H4452),IF(TYPE(MATCH($C$8,OFFSET([1]NKC!$E$10,H4452,0):'[1]NKC'!$E$5007,0)+H4452)=16,"",MATCH($C$8,OFFSET([1]NKC!$E$10,H4452,0):'[1]NKC'!$E$5007,0)+H4452))</f>
        <v/>
      </c>
    </row>
    <row r="4454" spans="1:8" s="52" customFormat="1" ht="14.25" hidden="1">
      <c r="A4454" s="45" t="str">
        <f ca="1">IF($H4454="","",INDEX([1]NKC!$A$10:$A$5007,$H4454))</f>
        <v/>
      </c>
      <c r="B4454" s="46" t="str">
        <f ca="1">IF($H4454="","",INDEX([1]NKC!$B$10:$B$5007,$H4454))</f>
        <v/>
      </c>
      <c r="C4454" s="47" t="str">
        <f ca="1">IF($H4454="","",INDEX([1]NKC!$C$10:$C$5007,$H4454))</f>
        <v/>
      </c>
      <c r="D4454" s="48" t="str">
        <f ca="1">IF(IF($H4454="","",INDEX([1]NKC!$D$10:$D$5007,$H4454))=$C$8,IF($H4454="","",INDEX([1]NKC!$E$10:$E$5007,$H4454)),IF($H4454="","",INDEX([1]NKC!$D$10:$D$5007,$H4454)))</f>
        <v/>
      </c>
      <c r="E4454" s="49" t="str">
        <f ca="1">IF(IF($H4454="","",INDEX([1]NKC!$E$10:$E$5007,$H4454))=$C$8,"",IF($H4454="","",INDEX([1]NKC!$F$10:$F$5007,$H4454)))</f>
        <v/>
      </c>
      <c r="F4454" s="55" t="str">
        <f ca="1">IF(IF($H4454="","",INDEX([1]NKC!$D$10:$D$5007,$H4454))=$C$8,"",IF($H4454="","",INDEX([1]NKC!$F$10:$F$5007,$H4454)))</f>
        <v/>
      </c>
      <c r="G4454" s="50">
        <f ca="1">IF(SUM(E4454:F4454)=0,0,$G$11+SUM(E$12:$E4454)-SUM(F$12:$F4454))</f>
        <v>0</v>
      </c>
      <c r="H4454" s="51" t="str">
        <f ca="1">IF(IF(TYPE(MATCH($C$8,OFFSET([1]NKC!$D$10,H4453,0):'[1]NKC'!$D$5007,0)+H4453)=16,"",MATCH($C$8,OFFSET([1]NKC!$D$10,H4453,0):'[1]NKC'!$D$5007,0)+H4453)&lt;IF(TYPE(MATCH($C$8,OFFSET([1]NKC!$E$10,H4453,0):'[1]NKC'!$E$5007,0)+H4453)=16,"",MATCH($C$8,OFFSET([1]NKC!$E$10,H4453,0):'[1]NKC'!$E$5007,0)+H4453),IF(TYPE(MATCH($C$8,OFFSET([1]NKC!$D$10,H4453,0):'[1]NKC'!$D$5007,0)+H4453)=16,"",MATCH($C$8,OFFSET([1]NKC!$D$10,H4453,0):'[1]NKC'!$D$5007,0)+H4453),IF(TYPE(MATCH($C$8,OFFSET([1]NKC!$E$10,H4453,0):'[1]NKC'!$E$5007,0)+H4453)=16,"",MATCH($C$8,OFFSET([1]NKC!$E$10,H4453,0):'[1]NKC'!$E$5007,0)+H4453))</f>
        <v/>
      </c>
    </row>
    <row r="4455" spans="1:8" s="52" customFormat="1" ht="14.25" hidden="1">
      <c r="A4455" s="45" t="str">
        <f ca="1">IF($H4455="","",INDEX([1]NKC!$A$10:$A$5007,$H4455))</f>
        <v/>
      </c>
      <c r="B4455" s="46" t="str">
        <f ca="1">IF($H4455="","",INDEX([1]NKC!$B$10:$B$5007,$H4455))</f>
        <v/>
      </c>
      <c r="C4455" s="47" t="str">
        <f ca="1">IF($H4455="","",INDEX([1]NKC!$C$10:$C$5007,$H4455))</f>
        <v/>
      </c>
      <c r="D4455" s="48" t="str">
        <f ca="1">IF(IF($H4455="","",INDEX([1]NKC!$D$10:$D$5007,$H4455))=$C$8,IF($H4455="","",INDEX([1]NKC!$E$10:$E$5007,$H4455)),IF($H4455="","",INDEX([1]NKC!$D$10:$D$5007,$H4455)))</f>
        <v/>
      </c>
      <c r="E4455" s="49" t="str">
        <f ca="1">IF(IF($H4455="","",INDEX([1]NKC!$E$10:$E$5007,$H4455))=$C$8,"",IF($H4455="","",INDEX([1]NKC!$F$10:$F$5007,$H4455)))</f>
        <v/>
      </c>
      <c r="F4455" s="55" t="str">
        <f ca="1">IF(IF($H4455="","",INDEX([1]NKC!$D$10:$D$5007,$H4455))=$C$8,"",IF($H4455="","",INDEX([1]NKC!$F$10:$F$5007,$H4455)))</f>
        <v/>
      </c>
      <c r="G4455" s="50">
        <f ca="1">IF(SUM(E4455:F4455)=0,0,$G$11+SUM(E$12:$E4455)-SUM(F$12:$F4455))</f>
        <v>0</v>
      </c>
      <c r="H4455" s="51" t="str">
        <f ca="1">IF(IF(TYPE(MATCH($C$8,OFFSET([1]NKC!$D$10,H4454,0):'[1]NKC'!$D$5007,0)+H4454)=16,"",MATCH($C$8,OFFSET([1]NKC!$D$10,H4454,0):'[1]NKC'!$D$5007,0)+H4454)&lt;IF(TYPE(MATCH($C$8,OFFSET([1]NKC!$E$10,H4454,0):'[1]NKC'!$E$5007,0)+H4454)=16,"",MATCH($C$8,OFFSET([1]NKC!$E$10,H4454,0):'[1]NKC'!$E$5007,0)+H4454),IF(TYPE(MATCH($C$8,OFFSET([1]NKC!$D$10,H4454,0):'[1]NKC'!$D$5007,0)+H4454)=16,"",MATCH($C$8,OFFSET([1]NKC!$D$10,H4454,0):'[1]NKC'!$D$5007,0)+H4454),IF(TYPE(MATCH($C$8,OFFSET([1]NKC!$E$10,H4454,0):'[1]NKC'!$E$5007,0)+H4454)=16,"",MATCH($C$8,OFFSET([1]NKC!$E$10,H4454,0):'[1]NKC'!$E$5007,0)+H4454))</f>
        <v/>
      </c>
    </row>
    <row r="4456" spans="1:8" s="52" customFormat="1" ht="14.25" hidden="1">
      <c r="A4456" s="45" t="str">
        <f ca="1">IF($H4456="","",INDEX([1]NKC!$A$10:$A$5007,$H4456))</f>
        <v/>
      </c>
      <c r="B4456" s="46" t="str">
        <f ca="1">IF($H4456="","",INDEX([1]NKC!$B$10:$B$5007,$H4456))</f>
        <v/>
      </c>
      <c r="C4456" s="47" t="str">
        <f ca="1">IF($H4456="","",INDEX([1]NKC!$C$10:$C$5007,$H4456))</f>
        <v/>
      </c>
      <c r="D4456" s="48" t="str">
        <f ca="1">IF(IF($H4456="","",INDEX([1]NKC!$D$10:$D$5007,$H4456))=$C$8,IF($H4456="","",INDEX([1]NKC!$E$10:$E$5007,$H4456)),IF($H4456="","",INDEX([1]NKC!$D$10:$D$5007,$H4456)))</f>
        <v/>
      </c>
      <c r="E4456" s="49" t="str">
        <f ca="1">IF(IF($H4456="","",INDEX([1]NKC!$E$10:$E$5007,$H4456))=$C$8,"",IF($H4456="","",INDEX([1]NKC!$F$10:$F$5007,$H4456)))</f>
        <v/>
      </c>
      <c r="F4456" s="55" t="str">
        <f ca="1">IF(IF($H4456="","",INDEX([1]NKC!$D$10:$D$5007,$H4456))=$C$8,"",IF($H4456="","",INDEX([1]NKC!$F$10:$F$5007,$H4456)))</f>
        <v/>
      </c>
      <c r="G4456" s="50">
        <f ca="1">IF(SUM(E4456:F4456)=0,0,$G$11+SUM(E$12:$E4456)-SUM(F$12:$F4456))</f>
        <v>0</v>
      </c>
      <c r="H4456" s="51" t="str">
        <f ca="1">IF(IF(TYPE(MATCH($C$8,OFFSET([1]NKC!$D$10,H4455,0):'[1]NKC'!$D$5007,0)+H4455)=16,"",MATCH($C$8,OFFSET([1]NKC!$D$10,H4455,0):'[1]NKC'!$D$5007,0)+H4455)&lt;IF(TYPE(MATCH($C$8,OFFSET([1]NKC!$E$10,H4455,0):'[1]NKC'!$E$5007,0)+H4455)=16,"",MATCH($C$8,OFFSET([1]NKC!$E$10,H4455,0):'[1]NKC'!$E$5007,0)+H4455),IF(TYPE(MATCH($C$8,OFFSET([1]NKC!$D$10,H4455,0):'[1]NKC'!$D$5007,0)+H4455)=16,"",MATCH($C$8,OFFSET([1]NKC!$D$10,H4455,0):'[1]NKC'!$D$5007,0)+H4455),IF(TYPE(MATCH($C$8,OFFSET([1]NKC!$E$10,H4455,0):'[1]NKC'!$E$5007,0)+H4455)=16,"",MATCH($C$8,OFFSET([1]NKC!$E$10,H4455,0):'[1]NKC'!$E$5007,0)+H4455))</f>
        <v/>
      </c>
    </row>
    <row r="4457" spans="1:8" s="52" customFormat="1" ht="14.25" hidden="1">
      <c r="A4457" s="45" t="str">
        <f ca="1">IF($H4457="","",INDEX([1]NKC!$A$10:$A$5007,$H4457))</f>
        <v/>
      </c>
      <c r="B4457" s="46" t="str">
        <f ca="1">IF($H4457="","",INDEX([1]NKC!$B$10:$B$5007,$H4457))</f>
        <v/>
      </c>
      <c r="C4457" s="47" t="str">
        <f ca="1">IF($H4457="","",INDEX([1]NKC!$C$10:$C$5007,$H4457))</f>
        <v/>
      </c>
      <c r="D4457" s="48" t="str">
        <f ca="1">IF(IF($H4457="","",INDEX([1]NKC!$D$10:$D$5007,$H4457))=$C$8,IF($H4457="","",INDEX([1]NKC!$E$10:$E$5007,$H4457)),IF($H4457="","",INDEX([1]NKC!$D$10:$D$5007,$H4457)))</f>
        <v/>
      </c>
      <c r="E4457" s="49" t="str">
        <f ca="1">IF(IF($H4457="","",INDEX([1]NKC!$E$10:$E$5007,$H4457))=$C$8,"",IF($H4457="","",INDEX([1]NKC!$F$10:$F$5007,$H4457)))</f>
        <v/>
      </c>
      <c r="F4457" s="55" t="str">
        <f ca="1">IF(IF($H4457="","",INDEX([1]NKC!$D$10:$D$5007,$H4457))=$C$8,"",IF($H4457="","",INDEX([1]NKC!$F$10:$F$5007,$H4457)))</f>
        <v/>
      </c>
      <c r="G4457" s="50">
        <f ca="1">IF(SUM(E4457:F4457)=0,0,$G$11+SUM(E$12:$E4457)-SUM(F$12:$F4457))</f>
        <v>0</v>
      </c>
      <c r="H4457" s="51" t="str">
        <f ca="1">IF(IF(TYPE(MATCH($C$8,OFFSET([1]NKC!$D$10,H4456,0):'[1]NKC'!$D$5007,0)+H4456)=16,"",MATCH($C$8,OFFSET([1]NKC!$D$10,H4456,0):'[1]NKC'!$D$5007,0)+H4456)&lt;IF(TYPE(MATCH($C$8,OFFSET([1]NKC!$E$10,H4456,0):'[1]NKC'!$E$5007,0)+H4456)=16,"",MATCH($C$8,OFFSET([1]NKC!$E$10,H4456,0):'[1]NKC'!$E$5007,0)+H4456),IF(TYPE(MATCH($C$8,OFFSET([1]NKC!$D$10,H4456,0):'[1]NKC'!$D$5007,0)+H4456)=16,"",MATCH($C$8,OFFSET([1]NKC!$D$10,H4456,0):'[1]NKC'!$D$5007,0)+H4456),IF(TYPE(MATCH($C$8,OFFSET([1]NKC!$E$10,H4456,0):'[1]NKC'!$E$5007,0)+H4456)=16,"",MATCH($C$8,OFFSET([1]NKC!$E$10,H4456,0):'[1]NKC'!$E$5007,0)+H4456))</f>
        <v/>
      </c>
    </row>
    <row r="4458" spans="1:8" s="52" customFormat="1" ht="14.25" hidden="1">
      <c r="A4458" s="45" t="str">
        <f ca="1">IF($H4458="","",INDEX([1]NKC!$A$10:$A$5007,$H4458))</f>
        <v/>
      </c>
      <c r="B4458" s="46" t="str">
        <f ca="1">IF($H4458="","",INDEX([1]NKC!$B$10:$B$5007,$H4458))</f>
        <v/>
      </c>
      <c r="C4458" s="47" t="str">
        <f ca="1">IF($H4458="","",INDEX([1]NKC!$C$10:$C$5007,$H4458))</f>
        <v/>
      </c>
      <c r="D4458" s="48" t="str">
        <f ca="1">IF(IF($H4458="","",INDEX([1]NKC!$D$10:$D$5007,$H4458))=$C$8,IF($H4458="","",INDEX([1]NKC!$E$10:$E$5007,$H4458)),IF($H4458="","",INDEX([1]NKC!$D$10:$D$5007,$H4458)))</f>
        <v/>
      </c>
      <c r="E4458" s="49" t="str">
        <f ca="1">IF(IF($H4458="","",INDEX([1]NKC!$E$10:$E$5007,$H4458))=$C$8,"",IF($H4458="","",INDEX([1]NKC!$F$10:$F$5007,$H4458)))</f>
        <v/>
      </c>
      <c r="F4458" s="55" t="str">
        <f ca="1">IF(IF($H4458="","",INDEX([1]NKC!$D$10:$D$5007,$H4458))=$C$8,"",IF($H4458="","",INDEX([1]NKC!$F$10:$F$5007,$H4458)))</f>
        <v/>
      </c>
      <c r="G4458" s="50">
        <f ca="1">IF(SUM(E4458:F4458)=0,0,$G$11+SUM(E$12:$E4458)-SUM(F$12:$F4458))</f>
        <v>0</v>
      </c>
      <c r="H4458" s="51" t="str">
        <f ca="1">IF(IF(TYPE(MATCH($C$8,OFFSET([1]NKC!$D$10,H4457,0):'[1]NKC'!$D$5007,0)+H4457)=16,"",MATCH($C$8,OFFSET([1]NKC!$D$10,H4457,0):'[1]NKC'!$D$5007,0)+H4457)&lt;IF(TYPE(MATCH($C$8,OFFSET([1]NKC!$E$10,H4457,0):'[1]NKC'!$E$5007,0)+H4457)=16,"",MATCH($C$8,OFFSET([1]NKC!$E$10,H4457,0):'[1]NKC'!$E$5007,0)+H4457),IF(TYPE(MATCH($C$8,OFFSET([1]NKC!$D$10,H4457,0):'[1]NKC'!$D$5007,0)+H4457)=16,"",MATCH($C$8,OFFSET([1]NKC!$D$10,H4457,0):'[1]NKC'!$D$5007,0)+H4457),IF(TYPE(MATCH($C$8,OFFSET([1]NKC!$E$10,H4457,0):'[1]NKC'!$E$5007,0)+H4457)=16,"",MATCH($C$8,OFFSET([1]NKC!$E$10,H4457,0):'[1]NKC'!$E$5007,0)+H4457))</f>
        <v/>
      </c>
    </row>
    <row r="4459" spans="1:8" s="52" customFormat="1" ht="14.25" hidden="1">
      <c r="A4459" s="45" t="str">
        <f ca="1">IF($H4459="","",INDEX([1]NKC!$A$10:$A$5007,$H4459))</f>
        <v/>
      </c>
      <c r="B4459" s="46" t="str">
        <f ca="1">IF($H4459="","",INDEX([1]NKC!$B$10:$B$5007,$H4459))</f>
        <v/>
      </c>
      <c r="C4459" s="47" t="str">
        <f ca="1">IF($H4459="","",INDEX([1]NKC!$C$10:$C$5007,$H4459))</f>
        <v/>
      </c>
      <c r="D4459" s="48" t="str">
        <f ca="1">IF(IF($H4459="","",INDEX([1]NKC!$D$10:$D$5007,$H4459))=$C$8,IF($H4459="","",INDEX([1]NKC!$E$10:$E$5007,$H4459)),IF($H4459="","",INDEX([1]NKC!$D$10:$D$5007,$H4459)))</f>
        <v/>
      </c>
      <c r="E4459" s="49" t="str">
        <f ca="1">IF(IF($H4459="","",INDEX([1]NKC!$E$10:$E$5007,$H4459))=$C$8,"",IF($H4459="","",INDEX([1]NKC!$F$10:$F$5007,$H4459)))</f>
        <v/>
      </c>
      <c r="F4459" s="55" t="str">
        <f ca="1">IF(IF($H4459="","",INDEX([1]NKC!$D$10:$D$5007,$H4459))=$C$8,"",IF($H4459="","",INDEX([1]NKC!$F$10:$F$5007,$H4459)))</f>
        <v/>
      </c>
      <c r="G4459" s="50">
        <f ca="1">IF(SUM(E4459:F4459)=0,0,$G$11+SUM(E$12:$E4459)-SUM(F$12:$F4459))</f>
        <v>0</v>
      </c>
      <c r="H4459" s="51" t="str">
        <f ca="1">IF(IF(TYPE(MATCH($C$8,OFFSET([1]NKC!$D$10,H4458,0):'[1]NKC'!$D$5007,0)+H4458)=16,"",MATCH($C$8,OFFSET([1]NKC!$D$10,H4458,0):'[1]NKC'!$D$5007,0)+H4458)&lt;IF(TYPE(MATCH($C$8,OFFSET([1]NKC!$E$10,H4458,0):'[1]NKC'!$E$5007,0)+H4458)=16,"",MATCH($C$8,OFFSET([1]NKC!$E$10,H4458,0):'[1]NKC'!$E$5007,0)+H4458),IF(TYPE(MATCH($C$8,OFFSET([1]NKC!$D$10,H4458,0):'[1]NKC'!$D$5007,0)+H4458)=16,"",MATCH($C$8,OFFSET([1]NKC!$D$10,H4458,0):'[1]NKC'!$D$5007,0)+H4458),IF(TYPE(MATCH($C$8,OFFSET([1]NKC!$E$10,H4458,0):'[1]NKC'!$E$5007,0)+H4458)=16,"",MATCH($C$8,OFFSET([1]NKC!$E$10,H4458,0):'[1]NKC'!$E$5007,0)+H4458))</f>
        <v/>
      </c>
    </row>
    <row r="4460" spans="1:8" s="52" customFormat="1" ht="14.25" hidden="1">
      <c r="A4460" s="45" t="str">
        <f ca="1">IF($H4460="","",INDEX([1]NKC!$A$10:$A$5007,$H4460))</f>
        <v/>
      </c>
      <c r="B4460" s="46" t="str">
        <f ca="1">IF($H4460="","",INDEX([1]NKC!$B$10:$B$5007,$H4460))</f>
        <v/>
      </c>
      <c r="C4460" s="47" t="str">
        <f ca="1">IF($H4460="","",INDEX([1]NKC!$C$10:$C$5007,$H4460))</f>
        <v/>
      </c>
      <c r="D4460" s="48" t="str">
        <f ca="1">IF(IF($H4460="","",INDEX([1]NKC!$D$10:$D$5007,$H4460))=$C$8,IF($H4460="","",INDEX([1]NKC!$E$10:$E$5007,$H4460)),IF($H4460="","",INDEX([1]NKC!$D$10:$D$5007,$H4460)))</f>
        <v/>
      </c>
      <c r="E4460" s="49" t="str">
        <f ca="1">IF(IF($H4460="","",INDEX([1]NKC!$E$10:$E$5007,$H4460))=$C$8,"",IF($H4460="","",INDEX([1]NKC!$F$10:$F$5007,$H4460)))</f>
        <v/>
      </c>
      <c r="F4460" s="55" t="str">
        <f ca="1">IF(IF($H4460="","",INDEX([1]NKC!$D$10:$D$5007,$H4460))=$C$8,"",IF($H4460="","",INDEX([1]NKC!$F$10:$F$5007,$H4460)))</f>
        <v/>
      </c>
      <c r="G4460" s="50">
        <f ca="1">IF(SUM(E4460:F4460)=0,0,$G$11+SUM(E$12:$E4460)-SUM(F$12:$F4460))</f>
        <v>0</v>
      </c>
      <c r="H4460" s="51" t="str">
        <f ca="1">IF(IF(TYPE(MATCH($C$8,OFFSET([1]NKC!$D$10,H4459,0):'[1]NKC'!$D$5007,0)+H4459)=16,"",MATCH($C$8,OFFSET([1]NKC!$D$10,H4459,0):'[1]NKC'!$D$5007,0)+H4459)&lt;IF(TYPE(MATCH($C$8,OFFSET([1]NKC!$E$10,H4459,0):'[1]NKC'!$E$5007,0)+H4459)=16,"",MATCH($C$8,OFFSET([1]NKC!$E$10,H4459,0):'[1]NKC'!$E$5007,0)+H4459),IF(TYPE(MATCH($C$8,OFFSET([1]NKC!$D$10,H4459,0):'[1]NKC'!$D$5007,0)+H4459)=16,"",MATCH($C$8,OFFSET([1]NKC!$D$10,H4459,0):'[1]NKC'!$D$5007,0)+H4459),IF(TYPE(MATCH($C$8,OFFSET([1]NKC!$E$10,H4459,0):'[1]NKC'!$E$5007,0)+H4459)=16,"",MATCH($C$8,OFFSET([1]NKC!$E$10,H4459,0):'[1]NKC'!$E$5007,0)+H4459))</f>
        <v/>
      </c>
    </row>
    <row r="4461" spans="1:8" s="52" customFormat="1" ht="14.25" hidden="1">
      <c r="A4461" s="45" t="str">
        <f ca="1">IF($H4461="","",INDEX([1]NKC!$A$10:$A$5007,$H4461))</f>
        <v/>
      </c>
      <c r="B4461" s="46" t="str">
        <f ca="1">IF($H4461="","",INDEX([1]NKC!$B$10:$B$5007,$H4461))</f>
        <v/>
      </c>
      <c r="C4461" s="47" t="str">
        <f ca="1">IF($H4461="","",INDEX([1]NKC!$C$10:$C$5007,$H4461))</f>
        <v/>
      </c>
      <c r="D4461" s="48" t="str">
        <f ca="1">IF(IF($H4461="","",INDEX([1]NKC!$D$10:$D$5007,$H4461))=$C$8,IF($H4461="","",INDEX([1]NKC!$E$10:$E$5007,$H4461)),IF($H4461="","",INDEX([1]NKC!$D$10:$D$5007,$H4461)))</f>
        <v/>
      </c>
      <c r="E4461" s="49" t="str">
        <f ca="1">IF(IF($H4461="","",INDEX([1]NKC!$E$10:$E$5007,$H4461))=$C$8,"",IF($H4461="","",INDEX([1]NKC!$F$10:$F$5007,$H4461)))</f>
        <v/>
      </c>
      <c r="F4461" s="55" t="str">
        <f ca="1">IF(IF($H4461="","",INDEX([1]NKC!$D$10:$D$5007,$H4461))=$C$8,"",IF($H4461="","",INDEX([1]NKC!$F$10:$F$5007,$H4461)))</f>
        <v/>
      </c>
      <c r="G4461" s="50">
        <f ca="1">IF(SUM(E4461:F4461)=0,0,$G$11+SUM(E$12:$E4461)-SUM(F$12:$F4461))</f>
        <v>0</v>
      </c>
      <c r="H4461" s="51" t="str">
        <f ca="1">IF(IF(TYPE(MATCH($C$8,OFFSET([1]NKC!$D$10,H4460,0):'[1]NKC'!$D$5007,0)+H4460)=16,"",MATCH($C$8,OFFSET([1]NKC!$D$10,H4460,0):'[1]NKC'!$D$5007,0)+H4460)&lt;IF(TYPE(MATCH($C$8,OFFSET([1]NKC!$E$10,H4460,0):'[1]NKC'!$E$5007,0)+H4460)=16,"",MATCH($C$8,OFFSET([1]NKC!$E$10,H4460,0):'[1]NKC'!$E$5007,0)+H4460),IF(TYPE(MATCH($C$8,OFFSET([1]NKC!$D$10,H4460,0):'[1]NKC'!$D$5007,0)+H4460)=16,"",MATCH($C$8,OFFSET([1]NKC!$D$10,H4460,0):'[1]NKC'!$D$5007,0)+H4460),IF(TYPE(MATCH($C$8,OFFSET([1]NKC!$E$10,H4460,0):'[1]NKC'!$E$5007,0)+H4460)=16,"",MATCH($C$8,OFFSET([1]NKC!$E$10,H4460,0):'[1]NKC'!$E$5007,0)+H4460))</f>
        <v/>
      </c>
    </row>
    <row r="4462" spans="1:8" s="52" customFormat="1" ht="14.25" hidden="1">
      <c r="A4462" s="45" t="str">
        <f ca="1">IF($H4462="","",INDEX([1]NKC!$A$10:$A$5007,$H4462))</f>
        <v/>
      </c>
      <c r="B4462" s="46" t="str">
        <f ca="1">IF($H4462="","",INDEX([1]NKC!$B$10:$B$5007,$H4462))</f>
        <v/>
      </c>
      <c r="C4462" s="47" t="str">
        <f ca="1">IF($H4462="","",INDEX([1]NKC!$C$10:$C$5007,$H4462))</f>
        <v/>
      </c>
      <c r="D4462" s="48" t="str">
        <f ca="1">IF(IF($H4462="","",INDEX([1]NKC!$D$10:$D$5007,$H4462))=$C$8,IF($H4462="","",INDEX([1]NKC!$E$10:$E$5007,$H4462)),IF($H4462="","",INDEX([1]NKC!$D$10:$D$5007,$H4462)))</f>
        <v/>
      </c>
      <c r="E4462" s="49" t="str">
        <f ca="1">IF(IF($H4462="","",INDEX([1]NKC!$E$10:$E$5007,$H4462))=$C$8,"",IF($H4462="","",INDEX([1]NKC!$F$10:$F$5007,$H4462)))</f>
        <v/>
      </c>
      <c r="F4462" s="55" t="str">
        <f ca="1">IF(IF($H4462="","",INDEX([1]NKC!$D$10:$D$5007,$H4462))=$C$8,"",IF($H4462="","",INDEX([1]NKC!$F$10:$F$5007,$H4462)))</f>
        <v/>
      </c>
      <c r="G4462" s="50">
        <f ca="1">IF(SUM(E4462:F4462)=0,0,$G$11+SUM(E$12:$E4462)-SUM(F$12:$F4462))</f>
        <v>0</v>
      </c>
      <c r="H4462" s="51" t="str">
        <f ca="1">IF(IF(TYPE(MATCH($C$8,OFFSET([1]NKC!$D$10,H4461,0):'[1]NKC'!$D$5007,0)+H4461)=16,"",MATCH($C$8,OFFSET([1]NKC!$D$10,H4461,0):'[1]NKC'!$D$5007,0)+H4461)&lt;IF(TYPE(MATCH($C$8,OFFSET([1]NKC!$E$10,H4461,0):'[1]NKC'!$E$5007,0)+H4461)=16,"",MATCH($C$8,OFFSET([1]NKC!$E$10,H4461,0):'[1]NKC'!$E$5007,0)+H4461),IF(TYPE(MATCH($C$8,OFFSET([1]NKC!$D$10,H4461,0):'[1]NKC'!$D$5007,0)+H4461)=16,"",MATCH($C$8,OFFSET([1]NKC!$D$10,H4461,0):'[1]NKC'!$D$5007,0)+H4461),IF(TYPE(MATCH($C$8,OFFSET([1]NKC!$E$10,H4461,0):'[1]NKC'!$E$5007,0)+H4461)=16,"",MATCH($C$8,OFFSET([1]NKC!$E$10,H4461,0):'[1]NKC'!$E$5007,0)+H4461))</f>
        <v/>
      </c>
    </row>
    <row r="4463" spans="1:8" s="52" customFormat="1" ht="14.25" hidden="1">
      <c r="A4463" s="45" t="str">
        <f ca="1">IF($H4463="","",INDEX([1]NKC!$A$10:$A$5007,$H4463))</f>
        <v/>
      </c>
      <c r="B4463" s="46" t="str">
        <f ca="1">IF($H4463="","",INDEX([1]NKC!$B$10:$B$5007,$H4463))</f>
        <v/>
      </c>
      <c r="C4463" s="47" t="str">
        <f ca="1">IF($H4463="","",INDEX([1]NKC!$C$10:$C$5007,$H4463))</f>
        <v/>
      </c>
      <c r="D4463" s="48" t="str">
        <f ca="1">IF(IF($H4463="","",INDEX([1]NKC!$D$10:$D$5007,$H4463))=$C$8,IF($H4463="","",INDEX([1]NKC!$E$10:$E$5007,$H4463)),IF($H4463="","",INDEX([1]NKC!$D$10:$D$5007,$H4463)))</f>
        <v/>
      </c>
      <c r="E4463" s="49" t="str">
        <f ca="1">IF(IF($H4463="","",INDEX([1]NKC!$E$10:$E$5007,$H4463))=$C$8,"",IF($H4463="","",INDEX([1]NKC!$F$10:$F$5007,$H4463)))</f>
        <v/>
      </c>
      <c r="F4463" s="55" t="str">
        <f ca="1">IF(IF($H4463="","",INDEX([1]NKC!$D$10:$D$5007,$H4463))=$C$8,"",IF($H4463="","",INDEX([1]NKC!$F$10:$F$5007,$H4463)))</f>
        <v/>
      </c>
      <c r="G4463" s="50">
        <f ca="1">IF(SUM(E4463:F4463)=0,0,$G$11+SUM(E$12:$E4463)-SUM(F$12:$F4463))</f>
        <v>0</v>
      </c>
      <c r="H4463" s="51" t="str">
        <f ca="1">IF(IF(TYPE(MATCH($C$8,OFFSET([1]NKC!$D$10,H4462,0):'[1]NKC'!$D$5007,0)+H4462)=16,"",MATCH($C$8,OFFSET([1]NKC!$D$10,H4462,0):'[1]NKC'!$D$5007,0)+H4462)&lt;IF(TYPE(MATCH($C$8,OFFSET([1]NKC!$E$10,H4462,0):'[1]NKC'!$E$5007,0)+H4462)=16,"",MATCH($C$8,OFFSET([1]NKC!$E$10,H4462,0):'[1]NKC'!$E$5007,0)+H4462),IF(TYPE(MATCH($C$8,OFFSET([1]NKC!$D$10,H4462,0):'[1]NKC'!$D$5007,0)+H4462)=16,"",MATCH($C$8,OFFSET([1]NKC!$D$10,H4462,0):'[1]NKC'!$D$5007,0)+H4462),IF(TYPE(MATCH($C$8,OFFSET([1]NKC!$E$10,H4462,0):'[1]NKC'!$E$5007,0)+H4462)=16,"",MATCH($C$8,OFFSET([1]NKC!$E$10,H4462,0):'[1]NKC'!$E$5007,0)+H4462))</f>
        <v/>
      </c>
    </row>
    <row r="4464" spans="1:8" s="52" customFormat="1" ht="14.25" hidden="1">
      <c r="A4464" s="45" t="str">
        <f ca="1">IF($H4464="","",INDEX([1]NKC!$A$10:$A$5007,$H4464))</f>
        <v/>
      </c>
      <c r="B4464" s="46" t="str">
        <f ca="1">IF($H4464="","",INDEX([1]NKC!$B$10:$B$5007,$H4464))</f>
        <v/>
      </c>
      <c r="C4464" s="47" t="str">
        <f ca="1">IF($H4464="","",INDEX([1]NKC!$C$10:$C$5007,$H4464))</f>
        <v/>
      </c>
      <c r="D4464" s="48" t="str">
        <f ca="1">IF(IF($H4464="","",INDEX([1]NKC!$D$10:$D$5007,$H4464))=$C$8,IF($H4464="","",INDEX([1]NKC!$E$10:$E$5007,$H4464)),IF($H4464="","",INDEX([1]NKC!$D$10:$D$5007,$H4464)))</f>
        <v/>
      </c>
      <c r="E4464" s="49" t="str">
        <f ca="1">IF(IF($H4464="","",INDEX([1]NKC!$E$10:$E$5007,$H4464))=$C$8,"",IF($H4464="","",INDEX([1]NKC!$F$10:$F$5007,$H4464)))</f>
        <v/>
      </c>
      <c r="F4464" s="55" t="str">
        <f ca="1">IF(IF($H4464="","",INDEX([1]NKC!$D$10:$D$5007,$H4464))=$C$8,"",IF($H4464="","",INDEX([1]NKC!$F$10:$F$5007,$H4464)))</f>
        <v/>
      </c>
      <c r="G4464" s="50">
        <f ca="1">IF(SUM(E4464:F4464)=0,0,$G$11+SUM(E$12:$E4464)-SUM(F$12:$F4464))</f>
        <v>0</v>
      </c>
      <c r="H4464" s="51" t="str">
        <f ca="1">IF(IF(TYPE(MATCH($C$8,OFFSET([1]NKC!$D$10,H4463,0):'[1]NKC'!$D$5007,0)+H4463)=16,"",MATCH($C$8,OFFSET([1]NKC!$D$10,H4463,0):'[1]NKC'!$D$5007,0)+H4463)&lt;IF(TYPE(MATCH($C$8,OFFSET([1]NKC!$E$10,H4463,0):'[1]NKC'!$E$5007,0)+H4463)=16,"",MATCH($C$8,OFFSET([1]NKC!$E$10,H4463,0):'[1]NKC'!$E$5007,0)+H4463),IF(TYPE(MATCH($C$8,OFFSET([1]NKC!$D$10,H4463,0):'[1]NKC'!$D$5007,0)+H4463)=16,"",MATCH($C$8,OFFSET([1]NKC!$D$10,H4463,0):'[1]NKC'!$D$5007,0)+H4463),IF(TYPE(MATCH($C$8,OFFSET([1]NKC!$E$10,H4463,0):'[1]NKC'!$E$5007,0)+H4463)=16,"",MATCH($C$8,OFFSET([1]NKC!$E$10,H4463,0):'[1]NKC'!$E$5007,0)+H4463))</f>
        <v/>
      </c>
    </row>
    <row r="4465" spans="1:8" s="52" customFormat="1" ht="14.25" hidden="1">
      <c r="A4465" s="45" t="str">
        <f ca="1">IF($H4465="","",INDEX([1]NKC!$A$10:$A$5007,$H4465))</f>
        <v/>
      </c>
      <c r="B4465" s="46" t="str">
        <f ca="1">IF($H4465="","",INDEX([1]NKC!$B$10:$B$5007,$H4465))</f>
        <v/>
      </c>
      <c r="C4465" s="47" t="str">
        <f ca="1">IF($H4465="","",INDEX([1]NKC!$C$10:$C$5007,$H4465))</f>
        <v/>
      </c>
      <c r="D4465" s="48" t="str">
        <f ca="1">IF(IF($H4465="","",INDEX([1]NKC!$D$10:$D$5007,$H4465))=$C$8,IF($H4465="","",INDEX([1]NKC!$E$10:$E$5007,$H4465)),IF($H4465="","",INDEX([1]NKC!$D$10:$D$5007,$H4465)))</f>
        <v/>
      </c>
      <c r="E4465" s="49" t="str">
        <f ca="1">IF(IF($H4465="","",INDEX([1]NKC!$E$10:$E$5007,$H4465))=$C$8,"",IF($H4465="","",INDEX([1]NKC!$F$10:$F$5007,$H4465)))</f>
        <v/>
      </c>
      <c r="F4465" s="55" t="str">
        <f ca="1">IF(IF($H4465="","",INDEX([1]NKC!$D$10:$D$5007,$H4465))=$C$8,"",IF($H4465="","",INDEX([1]NKC!$F$10:$F$5007,$H4465)))</f>
        <v/>
      </c>
      <c r="G4465" s="50">
        <f ca="1">IF(SUM(E4465:F4465)=0,0,$G$11+SUM(E$12:$E4465)-SUM(F$12:$F4465))</f>
        <v>0</v>
      </c>
      <c r="H4465" s="51" t="str">
        <f ca="1">IF(IF(TYPE(MATCH($C$8,OFFSET([1]NKC!$D$10,H4464,0):'[1]NKC'!$D$5007,0)+H4464)=16,"",MATCH($C$8,OFFSET([1]NKC!$D$10,H4464,0):'[1]NKC'!$D$5007,0)+H4464)&lt;IF(TYPE(MATCH($C$8,OFFSET([1]NKC!$E$10,H4464,0):'[1]NKC'!$E$5007,0)+H4464)=16,"",MATCH($C$8,OFFSET([1]NKC!$E$10,H4464,0):'[1]NKC'!$E$5007,0)+H4464),IF(TYPE(MATCH($C$8,OFFSET([1]NKC!$D$10,H4464,0):'[1]NKC'!$D$5007,0)+H4464)=16,"",MATCH($C$8,OFFSET([1]NKC!$D$10,H4464,0):'[1]NKC'!$D$5007,0)+H4464),IF(TYPE(MATCH($C$8,OFFSET([1]NKC!$E$10,H4464,0):'[1]NKC'!$E$5007,0)+H4464)=16,"",MATCH($C$8,OFFSET([1]NKC!$E$10,H4464,0):'[1]NKC'!$E$5007,0)+H4464))</f>
        <v/>
      </c>
    </row>
    <row r="4466" spans="1:8" s="52" customFormat="1" ht="14.25" hidden="1">
      <c r="A4466" s="45" t="str">
        <f ca="1">IF($H4466="","",INDEX([1]NKC!$A$10:$A$5007,$H4466))</f>
        <v/>
      </c>
      <c r="B4466" s="46" t="str">
        <f ca="1">IF($H4466="","",INDEX([1]NKC!$B$10:$B$5007,$H4466))</f>
        <v/>
      </c>
      <c r="C4466" s="47" t="str">
        <f ca="1">IF($H4466="","",INDEX([1]NKC!$C$10:$C$5007,$H4466))</f>
        <v/>
      </c>
      <c r="D4466" s="48" t="str">
        <f ca="1">IF(IF($H4466="","",INDEX([1]NKC!$D$10:$D$5007,$H4466))=$C$8,IF($H4466="","",INDEX([1]NKC!$E$10:$E$5007,$H4466)),IF($H4466="","",INDEX([1]NKC!$D$10:$D$5007,$H4466)))</f>
        <v/>
      </c>
      <c r="E4466" s="49" t="str">
        <f ca="1">IF(IF($H4466="","",INDEX([1]NKC!$E$10:$E$5007,$H4466))=$C$8,"",IF($H4466="","",INDEX([1]NKC!$F$10:$F$5007,$H4466)))</f>
        <v/>
      </c>
      <c r="F4466" s="55" t="str">
        <f ca="1">IF(IF($H4466="","",INDEX([1]NKC!$D$10:$D$5007,$H4466))=$C$8,"",IF($H4466="","",INDEX([1]NKC!$F$10:$F$5007,$H4466)))</f>
        <v/>
      </c>
      <c r="G4466" s="50">
        <f ca="1">IF(SUM(E4466:F4466)=0,0,$G$11+SUM(E$12:$E4466)-SUM(F$12:$F4466))</f>
        <v>0</v>
      </c>
      <c r="H4466" s="51" t="str">
        <f ca="1">IF(IF(TYPE(MATCH($C$8,OFFSET([1]NKC!$D$10,H4465,0):'[1]NKC'!$D$5007,0)+H4465)=16,"",MATCH($C$8,OFFSET([1]NKC!$D$10,H4465,0):'[1]NKC'!$D$5007,0)+H4465)&lt;IF(TYPE(MATCH($C$8,OFFSET([1]NKC!$E$10,H4465,0):'[1]NKC'!$E$5007,0)+H4465)=16,"",MATCH($C$8,OFFSET([1]NKC!$E$10,H4465,0):'[1]NKC'!$E$5007,0)+H4465),IF(TYPE(MATCH($C$8,OFFSET([1]NKC!$D$10,H4465,0):'[1]NKC'!$D$5007,0)+H4465)=16,"",MATCH($C$8,OFFSET([1]NKC!$D$10,H4465,0):'[1]NKC'!$D$5007,0)+H4465),IF(TYPE(MATCH($C$8,OFFSET([1]NKC!$E$10,H4465,0):'[1]NKC'!$E$5007,0)+H4465)=16,"",MATCH($C$8,OFFSET([1]NKC!$E$10,H4465,0):'[1]NKC'!$E$5007,0)+H4465))</f>
        <v/>
      </c>
    </row>
    <row r="4467" spans="1:8" s="52" customFormat="1" ht="14.25" hidden="1">
      <c r="A4467" s="45" t="str">
        <f ca="1">IF($H4467="","",INDEX([1]NKC!$A$10:$A$5007,$H4467))</f>
        <v/>
      </c>
      <c r="B4467" s="46" t="str">
        <f ca="1">IF($H4467="","",INDEX([1]NKC!$B$10:$B$5007,$H4467))</f>
        <v/>
      </c>
      <c r="C4467" s="47" t="str">
        <f ca="1">IF($H4467="","",INDEX([1]NKC!$C$10:$C$5007,$H4467))</f>
        <v/>
      </c>
      <c r="D4467" s="48" t="str">
        <f ca="1">IF(IF($H4467="","",INDEX([1]NKC!$D$10:$D$5007,$H4467))=$C$8,IF($H4467="","",INDEX([1]NKC!$E$10:$E$5007,$H4467)),IF($H4467="","",INDEX([1]NKC!$D$10:$D$5007,$H4467)))</f>
        <v/>
      </c>
      <c r="E4467" s="49" t="str">
        <f ca="1">IF(IF($H4467="","",INDEX([1]NKC!$E$10:$E$5007,$H4467))=$C$8,"",IF($H4467="","",INDEX([1]NKC!$F$10:$F$5007,$H4467)))</f>
        <v/>
      </c>
      <c r="F4467" s="55" t="str">
        <f ca="1">IF(IF($H4467="","",INDEX([1]NKC!$D$10:$D$5007,$H4467))=$C$8,"",IF($H4467="","",INDEX([1]NKC!$F$10:$F$5007,$H4467)))</f>
        <v/>
      </c>
      <c r="G4467" s="50">
        <f ca="1">IF(SUM(E4467:F4467)=0,0,$G$11+SUM(E$12:$E4467)-SUM(F$12:$F4467))</f>
        <v>0</v>
      </c>
      <c r="H4467" s="51" t="str">
        <f ca="1">IF(IF(TYPE(MATCH($C$8,OFFSET([1]NKC!$D$10,H4466,0):'[1]NKC'!$D$5007,0)+H4466)=16,"",MATCH($C$8,OFFSET([1]NKC!$D$10,H4466,0):'[1]NKC'!$D$5007,0)+H4466)&lt;IF(TYPE(MATCH($C$8,OFFSET([1]NKC!$E$10,H4466,0):'[1]NKC'!$E$5007,0)+H4466)=16,"",MATCH($C$8,OFFSET([1]NKC!$E$10,H4466,0):'[1]NKC'!$E$5007,0)+H4466),IF(TYPE(MATCH($C$8,OFFSET([1]NKC!$D$10,H4466,0):'[1]NKC'!$D$5007,0)+H4466)=16,"",MATCH($C$8,OFFSET([1]NKC!$D$10,H4466,0):'[1]NKC'!$D$5007,0)+H4466),IF(TYPE(MATCH($C$8,OFFSET([1]NKC!$E$10,H4466,0):'[1]NKC'!$E$5007,0)+H4466)=16,"",MATCH($C$8,OFFSET([1]NKC!$E$10,H4466,0):'[1]NKC'!$E$5007,0)+H4466))</f>
        <v/>
      </c>
    </row>
    <row r="4468" spans="1:8" s="52" customFormat="1" ht="14.25" hidden="1">
      <c r="A4468" s="45" t="str">
        <f ca="1">IF($H4468="","",INDEX([1]NKC!$A$10:$A$5007,$H4468))</f>
        <v/>
      </c>
      <c r="B4468" s="46" t="str">
        <f ca="1">IF($H4468="","",INDEX([1]NKC!$B$10:$B$5007,$H4468))</f>
        <v/>
      </c>
      <c r="C4468" s="47" t="str">
        <f ca="1">IF($H4468="","",INDEX([1]NKC!$C$10:$C$5007,$H4468))</f>
        <v/>
      </c>
      <c r="D4468" s="48" t="str">
        <f ca="1">IF(IF($H4468="","",INDEX([1]NKC!$D$10:$D$5007,$H4468))=$C$8,IF($H4468="","",INDEX([1]NKC!$E$10:$E$5007,$H4468)),IF($H4468="","",INDEX([1]NKC!$D$10:$D$5007,$H4468)))</f>
        <v/>
      </c>
      <c r="E4468" s="49" t="str">
        <f ca="1">IF(IF($H4468="","",INDEX([1]NKC!$E$10:$E$5007,$H4468))=$C$8,"",IF($H4468="","",INDEX([1]NKC!$F$10:$F$5007,$H4468)))</f>
        <v/>
      </c>
      <c r="F4468" s="55" t="str">
        <f ca="1">IF(IF($H4468="","",INDEX([1]NKC!$D$10:$D$5007,$H4468))=$C$8,"",IF($H4468="","",INDEX([1]NKC!$F$10:$F$5007,$H4468)))</f>
        <v/>
      </c>
      <c r="G4468" s="50">
        <f ca="1">IF(SUM(E4468:F4468)=0,0,$G$11+SUM(E$12:$E4468)-SUM(F$12:$F4468))</f>
        <v>0</v>
      </c>
      <c r="H4468" s="51" t="str">
        <f ca="1">IF(IF(TYPE(MATCH($C$8,OFFSET([1]NKC!$D$10,H4467,0):'[1]NKC'!$D$5007,0)+H4467)=16,"",MATCH($C$8,OFFSET([1]NKC!$D$10,H4467,0):'[1]NKC'!$D$5007,0)+H4467)&lt;IF(TYPE(MATCH($C$8,OFFSET([1]NKC!$E$10,H4467,0):'[1]NKC'!$E$5007,0)+H4467)=16,"",MATCH($C$8,OFFSET([1]NKC!$E$10,H4467,0):'[1]NKC'!$E$5007,0)+H4467),IF(TYPE(MATCH($C$8,OFFSET([1]NKC!$D$10,H4467,0):'[1]NKC'!$D$5007,0)+H4467)=16,"",MATCH($C$8,OFFSET([1]NKC!$D$10,H4467,0):'[1]NKC'!$D$5007,0)+H4467),IF(TYPE(MATCH($C$8,OFFSET([1]NKC!$E$10,H4467,0):'[1]NKC'!$E$5007,0)+H4467)=16,"",MATCH($C$8,OFFSET([1]NKC!$E$10,H4467,0):'[1]NKC'!$E$5007,0)+H4467))</f>
        <v/>
      </c>
    </row>
    <row r="4469" spans="1:8" s="52" customFormat="1" ht="14.25" hidden="1">
      <c r="A4469" s="45" t="str">
        <f ca="1">IF($H4469="","",INDEX([1]NKC!$A$10:$A$5007,$H4469))</f>
        <v/>
      </c>
      <c r="B4469" s="46" t="str">
        <f ca="1">IF($H4469="","",INDEX([1]NKC!$B$10:$B$5007,$H4469))</f>
        <v/>
      </c>
      <c r="C4469" s="47" t="str">
        <f ca="1">IF($H4469="","",INDEX([1]NKC!$C$10:$C$5007,$H4469))</f>
        <v/>
      </c>
      <c r="D4469" s="48" t="str">
        <f ca="1">IF(IF($H4469="","",INDEX([1]NKC!$D$10:$D$5007,$H4469))=$C$8,IF($H4469="","",INDEX([1]NKC!$E$10:$E$5007,$H4469)),IF($H4469="","",INDEX([1]NKC!$D$10:$D$5007,$H4469)))</f>
        <v/>
      </c>
      <c r="E4469" s="49" t="str">
        <f ca="1">IF(IF($H4469="","",INDEX([1]NKC!$E$10:$E$5007,$H4469))=$C$8,"",IF($H4469="","",INDEX([1]NKC!$F$10:$F$5007,$H4469)))</f>
        <v/>
      </c>
      <c r="F4469" s="55" t="str">
        <f ca="1">IF(IF($H4469="","",INDEX([1]NKC!$D$10:$D$5007,$H4469))=$C$8,"",IF($H4469="","",INDEX([1]NKC!$F$10:$F$5007,$H4469)))</f>
        <v/>
      </c>
      <c r="G4469" s="50">
        <f ca="1">IF(SUM(E4469:F4469)=0,0,$G$11+SUM(E$12:$E4469)-SUM(F$12:$F4469))</f>
        <v>0</v>
      </c>
      <c r="H4469" s="51" t="str">
        <f ca="1">IF(IF(TYPE(MATCH($C$8,OFFSET([1]NKC!$D$10,H4468,0):'[1]NKC'!$D$5007,0)+H4468)=16,"",MATCH($C$8,OFFSET([1]NKC!$D$10,H4468,0):'[1]NKC'!$D$5007,0)+H4468)&lt;IF(TYPE(MATCH($C$8,OFFSET([1]NKC!$E$10,H4468,0):'[1]NKC'!$E$5007,0)+H4468)=16,"",MATCH($C$8,OFFSET([1]NKC!$E$10,H4468,0):'[1]NKC'!$E$5007,0)+H4468),IF(TYPE(MATCH($C$8,OFFSET([1]NKC!$D$10,H4468,0):'[1]NKC'!$D$5007,0)+H4468)=16,"",MATCH($C$8,OFFSET([1]NKC!$D$10,H4468,0):'[1]NKC'!$D$5007,0)+H4468),IF(TYPE(MATCH($C$8,OFFSET([1]NKC!$E$10,H4468,0):'[1]NKC'!$E$5007,0)+H4468)=16,"",MATCH($C$8,OFFSET([1]NKC!$E$10,H4468,0):'[1]NKC'!$E$5007,0)+H4468))</f>
        <v/>
      </c>
    </row>
    <row r="4470" spans="1:8" s="52" customFormat="1" ht="14.25" hidden="1">
      <c r="A4470" s="45" t="str">
        <f ca="1">IF($H4470="","",INDEX([1]NKC!$A$10:$A$5007,$H4470))</f>
        <v/>
      </c>
      <c r="B4470" s="46" t="str">
        <f ca="1">IF($H4470="","",INDEX([1]NKC!$B$10:$B$5007,$H4470))</f>
        <v/>
      </c>
      <c r="C4470" s="47" t="str">
        <f ca="1">IF($H4470="","",INDEX([1]NKC!$C$10:$C$5007,$H4470))</f>
        <v/>
      </c>
      <c r="D4470" s="48" t="str">
        <f ca="1">IF(IF($H4470="","",INDEX([1]NKC!$D$10:$D$5007,$H4470))=$C$8,IF($H4470="","",INDEX([1]NKC!$E$10:$E$5007,$H4470)),IF($H4470="","",INDEX([1]NKC!$D$10:$D$5007,$H4470)))</f>
        <v/>
      </c>
      <c r="E4470" s="49" t="str">
        <f ca="1">IF(IF($H4470="","",INDEX([1]NKC!$E$10:$E$5007,$H4470))=$C$8,"",IF($H4470="","",INDEX([1]NKC!$F$10:$F$5007,$H4470)))</f>
        <v/>
      </c>
      <c r="F4470" s="55" t="str">
        <f ca="1">IF(IF($H4470="","",INDEX([1]NKC!$D$10:$D$5007,$H4470))=$C$8,"",IF($H4470="","",INDEX([1]NKC!$F$10:$F$5007,$H4470)))</f>
        <v/>
      </c>
      <c r="G4470" s="50">
        <f ca="1">IF(SUM(E4470:F4470)=0,0,$G$11+SUM(E$12:$E4470)-SUM(F$12:$F4470))</f>
        <v>0</v>
      </c>
      <c r="H4470" s="51" t="str">
        <f ca="1">IF(IF(TYPE(MATCH($C$8,OFFSET([1]NKC!$D$10,H4469,0):'[1]NKC'!$D$5007,0)+H4469)=16,"",MATCH($C$8,OFFSET([1]NKC!$D$10,H4469,0):'[1]NKC'!$D$5007,0)+H4469)&lt;IF(TYPE(MATCH($C$8,OFFSET([1]NKC!$E$10,H4469,0):'[1]NKC'!$E$5007,0)+H4469)=16,"",MATCH($C$8,OFFSET([1]NKC!$E$10,H4469,0):'[1]NKC'!$E$5007,0)+H4469),IF(TYPE(MATCH($C$8,OFFSET([1]NKC!$D$10,H4469,0):'[1]NKC'!$D$5007,0)+H4469)=16,"",MATCH($C$8,OFFSET([1]NKC!$D$10,H4469,0):'[1]NKC'!$D$5007,0)+H4469),IF(TYPE(MATCH($C$8,OFFSET([1]NKC!$E$10,H4469,0):'[1]NKC'!$E$5007,0)+H4469)=16,"",MATCH($C$8,OFFSET([1]NKC!$E$10,H4469,0):'[1]NKC'!$E$5007,0)+H4469))</f>
        <v/>
      </c>
    </row>
    <row r="4471" spans="1:8" s="52" customFormat="1" ht="14.25" hidden="1">
      <c r="A4471" s="45" t="str">
        <f ca="1">IF($H4471="","",INDEX([1]NKC!$A$10:$A$5007,$H4471))</f>
        <v/>
      </c>
      <c r="B4471" s="46" t="str">
        <f ca="1">IF($H4471="","",INDEX([1]NKC!$B$10:$B$5007,$H4471))</f>
        <v/>
      </c>
      <c r="C4471" s="47" t="str">
        <f ca="1">IF($H4471="","",INDEX([1]NKC!$C$10:$C$5007,$H4471))</f>
        <v/>
      </c>
      <c r="D4471" s="48" t="str">
        <f ca="1">IF(IF($H4471="","",INDEX([1]NKC!$D$10:$D$5007,$H4471))=$C$8,IF($H4471="","",INDEX([1]NKC!$E$10:$E$5007,$H4471)),IF($H4471="","",INDEX([1]NKC!$D$10:$D$5007,$H4471)))</f>
        <v/>
      </c>
      <c r="E4471" s="49" t="str">
        <f ca="1">IF(IF($H4471="","",INDEX([1]NKC!$E$10:$E$5007,$H4471))=$C$8,"",IF($H4471="","",INDEX([1]NKC!$F$10:$F$5007,$H4471)))</f>
        <v/>
      </c>
      <c r="F4471" s="55" t="str">
        <f ca="1">IF(IF($H4471="","",INDEX([1]NKC!$D$10:$D$5007,$H4471))=$C$8,"",IF($H4471="","",INDEX([1]NKC!$F$10:$F$5007,$H4471)))</f>
        <v/>
      </c>
      <c r="G4471" s="50">
        <f ca="1">IF(SUM(E4471:F4471)=0,0,$G$11+SUM(E$12:$E4471)-SUM(F$12:$F4471))</f>
        <v>0</v>
      </c>
      <c r="H4471" s="51" t="str">
        <f ca="1">IF(IF(TYPE(MATCH($C$8,OFFSET([1]NKC!$D$10,H4470,0):'[1]NKC'!$D$5007,0)+H4470)=16,"",MATCH($C$8,OFFSET([1]NKC!$D$10,H4470,0):'[1]NKC'!$D$5007,0)+H4470)&lt;IF(TYPE(MATCH($C$8,OFFSET([1]NKC!$E$10,H4470,0):'[1]NKC'!$E$5007,0)+H4470)=16,"",MATCH($C$8,OFFSET([1]NKC!$E$10,H4470,0):'[1]NKC'!$E$5007,0)+H4470),IF(TYPE(MATCH($C$8,OFFSET([1]NKC!$D$10,H4470,0):'[1]NKC'!$D$5007,0)+H4470)=16,"",MATCH($C$8,OFFSET([1]NKC!$D$10,H4470,0):'[1]NKC'!$D$5007,0)+H4470),IF(TYPE(MATCH($C$8,OFFSET([1]NKC!$E$10,H4470,0):'[1]NKC'!$E$5007,0)+H4470)=16,"",MATCH($C$8,OFFSET([1]NKC!$E$10,H4470,0):'[1]NKC'!$E$5007,0)+H4470))</f>
        <v/>
      </c>
    </row>
    <row r="4472" spans="1:8" s="52" customFormat="1" ht="14.25" hidden="1">
      <c r="A4472" s="45" t="str">
        <f ca="1">IF($H4472="","",INDEX([1]NKC!$A$10:$A$5007,$H4472))</f>
        <v/>
      </c>
      <c r="B4472" s="46" t="str">
        <f ca="1">IF($H4472="","",INDEX([1]NKC!$B$10:$B$5007,$H4472))</f>
        <v/>
      </c>
      <c r="C4472" s="47" t="str">
        <f ca="1">IF($H4472="","",INDEX([1]NKC!$C$10:$C$5007,$H4472))</f>
        <v/>
      </c>
      <c r="D4472" s="48" t="str">
        <f ca="1">IF(IF($H4472="","",INDEX([1]NKC!$D$10:$D$5007,$H4472))=$C$8,IF($H4472="","",INDEX([1]NKC!$E$10:$E$5007,$H4472)),IF($H4472="","",INDEX([1]NKC!$D$10:$D$5007,$H4472)))</f>
        <v/>
      </c>
      <c r="E4472" s="49" t="str">
        <f ca="1">IF(IF($H4472="","",INDEX([1]NKC!$E$10:$E$5007,$H4472))=$C$8,"",IF($H4472="","",INDEX([1]NKC!$F$10:$F$5007,$H4472)))</f>
        <v/>
      </c>
      <c r="F4472" s="55" t="str">
        <f ca="1">IF(IF($H4472="","",INDEX([1]NKC!$D$10:$D$5007,$H4472))=$C$8,"",IF($H4472="","",INDEX([1]NKC!$F$10:$F$5007,$H4472)))</f>
        <v/>
      </c>
      <c r="G4472" s="50">
        <f ca="1">IF(SUM(E4472:F4472)=0,0,$G$11+SUM(E$12:$E4472)-SUM(F$12:$F4472))</f>
        <v>0</v>
      </c>
      <c r="H4472" s="51" t="str">
        <f ca="1">IF(IF(TYPE(MATCH($C$8,OFFSET([1]NKC!$D$10,H4471,0):'[1]NKC'!$D$5007,0)+H4471)=16,"",MATCH($C$8,OFFSET([1]NKC!$D$10,H4471,0):'[1]NKC'!$D$5007,0)+H4471)&lt;IF(TYPE(MATCH($C$8,OFFSET([1]NKC!$E$10,H4471,0):'[1]NKC'!$E$5007,0)+H4471)=16,"",MATCH($C$8,OFFSET([1]NKC!$E$10,H4471,0):'[1]NKC'!$E$5007,0)+H4471),IF(TYPE(MATCH($C$8,OFFSET([1]NKC!$D$10,H4471,0):'[1]NKC'!$D$5007,0)+H4471)=16,"",MATCH($C$8,OFFSET([1]NKC!$D$10,H4471,0):'[1]NKC'!$D$5007,0)+H4471),IF(TYPE(MATCH($C$8,OFFSET([1]NKC!$E$10,H4471,0):'[1]NKC'!$E$5007,0)+H4471)=16,"",MATCH($C$8,OFFSET([1]NKC!$E$10,H4471,0):'[1]NKC'!$E$5007,0)+H4471))</f>
        <v/>
      </c>
    </row>
    <row r="4473" spans="1:8" s="52" customFormat="1" ht="14.25" hidden="1">
      <c r="A4473" s="45" t="str">
        <f ca="1">IF($H4473="","",INDEX([1]NKC!$A$10:$A$5007,$H4473))</f>
        <v/>
      </c>
      <c r="B4473" s="46" t="str">
        <f ca="1">IF($H4473="","",INDEX([1]NKC!$B$10:$B$5007,$H4473))</f>
        <v/>
      </c>
      <c r="C4473" s="47" t="str">
        <f ca="1">IF($H4473="","",INDEX([1]NKC!$C$10:$C$5007,$H4473))</f>
        <v/>
      </c>
      <c r="D4473" s="48" t="str">
        <f ca="1">IF(IF($H4473="","",INDEX([1]NKC!$D$10:$D$5007,$H4473))=$C$8,IF($H4473="","",INDEX([1]NKC!$E$10:$E$5007,$H4473)),IF($H4473="","",INDEX([1]NKC!$D$10:$D$5007,$H4473)))</f>
        <v/>
      </c>
      <c r="E4473" s="49" t="str">
        <f ca="1">IF(IF($H4473="","",INDEX([1]NKC!$E$10:$E$5007,$H4473))=$C$8,"",IF($H4473="","",INDEX([1]NKC!$F$10:$F$5007,$H4473)))</f>
        <v/>
      </c>
      <c r="F4473" s="55" t="str">
        <f ca="1">IF(IF($H4473="","",INDEX([1]NKC!$D$10:$D$5007,$H4473))=$C$8,"",IF($H4473="","",INDEX([1]NKC!$F$10:$F$5007,$H4473)))</f>
        <v/>
      </c>
      <c r="G4473" s="50">
        <f ca="1">IF(SUM(E4473:F4473)=0,0,$G$11+SUM(E$12:$E4473)-SUM(F$12:$F4473))</f>
        <v>0</v>
      </c>
      <c r="H4473" s="51" t="str">
        <f ca="1">IF(IF(TYPE(MATCH($C$8,OFFSET([1]NKC!$D$10,H4472,0):'[1]NKC'!$D$5007,0)+H4472)=16,"",MATCH($C$8,OFFSET([1]NKC!$D$10,H4472,0):'[1]NKC'!$D$5007,0)+H4472)&lt;IF(TYPE(MATCH($C$8,OFFSET([1]NKC!$E$10,H4472,0):'[1]NKC'!$E$5007,0)+H4472)=16,"",MATCH($C$8,OFFSET([1]NKC!$E$10,H4472,0):'[1]NKC'!$E$5007,0)+H4472),IF(TYPE(MATCH($C$8,OFFSET([1]NKC!$D$10,H4472,0):'[1]NKC'!$D$5007,0)+H4472)=16,"",MATCH($C$8,OFFSET([1]NKC!$D$10,H4472,0):'[1]NKC'!$D$5007,0)+H4472),IF(TYPE(MATCH($C$8,OFFSET([1]NKC!$E$10,H4472,0):'[1]NKC'!$E$5007,0)+H4472)=16,"",MATCH($C$8,OFFSET([1]NKC!$E$10,H4472,0):'[1]NKC'!$E$5007,0)+H4472))</f>
        <v/>
      </c>
    </row>
    <row r="4474" spans="1:8" s="52" customFormat="1" ht="14.25" hidden="1">
      <c r="A4474" s="45" t="str">
        <f ca="1">IF($H4474="","",INDEX([1]NKC!$A$10:$A$5007,$H4474))</f>
        <v/>
      </c>
      <c r="B4474" s="46" t="str">
        <f ca="1">IF($H4474="","",INDEX([1]NKC!$B$10:$B$5007,$H4474))</f>
        <v/>
      </c>
      <c r="C4474" s="47" t="str">
        <f ca="1">IF($H4474="","",INDEX([1]NKC!$C$10:$C$5007,$H4474))</f>
        <v/>
      </c>
      <c r="D4474" s="48" t="str">
        <f ca="1">IF(IF($H4474="","",INDEX([1]NKC!$D$10:$D$5007,$H4474))=$C$8,IF($H4474="","",INDEX([1]NKC!$E$10:$E$5007,$H4474)),IF($H4474="","",INDEX([1]NKC!$D$10:$D$5007,$H4474)))</f>
        <v/>
      </c>
      <c r="E4474" s="49" t="str">
        <f ca="1">IF(IF($H4474="","",INDEX([1]NKC!$E$10:$E$5007,$H4474))=$C$8,"",IF($H4474="","",INDEX([1]NKC!$F$10:$F$5007,$H4474)))</f>
        <v/>
      </c>
      <c r="F4474" s="55" t="str">
        <f ca="1">IF(IF($H4474="","",INDEX([1]NKC!$D$10:$D$5007,$H4474))=$C$8,"",IF($H4474="","",INDEX([1]NKC!$F$10:$F$5007,$H4474)))</f>
        <v/>
      </c>
      <c r="G4474" s="50">
        <f ca="1">IF(SUM(E4474:F4474)=0,0,$G$11+SUM(E$12:$E4474)-SUM(F$12:$F4474))</f>
        <v>0</v>
      </c>
      <c r="H4474" s="51" t="str">
        <f ca="1">IF(IF(TYPE(MATCH($C$8,OFFSET([1]NKC!$D$10,H4473,0):'[1]NKC'!$D$5007,0)+H4473)=16,"",MATCH($C$8,OFFSET([1]NKC!$D$10,H4473,0):'[1]NKC'!$D$5007,0)+H4473)&lt;IF(TYPE(MATCH($C$8,OFFSET([1]NKC!$E$10,H4473,0):'[1]NKC'!$E$5007,0)+H4473)=16,"",MATCH($C$8,OFFSET([1]NKC!$E$10,H4473,0):'[1]NKC'!$E$5007,0)+H4473),IF(TYPE(MATCH($C$8,OFFSET([1]NKC!$D$10,H4473,0):'[1]NKC'!$D$5007,0)+H4473)=16,"",MATCH($C$8,OFFSET([1]NKC!$D$10,H4473,0):'[1]NKC'!$D$5007,0)+H4473),IF(TYPE(MATCH($C$8,OFFSET([1]NKC!$E$10,H4473,0):'[1]NKC'!$E$5007,0)+H4473)=16,"",MATCH($C$8,OFFSET([1]NKC!$E$10,H4473,0):'[1]NKC'!$E$5007,0)+H4473))</f>
        <v/>
      </c>
    </row>
    <row r="4475" spans="1:8" s="52" customFormat="1" ht="14.25" hidden="1">
      <c r="A4475" s="45" t="str">
        <f ca="1">IF($H4475="","",INDEX([1]NKC!$A$10:$A$5007,$H4475))</f>
        <v/>
      </c>
      <c r="B4475" s="46" t="str">
        <f ca="1">IF($H4475="","",INDEX([1]NKC!$B$10:$B$5007,$H4475))</f>
        <v/>
      </c>
      <c r="C4475" s="47" t="str">
        <f ca="1">IF($H4475="","",INDEX([1]NKC!$C$10:$C$5007,$H4475))</f>
        <v/>
      </c>
      <c r="D4475" s="48" t="str">
        <f ca="1">IF(IF($H4475="","",INDEX([1]NKC!$D$10:$D$5007,$H4475))=$C$8,IF($H4475="","",INDEX([1]NKC!$E$10:$E$5007,$H4475)),IF($H4475="","",INDEX([1]NKC!$D$10:$D$5007,$H4475)))</f>
        <v/>
      </c>
      <c r="E4475" s="49" t="str">
        <f ca="1">IF(IF($H4475="","",INDEX([1]NKC!$E$10:$E$5007,$H4475))=$C$8,"",IF($H4475="","",INDEX([1]NKC!$F$10:$F$5007,$H4475)))</f>
        <v/>
      </c>
      <c r="F4475" s="55" t="str">
        <f ca="1">IF(IF($H4475="","",INDEX([1]NKC!$D$10:$D$5007,$H4475))=$C$8,"",IF($H4475="","",INDEX([1]NKC!$F$10:$F$5007,$H4475)))</f>
        <v/>
      </c>
      <c r="G4475" s="50">
        <f ca="1">IF(SUM(E4475:F4475)=0,0,$G$11+SUM(E$12:$E4475)-SUM(F$12:$F4475))</f>
        <v>0</v>
      </c>
      <c r="H4475" s="51" t="str">
        <f ca="1">IF(IF(TYPE(MATCH($C$8,OFFSET([1]NKC!$D$10,H4474,0):'[1]NKC'!$D$5007,0)+H4474)=16,"",MATCH($C$8,OFFSET([1]NKC!$D$10,H4474,0):'[1]NKC'!$D$5007,0)+H4474)&lt;IF(TYPE(MATCH($C$8,OFFSET([1]NKC!$E$10,H4474,0):'[1]NKC'!$E$5007,0)+H4474)=16,"",MATCH($C$8,OFFSET([1]NKC!$E$10,H4474,0):'[1]NKC'!$E$5007,0)+H4474),IF(TYPE(MATCH($C$8,OFFSET([1]NKC!$D$10,H4474,0):'[1]NKC'!$D$5007,0)+H4474)=16,"",MATCH($C$8,OFFSET([1]NKC!$D$10,H4474,0):'[1]NKC'!$D$5007,0)+H4474),IF(TYPE(MATCH($C$8,OFFSET([1]NKC!$E$10,H4474,0):'[1]NKC'!$E$5007,0)+H4474)=16,"",MATCH($C$8,OFFSET([1]NKC!$E$10,H4474,0):'[1]NKC'!$E$5007,0)+H4474))</f>
        <v/>
      </c>
    </row>
    <row r="4476" spans="1:8" s="52" customFormat="1" ht="14.25" hidden="1">
      <c r="A4476" s="45" t="str">
        <f ca="1">IF($H4476="","",INDEX([1]NKC!$A$10:$A$5007,$H4476))</f>
        <v/>
      </c>
      <c r="B4476" s="46" t="str">
        <f ca="1">IF($H4476="","",INDEX([1]NKC!$B$10:$B$5007,$H4476))</f>
        <v/>
      </c>
      <c r="C4476" s="47" t="str">
        <f ca="1">IF($H4476="","",INDEX([1]NKC!$C$10:$C$5007,$H4476))</f>
        <v/>
      </c>
      <c r="D4476" s="48" t="str">
        <f ca="1">IF(IF($H4476="","",INDEX([1]NKC!$D$10:$D$5007,$H4476))=$C$8,IF($H4476="","",INDEX([1]NKC!$E$10:$E$5007,$H4476)),IF($H4476="","",INDEX([1]NKC!$D$10:$D$5007,$H4476)))</f>
        <v/>
      </c>
      <c r="E4476" s="49" t="str">
        <f ca="1">IF(IF($H4476="","",INDEX([1]NKC!$E$10:$E$5007,$H4476))=$C$8,"",IF($H4476="","",INDEX([1]NKC!$F$10:$F$5007,$H4476)))</f>
        <v/>
      </c>
      <c r="F4476" s="55" t="str">
        <f ca="1">IF(IF($H4476="","",INDEX([1]NKC!$D$10:$D$5007,$H4476))=$C$8,"",IF($H4476="","",INDEX([1]NKC!$F$10:$F$5007,$H4476)))</f>
        <v/>
      </c>
      <c r="G4476" s="50">
        <f ca="1">IF(SUM(E4476:F4476)=0,0,$G$11+SUM(E$12:$E4476)-SUM(F$12:$F4476))</f>
        <v>0</v>
      </c>
      <c r="H4476" s="51" t="str">
        <f ca="1">IF(IF(TYPE(MATCH($C$8,OFFSET([1]NKC!$D$10,H4475,0):'[1]NKC'!$D$5007,0)+H4475)=16,"",MATCH($C$8,OFFSET([1]NKC!$D$10,H4475,0):'[1]NKC'!$D$5007,0)+H4475)&lt;IF(TYPE(MATCH($C$8,OFFSET([1]NKC!$E$10,H4475,0):'[1]NKC'!$E$5007,0)+H4475)=16,"",MATCH($C$8,OFFSET([1]NKC!$E$10,H4475,0):'[1]NKC'!$E$5007,0)+H4475),IF(TYPE(MATCH($C$8,OFFSET([1]NKC!$D$10,H4475,0):'[1]NKC'!$D$5007,0)+H4475)=16,"",MATCH($C$8,OFFSET([1]NKC!$D$10,H4475,0):'[1]NKC'!$D$5007,0)+H4475),IF(TYPE(MATCH($C$8,OFFSET([1]NKC!$E$10,H4475,0):'[1]NKC'!$E$5007,0)+H4475)=16,"",MATCH($C$8,OFFSET([1]NKC!$E$10,H4475,0):'[1]NKC'!$E$5007,0)+H4475))</f>
        <v/>
      </c>
    </row>
    <row r="4477" spans="1:8" s="52" customFormat="1" ht="14.25" hidden="1">
      <c r="A4477" s="45" t="str">
        <f ca="1">IF($H4477="","",INDEX([1]NKC!$A$10:$A$5007,$H4477))</f>
        <v/>
      </c>
      <c r="B4477" s="46" t="str">
        <f ca="1">IF($H4477="","",INDEX([1]NKC!$B$10:$B$5007,$H4477))</f>
        <v/>
      </c>
      <c r="C4477" s="47" t="str">
        <f ca="1">IF($H4477="","",INDEX([1]NKC!$C$10:$C$5007,$H4477))</f>
        <v/>
      </c>
      <c r="D4477" s="48" t="str">
        <f ca="1">IF(IF($H4477="","",INDEX([1]NKC!$D$10:$D$5007,$H4477))=$C$8,IF($H4477="","",INDEX([1]NKC!$E$10:$E$5007,$H4477)),IF($H4477="","",INDEX([1]NKC!$D$10:$D$5007,$H4477)))</f>
        <v/>
      </c>
      <c r="E4477" s="49" t="str">
        <f ca="1">IF(IF($H4477="","",INDEX([1]NKC!$E$10:$E$5007,$H4477))=$C$8,"",IF($H4477="","",INDEX([1]NKC!$F$10:$F$5007,$H4477)))</f>
        <v/>
      </c>
      <c r="F4477" s="55" t="str">
        <f ca="1">IF(IF($H4477="","",INDEX([1]NKC!$D$10:$D$5007,$H4477))=$C$8,"",IF($H4477="","",INDEX([1]NKC!$F$10:$F$5007,$H4477)))</f>
        <v/>
      </c>
      <c r="G4477" s="50">
        <f ca="1">IF(SUM(E4477:F4477)=0,0,$G$11+SUM(E$12:$E4477)-SUM(F$12:$F4477))</f>
        <v>0</v>
      </c>
      <c r="H4477" s="51" t="str">
        <f ca="1">IF(IF(TYPE(MATCH($C$8,OFFSET([1]NKC!$D$10,H4476,0):'[1]NKC'!$D$5007,0)+H4476)=16,"",MATCH($C$8,OFFSET([1]NKC!$D$10,H4476,0):'[1]NKC'!$D$5007,0)+H4476)&lt;IF(TYPE(MATCH($C$8,OFFSET([1]NKC!$E$10,H4476,0):'[1]NKC'!$E$5007,0)+H4476)=16,"",MATCH($C$8,OFFSET([1]NKC!$E$10,H4476,0):'[1]NKC'!$E$5007,0)+H4476),IF(TYPE(MATCH($C$8,OFFSET([1]NKC!$D$10,H4476,0):'[1]NKC'!$D$5007,0)+H4476)=16,"",MATCH($C$8,OFFSET([1]NKC!$D$10,H4476,0):'[1]NKC'!$D$5007,0)+H4476),IF(TYPE(MATCH($C$8,OFFSET([1]NKC!$E$10,H4476,0):'[1]NKC'!$E$5007,0)+H4476)=16,"",MATCH($C$8,OFFSET([1]NKC!$E$10,H4476,0):'[1]NKC'!$E$5007,0)+H4476))</f>
        <v/>
      </c>
    </row>
    <row r="4478" spans="1:8" s="52" customFormat="1" ht="14.25" hidden="1">
      <c r="A4478" s="45" t="str">
        <f ca="1">IF($H4478="","",INDEX([1]NKC!$A$10:$A$5007,$H4478))</f>
        <v/>
      </c>
      <c r="B4478" s="46" t="str">
        <f ca="1">IF($H4478="","",INDEX([1]NKC!$B$10:$B$5007,$H4478))</f>
        <v/>
      </c>
      <c r="C4478" s="47" t="str">
        <f ca="1">IF($H4478="","",INDEX([1]NKC!$C$10:$C$5007,$H4478))</f>
        <v/>
      </c>
      <c r="D4478" s="48" t="str">
        <f ca="1">IF(IF($H4478="","",INDEX([1]NKC!$D$10:$D$5007,$H4478))=$C$8,IF($H4478="","",INDEX([1]NKC!$E$10:$E$5007,$H4478)),IF($H4478="","",INDEX([1]NKC!$D$10:$D$5007,$H4478)))</f>
        <v/>
      </c>
      <c r="E4478" s="49" t="str">
        <f ca="1">IF(IF($H4478="","",INDEX([1]NKC!$E$10:$E$5007,$H4478))=$C$8,"",IF($H4478="","",INDEX([1]NKC!$F$10:$F$5007,$H4478)))</f>
        <v/>
      </c>
      <c r="F4478" s="55" t="str">
        <f ca="1">IF(IF($H4478="","",INDEX([1]NKC!$D$10:$D$5007,$H4478))=$C$8,"",IF($H4478="","",INDEX([1]NKC!$F$10:$F$5007,$H4478)))</f>
        <v/>
      </c>
      <c r="G4478" s="50">
        <f ca="1">IF(SUM(E4478:F4478)=0,0,$G$11+SUM(E$12:$E4478)-SUM(F$12:$F4478))</f>
        <v>0</v>
      </c>
      <c r="H4478" s="51" t="str">
        <f ca="1">IF(IF(TYPE(MATCH($C$8,OFFSET([1]NKC!$D$10,H4477,0):'[1]NKC'!$D$5007,0)+H4477)=16,"",MATCH($C$8,OFFSET([1]NKC!$D$10,H4477,0):'[1]NKC'!$D$5007,0)+H4477)&lt;IF(TYPE(MATCH($C$8,OFFSET([1]NKC!$E$10,H4477,0):'[1]NKC'!$E$5007,0)+H4477)=16,"",MATCH($C$8,OFFSET([1]NKC!$E$10,H4477,0):'[1]NKC'!$E$5007,0)+H4477),IF(TYPE(MATCH($C$8,OFFSET([1]NKC!$D$10,H4477,0):'[1]NKC'!$D$5007,0)+H4477)=16,"",MATCH($C$8,OFFSET([1]NKC!$D$10,H4477,0):'[1]NKC'!$D$5007,0)+H4477),IF(TYPE(MATCH($C$8,OFFSET([1]NKC!$E$10,H4477,0):'[1]NKC'!$E$5007,0)+H4477)=16,"",MATCH($C$8,OFFSET([1]NKC!$E$10,H4477,0):'[1]NKC'!$E$5007,0)+H4477))</f>
        <v/>
      </c>
    </row>
    <row r="4479" spans="1:8" s="52" customFormat="1" ht="14.25" hidden="1">
      <c r="A4479" s="45" t="str">
        <f ca="1">IF($H4479="","",INDEX([1]NKC!$A$10:$A$5007,$H4479))</f>
        <v/>
      </c>
      <c r="B4479" s="46" t="str">
        <f ca="1">IF($H4479="","",INDEX([1]NKC!$B$10:$B$5007,$H4479))</f>
        <v/>
      </c>
      <c r="C4479" s="47" t="str">
        <f ca="1">IF($H4479="","",INDEX([1]NKC!$C$10:$C$5007,$H4479))</f>
        <v/>
      </c>
      <c r="D4479" s="48" t="str">
        <f ca="1">IF(IF($H4479="","",INDEX([1]NKC!$D$10:$D$5007,$H4479))=$C$8,IF($H4479="","",INDEX([1]NKC!$E$10:$E$5007,$H4479)),IF($H4479="","",INDEX([1]NKC!$D$10:$D$5007,$H4479)))</f>
        <v/>
      </c>
      <c r="E4479" s="49" t="str">
        <f ca="1">IF(IF($H4479="","",INDEX([1]NKC!$E$10:$E$5007,$H4479))=$C$8,"",IF($H4479="","",INDEX([1]NKC!$F$10:$F$5007,$H4479)))</f>
        <v/>
      </c>
      <c r="F4479" s="55" t="str">
        <f ca="1">IF(IF($H4479="","",INDEX([1]NKC!$D$10:$D$5007,$H4479))=$C$8,"",IF($H4479="","",INDEX([1]NKC!$F$10:$F$5007,$H4479)))</f>
        <v/>
      </c>
      <c r="G4479" s="50">
        <f ca="1">IF(SUM(E4479:F4479)=0,0,$G$11+SUM(E$12:$E4479)-SUM(F$12:$F4479))</f>
        <v>0</v>
      </c>
      <c r="H4479" s="51" t="str">
        <f ca="1">IF(IF(TYPE(MATCH($C$8,OFFSET([1]NKC!$D$10,H4478,0):'[1]NKC'!$D$5007,0)+H4478)=16,"",MATCH($C$8,OFFSET([1]NKC!$D$10,H4478,0):'[1]NKC'!$D$5007,0)+H4478)&lt;IF(TYPE(MATCH($C$8,OFFSET([1]NKC!$E$10,H4478,0):'[1]NKC'!$E$5007,0)+H4478)=16,"",MATCH($C$8,OFFSET([1]NKC!$E$10,H4478,0):'[1]NKC'!$E$5007,0)+H4478),IF(TYPE(MATCH($C$8,OFFSET([1]NKC!$D$10,H4478,0):'[1]NKC'!$D$5007,0)+H4478)=16,"",MATCH($C$8,OFFSET([1]NKC!$D$10,H4478,0):'[1]NKC'!$D$5007,0)+H4478),IF(TYPE(MATCH($C$8,OFFSET([1]NKC!$E$10,H4478,0):'[1]NKC'!$E$5007,0)+H4478)=16,"",MATCH($C$8,OFFSET([1]NKC!$E$10,H4478,0):'[1]NKC'!$E$5007,0)+H4478))</f>
        <v/>
      </c>
    </row>
    <row r="4480" spans="1:8" s="52" customFormat="1" ht="14.25" hidden="1">
      <c r="A4480" s="45" t="str">
        <f ca="1">IF($H4480="","",INDEX([1]NKC!$A$10:$A$5007,$H4480))</f>
        <v/>
      </c>
      <c r="B4480" s="46" t="str">
        <f ca="1">IF($H4480="","",INDEX([1]NKC!$B$10:$B$5007,$H4480))</f>
        <v/>
      </c>
      <c r="C4480" s="47" t="str">
        <f ca="1">IF($H4480="","",INDEX([1]NKC!$C$10:$C$5007,$H4480))</f>
        <v/>
      </c>
      <c r="D4480" s="48" t="str">
        <f ca="1">IF(IF($H4480="","",INDEX([1]NKC!$D$10:$D$5007,$H4480))=$C$8,IF($H4480="","",INDEX([1]NKC!$E$10:$E$5007,$H4480)),IF($H4480="","",INDEX([1]NKC!$D$10:$D$5007,$H4480)))</f>
        <v/>
      </c>
      <c r="E4480" s="49" t="str">
        <f ca="1">IF(IF($H4480="","",INDEX([1]NKC!$E$10:$E$5007,$H4480))=$C$8,"",IF($H4480="","",INDEX([1]NKC!$F$10:$F$5007,$H4480)))</f>
        <v/>
      </c>
      <c r="F4480" s="55" t="str">
        <f ca="1">IF(IF($H4480="","",INDEX([1]NKC!$D$10:$D$5007,$H4480))=$C$8,"",IF($H4480="","",INDEX([1]NKC!$F$10:$F$5007,$H4480)))</f>
        <v/>
      </c>
      <c r="G4480" s="50">
        <f ca="1">IF(SUM(E4480:F4480)=0,0,$G$11+SUM(E$12:$E4480)-SUM(F$12:$F4480))</f>
        <v>0</v>
      </c>
      <c r="H4480" s="51" t="str">
        <f ca="1">IF(IF(TYPE(MATCH($C$8,OFFSET([1]NKC!$D$10,H4479,0):'[1]NKC'!$D$5007,0)+H4479)=16,"",MATCH($C$8,OFFSET([1]NKC!$D$10,H4479,0):'[1]NKC'!$D$5007,0)+H4479)&lt;IF(TYPE(MATCH($C$8,OFFSET([1]NKC!$E$10,H4479,0):'[1]NKC'!$E$5007,0)+H4479)=16,"",MATCH($C$8,OFFSET([1]NKC!$E$10,H4479,0):'[1]NKC'!$E$5007,0)+H4479),IF(TYPE(MATCH($C$8,OFFSET([1]NKC!$D$10,H4479,0):'[1]NKC'!$D$5007,0)+H4479)=16,"",MATCH($C$8,OFFSET([1]NKC!$D$10,H4479,0):'[1]NKC'!$D$5007,0)+H4479),IF(TYPE(MATCH($C$8,OFFSET([1]NKC!$E$10,H4479,0):'[1]NKC'!$E$5007,0)+H4479)=16,"",MATCH($C$8,OFFSET([1]NKC!$E$10,H4479,0):'[1]NKC'!$E$5007,0)+H4479))</f>
        <v/>
      </c>
    </row>
    <row r="4481" spans="1:8" s="52" customFormat="1" ht="14.25" hidden="1">
      <c r="A4481" s="45" t="str">
        <f ca="1">IF($H4481="","",INDEX([1]NKC!$A$10:$A$5007,$H4481))</f>
        <v/>
      </c>
      <c r="B4481" s="46" t="str">
        <f ca="1">IF($H4481="","",INDEX([1]NKC!$B$10:$B$5007,$H4481))</f>
        <v/>
      </c>
      <c r="C4481" s="47" t="str">
        <f ca="1">IF($H4481="","",INDEX([1]NKC!$C$10:$C$5007,$H4481))</f>
        <v/>
      </c>
      <c r="D4481" s="48" t="str">
        <f ca="1">IF(IF($H4481="","",INDEX([1]NKC!$D$10:$D$5007,$H4481))=$C$8,IF($H4481="","",INDEX([1]NKC!$E$10:$E$5007,$H4481)),IF($H4481="","",INDEX([1]NKC!$D$10:$D$5007,$H4481)))</f>
        <v/>
      </c>
      <c r="E4481" s="49" t="str">
        <f ca="1">IF(IF($H4481="","",INDEX([1]NKC!$E$10:$E$5007,$H4481))=$C$8,"",IF($H4481="","",INDEX([1]NKC!$F$10:$F$5007,$H4481)))</f>
        <v/>
      </c>
      <c r="F4481" s="55" t="str">
        <f ca="1">IF(IF($H4481="","",INDEX([1]NKC!$D$10:$D$5007,$H4481))=$C$8,"",IF($H4481="","",INDEX([1]NKC!$F$10:$F$5007,$H4481)))</f>
        <v/>
      </c>
      <c r="G4481" s="50">
        <f ca="1">IF(SUM(E4481:F4481)=0,0,$G$11+SUM(E$12:$E4481)-SUM(F$12:$F4481))</f>
        <v>0</v>
      </c>
      <c r="H4481" s="51" t="str">
        <f ca="1">IF(IF(TYPE(MATCH($C$8,OFFSET([1]NKC!$D$10,H4480,0):'[1]NKC'!$D$5007,0)+H4480)=16,"",MATCH($C$8,OFFSET([1]NKC!$D$10,H4480,0):'[1]NKC'!$D$5007,0)+H4480)&lt;IF(TYPE(MATCH($C$8,OFFSET([1]NKC!$E$10,H4480,0):'[1]NKC'!$E$5007,0)+H4480)=16,"",MATCH($C$8,OFFSET([1]NKC!$E$10,H4480,0):'[1]NKC'!$E$5007,0)+H4480),IF(TYPE(MATCH($C$8,OFFSET([1]NKC!$D$10,H4480,0):'[1]NKC'!$D$5007,0)+H4480)=16,"",MATCH($C$8,OFFSET([1]NKC!$D$10,H4480,0):'[1]NKC'!$D$5007,0)+H4480),IF(TYPE(MATCH($C$8,OFFSET([1]NKC!$E$10,H4480,0):'[1]NKC'!$E$5007,0)+H4480)=16,"",MATCH($C$8,OFFSET([1]NKC!$E$10,H4480,0):'[1]NKC'!$E$5007,0)+H4480))</f>
        <v/>
      </c>
    </row>
    <row r="4482" spans="1:8" s="52" customFormat="1" ht="14.25" hidden="1">
      <c r="A4482" s="45" t="str">
        <f ca="1">IF($H4482="","",INDEX([1]NKC!$A$10:$A$5007,$H4482))</f>
        <v/>
      </c>
      <c r="B4482" s="46" t="str">
        <f ca="1">IF($H4482="","",INDEX([1]NKC!$B$10:$B$5007,$H4482))</f>
        <v/>
      </c>
      <c r="C4482" s="47" t="str">
        <f ca="1">IF($H4482="","",INDEX([1]NKC!$C$10:$C$5007,$H4482))</f>
        <v/>
      </c>
      <c r="D4482" s="48" t="str">
        <f ca="1">IF(IF($H4482="","",INDEX([1]NKC!$D$10:$D$5007,$H4482))=$C$8,IF($H4482="","",INDEX([1]NKC!$E$10:$E$5007,$H4482)),IF($H4482="","",INDEX([1]NKC!$D$10:$D$5007,$H4482)))</f>
        <v/>
      </c>
      <c r="E4482" s="49" t="str">
        <f ca="1">IF(IF($H4482="","",INDEX([1]NKC!$E$10:$E$5007,$H4482))=$C$8,"",IF($H4482="","",INDEX([1]NKC!$F$10:$F$5007,$H4482)))</f>
        <v/>
      </c>
      <c r="F4482" s="55" t="str">
        <f ca="1">IF(IF($H4482="","",INDEX([1]NKC!$D$10:$D$5007,$H4482))=$C$8,"",IF($H4482="","",INDEX([1]NKC!$F$10:$F$5007,$H4482)))</f>
        <v/>
      </c>
      <c r="G4482" s="50">
        <f ca="1">IF(SUM(E4482:F4482)=0,0,$G$11+SUM(E$12:$E4482)-SUM(F$12:$F4482))</f>
        <v>0</v>
      </c>
      <c r="H4482" s="51" t="str">
        <f ca="1">IF(IF(TYPE(MATCH($C$8,OFFSET([1]NKC!$D$10,H4481,0):'[1]NKC'!$D$5007,0)+H4481)=16,"",MATCH($C$8,OFFSET([1]NKC!$D$10,H4481,0):'[1]NKC'!$D$5007,0)+H4481)&lt;IF(TYPE(MATCH($C$8,OFFSET([1]NKC!$E$10,H4481,0):'[1]NKC'!$E$5007,0)+H4481)=16,"",MATCH($C$8,OFFSET([1]NKC!$E$10,H4481,0):'[1]NKC'!$E$5007,0)+H4481),IF(TYPE(MATCH($C$8,OFFSET([1]NKC!$D$10,H4481,0):'[1]NKC'!$D$5007,0)+H4481)=16,"",MATCH($C$8,OFFSET([1]NKC!$D$10,H4481,0):'[1]NKC'!$D$5007,0)+H4481),IF(TYPE(MATCH($C$8,OFFSET([1]NKC!$E$10,H4481,0):'[1]NKC'!$E$5007,0)+H4481)=16,"",MATCH($C$8,OFFSET([1]NKC!$E$10,H4481,0):'[1]NKC'!$E$5007,0)+H4481))</f>
        <v/>
      </c>
    </row>
    <row r="4483" spans="1:8" s="52" customFormat="1" ht="14.25" hidden="1">
      <c r="A4483" s="45" t="str">
        <f ca="1">IF($H4483="","",INDEX([1]NKC!$A$10:$A$5007,$H4483))</f>
        <v/>
      </c>
      <c r="B4483" s="46" t="str">
        <f ca="1">IF($H4483="","",INDEX([1]NKC!$B$10:$B$5007,$H4483))</f>
        <v/>
      </c>
      <c r="C4483" s="47" t="str">
        <f ca="1">IF($H4483="","",INDEX([1]NKC!$C$10:$C$5007,$H4483))</f>
        <v/>
      </c>
      <c r="D4483" s="48" t="str">
        <f ca="1">IF(IF($H4483="","",INDEX([1]NKC!$D$10:$D$5007,$H4483))=$C$8,IF($H4483="","",INDEX([1]NKC!$E$10:$E$5007,$H4483)),IF($H4483="","",INDEX([1]NKC!$D$10:$D$5007,$H4483)))</f>
        <v/>
      </c>
      <c r="E4483" s="49" t="str">
        <f ca="1">IF(IF($H4483="","",INDEX([1]NKC!$E$10:$E$5007,$H4483))=$C$8,"",IF($H4483="","",INDEX([1]NKC!$F$10:$F$5007,$H4483)))</f>
        <v/>
      </c>
      <c r="F4483" s="55" t="str">
        <f ca="1">IF(IF($H4483="","",INDEX([1]NKC!$D$10:$D$5007,$H4483))=$C$8,"",IF($H4483="","",INDEX([1]NKC!$F$10:$F$5007,$H4483)))</f>
        <v/>
      </c>
      <c r="G4483" s="50">
        <f ca="1">IF(SUM(E4483:F4483)=0,0,$G$11+SUM(E$12:$E4483)-SUM(F$12:$F4483))</f>
        <v>0</v>
      </c>
      <c r="H4483" s="51" t="str">
        <f ca="1">IF(IF(TYPE(MATCH($C$8,OFFSET([1]NKC!$D$10,H4482,0):'[1]NKC'!$D$5007,0)+H4482)=16,"",MATCH($C$8,OFFSET([1]NKC!$D$10,H4482,0):'[1]NKC'!$D$5007,0)+H4482)&lt;IF(TYPE(MATCH($C$8,OFFSET([1]NKC!$E$10,H4482,0):'[1]NKC'!$E$5007,0)+H4482)=16,"",MATCH($C$8,OFFSET([1]NKC!$E$10,H4482,0):'[1]NKC'!$E$5007,0)+H4482),IF(TYPE(MATCH($C$8,OFFSET([1]NKC!$D$10,H4482,0):'[1]NKC'!$D$5007,0)+H4482)=16,"",MATCH($C$8,OFFSET([1]NKC!$D$10,H4482,0):'[1]NKC'!$D$5007,0)+H4482),IF(TYPE(MATCH($C$8,OFFSET([1]NKC!$E$10,H4482,0):'[1]NKC'!$E$5007,0)+H4482)=16,"",MATCH($C$8,OFFSET([1]NKC!$E$10,H4482,0):'[1]NKC'!$E$5007,0)+H4482))</f>
        <v/>
      </c>
    </row>
    <row r="4484" spans="1:8" s="52" customFormat="1" ht="14.25" hidden="1">
      <c r="A4484" s="45" t="str">
        <f ca="1">IF($H4484="","",INDEX([1]NKC!$A$10:$A$5007,$H4484))</f>
        <v/>
      </c>
      <c r="B4484" s="46" t="str">
        <f ca="1">IF($H4484="","",INDEX([1]NKC!$B$10:$B$5007,$H4484))</f>
        <v/>
      </c>
      <c r="C4484" s="47" t="str">
        <f ca="1">IF($H4484="","",INDEX([1]NKC!$C$10:$C$5007,$H4484))</f>
        <v/>
      </c>
      <c r="D4484" s="48" t="str">
        <f ca="1">IF(IF($H4484="","",INDEX([1]NKC!$D$10:$D$5007,$H4484))=$C$8,IF($H4484="","",INDEX([1]NKC!$E$10:$E$5007,$H4484)),IF($H4484="","",INDEX([1]NKC!$D$10:$D$5007,$H4484)))</f>
        <v/>
      </c>
      <c r="E4484" s="49" t="str">
        <f ca="1">IF(IF($H4484="","",INDEX([1]NKC!$E$10:$E$5007,$H4484))=$C$8,"",IF($H4484="","",INDEX([1]NKC!$F$10:$F$5007,$H4484)))</f>
        <v/>
      </c>
      <c r="F4484" s="55" t="str">
        <f ca="1">IF(IF($H4484="","",INDEX([1]NKC!$D$10:$D$5007,$H4484))=$C$8,"",IF($H4484="","",INDEX([1]NKC!$F$10:$F$5007,$H4484)))</f>
        <v/>
      </c>
      <c r="G4484" s="50">
        <f ca="1">IF(SUM(E4484:F4484)=0,0,$G$11+SUM(E$12:$E4484)-SUM(F$12:$F4484))</f>
        <v>0</v>
      </c>
      <c r="H4484" s="51" t="str">
        <f ca="1">IF(IF(TYPE(MATCH($C$8,OFFSET([1]NKC!$D$10,H4483,0):'[1]NKC'!$D$5007,0)+H4483)=16,"",MATCH($C$8,OFFSET([1]NKC!$D$10,H4483,0):'[1]NKC'!$D$5007,0)+H4483)&lt;IF(TYPE(MATCH($C$8,OFFSET([1]NKC!$E$10,H4483,0):'[1]NKC'!$E$5007,0)+H4483)=16,"",MATCH($C$8,OFFSET([1]NKC!$E$10,H4483,0):'[1]NKC'!$E$5007,0)+H4483),IF(TYPE(MATCH($C$8,OFFSET([1]NKC!$D$10,H4483,0):'[1]NKC'!$D$5007,0)+H4483)=16,"",MATCH($C$8,OFFSET([1]NKC!$D$10,H4483,0):'[1]NKC'!$D$5007,0)+H4483),IF(TYPE(MATCH($C$8,OFFSET([1]NKC!$E$10,H4483,0):'[1]NKC'!$E$5007,0)+H4483)=16,"",MATCH($C$8,OFFSET([1]NKC!$E$10,H4483,0):'[1]NKC'!$E$5007,0)+H4483))</f>
        <v/>
      </c>
    </row>
    <row r="4485" spans="1:8" s="52" customFormat="1" ht="14.25" hidden="1">
      <c r="A4485" s="45" t="str">
        <f ca="1">IF($H4485="","",INDEX([1]NKC!$A$10:$A$5007,$H4485))</f>
        <v/>
      </c>
      <c r="B4485" s="46" t="str">
        <f ca="1">IF($H4485="","",INDEX([1]NKC!$B$10:$B$5007,$H4485))</f>
        <v/>
      </c>
      <c r="C4485" s="47" t="str">
        <f ca="1">IF($H4485="","",INDEX([1]NKC!$C$10:$C$5007,$H4485))</f>
        <v/>
      </c>
      <c r="D4485" s="48" t="str">
        <f ca="1">IF(IF($H4485="","",INDEX([1]NKC!$D$10:$D$5007,$H4485))=$C$8,IF($H4485="","",INDEX([1]NKC!$E$10:$E$5007,$H4485)),IF($H4485="","",INDEX([1]NKC!$D$10:$D$5007,$H4485)))</f>
        <v/>
      </c>
      <c r="E4485" s="49" t="str">
        <f ca="1">IF(IF($H4485="","",INDEX([1]NKC!$E$10:$E$5007,$H4485))=$C$8,"",IF($H4485="","",INDEX([1]NKC!$F$10:$F$5007,$H4485)))</f>
        <v/>
      </c>
      <c r="F4485" s="55" t="str">
        <f ca="1">IF(IF($H4485="","",INDEX([1]NKC!$D$10:$D$5007,$H4485))=$C$8,"",IF($H4485="","",INDEX([1]NKC!$F$10:$F$5007,$H4485)))</f>
        <v/>
      </c>
      <c r="G4485" s="50">
        <f ca="1">IF(SUM(E4485:F4485)=0,0,$G$11+SUM(E$12:$E4485)-SUM(F$12:$F4485))</f>
        <v>0</v>
      </c>
      <c r="H4485" s="51" t="str">
        <f ca="1">IF(IF(TYPE(MATCH($C$8,OFFSET([1]NKC!$D$10,H4484,0):'[1]NKC'!$D$5007,0)+H4484)=16,"",MATCH($C$8,OFFSET([1]NKC!$D$10,H4484,0):'[1]NKC'!$D$5007,0)+H4484)&lt;IF(TYPE(MATCH($C$8,OFFSET([1]NKC!$E$10,H4484,0):'[1]NKC'!$E$5007,0)+H4484)=16,"",MATCH($C$8,OFFSET([1]NKC!$E$10,H4484,0):'[1]NKC'!$E$5007,0)+H4484),IF(TYPE(MATCH($C$8,OFFSET([1]NKC!$D$10,H4484,0):'[1]NKC'!$D$5007,0)+H4484)=16,"",MATCH($C$8,OFFSET([1]NKC!$D$10,H4484,0):'[1]NKC'!$D$5007,0)+H4484),IF(TYPE(MATCH($C$8,OFFSET([1]NKC!$E$10,H4484,0):'[1]NKC'!$E$5007,0)+H4484)=16,"",MATCH($C$8,OFFSET([1]NKC!$E$10,H4484,0):'[1]NKC'!$E$5007,0)+H4484))</f>
        <v/>
      </c>
    </row>
    <row r="4486" spans="1:8" s="52" customFormat="1" ht="14.25" hidden="1">
      <c r="A4486" s="45" t="str">
        <f ca="1">IF($H4486="","",INDEX([1]NKC!$A$10:$A$5007,$H4486))</f>
        <v/>
      </c>
      <c r="B4486" s="46" t="str">
        <f ca="1">IF($H4486="","",INDEX([1]NKC!$B$10:$B$5007,$H4486))</f>
        <v/>
      </c>
      <c r="C4486" s="47" t="str">
        <f ca="1">IF($H4486="","",INDEX([1]NKC!$C$10:$C$5007,$H4486))</f>
        <v/>
      </c>
      <c r="D4486" s="48" t="str">
        <f ca="1">IF(IF($H4486="","",INDEX([1]NKC!$D$10:$D$5007,$H4486))=$C$8,IF($H4486="","",INDEX([1]NKC!$E$10:$E$5007,$H4486)),IF($H4486="","",INDEX([1]NKC!$D$10:$D$5007,$H4486)))</f>
        <v/>
      </c>
      <c r="E4486" s="49" t="str">
        <f ca="1">IF(IF($H4486="","",INDEX([1]NKC!$E$10:$E$5007,$H4486))=$C$8,"",IF($H4486="","",INDEX([1]NKC!$F$10:$F$5007,$H4486)))</f>
        <v/>
      </c>
      <c r="F4486" s="55" t="str">
        <f ca="1">IF(IF($H4486="","",INDEX([1]NKC!$D$10:$D$5007,$H4486))=$C$8,"",IF($H4486="","",INDEX([1]NKC!$F$10:$F$5007,$H4486)))</f>
        <v/>
      </c>
      <c r="G4486" s="50">
        <f ca="1">IF(SUM(E4486:F4486)=0,0,$G$11+SUM(E$12:$E4486)-SUM(F$12:$F4486))</f>
        <v>0</v>
      </c>
      <c r="H4486" s="51" t="str">
        <f ca="1">IF(IF(TYPE(MATCH($C$8,OFFSET([1]NKC!$D$10,H4485,0):'[1]NKC'!$D$5007,0)+H4485)=16,"",MATCH($C$8,OFFSET([1]NKC!$D$10,H4485,0):'[1]NKC'!$D$5007,0)+H4485)&lt;IF(TYPE(MATCH($C$8,OFFSET([1]NKC!$E$10,H4485,0):'[1]NKC'!$E$5007,0)+H4485)=16,"",MATCH($C$8,OFFSET([1]NKC!$E$10,H4485,0):'[1]NKC'!$E$5007,0)+H4485),IF(TYPE(MATCH($C$8,OFFSET([1]NKC!$D$10,H4485,0):'[1]NKC'!$D$5007,0)+H4485)=16,"",MATCH($C$8,OFFSET([1]NKC!$D$10,H4485,0):'[1]NKC'!$D$5007,0)+H4485),IF(TYPE(MATCH($C$8,OFFSET([1]NKC!$E$10,H4485,0):'[1]NKC'!$E$5007,0)+H4485)=16,"",MATCH($C$8,OFFSET([1]NKC!$E$10,H4485,0):'[1]NKC'!$E$5007,0)+H4485))</f>
        <v/>
      </c>
    </row>
    <row r="4487" spans="1:8" s="52" customFormat="1" ht="14.25" hidden="1">
      <c r="A4487" s="45" t="str">
        <f ca="1">IF($H4487="","",INDEX([1]NKC!$A$10:$A$5007,$H4487))</f>
        <v/>
      </c>
      <c r="B4487" s="46" t="str">
        <f ca="1">IF($H4487="","",INDEX([1]NKC!$B$10:$B$5007,$H4487))</f>
        <v/>
      </c>
      <c r="C4487" s="47" t="str">
        <f ca="1">IF($H4487="","",INDEX([1]NKC!$C$10:$C$5007,$H4487))</f>
        <v/>
      </c>
      <c r="D4487" s="48" t="str">
        <f ca="1">IF(IF($H4487="","",INDEX([1]NKC!$D$10:$D$5007,$H4487))=$C$8,IF($H4487="","",INDEX([1]NKC!$E$10:$E$5007,$H4487)),IF($H4487="","",INDEX([1]NKC!$D$10:$D$5007,$H4487)))</f>
        <v/>
      </c>
      <c r="E4487" s="49" t="str">
        <f ca="1">IF(IF($H4487="","",INDEX([1]NKC!$E$10:$E$5007,$H4487))=$C$8,"",IF($H4487="","",INDEX([1]NKC!$F$10:$F$5007,$H4487)))</f>
        <v/>
      </c>
      <c r="F4487" s="55" t="str">
        <f ca="1">IF(IF($H4487="","",INDEX([1]NKC!$D$10:$D$5007,$H4487))=$C$8,"",IF($H4487="","",INDEX([1]NKC!$F$10:$F$5007,$H4487)))</f>
        <v/>
      </c>
      <c r="G4487" s="50">
        <f ca="1">IF(SUM(E4487:F4487)=0,0,$G$11+SUM(E$12:$E4487)-SUM(F$12:$F4487))</f>
        <v>0</v>
      </c>
      <c r="H4487" s="51" t="str">
        <f ca="1">IF(IF(TYPE(MATCH($C$8,OFFSET([1]NKC!$D$10,H4486,0):'[1]NKC'!$D$5007,0)+H4486)=16,"",MATCH($C$8,OFFSET([1]NKC!$D$10,H4486,0):'[1]NKC'!$D$5007,0)+H4486)&lt;IF(TYPE(MATCH($C$8,OFFSET([1]NKC!$E$10,H4486,0):'[1]NKC'!$E$5007,0)+H4486)=16,"",MATCH($C$8,OFFSET([1]NKC!$E$10,H4486,0):'[1]NKC'!$E$5007,0)+H4486),IF(TYPE(MATCH($C$8,OFFSET([1]NKC!$D$10,H4486,0):'[1]NKC'!$D$5007,0)+H4486)=16,"",MATCH($C$8,OFFSET([1]NKC!$D$10,H4486,0):'[1]NKC'!$D$5007,0)+H4486),IF(TYPE(MATCH($C$8,OFFSET([1]NKC!$E$10,H4486,0):'[1]NKC'!$E$5007,0)+H4486)=16,"",MATCH($C$8,OFFSET([1]NKC!$E$10,H4486,0):'[1]NKC'!$E$5007,0)+H4486))</f>
        <v/>
      </c>
    </row>
    <row r="4488" spans="1:8" s="52" customFormat="1" ht="14.25" hidden="1">
      <c r="A4488" s="45" t="str">
        <f ca="1">IF($H4488="","",INDEX([1]NKC!$A$10:$A$5007,$H4488))</f>
        <v/>
      </c>
      <c r="B4488" s="46" t="str">
        <f ca="1">IF($H4488="","",INDEX([1]NKC!$B$10:$B$5007,$H4488))</f>
        <v/>
      </c>
      <c r="C4488" s="47" t="str">
        <f ca="1">IF($H4488="","",INDEX([1]NKC!$C$10:$C$5007,$H4488))</f>
        <v/>
      </c>
      <c r="D4488" s="48" t="str">
        <f ca="1">IF(IF($H4488="","",INDEX([1]NKC!$D$10:$D$5007,$H4488))=$C$8,IF($H4488="","",INDEX([1]NKC!$E$10:$E$5007,$H4488)),IF($H4488="","",INDEX([1]NKC!$D$10:$D$5007,$H4488)))</f>
        <v/>
      </c>
      <c r="E4488" s="49" t="str">
        <f ca="1">IF(IF($H4488="","",INDEX([1]NKC!$E$10:$E$5007,$H4488))=$C$8,"",IF($H4488="","",INDEX([1]NKC!$F$10:$F$5007,$H4488)))</f>
        <v/>
      </c>
      <c r="F4488" s="55" t="str">
        <f ca="1">IF(IF($H4488="","",INDEX([1]NKC!$D$10:$D$5007,$H4488))=$C$8,"",IF($H4488="","",INDEX([1]NKC!$F$10:$F$5007,$H4488)))</f>
        <v/>
      </c>
      <c r="G4488" s="50">
        <f ca="1">IF(SUM(E4488:F4488)=0,0,$G$11+SUM(E$12:$E4488)-SUM(F$12:$F4488))</f>
        <v>0</v>
      </c>
      <c r="H4488" s="51" t="str">
        <f ca="1">IF(IF(TYPE(MATCH($C$8,OFFSET([1]NKC!$D$10,H4487,0):'[1]NKC'!$D$5007,0)+H4487)=16,"",MATCH($C$8,OFFSET([1]NKC!$D$10,H4487,0):'[1]NKC'!$D$5007,0)+H4487)&lt;IF(TYPE(MATCH($C$8,OFFSET([1]NKC!$E$10,H4487,0):'[1]NKC'!$E$5007,0)+H4487)=16,"",MATCH($C$8,OFFSET([1]NKC!$E$10,H4487,0):'[1]NKC'!$E$5007,0)+H4487),IF(TYPE(MATCH($C$8,OFFSET([1]NKC!$D$10,H4487,0):'[1]NKC'!$D$5007,0)+H4487)=16,"",MATCH($C$8,OFFSET([1]NKC!$D$10,H4487,0):'[1]NKC'!$D$5007,0)+H4487),IF(TYPE(MATCH($C$8,OFFSET([1]NKC!$E$10,H4487,0):'[1]NKC'!$E$5007,0)+H4487)=16,"",MATCH($C$8,OFFSET([1]NKC!$E$10,H4487,0):'[1]NKC'!$E$5007,0)+H4487))</f>
        <v/>
      </c>
    </row>
    <row r="4489" spans="1:8" s="52" customFormat="1" ht="14.25" hidden="1">
      <c r="A4489" s="45" t="str">
        <f ca="1">IF($H4489="","",INDEX([1]NKC!$A$10:$A$5007,$H4489))</f>
        <v/>
      </c>
      <c r="B4489" s="46" t="str">
        <f ca="1">IF($H4489="","",INDEX([1]NKC!$B$10:$B$5007,$H4489))</f>
        <v/>
      </c>
      <c r="C4489" s="47" t="str">
        <f ca="1">IF($H4489="","",INDEX([1]NKC!$C$10:$C$5007,$H4489))</f>
        <v/>
      </c>
      <c r="D4489" s="48" t="str">
        <f ca="1">IF(IF($H4489="","",INDEX([1]NKC!$D$10:$D$5007,$H4489))=$C$8,IF($H4489="","",INDEX([1]NKC!$E$10:$E$5007,$H4489)),IF($H4489="","",INDEX([1]NKC!$D$10:$D$5007,$H4489)))</f>
        <v/>
      </c>
      <c r="E4489" s="49" t="str">
        <f ca="1">IF(IF($H4489="","",INDEX([1]NKC!$E$10:$E$5007,$H4489))=$C$8,"",IF($H4489="","",INDEX([1]NKC!$F$10:$F$5007,$H4489)))</f>
        <v/>
      </c>
      <c r="F4489" s="55" t="str">
        <f ca="1">IF(IF($H4489="","",INDEX([1]NKC!$D$10:$D$5007,$H4489))=$C$8,"",IF($H4489="","",INDEX([1]NKC!$F$10:$F$5007,$H4489)))</f>
        <v/>
      </c>
      <c r="G4489" s="50">
        <f ca="1">IF(SUM(E4489:F4489)=0,0,$G$11+SUM(E$12:$E4489)-SUM(F$12:$F4489))</f>
        <v>0</v>
      </c>
      <c r="H4489" s="51" t="str">
        <f ca="1">IF(IF(TYPE(MATCH($C$8,OFFSET([1]NKC!$D$10,H4488,0):'[1]NKC'!$D$5007,0)+H4488)=16,"",MATCH($C$8,OFFSET([1]NKC!$D$10,H4488,0):'[1]NKC'!$D$5007,0)+H4488)&lt;IF(TYPE(MATCH($C$8,OFFSET([1]NKC!$E$10,H4488,0):'[1]NKC'!$E$5007,0)+H4488)=16,"",MATCH($C$8,OFFSET([1]NKC!$E$10,H4488,0):'[1]NKC'!$E$5007,0)+H4488),IF(TYPE(MATCH($C$8,OFFSET([1]NKC!$D$10,H4488,0):'[1]NKC'!$D$5007,0)+H4488)=16,"",MATCH($C$8,OFFSET([1]NKC!$D$10,H4488,0):'[1]NKC'!$D$5007,0)+H4488),IF(TYPE(MATCH($C$8,OFFSET([1]NKC!$E$10,H4488,0):'[1]NKC'!$E$5007,0)+H4488)=16,"",MATCH($C$8,OFFSET([1]NKC!$E$10,H4488,0):'[1]NKC'!$E$5007,0)+H4488))</f>
        <v/>
      </c>
    </row>
    <row r="4490" spans="1:8" s="52" customFormat="1" ht="14.25" hidden="1">
      <c r="A4490" s="45" t="str">
        <f ca="1">IF($H4490="","",INDEX([1]NKC!$A$10:$A$5007,$H4490))</f>
        <v/>
      </c>
      <c r="B4490" s="46" t="str">
        <f ca="1">IF($H4490="","",INDEX([1]NKC!$B$10:$B$5007,$H4490))</f>
        <v/>
      </c>
      <c r="C4490" s="47" t="str">
        <f ca="1">IF($H4490="","",INDEX([1]NKC!$C$10:$C$5007,$H4490))</f>
        <v/>
      </c>
      <c r="D4490" s="48" t="str">
        <f ca="1">IF(IF($H4490="","",INDEX([1]NKC!$D$10:$D$5007,$H4490))=$C$8,IF($H4490="","",INDEX([1]NKC!$E$10:$E$5007,$H4490)),IF($H4490="","",INDEX([1]NKC!$D$10:$D$5007,$H4490)))</f>
        <v/>
      </c>
      <c r="E4490" s="49" t="str">
        <f ca="1">IF(IF($H4490="","",INDEX([1]NKC!$E$10:$E$5007,$H4490))=$C$8,"",IF($H4490="","",INDEX([1]NKC!$F$10:$F$5007,$H4490)))</f>
        <v/>
      </c>
      <c r="F4490" s="55" t="str">
        <f ca="1">IF(IF($H4490="","",INDEX([1]NKC!$D$10:$D$5007,$H4490))=$C$8,"",IF($H4490="","",INDEX([1]NKC!$F$10:$F$5007,$H4490)))</f>
        <v/>
      </c>
      <c r="G4490" s="50">
        <f ca="1">IF(SUM(E4490:F4490)=0,0,$G$11+SUM(E$12:$E4490)-SUM(F$12:$F4490))</f>
        <v>0</v>
      </c>
      <c r="H4490" s="51" t="str">
        <f ca="1">IF(IF(TYPE(MATCH($C$8,OFFSET([1]NKC!$D$10,H4489,0):'[1]NKC'!$D$5007,0)+H4489)=16,"",MATCH($C$8,OFFSET([1]NKC!$D$10,H4489,0):'[1]NKC'!$D$5007,0)+H4489)&lt;IF(TYPE(MATCH($C$8,OFFSET([1]NKC!$E$10,H4489,0):'[1]NKC'!$E$5007,0)+H4489)=16,"",MATCH($C$8,OFFSET([1]NKC!$E$10,H4489,0):'[1]NKC'!$E$5007,0)+H4489),IF(TYPE(MATCH($C$8,OFFSET([1]NKC!$D$10,H4489,0):'[1]NKC'!$D$5007,0)+H4489)=16,"",MATCH($C$8,OFFSET([1]NKC!$D$10,H4489,0):'[1]NKC'!$D$5007,0)+H4489),IF(TYPE(MATCH($C$8,OFFSET([1]NKC!$E$10,H4489,0):'[1]NKC'!$E$5007,0)+H4489)=16,"",MATCH($C$8,OFFSET([1]NKC!$E$10,H4489,0):'[1]NKC'!$E$5007,0)+H4489))</f>
        <v/>
      </c>
    </row>
    <row r="4491" spans="1:8" s="52" customFormat="1" ht="14.25" hidden="1">
      <c r="A4491" s="45" t="str">
        <f ca="1">IF($H4491="","",INDEX([1]NKC!$A$10:$A$5007,$H4491))</f>
        <v/>
      </c>
      <c r="B4491" s="46" t="str">
        <f ca="1">IF($H4491="","",INDEX([1]NKC!$B$10:$B$5007,$H4491))</f>
        <v/>
      </c>
      <c r="C4491" s="47" t="str">
        <f ca="1">IF($H4491="","",INDEX([1]NKC!$C$10:$C$5007,$H4491))</f>
        <v/>
      </c>
      <c r="D4491" s="48" t="str">
        <f ca="1">IF(IF($H4491="","",INDEX([1]NKC!$D$10:$D$5007,$H4491))=$C$8,IF($H4491="","",INDEX([1]NKC!$E$10:$E$5007,$H4491)),IF($H4491="","",INDEX([1]NKC!$D$10:$D$5007,$H4491)))</f>
        <v/>
      </c>
      <c r="E4491" s="49" t="str">
        <f ca="1">IF(IF($H4491="","",INDEX([1]NKC!$E$10:$E$5007,$H4491))=$C$8,"",IF($H4491="","",INDEX([1]NKC!$F$10:$F$5007,$H4491)))</f>
        <v/>
      </c>
      <c r="F4491" s="55" t="str">
        <f ca="1">IF(IF($H4491="","",INDEX([1]NKC!$D$10:$D$5007,$H4491))=$C$8,"",IF($H4491="","",INDEX([1]NKC!$F$10:$F$5007,$H4491)))</f>
        <v/>
      </c>
      <c r="G4491" s="50">
        <f ca="1">IF(SUM(E4491:F4491)=0,0,$G$11+SUM(E$12:$E4491)-SUM(F$12:$F4491))</f>
        <v>0</v>
      </c>
      <c r="H4491" s="51" t="str">
        <f ca="1">IF(IF(TYPE(MATCH($C$8,OFFSET([1]NKC!$D$10,H4490,0):'[1]NKC'!$D$5007,0)+H4490)=16,"",MATCH($C$8,OFFSET([1]NKC!$D$10,H4490,0):'[1]NKC'!$D$5007,0)+H4490)&lt;IF(TYPE(MATCH($C$8,OFFSET([1]NKC!$E$10,H4490,0):'[1]NKC'!$E$5007,0)+H4490)=16,"",MATCH($C$8,OFFSET([1]NKC!$E$10,H4490,0):'[1]NKC'!$E$5007,0)+H4490),IF(TYPE(MATCH($C$8,OFFSET([1]NKC!$D$10,H4490,0):'[1]NKC'!$D$5007,0)+H4490)=16,"",MATCH($C$8,OFFSET([1]NKC!$D$10,H4490,0):'[1]NKC'!$D$5007,0)+H4490),IF(TYPE(MATCH($C$8,OFFSET([1]NKC!$E$10,H4490,0):'[1]NKC'!$E$5007,0)+H4490)=16,"",MATCH($C$8,OFFSET([1]NKC!$E$10,H4490,0):'[1]NKC'!$E$5007,0)+H4490))</f>
        <v/>
      </c>
    </row>
    <row r="4492" spans="1:8" s="52" customFormat="1" ht="14.25" hidden="1">
      <c r="A4492" s="45" t="str">
        <f ca="1">IF($H4492="","",INDEX([1]NKC!$A$10:$A$5007,$H4492))</f>
        <v/>
      </c>
      <c r="B4492" s="46" t="str">
        <f ca="1">IF($H4492="","",INDEX([1]NKC!$B$10:$B$5007,$H4492))</f>
        <v/>
      </c>
      <c r="C4492" s="47" t="str">
        <f ca="1">IF($H4492="","",INDEX([1]NKC!$C$10:$C$5007,$H4492))</f>
        <v/>
      </c>
      <c r="D4492" s="48" t="str">
        <f ca="1">IF(IF($H4492="","",INDEX([1]NKC!$D$10:$D$5007,$H4492))=$C$8,IF($H4492="","",INDEX([1]NKC!$E$10:$E$5007,$H4492)),IF($H4492="","",INDEX([1]NKC!$D$10:$D$5007,$H4492)))</f>
        <v/>
      </c>
      <c r="E4492" s="49" t="str">
        <f ca="1">IF(IF($H4492="","",INDEX([1]NKC!$E$10:$E$5007,$H4492))=$C$8,"",IF($H4492="","",INDEX([1]NKC!$F$10:$F$5007,$H4492)))</f>
        <v/>
      </c>
      <c r="F4492" s="55" t="str">
        <f ca="1">IF(IF($H4492="","",INDEX([1]NKC!$D$10:$D$5007,$H4492))=$C$8,"",IF($H4492="","",INDEX([1]NKC!$F$10:$F$5007,$H4492)))</f>
        <v/>
      </c>
      <c r="G4492" s="50">
        <f ca="1">IF(SUM(E4492:F4492)=0,0,$G$11+SUM(E$12:$E4492)-SUM(F$12:$F4492))</f>
        <v>0</v>
      </c>
      <c r="H4492" s="51" t="str">
        <f ca="1">IF(IF(TYPE(MATCH($C$8,OFFSET([1]NKC!$D$10,H4491,0):'[1]NKC'!$D$5007,0)+H4491)=16,"",MATCH($C$8,OFFSET([1]NKC!$D$10,H4491,0):'[1]NKC'!$D$5007,0)+H4491)&lt;IF(TYPE(MATCH($C$8,OFFSET([1]NKC!$E$10,H4491,0):'[1]NKC'!$E$5007,0)+H4491)=16,"",MATCH($C$8,OFFSET([1]NKC!$E$10,H4491,0):'[1]NKC'!$E$5007,0)+H4491),IF(TYPE(MATCH($C$8,OFFSET([1]NKC!$D$10,H4491,0):'[1]NKC'!$D$5007,0)+H4491)=16,"",MATCH($C$8,OFFSET([1]NKC!$D$10,H4491,0):'[1]NKC'!$D$5007,0)+H4491),IF(TYPE(MATCH($C$8,OFFSET([1]NKC!$E$10,H4491,0):'[1]NKC'!$E$5007,0)+H4491)=16,"",MATCH($C$8,OFFSET([1]NKC!$E$10,H4491,0):'[1]NKC'!$E$5007,0)+H4491))</f>
        <v/>
      </c>
    </row>
    <row r="4493" spans="1:8" s="52" customFormat="1" ht="14.25" hidden="1">
      <c r="A4493" s="45" t="str">
        <f ca="1">IF($H4493="","",INDEX([1]NKC!$A$10:$A$5007,$H4493))</f>
        <v/>
      </c>
      <c r="B4493" s="46" t="str">
        <f ca="1">IF($H4493="","",INDEX([1]NKC!$B$10:$B$5007,$H4493))</f>
        <v/>
      </c>
      <c r="C4493" s="47" t="str">
        <f ca="1">IF($H4493="","",INDEX([1]NKC!$C$10:$C$5007,$H4493))</f>
        <v/>
      </c>
      <c r="D4493" s="48" t="str">
        <f ca="1">IF(IF($H4493="","",INDEX([1]NKC!$D$10:$D$5007,$H4493))=$C$8,IF($H4493="","",INDEX([1]NKC!$E$10:$E$5007,$H4493)),IF($H4493="","",INDEX([1]NKC!$D$10:$D$5007,$H4493)))</f>
        <v/>
      </c>
      <c r="E4493" s="49" t="str">
        <f ca="1">IF(IF($H4493="","",INDEX([1]NKC!$E$10:$E$5007,$H4493))=$C$8,"",IF($H4493="","",INDEX([1]NKC!$F$10:$F$5007,$H4493)))</f>
        <v/>
      </c>
      <c r="F4493" s="55" t="str">
        <f ca="1">IF(IF($H4493="","",INDEX([1]NKC!$D$10:$D$5007,$H4493))=$C$8,"",IF($H4493="","",INDEX([1]NKC!$F$10:$F$5007,$H4493)))</f>
        <v/>
      </c>
      <c r="G4493" s="50">
        <f ca="1">IF(SUM(E4493:F4493)=0,0,$G$11+SUM(E$12:$E4493)-SUM(F$12:$F4493))</f>
        <v>0</v>
      </c>
      <c r="H4493" s="51" t="str">
        <f ca="1">IF(IF(TYPE(MATCH($C$8,OFFSET([1]NKC!$D$10,H4492,0):'[1]NKC'!$D$5007,0)+H4492)=16,"",MATCH($C$8,OFFSET([1]NKC!$D$10,H4492,0):'[1]NKC'!$D$5007,0)+H4492)&lt;IF(TYPE(MATCH($C$8,OFFSET([1]NKC!$E$10,H4492,0):'[1]NKC'!$E$5007,0)+H4492)=16,"",MATCH($C$8,OFFSET([1]NKC!$E$10,H4492,0):'[1]NKC'!$E$5007,0)+H4492),IF(TYPE(MATCH($C$8,OFFSET([1]NKC!$D$10,H4492,0):'[1]NKC'!$D$5007,0)+H4492)=16,"",MATCH($C$8,OFFSET([1]NKC!$D$10,H4492,0):'[1]NKC'!$D$5007,0)+H4492),IF(TYPE(MATCH($C$8,OFFSET([1]NKC!$E$10,H4492,0):'[1]NKC'!$E$5007,0)+H4492)=16,"",MATCH($C$8,OFFSET([1]NKC!$E$10,H4492,0):'[1]NKC'!$E$5007,0)+H4492))</f>
        <v/>
      </c>
    </row>
    <row r="4494" spans="1:8" s="52" customFormat="1" ht="14.25" hidden="1">
      <c r="A4494" s="45" t="str">
        <f ca="1">IF($H4494="","",INDEX([1]NKC!$A$10:$A$5007,$H4494))</f>
        <v/>
      </c>
      <c r="B4494" s="46" t="str">
        <f ca="1">IF($H4494="","",INDEX([1]NKC!$B$10:$B$5007,$H4494))</f>
        <v/>
      </c>
      <c r="C4494" s="47" t="str">
        <f ca="1">IF($H4494="","",INDEX([1]NKC!$C$10:$C$5007,$H4494))</f>
        <v/>
      </c>
      <c r="D4494" s="48" t="str">
        <f ca="1">IF(IF($H4494="","",INDEX([1]NKC!$D$10:$D$5007,$H4494))=$C$8,IF($H4494="","",INDEX([1]NKC!$E$10:$E$5007,$H4494)),IF($H4494="","",INDEX([1]NKC!$D$10:$D$5007,$H4494)))</f>
        <v/>
      </c>
      <c r="E4494" s="49" t="str">
        <f ca="1">IF(IF($H4494="","",INDEX([1]NKC!$E$10:$E$5007,$H4494))=$C$8,"",IF($H4494="","",INDEX([1]NKC!$F$10:$F$5007,$H4494)))</f>
        <v/>
      </c>
      <c r="F4494" s="55" t="str">
        <f ca="1">IF(IF($H4494="","",INDEX([1]NKC!$D$10:$D$5007,$H4494))=$C$8,"",IF($H4494="","",INDEX([1]NKC!$F$10:$F$5007,$H4494)))</f>
        <v/>
      </c>
      <c r="G4494" s="50">
        <f ca="1">IF(SUM(E4494:F4494)=0,0,$G$11+SUM(E$12:$E4494)-SUM(F$12:$F4494))</f>
        <v>0</v>
      </c>
      <c r="H4494" s="51" t="str">
        <f ca="1">IF(IF(TYPE(MATCH($C$8,OFFSET([1]NKC!$D$10,H4493,0):'[1]NKC'!$D$5007,0)+H4493)=16,"",MATCH($C$8,OFFSET([1]NKC!$D$10,H4493,0):'[1]NKC'!$D$5007,0)+H4493)&lt;IF(TYPE(MATCH($C$8,OFFSET([1]NKC!$E$10,H4493,0):'[1]NKC'!$E$5007,0)+H4493)=16,"",MATCH($C$8,OFFSET([1]NKC!$E$10,H4493,0):'[1]NKC'!$E$5007,0)+H4493),IF(TYPE(MATCH($C$8,OFFSET([1]NKC!$D$10,H4493,0):'[1]NKC'!$D$5007,0)+H4493)=16,"",MATCH($C$8,OFFSET([1]NKC!$D$10,H4493,0):'[1]NKC'!$D$5007,0)+H4493),IF(TYPE(MATCH($C$8,OFFSET([1]NKC!$E$10,H4493,0):'[1]NKC'!$E$5007,0)+H4493)=16,"",MATCH($C$8,OFFSET([1]NKC!$E$10,H4493,0):'[1]NKC'!$E$5007,0)+H4493))</f>
        <v/>
      </c>
    </row>
    <row r="4495" spans="1:8" s="52" customFormat="1" ht="14.25" hidden="1">
      <c r="A4495" s="45" t="str">
        <f ca="1">IF($H4495="","",INDEX([1]NKC!$A$10:$A$5007,$H4495))</f>
        <v/>
      </c>
      <c r="B4495" s="46" t="str">
        <f ca="1">IF($H4495="","",INDEX([1]NKC!$B$10:$B$5007,$H4495))</f>
        <v/>
      </c>
      <c r="C4495" s="47" t="str">
        <f ca="1">IF($H4495="","",INDEX([1]NKC!$C$10:$C$5007,$H4495))</f>
        <v/>
      </c>
      <c r="D4495" s="48" t="str">
        <f ca="1">IF(IF($H4495="","",INDEX([1]NKC!$D$10:$D$5007,$H4495))=$C$8,IF($H4495="","",INDEX([1]NKC!$E$10:$E$5007,$H4495)),IF($H4495="","",INDEX([1]NKC!$D$10:$D$5007,$H4495)))</f>
        <v/>
      </c>
      <c r="E4495" s="49" t="str">
        <f ca="1">IF(IF($H4495="","",INDEX([1]NKC!$E$10:$E$5007,$H4495))=$C$8,"",IF($H4495="","",INDEX([1]NKC!$F$10:$F$5007,$H4495)))</f>
        <v/>
      </c>
      <c r="F4495" s="55" t="str">
        <f ca="1">IF(IF($H4495="","",INDEX([1]NKC!$D$10:$D$5007,$H4495))=$C$8,"",IF($H4495="","",INDEX([1]NKC!$F$10:$F$5007,$H4495)))</f>
        <v/>
      </c>
      <c r="G4495" s="50">
        <f ca="1">IF(SUM(E4495:F4495)=0,0,$G$11+SUM(E$12:$E4495)-SUM(F$12:$F4495))</f>
        <v>0</v>
      </c>
      <c r="H4495" s="51" t="str">
        <f ca="1">IF(IF(TYPE(MATCH($C$8,OFFSET([1]NKC!$D$10,H4494,0):'[1]NKC'!$D$5007,0)+H4494)=16,"",MATCH($C$8,OFFSET([1]NKC!$D$10,H4494,0):'[1]NKC'!$D$5007,0)+H4494)&lt;IF(TYPE(MATCH($C$8,OFFSET([1]NKC!$E$10,H4494,0):'[1]NKC'!$E$5007,0)+H4494)=16,"",MATCH($C$8,OFFSET([1]NKC!$E$10,H4494,0):'[1]NKC'!$E$5007,0)+H4494),IF(TYPE(MATCH($C$8,OFFSET([1]NKC!$D$10,H4494,0):'[1]NKC'!$D$5007,0)+H4494)=16,"",MATCH($C$8,OFFSET([1]NKC!$D$10,H4494,0):'[1]NKC'!$D$5007,0)+H4494),IF(TYPE(MATCH($C$8,OFFSET([1]NKC!$E$10,H4494,0):'[1]NKC'!$E$5007,0)+H4494)=16,"",MATCH($C$8,OFFSET([1]NKC!$E$10,H4494,0):'[1]NKC'!$E$5007,0)+H4494))</f>
        <v/>
      </c>
    </row>
    <row r="4496" spans="1:8" s="52" customFormat="1" ht="14.25" hidden="1">
      <c r="A4496" s="45" t="str">
        <f ca="1">IF($H4496="","",INDEX([1]NKC!$A$10:$A$5007,$H4496))</f>
        <v/>
      </c>
      <c r="B4496" s="46" t="str">
        <f ca="1">IF($H4496="","",INDEX([1]NKC!$B$10:$B$5007,$H4496))</f>
        <v/>
      </c>
      <c r="C4496" s="47" t="str">
        <f ca="1">IF($H4496="","",INDEX([1]NKC!$C$10:$C$5007,$H4496))</f>
        <v/>
      </c>
      <c r="D4496" s="48" t="str">
        <f ca="1">IF(IF($H4496="","",INDEX([1]NKC!$D$10:$D$5007,$H4496))=$C$8,IF($H4496="","",INDEX([1]NKC!$E$10:$E$5007,$H4496)),IF($H4496="","",INDEX([1]NKC!$D$10:$D$5007,$H4496)))</f>
        <v/>
      </c>
      <c r="E4496" s="49" t="str">
        <f ca="1">IF(IF($H4496="","",INDEX([1]NKC!$E$10:$E$5007,$H4496))=$C$8,"",IF($H4496="","",INDEX([1]NKC!$F$10:$F$5007,$H4496)))</f>
        <v/>
      </c>
      <c r="F4496" s="55" t="str">
        <f ca="1">IF(IF($H4496="","",INDEX([1]NKC!$D$10:$D$5007,$H4496))=$C$8,"",IF($H4496="","",INDEX([1]NKC!$F$10:$F$5007,$H4496)))</f>
        <v/>
      </c>
      <c r="G4496" s="50">
        <f ca="1">IF(SUM(E4496:F4496)=0,0,$G$11+SUM(E$12:$E4496)-SUM(F$12:$F4496))</f>
        <v>0</v>
      </c>
      <c r="H4496" s="51" t="str">
        <f ca="1">IF(IF(TYPE(MATCH($C$8,OFFSET([1]NKC!$D$10,H4495,0):'[1]NKC'!$D$5007,0)+H4495)=16,"",MATCH($C$8,OFFSET([1]NKC!$D$10,H4495,0):'[1]NKC'!$D$5007,0)+H4495)&lt;IF(TYPE(MATCH($C$8,OFFSET([1]NKC!$E$10,H4495,0):'[1]NKC'!$E$5007,0)+H4495)=16,"",MATCH($C$8,OFFSET([1]NKC!$E$10,H4495,0):'[1]NKC'!$E$5007,0)+H4495),IF(TYPE(MATCH($C$8,OFFSET([1]NKC!$D$10,H4495,0):'[1]NKC'!$D$5007,0)+H4495)=16,"",MATCH($C$8,OFFSET([1]NKC!$D$10,H4495,0):'[1]NKC'!$D$5007,0)+H4495),IF(TYPE(MATCH($C$8,OFFSET([1]NKC!$E$10,H4495,0):'[1]NKC'!$E$5007,0)+H4495)=16,"",MATCH($C$8,OFFSET([1]NKC!$E$10,H4495,0):'[1]NKC'!$E$5007,0)+H4495))</f>
        <v/>
      </c>
    </row>
    <row r="4497" spans="1:8" s="52" customFormat="1" ht="14.25" hidden="1">
      <c r="A4497" s="45" t="str">
        <f ca="1">IF($H4497="","",INDEX([1]NKC!$A$10:$A$5007,$H4497))</f>
        <v/>
      </c>
      <c r="B4497" s="46" t="str">
        <f ca="1">IF($H4497="","",INDEX([1]NKC!$B$10:$B$5007,$H4497))</f>
        <v/>
      </c>
      <c r="C4497" s="47" t="str">
        <f ca="1">IF($H4497="","",INDEX([1]NKC!$C$10:$C$5007,$H4497))</f>
        <v/>
      </c>
      <c r="D4497" s="48" t="str">
        <f ca="1">IF(IF($H4497="","",INDEX([1]NKC!$D$10:$D$5007,$H4497))=$C$8,IF($H4497="","",INDEX([1]NKC!$E$10:$E$5007,$H4497)),IF($H4497="","",INDEX([1]NKC!$D$10:$D$5007,$H4497)))</f>
        <v/>
      </c>
      <c r="E4497" s="49" t="str">
        <f ca="1">IF(IF($H4497="","",INDEX([1]NKC!$E$10:$E$5007,$H4497))=$C$8,"",IF($H4497="","",INDEX([1]NKC!$F$10:$F$5007,$H4497)))</f>
        <v/>
      </c>
      <c r="F4497" s="55" t="str">
        <f ca="1">IF(IF($H4497="","",INDEX([1]NKC!$D$10:$D$5007,$H4497))=$C$8,"",IF($H4497="","",INDEX([1]NKC!$F$10:$F$5007,$H4497)))</f>
        <v/>
      </c>
      <c r="G4497" s="50">
        <f ca="1">IF(SUM(E4497:F4497)=0,0,$G$11+SUM(E$12:$E4497)-SUM(F$12:$F4497))</f>
        <v>0</v>
      </c>
      <c r="H4497" s="51" t="str">
        <f ca="1">IF(IF(TYPE(MATCH($C$8,OFFSET([1]NKC!$D$10,H4496,0):'[1]NKC'!$D$5007,0)+H4496)=16,"",MATCH($C$8,OFFSET([1]NKC!$D$10,H4496,0):'[1]NKC'!$D$5007,0)+H4496)&lt;IF(TYPE(MATCH($C$8,OFFSET([1]NKC!$E$10,H4496,0):'[1]NKC'!$E$5007,0)+H4496)=16,"",MATCH($C$8,OFFSET([1]NKC!$E$10,H4496,0):'[1]NKC'!$E$5007,0)+H4496),IF(TYPE(MATCH($C$8,OFFSET([1]NKC!$D$10,H4496,0):'[1]NKC'!$D$5007,0)+H4496)=16,"",MATCH($C$8,OFFSET([1]NKC!$D$10,H4496,0):'[1]NKC'!$D$5007,0)+H4496),IF(TYPE(MATCH($C$8,OFFSET([1]NKC!$E$10,H4496,0):'[1]NKC'!$E$5007,0)+H4496)=16,"",MATCH($C$8,OFFSET([1]NKC!$E$10,H4496,0):'[1]NKC'!$E$5007,0)+H4496))</f>
        <v/>
      </c>
    </row>
    <row r="4498" spans="1:8" s="52" customFormat="1" ht="14.25" hidden="1">
      <c r="A4498" s="45" t="str">
        <f ca="1">IF($H4498="","",INDEX([1]NKC!$A$10:$A$5007,$H4498))</f>
        <v/>
      </c>
      <c r="B4498" s="46" t="str">
        <f ca="1">IF($H4498="","",INDEX([1]NKC!$B$10:$B$5007,$H4498))</f>
        <v/>
      </c>
      <c r="C4498" s="47" t="str">
        <f ca="1">IF($H4498="","",INDEX([1]NKC!$C$10:$C$5007,$H4498))</f>
        <v/>
      </c>
      <c r="D4498" s="48" t="str">
        <f ca="1">IF(IF($H4498="","",INDEX([1]NKC!$D$10:$D$5007,$H4498))=$C$8,IF($H4498="","",INDEX([1]NKC!$E$10:$E$5007,$H4498)),IF($H4498="","",INDEX([1]NKC!$D$10:$D$5007,$H4498)))</f>
        <v/>
      </c>
      <c r="E4498" s="49" t="str">
        <f ca="1">IF(IF($H4498="","",INDEX([1]NKC!$E$10:$E$5007,$H4498))=$C$8,"",IF($H4498="","",INDEX([1]NKC!$F$10:$F$5007,$H4498)))</f>
        <v/>
      </c>
      <c r="F4498" s="55" t="str">
        <f ca="1">IF(IF($H4498="","",INDEX([1]NKC!$D$10:$D$5007,$H4498))=$C$8,"",IF($H4498="","",INDEX([1]NKC!$F$10:$F$5007,$H4498)))</f>
        <v/>
      </c>
      <c r="G4498" s="50">
        <f ca="1">IF(SUM(E4498:F4498)=0,0,$G$11+SUM(E$12:$E4498)-SUM(F$12:$F4498))</f>
        <v>0</v>
      </c>
      <c r="H4498" s="51" t="str">
        <f ca="1">IF(IF(TYPE(MATCH($C$8,OFFSET([1]NKC!$D$10,H4497,0):'[1]NKC'!$D$5007,0)+H4497)=16,"",MATCH($C$8,OFFSET([1]NKC!$D$10,H4497,0):'[1]NKC'!$D$5007,0)+H4497)&lt;IF(TYPE(MATCH($C$8,OFFSET([1]NKC!$E$10,H4497,0):'[1]NKC'!$E$5007,0)+H4497)=16,"",MATCH($C$8,OFFSET([1]NKC!$E$10,H4497,0):'[1]NKC'!$E$5007,0)+H4497),IF(TYPE(MATCH($C$8,OFFSET([1]NKC!$D$10,H4497,0):'[1]NKC'!$D$5007,0)+H4497)=16,"",MATCH($C$8,OFFSET([1]NKC!$D$10,H4497,0):'[1]NKC'!$D$5007,0)+H4497),IF(TYPE(MATCH($C$8,OFFSET([1]NKC!$E$10,H4497,0):'[1]NKC'!$E$5007,0)+H4497)=16,"",MATCH($C$8,OFFSET([1]NKC!$E$10,H4497,0):'[1]NKC'!$E$5007,0)+H4497))</f>
        <v/>
      </c>
    </row>
    <row r="4499" spans="1:8" s="52" customFormat="1" ht="14.25" hidden="1">
      <c r="A4499" s="45" t="str">
        <f ca="1">IF($H4499="","",INDEX([1]NKC!$A$10:$A$5007,$H4499))</f>
        <v/>
      </c>
      <c r="B4499" s="46" t="str">
        <f ca="1">IF($H4499="","",INDEX([1]NKC!$B$10:$B$5007,$H4499))</f>
        <v/>
      </c>
      <c r="C4499" s="47" t="str">
        <f ca="1">IF($H4499="","",INDEX([1]NKC!$C$10:$C$5007,$H4499))</f>
        <v/>
      </c>
      <c r="D4499" s="48" t="str">
        <f ca="1">IF(IF($H4499="","",INDEX([1]NKC!$D$10:$D$5007,$H4499))=$C$8,IF($H4499="","",INDEX([1]NKC!$E$10:$E$5007,$H4499)),IF($H4499="","",INDEX([1]NKC!$D$10:$D$5007,$H4499)))</f>
        <v/>
      </c>
      <c r="E4499" s="49" t="str">
        <f ca="1">IF(IF($H4499="","",INDEX([1]NKC!$E$10:$E$5007,$H4499))=$C$8,"",IF($H4499="","",INDEX([1]NKC!$F$10:$F$5007,$H4499)))</f>
        <v/>
      </c>
      <c r="F4499" s="55" t="str">
        <f ca="1">IF(IF($H4499="","",INDEX([1]NKC!$D$10:$D$5007,$H4499))=$C$8,"",IF($H4499="","",INDEX([1]NKC!$F$10:$F$5007,$H4499)))</f>
        <v/>
      </c>
      <c r="G4499" s="50">
        <f ca="1">IF(SUM(E4499:F4499)=0,0,$G$11+SUM(E$12:$E4499)-SUM(F$12:$F4499))</f>
        <v>0</v>
      </c>
      <c r="H4499" s="51" t="str">
        <f ca="1">IF(IF(TYPE(MATCH($C$8,OFFSET([1]NKC!$D$10,H4498,0):'[1]NKC'!$D$5007,0)+H4498)=16,"",MATCH($C$8,OFFSET([1]NKC!$D$10,H4498,0):'[1]NKC'!$D$5007,0)+H4498)&lt;IF(TYPE(MATCH($C$8,OFFSET([1]NKC!$E$10,H4498,0):'[1]NKC'!$E$5007,0)+H4498)=16,"",MATCH($C$8,OFFSET([1]NKC!$E$10,H4498,0):'[1]NKC'!$E$5007,0)+H4498),IF(TYPE(MATCH($C$8,OFFSET([1]NKC!$D$10,H4498,0):'[1]NKC'!$D$5007,0)+H4498)=16,"",MATCH($C$8,OFFSET([1]NKC!$D$10,H4498,0):'[1]NKC'!$D$5007,0)+H4498),IF(TYPE(MATCH($C$8,OFFSET([1]NKC!$E$10,H4498,0):'[1]NKC'!$E$5007,0)+H4498)=16,"",MATCH($C$8,OFFSET([1]NKC!$E$10,H4498,0):'[1]NKC'!$E$5007,0)+H4498))</f>
        <v/>
      </c>
    </row>
    <row r="4500" spans="1:8" s="52" customFormat="1" ht="14.25" hidden="1">
      <c r="A4500" s="45" t="str">
        <f ca="1">IF($H4500="","",INDEX([1]NKC!$A$10:$A$5007,$H4500))</f>
        <v/>
      </c>
      <c r="B4500" s="46" t="str">
        <f ca="1">IF($H4500="","",INDEX([1]NKC!$B$10:$B$5007,$H4500))</f>
        <v/>
      </c>
      <c r="C4500" s="47" t="str">
        <f ca="1">IF($H4500="","",INDEX([1]NKC!$C$10:$C$5007,$H4500))</f>
        <v/>
      </c>
      <c r="D4500" s="48" t="str">
        <f ca="1">IF(IF($H4500="","",INDEX([1]NKC!$D$10:$D$5007,$H4500))=$C$8,IF($H4500="","",INDEX([1]NKC!$E$10:$E$5007,$H4500)),IF($H4500="","",INDEX([1]NKC!$D$10:$D$5007,$H4500)))</f>
        <v/>
      </c>
      <c r="E4500" s="49" t="str">
        <f ca="1">IF(IF($H4500="","",INDEX([1]NKC!$E$10:$E$5007,$H4500))=$C$8,"",IF($H4500="","",INDEX([1]NKC!$F$10:$F$5007,$H4500)))</f>
        <v/>
      </c>
      <c r="F4500" s="55" t="str">
        <f ca="1">IF(IF($H4500="","",INDEX([1]NKC!$D$10:$D$5007,$H4500))=$C$8,"",IF($H4500="","",INDEX([1]NKC!$F$10:$F$5007,$H4500)))</f>
        <v/>
      </c>
      <c r="G4500" s="50">
        <f ca="1">IF(SUM(E4500:F4500)=0,0,$G$11+SUM(E$12:$E4500)-SUM(F$12:$F4500))</f>
        <v>0</v>
      </c>
      <c r="H4500" s="51" t="str">
        <f ca="1">IF(IF(TYPE(MATCH($C$8,OFFSET([1]NKC!$D$10,H4499,0):'[1]NKC'!$D$5007,0)+H4499)=16,"",MATCH($C$8,OFFSET([1]NKC!$D$10,H4499,0):'[1]NKC'!$D$5007,0)+H4499)&lt;IF(TYPE(MATCH($C$8,OFFSET([1]NKC!$E$10,H4499,0):'[1]NKC'!$E$5007,0)+H4499)=16,"",MATCH($C$8,OFFSET([1]NKC!$E$10,H4499,0):'[1]NKC'!$E$5007,0)+H4499),IF(TYPE(MATCH($C$8,OFFSET([1]NKC!$D$10,H4499,0):'[1]NKC'!$D$5007,0)+H4499)=16,"",MATCH($C$8,OFFSET([1]NKC!$D$10,H4499,0):'[1]NKC'!$D$5007,0)+H4499),IF(TYPE(MATCH($C$8,OFFSET([1]NKC!$E$10,H4499,0):'[1]NKC'!$E$5007,0)+H4499)=16,"",MATCH($C$8,OFFSET([1]NKC!$E$10,H4499,0):'[1]NKC'!$E$5007,0)+H4499))</f>
        <v/>
      </c>
    </row>
    <row r="4501" spans="1:8" s="52" customFormat="1" ht="14.25" hidden="1">
      <c r="A4501" s="45" t="str">
        <f ca="1">IF($H4501="","",INDEX([1]NKC!$A$10:$A$5007,$H4501))</f>
        <v/>
      </c>
      <c r="B4501" s="46" t="str">
        <f ca="1">IF($H4501="","",INDEX([1]NKC!$B$10:$B$5007,$H4501))</f>
        <v/>
      </c>
      <c r="C4501" s="47" t="str">
        <f ca="1">IF($H4501="","",INDEX([1]NKC!$C$10:$C$5007,$H4501))</f>
        <v/>
      </c>
      <c r="D4501" s="48" t="str">
        <f ca="1">IF(IF($H4501="","",INDEX([1]NKC!$D$10:$D$5007,$H4501))=$C$8,IF($H4501="","",INDEX([1]NKC!$E$10:$E$5007,$H4501)),IF($H4501="","",INDEX([1]NKC!$D$10:$D$5007,$H4501)))</f>
        <v/>
      </c>
      <c r="E4501" s="49" t="str">
        <f ca="1">IF(IF($H4501="","",INDEX([1]NKC!$E$10:$E$5007,$H4501))=$C$8,"",IF($H4501="","",INDEX([1]NKC!$F$10:$F$5007,$H4501)))</f>
        <v/>
      </c>
      <c r="F4501" s="55" t="str">
        <f ca="1">IF(IF($H4501="","",INDEX([1]NKC!$D$10:$D$5007,$H4501))=$C$8,"",IF($H4501="","",INDEX([1]NKC!$F$10:$F$5007,$H4501)))</f>
        <v/>
      </c>
      <c r="G4501" s="50">
        <f ca="1">IF(SUM(E4501:F4501)=0,0,$G$11+SUM(E$12:$E4501)-SUM(F$12:$F4501))</f>
        <v>0</v>
      </c>
      <c r="H4501" s="51" t="str">
        <f ca="1">IF(IF(TYPE(MATCH($C$8,OFFSET([1]NKC!$D$10,H4500,0):'[1]NKC'!$D$5007,0)+H4500)=16,"",MATCH($C$8,OFFSET([1]NKC!$D$10,H4500,0):'[1]NKC'!$D$5007,0)+H4500)&lt;IF(TYPE(MATCH($C$8,OFFSET([1]NKC!$E$10,H4500,0):'[1]NKC'!$E$5007,0)+H4500)=16,"",MATCH($C$8,OFFSET([1]NKC!$E$10,H4500,0):'[1]NKC'!$E$5007,0)+H4500),IF(TYPE(MATCH($C$8,OFFSET([1]NKC!$D$10,H4500,0):'[1]NKC'!$D$5007,0)+H4500)=16,"",MATCH($C$8,OFFSET([1]NKC!$D$10,H4500,0):'[1]NKC'!$D$5007,0)+H4500),IF(TYPE(MATCH($C$8,OFFSET([1]NKC!$E$10,H4500,0):'[1]NKC'!$E$5007,0)+H4500)=16,"",MATCH($C$8,OFFSET([1]NKC!$E$10,H4500,0):'[1]NKC'!$E$5007,0)+H4500))</f>
        <v/>
      </c>
    </row>
    <row r="4502" spans="1:8" s="52" customFormat="1" ht="14.25" hidden="1">
      <c r="A4502" s="45" t="str">
        <f ca="1">IF($H4502="","",INDEX([1]NKC!$A$10:$A$5007,$H4502))</f>
        <v/>
      </c>
      <c r="B4502" s="46" t="str">
        <f ca="1">IF($H4502="","",INDEX([1]NKC!$B$10:$B$5007,$H4502))</f>
        <v/>
      </c>
      <c r="C4502" s="47" t="str">
        <f ca="1">IF($H4502="","",INDEX([1]NKC!$C$10:$C$5007,$H4502))</f>
        <v/>
      </c>
      <c r="D4502" s="48" t="str">
        <f ca="1">IF(IF($H4502="","",INDEX([1]NKC!$D$10:$D$5007,$H4502))=$C$8,IF($H4502="","",INDEX([1]NKC!$E$10:$E$5007,$H4502)),IF($H4502="","",INDEX([1]NKC!$D$10:$D$5007,$H4502)))</f>
        <v/>
      </c>
      <c r="E4502" s="49" t="str">
        <f ca="1">IF(IF($H4502="","",INDEX([1]NKC!$E$10:$E$5007,$H4502))=$C$8,"",IF($H4502="","",INDEX([1]NKC!$F$10:$F$5007,$H4502)))</f>
        <v/>
      </c>
      <c r="F4502" s="55" t="str">
        <f ca="1">IF(IF($H4502="","",INDEX([1]NKC!$D$10:$D$5007,$H4502))=$C$8,"",IF($H4502="","",INDEX([1]NKC!$F$10:$F$5007,$H4502)))</f>
        <v/>
      </c>
      <c r="G4502" s="50">
        <f ca="1">IF(SUM(E4502:F4502)=0,0,$G$11+SUM(E$12:$E4502)-SUM(F$12:$F4502))</f>
        <v>0</v>
      </c>
      <c r="H4502" s="51" t="str">
        <f ca="1">IF(IF(TYPE(MATCH($C$8,OFFSET([1]NKC!$D$10,H4501,0):'[1]NKC'!$D$5007,0)+H4501)=16,"",MATCH($C$8,OFFSET([1]NKC!$D$10,H4501,0):'[1]NKC'!$D$5007,0)+H4501)&lt;IF(TYPE(MATCH($C$8,OFFSET([1]NKC!$E$10,H4501,0):'[1]NKC'!$E$5007,0)+H4501)=16,"",MATCH($C$8,OFFSET([1]NKC!$E$10,H4501,0):'[1]NKC'!$E$5007,0)+H4501),IF(TYPE(MATCH($C$8,OFFSET([1]NKC!$D$10,H4501,0):'[1]NKC'!$D$5007,0)+H4501)=16,"",MATCH($C$8,OFFSET([1]NKC!$D$10,H4501,0):'[1]NKC'!$D$5007,0)+H4501),IF(TYPE(MATCH($C$8,OFFSET([1]NKC!$E$10,H4501,0):'[1]NKC'!$E$5007,0)+H4501)=16,"",MATCH($C$8,OFFSET([1]NKC!$E$10,H4501,0):'[1]NKC'!$E$5007,0)+H4501))</f>
        <v/>
      </c>
    </row>
    <row r="4503" spans="1:8" s="52" customFormat="1" ht="14.25" hidden="1">
      <c r="A4503" s="45" t="str">
        <f ca="1">IF($H4503="","",INDEX([1]NKC!$A$10:$A$5007,$H4503))</f>
        <v/>
      </c>
      <c r="B4503" s="46" t="str">
        <f ca="1">IF($H4503="","",INDEX([1]NKC!$B$10:$B$5007,$H4503))</f>
        <v/>
      </c>
      <c r="C4503" s="47" t="str">
        <f ca="1">IF($H4503="","",INDEX([1]NKC!$C$10:$C$5007,$H4503))</f>
        <v/>
      </c>
      <c r="D4503" s="48" t="str">
        <f ca="1">IF(IF($H4503="","",INDEX([1]NKC!$D$10:$D$5007,$H4503))=$C$8,IF($H4503="","",INDEX([1]NKC!$E$10:$E$5007,$H4503)),IF($H4503="","",INDEX([1]NKC!$D$10:$D$5007,$H4503)))</f>
        <v/>
      </c>
      <c r="E4503" s="49" t="str">
        <f ca="1">IF(IF($H4503="","",INDEX([1]NKC!$E$10:$E$5007,$H4503))=$C$8,"",IF($H4503="","",INDEX([1]NKC!$F$10:$F$5007,$H4503)))</f>
        <v/>
      </c>
      <c r="F4503" s="55" t="str">
        <f ca="1">IF(IF($H4503="","",INDEX([1]NKC!$D$10:$D$5007,$H4503))=$C$8,"",IF($H4503="","",INDEX([1]NKC!$F$10:$F$5007,$H4503)))</f>
        <v/>
      </c>
      <c r="G4503" s="50">
        <f ca="1">IF(SUM(E4503:F4503)=0,0,$G$11+SUM(E$12:$E4503)-SUM(F$12:$F4503))</f>
        <v>0</v>
      </c>
      <c r="H4503" s="51" t="str">
        <f ca="1">IF(IF(TYPE(MATCH($C$8,OFFSET([1]NKC!$D$10,H4502,0):'[1]NKC'!$D$5007,0)+H4502)=16,"",MATCH($C$8,OFFSET([1]NKC!$D$10,H4502,0):'[1]NKC'!$D$5007,0)+H4502)&lt;IF(TYPE(MATCH($C$8,OFFSET([1]NKC!$E$10,H4502,0):'[1]NKC'!$E$5007,0)+H4502)=16,"",MATCH($C$8,OFFSET([1]NKC!$E$10,H4502,0):'[1]NKC'!$E$5007,0)+H4502),IF(TYPE(MATCH($C$8,OFFSET([1]NKC!$D$10,H4502,0):'[1]NKC'!$D$5007,0)+H4502)=16,"",MATCH($C$8,OFFSET([1]NKC!$D$10,H4502,0):'[1]NKC'!$D$5007,0)+H4502),IF(TYPE(MATCH($C$8,OFFSET([1]NKC!$E$10,H4502,0):'[1]NKC'!$E$5007,0)+H4502)=16,"",MATCH($C$8,OFFSET([1]NKC!$E$10,H4502,0):'[1]NKC'!$E$5007,0)+H4502))</f>
        <v/>
      </c>
    </row>
    <row r="4504" spans="1:8" s="52" customFormat="1" ht="14.25" hidden="1">
      <c r="A4504" s="45" t="str">
        <f ca="1">IF($H4504="","",INDEX([1]NKC!$A$10:$A$5007,$H4504))</f>
        <v/>
      </c>
      <c r="B4504" s="46" t="str">
        <f ca="1">IF($H4504="","",INDEX([1]NKC!$B$10:$B$5007,$H4504))</f>
        <v/>
      </c>
      <c r="C4504" s="47" t="str">
        <f ca="1">IF($H4504="","",INDEX([1]NKC!$C$10:$C$5007,$H4504))</f>
        <v/>
      </c>
      <c r="D4504" s="48" t="str">
        <f ca="1">IF(IF($H4504="","",INDEX([1]NKC!$D$10:$D$5007,$H4504))=$C$8,IF($H4504="","",INDEX([1]NKC!$E$10:$E$5007,$H4504)),IF($H4504="","",INDEX([1]NKC!$D$10:$D$5007,$H4504)))</f>
        <v/>
      </c>
      <c r="E4504" s="49" t="str">
        <f ca="1">IF(IF($H4504="","",INDEX([1]NKC!$E$10:$E$5007,$H4504))=$C$8,"",IF($H4504="","",INDEX([1]NKC!$F$10:$F$5007,$H4504)))</f>
        <v/>
      </c>
      <c r="F4504" s="55" t="str">
        <f ca="1">IF(IF($H4504="","",INDEX([1]NKC!$D$10:$D$5007,$H4504))=$C$8,"",IF($H4504="","",INDEX([1]NKC!$F$10:$F$5007,$H4504)))</f>
        <v/>
      </c>
      <c r="G4504" s="50">
        <f ca="1">IF(SUM(E4504:F4504)=0,0,$G$11+SUM(E$12:$E4504)-SUM(F$12:$F4504))</f>
        <v>0</v>
      </c>
      <c r="H4504" s="51" t="str">
        <f ca="1">IF(IF(TYPE(MATCH($C$8,OFFSET([1]NKC!$D$10,H4503,0):'[1]NKC'!$D$5007,0)+H4503)=16,"",MATCH($C$8,OFFSET([1]NKC!$D$10,H4503,0):'[1]NKC'!$D$5007,0)+H4503)&lt;IF(TYPE(MATCH($C$8,OFFSET([1]NKC!$E$10,H4503,0):'[1]NKC'!$E$5007,0)+H4503)=16,"",MATCH($C$8,OFFSET([1]NKC!$E$10,H4503,0):'[1]NKC'!$E$5007,0)+H4503),IF(TYPE(MATCH($C$8,OFFSET([1]NKC!$D$10,H4503,0):'[1]NKC'!$D$5007,0)+H4503)=16,"",MATCH($C$8,OFFSET([1]NKC!$D$10,H4503,0):'[1]NKC'!$D$5007,0)+H4503),IF(TYPE(MATCH($C$8,OFFSET([1]NKC!$E$10,H4503,0):'[1]NKC'!$E$5007,0)+H4503)=16,"",MATCH($C$8,OFFSET([1]NKC!$E$10,H4503,0):'[1]NKC'!$E$5007,0)+H4503))</f>
        <v/>
      </c>
    </row>
    <row r="4505" spans="1:8" s="52" customFormat="1" ht="14.25" hidden="1">
      <c r="A4505" s="45" t="str">
        <f ca="1">IF($H4505="","",INDEX([1]NKC!$A$10:$A$5007,$H4505))</f>
        <v/>
      </c>
      <c r="B4505" s="46" t="str">
        <f ca="1">IF($H4505="","",INDEX([1]NKC!$B$10:$B$5007,$H4505))</f>
        <v/>
      </c>
      <c r="C4505" s="47" t="str">
        <f ca="1">IF($H4505="","",INDEX([1]NKC!$C$10:$C$5007,$H4505))</f>
        <v/>
      </c>
      <c r="D4505" s="48" t="str">
        <f ca="1">IF(IF($H4505="","",INDEX([1]NKC!$D$10:$D$5007,$H4505))=$C$8,IF($H4505="","",INDEX([1]NKC!$E$10:$E$5007,$H4505)),IF($H4505="","",INDEX([1]NKC!$D$10:$D$5007,$H4505)))</f>
        <v/>
      </c>
      <c r="E4505" s="49" t="str">
        <f ca="1">IF(IF($H4505="","",INDEX([1]NKC!$E$10:$E$5007,$H4505))=$C$8,"",IF($H4505="","",INDEX([1]NKC!$F$10:$F$5007,$H4505)))</f>
        <v/>
      </c>
      <c r="F4505" s="55" t="str">
        <f ca="1">IF(IF($H4505="","",INDEX([1]NKC!$D$10:$D$5007,$H4505))=$C$8,"",IF($H4505="","",INDEX([1]NKC!$F$10:$F$5007,$H4505)))</f>
        <v/>
      </c>
      <c r="G4505" s="50">
        <f ca="1">IF(SUM(E4505:F4505)=0,0,$G$11+SUM(E$12:$E4505)-SUM(F$12:$F4505))</f>
        <v>0</v>
      </c>
      <c r="H4505" s="51" t="str">
        <f ca="1">IF(IF(TYPE(MATCH($C$8,OFFSET([1]NKC!$D$10,H4504,0):'[1]NKC'!$D$5007,0)+H4504)=16,"",MATCH($C$8,OFFSET([1]NKC!$D$10,H4504,0):'[1]NKC'!$D$5007,0)+H4504)&lt;IF(TYPE(MATCH($C$8,OFFSET([1]NKC!$E$10,H4504,0):'[1]NKC'!$E$5007,0)+H4504)=16,"",MATCH($C$8,OFFSET([1]NKC!$E$10,H4504,0):'[1]NKC'!$E$5007,0)+H4504),IF(TYPE(MATCH($C$8,OFFSET([1]NKC!$D$10,H4504,0):'[1]NKC'!$D$5007,0)+H4504)=16,"",MATCH($C$8,OFFSET([1]NKC!$D$10,H4504,0):'[1]NKC'!$D$5007,0)+H4504),IF(TYPE(MATCH($C$8,OFFSET([1]NKC!$E$10,H4504,0):'[1]NKC'!$E$5007,0)+H4504)=16,"",MATCH($C$8,OFFSET([1]NKC!$E$10,H4504,0):'[1]NKC'!$E$5007,0)+H4504))</f>
        <v/>
      </c>
    </row>
    <row r="4506" spans="1:8" s="52" customFormat="1" ht="14.25" hidden="1">
      <c r="A4506" s="45" t="str">
        <f ca="1">IF($H4506="","",INDEX([1]NKC!$A$10:$A$5007,$H4506))</f>
        <v/>
      </c>
      <c r="B4506" s="46" t="str">
        <f ca="1">IF($H4506="","",INDEX([1]NKC!$B$10:$B$5007,$H4506))</f>
        <v/>
      </c>
      <c r="C4506" s="47" t="str">
        <f ca="1">IF($H4506="","",INDEX([1]NKC!$C$10:$C$5007,$H4506))</f>
        <v/>
      </c>
      <c r="D4506" s="48" t="str">
        <f ca="1">IF(IF($H4506="","",INDEX([1]NKC!$D$10:$D$5007,$H4506))=$C$8,IF($H4506="","",INDEX([1]NKC!$E$10:$E$5007,$H4506)),IF($H4506="","",INDEX([1]NKC!$D$10:$D$5007,$H4506)))</f>
        <v/>
      </c>
      <c r="E4506" s="49" t="str">
        <f ca="1">IF(IF($H4506="","",INDEX([1]NKC!$E$10:$E$5007,$H4506))=$C$8,"",IF($H4506="","",INDEX([1]NKC!$F$10:$F$5007,$H4506)))</f>
        <v/>
      </c>
      <c r="F4506" s="55" t="str">
        <f ca="1">IF(IF($H4506="","",INDEX([1]NKC!$D$10:$D$5007,$H4506))=$C$8,"",IF($H4506="","",INDEX([1]NKC!$F$10:$F$5007,$H4506)))</f>
        <v/>
      </c>
      <c r="G4506" s="50">
        <f ca="1">IF(SUM(E4506:F4506)=0,0,$G$11+SUM(E$12:$E4506)-SUM(F$12:$F4506))</f>
        <v>0</v>
      </c>
      <c r="H4506" s="51" t="str">
        <f ca="1">IF(IF(TYPE(MATCH($C$8,OFFSET([1]NKC!$D$10,H4505,0):'[1]NKC'!$D$5007,0)+H4505)=16,"",MATCH($C$8,OFFSET([1]NKC!$D$10,H4505,0):'[1]NKC'!$D$5007,0)+H4505)&lt;IF(TYPE(MATCH($C$8,OFFSET([1]NKC!$E$10,H4505,0):'[1]NKC'!$E$5007,0)+H4505)=16,"",MATCH($C$8,OFFSET([1]NKC!$E$10,H4505,0):'[1]NKC'!$E$5007,0)+H4505),IF(TYPE(MATCH($C$8,OFFSET([1]NKC!$D$10,H4505,0):'[1]NKC'!$D$5007,0)+H4505)=16,"",MATCH($C$8,OFFSET([1]NKC!$D$10,H4505,0):'[1]NKC'!$D$5007,0)+H4505),IF(TYPE(MATCH($C$8,OFFSET([1]NKC!$E$10,H4505,0):'[1]NKC'!$E$5007,0)+H4505)=16,"",MATCH($C$8,OFFSET([1]NKC!$E$10,H4505,0):'[1]NKC'!$E$5007,0)+H4505))</f>
        <v/>
      </c>
    </row>
    <row r="4507" spans="1:8" s="52" customFormat="1" ht="14.25" hidden="1">
      <c r="A4507" s="45" t="str">
        <f ca="1">IF($H4507="","",INDEX([1]NKC!$A$10:$A$5007,$H4507))</f>
        <v/>
      </c>
      <c r="B4507" s="46" t="str">
        <f ca="1">IF($H4507="","",INDEX([1]NKC!$B$10:$B$5007,$H4507))</f>
        <v/>
      </c>
      <c r="C4507" s="47" t="str">
        <f ca="1">IF($H4507="","",INDEX([1]NKC!$C$10:$C$5007,$H4507))</f>
        <v/>
      </c>
      <c r="D4507" s="48" t="str">
        <f ca="1">IF(IF($H4507="","",INDEX([1]NKC!$D$10:$D$5007,$H4507))=$C$8,IF($H4507="","",INDEX([1]NKC!$E$10:$E$5007,$H4507)),IF($H4507="","",INDEX([1]NKC!$D$10:$D$5007,$H4507)))</f>
        <v/>
      </c>
      <c r="E4507" s="49" t="str">
        <f ca="1">IF(IF($H4507="","",INDEX([1]NKC!$E$10:$E$5007,$H4507))=$C$8,"",IF($H4507="","",INDEX([1]NKC!$F$10:$F$5007,$H4507)))</f>
        <v/>
      </c>
      <c r="F4507" s="55" t="str">
        <f ca="1">IF(IF($H4507="","",INDEX([1]NKC!$D$10:$D$5007,$H4507))=$C$8,"",IF($H4507="","",INDEX([1]NKC!$F$10:$F$5007,$H4507)))</f>
        <v/>
      </c>
      <c r="G4507" s="50">
        <f ca="1">IF(SUM(E4507:F4507)=0,0,$G$11+SUM(E$12:$E4507)-SUM(F$12:$F4507))</f>
        <v>0</v>
      </c>
      <c r="H4507" s="51" t="str">
        <f ca="1">IF(IF(TYPE(MATCH($C$8,OFFSET([1]NKC!$D$10,H4506,0):'[1]NKC'!$D$5007,0)+H4506)=16,"",MATCH($C$8,OFFSET([1]NKC!$D$10,H4506,0):'[1]NKC'!$D$5007,0)+H4506)&lt;IF(TYPE(MATCH($C$8,OFFSET([1]NKC!$E$10,H4506,0):'[1]NKC'!$E$5007,0)+H4506)=16,"",MATCH($C$8,OFFSET([1]NKC!$E$10,H4506,0):'[1]NKC'!$E$5007,0)+H4506),IF(TYPE(MATCH($C$8,OFFSET([1]NKC!$D$10,H4506,0):'[1]NKC'!$D$5007,0)+H4506)=16,"",MATCH($C$8,OFFSET([1]NKC!$D$10,H4506,0):'[1]NKC'!$D$5007,0)+H4506),IF(TYPE(MATCH($C$8,OFFSET([1]NKC!$E$10,H4506,0):'[1]NKC'!$E$5007,0)+H4506)=16,"",MATCH($C$8,OFFSET([1]NKC!$E$10,H4506,0):'[1]NKC'!$E$5007,0)+H4506))</f>
        <v/>
      </c>
    </row>
    <row r="4508" spans="1:8" s="52" customFormat="1" ht="14.25" hidden="1">
      <c r="A4508" s="45" t="str">
        <f ca="1">IF($H4508="","",INDEX([1]NKC!$A$10:$A$5007,$H4508))</f>
        <v/>
      </c>
      <c r="B4508" s="46" t="str">
        <f ca="1">IF($H4508="","",INDEX([1]NKC!$B$10:$B$5007,$H4508))</f>
        <v/>
      </c>
      <c r="C4508" s="47" t="str">
        <f ca="1">IF($H4508="","",INDEX([1]NKC!$C$10:$C$5007,$H4508))</f>
        <v/>
      </c>
      <c r="D4508" s="48" t="str">
        <f ca="1">IF(IF($H4508="","",INDEX([1]NKC!$D$10:$D$5007,$H4508))=$C$8,IF($H4508="","",INDEX([1]NKC!$E$10:$E$5007,$H4508)),IF($H4508="","",INDEX([1]NKC!$D$10:$D$5007,$H4508)))</f>
        <v/>
      </c>
      <c r="E4508" s="49" t="str">
        <f ca="1">IF(IF($H4508="","",INDEX([1]NKC!$E$10:$E$5007,$H4508))=$C$8,"",IF($H4508="","",INDEX([1]NKC!$F$10:$F$5007,$H4508)))</f>
        <v/>
      </c>
      <c r="F4508" s="55" t="str">
        <f ca="1">IF(IF($H4508="","",INDEX([1]NKC!$D$10:$D$5007,$H4508))=$C$8,"",IF($H4508="","",INDEX([1]NKC!$F$10:$F$5007,$H4508)))</f>
        <v/>
      </c>
      <c r="G4508" s="50">
        <f ca="1">IF(SUM(E4508:F4508)=0,0,$G$11+SUM(E$12:$E4508)-SUM(F$12:$F4508))</f>
        <v>0</v>
      </c>
      <c r="H4508" s="51" t="str">
        <f ca="1">IF(IF(TYPE(MATCH($C$8,OFFSET([1]NKC!$D$10,H4507,0):'[1]NKC'!$D$5007,0)+H4507)=16,"",MATCH($C$8,OFFSET([1]NKC!$D$10,H4507,0):'[1]NKC'!$D$5007,0)+H4507)&lt;IF(TYPE(MATCH($C$8,OFFSET([1]NKC!$E$10,H4507,0):'[1]NKC'!$E$5007,0)+H4507)=16,"",MATCH($C$8,OFFSET([1]NKC!$E$10,H4507,0):'[1]NKC'!$E$5007,0)+H4507),IF(TYPE(MATCH($C$8,OFFSET([1]NKC!$D$10,H4507,0):'[1]NKC'!$D$5007,0)+H4507)=16,"",MATCH($C$8,OFFSET([1]NKC!$D$10,H4507,0):'[1]NKC'!$D$5007,0)+H4507),IF(TYPE(MATCH($C$8,OFFSET([1]NKC!$E$10,H4507,0):'[1]NKC'!$E$5007,0)+H4507)=16,"",MATCH($C$8,OFFSET([1]NKC!$E$10,H4507,0):'[1]NKC'!$E$5007,0)+H4507))</f>
        <v/>
      </c>
    </row>
    <row r="4509" spans="1:8" s="52" customFormat="1" ht="14.25" hidden="1">
      <c r="A4509" s="45" t="str">
        <f ca="1">IF($H4509="","",INDEX([1]NKC!$A$10:$A$5007,$H4509))</f>
        <v/>
      </c>
      <c r="B4509" s="46" t="str">
        <f ca="1">IF($H4509="","",INDEX([1]NKC!$B$10:$B$5007,$H4509))</f>
        <v/>
      </c>
      <c r="C4509" s="47" t="str">
        <f ca="1">IF($H4509="","",INDEX([1]NKC!$C$10:$C$5007,$H4509))</f>
        <v/>
      </c>
      <c r="D4509" s="48" t="str">
        <f ca="1">IF(IF($H4509="","",INDEX([1]NKC!$D$10:$D$5007,$H4509))=$C$8,IF($H4509="","",INDEX([1]NKC!$E$10:$E$5007,$H4509)),IF($H4509="","",INDEX([1]NKC!$D$10:$D$5007,$H4509)))</f>
        <v/>
      </c>
      <c r="E4509" s="49" t="str">
        <f ca="1">IF(IF($H4509="","",INDEX([1]NKC!$E$10:$E$5007,$H4509))=$C$8,"",IF($H4509="","",INDEX([1]NKC!$F$10:$F$5007,$H4509)))</f>
        <v/>
      </c>
      <c r="F4509" s="55" t="str">
        <f ca="1">IF(IF($H4509="","",INDEX([1]NKC!$D$10:$D$5007,$H4509))=$C$8,"",IF($H4509="","",INDEX([1]NKC!$F$10:$F$5007,$H4509)))</f>
        <v/>
      </c>
      <c r="G4509" s="50">
        <f ca="1">IF(SUM(E4509:F4509)=0,0,$G$11+SUM(E$12:$E4509)-SUM(F$12:$F4509))</f>
        <v>0</v>
      </c>
      <c r="H4509" s="51" t="str">
        <f ca="1">IF(IF(TYPE(MATCH($C$8,OFFSET([1]NKC!$D$10,H4508,0):'[1]NKC'!$D$5007,0)+H4508)=16,"",MATCH($C$8,OFFSET([1]NKC!$D$10,H4508,0):'[1]NKC'!$D$5007,0)+H4508)&lt;IF(TYPE(MATCH($C$8,OFFSET([1]NKC!$E$10,H4508,0):'[1]NKC'!$E$5007,0)+H4508)=16,"",MATCH($C$8,OFFSET([1]NKC!$E$10,H4508,0):'[1]NKC'!$E$5007,0)+H4508),IF(TYPE(MATCH($C$8,OFFSET([1]NKC!$D$10,H4508,0):'[1]NKC'!$D$5007,0)+H4508)=16,"",MATCH($C$8,OFFSET([1]NKC!$D$10,H4508,0):'[1]NKC'!$D$5007,0)+H4508),IF(TYPE(MATCH($C$8,OFFSET([1]NKC!$E$10,H4508,0):'[1]NKC'!$E$5007,0)+H4508)=16,"",MATCH($C$8,OFFSET([1]NKC!$E$10,H4508,0):'[1]NKC'!$E$5007,0)+H4508))</f>
        <v/>
      </c>
    </row>
    <row r="4510" spans="1:8" s="52" customFormat="1" ht="14.25" hidden="1">
      <c r="A4510" s="45" t="str">
        <f ca="1">IF($H4510="","",INDEX([1]NKC!$A$10:$A$5007,$H4510))</f>
        <v/>
      </c>
      <c r="B4510" s="46" t="str">
        <f ca="1">IF($H4510="","",INDEX([1]NKC!$B$10:$B$5007,$H4510))</f>
        <v/>
      </c>
      <c r="C4510" s="47" t="str">
        <f ca="1">IF($H4510="","",INDEX([1]NKC!$C$10:$C$5007,$H4510))</f>
        <v/>
      </c>
      <c r="D4510" s="48" t="str">
        <f ca="1">IF(IF($H4510="","",INDEX([1]NKC!$D$10:$D$5007,$H4510))=$C$8,IF($H4510="","",INDEX([1]NKC!$E$10:$E$5007,$H4510)),IF($H4510="","",INDEX([1]NKC!$D$10:$D$5007,$H4510)))</f>
        <v/>
      </c>
      <c r="E4510" s="49" t="str">
        <f ca="1">IF(IF($H4510="","",INDEX([1]NKC!$E$10:$E$5007,$H4510))=$C$8,"",IF($H4510="","",INDEX([1]NKC!$F$10:$F$5007,$H4510)))</f>
        <v/>
      </c>
      <c r="F4510" s="55" t="str">
        <f ca="1">IF(IF($H4510="","",INDEX([1]NKC!$D$10:$D$5007,$H4510))=$C$8,"",IF($H4510="","",INDEX([1]NKC!$F$10:$F$5007,$H4510)))</f>
        <v/>
      </c>
      <c r="G4510" s="50">
        <f ca="1">IF(SUM(E4510:F4510)=0,0,$G$11+SUM(E$12:$E4510)-SUM(F$12:$F4510))</f>
        <v>0</v>
      </c>
      <c r="H4510" s="51" t="str">
        <f ca="1">IF(IF(TYPE(MATCH($C$8,OFFSET([1]NKC!$D$10,H4509,0):'[1]NKC'!$D$5007,0)+H4509)=16,"",MATCH($C$8,OFFSET([1]NKC!$D$10,H4509,0):'[1]NKC'!$D$5007,0)+H4509)&lt;IF(TYPE(MATCH($C$8,OFFSET([1]NKC!$E$10,H4509,0):'[1]NKC'!$E$5007,0)+H4509)=16,"",MATCH($C$8,OFFSET([1]NKC!$E$10,H4509,0):'[1]NKC'!$E$5007,0)+H4509),IF(TYPE(MATCH($C$8,OFFSET([1]NKC!$D$10,H4509,0):'[1]NKC'!$D$5007,0)+H4509)=16,"",MATCH($C$8,OFFSET([1]NKC!$D$10,H4509,0):'[1]NKC'!$D$5007,0)+H4509),IF(TYPE(MATCH($C$8,OFFSET([1]NKC!$E$10,H4509,0):'[1]NKC'!$E$5007,0)+H4509)=16,"",MATCH($C$8,OFFSET([1]NKC!$E$10,H4509,0):'[1]NKC'!$E$5007,0)+H4509))</f>
        <v/>
      </c>
    </row>
    <row r="4511" spans="1:8" s="52" customFormat="1" ht="14.25" hidden="1">
      <c r="A4511" s="45" t="str">
        <f ca="1">IF($H4511="","",INDEX([1]NKC!$A$10:$A$5007,$H4511))</f>
        <v/>
      </c>
      <c r="B4511" s="46" t="str">
        <f ca="1">IF($H4511="","",INDEX([1]NKC!$B$10:$B$5007,$H4511))</f>
        <v/>
      </c>
      <c r="C4511" s="47" t="str">
        <f ca="1">IF($H4511="","",INDEX([1]NKC!$C$10:$C$5007,$H4511))</f>
        <v/>
      </c>
      <c r="D4511" s="48" t="str">
        <f ca="1">IF(IF($H4511="","",INDEX([1]NKC!$D$10:$D$5007,$H4511))=$C$8,IF($H4511="","",INDEX([1]NKC!$E$10:$E$5007,$H4511)),IF($H4511="","",INDEX([1]NKC!$D$10:$D$5007,$H4511)))</f>
        <v/>
      </c>
      <c r="E4511" s="49" t="str">
        <f ca="1">IF(IF($H4511="","",INDEX([1]NKC!$E$10:$E$5007,$H4511))=$C$8,"",IF($H4511="","",INDEX([1]NKC!$F$10:$F$5007,$H4511)))</f>
        <v/>
      </c>
      <c r="F4511" s="55" t="str">
        <f ca="1">IF(IF($H4511="","",INDEX([1]NKC!$D$10:$D$5007,$H4511))=$C$8,"",IF($H4511="","",INDEX([1]NKC!$F$10:$F$5007,$H4511)))</f>
        <v/>
      </c>
      <c r="G4511" s="50">
        <f ca="1">IF(SUM(E4511:F4511)=0,0,$G$11+SUM(E$12:$E4511)-SUM(F$12:$F4511))</f>
        <v>0</v>
      </c>
      <c r="H4511" s="51" t="str">
        <f ca="1">IF(IF(TYPE(MATCH($C$8,OFFSET([1]NKC!$D$10,H4510,0):'[1]NKC'!$D$5007,0)+H4510)=16,"",MATCH($C$8,OFFSET([1]NKC!$D$10,H4510,0):'[1]NKC'!$D$5007,0)+H4510)&lt;IF(TYPE(MATCH($C$8,OFFSET([1]NKC!$E$10,H4510,0):'[1]NKC'!$E$5007,0)+H4510)=16,"",MATCH($C$8,OFFSET([1]NKC!$E$10,H4510,0):'[1]NKC'!$E$5007,0)+H4510),IF(TYPE(MATCH($C$8,OFFSET([1]NKC!$D$10,H4510,0):'[1]NKC'!$D$5007,0)+H4510)=16,"",MATCH($C$8,OFFSET([1]NKC!$D$10,H4510,0):'[1]NKC'!$D$5007,0)+H4510),IF(TYPE(MATCH($C$8,OFFSET([1]NKC!$E$10,H4510,0):'[1]NKC'!$E$5007,0)+H4510)=16,"",MATCH($C$8,OFFSET([1]NKC!$E$10,H4510,0):'[1]NKC'!$E$5007,0)+H4510))</f>
        <v/>
      </c>
    </row>
    <row r="4512" spans="1:8" s="52" customFormat="1" ht="14.25" hidden="1">
      <c r="A4512" s="45" t="str">
        <f ca="1">IF($H4512="","",INDEX([1]NKC!$A$10:$A$5007,$H4512))</f>
        <v/>
      </c>
      <c r="B4512" s="46" t="str">
        <f ca="1">IF($H4512="","",INDEX([1]NKC!$B$10:$B$5007,$H4512))</f>
        <v/>
      </c>
      <c r="C4512" s="47" t="str">
        <f ca="1">IF($H4512="","",INDEX([1]NKC!$C$10:$C$5007,$H4512))</f>
        <v/>
      </c>
      <c r="D4512" s="48" t="str">
        <f ca="1">IF(IF($H4512="","",INDEX([1]NKC!$D$10:$D$5007,$H4512))=$C$8,IF($H4512="","",INDEX([1]NKC!$E$10:$E$5007,$H4512)),IF($H4512="","",INDEX([1]NKC!$D$10:$D$5007,$H4512)))</f>
        <v/>
      </c>
      <c r="E4512" s="49" t="str">
        <f ca="1">IF(IF($H4512="","",INDEX([1]NKC!$E$10:$E$5007,$H4512))=$C$8,"",IF($H4512="","",INDEX([1]NKC!$F$10:$F$5007,$H4512)))</f>
        <v/>
      </c>
      <c r="F4512" s="55" t="str">
        <f ca="1">IF(IF($H4512="","",INDEX([1]NKC!$D$10:$D$5007,$H4512))=$C$8,"",IF($H4512="","",INDEX([1]NKC!$F$10:$F$5007,$H4512)))</f>
        <v/>
      </c>
      <c r="G4512" s="50">
        <f ca="1">IF(SUM(E4512:F4512)=0,0,$G$11+SUM(E$12:$E4512)-SUM(F$12:$F4512))</f>
        <v>0</v>
      </c>
      <c r="H4512" s="51" t="str">
        <f ca="1">IF(IF(TYPE(MATCH($C$8,OFFSET([1]NKC!$D$10,H4511,0):'[1]NKC'!$D$5007,0)+H4511)=16,"",MATCH($C$8,OFFSET([1]NKC!$D$10,H4511,0):'[1]NKC'!$D$5007,0)+H4511)&lt;IF(TYPE(MATCH($C$8,OFFSET([1]NKC!$E$10,H4511,0):'[1]NKC'!$E$5007,0)+H4511)=16,"",MATCH($C$8,OFFSET([1]NKC!$E$10,H4511,0):'[1]NKC'!$E$5007,0)+H4511),IF(TYPE(MATCH($C$8,OFFSET([1]NKC!$D$10,H4511,0):'[1]NKC'!$D$5007,0)+H4511)=16,"",MATCH($C$8,OFFSET([1]NKC!$D$10,H4511,0):'[1]NKC'!$D$5007,0)+H4511),IF(TYPE(MATCH($C$8,OFFSET([1]NKC!$E$10,H4511,0):'[1]NKC'!$E$5007,0)+H4511)=16,"",MATCH($C$8,OFFSET([1]NKC!$E$10,H4511,0):'[1]NKC'!$E$5007,0)+H4511))</f>
        <v/>
      </c>
    </row>
    <row r="4513" spans="1:8" s="52" customFormat="1" ht="14.25" hidden="1">
      <c r="A4513" s="45" t="str">
        <f ca="1">IF($H4513="","",INDEX([1]NKC!$A$10:$A$5007,$H4513))</f>
        <v/>
      </c>
      <c r="B4513" s="46" t="str">
        <f ca="1">IF($H4513="","",INDEX([1]NKC!$B$10:$B$5007,$H4513))</f>
        <v/>
      </c>
      <c r="C4513" s="47" t="str">
        <f ca="1">IF($H4513="","",INDEX([1]NKC!$C$10:$C$5007,$H4513))</f>
        <v/>
      </c>
      <c r="D4513" s="48" t="str">
        <f ca="1">IF(IF($H4513="","",INDEX([1]NKC!$D$10:$D$5007,$H4513))=$C$8,IF($H4513="","",INDEX([1]NKC!$E$10:$E$5007,$H4513)),IF($H4513="","",INDEX([1]NKC!$D$10:$D$5007,$H4513)))</f>
        <v/>
      </c>
      <c r="E4513" s="49" t="str">
        <f ca="1">IF(IF($H4513="","",INDEX([1]NKC!$E$10:$E$5007,$H4513))=$C$8,"",IF($H4513="","",INDEX([1]NKC!$F$10:$F$5007,$H4513)))</f>
        <v/>
      </c>
      <c r="F4513" s="55" t="str">
        <f ca="1">IF(IF($H4513="","",INDEX([1]NKC!$D$10:$D$5007,$H4513))=$C$8,"",IF($H4513="","",INDEX([1]NKC!$F$10:$F$5007,$H4513)))</f>
        <v/>
      </c>
      <c r="G4513" s="50">
        <f ca="1">IF(SUM(E4513:F4513)=0,0,$G$11+SUM(E$12:$E4513)-SUM(F$12:$F4513))</f>
        <v>0</v>
      </c>
      <c r="H4513" s="51" t="str">
        <f ca="1">IF(IF(TYPE(MATCH($C$8,OFFSET([1]NKC!$D$10,H4512,0):'[1]NKC'!$D$5007,0)+H4512)=16,"",MATCH($C$8,OFFSET([1]NKC!$D$10,H4512,0):'[1]NKC'!$D$5007,0)+H4512)&lt;IF(TYPE(MATCH($C$8,OFFSET([1]NKC!$E$10,H4512,0):'[1]NKC'!$E$5007,0)+H4512)=16,"",MATCH($C$8,OFFSET([1]NKC!$E$10,H4512,0):'[1]NKC'!$E$5007,0)+H4512),IF(TYPE(MATCH($C$8,OFFSET([1]NKC!$D$10,H4512,0):'[1]NKC'!$D$5007,0)+H4512)=16,"",MATCH($C$8,OFFSET([1]NKC!$D$10,H4512,0):'[1]NKC'!$D$5007,0)+H4512),IF(TYPE(MATCH($C$8,OFFSET([1]NKC!$E$10,H4512,0):'[1]NKC'!$E$5007,0)+H4512)=16,"",MATCH($C$8,OFFSET([1]NKC!$E$10,H4512,0):'[1]NKC'!$E$5007,0)+H4512))</f>
        <v/>
      </c>
    </row>
    <row r="4514" spans="1:8" s="52" customFormat="1" ht="14.25" hidden="1">
      <c r="A4514" s="45" t="str">
        <f ca="1">IF($H4514="","",INDEX([1]NKC!$A$10:$A$5007,$H4514))</f>
        <v/>
      </c>
      <c r="B4514" s="46" t="str">
        <f ca="1">IF($H4514="","",INDEX([1]NKC!$B$10:$B$5007,$H4514))</f>
        <v/>
      </c>
      <c r="C4514" s="47" t="str">
        <f ca="1">IF($H4514="","",INDEX([1]NKC!$C$10:$C$5007,$H4514))</f>
        <v/>
      </c>
      <c r="D4514" s="48" t="str">
        <f ca="1">IF(IF($H4514="","",INDEX([1]NKC!$D$10:$D$5007,$H4514))=$C$8,IF($H4514="","",INDEX([1]NKC!$E$10:$E$5007,$H4514)),IF($H4514="","",INDEX([1]NKC!$D$10:$D$5007,$H4514)))</f>
        <v/>
      </c>
      <c r="E4514" s="49" t="str">
        <f ca="1">IF(IF($H4514="","",INDEX([1]NKC!$E$10:$E$5007,$H4514))=$C$8,"",IF($H4514="","",INDEX([1]NKC!$F$10:$F$5007,$H4514)))</f>
        <v/>
      </c>
      <c r="F4514" s="55" t="str">
        <f ca="1">IF(IF($H4514="","",INDEX([1]NKC!$D$10:$D$5007,$H4514))=$C$8,"",IF($H4514="","",INDEX([1]NKC!$F$10:$F$5007,$H4514)))</f>
        <v/>
      </c>
      <c r="G4514" s="50">
        <f ca="1">IF(SUM(E4514:F4514)=0,0,$G$11+SUM(E$12:$E4514)-SUM(F$12:$F4514))</f>
        <v>0</v>
      </c>
      <c r="H4514" s="51" t="str">
        <f ca="1">IF(IF(TYPE(MATCH($C$8,OFFSET([1]NKC!$D$10,H4513,0):'[1]NKC'!$D$5007,0)+H4513)=16,"",MATCH($C$8,OFFSET([1]NKC!$D$10,H4513,0):'[1]NKC'!$D$5007,0)+H4513)&lt;IF(TYPE(MATCH($C$8,OFFSET([1]NKC!$E$10,H4513,0):'[1]NKC'!$E$5007,0)+H4513)=16,"",MATCH($C$8,OFFSET([1]NKC!$E$10,H4513,0):'[1]NKC'!$E$5007,0)+H4513),IF(TYPE(MATCH($C$8,OFFSET([1]NKC!$D$10,H4513,0):'[1]NKC'!$D$5007,0)+H4513)=16,"",MATCH($C$8,OFFSET([1]NKC!$D$10,H4513,0):'[1]NKC'!$D$5007,0)+H4513),IF(TYPE(MATCH($C$8,OFFSET([1]NKC!$E$10,H4513,0):'[1]NKC'!$E$5007,0)+H4513)=16,"",MATCH($C$8,OFFSET([1]NKC!$E$10,H4513,0):'[1]NKC'!$E$5007,0)+H4513))</f>
        <v/>
      </c>
    </row>
    <row r="4515" spans="1:8" s="52" customFormat="1" ht="14.25" hidden="1">
      <c r="A4515" s="45" t="str">
        <f ca="1">IF($H4515="","",INDEX([1]NKC!$A$10:$A$5007,$H4515))</f>
        <v/>
      </c>
      <c r="B4515" s="46" t="str">
        <f ca="1">IF($H4515="","",INDEX([1]NKC!$B$10:$B$5007,$H4515))</f>
        <v/>
      </c>
      <c r="C4515" s="47" t="str">
        <f ca="1">IF($H4515="","",INDEX([1]NKC!$C$10:$C$5007,$H4515))</f>
        <v/>
      </c>
      <c r="D4515" s="48" t="str">
        <f ca="1">IF(IF($H4515="","",INDEX([1]NKC!$D$10:$D$5007,$H4515))=$C$8,IF($H4515="","",INDEX([1]NKC!$E$10:$E$5007,$H4515)),IF($H4515="","",INDEX([1]NKC!$D$10:$D$5007,$H4515)))</f>
        <v/>
      </c>
      <c r="E4515" s="49" t="str">
        <f ca="1">IF(IF($H4515="","",INDEX([1]NKC!$E$10:$E$5007,$H4515))=$C$8,"",IF($H4515="","",INDEX([1]NKC!$F$10:$F$5007,$H4515)))</f>
        <v/>
      </c>
      <c r="F4515" s="55" t="str">
        <f ca="1">IF(IF($H4515="","",INDEX([1]NKC!$D$10:$D$5007,$H4515))=$C$8,"",IF($H4515="","",INDEX([1]NKC!$F$10:$F$5007,$H4515)))</f>
        <v/>
      </c>
      <c r="G4515" s="50">
        <f ca="1">IF(SUM(E4515:F4515)=0,0,$G$11+SUM(E$12:$E4515)-SUM(F$12:$F4515))</f>
        <v>0</v>
      </c>
      <c r="H4515" s="51" t="str">
        <f ca="1">IF(IF(TYPE(MATCH($C$8,OFFSET([1]NKC!$D$10,H4514,0):'[1]NKC'!$D$5007,0)+H4514)=16,"",MATCH($C$8,OFFSET([1]NKC!$D$10,H4514,0):'[1]NKC'!$D$5007,0)+H4514)&lt;IF(TYPE(MATCH($C$8,OFFSET([1]NKC!$E$10,H4514,0):'[1]NKC'!$E$5007,0)+H4514)=16,"",MATCH($C$8,OFFSET([1]NKC!$E$10,H4514,0):'[1]NKC'!$E$5007,0)+H4514),IF(TYPE(MATCH($C$8,OFFSET([1]NKC!$D$10,H4514,0):'[1]NKC'!$D$5007,0)+H4514)=16,"",MATCH($C$8,OFFSET([1]NKC!$D$10,H4514,0):'[1]NKC'!$D$5007,0)+H4514),IF(TYPE(MATCH($C$8,OFFSET([1]NKC!$E$10,H4514,0):'[1]NKC'!$E$5007,0)+H4514)=16,"",MATCH($C$8,OFFSET([1]NKC!$E$10,H4514,0):'[1]NKC'!$E$5007,0)+H4514))</f>
        <v/>
      </c>
    </row>
    <row r="4516" spans="1:8" s="52" customFormat="1" ht="14.25" hidden="1">
      <c r="A4516" s="45" t="str">
        <f ca="1">IF($H4516="","",INDEX([1]NKC!$A$10:$A$5007,$H4516))</f>
        <v/>
      </c>
      <c r="B4516" s="46" t="str">
        <f ca="1">IF($H4516="","",INDEX([1]NKC!$B$10:$B$5007,$H4516))</f>
        <v/>
      </c>
      <c r="C4516" s="47" t="str">
        <f ca="1">IF($H4516="","",INDEX([1]NKC!$C$10:$C$5007,$H4516))</f>
        <v/>
      </c>
      <c r="D4516" s="48" t="str">
        <f ca="1">IF(IF($H4516="","",INDEX([1]NKC!$D$10:$D$5007,$H4516))=$C$8,IF($H4516="","",INDEX([1]NKC!$E$10:$E$5007,$H4516)),IF($H4516="","",INDEX([1]NKC!$D$10:$D$5007,$H4516)))</f>
        <v/>
      </c>
      <c r="E4516" s="49" t="str">
        <f ca="1">IF(IF($H4516="","",INDEX([1]NKC!$E$10:$E$5007,$H4516))=$C$8,"",IF($H4516="","",INDEX([1]NKC!$F$10:$F$5007,$H4516)))</f>
        <v/>
      </c>
      <c r="F4516" s="55" t="str">
        <f ca="1">IF(IF($H4516="","",INDEX([1]NKC!$D$10:$D$5007,$H4516))=$C$8,"",IF($H4516="","",INDEX([1]NKC!$F$10:$F$5007,$H4516)))</f>
        <v/>
      </c>
      <c r="G4516" s="50">
        <f ca="1">IF(SUM(E4516:F4516)=0,0,$G$11+SUM(E$12:$E4516)-SUM(F$12:$F4516))</f>
        <v>0</v>
      </c>
      <c r="H4516" s="51" t="str">
        <f ca="1">IF(IF(TYPE(MATCH($C$8,OFFSET([1]NKC!$D$10,H4515,0):'[1]NKC'!$D$5007,0)+H4515)=16,"",MATCH($C$8,OFFSET([1]NKC!$D$10,H4515,0):'[1]NKC'!$D$5007,0)+H4515)&lt;IF(TYPE(MATCH($C$8,OFFSET([1]NKC!$E$10,H4515,0):'[1]NKC'!$E$5007,0)+H4515)=16,"",MATCH($C$8,OFFSET([1]NKC!$E$10,H4515,0):'[1]NKC'!$E$5007,0)+H4515),IF(TYPE(MATCH($C$8,OFFSET([1]NKC!$D$10,H4515,0):'[1]NKC'!$D$5007,0)+H4515)=16,"",MATCH($C$8,OFFSET([1]NKC!$D$10,H4515,0):'[1]NKC'!$D$5007,0)+H4515),IF(TYPE(MATCH($C$8,OFFSET([1]NKC!$E$10,H4515,0):'[1]NKC'!$E$5007,0)+H4515)=16,"",MATCH($C$8,OFFSET([1]NKC!$E$10,H4515,0):'[1]NKC'!$E$5007,0)+H4515))</f>
        <v/>
      </c>
    </row>
    <row r="4517" spans="1:8" s="52" customFormat="1" ht="14.25" hidden="1">
      <c r="A4517" s="45" t="str">
        <f ca="1">IF($H4517="","",INDEX([1]NKC!$A$10:$A$5007,$H4517))</f>
        <v/>
      </c>
      <c r="B4517" s="46" t="str">
        <f ca="1">IF($H4517="","",INDEX([1]NKC!$B$10:$B$5007,$H4517))</f>
        <v/>
      </c>
      <c r="C4517" s="47" t="str">
        <f ca="1">IF($H4517="","",INDEX([1]NKC!$C$10:$C$5007,$H4517))</f>
        <v/>
      </c>
      <c r="D4517" s="48" t="str">
        <f ca="1">IF(IF($H4517="","",INDEX([1]NKC!$D$10:$D$5007,$H4517))=$C$8,IF($H4517="","",INDEX([1]NKC!$E$10:$E$5007,$H4517)),IF($H4517="","",INDEX([1]NKC!$D$10:$D$5007,$H4517)))</f>
        <v/>
      </c>
      <c r="E4517" s="49" t="str">
        <f ca="1">IF(IF($H4517="","",INDEX([1]NKC!$E$10:$E$5007,$H4517))=$C$8,"",IF($H4517="","",INDEX([1]NKC!$F$10:$F$5007,$H4517)))</f>
        <v/>
      </c>
      <c r="F4517" s="55" t="str">
        <f ca="1">IF(IF($H4517="","",INDEX([1]NKC!$D$10:$D$5007,$H4517))=$C$8,"",IF($H4517="","",INDEX([1]NKC!$F$10:$F$5007,$H4517)))</f>
        <v/>
      </c>
      <c r="G4517" s="50">
        <f ca="1">IF(SUM(E4517:F4517)=0,0,$G$11+SUM(E$12:$E4517)-SUM(F$12:$F4517))</f>
        <v>0</v>
      </c>
      <c r="H4517" s="51" t="str">
        <f ca="1">IF(IF(TYPE(MATCH($C$8,OFFSET([1]NKC!$D$10,H4516,0):'[1]NKC'!$D$5007,0)+H4516)=16,"",MATCH($C$8,OFFSET([1]NKC!$D$10,H4516,0):'[1]NKC'!$D$5007,0)+H4516)&lt;IF(TYPE(MATCH($C$8,OFFSET([1]NKC!$E$10,H4516,0):'[1]NKC'!$E$5007,0)+H4516)=16,"",MATCH($C$8,OFFSET([1]NKC!$E$10,H4516,0):'[1]NKC'!$E$5007,0)+H4516),IF(TYPE(MATCH($C$8,OFFSET([1]NKC!$D$10,H4516,0):'[1]NKC'!$D$5007,0)+H4516)=16,"",MATCH($C$8,OFFSET([1]NKC!$D$10,H4516,0):'[1]NKC'!$D$5007,0)+H4516),IF(TYPE(MATCH($C$8,OFFSET([1]NKC!$E$10,H4516,0):'[1]NKC'!$E$5007,0)+H4516)=16,"",MATCH($C$8,OFFSET([1]NKC!$E$10,H4516,0):'[1]NKC'!$E$5007,0)+H4516))</f>
        <v/>
      </c>
    </row>
    <row r="4518" spans="1:8" s="52" customFormat="1" ht="14.25" hidden="1">
      <c r="A4518" s="45" t="str">
        <f ca="1">IF($H4518="","",INDEX([1]NKC!$A$10:$A$5007,$H4518))</f>
        <v/>
      </c>
      <c r="B4518" s="46" t="str">
        <f ca="1">IF($H4518="","",INDEX([1]NKC!$B$10:$B$5007,$H4518))</f>
        <v/>
      </c>
      <c r="C4518" s="47" t="str">
        <f ca="1">IF($H4518="","",INDEX([1]NKC!$C$10:$C$5007,$H4518))</f>
        <v/>
      </c>
      <c r="D4518" s="48" t="str">
        <f ca="1">IF(IF($H4518="","",INDEX([1]NKC!$D$10:$D$5007,$H4518))=$C$8,IF($H4518="","",INDEX([1]NKC!$E$10:$E$5007,$H4518)),IF($H4518="","",INDEX([1]NKC!$D$10:$D$5007,$H4518)))</f>
        <v/>
      </c>
      <c r="E4518" s="49" t="str">
        <f ca="1">IF(IF($H4518="","",INDEX([1]NKC!$E$10:$E$5007,$H4518))=$C$8,"",IF($H4518="","",INDEX([1]NKC!$F$10:$F$5007,$H4518)))</f>
        <v/>
      </c>
      <c r="F4518" s="55" t="str">
        <f ca="1">IF(IF($H4518="","",INDEX([1]NKC!$D$10:$D$5007,$H4518))=$C$8,"",IF($H4518="","",INDEX([1]NKC!$F$10:$F$5007,$H4518)))</f>
        <v/>
      </c>
      <c r="G4518" s="50">
        <f ca="1">IF(SUM(E4518:F4518)=0,0,$G$11+SUM(E$12:$E4518)-SUM(F$12:$F4518))</f>
        <v>0</v>
      </c>
      <c r="H4518" s="51" t="str">
        <f ca="1">IF(IF(TYPE(MATCH($C$8,OFFSET([1]NKC!$D$10,H4517,0):'[1]NKC'!$D$5007,0)+H4517)=16,"",MATCH($C$8,OFFSET([1]NKC!$D$10,H4517,0):'[1]NKC'!$D$5007,0)+H4517)&lt;IF(TYPE(MATCH($C$8,OFFSET([1]NKC!$E$10,H4517,0):'[1]NKC'!$E$5007,0)+H4517)=16,"",MATCH($C$8,OFFSET([1]NKC!$E$10,H4517,0):'[1]NKC'!$E$5007,0)+H4517),IF(TYPE(MATCH($C$8,OFFSET([1]NKC!$D$10,H4517,0):'[1]NKC'!$D$5007,0)+H4517)=16,"",MATCH($C$8,OFFSET([1]NKC!$D$10,H4517,0):'[1]NKC'!$D$5007,0)+H4517),IF(TYPE(MATCH($C$8,OFFSET([1]NKC!$E$10,H4517,0):'[1]NKC'!$E$5007,0)+H4517)=16,"",MATCH($C$8,OFFSET([1]NKC!$E$10,H4517,0):'[1]NKC'!$E$5007,0)+H4517))</f>
        <v/>
      </c>
    </row>
    <row r="4519" spans="1:8" s="52" customFormat="1" ht="14.25" hidden="1">
      <c r="A4519" s="45" t="str">
        <f ca="1">IF($H4519="","",INDEX([1]NKC!$A$10:$A$5007,$H4519))</f>
        <v/>
      </c>
      <c r="B4519" s="46" t="str">
        <f ca="1">IF($H4519="","",INDEX([1]NKC!$B$10:$B$5007,$H4519))</f>
        <v/>
      </c>
      <c r="C4519" s="47" t="str">
        <f ca="1">IF($H4519="","",INDEX([1]NKC!$C$10:$C$5007,$H4519))</f>
        <v/>
      </c>
      <c r="D4519" s="48" t="str">
        <f ca="1">IF(IF($H4519="","",INDEX([1]NKC!$D$10:$D$5007,$H4519))=$C$8,IF($H4519="","",INDEX([1]NKC!$E$10:$E$5007,$H4519)),IF($H4519="","",INDEX([1]NKC!$D$10:$D$5007,$H4519)))</f>
        <v/>
      </c>
      <c r="E4519" s="49" t="str">
        <f ca="1">IF(IF($H4519="","",INDEX([1]NKC!$E$10:$E$5007,$H4519))=$C$8,"",IF($H4519="","",INDEX([1]NKC!$F$10:$F$5007,$H4519)))</f>
        <v/>
      </c>
      <c r="F4519" s="55" t="str">
        <f ca="1">IF(IF($H4519="","",INDEX([1]NKC!$D$10:$D$5007,$H4519))=$C$8,"",IF($H4519="","",INDEX([1]NKC!$F$10:$F$5007,$H4519)))</f>
        <v/>
      </c>
      <c r="G4519" s="50">
        <f ca="1">IF(SUM(E4519:F4519)=0,0,$G$11+SUM(E$12:$E4519)-SUM(F$12:$F4519))</f>
        <v>0</v>
      </c>
      <c r="H4519" s="51" t="str">
        <f ca="1">IF(IF(TYPE(MATCH($C$8,OFFSET([1]NKC!$D$10,H4518,0):'[1]NKC'!$D$5007,0)+H4518)=16,"",MATCH($C$8,OFFSET([1]NKC!$D$10,H4518,0):'[1]NKC'!$D$5007,0)+H4518)&lt;IF(TYPE(MATCH($C$8,OFFSET([1]NKC!$E$10,H4518,0):'[1]NKC'!$E$5007,0)+H4518)=16,"",MATCH($C$8,OFFSET([1]NKC!$E$10,H4518,0):'[1]NKC'!$E$5007,0)+H4518),IF(TYPE(MATCH($C$8,OFFSET([1]NKC!$D$10,H4518,0):'[1]NKC'!$D$5007,0)+H4518)=16,"",MATCH($C$8,OFFSET([1]NKC!$D$10,H4518,0):'[1]NKC'!$D$5007,0)+H4518),IF(TYPE(MATCH($C$8,OFFSET([1]NKC!$E$10,H4518,0):'[1]NKC'!$E$5007,0)+H4518)=16,"",MATCH($C$8,OFFSET([1]NKC!$E$10,H4518,0):'[1]NKC'!$E$5007,0)+H4518))</f>
        <v/>
      </c>
    </row>
    <row r="4520" spans="1:8" s="52" customFormat="1" ht="14.25" hidden="1">
      <c r="A4520" s="45" t="str">
        <f ca="1">IF($H4520="","",INDEX([1]NKC!$A$10:$A$5007,$H4520))</f>
        <v/>
      </c>
      <c r="B4520" s="46" t="str">
        <f ca="1">IF($H4520="","",INDEX([1]NKC!$B$10:$B$5007,$H4520))</f>
        <v/>
      </c>
      <c r="C4520" s="47" t="str">
        <f ca="1">IF($H4520="","",INDEX([1]NKC!$C$10:$C$5007,$H4520))</f>
        <v/>
      </c>
      <c r="D4520" s="48" t="str">
        <f ca="1">IF(IF($H4520="","",INDEX([1]NKC!$D$10:$D$5007,$H4520))=$C$8,IF($H4520="","",INDEX([1]NKC!$E$10:$E$5007,$H4520)),IF($H4520="","",INDEX([1]NKC!$D$10:$D$5007,$H4520)))</f>
        <v/>
      </c>
      <c r="E4520" s="49" t="str">
        <f ca="1">IF(IF($H4520="","",INDEX([1]NKC!$E$10:$E$5007,$H4520))=$C$8,"",IF($H4520="","",INDEX([1]NKC!$F$10:$F$5007,$H4520)))</f>
        <v/>
      </c>
      <c r="F4520" s="55" t="str">
        <f ca="1">IF(IF($H4520="","",INDEX([1]NKC!$D$10:$D$5007,$H4520))=$C$8,"",IF($H4520="","",INDEX([1]NKC!$F$10:$F$5007,$H4520)))</f>
        <v/>
      </c>
      <c r="G4520" s="50">
        <f ca="1">IF(SUM(E4520:F4520)=0,0,$G$11+SUM(E$12:$E4520)-SUM(F$12:$F4520))</f>
        <v>0</v>
      </c>
      <c r="H4520" s="51" t="str">
        <f ca="1">IF(IF(TYPE(MATCH($C$8,OFFSET([1]NKC!$D$10,H4519,0):'[1]NKC'!$D$5007,0)+H4519)=16,"",MATCH($C$8,OFFSET([1]NKC!$D$10,H4519,0):'[1]NKC'!$D$5007,0)+H4519)&lt;IF(TYPE(MATCH($C$8,OFFSET([1]NKC!$E$10,H4519,0):'[1]NKC'!$E$5007,0)+H4519)=16,"",MATCH($C$8,OFFSET([1]NKC!$E$10,H4519,0):'[1]NKC'!$E$5007,0)+H4519),IF(TYPE(MATCH($C$8,OFFSET([1]NKC!$D$10,H4519,0):'[1]NKC'!$D$5007,0)+H4519)=16,"",MATCH($C$8,OFFSET([1]NKC!$D$10,H4519,0):'[1]NKC'!$D$5007,0)+H4519),IF(TYPE(MATCH($C$8,OFFSET([1]NKC!$E$10,H4519,0):'[1]NKC'!$E$5007,0)+H4519)=16,"",MATCH($C$8,OFFSET([1]NKC!$E$10,H4519,0):'[1]NKC'!$E$5007,0)+H4519))</f>
        <v/>
      </c>
    </row>
    <row r="4521" spans="1:8" s="52" customFormat="1" ht="14.25" hidden="1">
      <c r="A4521" s="45" t="str">
        <f ca="1">IF($H4521="","",INDEX([1]NKC!$A$10:$A$5007,$H4521))</f>
        <v/>
      </c>
      <c r="B4521" s="46" t="str">
        <f ca="1">IF($H4521="","",INDEX([1]NKC!$B$10:$B$5007,$H4521))</f>
        <v/>
      </c>
      <c r="C4521" s="47" t="str">
        <f ca="1">IF($H4521="","",INDEX([1]NKC!$C$10:$C$5007,$H4521))</f>
        <v/>
      </c>
      <c r="D4521" s="48" t="str">
        <f ca="1">IF(IF($H4521="","",INDEX([1]NKC!$D$10:$D$5007,$H4521))=$C$8,IF($H4521="","",INDEX([1]NKC!$E$10:$E$5007,$H4521)),IF($H4521="","",INDEX([1]NKC!$D$10:$D$5007,$H4521)))</f>
        <v/>
      </c>
      <c r="E4521" s="49" t="str">
        <f ca="1">IF(IF($H4521="","",INDEX([1]NKC!$E$10:$E$5007,$H4521))=$C$8,"",IF($H4521="","",INDEX([1]NKC!$F$10:$F$5007,$H4521)))</f>
        <v/>
      </c>
      <c r="F4521" s="55" t="str">
        <f ca="1">IF(IF($H4521="","",INDEX([1]NKC!$D$10:$D$5007,$H4521))=$C$8,"",IF($H4521="","",INDEX([1]NKC!$F$10:$F$5007,$H4521)))</f>
        <v/>
      </c>
      <c r="G4521" s="50">
        <f ca="1">IF(SUM(E4521:F4521)=0,0,$G$11+SUM(E$12:$E4521)-SUM(F$12:$F4521))</f>
        <v>0</v>
      </c>
      <c r="H4521" s="51" t="str">
        <f ca="1">IF(IF(TYPE(MATCH($C$8,OFFSET([1]NKC!$D$10,H4520,0):'[1]NKC'!$D$5007,0)+H4520)=16,"",MATCH($C$8,OFFSET([1]NKC!$D$10,H4520,0):'[1]NKC'!$D$5007,0)+H4520)&lt;IF(TYPE(MATCH($C$8,OFFSET([1]NKC!$E$10,H4520,0):'[1]NKC'!$E$5007,0)+H4520)=16,"",MATCH($C$8,OFFSET([1]NKC!$E$10,H4520,0):'[1]NKC'!$E$5007,0)+H4520),IF(TYPE(MATCH($C$8,OFFSET([1]NKC!$D$10,H4520,0):'[1]NKC'!$D$5007,0)+H4520)=16,"",MATCH($C$8,OFFSET([1]NKC!$D$10,H4520,0):'[1]NKC'!$D$5007,0)+H4520),IF(TYPE(MATCH($C$8,OFFSET([1]NKC!$E$10,H4520,0):'[1]NKC'!$E$5007,0)+H4520)=16,"",MATCH($C$8,OFFSET([1]NKC!$E$10,H4520,0):'[1]NKC'!$E$5007,0)+H4520))</f>
        <v/>
      </c>
    </row>
    <row r="4522" spans="1:8" s="52" customFormat="1" ht="14.25" hidden="1">
      <c r="A4522" s="45" t="str">
        <f ca="1">IF($H4522="","",INDEX([1]NKC!$A$10:$A$5007,$H4522))</f>
        <v/>
      </c>
      <c r="B4522" s="46" t="str">
        <f ca="1">IF($H4522="","",INDEX([1]NKC!$B$10:$B$5007,$H4522))</f>
        <v/>
      </c>
      <c r="C4522" s="47" t="str">
        <f ca="1">IF($H4522="","",INDEX([1]NKC!$C$10:$C$5007,$H4522))</f>
        <v/>
      </c>
      <c r="D4522" s="48" t="str">
        <f ca="1">IF(IF($H4522="","",INDEX([1]NKC!$D$10:$D$5007,$H4522))=$C$8,IF($H4522="","",INDEX([1]NKC!$E$10:$E$5007,$H4522)),IF($H4522="","",INDEX([1]NKC!$D$10:$D$5007,$H4522)))</f>
        <v/>
      </c>
      <c r="E4522" s="49" t="str">
        <f ca="1">IF(IF($H4522="","",INDEX([1]NKC!$E$10:$E$5007,$H4522))=$C$8,"",IF($H4522="","",INDEX([1]NKC!$F$10:$F$5007,$H4522)))</f>
        <v/>
      </c>
      <c r="F4522" s="55" t="str">
        <f ca="1">IF(IF($H4522="","",INDEX([1]NKC!$D$10:$D$5007,$H4522))=$C$8,"",IF($H4522="","",INDEX([1]NKC!$F$10:$F$5007,$H4522)))</f>
        <v/>
      </c>
      <c r="G4522" s="50">
        <f ca="1">IF(SUM(E4522:F4522)=0,0,$G$11+SUM(E$12:$E4522)-SUM(F$12:$F4522))</f>
        <v>0</v>
      </c>
      <c r="H4522" s="51" t="str">
        <f ca="1">IF(IF(TYPE(MATCH($C$8,OFFSET([1]NKC!$D$10,H4521,0):'[1]NKC'!$D$5007,0)+H4521)=16,"",MATCH($C$8,OFFSET([1]NKC!$D$10,H4521,0):'[1]NKC'!$D$5007,0)+H4521)&lt;IF(TYPE(MATCH($C$8,OFFSET([1]NKC!$E$10,H4521,0):'[1]NKC'!$E$5007,0)+H4521)=16,"",MATCH($C$8,OFFSET([1]NKC!$E$10,H4521,0):'[1]NKC'!$E$5007,0)+H4521),IF(TYPE(MATCH($C$8,OFFSET([1]NKC!$D$10,H4521,0):'[1]NKC'!$D$5007,0)+H4521)=16,"",MATCH($C$8,OFFSET([1]NKC!$D$10,H4521,0):'[1]NKC'!$D$5007,0)+H4521),IF(TYPE(MATCH($C$8,OFFSET([1]NKC!$E$10,H4521,0):'[1]NKC'!$E$5007,0)+H4521)=16,"",MATCH($C$8,OFFSET([1]NKC!$E$10,H4521,0):'[1]NKC'!$E$5007,0)+H4521))</f>
        <v/>
      </c>
    </row>
    <row r="4523" spans="1:8" s="52" customFormat="1" ht="14.25" hidden="1">
      <c r="A4523" s="45" t="str">
        <f ca="1">IF($H4523="","",INDEX([1]NKC!$A$10:$A$5007,$H4523))</f>
        <v/>
      </c>
      <c r="B4523" s="46" t="str">
        <f ca="1">IF($H4523="","",INDEX([1]NKC!$B$10:$B$5007,$H4523))</f>
        <v/>
      </c>
      <c r="C4523" s="47" t="str">
        <f ca="1">IF($H4523="","",INDEX([1]NKC!$C$10:$C$5007,$H4523))</f>
        <v/>
      </c>
      <c r="D4523" s="48" t="str">
        <f ca="1">IF(IF($H4523="","",INDEX([1]NKC!$D$10:$D$5007,$H4523))=$C$8,IF($H4523="","",INDEX([1]NKC!$E$10:$E$5007,$H4523)),IF($H4523="","",INDEX([1]NKC!$D$10:$D$5007,$H4523)))</f>
        <v/>
      </c>
      <c r="E4523" s="49" t="str">
        <f ca="1">IF(IF($H4523="","",INDEX([1]NKC!$E$10:$E$5007,$H4523))=$C$8,"",IF($H4523="","",INDEX([1]NKC!$F$10:$F$5007,$H4523)))</f>
        <v/>
      </c>
      <c r="F4523" s="55" t="str">
        <f ca="1">IF(IF($H4523="","",INDEX([1]NKC!$D$10:$D$5007,$H4523))=$C$8,"",IF($H4523="","",INDEX([1]NKC!$F$10:$F$5007,$H4523)))</f>
        <v/>
      </c>
      <c r="G4523" s="50">
        <f ca="1">IF(SUM(E4523:F4523)=0,0,$G$11+SUM(E$12:$E4523)-SUM(F$12:$F4523))</f>
        <v>0</v>
      </c>
      <c r="H4523" s="51" t="str">
        <f ca="1">IF(IF(TYPE(MATCH($C$8,OFFSET([1]NKC!$D$10,H4522,0):'[1]NKC'!$D$5007,0)+H4522)=16,"",MATCH($C$8,OFFSET([1]NKC!$D$10,H4522,0):'[1]NKC'!$D$5007,0)+H4522)&lt;IF(TYPE(MATCH($C$8,OFFSET([1]NKC!$E$10,H4522,0):'[1]NKC'!$E$5007,0)+H4522)=16,"",MATCH($C$8,OFFSET([1]NKC!$E$10,H4522,0):'[1]NKC'!$E$5007,0)+H4522),IF(TYPE(MATCH($C$8,OFFSET([1]NKC!$D$10,H4522,0):'[1]NKC'!$D$5007,0)+H4522)=16,"",MATCH($C$8,OFFSET([1]NKC!$D$10,H4522,0):'[1]NKC'!$D$5007,0)+H4522),IF(TYPE(MATCH($C$8,OFFSET([1]NKC!$E$10,H4522,0):'[1]NKC'!$E$5007,0)+H4522)=16,"",MATCH($C$8,OFFSET([1]NKC!$E$10,H4522,0):'[1]NKC'!$E$5007,0)+H4522))</f>
        <v/>
      </c>
    </row>
    <row r="4524" spans="1:8" s="52" customFormat="1" ht="14.25" hidden="1">
      <c r="A4524" s="45" t="str">
        <f ca="1">IF($H4524="","",INDEX([1]NKC!$A$10:$A$5007,$H4524))</f>
        <v/>
      </c>
      <c r="B4524" s="46" t="str">
        <f ca="1">IF($H4524="","",INDEX([1]NKC!$B$10:$B$5007,$H4524))</f>
        <v/>
      </c>
      <c r="C4524" s="47" t="str">
        <f ca="1">IF($H4524="","",INDEX([1]NKC!$C$10:$C$5007,$H4524))</f>
        <v/>
      </c>
      <c r="D4524" s="48" t="str">
        <f ca="1">IF(IF($H4524="","",INDEX([1]NKC!$D$10:$D$5007,$H4524))=$C$8,IF($H4524="","",INDEX([1]NKC!$E$10:$E$5007,$H4524)),IF($H4524="","",INDEX([1]NKC!$D$10:$D$5007,$H4524)))</f>
        <v/>
      </c>
      <c r="E4524" s="49" t="str">
        <f ca="1">IF(IF($H4524="","",INDEX([1]NKC!$E$10:$E$5007,$H4524))=$C$8,"",IF($H4524="","",INDEX([1]NKC!$F$10:$F$5007,$H4524)))</f>
        <v/>
      </c>
      <c r="F4524" s="55" t="str">
        <f ca="1">IF(IF($H4524="","",INDEX([1]NKC!$D$10:$D$5007,$H4524))=$C$8,"",IF($H4524="","",INDEX([1]NKC!$F$10:$F$5007,$H4524)))</f>
        <v/>
      </c>
      <c r="G4524" s="50">
        <f ca="1">IF(SUM(E4524:F4524)=0,0,$G$11+SUM(E$12:$E4524)-SUM(F$12:$F4524))</f>
        <v>0</v>
      </c>
      <c r="H4524" s="51" t="str">
        <f ca="1">IF(IF(TYPE(MATCH($C$8,OFFSET([1]NKC!$D$10,H4523,0):'[1]NKC'!$D$5007,0)+H4523)=16,"",MATCH($C$8,OFFSET([1]NKC!$D$10,H4523,0):'[1]NKC'!$D$5007,0)+H4523)&lt;IF(TYPE(MATCH($C$8,OFFSET([1]NKC!$E$10,H4523,0):'[1]NKC'!$E$5007,0)+H4523)=16,"",MATCH($C$8,OFFSET([1]NKC!$E$10,H4523,0):'[1]NKC'!$E$5007,0)+H4523),IF(TYPE(MATCH($C$8,OFFSET([1]NKC!$D$10,H4523,0):'[1]NKC'!$D$5007,0)+H4523)=16,"",MATCH($C$8,OFFSET([1]NKC!$D$10,H4523,0):'[1]NKC'!$D$5007,0)+H4523),IF(TYPE(MATCH($C$8,OFFSET([1]NKC!$E$10,H4523,0):'[1]NKC'!$E$5007,0)+H4523)=16,"",MATCH($C$8,OFFSET([1]NKC!$E$10,H4523,0):'[1]NKC'!$E$5007,0)+H4523))</f>
        <v/>
      </c>
    </row>
    <row r="4525" spans="1:8" s="52" customFormat="1" ht="14.25" hidden="1">
      <c r="A4525" s="45" t="str">
        <f ca="1">IF($H4525="","",INDEX([1]NKC!$A$10:$A$5007,$H4525))</f>
        <v/>
      </c>
      <c r="B4525" s="46" t="str">
        <f ca="1">IF($H4525="","",INDEX([1]NKC!$B$10:$B$5007,$H4525))</f>
        <v/>
      </c>
      <c r="C4525" s="47" t="str">
        <f ca="1">IF($H4525="","",INDEX([1]NKC!$C$10:$C$5007,$H4525))</f>
        <v/>
      </c>
      <c r="D4525" s="48" t="str">
        <f ca="1">IF(IF($H4525="","",INDEX([1]NKC!$D$10:$D$5007,$H4525))=$C$8,IF($H4525="","",INDEX([1]NKC!$E$10:$E$5007,$H4525)),IF($H4525="","",INDEX([1]NKC!$D$10:$D$5007,$H4525)))</f>
        <v/>
      </c>
      <c r="E4525" s="49" t="str">
        <f ca="1">IF(IF($H4525="","",INDEX([1]NKC!$E$10:$E$5007,$H4525))=$C$8,"",IF($H4525="","",INDEX([1]NKC!$F$10:$F$5007,$H4525)))</f>
        <v/>
      </c>
      <c r="F4525" s="55" t="str">
        <f ca="1">IF(IF($H4525="","",INDEX([1]NKC!$D$10:$D$5007,$H4525))=$C$8,"",IF($H4525="","",INDEX([1]NKC!$F$10:$F$5007,$H4525)))</f>
        <v/>
      </c>
      <c r="G4525" s="50">
        <f ca="1">IF(SUM(E4525:F4525)=0,0,$G$11+SUM(E$12:$E4525)-SUM(F$12:$F4525))</f>
        <v>0</v>
      </c>
      <c r="H4525" s="51" t="str">
        <f ca="1">IF(IF(TYPE(MATCH($C$8,OFFSET([1]NKC!$D$10,H4524,0):'[1]NKC'!$D$5007,0)+H4524)=16,"",MATCH($C$8,OFFSET([1]NKC!$D$10,H4524,0):'[1]NKC'!$D$5007,0)+H4524)&lt;IF(TYPE(MATCH($C$8,OFFSET([1]NKC!$E$10,H4524,0):'[1]NKC'!$E$5007,0)+H4524)=16,"",MATCH($C$8,OFFSET([1]NKC!$E$10,H4524,0):'[1]NKC'!$E$5007,0)+H4524),IF(TYPE(MATCH($C$8,OFFSET([1]NKC!$D$10,H4524,0):'[1]NKC'!$D$5007,0)+H4524)=16,"",MATCH($C$8,OFFSET([1]NKC!$D$10,H4524,0):'[1]NKC'!$D$5007,0)+H4524),IF(TYPE(MATCH($C$8,OFFSET([1]NKC!$E$10,H4524,0):'[1]NKC'!$E$5007,0)+H4524)=16,"",MATCH($C$8,OFFSET([1]NKC!$E$10,H4524,0):'[1]NKC'!$E$5007,0)+H4524))</f>
        <v/>
      </c>
    </row>
    <row r="4526" spans="1:8" s="52" customFormat="1" ht="14.25" hidden="1">
      <c r="A4526" s="45" t="str">
        <f ca="1">IF($H4526="","",INDEX([1]NKC!$A$10:$A$5007,$H4526))</f>
        <v/>
      </c>
      <c r="B4526" s="46" t="str">
        <f ca="1">IF($H4526="","",INDEX([1]NKC!$B$10:$B$5007,$H4526))</f>
        <v/>
      </c>
      <c r="C4526" s="47" t="str">
        <f ca="1">IF($H4526="","",INDEX([1]NKC!$C$10:$C$5007,$H4526))</f>
        <v/>
      </c>
      <c r="D4526" s="48" t="str">
        <f ca="1">IF(IF($H4526="","",INDEX([1]NKC!$D$10:$D$5007,$H4526))=$C$8,IF($H4526="","",INDEX([1]NKC!$E$10:$E$5007,$H4526)),IF($H4526="","",INDEX([1]NKC!$D$10:$D$5007,$H4526)))</f>
        <v/>
      </c>
      <c r="E4526" s="49" t="str">
        <f ca="1">IF(IF($H4526="","",INDEX([1]NKC!$E$10:$E$5007,$H4526))=$C$8,"",IF($H4526="","",INDEX([1]NKC!$F$10:$F$5007,$H4526)))</f>
        <v/>
      </c>
      <c r="F4526" s="55" t="str">
        <f ca="1">IF(IF($H4526="","",INDEX([1]NKC!$D$10:$D$5007,$H4526))=$C$8,"",IF($H4526="","",INDEX([1]NKC!$F$10:$F$5007,$H4526)))</f>
        <v/>
      </c>
      <c r="G4526" s="50">
        <f ca="1">IF(SUM(E4526:F4526)=0,0,$G$11+SUM(E$12:$E4526)-SUM(F$12:$F4526))</f>
        <v>0</v>
      </c>
      <c r="H4526" s="51" t="str">
        <f ca="1">IF(IF(TYPE(MATCH($C$8,OFFSET([1]NKC!$D$10,H4525,0):'[1]NKC'!$D$5007,0)+H4525)=16,"",MATCH($C$8,OFFSET([1]NKC!$D$10,H4525,0):'[1]NKC'!$D$5007,0)+H4525)&lt;IF(TYPE(MATCH($C$8,OFFSET([1]NKC!$E$10,H4525,0):'[1]NKC'!$E$5007,0)+H4525)=16,"",MATCH($C$8,OFFSET([1]NKC!$E$10,H4525,0):'[1]NKC'!$E$5007,0)+H4525),IF(TYPE(MATCH($C$8,OFFSET([1]NKC!$D$10,H4525,0):'[1]NKC'!$D$5007,0)+H4525)=16,"",MATCH($C$8,OFFSET([1]NKC!$D$10,H4525,0):'[1]NKC'!$D$5007,0)+H4525),IF(TYPE(MATCH($C$8,OFFSET([1]NKC!$E$10,H4525,0):'[1]NKC'!$E$5007,0)+H4525)=16,"",MATCH($C$8,OFFSET([1]NKC!$E$10,H4525,0):'[1]NKC'!$E$5007,0)+H4525))</f>
        <v/>
      </c>
    </row>
    <row r="4527" spans="1:8" s="52" customFormat="1" ht="14.25" hidden="1">
      <c r="A4527" s="45" t="str">
        <f ca="1">IF($H4527="","",INDEX([1]NKC!$A$10:$A$5007,$H4527))</f>
        <v/>
      </c>
      <c r="B4527" s="46" t="str">
        <f ca="1">IF($H4527="","",INDEX([1]NKC!$B$10:$B$5007,$H4527))</f>
        <v/>
      </c>
      <c r="C4527" s="47" t="str">
        <f ca="1">IF($H4527="","",INDEX([1]NKC!$C$10:$C$5007,$H4527))</f>
        <v/>
      </c>
      <c r="D4527" s="48" t="str">
        <f ca="1">IF(IF($H4527="","",INDEX([1]NKC!$D$10:$D$5007,$H4527))=$C$8,IF($H4527="","",INDEX([1]NKC!$E$10:$E$5007,$H4527)),IF($H4527="","",INDEX([1]NKC!$D$10:$D$5007,$H4527)))</f>
        <v/>
      </c>
      <c r="E4527" s="49" t="str">
        <f ca="1">IF(IF($H4527="","",INDEX([1]NKC!$E$10:$E$5007,$H4527))=$C$8,"",IF($H4527="","",INDEX([1]NKC!$F$10:$F$5007,$H4527)))</f>
        <v/>
      </c>
      <c r="F4527" s="55" t="str">
        <f ca="1">IF(IF($H4527="","",INDEX([1]NKC!$D$10:$D$5007,$H4527))=$C$8,"",IF($H4527="","",INDEX([1]NKC!$F$10:$F$5007,$H4527)))</f>
        <v/>
      </c>
      <c r="G4527" s="50">
        <f ca="1">IF(SUM(E4527:F4527)=0,0,$G$11+SUM(E$12:$E4527)-SUM(F$12:$F4527))</f>
        <v>0</v>
      </c>
      <c r="H4527" s="51" t="str">
        <f ca="1">IF(IF(TYPE(MATCH($C$8,OFFSET([1]NKC!$D$10,H4526,0):'[1]NKC'!$D$5007,0)+H4526)=16,"",MATCH($C$8,OFFSET([1]NKC!$D$10,H4526,0):'[1]NKC'!$D$5007,0)+H4526)&lt;IF(TYPE(MATCH($C$8,OFFSET([1]NKC!$E$10,H4526,0):'[1]NKC'!$E$5007,0)+H4526)=16,"",MATCH($C$8,OFFSET([1]NKC!$E$10,H4526,0):'[1]NKC'!$E$5007,0)+H4526),IF(TYPE(MATCH($C$8,OFFSET([1]NKC!$D$10,H4526,0):'[1]NKC'!$D$5007,0)+H4526)=16,"",MATCH($C$8,OFFSET([1]NKC!$D$10,H4526,0):'[1]NKC'!$D$5007,0)+H4526),IF(TYPE(MATCH($C$8,OFFSET([1]NKC!$E$10,H4526,0):'[1]NKC'!$E$5007,0)+H4526)=16,"",MATCH($C$8,OFFSET([1]NKC!$E$10,H4526,0):'[1]NKC'!$E$5007,0)+H4526))</f>
        <v/>
      </c>
    </row>
    <row r="4528" spans="1:8" s="52" customFormat="1" ht="14.25" hidden="1">
      <c r="A4528" s="45" t="str">
        <f ca="1">IF($H4528="","",INDEX([1]NKC!$A$10:$A$5007,$H4528))</f>
        <v/>
      </c>
      <c r="B4528" s="46" t="str">
        <f ca="1">IF($H4528="","",INDEX([1]NKC!$B$10:$B$5007,$H4528))</f>
        <v/>
      </c>
      <c r="C4528" s="47" t="str">
        <f ca="1">IF($H4528="","",INDEX([1]NKC!$C$10:$C$5007,$H4528))</f>
        <v/>
      </c>
      <c r="D4528" s="48" t="str">
        <f ca="1">IF(IF($H4528="","",INDEX([1]NKC!$D$10:$D$5007,$H4528))=$C$8,IF($H4528="","",INDEX([1]NKC!$E$10:$E$5007,$H4528)),IF($H4528="","",INDEX([1]NKC!$D$10:$D$5007,$H4528)))</f>
        <v/>
      </c>
      <c r="E4528" s="49" t="str">
        <f ca="1">IF(IF($H4528="","",INDEX([1]NKC!$E$10:$E$5007,$H4528))=$C$8,"",IF($H4528="","",INDEX([1]NKC!$F$10:$F$5007,$H4528)))</f>
        <v/>
      </c>
      <c r="F4528" s="55" t="str">
        <f ca="1">IF(IF($H4528="","",INDEX([1]NKC!$D$10:$D$5007,$H4528))=$C$8,"",IF($H4528="","",INDEX([1]NKC!$F$10:$F$5007,$H4528)))</f>
        <v/>
      </c>
      <c r="G4528" s="50">
        <f ca="1">IF(SUM(E4528:F4528)=0,0,$G$11+SUM(E$12:$E4528)-SUM(F$12:$F4528))</f>
        <v>0</v>
      </c>
      <c r="H4528" s="51" t="str">
        <f ca="1">IF(IF(TYPE(MATCH($C$8,OFFSET([1]NKC!$D$10,H4527,0):'[1]NKC'!$D$5007,0)+H4527)=16,"",MATCH($C$8,OFFSET([1]NKC!$D$10,H4527,0):'[1]NKC'!$D$5007,0)+H4527)&lt;IF(TYPE(MATCH($C$8,OFFSET([1]NKC!$E$10,H4527,0):'[1]NKC'!$E$5007,0)+H4527)=16,"",MATCH($C$8,OFFSET([1]NKC!$E$10,H4527,0):'[1]NKC'!$E$5007,0)+H4527),IF(TYPE(MATCH($C$8,OFFSET([1]NKC!$D$10,H4527,0):'[1]NKC'!$D$5007,0)+H4527)=16,"",MATCH($C$8,OFFSET([1]NKC!$D$10,H4527,0):'[1]NKC'!$D$5007,0)+H4527),IF(TYPE(MATCH($C$8,OFFSET([1]NKC!$E$10,H4527,0):'[1]NKC'!$E$5007,0)+H4527)=16,"",MATCH($C$8,OFFSET([1]NKC!$E$10,H4527,0):'[1]NKC'!$E$5007,0)+H4527))</f>
        <v/>
      </c>
    </row>
    <row r="4529" spans="1:8" s="52" customFormat="1" ht="14.25" hidden="1">
      <c r="A4529" s="45" t="str">
        <f ca="1">IF($H4529="","",INDEX([1]NKC!$A$10:$A$5007,$H4529))</f>
        <v/>
      </c>
      <c r="B4529" s="46" t="str">
        <f ca="1">IF($H4529="","",INDEX([1]NKC!$B$10:$B$5007,$H4529))</f>
        <v/>
      </c>
      <c r="C4529" s="47" t="str">
        <f ca="1">IF($H4529="","",INDEX([1]NKC!$C$10:$C$5007,$H4529))</f>
        <v/>
      </c>
      <c r="D4529" s="48" t="str">
        <f ca="1">IF(IF($H4529="","",INDEX([1]NKC!$D$10:$D$5007,$H4529))=$C$8,IF($H4529="","",INDEX([1]NKC!$E$10:$E$5007,$H4529)),IF($H4529="","",INDEX([1]NKC!$D$10:$D$5007,$H4529)))</f>
        <v/>
      </c>
      <c r="E4529" s="49" t="str">
        <f ca="1">IF(IF($H4529="","",INDEX([1]NKC!$E$10:$E$5007,$H4529))=$C$8,"",IF($H4529="","",INDEX([1]NKC!$F$10:$F$5007,$H4529)))</f>
        <v/>
      </c>
      <c r="F4529" s="55" t="str">
        <f ca="1">IF(IF($H4529="","",INDEX([1]NKC!$D$10:$D$5007,$H4529))=$C$8,"",IF($H4529="","",INDEX([1]NKC!$F$10:$F$5007,$H4529)))</f>
        <v/>
      </c>
      <c r="G4529" s="50">
        <f ca="1">IF(SUM(E4529:F4529)=0,0,$G$11+SUM(E$12:$E4529)-SUM(F$12:$F4529))</f>
        <v>0</v>
      </c>
      <c r="H4529" s="51" t="str">
        <f ca="1">IF(IF(TYPE(MATCH($C$8,OFFSET([1]NKC!$D$10,H4528,0):'[1]NKC'!$D$5007,0)+H4528)=16,"",MATCH($C$8,OFFSET([1]NKC!$D$10,H4528,0):'[1]NKC'!$D$5007,0)+H4528)&lt;IF(TYPE(MATCH($C$8,OFFSET([1]NKC!$E$10,H4528,0):'[1]NKC'!$E$5007,0)+H4528)=16,"",MATCH($C$8,OFFSET([1]NKC!$E$10,H4528,0):'[1]NKC'!$E$5007,0)+H4528),IF(TYPE(MATCH($C$8,OFFSET([1]NKC!$D$10,H4528,0):'[1]NKC'!$D$5007,0)+H4528)=16,"",MATCH($C$8,OFFSET([1]NKC!$D$10,H4528,0):'[1]NKC'!$D$5007,0)+H4528),IF(TYPE(MATCH($C$8,OFFSET([1]NKC!$E$10,H4528,0):'[1]NKC'!$E$5007,0)+H4528)=16,"",MATCH($C$8,OFFSET([1]NKC!$E$10,H4528,0):'[1]NKC'!$E$5007,0)+H4528))</f>
        <v/>
      </c>
    </row>
    <row r="4530" spans="1:8" s="52" customFormat="1" ht="14.25" hidden="1">
      <c r="A4530" s="45" t="str">
        <f ca="1">IF($H4530="","",INDEX([1]NKC!$A$10:$A$5007,$H4530))</f>
        <v/>
      </c>
      <c r="B4530" s="46" t="str">
        <f ca="1">IF($H4530="","",INDEX([1]NKC!$B$10:$B$5007,$H4530))</f>
        <v/>
      </c>
      <c r="C4530" s="47" t="str">
        <f ca="1">IF($H4530="","",INDEX([1]NKC!$C$10:$C$5007,$H4530))</f>
        <v/>
      </c>
      <c r="D4530" s="48" t="str">
        <f ca="1">IF(IF($H4530="","",INDEX([1]NKC!$D$10:$D$5007,$H4530))=$C$8,IF($H4530="","",INDEX([1]NKC!$E$10:$E$5007,$H4530)),IF($H4530="","",INDEX([1]NKC!$D$10:$D$5007,$H4530)))</f>
        <v/>
      </c>
      <c r="E4530" s="49" t="str">
        <f ca="1">IF(IF($H4530="","",INDEX([1]NKC!$E$10:$E$5007,$H4530))=$C$8,"",IF($H4530="","",INDEX([1]NKC!$F$10:$F$5007,$H4530)))</f>
        <v/>
      </c>
      <c r="F4530" s="55" t="str">
        <f ca="1">IF(IF($H4530="","",INDEX([1]NKC!$D$10:$D$5007,$H4530))=$C$8,"",IF($H4530="","",INDEX([1]NKC!$F$10:$F$5007,$H4530)))</f>
        <v/>
      </c>
      <c r="G4530" s="50">
        <f ca="1">IF(SUM(E4530:F4530)=0,0,$G$11+SUM(E$12:$E4530)-SUM(F$12:$F4530))</f>
        <v>0</v>
      </c>
      <c r="H4530" s="51" t="str">
        <f ca="1">IF(IF(TYPE(MATCH($C$8,OFFSET([1]NKC!$D$10,H4529,0):'[1]NKC'!$D$5007,0)+H4529)=16,"",MATCH($C$8,OFFSET([1]NKC!$D$10,H4529,0):'[1]NKC'!$D$5007,0)+H4529)&lt;IF(TYPE(MATCH($C$8,OFFSET([1]NKC!$E$10,H4529,0):'[1]NKC'!$E$5007,0)+H4529)=16,"",MATCH($C$8,OFFSET([1]NKC!$E$10,H4529,0):'[1]NKC'!$E$5007,0)+H4529),IF(TYPE(MATCH($C$8,OFFSET([1]NKC!$D$10,H4529,0):'[1]NKC'!$D$5007,0)+H4529)=16,"",MATCH($C$8,OFFSET([1]NKC!$D$10,H4529,0):'[1]NKC'!$D$5007,0)+H4529),IF(TYPE(MATCH($C$8,OFFSET([1]NKC!$E$10,H4529,0):'[1]NKC'!$E$5007,0)+H4529)=16,"",MATCH($C$8,OFFSET([1]NKC!$E$10,H4529,0):'[1]NKC'!$E$5007,0)+H4529))</f>
        <v/>
      </c>
    </row>
    <row r="4531" spans="1:8" s="52" customFormat="1" ht="14.25" hidden="1">
      <c r="A4531" s="45" t="str">
        <f ca="1">IF($H4531="","",INDEX([1]NKC!$A$10:$A$5007,$H4531))</f>
        <v/>
      </c>
      <c r="B4531" s="46" t="str">
        <f ca="1">IF($H4531="","",INDEX([1]NKC!$B$10:$B$5007,$H4531))</f>
        <v/>
      </c>
      <c r="C4531" s="47" t="str">
        <f ca="1">IF($H4531="","",INDEX([1]NKC!$C$10:$C$5007,$H4531))</f>
        <v/>
      </c>
      <c r="D4531" s="48" t="str">
        <f ca="1">IF(IF($H4531="","",INDEX([1]NKC!$D$10:$D$5007,$H4531))=$C$8,IF($H4531="","",INDEX([1]NKC!$E$10:$E$5007,$H4531)),IF($H4531="","",INDEX([1]NKC!$D$10:$D$5007,$H4531)))</f>
        <v/>
      </c>
      <c r="E4531" s="49" t="str">
        <f ca="1">IF(IF($H4531="","",INDEX([1]NKC!$E$10:$E$5007,$H4531))=$C$8,"",IF($H4531="","",INDEX([1]NKC!$F$10:$F$5007,$H4531)))</f>
        <v/>
      </c>
      <c r="F4531" s="55" t="str">
        <f ca="1">IF(IF($H4531="","",INDEX([1]NKC!$D$10:$D$5007,$H4531))=$C$8,"",IF($H4531="","",INDEX([1]NKC!$F$10:$F$5007,$H4531)))</f>
        <v/>
      </c>
      <c r="G4531" s="50">
        <f ca="1">IF(SUM(E4531:F4531)=0,0,$G$11+SUM(E$12:$E4531)-SUM(F$12:$F4531))</f>
        <v>0</v>
      </c>
      <c r="H4531" s="51" t="str">
        <f ca="1">IF(IF(TYPE(MATCH($C$8,OFFSET([1]NKC!$D$10,H4530,0):'[1]NKC'!$D$5007,0)+H4530)=16,"",MATCH($C$8,OFFSET([1]NKC!$D$10,H4530,0):'[1]NKC'!$D$5007,0)+H4530)&lt;IF(TYPE(MATCH($C$8,OFFSET([1]NKC!$E$10,H4530,0):'[1]NKC'!$E$5007,0)+H4530)=16,"",MATCH($C$8,OFFSET([1]NKC!$E$10,H4530,0):'[1]NKC'!$E$5007,0)+H4530),IF(TYPE(MATCH($C$8,OFFSET([1]NKC!$D$10,H4530,0):'[1]NKC'!$D$5007,0)+H4530)=16,"",MATCH($C$8,OFFSET([1]NKC!$D$10,H4530,0):'[1]NKC'!$D$5007,0)+H4530),IF(TYPE(MATCH($C$8,OFFSET([1]NKC!$E$10,H4530,0):'[1]NKC'!$E$5007,0)+H4530)=16,"",MATCH($C$8,OFFSET([1]NKC!$E$10,H4530,0):'[1]NKC'!$E$5007,0)+H4530))</f>
        <v/>
      </c>
    </row>
    <row r="4532" spans="1:8" s="52" customFormat="1" ht="14.25" hidden="1">
      <c r="A4532" s="45" t="str">
        <f ca="1">IF($H4532="","",INDEX([1]NKC!$A$10:$A$5007,$H4532))</f>
        <v/>
      </c>
      <c r="B4532" s="46" t="str">
        <f ca="1">IF($H4532="","",INDEX([1]NKC!$B$10:$B$5007,$H4532))</f>
        <v/>
      </c>
      <c r="C4532" s="47" t="str">
        <f ca="1">IF($H4532="","",INDEX([1]NKC!$C$10:$C$5007,$H4532))</f>
        <v/>
      </c>
      <c r="D4532" s="48" t="str">
        <f ca="1">IF(IF($H4532="","",INDEX([1]NKC!$D$10:$D$5007,$H4532))=$C$8,IF($H4532="","",INDEX([1]NKC!$E$10:$E$5007,$H4532)),IF($H4532="","",INDEX([1]NKC!$D$10:$D$5007,$H4532)))</f>
        <v/>
      </c>
      <c r="E4532" s="49" t="str">
        <f ca="1">IF(IF($H4532="","",INDEX([1]NKC!$E$10:$E$5007,$H4532))=$C$8,"",IF($H4532="","",INDEX([1]NKC!$F$10:$F$5007,$H4532)))</f>
        <v/>
      </c>
      <c r="F4532" s="55" t="str">
        <f ca="1">IF(IF($H4532="","",INDEX([1]NKC!$D$10:$D$5007,$H4532))=$C$8,"",IF($H4532="","",INDEX([1]NKC!$F$10:$F$5007,$H4532)))</f>
        <v/>
      </c>
      <c r="G4532" s="50">
        <f ca="1">IF(SUM(E4532:F4532)=0,0,$G$11+SUM(E$12:$E4532)-SUM(F$12:$F4532))</f>
        <v>0</v>
      </c>
      <c r="H4532" s="51" t="str">
        <f ca="1">IF(IF(TYPE(MATCH($C$8,OFFSET([1]NKC!$D$10,H4531,0):'[1]NKC'!$D$5007,0)+H4531)=16,"",MATCH($C$8,OFFSET([1]NKC!$D$10,H4531,0):'[1]NKC'!$D$5007,0)+H4531)&lt;IF(TYPE(MATCH($C$8,OFFSET([1]NKC!$E$10,H4531,0):'[1]NKC'!$E$5007,0)+H4531)=16,"",MATCH($C$8,OFFSET([1]NKC!$E$10,H4531,0):'[1]NKC'!$E$5007,0)+H4531),IF(TYPE(MATCH($C$8,OFFSET([1]NKC!$D$10,H4531,0):'[1]NKC'!$D$5007,0)+H4531)=16,"",MATCH($C$8,OFFSET([1]NKC!$D$10,H4531,0):'[1]NKC'!$D$5007,0)+H4531),IF(TYPE(MATCH($C$8,OFFSET([1]NKC!$E$10,H4531,0):'[1]NKC'!$E$5007,0)+H4531)=16,"",MATCH($C$8,OFFSET([1]NKC!$E$10,H4531,0):'[1]NKC'!$E$5007,0)+H4531))</f>
        <v/>
      </c>
    </row>
    <row r="4533" spans="1:8" s="52" customFormat="1" ht="14.25" hidden="1">
      <c r="A4533" s="45" t="str">
        <f ca="1">IF($H4533="","",INDEX([1]NKC!$A$10:$A$5007,$H4533))</f>
        <v/>
      </c>
      <c r="B4533" s="46" t="str">
        <f ca="1">IF($H4533="","",INDEX([1]NKC!$B$10:$B$5007,$H4533))</f>
        <v/>
      </c>
      <c r="C4533" s="47" t="str">
        <f ca="1">IF($H4533="","",INDEX([1]NKC!$C$10:$C$5007,$H4533))</f>
        <v/>
      </c>
      <c r="D4533" s="48" t="str">
        <f ca="1">IF(IF($H4533="","",INDEX([1]NKC!$D$10:$D$5007,$H4533))=$C$8,IF($H4533="","",INDEX([1]NKC!$E$10:$E$5007,$H4533)),IF($H4533="","",INDEX([1]NKC!$D$10:$D$5007,$H4533)))</f>
        <v/>
      </c>
      <c r="E4533" s="49" t="str">
        <f ca="1">IF(IF($H4533="","",INDEX([1]NKC!$E$10:$E$5007,$H4533))=$C$8,"",IF($H4533="","",INDEX([1]NKC!$F$10:$F$5007,$H4533)))</f>
        <v/>
      </c>
      <c r="F4533" s="55" t="str">
        <f ca="1">IF(IF($H4533="","",INDEX([1]NKC!$D$10:$D$5007,$H4533))=$C$8,"",IF($H4533="","",INDEX([1]NKC!$F$10:$F$5007,$H4533)))</f>
        <v/>
      </c>
      <c r="G4533" s="50">
        <f ca="1">IF(SUM(E4533:F4533)=0,0,$G$11+SUM(E$12:$E4533)-SUM(F$12:$F4533))</f>
        <v>0</v>
      </c>
      <c r="H4533" s="51" t="str">
        <f ca="1">IF(IF(TYPE(MATCH($C$8,OFFSET([1]NKC!$D$10,H4532,0):'[1]NKC'!$D$5007,0)+H4532)=16,"",MATCH($C$8,OFFSET([1]NKC!$D$10,H4532,0):'[1]NKC'!$D$5007,0)+H4532)&lt;IF(TYPE(MATCH($C$8,OFFSET([1]NKC!$E$10,H4532,0):'[1]NKC'!$E$5007,0)+H4532)=16,"",MATCH($C$8,OFFSET([1]NKC!$E$10,H4532,0):'[1]NKC'!$E$5007,0)+H4532),IF(TYPE(MATCH($C$8,OFFSET([1]NKC!$D$10,H4532,0):'[1]NKC'!$D$5007,0)+H4532)=16,"",MATCH($C$8,OFFSET([1]NKC!$D$10,H4532,0):'[1]NKC'!$D$5007,0)+H4532),IF(TYPE(MATCH($C$8,OFFSET([1]NKC!$E$10,H4532,0):'[1]NKC'!$E$5007,0)+H4532)=16,"",MATCH($C$8,OFFSET([1]NKC!$E$10,H4532,0):'[1]NKC'!$E$5007,0)+H4532))</f>
        <v/>
      </c>
    </row>
    <row r="4534" spans="1:8" s="52" customFormat="1" ht="14.25" hidden="1">
      <c r="A4534" s="45" t="str">
        <f ca="1">IF($H4534="","",INDEX([1]NKC!$A$10:$A$5007,$H4534))</f>
        <v/>
      </c>
      <c r="B4534" s="46" t="str">
        <f ca="1">IF($H4534="","",INDEX([1]NKC!$B$10:$B$5007,$H4534))</f>
        <v/>
      </c>
      <c r="C4534" s="47" t="str">
        <f ca="1">IF($H4534="","",INDEX([1]NKC!$C$10:$C$5007,$H4534))</f>
        <v/>
      </c>
      <c r="D4534" s="48" t="str">
        <f ca="1">IF(IF($H4534="","",INDEX([1]NKC!$D$10:$D$5007,$H4534))=$C$8,IF($H4534="","",INDEX([1]NKC!$E$10:$E$5007,$H4534)),IF($H4534="","",INDEX([1]NKC!$D$10:$D$5007,$H4534)))</f>
        <v/>
      </c>
      <c r="E4534" s="49" t="str">
        <f ca="1">IF(IF($H4534="","",INDEX([1]NKC!$E$10:$E$5007,$H4534))=$C$8,"",IF($H4534="","",INDEX([1]NKC!$F$10:$F$5007,$H4534)))</f>
        <v/>
      </c>
      <c r="F4534" s="55" t="str">
        <f ca="1">IF(IF($H4534="","",INDEX([1]NKC!$D$10:$D$5007,$H4534))=$C$8,"",IF($H4534="","",INDEX([1]NKC!$F$10:$F$5007,$H4534)))</f>
        <v/>
      </c>
      <c r="G4534" s="50">
        <f ca="1">IF(SUM(E4534:F4534)=0,0,$G$11+SUM(E$12:$E4534)-SUM(F$12:$F4534))</f>
        <v>0</v>
      </c>
      <c r="H4534" s="51" t="str">
        <f ca="1">IF(IF(TYPE(MATCH($C$8,OFFSET([1]NKC!$D$10,H4533,0):'[1]NKC'!$D$5007,0)+H4533)=16,"",MATCH($C$8,OFFSET([1]NKC!$D$10,H4533,0):'[1]NKC'!$D$5007,0)+H4533)&lt;IF(TYPE(MATCH($C$8,OFFSET([1]NKC!$E$10,H4533,0):'[1]NKC'!$E$5007,0)+H4533)=16,"",MATCH($C$8,OFFSET([1]NKC!$E$10,H4533,0):'[1]NKC'!$E$5007,0)+H4533),IF(TYPE(MATCH($C$8,OFFSET([1]NKC!$D$10,H4533,0):'[1]NKC'!$D$5007,0)+H4533)=16,"",MATCH($C$8,OFFSET([1]NKC!$D$10,H4533,0):'[1]NKC'!$D$5007,0)+H4533),IF(TYPE(MATCH($C$8,OFFSET([1]NKC!$E$10,H4533,0):'[1]NKC'!$E$5007,0)+H4533)=16,"",MATCH($C$8,OFFSET([1]NKC!$E$10,H4533,0):'[1]NKC'!$E$5007,0)+H4533))</f>
        <v/>
      </c>
    </row>
    <row r="4535" spans="1:8" s="52" customFormat="1" ht="14.25" hidden="1">
      <c r="A4535" s="45" t="str">
        <f ca="1">IF($H4535="","",INDEX([1]NKC!$A$10:$A$5007,$H4535))</f>
        <v/>
      </c>
      <c r="B4535" s="46" t="str">
        <f ca="1">IF($H4535="","",INDEX([1]NKC!$B$10:$B$5007,$H4535))</f>
        <v/>
      </c>
      <c r="C4535" s="47" t="str">
        <f ca="1">IF($H4535="","",INDEX([1]NKC!$C$10:$C$5007,$H4535))</f>
        <v/>
      </c>
      <c r="D4535" s="48" t="str">
        <f ca="1">IF(IF($H4535="","",INDEX([1]NKC!$D$10:$D$5007,$H4535))=$C$8,IF($H4535="","",INDEX([1]NKC!$E$10:$E$5007,$H4535)),IF($H4535="","",INDEX([1]NKC!$D$10:$D$5007,$H4535)))</f>
        <v/>
      </c>
      <c r="E4535" s="49" t="str">
        <f ca="1">IF(IF($H4535="","",INDEX([1]NKC!$E$10:$E$5007,$H4535))=$C$8,"",IF($H4535="","",INDEX([1]NKC!$F$10:$F$5007,$H4535)))</f>
        <v/>
      </c>
      <c r="F4535" s="55" t="str">
        <f ca="1">IF(IF($H4535="","",INDEX([1]NKC!$D$10:$D$5007,$H4535))=$C$8,"",IF($H4535="","",INDEX([1]NKC!$F$10:$F$5007,$H4535)))</f>
        <v/>
      </c>
      <c r="G4535" s="50">
        <f ca="1">IF(SUM(E4535:F4535)=0,0,$G$11+SUM(E$12:$E4535)-SUM(F$12:$F4535))</f>
        <v>0</v>
      </c>
      <c r="H4535" s="51" t="str">
        <f ca="1">IF(IF(TYPE(MATCH($C$8,OFFSET([1]NKC!$D$10,H4534,0):'[1]NKC'!$D$5007,0)+H4534)=16,"",MATCH($C$8,OFFSET([1]NKC!$D$10,H4534,0):'[1]NKC'!$D$5007,0)+H4534)&lt;IF(TYPE(MATCH($C$8,OFFSET([1]NKC!$E$10,H4534,0):'[1]NKC'!$E$5007,0)+H4534)=16,"",MATCH($C$8,OFFSET([1]NKC!$E$10,H4534,0):'[1]NKC'!$E$5007,0)+H4534),IF(TYPE(MATCH($C$8,OFFSET([1]NKC!$D$10,H4534,0):'[1]NKC'!$D$5007,0)+H4534)=16,"",MATCH($C$8,OFFSET([1]NKC!$D$10,H4534,0):'[1]NKC'!$D$5007,0)+H4534),IF(TYPE(MATCH($C$8,OFFSET([1]NKC!$E$10,H4534,0):'[1]NKC'!$E$5007,0)+H4534)=16,"",MATCH($C$8,OFFSET([1]NKC!$E$10,H4534,0):'[1]NKC'!$E$5007,0)+H4534))</f>
        <v/>
      </c>
    </row>
    <row r="4536" spans="1:8" s="52" customFormat="1" ht="14.25" hidden="1">
      <c r="A4536" s="45" t="str">
        <f ca="1">IF($H4536="","",INDEX([1]NKC!$A$10:$A$5007,$H4536))</f>
        <v/>
      </c>
      <c r="B4536" s="46" t="str">
        <f ca="1">IF($H4536="","",INDEX([1]NKC!$B$10:$B$5007,$H4536))</f>
        <v/>
      </c>
      <c r="C4536" s="47" t="str">
        <f ca="1">IF($H4536="","",INDEX([1]NKC!$C$10:$C$5007,$H4536))</f>
        <v/>
      </c>
      <c r="D4536" s="48" t="str">
        <f ca="1">IF(IF($H4536="","",INDEX([1]NKC!$D$10:$D$5007,$H4536))=$C$8,IF($H4536="","",INDEX([1]NKC!$E$10:$E$5007,$H4536)),IF($H4536="","",INDEX([1]NKC!$D$10:$D$5007,$H4536)))</f>
        <v/>
      </c>
      <c r="E4536" s="49" t="str">
        <f ca="1">IF(IF($H4536="","",INDEX([1]NKC!$E$10:$E$5007,$H4536))=$C$8,"",IF($H4536="","",INDEX([1]NKC!$F$10:$F$5007,$H4536)))</f>
        <v/>
      </c>
      <c r="F4536" s="55" t="str">
        <f ca="1">IF(IF($H4536="","",INDEX([1]NKC!$D$10:$D$5007,$H4536))=$C$8,"",IF($H4536="","",INDEX([1]NKC!$F$10:$F$5007,$H4536)))</f>
        <v/>
      </c>
      <c r="G4536" s="50">
        <f ca="1">IF(SUM(E4536:F4536)=0,0,$G$11+SUM(E$12:$E4536)-SUM(F$12:$F4536))</f>
        <v>0</v>
      </c>
      <c r="H4536" s="51" t="str">
        <f ca="1">IF(IF(TYPE(MATCH($C$8,OFFSET([1]NKC!$D$10,H4535,0):'[1]NKC'!$D$5007,0)+H4535)=16,"",MATCH($C$8,OFFSET([1]NKC!$D$10,H4535,0):'[1]NKC'!$D$5007,0)+H4535)&lt;IF(TYPE(MATCH($C$8,OFFSET([1]NKC!$E$10,H4535,0):'[1]NKC'!$E$5007,0)+H4535)=16,"",MATCH($C$8,OFFSET([1]NKC!$E$10,H4535,0):'[1]NKC'!$E$5007,0)+H4535),IF(TYPE(MATCH($C$8,OFFSET([1]NKC!$D$10,H4535,0):'[1]NKC'!$D$5007,0)+H4535)=16,"",MATCH($C$8,OFFSET([1]NKC!$D$10,H4535,0):'[1]NKC'!$D$5007,0)+H4535),IF(TYPE(MATCH($C$8,OFFSET([1]NKC!$E$10,H4535,0):'[1]NKC'!$E$5007,0)+H4535)=16,"",MATCH($C$8,OFFSET([1]NKC!$E$10,H4535,0):'[1]NKC'!$E$5007,0)+H4535))</f>
        <v/>
      </c>
    </row>
    <row r="4537" spans="1:8" s="52" customFormat="1" ht="14.25" hidden="1">
      <c r="A4537" s="45" t="str">
        <f ca="1">IF($H4537="","",INDEX([1]NKC!$A$10:$A$5007,$H4537))</f>
        <v/>
      </c>
      <c r="B4537" s="46" t="str">
        <f ca="1">IF($H4537="","",INDEX([1]NKC!$B$10:$B$5007,$H4537))</f>
        <v/>
      </c>
      <c r="C4537" s="47" t="str">
        <f ca="1">IF($H4537="","",INDEX([1]NKC!$C$10:$C$5007,$H4537))</f>
        <v/>
      </c>
      <c r="D4537" s="48" t="str">
        <f ca="1">IF(IF($H4537="","",INDEX([1]NKC!$D$10:$D$5007,$H4537))=$C$8,IF($H4537="","",INDEX([1]NKC!$E$10:$E$5007,$H4537)),IF($H4537="","",INDEX([1]NKC!$D$10:$D$5007,$H4537)))</f>
        <v/>
      </c>
      <c r="E4537" s="49" t="str">
        <f ca="1">IF(IF($H4537="","",INDEX([1]NKC!$E$10:$E$5007,$H4537))=$C$8,"",IF($H4537="","",INDEX([1]NKC!$F$10:$F$5007,$H4537)))</f>
        <v/>
      </c>
      <c r="F4537" s="55" t="str">
        <f ca="1">IF(IF($H4537="","",INDEX([1]NKC!$D$10:$D$5007,$H4537))=$C$8,"",IF($H4537="","",INDEX([1]NKC!$F$10:$F$5007,$H4537)))</f>
        <v/>
      </c>
      <c r="G4537" s="50">
        <f ca="1">IF(SUM(E4537:F4537)=0,0,$G$11+SUM(E$12:$E4537)-SUM(F$12:$F4537))</f>
        <v>0</v>
      </c>
      <c r="H4537" s="51" t="str">
        <f ca="1">IF(IF(TYPE(MATCH($C$8,OFFSET([1]NKC!$D$10,H4536,0):'[1]NKC'!$D$5007,0)+H4536)=16,"",MATCH($C$8,OFFSET([1]NKC!$D$10,H4536,0):'[1]NKC'!$D$5007,0)+H4536)&lt;IF(TYPE(MATCH($C$8,OFFSET([1]NKC!$E$10,H4536,0):'[1]NKC'!$E$5007,0)+H4536)=16,"",MATCH($C$8,OFFSET([1]NKC!$E$10,H4536,0):'[1]NKC'!$E$5007,0)+H4536),IF(TYPE(MATCH($C$8,OFFSET([1]NKC!$D$10,H4536,0):'[1]NKC'!$D$5007,0)+H4536)=16,"",MATCH($C$8,OFFSET([1]NKC!$D$10,H4536,0):'[1]NKC'!$D$5007,0)+H4536),IF(TYPE(MATCH($C$8,OFFSET([1]NKC!$E$10,H4536,0):'[1]NKC'!$E$5007,0)+H4536)=16,"",MATCH($C$8,OFFSET([1]NKC!$E$10,H4536,0):'[1]NKC'!$E$5007,0)+H4536))</f>
        <v/>
      </c>
    </row>
    <row r="4538" spans="1:8" s="52" customFormat="1" ht="14.25" hidden="1">
      <c r="A4538" s="45" t="str">
        <f ca="1">IF($H4538="","",INDEX([1]NKC!$A$10:$A$5007,$H4538))</f>
        <v/>
      </c>
      <c r="B4538" s="46" t="str">
        <f ca="1">IF($H4538="","",INDEX([1]NKC!$B$10:$B$5007,$H4538))</f>
        <v/>
      </c>
      <c r="C4538" s="47" t="str">
        <f ca="1">IF($H4538="","",INDEX([1]NKC!$C$10:$C$5007,$H4538))</f>
        <v/>
      </c>
      <c r="D4538" s="48" t="str">
        <f ca="1">IF(IF($H4538="","",INDEX([1]NKC!$D$10:$D$5007,$H4538))=$C$8,IF($H4538="","",INDEX([1]NKC!$E$10:$E$5007,$H4538)),IF($H4538="","",INDEX([1]NKC!$D$10:$D$5007,$H4538)))</f>
        <v/>
      </c>
      <c r="E4538" s="49" t="str">
        <f ca="1">IF(IF($H4538="","",INDEX([1]NKC!$E$10:$E$5007,$H4538))=$C$8,"",IF($H4538="","",INDEX([1]NKC!$F$10:$F$5007,$H4538)))</f>
        <v/>
      </c>
      <c r="F4538" s="55" t="str">
        <f ca="1">IF(IF($H4538="","",INDEX([1]NKC!$D$10:$D$5007,$H4538))=$C$8,"",IF($H4538="","",INDEX([1]NKC!$F$10:$F$5007,$H4538)))</f>
        <v/>
      </c>
      <c r="G4538" s="50">
        <f ca="1">IF(SUM(E4538:F4538)=0,0,$G$11+SUM(E$12:$E4538)-SUM(F$12:$F4538))</f>
        <v>0</v>
      </c>
      <c r="H4538" s="51" t="str">
        <f ca="1">IF(IF(TYPE(MATCH($C$8,OFFSET([1]NKC!$D$10,H4537,0):'[1]NKC'!$D$5007,0)+H4537)=16,"",MATCH($C$8,OFFSET([1]NKC!$D$10,H4537,0):'[1]NKC'!$D$5007,0)+H4537)&lt;IF(TYPE(MATCH($C$8,OFFSET([1]NKC!$E$10,H4537,0):'[1]NKC'!$E$5007,0)+H4537)=16,"",MATCH($C$8,OFFSET([1]NKC!$E$10,H4537,0):'[1]NKC'!$E$5007,0)+H4537),IF(TYPE(MATCH($C$8,OFFSET([1]NKC!$D$10,H4537,0):'[1]NKC'!$D$5007,0)+H4537)=16,"",MATCH($C$8,OFFSET([1]NKC!$D$10,H4537,0):'[1]NKC'!$D$5007,0)+H4537),IF(TYPE(MATCH($C$8,OFFSET([1]NKC!$E$10,H4537,0):'[1]NKC'!$E$5007,0)+H4537)=16,"",MATCH($C$8,OFFSET([1]NKC!$E$10,H4537,0):'[1]NKC'!$E$5007,0)+H4537))</f>
        <v/>
      </c>
    </row>
    <row r="4539" spans="1:8" s="52" customFormat="1" ht="14.25" hidden="1">
      <c r="A4539" s="45" t="str">
        <f ca="1">IF($H4539="","",INDEX([1]NKC!$A$10:$A$5007,$H4539))</f>
        <v/>
      </c>
      <c r="B4539" s="46" t="str">
        <f ca="1">IF($H4539="","",INDEX([1]NKC!$B$10:$B$5007,$H4539))</f>
        <v/>
      </c>
      <c r="C4539" s="47" t="str">
        <f ca="1">IF($H4539="","",INDEX([1]NKC!$C$10:$C$5007,$H4539))</f>
        <v/>
      </c>
      <c r="D4539" s="48" t="str">
        <f ca="1">IF(IF($H4539="","",INDEX([1]NKC!$D$10:$D$5007,$H4539))=$C$8,IF($H4539="","",INDEX([1]NKC!$E$10:$E$5007,$H4539)),IF($H4539="","",INDEX([1]NKC!$D$10:$D$5007,$H4539)))</f>
        <v/>
      </c>
      <c r="E4539" s="49" t="str">
        <f ca="1">IF(IF($H4539="","",INDEX([1]NKC!$E$10:$E$5007,$H4539))=$C$8,"",IF($H4539="","",INDEX([1]NKC!$F$10:$F$5007,$H4539)))</f>
        <v/>
      </c>
      <c r="F4539" s="55" t="str">
        <f ca="1">IF(IF($H4539="","",INDEX([1]NKC!$D$10:$D$5007,$H4539))=$C$8,"",IF($H4539="","",INDEX([1]NKC!$F$10:$F$5007,$H4539)))</f>
        <v/>
      </c>
      <c r="G4539" s="50">
        <f ca="1">IF(SUM(E4539:F4539)=0,0,$G$11+SUM(E$12:$E4539)-SUM(F$12:$F4539))</f>
        <v>0</v>
      </c>
      <c r="H4539" s="51" t="str">
        <f ca="1">IF(IF(TYPE(MATCH($C$8,OFFSET([1]NKC!$D$10,H4538,0):'[1]NKC'!$D$5007,0)+H4538)=16,"",MATCH($C$8,OFFSET([1]NKC!$D$10,H4538,0):'[1]NKC'!$D$5007,0)+H4538)&lt;IF(TYPE(MATCH($C$8,OFFSET([1]NKC!$E$10,H4538,0):'[1]NKC'!$E$5007,0)+H4538)=16,"",MATCH($C$8,OFFSET([1]NKC!$E$10,H4538,0):'[1]NKC'!$E$5007,0)+H4538),IF(TYPE(MATCH($C$8,OFFSET([1]NKC!$D$10,H4538,0):'[1]NKC'!$D$5007,0)+H4538)=16,"",MATCH($C$8,OFFSET([1]NKC!$D$10,H4538,0):'[1]NKC'!$D$5007,0)+H4538),IF(TYPE(MATCH($C$8,OFFSET([1]NKC!$E$10,H4538,0):'[1]NKC'!$E$5007,0)+H4538)=16,"",MATCH($C$8,OFFSET([1]NKC!$E$10,H4538,0):'[1]NKC'!$E$5007,0)+H4538))</f>
        <v/>
      </c>
    </row>
    <row r="4540" spans="1:8" s="52" customFormat="1" ht="14.25" hidden="1">
      <c r="A4540" s="45" t="str">
        <f ca="1">IF($H4540="","",INDEX([1]NKC!$A$10:$A$5007,$H4540))</f>
        <v/>
      </c>
      <c r="B4540" s="46" t="str">
        <f ca="1">IF($H4540="","",INDEX([1]NKC!$B$10:$B$5007,$H4540))</f>
        <v/>
      </c>
      <c r="C4540" s="47" t="str">
        <f ca="1">IF($H4540="","",INDEX([1]NKC!$C$10:$C$5007,$H4540))</f>
        <v/>
      </c>
      <c r="D4540" s="48" t="str">
        <f ca="1">IF(IF($H4540="","",INDEX([1]NKC!$D$10:$D$5007,$H4540))=$C$8,IF($H4540="","",INDEX([1]NKC!$E$10:$E$5007,$H4540)),IF($H4540="","",INDEX([1]NKC!$D$10:$D$5007,$H4540)))</f>
        <v/>
      </c>
      <c r="E4540" s="49" t="str">
        <f ca="1">IF(IF($H4540="","",INDEX([1]NKC!$E$10:$E$5007,$H4540))=$C$8,"",IF($H4540="","",INDEX([1]NKC!$F$10:$F$5007,$H4540)))</f>
        <v/>
      </c>
      <c r="F4540" s="55" t="str">
        <f ca="1">IF(IF($H4540="","",INDEX([1]NKC!$D$10:$D$5007,$H4540))=$C$8,"",IF($H4540="","",INDEX([1]NKC!$F$10:$F$5007,$H4540)))</f>
        <v/>
      </c>
      <c r="G4540" s="50">
        <f ca="1">IF(SUM(E4540:F4540)=0,0,$G$11+SUM(E$12:$E4540)-SUM(F$12:$F4540))</f>
        <v>0</v>
      </c>
      <c r="H4540" s="51" t="str">
        <f ca="1">IF(IF(TYPE(MATCH($C$8,OFFSET([1]NKC!$D$10,H4539,0):'[1]NKC'!$D$5007,0)+H4539)=16,"",MATCH($C$8,OFFSET([1]NKC!$D$10,H4539,0):'[1]NKC'!$D$5007,0)+H4539)&lt;IF(TYPE(MATCH($C$8,OFFSET([1]NKC!$E$10,H4539,0):'[1]NKC'!$E$5007,0)+H4539)=16,"",MATCH($C$8,OFFSET([1]NKC!$E$10,H4539,0):'[1]NKC'!$E$5007,0)+H4539),IF(TYPE(MATCH($C$8,OFFSET([1]NKC!$D$10,H4539,0):'[1]NKC'!$D$5007,0)+H4539)=16,"",MATCH($C$8,OFFSET([1]NKC!$D$10,H4539,0):'[1]NKC'!$D$5007,0)+H4539),IF(TYPE(MATCH($C$8,OFFSET([1]NKC!$E$10,H4539,0):'[1]NKC'!$E$5007,0)+H4539)=16,"",MATCH($C$8,OFFSET([1]NKC!$E$10,H4539,0):'[1]NKC'!$E$5007,0)+H4539))</f>
        <v/>
      </c>
    </row>
    <row r="4541" spans="1:8" s="52" customFormat="1" ht="14.25" hidden="1">
      <c r="A4541" s="45" t="str">
        <f ca="1">IF($H4541="","",INDEX([1]NKC!$A$10:$A$5007,$H4541))</f>
        <v/>
      </c>
      <c r="B4541" s="46" t="str">
        <f ca="1">IF($H4541="","",INDEX([1]NKC!$B$10:$B$5007,$H4541))</f>
        <v/>
      </c>
      <c r="C4541" s="47" t="str">
        <f ca="1">IF($H4541="","",INDEX([1]NKC!$C$10:$C$5007,$H4541))</f>
        <v/>
      </c>
      <c r="D4541" s="48" t="str">
        <f ca="1">IF(IF($H4541="","",INDEX([1]NKC!$D$10:$D$5007,$H4541))=$C$8,IF($H4541="","",INDEX([1]NKC!$E$10:$E$5007,$H4541)),IF($H4541="","",INDEX([1]NKC!$D$10:$D$5007,$H4541)))</f>
        <v/>
      </c>
      <c r="E4541" s="49" t="str">
        <f ca="1">IF(IF($H4541="","",INDEX([1]NKC!$E$10:$E$5007,$H4541))=$C$8,"",IF($H4541="","",INDEX([1]NKC!$F$10:$F$5007,$H4541)))</f>
        <v/>
      </c>
      <c r="F4541" s="55" t="str">
        <f ca="1">IF(IF($H4541="","",INDEX([1]NKC!$D$10:$D$5007,$H4541))=$C$8,"",IF($H4541="","",INDEX([1]NKC!$F$10:$F$5007,$H4541)))</f>
        <v/>
      </c>
      <c r="G4541" s="50">
        <f ca="1">IF(SUM(E4541:F4541)=0,0,$G$11+SUM(E$12:$E4541)-SUM(F$12:$F4541))</f>
        <v>0</v>
      </c>
      <c r="H4541" s="51" t="str">
        <f ca="1">IF(IF(TYPE(MATCH($C$8,OFFSET([1]NKC!$D$10,H4540,0):'[1]NKC'!$D$5007,0)+H4540)=16,"",MATCH($C$8,OFFSET([1]NKC!$D$10,H4540,0):'[1]NKC'!$D$5007,0)+H4540)&lt;IF(TYPE(MATCH($C$8,OFFSET([1]NKC!$E$10,H4540,0):'[1]NKC'!$E$5007,0)+H4540)=16,"",MATCH($C$8,OFFSET([1]NKC!$E$10,H4540,0):'[1]NKC'!$E$5007,0)+H4540),IF(TYPE(MATCH($C$8,OFFSET([1]NKC!$D$10,H4540,0):'[1]NKC'!$D$5007,0)+H4540)=16,"",MATCH($C$8,OFFSET([1]NKC!$D$10,H4540,0):'[1]NKC'!$D$5007,0)+H4540),IF(TYPE(MATCH($C$8,OFFSET([1]NKC!$E$10,H4540,0):'[1]NKC'!$E$5007,0)+H4540)=16,"",MATCH($C$8,OFFSET([1]NKC!$E$10,H4540,0):'[1]NKC'!$E$5007,0)+H4540))</f>
        <v/>
      </c>
    </row>
    <row r="4542" spans="1:8" s="52" customFormat="1" ht="14.25" hidden="1">
      <c r="A4542" s="45" t="str">
        <f ca="1">IF($H4542="","",INDEX([1]NKC!$A$10:$A$5007,$H4542))</f>
        <v/>
      </c>
      <c r="B4542" s="46" t="str">
        <f ca="1">IF($H4542="","",INDEX([1]NKC!$B$10:$B$5007,$H4542))</f>
        <v/>
      </c>
      <c r="C4542" s="47" t="str">
        <f ca="1">IF($H4542="","",INDEX([1]NKC!$C$10:$C$5007,$H4542))</f>
        <v/>
      </c>
      <c r="D4542" s="48" t="str">
        <f ca="1">IF(IF($H4542="","",INDEX([1]NKC!$D$10:$D$5007,$H4542))=$C$8,IF($H4542="","",INDEX([1]NKC!$E$10:$E$5007,$H4542)),IF($H4542="","",INDEX([1]NKC!$D$10:$D$5007,$H4542)))</f>
        <v/>
      </c>
      <c r="E4542" s="49" t="str">
        <f ca="1">IF(IF($H4542="","",INDEX([1]NKC!$E$10:$E$5007,$H4542))=$C$8,"",IF($H4542="","",INDEX([1]NKC!$F$10:$F$5007,$H4542)))</f>
        <v/>
      </c>
      <c r="F4542" s="55" t="str">
        <f ca="1">IF(IF($H4542="","",INDEX([1]NKC!$D$10:$D$5007,$H4542))=$C$8,"",IF($H4542="","",INDEX([1]NKC!$F$10:$F$5007,$H4542)))</f>
        <v/>
      </c>
      <c r="G4542" s="50">
        <f ca="1">IF(SUM(E4542:F4542)=0,0,$G$11+SUM(E$12:$E4542)-SUM(F$12:$F4542))</f>
        <v>0</v>
      </c>
      <c r="H4542" s="51" t="str">
        <f ca="1">IF(IF(TYPE(MATCH($C$8,OFFSET([1]NKC!$D$10,H4541,0):'[1]NKC'!$D$5007,0)+H4541)=16,"",MATCH($C$8,OFFSET([1]NKC!$D$10,H4541,0):'[1]NKC'!$D$5007,0)+H4541)&lt;IF(TYPE(MATCH($C$8,OFFSET([1]NKC!$E$10,H4541,0):'[1]NKC'!$E$5007,0)+H4541)=16,"",MATCH($C$8,OFFSET([1]NKC!$E$10,H4541,0):'[1]NKC'!$E$5007,0)+H4541),IF(TYPE(MATCH($C$8,OFFSET([1]NKC!$D$10,H4541,0):'[1]NKC'!$D$5007,0)+H4541)=16,"",MATCH($C$8,OFFSET([1]NKC!$D$10,H4541,0):'[1]NKC'!$D$5007,0)+H4541),IF(TYPE(MATCH($C$8,OFFSET([1]NKC!$E$10,H4541,0):'[1]NKC'!$E$5007,0)+H4541)=16,"",MATCH($C$8,OFFSET([1]NKC!$E$10,H4541,0):'[1]NKC'!$E$5007,0)+H4541))</f>
        <v/>
      </c>
    </row>
    <row r="4543" spans="1:8" s="52" customFormat="1" ht="14.25" hidden="1">
      <c r="A4543" s="45" t="str">
        <f ca="1">IF($H4543="","",INDEX([1]NKC!$A$10:$A$5007,$H4543))</f>
        <v/>
      </c>
      <c r="B4543" s="46" t="str">
        <f ca="1">IF($H4543="","",INDEX([1]NKC!$B$10:$B$5007,$H4543))</f>
        <v/>
      </c>
      <c r="C4543" s="47" t="str">
        <f ca="1">IF($H4543="","",INDEX([1]NKC!$C$10:$C$5007,$H4543))</f>
        <v/>
      </c>
      <c r="D4543" s="48" t="str">
        <f ca="1">IF(IF($H4543="","",INDEX([1]NKC!$D$10:$D$5007,$H4543))=$C$8,IF($H4543="","",INDEX([1]NKC!$E$10:$E$5007,$H4543)),IF($H4543="","",INDEX([1]NKC!$D$10:$D$5007,$H4543)))</f>
        <v/>
      </c>
      <c r="E4543" s="49" t="str">
        <f ca="1">IF(IF($H4543="","",INDEX([1]NKC!$E$10:$E$5007,$H4543))=$C$8,"",IF($H4543="","",INDEX([1]NKC!$F$10:$F$5007,$H4543)))</f>
        <v/>
      </c>
      <c r="F4543" s="55" t="str">
        <f ca="1">IF(IF($H4543="","",INDEX([1]NKC!$D$10:$D$5007,$H4543))=$C$8,"",IF($H4543="","",INDEX([1]NKC!$F$10:$F$5007,$H4543)))</f>
        <v/>
      </c>
      <c r="G4543" s="50">
        <f ca="1">IF(SUM(E4543:F4543)=0,0,$G$11+SUM(E$12:$E4543)-SUM(F$12:$F4543))</f>
        <v>0</v>
      </c>
      <c r="H4543" s="51" t="str">
        <f ca="1">IF(IF(TYPE(MATCH($C$8,OFFSET([1]NKC!$D$10,H4542,0):'[1]NKC'!$D$5007,0)+H4542)=16,"",MATCH($C$8,OFFSET([1]NKC!$D$10,H4542,0):'[1]NKC'!$D$5007,0)+H4542)&lt;IF(TYPE(MATCH($C$8,OFFSET([1]NKC!$E$10,H4542,0):'[1]NKC'!$E$5007,0)+H4542)=16,"",MATCH($C$8,OFFSET([1]NKC!$E$10,H4542,0):'[1]NKC'!$E$5007,0)+H4542),IF(TYPE(MATCH($C$8,OFFSET([1]NKC!$D$10,H4542,0):'[1]NKC'!$D$5007,0)+H4542)=16,"",MATCH($C$8,OFFSET([1]NKC!$D$10,H4542,0):'[1]NKC'!$D$5007,0)+H4542),IF(TYPE(MATCH($C$8,OFFSET([1]NKC!$E$10,H4542,0):'[1]NKC'!$E$5007,0)+H4542)=16,"",MATCH($C$8,OFFSET([1]NKC!$E$10,H4542,0):'[1]NKC'!$E$5007,0)+H4542))</f>
        <v/>
      </c>
    </row>
    <row r="4544" spans="1:8" s="52" customFormat="1" ht="14.25" hidden="1">
      <c r="A4544" s="45" t="str">
        <f ca="1">IF($H4544="","",INDEX([1]NKC!$A$10:$A$5007,$H4544))</f>
        <v/>
      </c>
      <c r="B4544" s="46" t="str">
        <f ca="1">IF($H4544="","",INDEX([1]NKC!$B$10:$B$5007,$H4544))</f>
        <v/>
      </c>
      <c r="C4544" s="47" t="str">
        <f ca="1">IF($H4544="","",INDEX([1]NKC!$C$10:$C$5007,$H4544))</f>
        <v/>
      </c>
      <c r="D4544" s="48" t="str">
        <f ca="1">IF(IF($H4544="","",INDEX([1]NKC!$D$10:$D$5007,$H4544))=$C$8,IF($H4544="","",INDEX([1]NKC!$E$10:$E$5007,$H4544)),IF($H4544="","",INDEX([1]NKC!$D$10:$D$5007,$H4544)))</f>
        <v/>
      </c>
      <c r="E4544" s="49" t="str">
        <f ca="1">IF(IF($H4544="","",INDEX([1]NKC!$E$10:$E$5007,$H4544))=$C$8,"",IF($H4544="","",INDEX([1]NKC!$F$10:$F$5007,$H4544)))</f>
        <v/>
      </c>
      <c r="F4544" s="55" t="str">
        <f ca="1">IF(IF($H4544="","",INDEX([1]NKC!$D$10:$D$5007,$H4544))=$C$8,"",IF($H4544="","",INDEX([1]NKC!$F$10:$F$5007,$H4544)))</f>
        <v/>
      </c>
      <c r="G4544" s="50">
        <f ca="1">IF(SUM(E4544:F4544)=0,0,$G$11+SUM(E$12:$E4544)-SUM(F$12:$F4544))</f>
        <v>0</v>
      </c>
      <c r="H4544" s="51" t="str">
        <f ca="1">IF(IF(TYPE(MATCH($C$8,OFFSET([1]NKC!$D$10,H4543,0):'[1]NKC'!$D$5007,0)+H4543)=16,"",MATCH($C$8,OFFSET([1]NKC!$D$10,H4543,0):'[1]NKC'!$D$5007,0)+H4543)&lt;IF(TYPE(MATCH($C$8,OFFSET([1]NKC!$E$10,H4543,0):'[1]NKC'!$E$5007,0)+H4543)=16,"",MATCH($C$8,OFFSET([1]NKC!$E$10,H4543,0):'[1]NKC'!$E$5007,0)+H4543),IF(TYPE(MATCH($C$8,OFFSET([1]NKC!$D$10,H4543,0):'[1]NKC'!$D$5007,0)+H4543)=16,"",MATCH($C$8,OFFSET([1]NKC!$D$10,H4543,0):'[1]NKC'!$D$5007,0)+H4543),IF(TYPE(MATCH($C$8,OFFSET([1]NKC!$E$10,H4543,0):'[1]NKC'!$E$5007,0)+H4543)=16,"",MATCH($C$8,OFFSET([1]NKC!$E$10,H4543,0):'[1]NKC'!$E$5007,0)+H4543))</f>
        <v/>
      </c>
    </row>
    <row r="4545" spans="1:8" s="52" customFormat="1" ht="14.25" hidden="1">
      <c r="A4545" s="45" t="str">
        <f ca="1">IF($H4545="","",INDEX([1]NKC!$A$10:$A$5007,$H4545))</f>
        <v/>
      </c>
      <c r="B4545" s="46" t="str">
        <f ca="1">IF($H4545="","",INDEX([1]NKC!$B$10:$B$5007,$H4545))</f>
        <v/>
      </c>
      <c r="C4545" s="47" t="str">
        <f ca="1">IF($H4545="","",INDEX([1]NKC!$C$10:$C$5007,$H4545))</f>
        <v/>
      </c>
      <c r="D4545" s="48" t="str">
        <f ca="1">IF(IF($H4545="","",INDEX([1]NKC!$D$10:$D$5007,$H4545))=$C$8,IF($H4545="","",INDEX([1]NKC!$E$10:$E$5007,$H4545)),IF($H4545="","",INDEX([1]NKC!$D$10:$D$5007,$H4545)))</f>
        <v/>
      </c>
      <c r="E4545" s="49" t="str">
        <f ca="1">IF(IF($H4545="","",INDEX([1]NKC!$E$10:$E$5007,$H4545))=$C$8,"",IF($H4545="","",INDEX([1]NKC!$F$10:$F$5007,$H4545)))</f>
        <v/>
      </c>
      <c r="F4545" s="55" t="str">
        <f ca="1">IF(IF($H4545="","",INDEX([1]NKC!$D$10:$D$5007,$H4545))=$C$8,"",IF($H4545="","",INDEX([1]NKC!$F$10:$F$5007,$H4545)))</f>
        <v/>
      </c>
      <c r="G4545" s="50">
        <f ca="1">IF(SUM(E4545:F4545)=0,0,$G$11+SUM(E$12:$E4545)-SUM(F$12:$F4545))</f>
        <v>0</v>
      </c>
      <c r="H4545" s="51" t="str">
        <f ca="1">IF(IF(TYPE(MATCH($C$8,OFFSET([1]NKC!$D$10,H4544,0):'[1]NKC'!$D$5007,0)+H4544)=16,"",MATCH($C$8,OFFSET([1]NKC!$D$10,H4544,0):'[1]NKC'!$D$5007,0)+H4544)&lt;IF(TYPE(MATCH($C$8,OFFSET([1]NKC!$E$10,H4544,0):'[1]NKC'!$E$5007,0)+H4544)=16,"",MATCH($C$8,OFFSET([1]NKC!$E$10,H4544,0):'[1]NKC'!$E$5007,0)+H4544),IF(TYPE(MATCH($C$8,OFFSET([1]NKC!$D$10,H4544,0):'[1]NKC'!$D$5007,0)+H4544)=16,"",MATCH($C$8,OFFSET([1]NKC!$D$10,H4544,0):'[1]NKC'!$D$5007,0)+H4544),IF(TYPE(MATCH($C$8,OFFSET([1]NKC!$E$10,H4544,0):'[1]NKC'!$E$5007,0)+H4544)=16,"",MATCH($C$8,OFFSET([1]NKC!$E$10,H4544,0):'[1]NKC'!$E$5007,0)+H4544))</f>
        <v/>
      </c>
    </row>
    <row r="4546" spans="1:8" s="52" customFormat="1" ht="14.25" hidden="1">
      <c r="A4546" s="45" t="str">
        <f ca="1">IF($H4546="","",INDEX([1]NKC!$A$10:$A$5007,$H4546))</f>
        <v/>
      </c>
      <c r="B4546" s="46" t="str">
        <f ca="1">IF($H4546="","",INDEX([1]NKC!$B$10:$B$5007,$H4546))</f>
        <v/>
      </c>
      <c r="C4546" s="47" t="str">
        <f ca="1">IF($H4546="","",INDEX([1]NKC!$C$10:$C$5007,$H4546))</f>
        <v/>
      </c>
      <c r="D4546" s="48" t="str">
        <f ca="1">IF(IF($H4546="","",INDEX([1]NKC!$D$10:$D$5007,$H4546))=$C$8,IF($H4546="","",INDEX([1]NKC!$E$10:$E$5007,$H4546)),IF($H4546="","",INDEX([1]NKC!$D$10:$D$5007,$H4546)))</f>
        <v/>
      </c>
      <c r="E4546" s="49" t="str">
        <f ca="1">IF(IF($H4546="","",INDEX([1]NKC!$E$10:$E$5007,$H4546))=$C$8,"",IF($H4546="","",INDEX([1]NKC!$F$10:$F$5007,$H4546)))</f>
        <v/>
      </c>
      <c r="F4546" s="55" t="str">
        <f ca="1">IF(IF($H4546="","",INDEX([1]NKC!$D$10:$D$5007,$H4546))=$C$8,"",IF($H4546="","",INDEX([1]NKC!$F$10:$F$5007,$H4546)))</f>
        <v/>
      </c>
      <c r="G4546" s="50">
        <f ca="1">IF(SUM(E4546:F4546)=0,0,$G$11+SUM(E$12:$E4546)-SUM(F$12:$F4546))</f>
        <v>0</v>
      </c>
      <c r="H4546" s="51" t="str">
        <f ca="1">IF(IF(TYPE(MATCH($C$8,OFFSET([1]NKC!$D$10,H4545,0):'[1]NKC'!$D$5007,0)+H4545)=16,"",MATCH($C$8,OFFSET([1]NKC!$D$10,H4545,0):'[1]NKC'!$D$5007,0)+H4545)&lt;IF(TYPE(MATCH($C$8,OFFSET([1]NKC!$E$10,H4545,0):'[1]NKC'!$E$5007,0)+H4545)=16,"",MATCH($C$8,OFFSET([1]NKC!$E$10,H4545,0):'[1]NKC'!$E$5007,0)+H4545),IF(TYPE(MATCH($C$8,OFFSET([1]NKC!$D$10,H4545,0):'[1]NKC'!$D$5007,0)+H4545)=16,"",MATCH($C$8,OFFSET([1]NKC!$D$10,H4545,0):'[1]NKC'!$D$5007,0)+H4545),IF(TYPE(MATCH($C$8,OFFSET([1]NKC!$E$10,H4545,0):'[1]NKC'!$E$5007,0)+H4545)=16,"",MATCH($C$8,OFFSET([1]NKC!$E$10,H4545,0):'[1]NKC'!$E$5007,0)+H4545))</f>
        <v/>
      </c>
    </row>
    <row r="4547" spans="1:8" s="52" customFormat="1" ht="14.25" hidden="1">
      <c r="A4547" s="45" t="str">
        <f ca="1">IF($H4547="","",INDEX([1]NKC!$A$10:$A$5007,$H4547))</f>
        <v/>
      </c>
      <c r="B4547" s="46" t="str">
        <f ca="1">IF($H4547="","",INDEX([1]NKC!$B$10:$B$5007,$H4547))</f>
        <v/>
      </c>
      <c r="C4547" s="47" t="str">
        <f ca="1">IF($H4547="","",INDEX([1]NKC!$C$10:$C$5007,$H4547))</f>
        <v/>
      </c>
      <c r="D4547" s="48" t="str">
        <f ca="1">IF(IF($H4547="","",INDEX([1]NKC!$D$10:$D$5007,$H4547))=$C$8,IF($H4547="","",INDEX([1]NKC!$E$10:$E$5007,$H4547)),IF($H4547="","",INDEX([1]NKC!$D$10:$D$5007,$H4547)))</f>
        <v/>
      </c>
      <c r="E4547" s="49" t="str">
        <f ca="1">IF(IF($H4547="","",INDEX([1]NKC!$E$10:$E$5007,$H4547))=$C$8,"",IF($H4547="","",INDEX([1]NKC!$F$10:$F$5007,$H4547)))</f>
        <v/>
      </c>
      <c r="F4547" s="55" t="str">
        <f ca="1">IF(IF($H4547="","",INDEX([1]NKC!$D$10:$D$5007,$H4547))=$C$8,"",IF($H4547="","",INDEX([1]NKC!$F$10:$F$5007,$H4547)))</f>
        <v/>
      </c>
      <c r="G4547" s="50">
        <f ca="1">IF(SUM(E4547:F4547)=0,0,$G$11+SUM(E$12:$E4547)-SUM(F$12:$F4547))</f>
        <v>0</v>
      </c>
      <c r="H4547" s="51" t="str">
        <f ca="1">IF(IF(TYPE(MATCH($C$8,OFFSET([1]NKC!$D$10,H4546,0):'[1]NKC'!$D$5007,0)+H4546)=16,"",MATCH($C$8,OFFSET([1]NKC!$D$10,H4546,0):'[1]NKC'!$D$5007,0)+H4546)&lt;IF(TYPE(MATCH($C$8,OFFSET([1]NKC!$E$10,H4546,0):'[1]NKC'!$E$5007,0)+H4546)=16,"",MATCH($C$8,OFFSET([1]NKC!$E$10,H4546,0):'[1]NKC'!$E$5007,0)+H4546),IF(TYPE(MATCH($C$8,OFFSET([1]NKC!$D$10,H4546,0):'[1]NKC'!$D$5007,0)+H4546)=16,"",MATCH($C$8,OFFSET([1]NKC!$D$10,H4546,0):'[1]NKC'!$D$5007,0)+H4546),IF(TYPE(MATCH($C$8,OFFSET([1]NKC!$E$10,H4546,0):'[1]NKC'!$E$5007,0)+H4546)=16,"",MATCH($C$8,OFFSET([1]NKC!$E$10,H4546,0):'[1]NKC'!$E$5007,0)+H4546))</f>
        <v/>
      </c>
    </row>
    <row r="4548" spans="1:8" s="52" customFormat="1" ht="14.25" hidden="1">
      <c r="A4548" s="45" t="str">
        <f ca="1">IF($H4548="","",INDEX([1]NKC!$A$10:$A$5007,$H4548))</f>
        <v/>
      </c>
      <c r="B4548" s="46" t="str">
        <f ca="1">IF($H4548="","",INDEX([1]NKC!$B$10:$B$5007,$H4548))</f>
        <v/>
      </c>
      <c r="C4548" s="47" t="str">
        <f ca="1">IF($H4548="","",INDEX([1]NKC!$C$10:$C$5007,$H4548))</f>
        <v/>
      </c>
      <c r="D4548" s="48" t="str">
        <f ca="1">IF(IF($H4548="","",INDEX([1]NKC!$D$10:$D$5007,$H4548))=$C$8,IF($H4548="","",INDEX([1]NKC!$E$10:$E$5007,$H4548)),IF($H4548="","",INDEX([1]NKC!$D$10:$D$5007,$H4548)))</f>
        <v/>
      </c>
      <c r="E4548" s="49" t="str">
        <f ca="1">IF(IF($H4548="","",INDEX([1]NKC!$E$10:$E$5007,$H4548))=$C$8,"",IF($H4548="","",INDEX([1]NKC!$F$10:$F$5007,$H4548)))</f>
        <v/>
      </c>
      <c r="F4548" s="55" t="str">
        <f ca="1">IF(IF($H4548="","",INDEX([1]NKC!$D$10:$D$5007,$H4548))=$C$8,"",IF($H4548="","",INDEX([1]NKC!$F$10:$F$5007,$H4548)))</f>
        <v/>
      </c>
      <c r="G4548" s="50">
        <f ca="1">IF(SUM(E4548:F4548)=0,0,$G$11+SUM(E$12:$E4548)-SUM(F$12:$F4548))</f>
        <v>0</v>
      </c>
      <c r="H4548" s="51" t="str">
        <f ca="1">IF(IF(TYPE(MATCH($C$8,OFFSET([1]NKC!$D$10,H4547,0):'[1]NKC'!$D$5007,0)+H4547)=16,"",MATCH($C$8,OFFSET([1]NKC!$D$10,H4547,0):'[1]NKC'!$D$5007,0)+H4547)&lt;IF(TYPE(MATCH($C$8,OFFSET([1]NKC!$E$10,H4547,0):'[1]NKC'!$E$5007,0)+H4547)=16,"",MATCH($C$8,OFFSET([1]NKC!$E$10,H4547,0):'[1]NKC'!$E$5007,0)+H4547),IF(TYPE(MATCH($C$8,OFFSET([1]NKC!$D$10,H4547,0):'[1]NKC'!$D$5007,0)+H4547)=16,"",MATCH($C$8,OFFSET([1]NKC!$D$10,H4547,0):'[1]NKC'!$D$5007,0)+H4547),IF(TYPE(MATCH($C$8,OFFSET([1]NKC!$E$10,H4547,0):'[1]NKC'!$E$5007,0)+H4547)=16,"",MATCH($C$8,OFFSET([1]NKC!$E$10,H4547,0):'[1]NKC'!$E$5007,0)+H4547))</f>
        <v/>
      </c>
    </row>
    <row r="4549" spans="1:8" s="52" customFormat="1" ht="14.25" hidden="1">
      <c r="A4549" s="45" t="str">
        <f ca="1">IF($H4549="","",INDEX([1]NKC!$A$10:$A$5007,$H4549))</f>
        <v/>
      </c>
      <c r="B4549" s="46" t="str">
        <f ca="1">IF($H4549="","",INDEX([1]NKC!$B$10:$B$5007,$H4549))</f>
        <v/>
      </c>
      <c r="C4549" s="47" t="str">
        <f ca="1">IF($H4549="","",INDEX([1]NKC!$C$10:$C$5007,$H4549))</f>
        <v/>
      </c>
      <c r="D4549" s="48" t="str">
        <f ca="1">IF(IF($H4549="","",INDEX([1]NKC!$D$10:$D$5007,$H4549))=$C$8,IF($H4549="","",INDEX([1]NKC!$E$10:$E$5007,$H4549)),IF($H4549="","",INDEX([1]NKC!$D$10:$D$5007,$H4549)))</f>
        <v/>
      </c>
      <c r="E4549" s="49" t="str">
        <f ca="1">IF(IF($H4549="","",INDEX([1]NKC!$E$10:$E$5007,$H4549))=$C$8,"",IF($H4549="","",INDEX([1]NKC!$F$10:$F$5007,$H4549)))</f>
        <v/>
      </c>
      <c r="F4549" s="55" t="str">
        <f ca="1">IF(IF($H4549="","",INDEX([1]NKC!$D$10:$D$5007,$H4549))=$C$8,"",IF($H4549="","",INDEX([1]NKC!$F$10:$F$5007,$H4549)))</f>
        <v/>
      </c>
      <c r="G4549" s="50">
        <f ca="1">IF(SUM(E4549:F4549)=0,0,$G$11+SUM(E$12:$E4549)-SUM(F$12:$F4549))</f>
        <v>0</v>
      </c>
      <c r="H4549" s="51" t="str">
        <f ca="1">IF(IF(TYPE(MATCH($C$8,OFFSET([1]NKC!$D$10,H4548,0):'[1]NKC'!$D$5007,0)+H4548)=16,"",MATCH($C$8,OFFSET([1]NKC!$D$10,H4548,0):'[1]NKC'!$D$5007,0)+H4548)&lt;IF(TYPE(MATCH($C$8,OFFSET([1]NKC!$E$10,H4548,0):'[1]NKC'!$E$5007,0)+H4548)=16,"",MATCH($C$8,OFFSET([1]NKC!$E$10,H4548,0):'[1]NKC'!$E$5007,0)+H4548),IF(TYPE(MATCH($C$8,OFFSET([1]NKC!$D$10,H4548,0):'[1]NKC'!$D$5007,0)+H4548)=16,"",MATCH($C$8,OFFSET([1]NKC!$D$10,H4548,0):'[1]NKC'!$D$5007,0)+H4548),IF(TYPE(MATCH($C$8,OFFSET([1]NKC!$E$10,H4548,0):'[1]NKC'!$E$5007,0)+H4548)=16,"",MATCH($C$8,OFFSET([1]NKC!$E$10,H4548,0):'[1]NKC'!$E$5007,0)+H4548))</f>
        <v/>
      </c>
    </row>
    <row r="4550" spans="1:8" s="52" customFormat="1" ht="14.25" hidden="1">
      <c r="A4550" s="45" t="str">
        <f ca="1">IF($H4550="","",INDEX([1]NKC!$A$10:$A$5007,$H4550))</f>
        <v/>
      </c>
      <c r="B4550" s="46" t="str">
        <f ca="1">IF($H4550="","",INDEX([1]NKC!$B$10:$B$5007,$H4550))</f>
        <v/>
      </c>
      <c r="C4550" s="47" t="str">
        <f ca="1">IF($H4550="","",INDEX([1]NKC!$C$10:$C$5007,$H4550))</f>
        <v/>
      </c>
      <c r="D4550" s="48" t="str">
        <f ca="1">IF(IF($H4550="","",INDEX([1]NKC!$D$10:$D$5007,$H4550))=$C$8,IF($H4550="","",INDEX([1]NKC!$E$10:$E$5007,$H4550)),IF($H4550="","",INDEX([1]NKC!$D$10:$D$5007,$H4550)))</f>
        <v/>
      </c>
      <c r="E4550" s="49" t="str">
        <f ca="1">IF(IF($H4550="","",INDEX([1]NKC!$E$10:$E$5007,$H4550))=$C$8,"",IF($H4550="","",INDEX([1]NKC!$F$10:$F$5007,$H4550)))</f>
        <v/>
      </c>
      <c r="F4550" s="55" t="str">
        <f ca="1">IF(IF($H4550="","",INDEX([1]NKC!$D$10:$D$5007,$H4550))=$C$8,"",IF($H4550="","",INDEX([1]NKC!$F$10:$F$5007,$H4550)))</f>
        <v/>
      </c>
      <c r="G4550" s="50">
        <f ca="1">IF(SUM(E4550:F4550)=0,0,$G$11+SUM(E$12:$E4550)-SUM(F$12:$F4550))</f>
        <v>0</v>
      </c>
      <c r="H4550" s="51" t="str">
        <f ca="1">IF(IF(TYPE(MATCH($C$8,OFFSET([1]NKC!$D$10,H4549,0):'[1]NKC'!$D$5007,0)+H4549)=16,"",MATCH($C$8,OFFSET([1]NKC!$D$10,H4549,0):'[1]NKC'!$D$5007,0)+H4549)&lt;IF(TYPE(MATCH($C$8,OFFSET([1]NKC!$E$10,H4549,0):'[1]NKC'!$E$5007,0)+H4549)=16,"",MATCH($C$8,OFFSET([1]NKC!$E$10,H4549,0):'[1]NKC'!$E$5007,0)+H4549),IF(TYPE(MATCH($C$8,OFFSET([1]NKC!$D$10,H4549,0):'[1]NKC'!$D$5007,0)+H4549)=16,"",MATCH($C$8,OFFSET([1]NKC!$D$10,H4549,0):'[1]NKC'!$D$5007,0)+H4549),IF(TYPE(MATCH($C$8,OFFSET([1]NKC!$E$10,H4549,0):'[1]NKC'!$E$5007,0)+H4549)=16,"",MATCH($C$8,OFFSET([1]NKC!$E$10,H4549,0):'[1]NKC'!$E$5007,0)+H4549))</f>
        <v/>
      </c>
    </row>
    <row r="4551" spans="1:8" s="52" customFormat="1" ht="14.25" hidden="1">
      <c r="A4551" s="45" t="str">
        <f ca="1">IF($H4551="","",INDEX([1]NKC!$A$10:$A$5007,$H4551))</f>
        <v/>
      </c>
      <c r="B4551" s="46" t="str">
        <f ca="1">IF($H4551="","",INDEX([1]NKC!$B$10:$B$5007,$H4551))</f>
        <v/>
      </c>
      <c r="C4551" s="47" t="str">
        <f ca="1">IF($H4551="","",INDEX([1]NKC!$C$10:$C$5007,$H4551))</f>
        <v/>
      </c>
      <c r="D4551" s="48" t="str">
        <f ca="1">IF(IF($H4551="","",INDEX([1]NKC!$D$10:$D$5007,$H4551))=$C$8,IF($H4551="","",INDEX([1]NKC!$E$10:$E$5007,$H4551)),IF($H4551="","",INDEX([1]NKC!$D$10:$D$5007,$H4551)))</f>
        <v/>
      </c>
      <c r="E4551" s="49" t="str">
        <f ca="1">IF(IF($H4551="","",INDEX([1]NKC!$E$10:$E$5007,$H4551))=$C$8,"",IF($H4551="","",INDEX([1]NKC!$F$10:$F$5007,$H4551)))</f>
        <v/>
      </c>
      <c r="F4551" s="55" t="str">
        <f ca="1">IF(IF($H4551="","",INDEX([1]NKC!$D$10:$D$5007,$H4551))=$C$8,"",IF($H4551="","",INDEX([1]NKC!$F$10:$F$5007,$H4551)))</f>
        <v/>
      </c>
      <c r="G4551" s="50">
        <f ca="1">IF(SUM(E4551:F4551)=0,0,$G$11+SUM(E$12:$E4551)-SUM(F$12:$F4551))</f>
        <v>0</v>
      </c>
      <c r="H4551" s="51" t="str">
        <f ca="1">IF(IF(TYPE(MATCH($C$8,OFFSET([1]NKC!$D$10,H4550,0):'[1]NKC'!$D$5007,0)+H4550)=16,"",MATCH($C$8,OFFSET([1]NKC!$D$10,H4550,0):'[1]NKC'!$D$5007,0)+H4550)&lt;IF(TYPE(MATCH($C$8,OFFSET([1]NKC!$E$10,H4550,0):'[1]NKC'!$E$5007,0)+H4550)=16,"",MATCH($C$8,OFFSET([1]NKC!$E$10,H4550,0):'[1]NKC'!$E$5007,0)+H4550),IF(TYPE(MATCH($C$8,OFFSET([1]NKC!$D$10,H4550,0):'[1]NKC'!$D$5007,0)+H4550)=16,"",MATCH($C$8,OFFSET([1]NKC!$D$10,H4550,0):'[1]NKC'!$D$5007,0)+H4550),IF(TYPE(MATCH($C$8,OFFSET([1]NKC!$E$10,H4550,0):'[1]NKC'!$E$5007,0)+H4550)=16,"",MATCH($C$8,OFFSET([1]NKC!$E$10,H4550,0):'[1]NKC'!$E$5007,0)+H4550))</f>
        <v/>
      </c>
    </row>
    <row r="4552" spans="1:8" s="52" customFormat="1" ht="14.25" hidden="1">
      <c r="A4552" s="45" t="str">
        <f ca="1">IF($H4552="","",INDEX([1]NKC!$A$10:$A$5007,$H4552))</f>
        <v/>
      </c>
      <c r="B4552" s="46" t="str">
        <f ca="1">IF($H4552="","",INDEX([1]NKC!$B$10:$B$5007,$H4552))</f>
        <v/>
      </c>
      <c r="C4552" s="47" t="str">
        <f ca="1">IF($H4552="","",INDEX([1]NKC!$C$10:$C$5007,$H4552))</f>
        <v/>
      </c>
      <c r="D4552" s="48" t="str">
        <f ca="1">IF(IF($H4552="","",INDEX([1]NKC!$D$10:$D$5007,$H4552))=$C$8,IF($H4552="","",INDEX([1]NKC!$E$10:$E$5007,$H4552)),IF($H4552="","",INDEX([1]NKC!$D$10:$D$5007,$H4552)))</f>
        <v/>
      </c>
      <c r="E4552" s="49" t="str">
        <f ca="1">IF(IF($H4552="","",INDEX([1]NKC!$E$10:$E$5007,$H4552))=$C$8,"",IF($H4552="","",INDEX([1]NKC!$F$10:$F$5007,$H4552)))</f>
        <v/>
      </c>
      <c r="F4552" s="55" t="str">
        <f ca="1">IF(IF($H4552="","",INDEX([1]NKC!$D$10:$D$5007,$H4552))=$C$8,"",IF($H4552="","",INDEX([1]NKC!$F$10:$F$5007,$H4552)))</f>
        <v/>
      </c>
      <c r="G4552" s="50">
        <f ca="1">IF(SUM(E4552:F4552)=0,0,$G$11+SUM(E$12:$E4552)-SUM(F$12:$F4552))</f>
        <v>0</v>
      </c>
      <c r="H4552" s="51" t="str">
        <f ca="1">IF(IF(TYPE(MATCH($C$8,OFFSET([1]NKC!$D$10,H4551,0):'[1]NKC'!$D$5007,0)+H4551)=16,"",MATCH($C$8,OFFSET([1]NKC!$D$10,H4551,0):'[1]NKC'!$D$5007,0)+H4551)&lt;IF(TYPE(MATCH($C$8,OFFSET([1]NKC!$E$10,H4551,0):'[1]NKC'!$E$5007,0)+H4551)=16,"",MATCH($C$8,OFFSET([1]NKC!$E$10,H4551,0):'[1]NKC'!$E$5007,0)+H4551),IF(TYPE(MATCH($C$8,OFFSET([1]NKC!$D$10,H4551,0):'[1]NKC'!$D$5007,0)+H4551)=16,"",MATCH($C$8,OFFSET([1]NKC!$D$10,H4551,0):'[1]NKC'!$D$5007,0)+H4551),IF(TYPE(MATCH($C$8,OFFSET([1]NKC!$E$10,H4551,0):'[1]NKC'!$E$5007,0)+H4551)=16,"",MATCH($C$8,OFFSET([1]NKC!$E$10,H4551,0):'[1]NKC'!$E$5007,0)+H4551))</f>
        <v/>
      </c>
    </row>
    <row r="4553" spans="1:8" s="52" customFormat="1" ht="14.25" hidden="1">
      <c r="A4553" s="45" t="str">
        <f ca="1">IF($H4553="","",INDEX([1]NKC!$A$10:$A$5007,$H4553))</f>
        <v/>
      </c>
      <c r="B4553" s="46" t="str">
        <f ca="1">IF($H4553="","",INDEX([1]NKC!$B$10:$B$5007,$H4553))</f>
        <v/>
      </c>
      <c r="C4553" s="47" t="str">
        <f ca="1">IF($H4553="","",INDEX([1]NKC!$C$10:$C$5007,$H4553))</f>
        <v/>
      </c>
      <c r="D4553" s="48" t="str">
        <f ca="1">IF(IF($H4553="","",INDEX([1]NKC!$D$10:$D$5007,$H4553))=$C$8,IF($H4553="","",INDEX([1]NKC!$E$10:$E$5007,$H4553)),IF($H4553="","",INDEX([1]NKC!$D$10:$D$5007,$H4553)))</f>
        <v/>
      </c>
      <c r="E4553" s="49" t="str">
        <f ca="1">IF(IF($H4553="","",INDEX([1]NKC!$E$10:$E$5007,$H4553))=$C$8,"",IF($H4553="","",INDEX([1]NKC!$F$10:$F$5007,$H4553)))</f>
        <v/>
      </c>
      <c r="F4553" s="55" t="str">
        <f ca="1">IF(IF($H4553="","",INDEX([1]NKC!$D$10:$D$5007,$H4553))=$C$8,"",IF($H4553="","",INDEX([1]NKC!$F$10:$F$5007,$H4553)))</f>
        <v/>
      </c>
      <c r="G4553" s="50">
        <f ca="1">IF(SUM(E4553:F4553)=0,0,$G$11+SUM(E$12:$E4553)-SUM(F$12:$F4553))</f>
        <v>0</v>
      </c>
      <c r="H4553" s="51" t="str">
        <f ca="1">IF(IF(TYPE(MATCH($C$8,OFFSET([1]NKC!$D$10,H4552,0):'[1]NKC'!$D$5007,0)+H4552)=16,"",MATCH($C$8,OFFSET([1]NKC!$D$10,H4552,0):'[1]NKC'!$D$5007,0)+H4552)&lt;IF(TYPE(MATCH($C$8,OFFSET([1]NKC!$E$10,H4552,0):'[1]NKC'!$E$5007,0)+H4552)=16,"",MATCH($C$8,OFFSET([1]NKC!$E$10,H4552,0):'[1]NKC'!$E$5007,0)+H4552),IF(TYPE(MATCH($C$8,OFFSET([1]NKC!$D$10,H4552,0):'[1]NKC'!$D$5007,0)+H4552)=16,"",MATCH($C$8,OFFSET([1]NKC!$D$10,H4552,0):'[1]NKC'!$D$5007,0)+H4552),IF(TYPE(MATCH($C$8,OFFSET([1]NKC!$E$10,H4552,0):'[1]NKC'!$E$5007,0)+H4552)=16,"",MATCH($C$8,OFFSET([1]NKC!$E$10,H4552,0):'[1]NKC'!$E$5007,0)+H4552))</f>
        <v/>
      </c>
    </row>
    <row r="4554" spans="1:8" s="52" customFormat="1" ht="14.25" hidden="1">
      <c r="A4554" s="45" t="str">
        <f ca="1">IF($H4554="","",INDEX([1]NKC!$A$10:$A$5007,$H4554))</f>
        <v/>
      </c>
      <c r="B4554" s="46" t="str">
        <f ca="1">IF($H4554="","",INDEX([1]NKC!$B$10:$B$5007,$H4554))</f>
        <v/>
      </c>
      <c r="C4554" s="47" t="str">
        <f ca="1">IF($H4554="","",INDEX([1]NKC!$C$10:$C$5007,$H4554))</f>
        <v/>
      </c>
      <c r="D4554" s="48" t="str">
        <f ca="1">IF(IF($H4554="","",INDEX([1]NKC!$D$10:$D$5007,$H4554))=$C$8,IF($H4554="","",INDEX([1]NKC!$E$10:$E$5007,$H4554)),IF($H4554="","",INDEX([1]NKC!$D$10:$D$5007,$H4554)))</f>
        <v/>
      </c>
      <c r="E4554" s="49" t="str">
        <f ca="1">IF(IF($H4554="","",INDEX([1]NKC!$E$10:$E$5007,$H4554))=$C$8,"",IF($H4554="","",INDEX([1]NKC!$F$10:$F$5007,$H4554)))</f>
        <v/>
      </c>
      <c r="F4554" s="55" t="str">
        <f ca="1">IF(IF($H4554="","",INDEX([1]NKC!$D$10:$D$5007,$H4554))=$C$8,"",IF($H4554="","",INDEX([1]NKC!$F$10:$F$5007,$H4554)))</f>
        <v/>
      </c>
      <c r="G4554" s="50">
        <f ca="1">IF(SUM(E4554:F4554)=0,0,$G$11+SUM(E$12:$E4554)-SUM(F$12:$F4554))</f>
        <v>0</v>
      </c>
      <c r="H4554" s="51" t="str">
        <f ca="1">IF(IF(TYPE(MATCH($C$8,OFFSET([1]NKC!$D$10,H4553,0):'[1]NKC'!$D$5007,0)+H4553)=16,"",MATCH($C$8,OFFSET([1]NKC!$D$10,H4553,0):'[1]NKC'!$D$5007,0)+H4553)&lt;IF(TYPE(MATCH($C$8,OFFSET([1]NKC!$E$10,H4553,0):'[1]NKC'!$E$5007,0)+H4553)=16,"",MATCH($C$8,OFFSET([1]NKC!$E$10,H4553,0):'[1]NKC'!$E$5007,0)+H4553),IF(TYPE(MATCH($C$8,OFFSET([1]NKC!$D$10,H4553,0):'[1]NKC'!$D$5007,0)+H4553)=16,"",MATCH($C$8,OFFSET([1]NKC!$D$10,H4553,0):'[1]NKC'!$D$5007,0)+H4553),IF(TYPE(MATCH($C$8,OFFSET([1]NKC!$E$10,H4553,0):'[1]NKC'!$E$5007,0)+H4553)=16,"",MATCH($C$8,OFFSET([1]NKC!$E$10,H4553,0):'[1]NKC'!$E$5007,0)+H4553))</f>
        <v/>
      </c>
    </row>
    <row r="4555" spans="1:8" s="52" customFormat="1" ht="14.25" hidden="1">
      <c r="A4555" s="45" t="str">
        <f ca="1">IF($H4555="","",INDEX([1]NKC!$A$10:$A$5007,$H4555))</f>
        <v/>
      </c>
      <c r="B4555" s="46" t="str">
        <f ca="1">IF($H4555="","",INDEX([1]NKC!$B$10:$B$5007,$H4555))</f>
        <v/>
      </c>
      <c r="C4555" s="47" t="str">
        <f ca="1">IF($H4555="","",INDEX([1]NKC!$C$10:$C$5007,$H4555))</f>
        <v/>
      </c>
      <c r="D4555" s="48" t="str">
        <f ca="1">IF(IF($H4555="","",INDEX([1]NKC!$D$10:$D$5007,$H4555))=$C$8,IF($H4555="","",INDEX([1]NKC!$E$10:$E$5007,$H4555)),IF($H4555="","",INDEX([1]NKC!$D$10:$D$5007,$H4555)))</f>
        <v/>
      </c>
      <c r="E4555" s="49" t="str">
        <f ca="1">IF(IF($H4555="","",INDEX([1]NKC!$E$10:$E$5007,$H4555))=$C$8,"",IF($H4555="","",INDEX([1]NKC!$F$10:$F$5007,$H4555)))</f>
        <v/>
      </c>
      <c r="F4555" s="55" t="str">
        <f ca="1">IF(IF($H4555="","",INDEX([1]NKC!$D$10:$D$5007,$H4555))=$C$8,"",IF($H4555="","",INDEX([1]NKC!$F$10:$F$5007,$H4555)))</f>
        <v/>
      </c>
      <c r="G4555" s="50">
        <f ca="1">IF(SUM(E4555:F4555)=0,0,$G$11+SUM(E$12:$E4555)-SUM(F$12:$F4555))</f>
        <v>0</v>
      </c>
      <c r="H4555" s="51" t="str">
        <f ca="1">IF(IF(TYPE(MATCH($C$8,OFFSET([1]NKC!$D$10,H4554,0):'[1]NKC'!$D$5007,0)+H4554)=16,"",MATCH($C$8,OFFSET([1]NKC!$D$10,H4554,0):'[1]NKC'!$D$5007,0)+H4554)&lt;IF(TYPE(MATCH($C$8,OFFSET([1]NKC!$E$10,H4554,0):'[1]NKC'!$E$5007,0)+H4554)=16,"",MATCH($C$8,OFFSET([1]NKC!$E$10,H4554,0):'[1]NKC'!$E$5007,0)+H4554),IF(TYPE(MATCH($C$8,OFFSET([1]NKC!$D$10,H4554,0):'[1]NKC'!$D$5007,0)+H4554)=16,"",MATCH($C$8,OFFSET([1]NKC!$D$10,H4554,0):'[1]NKC'!$D$5007,0)+H4554),IF(TYPE(MATCH($C$8,OFFSET([1]NKC!$E$10,H4554,0):'[1]NKC'!$E$5007,0)+H4554)=16,"",MATCH($C$8,OFFSET([1]NKC!$E$10,H4554,0):'[1]NKC'!$E$5007,0)+H4554))</f>
        <v/>
      </c>
    </row>
    <row r="4556" spans="1:8" s="52" customFormat="1" ht="14.25" hidden="1">
      <c r="A4556" s="45" t="str">
        <f ca="1">IF($H4556="","",INDEX([1]NKC!$A$10:$A$5007,$H4556))</f>
        <v/>
      </c>
      <c r="B4556" s="46" t="str">
        <f ca="1">IF($H4556="","",INDEX([1]NKC!$B$10:$B$5007,$H4556))</f>
        <v/>
      </c>
      <c r="C4556" s="47" t="str">
        <f ca="1">IF($H4556="","",INDEX([1]NKC!$C$10:$C$5007,$H4556))</f>
        <v/>
      </c>
      <c r="D4556" s="48" t="str">
        <f ca="1">IF(IF($H4556="","",INDEX([1]NKC!$D$10:$D$5007,$H4556))=$C$8,IF($H4556="","",INDEX([1]NKC!$E$10:$E$5007,$H4556)),IF($H4556="","",INDEX([1]NKC!$D$10:$D$5007,$H4556)))</f>
        <v/>
      </c>
      <c r="E4556" s="49" t="str">
        <f ca="1">IF(IF($H4556="","",INDEX([1]NKC!$E$10:$E$5007,$H4556))=$C$8,"",IF($H4556="","",INDEX([1]NKC!$F$10:$F$5007,$H4556)))</f>
        <v/>
      </c>
      <c r="F4556" s="55" t="str">
        <f ca="1">IF(IF($H4556="","",INDEX([1]NKC!$D$10:$D$5007,$H4556))=$C$8,"",IF($H4556="","",INDEX([1]NKC!$F$10:$F$5007,$H4556)))</f>
        <v/>
      </c>
      <c r="G4556" s="50">
        <f ca="1">IF(SUM(E4556:F4556)=0,0,$G$11+SUM(E$12:$E4556)-SUM(F$12:$F4556))</f>
        <v>0</v>
      </c>
      <c r="H4556" s="51" t="str">
        <f ca="1">IF(IF(TYPE(MATCH($C$8,OFFSET([1]NKC!$D$10,H4555,0):'[1]NKC'!$D$5007,0)+H4555)=16,"",MATCH($C$8,OFFSET([1]NKC!$D$10,H4555,0):'[1]NKC'!$D$5007,0)+H4555)&lt;IF(TYPE(MATCH($C$8,OFFSET([1]NKC!$E$10,H4555,0):'[1]NKC'!$E$5007,0)+H4555)=16,"",MATCH($C$8,OFFSET([1]NKC!$E$10,H4555,0):'[1]NKC'!$E$5007,0)+H4555),IF(TYPE(MATCH($C$8,OFFSET([1]NKC!$D$10,H4555,0):'[1]NKC'!$D$5007,0)+H4555)=16,"",MATCH($C$8,OFFSET([1]NKC!$D$10,H4555,0):'[1]NKC'!$D$5007,0)+H4555),IF(TYPE(MATCH($C$8,OFFSET([1]NKC!$E$10,H4555,0):'[1]NKC'!$E$5007,0)+H4555)=16,"",MATCH($C$8,OFFSET([1]NKC!$E$10,H4555,0):'[1]NKC'!$E$5007,0)+H4555))</f>
        <v/>
      </c>
    </row>
    <row r="4557" spans="1:8" s="52" customFormat="1" ht="14.25" hidden="1">
      <c r="A4557" s="45" t="str">
        <f ca="1">IF($H4557="","",INDEX([1]NKC!$A$10:$A$5007,$H4557))</f>
        <v/>
      </c>
      <c r="B4557" s="46" t="str">
        <f ca="1">IF($H4557="","",INDEX([1]NKC!$B$10:$B$5007,$H4557))</f>
        <v/>
      </c>
      <c r="C4557" s="47" t="str">
        <f ca="1">IF($H4557="","",INDEX([1]NKC!$C$10:$C$5007,$H4557))</f>
        <v/>
      </c>
      <c r="D4557" s="48" t="str">
        <f ca="1">IF(IF($H4557="","",INDEX([1]NKC!$D$10:$D$5007,$H4557))=$C$8,IF($H4557="","",INDEX([1]NKC!$E$10:$E$5007,$H4557)),IF($H4557="","",INDEX([1]NKC!$D$10:$D$5007,$H4557)))</f>
        <v/>
      </c>
      <c r="E4557" s="49" t="str">
        <f ca="1">IF(IF($H4557="","",INDEX([1]NKC!$E$10:$E$5007,$H4557))=$C$8,"",IF($H4557="","",INDEX([1]NKC!$F$10:$F$5007,$H4557)))</f>
        <v/>
      </c>
      <c r="F4557" s="55" t="str">
        <f ca="1">IF(IF($H4557="","",INDEX([1]NKC!$D$10:$D$5007,$H4557))=$C$8,"",IF($H4557="","",INDEX([1]NKC!$F$10:$F$5007,$H4557)))</f>
        <v/>
      </c>
      <c r="G4557" s="50">
        <f ca="1">IF(SUM(E4557:F4557)=0,0,$G$11+SUM(E$12:$E4557)-SUM(F$12:$F4557))</f>
        <v>0</v>
      </c>
      <c r="H4557" s="51" t="str">
        <f ca="1">IF(IF(TYPE(MATCH($C$8,OFFSET([1]NKC!$D$10,H4556,0):'[1]NKC'!$D$5007,0)+H4556)=16,"",MATCH($C$8,OFFSET([1]NKC!$D$10,H4556,0):'[1]NKC'!$D$5007,0)+H4556)&lt;IF(TYPE(MATCH($C$8,OFFSET([1]NKC!$E$10,H4556,0):'[1]NKC'!$E$5007,0)+H4556)=16,"",MATCH($C$8,OFFSET([1]NKC!$E$10,H4556,0):'[1]NKC'!$E$5007,0)+H4556),IF(TYPE(MATCH($C$8,OFFSET([1]NKC!$D$10,H4556,0):'[1]NKC'!$D$5007,0)+H4556)=16,"",MATCH($C$8,OFFSET([1]NKC!$D$10,H4556,0):'[1]NKC'!$D$5007,0)+H4556),IF(TYPE(MATCH($C$8,OFFSET([1]NKC!$E$10,H4556,0):'[1]NKC'!$E$5007,0)+H4556)=16,"",MATCH($C$8,OFFSET([1]NKC!$E$10,H4556,0):'[1]NKC'!$E$5007,0)+H4556))</f>
        <v/>
      </c>
    </row>
    <row r="4558" spans="1:8" s="52" customFormat="1" ht="14.25" hidden="1">
      <c r="A4558" s="45" t="str">
        <f ca="1">IF($H4558="","",INDEX([1]NKC!$A$10:$A$5007,$H4558))</f>
        <v/>
      </c>
      <c r="B4558" s="46" t="str">
        <f ca="1">IF($H4558="","",INDEX([1]NKC!$B$10:$B$5007,$H4558))</f>
        <v/>
      </c>
      <c r="C4558" s="47" t="str">
        <f ca="1">IF($H4558="","",INDEX([1]NKC!$C$10:$C$5007,$H4558))</f>
        <v/>
      </c>
      <c r="D4558" s="48" t="str">
        <f ca="1">IF(IF($H4558="","",INDEX([1]NKC!$D$10:$D$5007,$H4558))=$C$8,IF($H4558="","",INDEX([1]NKC!$E$10:$E$5007,$H4558)),IF($H4558="","",INDEX([1]NKC!$D$10:$D$5007,$H4558)))</f>
        <v/>
      </c>
      <c r="E4558" s="49" t="str">
        <f ca="1">IF(IF($H4558="","",INDEX([1]NKC!$E$10:$E$5007,$H4558))=$C$8,"",IF($H4558="","",INDEX([1]NKC!$F$10:$F$5007,$H4558)))</f>
        <v/>
      </c>
      <c r="F4558" s="55" t="str">
        <f ca="1">IF(IF($H4558="","",INDEX([1]NKC!$D$10:$D$5007,$H4558))=$C$8,"",IF($H4558="","",INDEX([1]NKC!$F$10:$F$5007,$H4558)))</f>
        <v/>
      </c>
      <c r="G4558" s="50">
        <f ca="1">IF(SUM(E4558:F4558)=0,0,$G$11+SUM(E$12:$E4558)-SUM(F$12:$F4558))</f>
        <v>0</v>
      </c>
      <c r="H4558" s="51" t="str">
        <f ca="1">IF(IF(TYPE(MATCH($C$8,OFFSET([1]NKC!$D$10,H4557,0):'[1]NKC'!$D$5007,0)+H4557)=16,"",MATCH($C$8,OFFSET([1]NKC!$D$10,H4557,0):'[1]NKC'!$D$5007,0)+H4557)&lt;IF(TYPE(MATCH($C$8,OFFSET([1]NKC!$E$10,H4557,0):'[1]NKC'!$E$5007,0)+H4557)=16,"",MATCH($C$8,OFFSET([1]NKC!$E$10,H4557,0):'[1]NKC'!$E$5007,0)+H4557),IF(TYPE(MATCH($C$8,OFFSET([1]NKC!$D$10,H4557,0):'[1]NKC'!$D$5007,0)+H4557)=16,"",MATCH($C$8,OFFSET([1]NKC!$D$10,H4557,0):'[1]NKC'!$D$5007,0)+H4557),IF(TYPE(MATCH($C$8,OFFSET([1]NKC!$E$10,H4557,0):'[1]NKC'!$E$5007,0)+H4557)=16,"",MATCH($C$8,OFFSET([1]NKC!$E$10,H4557,0):'[1]NKC'!$E$5007,0)+H4557))</f>
        <v/>
      </c>
    </row>
    <row r="4559" spans="1:8" s="52" customFormat="1" ht="14.25" hidden="1">
      <c r="A4559" s="45" t="str">
        <f ca="1">IF($H4559="","",INDEX([1]NKC!$A$10:$A$5007,$H4559))</f>
        <v/>
      </c>
      <c r="B4559" s="46" t="str">
        <f ca="1">IF($H4559="","",INDEX([1]NKC!$B$10:$B$5007,$H4559))</f>
        <v/>
      </c>
      <c r="C4559" s="47" t="str">
        <f ca="1">IF($H4559="","",INDEX([1]NKC!$C$10:$C$5007,$H4559))</f>
        <v/>
      </c>
      <c r="D4559" s="48" t="str">
        <f ca="1">IF(IF($H4559="","",INDEX([1]NKC!$D$10:$D$5007,$H4559))=$C$8,IF($H4559="","",INDEX([1]NKC!$E$10:$E$5007,$H4559)),IF($H4559="","",INDEX([1]NKC!$D$10:$D$5007,$H4559)))</f>
        <v/>
      </c>
      <c r="E4559" s="49" t="str">
        <f ca="1">IF(IF($H4559="","",INDEX([1]NKC!$E$10:$E$5007,$H4559))=$C$8,"",IF($H4559="","",INDEX([1]NKC!$F$10:$F$5007,$H4559)))</f>
        <v/>
      </c>
      <c r="F4559" s="55" t="str">
        <f ca="1">IF(IF($H4559="","",INDEX([1]NKC!$D$10:$D$5007,$H4559))=$C$8,"",IF($H4559="","",INDEX([1]NKC!$F$10:$F$5007,$H4559)))</f>
        <v/>
      </c>
      <c r="G4559" s="50">
        <f ca="1">IF(SUM(E4559:F4559)=0,0,$G$11+SUM(E$12:$E4559)-SUM(F$12:$F4559))</f>
        <v>0</v>
      </c>
      <c r="H4559" s="51" t="str">
        <f ca="1">IF(IF(TYPE(MATCH($C$8,OFFSET([1]NKC!$D$10,H4558,0):'[1]NKC'!$D$5007,0)+H4558)=16,"",MATCH($C$8,OFFSET([1]NKC!$D$10,H4558,0):'[1]NKC'!$D$5007,0)+H4558)&lt;IF(TYPE(MATCH($C$8,OFFSET([1]NKC!$E$10,H4558,0):'[1]NKC'!$E$5007,0)+H4558)=16,"",MATCH($C$8,OFFSET([1]NKC!$E$10,H4558,0):'[1]NKC'!$E$5007,0)+H4558),IF(TYPE(MATCH($C$8,OFFSET([1]NKC!$D$10,H4558,0):'[1]NKC'!$D$5007,0)+H4558)=16,"",MATCH($C$8,OFFSET([1]NKC!$D$10,H4558,0):'[1]NKC'!$D$5007,0)+H4558),IF(TYPE(MATCH($C$8,OFFSET([1]NKC!$E$10,H4558,0):'[1]NKC'!$E$5007,0)+H4558)=16,"",MATCH($C$8,OFFSET([1]NKC!$E$10,H4558,0):'[1]NKC'!$E$5007,0)+H4558))</f>
        <v/>
      </c>
    </row>
    <row r="4560" spans="1:8" s="52" customFormat="1" ht="14.25" hidden="1">
      <c r="A4560" s="45" t="str">
        <f ca="1">IF($H4560="","",INDEX([1]NKC!$A$10:$A$5007,$H4560))</f>
        <v/>
      </c>
      <c r="B4560" s="46" t="str">
        <f ca="1">IF($H4560="","",INDEX([1]NKC!$B$10:$B$5007,$H4560))</f>
        <v/>
      </c>
      <c r="C4560" s="47" t="str">
        <f ca="1">IF($H4560="","",INDEX([1]NKC!$C$10:$C$5007,$H4560))</f>
        <v/>
      </c>
      <c r="D4560" s="48" t="str">
        <f ca="1">IF(IF($H4560="","",INDEX([1]NKC!$D$10:$D$5007,$H4560))=$C$8,IF($H4560="","",INDEX([1]NKC!$E$10:$E$5007,$H4560)),IF($H4560="","",INDEX([1]NKC!$D$10:$D$5007,$H4560)))</f>
        <v/>
      </c>
      <c r="E4560" s="49" t="str">
        <f ca="1">IF(IF($H4560="","",INDEX([1]NKC!$E$10:$E$5007,$H4560))=$C$8,"",IF($H4560="","",INDEX([1]NKC!$F$10:$F$5007,$H4560)))</f>
        <v/>
      </c>
      <c r="F4560" s="55" t="str">
        <f ca="1">IF(IF($H4560="","",INDEX([1]NKC!$D$10:$D$5007,$H4560))=$C$8,"",IF($H4560="","",INDEX([1]NKC!$F$10:$F$5007,$H4560)))</f>
        <v/>
      </c>
      <c r="G4560" s="50">
        <f ca="1">IF(SUM(E4560:F4560)=0,0,$G$11+SUM(E$12:$E4560)-SUM(F$12:$F4560))</f>
        <v>0</v>
      </c>
      <c r="H4560" s="51" t="str">
        <f ca="1">IF(IF(TYPE(MATCH($C$8,OFFSET([1]NKC!$D$10,H4559,0):'[1]NKC'!$D$5007,0)+H4559)=16,"",MATCH($C$8,OFFSET([1]NKC!$D$10,H4559,0):'[1]NKC'!$D$5007,0)+H4559)&lt;IF(TYPE(MATCH($C$8,OFFSET([1]NKC!$E$10,H4559,0):'[1]NKC'!$E$5007,0)+H4559)=16,"",MATCH($C$8,OFFSET([1]NKC!$E$10,H4559,0):'[1]NKC'!$E$5007,0)+H4559),IF(TYPE(MATCH($C$8,OFFSET([1]NKC!$D$10,H4559,0):'[1]NKC'!$D$5007,0)+H4559)=16,"",MATCH($C$8,OFFSET([1]NKC!$D$10,H4559,0):'[1]NKC'!$D$5007,0)+H4559),IF(TYPE(MATCH($C$8,OFFSET([1]NKC!$E$10,H4559,0):'[1]NKC'!$E$5007,0)+H4559)=16,"",MATCH($C$8,OFFSET([1]NKC!$E$10,H4559,0):'[1]NKC'!$E$5007,0)+H4559))</f>
        <v/>
      </c>
    </row>
    <row r="4561" spans="1:8" s="52" customFormat="1" ht="14.25" hidden="1">
      <c r="A4561" s="45" t="str">
        <f ca="1">IF($H4561="","",INDEX([1]NKC!$A$10:$A$5007,$H4561))</f>
        <v/>
      </c>
      <c r="B4561" s="46" t="str">
        <f ca="1">IF($H4561="","",INDEX([1]NKC!$B$10:$B$5007,$H4561))</f>
        <v/>
      </c>
      <c r="C4561" s="47" t="str">
        <f ca="1">IF($H4561="","",INDEX([1]NKC!$C$10:$C$5007,$H4561))</f>
        <v/>
      </c>
      <c r="D4561" s="48" t="str">
        <f ca="1">IF(IF($H4561="","",INDEX([1]NKC!$D$10:$D$5007,$H4561))=$C$8,IF($H4561="","",INDEX([1]NKC!$E$10:$E$5007,$H4561)),IF($H4561="","",INDEX([1]NKC!$D$10:$D$5007,$H4561)))</f>
        <v/>
      </c>
      <c r="E4561" s="49" t="str">
        <f ca="1">IF(IF($H4561="","",INDEX([1]NKC!$E$10:$E$5007,$H4561))=$C$8,"",IF($H4561="","",INDEX([1]NKC!$F$10:$F$5007,$H4561)))</f>
        <v/>
      </c>
      <c r="F4561" s="55" t="str">
        <f ca="1">IF(IF($H4561="","",INDEX([1]NKC!$D$10:$D$5007,$H4561))=$C$8,"",IF($H4561="","",INDEX([1]NKC!$F$10:$F$5007,$H4561)))</f>
        <v/>
      </c>
      <c r="G4561" s="50">
        <f ca="1">IF(SUM(E4561:F4561)=0,0,$G$11+SUM(E$12:$E4561)-SUM(F$12:$F4561))</f>
        <v>0</v>
      </c>
      <c r="H4561" s="51" t="str">
        <f ca="1">IF(IF(TYPE(MATCH($C$8,OFFSET([1]NKC!$D$10,H4560,0):'[1]NKC'!$D$5007,0)+H4560)=16,"",MATCH($C$8,OFFSET([1]NKC!$D$10,H4560,0):'[1]NKC'!$D$5007,0)+H4560)&lt;IF(TYPE(MATCH($C$8,OFFSET([1]NKC!$E$10,H4560,0):'[1]NKC'!$E$5007,0)+H4560)=16,"",MATCH($C$8,OFFSET([1]NKC!$E$10,H4560,0):'[1]NKC'!$E$5007,0)+H4560),IF(TYPE(MATCH($C$8,OFFSET([1]NKC!$D$10,H4560,0):'[1]NKC'!$D$5007,0)+H4560)=16,"",MATCH($C$8,OFFSET([1]NKC!$D$10,H4560,0):'[1]NKC'!$D$5007,0)+H4560),IF(TYPE(MATCH($C$8,OFFSET([1]NKC!$E$10,H4560,0):'[1]NKC'!$E$5007,0)+H4560)=16,"",MATCH($C$8,OFFSET([1]NKC!$E$10,H4560,0):'[1]NKC'!$E$5007,0)+H4560))</f>
        <v/>
      </c>
    </row>
    <row r="4562" spans="1:8" s="52" customFormat="1" ht="14.25" hidden="1">
      <c r="A4562" s="45" t="str">
        <f ca="1">IF($H4562="","",INDEX([1]NKC!$A$10:$A$5007,$H4562))</f>
        <v/>
      </c>
      <c r="B4562" s="46" t="str">
        <f ca="1">IF($H4562="","",INDEX([1]NKC!$B$10:$B$5007,$H4562))</f>
        <v/>
      </c>
      <c r="C4562" s="47" t="str">
        <f ca="1">IF($H4562="","",INDEX([1]NKC!$C$10:$C$5007,$H4562))</f>
        <v/>
      </c>
      <c r="D4562" s="48" t="str">
        <f ca="1">IF(IF($H4562="","",INDEX([1]NKC!$D$10:$D$5007,$H4562))=$C$8,IF($H4562="","",INDEX([1]NKC!$E$10:$E$5007,$H4562)),IF($H4562="","",INDEX([1]NKC!$D$10:$D$5007,$H4562)))</f>
        <v/>
      </c>
      <c r="E4562" s="49" t="str">
        <f ca="1">IF(IF($H4562="","",INDEX([1]NKC!$E$10:$E$5007,$H4562))=$C$8,"",IF($H4562="","",INDEX([1]NKC!$F$10:$F$5007,$H4562)))</f>
        <v/>
      </c>
      <c r="F4562" s="55" t="str">
        <f ca="1">IF(IF($H4562="","",INDEX([1]NKC!$D$10:$D$5007,$H4562))=$C$8,"",IF($H4562="","",INDEX([1]NKC!$F$10:$F$5007,$H4562)))</f>
        <v/>
      </c>
      <c r="G4562" s="50">
        <f ca="1">IF(SUM(E4562:F4562)=0,0,$G$11+SUM(E$12:$E4562)-SUM(F$12:$F4562))</f>
        <v>0</v>
      </c>
      <c r="H4562" s="51" t="str">
        <f ca="1">IF(IF(TYPE(MATCH($C$8,OFFSET([1]NKC!$D$10,H4561,0):'[1]NKC'!$D$5007,0)+H4561)=16,"",MATCH($C$8,OFFSET([1]NKC!$D$10,H4561,0):'[1]NKC'!$D$5007,0)+H4561)&lt;IF(TYPE(MATCH($C$8,OFFSET([1]NKC!$E$10,H4561,0):'[1]NKC'!$E$5007,0)+H4561)=16,"",MATCH($C$8,OFFSET([1]NKC!$E$10,H4561,0):'[1]NKC'!$E$5007,0)+H4561),IF(TYPE(MATCH($C$8,OFFSET([1]NKC!$D$10,H4561,0):'[1]NKC'!$D$5007,0)+H4561)=16,"",MATCH($C$8,OFFSET([1]NKC!$D$10,H4561,0):'[1]NKC'!$D$5007,0)+H4561),IF(TYPE(MATCH($C$8,OFFSET([1]NKC!$E$10,H4561,0):'[1]NKC'!$E$5007,0)+H4561)=16,"",MATCH($C$8,OFFSET([1]NKC!$E$10,H4561,0):'[1]NKC'!$E$5007,0)+H4561))</f>
        <v/>
      </c>
    </row>
    <row r="4563" spans="1:8" s="52" customFormat="1" ht="14.25" hidden="1">
      <c r="A4563" s="45" t="str">
        <f ca="1">IF($H4563="","",INDEX([1]NKC!$A$10:$A$5007,$H4563))</f>
        <v/>
      </c>
      <c r="B4563" s="46" t="str">
        <f ca="1">IF($H4563="","",INDEX([1]NKC!$B$10:$B$5007,$H4563))</f>
        <v/>
      </c>
      <c r="C4563" s="47" t="str">
        <f ca="1">IF($H4563="","",INDEX([1]NKC!$C$10:$C$5007,$H4563))</f>
        <v/>
      </c>
      <c r="D4563" s="48" t="str">
        <f ca="1">IF(IF($H4563="","",INDEX([1]NKC!$D$10:$D$5007,$H4563))=$C$8,IF($H4563="","",INDEX([1]NKC!$E$10:$E$5007,$H4563)),IF($H4563="","",INDEX([1]NKC!$D$10:$D$5007,$H4563)))</f>
        <v/>
      </c>
      <c r="E4563" s="49" t="str">
        <f ca="1">IF(IF($H4563="","",INDEX([1]NKC!$E$10:$E$5007,$H4563))=$C$8,"",IF($H4563="","",INDEX([1]NKC!$F$10:$F$5007,$H4563)))</f>
        <v/>
      </c>
      <c r="F4563" s="55" t="str">
        <f ca="1">IF(IF($H4563="","",INDEX([1]NKC!$D$10:$D$5007,$H4563))=$C$8,"",IF($H4563="","",INDEX([1]NKC!$F$10:$F$5007,$H4563)))</f>
        <v/>
      </c>
      <c r="G4563" s="50">
        <f ca="1">IF(SUM(E4563:F4563)=0,0,$G$11+SUM(E$12:$E4563)-SUM(F$12:$F4563))</f>
        <v>0</v>
      </c>
      <c r="H4563" s="51" t="str">
        <f ca="1">IF(IF(TYPE(MATCH($C$8,OFFSET([1]NKC!$D$10,H4562,0):'[1]NKC'!$D$5007,0)+H4562)=16,"",MATCH($C$8,OFFSET([1]NKC!$D$10,H4562,0):'[1]NKC'!$D$5007,0)+H4562)&lt;IF(TYPE(MATCH($C$8,OFFSET([1]NKC!$E$10,H4562,0):'[1]NKC'!$E$5007,0)+H4562)=16,"",MATCH($C$8,OFFSET([1]NKC!$E$10,H4562,0):'[1]NKC'!$E$5007,0)+H4562),IF(TYPE(MATCH($C$8,OFFSET([1]NKC!$D$10,H4562,0):'[1]NKC'!$D$5007,0)+H4562)=16,"",MATCH($C$8,OFFSET([1]NKC!$D$10,H4562,0):'[1]NKC'!$D$5007,0)+H4562),IF(TYPE(MATCH($C$8,OFFSET([1]NKC!$E$10,H4562,0):'[1]NKC'!$E$5007,0)+H4562)=16,"",MATCH($C$8,OFFSET([1]NKC!$E$10,H4562,0):'[1]NKC'!$E$5007,0)+H4562))</f>
        <v/>
      </c>
    </row>
    <row r="4564" spans="1:8" s="52" customFormat="1" ht="14.25" hidden="1">
      <c r="A4564" s="45" t="str">
        <f ca="1">IF($H4564="","",INDEX([1]NKC!$A$10:$A$5007,$H4564))</f>
        <v/>
      </c>
      <c r="B4564" s="46" t="str">
        <f ca="1">IF($H4564="","",INDEX([1]NKC!$B$10:$B$5007,$H4564))</f>
        <v/>
      </c>
      <c r="C4564" s="47" t="str">
        <f ca="1">IF($H4564="","",INDEX([1]NKC!$C$10:$C$5007,$H4564))</f>
        <v/>
      </c>
      <c r="D4564" s="48" t="str">
        <f ca="1">IF(IF($H4564="","",INDEX([1]NKC!$D$10:$D$5007,$H4564))=$C$8,IF($H4564="","",INDEX([1]NKC!$E$10:$E$5007,$H4564)),IF($H4564="","",INDEX([1]NKC!$D$10:$D$5007,$H4564)))</f>
        <v/>
      </c>
      <c r="E4564" s="49" t="str">
        <f ca="1">IF(IF($H4564="","",INDEX([1]NKC!$E$10:$E$5007,$H4564))=$C$8,"",IF($H4564="","",INDEX([1]NKC!$F$10:$F$5007,$H4564)))</f>
        <v/>
      </c>
      <c r="F4564" s="55" t="str">
        <f ca="1">IF(IF($H4564="","",INDEX([1]NKC!$D$10:$D$5007,$H4564))=$C$8,"",IF($H4564="","",INDEX([1]NKC!$F$10:$F$5007,$H4564)))</f>
        <v/>
      </c>
      <c r="G4564" s="50">
        <f ca="1">IF(SUM(E4564:F4564)=0,0,$G$11+SUM(E$12:$E4564)-SUM(F$12:$F4564))</f>
        <v>0</v>
      </c>
      <c r="H4564" s="51" t="str">
        <f ca="1">IF(IF(TYPE(MATCH($C$8,OFFSET([1]NKC!$D$10,H4563,0):'[1]NKC'!$D$5007,0)+H4563)=16,"",MATCH($C$8,OFFSET([1]NKC!$D$10,H4563,0):'[1]NKC'!$D$5007,0)+H4563)&lt;IF(TYPE(MATCH($C$8,OFFSET([1]NKC!$E$10,H4563,0):'[1]NKC'!$E$5007,0)+H4563)=16,"",MATCH($C$8,OFFSET([1]NKC!$E$10,H4563,0):'[1]NKC'!$E$5007,0)+H4563),IF(TYPE(MATCH($C$8,OFFSET([1]NKC!$D$10,H4563,0):'[1]NKC'!$D$5007,0)+H4563)=16,"",MATCH($C$8,OFFSET([1]NKC!$D$10,H4563,0):'[1]NKC'!$D$5007,0)+H4563),IF(TYPE(MATCH($C$8,OFFSET([1]NKC!$E$10,H4563,0):'[1]NKC'!$E$5007,0)+H4563)=16,"",MATCH($C$8,OFFSET([1]NKC!$E$10,H4563,0):'[1]NKC'!$E$5007,0)+H4563))</f>
        <v/>
      </c>
    </row>
    <row r="4565" spans="1:8" s="52" customFormat="1" ht="14.25" hidden="1">
      <c r="A4565" s="45" t="str">
        <f ca="1">IF($H4565="","",INDEX([1]NKC!$A$10:$A$5007,$H4565))</f>
        <v/>
      </c>
      <c r="B4565" s="46" t="str">
        <f ca="1">IF($H4565="","",INDEX([1]NKC!$B$10:$B$5007,$H4565))</f>
        <v/>
      </c>
      <c r="C4565" s="47" t="str">
        <f ca="1">IF($H4565="","",INDEX([1]NKC!$C$10:$C$5007,$H4565))</f>
        <v/>
      </c>
      <c r="D4565" s="48" t="str">
        <f ca="1">IF(IF($H4565="","",INDEX([1]NKC!$D$10:$D$5007,$H4565))=$C$8,IF($H4565="","",INDEX([1]NKC!$E$10:$E$5007,$H4565)),IF($H4565="","",INDEX([1]NKC!$D$10:$D$5007,$H4565)))</f>
        <v/>
      </c>
      <c r="E4565" s="49" t="str">
        <f ca="1">IF(IF($H4565="","",INDEX([1]NKC!$E$10:$E$5007,$H4565))=$C$8,"",IF($H4565="","",INDEX([1]NKC!$F$10:$F$5007,$H4565)))</f>
        <v/>
      </c>
      <c r="F4565" s="55" t="str">
        <f ca="1">IF(IF($H4565="","",INDEX([1]NKC!$D$10:$D$5007,$H4565))=$C$8,"",IF($H4565="","",INDEX([1]NKC!$F$10:$F$5007,$H4565)))</f>
        <v/>
      </c>
      <c r="G4565" s="50">
        <f ca="1">IF(SUM(E4565:F4565)=0,0,$G$11+SUM(E$12:$E4565)-SUM(F$12:$F4565))</f>
        <v>0</v>
      </c>
      <c r="H4565" s="51" t="str">
        <f ca="1">IF(IF(TYPE(MATCH($C$8,OFFSET([1]NKC!$D$10,H4564,0):'[1]NKC'!$D$5007,0)+H4564)=16,"",MATCH($C$8,OFFSET([1]NKC!$D$10,H4564,0):'[1]NKC'!$D$5007,0)+H4564)&lt;IF(TYPE(MATCH($C$8,OFFSET([1]NKC!$E$10,H4564,0):'[1]NKC'!$E$5007,0)+H4564)=16,"",MATCH($C$8,OFFSET([1]NKC!$E$10,H4564,0):'[1]NKC'!$E$5007,0)+H4564),IF(TYPE(MATCH($C$8,OFFSET([1]NKC!$D$10,H4564,0):'[1]NKC'!$D$5007,0)+H4564)=16,"",MATCH($C$8,OFFSET([1]NKC!$D$10,H4564,0):'[1]NKC'!$D$5007,0)+H4564),IF(TYPE(MATCH($C$8,OFFSET([1]NKC!$E$10,H4564,0):'[1]NKC'!$E$5007,0)+H4564)=16,"",MATCH($C$8,OFFSET([1]NKC!$E$10,H4564,0):'[1]NKC'!$E$5007,0)+H4564))</f>
        <v/>
      </c>
    </row>
    <row r="4566" spans="1:8" s="52" customFormat="1" ht="14.25" hidden="1">
      <c r="A4566" s="45" t="str">
        <f ca="1">IF($H4566="","",INDEX([1]NKC!$A$10:$A$5007,$H4566))</f>
        <v/>
      </c>
      <c r="B4566" s="46" t="str">
        <f ca="1">IF($H4566="","",INDEX([1]NKC!$B$10:$B$5007,$H4566))</f>
        <v/>
      </c>
      <c r="C4566" s="47" t="str">
        <f ca="1">IF($H4566="","",INDEX([1]NKC!$C$10:$C$5007,$H4566))</f>
        <v/>
      </c>
      <c r="D4566" s="48" t="str">
        <f ca="1">IF(IF($H4566="","",INDEX([1]NKC!$D$10:$D$5007,$H4566))=$C$8,IF($H4566="","",INDEX([1]NKC!$E$10:$E$5007,$H4566)),IF($H4566="","",INDEX([1]NKC!$D$10:$D$5007,$H4566)))</f>
        <v/>
      </c>
      <c r="E4566" s="49" t="str">
        <f ca="1">IF(IF($H4566="","",INDEX([1]NKC!$E$10:$E$5007,$H4566))=$C$8,"",IF($H4566="","",INDEX([1]NKC!$F$10:$F$5007,$H4566)))</f>
        <v/>
      </c>
      <c r="F4566" s="55" t="str">
        <f ca="1">IF(IF($H4566="","",INDEX([1]NKC!$D$10:$D$5007,$H4566))=$C$8,"",IF($H4566="","",INDEX([1]NKC!$F$10:$F$5007,$H4566)))</f>
        <v/>
      </c>
      <c r="G4566" s="50">
        <f ca="1">IF(SUM(E4566:F4566)=0,0,$G$11+SUM(E$12:$E4566)-SUM(F$12:$F4566))</f>
        <v>0</v>
      </c>
      <c r="H4566" s="51" t="str">
        <f ca="1">IF(IF(TYPE(MATCH($C$8,OFFSET([1]NKC!$D$10,H4565,0):'[1]NKC'!$D$5007,0)+H4565)=16,"",MATCH($C$8,OFFSET([1]NKC!$D$10,H4565,0):'[1]NKC'!$D$5007,0)+H4565)&lt;IF(TYPE(MATCH($C$8,OFFSET([1]NKC!$E$10,H4565,0):'[1]NKC'!$E$5007,0)+H4565)=16,"",MATCH($C$8,OFFSET([1]NKC!$E$10,H4565,0):'[1]NKC'!$E$5007,0)+H4565),IF(TYPE(MATCH($C$8,OFFSET([1]NKC!$D$10,H4565,0):'[1]NKC'!$D$5007,0)+H4565)=16,"",MATCH($C$8,OFFSET([1]NKC!$D$10,H4565,0):'[1]NKC'!$D$5007,0)+H4565),IF(TYPE(MATCH($C$8,OFFSET([1]NKC!$E$10,H4565,0):'[1]NKC'!$E$5007,0)+H4565)=16,"",MATCH($C$8,OFFSET([1]NKC!$E$10,H4565,0):'[1]NKC'!$E$5007,0)+H4565))</f>
        <v/>
      </c>
    </row>
    <row r="4567" spans="1:8" s="52" customFormat="1" ht="14.25" hidden="1">
      <c r="A4567" s="45" t="str">
        <f ca="1">IF($H4567="","",INDEX([1]NKC!$A$10:$A$5007,$H4567))</f>
        <v/>
      </c>
      <c r="B4567" s="46" t="str">
        <f ca="1">IF($H4567="","",INDEX([1]NKC!$B$10:$B$5007,$H4567))</f>
        <v/>
      </c>
      <c r="C4567" s="47" t="str">
        <f ca="1">IF($H4567="","",INDEX([1]NKC!$C$10:$C$5007,$H4567))</f>
        <v/>
      </c>
      <c r="D4567" s="48" t="str">
        <f ca="1">IF(IF($H4567="","",INDEX([1]NKC!$D$10:$D$5007,$H4567))=$C$8,IF($H4567="","",INDEX([1]NKC!$E$10:$E$5007,$H4567)),IF($H4567="","",INDEX([1]NKC!$D$10:$D$5007,$H4567)))</f>
        <v/>
      </c>
      <c r="E4567" s="49" t="str">
        <f ca="1">IF(IF($H4567="","",INDEX([1]NKC!$E$10:$E$5007,$H4567))=$C$8,"",IF($H4567="","",INDEX([1]NKC!$F$10:$F$5007,$H4567)))</f>
        <v/>
      </c>
      <c r="F4567" s="55" t="str">
        <f ca="1">IF(IF($H4567="","",INDEX([1]NKC!$D$10:$D$5007,$H4567))=$C$8,"",IF($H4567="","",INDEX([1]NKC!$F$10:$F$5007,$H4567)))</f>
        <v/>
      </c>
      <c r="G4567" s="50">
        <f ca="1">IF(SUM(E4567:F4567)=0,0,$G$11+SUM(E$12:$E4567)-SUM(F$12:$F4567))</f>
        <v>0</v>
      </c>
      <c r="H4567" s="51" t="str">
        <f ca="1">IF(IF(TYPE(MATCH($C$8,OFFSET([1]NKC!$D$10,H4566,0):'[1]NKC'!$D$5007,0)+H4566)=16,"",MATCH($C$8,OFFSET([1]NKC!$D$10,H4566,0):'[1]NKC'!$D$5007,0)+H4566)&lt;IF(TYPE(MATCH($C$8,OFFSET([1]NKC!$E$10,H4566,0):'[1]NKC'!$E$5007,0)+H4566)=16,"",MATCH($C$8,OFFSET([1]NKC!$E$10,H4566,0):'[1]NKC'!$E$5007,0)+H4566),IF(TYPE(MATCH($C$8,OFFSET([1]NKC!$D$10,H4566,0):'[1]NKC'!$D$5007,0)+H4566)=16,"",MATCH($C$8,OFFSET([1]NKC!$D$10,H4566,0):'[1]NKC'!$D$5007,0)+H4566),IF(TYPE(MATCH($C$8,OFFSET([1]NKC!$E$10,H4566,0):'[1]NKC'!$E$5007,0)+H4566)=16,"",MATCH($C$8,OFFSET([1]NKC!$E$10,H4566,0):'[1]NKC'!$E$5007,0)+H4566))</f>
        <v/>
      </c>
    </row>
    <row r="4568" spans="1:8" s="52" customFormat="1" ht="14.25" hidden="1">
      <c r="A4568" s="45" t="str">
        <f ca="1">IF($H4568="","",INDEX([1]NKC!$A$10:$A$5007,$H4568))</f>
        <v/>
      </c>
      <c r="B4568" s="46" t="str">
        <f ca="1">IF($H4568="","",INDEX([1]NKC!$B$10:$B$5007,$H4568))</f>
        <v/>
      </c>
      <c r="C4568" s="47" t="str">
        <f ca="1">IF($H4568="","",INDEX([1]NKC!$C$10:$C$5007,$H4568))</f>
        <v/>
      </c>
      <c r="D4568" s="48" t="str">
        <f ca="1">IF(IF($H4568="","",INDEX([1]NKC!$D$10:$D$5007,$H4568))=$C$8,IF($H4568="","",INDEX([1]NKC!$E$10:$E$5007,$H4568)),IF($H4568="","",INDEX([1]NKC!$D$10:$D$5007,$H4568)))</f>
        <v/>
      </c>
      <c r="E4568" s="49" t="str">
        <f ca="1">IF(IF($H4568="","",INDEX([1]NKC!$E$10:$E$5007,$H4568))=$C$8,"",IF($H4568="","",INDEX([1]NKC!$F$10:$F$5007,$H4568)))</f>
        <v/>
      </c>
      <c r="F4568" s="55" t="str">
        <f ca="1">IF(IF($H4568="","",INDEX([1]NKC!$D$10:$D$5007,$H4568))=$C$8,"",IF($H4568="","",INDEX([1]NKC!$F$10:$F$5007,$H4568)))</f>
        <v/>
      </c>
      <c r="G4568" s="50">
        <f ca="1">IF(SUM(E4568:F4568)=0,0,$G$11+SUM(E$12:$E4568)-SUM(F$12:$F4568))</f>
        <v>0</v>
      </c>
      <c r="H4568" s="51" t="str">
        <f ca="1">IF(IF(TYPE(MATCH($C$8,OFFSET([1]NKC!$D$10,H4567,0):'[1]NKC'!$D$5007,0)+H4567)=16,"",MATCH($C$8,OFFSET([1]NKC!$D$10,H4567,0):'[1]NKC'!$D$5007,0)+H4567)&lt;IF(TYPE(MATCH($C$8,OFFSET([1]NKC!$E$10,H4567,0):'[1]NKC'!$E$5007,0)+H4567)=16,"",MATCH($C$8,OFFSET([1]NKC!$E$10,H4567,0):'[1]NKC'!$E$5007,0)+H4567),IF(TYPE(MATCH($C$8,OFFSET([1]NKC!$D$10,H4567,0):'[1]NKC'!$D$5007,0)+H4567)=16,"",MATCH($C$8,OFFSET([1]NKC!$D$10,H4567,0):'[1]NKC'!$D$5007,0)+H4567),IF(TYPE(MATCH($C$8,OFFSET([1]NKC!$E$10,H4567,0):'[1]NKC'!$E$5007,0)+H4567)=16,"",MATCH($C$8,OFFSET([1]NKC!$E$10,H4567,0):'[1]NKC'!$E$5007,0)+H4567))</f>
        <v/>
      </c>
    </row>
    <row r="4569" spans="1:8" s="52" customFormat="1" ht="14.25" hidden="1">
      <c r="A4569" s="45" t="str">
        <f ca="1">IF($H4569="","",INDEX([1]NKC!$A$10:$A$5007,$H4569))</f>
        <v/>
      </c>
      <c r="B4569" s="46" t="str">
        <f ca="1">IF($H4569="","",INDEX([1]NKC!$B$10:$B$5007,$H4569))</f>
        <v/>
      </c>
      <c r="C4569" s="47" t="str">
        <f ca="1">IF($H4569="","",INDEX([1]NKC!$C$10:$C$5007,$H4569))</f>
        <v/>
      </c>
      <c r="D4569" s="48" t="str">
        <f ca="1">IF(IF($H4569="","",INDEX([1]NKC!$D$10:$D$5007,$H4569))=$C$8,IF($H4569="","",INDEX([1]NKC!$E$10:$E$5007,$H4569)),IF($H4569="","",INDEX([1]NKC!$D$10:$D$5007,$H4569)))</f>
        <v/>
      </c>
      <c r="E4569" s="49" t="str">
        <f ca="1">IF(IF($H4569="","",INDEX([1]NKC!$E$10:$E$5007,$H4569))=$C$8,"",IF($H4569="","",INDEX([1]NKC!$F$10:$F$5007,$H4569)))</f>
        <v/>
      </c>
      <c r="F4569" s="55" t="str">
        <f ca="1">IF(IF($H4569="","",INDEX([1]NKC!$D$10:$D$5007,$H4569))=$C$8,"",IF($H4569="","",INDEX([1]NKC!$F$10:$F$5007,$H4569)))</f>
        <v/>
      </c>
      <c r="G4569" s="50">
        <f ca="1">IF(SUM(E4569:F4569)=0,0,$G$11+SUM(E$12:$E4569)-SUM(F$12:$F4569))</f>
        <v>0</v>
      </c>
      <c r="H4569" s="51" t="str">
        <f ca="1">IF(IF(TYPE(MATCH($C$8,OFFSET([1]NKC!$D$10,H4568,0):'[1]NKC'!$D$5007,0)+H4568)=16,"",MATCH($C$8,OFFSET([1]NKC!$D$10,H4568,0):'[1]NKC'!$D$5007,0)+H4568)&lt;IF(TYPE(MATCH($C$8,OFFSET([1]NKC!$E$10,H4568,0):'[1]NKC'!$E$5007,0)+H4568)=16,"",MATCH($C$8,OFFSET([1]NKC!$E$10,H4568,0):'[1]NKC'!$E$5007,0)+H4568),IF(TYPE(MATCH($C$8,OFFSET([1]NKC!$D$10,H4568,0):'[1]NKC'!$D$5007,0)+H4568)=16,"",MATCH($C$8,OFFSET([1]NKC!$D$10,H4568,0):'[1]NKC'!$D$5007,0)+H4568),IF(TYPE(MATCH($C$8,OFFSET([1]NKC!$E$10,H4568,0):'[1]NKC'!$E$5007,0)+H4568)=16,"",MATCH($C$8,OFFSET([1]NKC!$E$10,H4568,0):'[1]NKC'!$E$5007,0)+H4568))</f>
        <v/>
      </c>
    </row>
    <row r="4570" spans="1:8" s="52" customFormat="1" ht="14.25" hidden="1">
      <c r="A4570" s="45" t="str">
        <f ca="1">IF($H4570="","",INDEX([1]NKC!$A$10:$A$5007,$H4570))</f>
        <v/>
      </c>
      <c r="B4570" s="46" t="str">
        <f ca="1">IF($H4570="","",INDEX([1]NKC!$B$10:$B$5007,$H4570))</f>
        <v/>
      </c>
      <c r="C4570" s="47" t="str">
        <f ca="1">IF($H4570="","",INDEX([1]NKC!$C$10:$C$5007,$H4570))</f>
        <v/>
      </c>
      <c r="D4570" s="48" t="str">
        <f ca="1">IF(IF($H4570="","",INDEX([1]NKC!$D$10:$D$5007,$H4570))=$C$8,IF($H4570="","",INDEX([1]NKC!$E$10:$E$5007,$H4570)),IF($H4570="","",INDEX([1]NKC!$D$10:$D$5007,$H4570)))</f>
        <v/>
      </c>
      <c r="E4570" s="49" t="str">
        <f ca="1">IF(IF($H4570="","",INDEX([1]NKC!$E$10:$E$5007,$H4570))=$C$8,"",IF($H4570="","",INDEX([1]NKC!$F$10:$F$5007,$H4570)))</f>
        <v/>
      </c>
      <c r="F4570" s="55" t="str">
        <f ca="1">IF(IF($H4570="","",INDEX([1]NKC!$D$10:$D$5007,$H4570))=$C$8,"",IF($H4570="","",INDEX([1]NKC!$F$10:$F$5007,$H4570)))</f>
        <v/>
      </c>
      <c r="G4570" s="50">
        <f ca="1">IF(SUM(E4570:F4570)=0,0,$G$11+SUM(E$12:$E4570)-SUM(F$12:$F4570))</f>
        <v>0</v>
      </c>
      <c r="H4570" s="51" t="str">
        <f ca="1">IF(IF(TYPE(MATCH($C$8,OFFSET([1]NKC!$D$10,H4569,0):'[1]NKC'!$D$5007,0)+H4569)=16,"",MATCH($C$8,OFFSET([1]NKC!$D$10,H4569,0):'[1]NKC'!$D$5007,0)+H4569)&lt;IF(TYPE(MATCH($C$8,OFFSET([1]NKC!$E$10,H4569,0):'[1]NKC'!$E$5007,0)+H4569)=16,"",MATCH($C$8,OFFSET([1]NKC!$E$10,H4569,0):'[1]NKC'!$E$5007,0)+H4569),IF(TYPE(MATCH($C$8,OFFSET([1]NKC!$D$10,H4569,0):'[1]NKC'!$D$5007,0)+H4569)=16,"",MATCH($C$8,OFFSET([1]NKC!$D$10,H4569,0):'[1]NKC'!$D$5007,0)+H4569),IF(TYPE(MATCH($C$8,OFFSET([1]NKC!$E$10,H4569,0):'[1]NKC'!$E$5007,0)+H4569)=16,"",MATCH($C$8,OFFSET([1]NKC!$E$10,H4569,0):'[1]NKC'!$E$5007,0)+H4569))</f>
        <v/>
      </c>
    </row>
    <row r="4571" spans="1:8" s="52" customFormat="1" ht="14.25" hidden="1">
      <c r="A4571" s="45" t="str">
        <f ca="1">IF($H4571="","",INDEX([1]NKC!$A$10:$A$5007,$H4571))</f>
        <v/>
      </c>
      <c r="B4571" s="46" t="str">
        <f ca="1">IF($H4571="","",INDEX([1]NKC!$B$10:$B$5007,$H4571))</f>
        <v/>
      </c>
      <c r="C4571" s="47" t="str">
        <f ca="1">IF($H4571="","",INDEX([1]NKC!$C$10:$C$5007,$H4571))</f>
        <v/>
      </c>
      <c r="D4571" s="48" t="str">
        <f ca="1">IF(IF($H4571="","",INDEX([1]NKC!$D$10:$D$5007,$H4571))=$C$8,IF($H4571="","",INDEX([1]NKC!$E$10:$E$5007,$H4571)),IF($H4571="","",INDEX([1]NKC!$D$10:$D$5007,$H4571)))</f>
        <v/>
      </c>
      <c r="E4571" s="49" t="str">
        <f ca="1">IF(IF($H4571="","",INDEX([1]NKC!$E$10:$E$5007,$H4571))=$C$8,"",IF($H4571="","",INDEX([1]NKC!$F$10:$F$5007,$H4571)))</f>
        <v/>
      </c>
      <c r="F4571" s="55" t="str">
        <f ca="1">IF(IF($H4571="","",INDEX([1]NKC!$D$10:$D$5007,$H4571))=$C$8,"",IF($H4571="","",INDEX([1]NKC!$F$10:$F$5007,$H4571)))</f>
        <v/>
      </c>
      <c r="G4571" s="50">
        <f ca="1">IF(SUM(E4571:F4571)=0,0,$G$11+SUM(E$12:$E4571)-SUM(F$12:$F4571))</f>
        <v>0</v>
      </c>
      <c r="H4571" s="51" t="str">
        <f ca="1">IF(IF(TYPE(MATCH($C$8,OFFSET([1]NKC!$D$10,H4570,0):'[1]NKC'!$D$5007,0)+H4570)=16,"",MATCH($C$8,OFFSET([1]NKC!$D$10,H4570,0):'[1]NKC'!$D$5007,0)+H4570)&lt;IF(TYPE(MATCH($C$8,OFFSET([1]NKC!$E$10,H4570,0):'[1]NKC'!$E$5007,0)+H4570)=16,"",MATCH($C$8,OFFSET([1]NKC!$E$10,H4570,0):'[1]NKC'!$E$5007,0)+H4570),IF(TYPE(MATCH($C$8,OFFSET([1]NKC!$D$10,H4570,0):'[1]NKC'!$D$5007,0)+H4570)=16,"",MATCH($C$8,OFFSET([1]NKC!$D$10,H4570,0):'[1]NKC'!$D$5007,0)+H4570),IF(TYPE(MATCH($C$8,OFFSET([1]NKC!$E$10,H4570,0):'[1]NKC'!$E$5007,0)+H4570)=16,"",MATCH($C$8,OFFSET([1]NKC!$E$10,H4570,0):'[1]NKC'!$E$5007,0)+H4570))</f>
        <v/>
      </c>
    </row>
    <row r="4572" spans="1:8" s="52" customFormat="1" ht="14.25" hidden="1">
      <c r="A4572" s="45" t="str">
        <f ca="1">IF($H4572="","",INDEX([1]NKC!$A$10:$A$5007,$H4572))</f>
        <v/>
      </c>
      <c r="B4572" s="46" t="str">
        <f ca="1">IF($H4572="","",INDEX([1]NKC!$B$10:$B$5007,$H4572))</f>
        <v/>
      </c>
      <c r="C4572" s="47" t="str">
        <f ca="1">IF($H4572="","",INDEX([1]NKC!$C$10:$C$5007,$H4572))</f>
        <v/>
      </c>
      <c r="D4572" s="48" t="str">
        <f ca="1">IF(IF($H4572="","",INDEX([1]NKC!$D$10:$D$5007,$H4572))=$C$8,IF($H4572="","",INDEX([1]NKC!$E$10:$E$5007,$H4572)),IF($H4572="","",INDEX([1]NKC!$D$10:$D$5007,$H4572)))</f>
        <v/>
      </c>
      <c r="E4572" s="49" t="str">
        <f ca="1">IF(IF($H4572="","",INDEX([1]NKC!$E$10:$E$5007,$H4572))=$C$8,"",IF($H4572="","",INDEX([1]NKC!$F$10:$F$5007,$H4572)))</f>
        <v/>
      </c>
      <c r="F4572" s="55" t="str">
        <f ca="1">IF(IF($H4572="","",INDEX([1]NKC!$D$10:$D$5007,$H4572))=$C$8,"",IF($H4572="","",INDEX([1]NKC!$F$10:$F$5007,$H4572)))</f>
        <v/>
      </c>
      <c r="G4572" s="50">
        <f ca="1">IF(SUM(E4572:F4572)=0,0,$G$11+SUM(E$12:$E4572)-SUM(F$12:$F4572))</f>
        <v>0</v>
      </c>
      <c r="H4572" s="51" t="str">
        <f ca="1">IF(IF(TYPE(MATCH($C$8,OFFSET([1]NKC!$D$10,H4571,0):'[1]NKC'!$D$5007,0)+H4571)=16,"",MATCH($C$8,OFFSET([1]NKC!$D$10,H4571,0):'[1]NKC'!$D$5007,0)+H4571)&lt;IF(TYPE(MATCH($C$8,OFFSET([1]NKC!$E$10,H4571,0):'[1]NKC'!$E$5007,0)+H4571)=16,"",MATCH($C$8,OFFSET([1]NKC!$E$10,H4571,0):'[1]NKC'!$E$5007,0)+H4571),IF(TYPE(MATCH($C$8,OFFSET([1]NKC!$D$10,H4571,0):'[1]NKC'!$D$5007,0)+H4571)=16,"",MATCH($C$8,OFFSET([1]NKC!$D$10,H4571,0):'[1]NKC'!$D$5007,0)+H4571),IF(TYPE(MATCH($C$8,OFFSET([1]NKC!$E$10,H4571,0):'[1]NKC'!$E$5007,0)+H4571)=16,"",MATCH($C$8,OFFSET([1]NKC!$E$10,H4571,0):'[1]NKC'!$E$5007,0)+H4571))</f>
        <v/>
      </c>
    </row>
    <row r="4573" spans="1:8" s="52" customFormat="1" ht="14.25" hidden="1">
      <c r="A4573" s="45" t="str">
        <f ca="1">IF($H4573="","",INDEX([1]NKC!$A$10:$A$5007,$H4573))</f>
        <v/>
      </c>
      <c r="B4573" s="46" t="str">
        <f ca="1">IF($H4573="","",INDEX([1]NKC!$B$10:$B$5007,$H4573))</f>
        <v/>
      </c>
      <c r="C4573" s="47" t="str">
        <f ca="1">IF($H4573="","",INDEX([1]NKC!$C$10:$C$5007,$H4573))</f>
        <v/>
      </c>
      <c r="D4573" s="48" t="str">
        <f ca="1">IF(IF($H4573="","",INDEX([1]NKC!$D$10:$D$5007,$H4573))=$C$8,IF($H4573="","",INDEX([1]NKC!$E$10:$E$5007,$H4573)),IF($H4573="","",INDEX([1]NKC!$D$10:$D$5007,$H4573)))</f>
        <v/>
      </c>
      <c r="E4573" s="49" t="str">
        <f ca="1">IF(IF($H4573="","",INDEX([1]NKC!$E$10:$E$5007,$H4573))=$C$8,"",IF($H4573="","",INDEX([1]NKC!$F$10:$F$5007,$H4573)))</f>
        <v/>
      </c>
      <c r="F4573" s="55" t="str">
        <f ca="1">IF(IF($H4573="","",INDEX([1]NKC!$D$10:$D$5007,$H4573))=$C$8,"",IF($H4573="","",INDEX([1]NKC!$F$10:$F$5007,$H4573)))</f>
        <v/>
      </c>
      <c r="G4573" s="50">
        <f ca="1">IF(SUM(E4573:F4573)=0,0,$G$11+SUM(E$12:$E4573)-SUM(F$12:$F4573))</f>
        <v>0</v>
      </c>
      <c r="H4573" s="51" t="str">
        <f ca="1">IF(IF(TYPE(MATCH($C$8,OFFSET([1]NKC!$D$10,H4572,0):'[1]NKC'!$D$5007,0)+H4572)=16,"",MATCH($C$8,OFFSET([1]NKC!$D$10,H4572,0):'[1]NKC'!$D$5007,0)+H4572)&lt;IF(TYPE(MATCH($C$8,OFFSET([1]NKC!$E$10,H4572,0):'[1]NKC'!$E$5007,0)+H4572)=16,"",MATCH($C$8,OFFSET([1]NKC!$E$10,H4572,0):'[1]NKC'!$E$5007,0)+H4572),IF(TYPE(MATCH($C$8,OFFSET([1]NKC!$D$10,H4572,0):'[1]NKC'!$D$5007,0)+H4572)=16,"",MATCH($C$8,OFFSET([1]NKC!$D$10,H4572,0):'[1]NKC'!$D$5007,0)+H4572),IF(TYPE(MATCH($C$8,OFFSET([1]NKC!$E$10,H4572,0):'[1]NKC'!$E$5007,0)+H4572)=16,"",MATCH($C$8,OFFSET([1]NKC!$E$10,H4572,0):'[1]NKC'!$E$5007,0)+H4572))</f>
        <v/>
      </c>
    </row>
    <row r="4574" spans="1:8" s="52" customFormat="1" ht="14.25" hidden="1">
      <c r="A4574" s="45" t="str">
        <f ca="1">IF($H4574="","",INDEX([1]NKC!$A$10:$A$5007,$H4574))</f>
        <v/>
      </c>
      <c r="B4574" s="46" t="str">
        <f ca="1">IF($H4574="","",INDEX([1]NKC!$B$10:$B$5007,$H4574))</f>
        <v/>
      </c>
      <c r="C4574" s="47" t="str">
        <f ca="1">IF($H4574="","",INDEX([1]NKC!$C$10:$C$5007,$H4574))</f>
        <v/>
      </c>
      <c r="D4574" s="48" t="str">
        <f ca="1">IF(IF($H4574="","",INDEX([1]NKC!$D$10:$D$5007,$H4574))=$C$8,IF($H4574="","",INDEX([1]NKC!$E$10:$E$5007,$H4574)),IF($H4574="","",INDEX([1]NKC!$D$10:$D$5007,$H4574)))</f>
        <v/>
      </c>
      <c r="E4574" s="49" t="str">
        <f ca="1">IF(IF($H4574="","",INDEX([1]NKC!$E$10:$E$5007,$H4574))=$C$8,"",IF($H4574="","",INDEX([1]NKC!$F$10:$F$5007,$H4574)))</f>
        <v/>
      </c>
      <c r="F4574" s="55" t="str">
        <f ca="1">IF(IF($H4574="","",INDEX([1]NKC!$D$10:$D$5007,$H4574))=$C$8,"",IF($H4574="","",INDEX([1]NKC!$F$10:$F$5007,$H4574)))</f>
        <v/>
      </c>
      <c r="G4574" s="50">
        <f ca="1">IF(SUM(E4574:F4574)=0,0,$G$11+SUM(E$12:$E4574)-SUM(F$12:$F4574))</f>
        <v>0</v>
      </c>
      <c r="H4574" s="51" t="str">
        <f ca="1">IF(IF(TYPE(MATCH($C$8,OFFSET([1]NKC!$D$10,H4573,0):'[1]NKC'!$D$5007,0)+H4573)=16,"",MATCH($C$8,OFFSET([1]NKC!$D$10,H4573,0):'[1]NKC'!$D$5007,0)+H4573)&lt;IF(TYPE(MATCH($C$8,OFFSET([1]NKC!$E$10,H4573,0):'[1]NKC'!$E$5007,0)+H4573)=16,"",MATCH($C$8,OFFSET([1]NKC!$E$10,H4573,0):'[1]NKC'!$E$5007,0)+H4573),IF(TYPE(MATCH($C$8,OFFSET([1]NKC!$D$10,H4573,0):'[1]NKC'!$D$5007,0)+H4573)=16,"",MATCH($C$8,OFFSET([1]NKC!$D$10,H4573,0):'[1]NKC'!$D$5007,0)+H4573),IF(TYPE(MATCH($C$8,OFFSET([1]NKC!$E$10,H4573,0):'[1]NKC'!$E$5007,0)+H4573)=16,"",MATCH($C$8,OFFSET([1]NKC!$E$10,H4573,0):'[1]NKC'!$E$5007,0)+H4573))</f>
        <v/>
      </c>
    </row>
    <row r="4575" spans="1:8" s="52" customFormat="1" ht="14.25" hidden="1">
      <c r="A4575" s="45" t="str">
        <f ca="1">IF($H4575="","",INDEX([1]NKC!$A$10:$A$5007,$H4575))</f>
        <v/>
      </c>
      <c r="B4575" s="46" t="str">
        <f ca="1">IF($H4575="","",INDEX([1]NKC!$B$10:$B$5007,$H4575))</f>
        <v/>
      </c>
      <c r="C4575" s="47" t="str">
        <f ca="1">IF($H4575="","",INDEX([1]NKC!$C$10:$C$5007,$H4575))</f>
        <v/>
      </c>
      <c r="D4575" s="48" t="str">
        <f ca="1">IF(IF($H4575="","",INDEX([1]NKC!$D$10:$D$5007,$H4575))=$C$8,IF($H4575="","",INDEX([1]NKC!$E$10:$E$5007,$H4575)),IF($H4575="","",INDEX([1]NKC!$D$10:$D$5007,$H4575)))</f>
        <v/>
      </c>
      <c r="E4575" s="49" t="str">
        <f ca="1">IF(IF($H4575="","",INDEX([1]NKC!$E$10:$E$5007,$H4575))=$C$8,"",IF($H4575="","",INDEX([1]NKC!$F$10:$F$5007,$H4575)))</f>
        <v/>
      </c>
      <c r="F4575" s="55" t="str">
        <f ca="1">IF(IF($H4575="","",INDEX([1]NKC!$D$10:$D$5007,$H4575))=$C$8,"",IF($H4575="","",INDEX([1]NKC!$F$10:$F$5007,$H4575)))</f>
        <v/>
      </c>
      <c r="G4575" s="50">
        <f ca="1">IF(SUM(E4575:F4575)=0,0,$G$11+SUM(E$12:$E4575)-SUM(F$12:$F4575))</f>
        <v>0</v>
      </c>
      <c r="H4575" s="51" t="str">
        <f ca="1">IF(IF(TYPE(MATCH($C$8,OFFSET([1]NKC!$D$10,H4574,0):'[1]NKC'!$D$5007,0)+H4574)=16,"",MATCH($C$8,OFFSET([1]NKC!$D$10,H4574,0):'[1]NKC'!$D$5007,0)+H4574)&lt;IF(TYPE(MATCH($C$8,OFFSET([1]NKC!$E$10,H4574,0):'[1]NKC'!$E$5007,0)+H4574)=16,"",MATCH($C$8,OFFSET([1]NKC!$E$10,H4574,0):'[1]NKC'!$E$5007,0)+H4574),IF(TYPE(MATCH($C$8,OFFSET([1]NKC!$D$10,H4574,0):'[1]NKC'!$D$5007,0)+H4574)=16,"",MATCH($C$8,OFFSET([1]NKC!$D$10,H4574,0):'[1]NKC'!$D$5007,0)+H4574),IF(TYPE(MATCH($C$8,OFFSET([1]NKC!$E$10,H4574,0):'[1]NKC'!$E$5007,0)+H4574)=16,"",MATCH($C$8,OFFSET([1]NKC!$E$10,H4574,0):'[1]NKC'!$E$5007,0)+H4574))</f>
        <v/>
      </c>
    </row>
    <row r="4576" spans="1:8" s="52" customFormat="1" ht="14.25" hidden="1">
      <c r="A4576" s="45" t="str">
        <f ca="1">IF($H4576="","",INDEX([1]NKC!$A$10:$A$5007,$H4576))</f>
        <v/>
      </c>
      <c r="B4576" s="46" t="str">
        <f ca="1">IF($H4576="","",INDEX([1]NKC!$B$10:$B$5007,$H4576))</f>
        <v/>
      </c>
      <c r="C4576" s="47" t="str">
        <f ca="1">IF($H4576="","",INDEX([1]NKC!$C$10:$C$5007,$H4576))</f>
        <v/>
      </c>
      <c r="D4576" s="48" t="str">
        <f ca="1">IF(IF($H4576="","",INDEX([1]NKC!$D$10:$D$5007,$H4576))=$C$8,IF($H4576="","",INDEX([1]NKC!$E$10:$E$5007,$H4576)),IF($H4576="","",INDEX([1]NKC!$D$10:$D$5007,$H4576)))</f>
        <v/>
      </c>
      <c r="E4576" s="49" t="str">
        <f ca="1">IF(IF($H4576="","",INDEX([1]NKC!$E$10:$E$5007,$H4576))=$C$8,"",IF($H4576="","",INDEX([1]NKC!$F$10:$F$5007,$H4576)))</f>
        <v/>
      </c>
      <c r="F4576" s="55" t="str">
        <f ca="1">IF(IF($H4576="","",INDEX([1]NKC!$D$10:$D$5007,$H4576))=$C$8,"",IF($H4576="","",INDEX([1]NKC!$F$10:$F$5007,$H4576)))</f>
        <v/>
      </c>
      <c r="G4576" s="50">
        <f ca="1">IF(SUM(E4576:F4576)=0,0,$G$11+SUM(E$12:$E4576)-SUM(F$12:$F4576))</f>
        <v>0</v>
      </c>
      <c r="H4576" s="51" t="str">
        <f ca="1">IF(IF(TYPE(MATCH($C$8,OFFSET([1]NKC!$D$10,H4575,0):'[1]NKC'!$D$5007,0)+H4575)=16,"",MATCH($C$8,OFFSET([1]NKC!$D$10,H4575,0):'[1]NKC'!$D$5007,0)+H4575)&lt;IF(TYPE(MATCH($C$8,OFFSET([1]NKC!$E$10,H4575,0):'[1]NKC'!$E$5007,0)+H4575)=16,"",MATCH($C$8,OFFSET([1]NKC!$E$10,H4575,0):'[1]NKC'!$E$5007,0)+H4575),IF(TYPE(MATCH($C$8,OFFSET([1]NKC!$D$10,H4575,0):'[1]NKC'!$D$5007,0)+H4575)=16,"",MATCH($C$8,OFFSET([1]NKC!$D$10,H4575,0):'[1]NKC'!$D$5007,0)+H4575),IF(TYPE(MATCH($C$8,OFFSET([1]NKC!$E$10,H4575,0):'[1]NKC'!$E$5007,0)+H4575)=16,"",MATCH($C$8,OFFSET([1]NKC!$E$10,H4575,0):'[1]NKC'!$E$5007,0)+H4575))</f>
        <v/>
      </c>
    </row>
    <row r="4577" spans="1:8" s="52" customFormat="1" ht="14.25" hidden="1">
      <c r="A4577" s="45" t="str">
        <f ca="1">IF($H4577="","",INDEX([1]NKC!$A$10:$A$5007,$H4577))</f>
        <v/>
      </c>
      <c r="B4577" s="46" t="str">
        <f ca="1">IF($H4577="","",INDEX([1]NKC!$B$10:$B$5007,$H4577))</f>
        <v/>
      </c>
      <c r="C4577" s="47" t="str">
        <f ca="1">IF($H4577="","",INDEX([1]NKC!$C$10:$C$5007,$H4577))</f>
        <v/>
      </c>
      <c r="D4577" s="48" t="str">
        <f ca="1">IF(IF($H4577="","",INDEX([1]NKC!$D$10:$D$5007,$H4577))=$C$8,IF($H4577="","",INDEX([1]NKC!$E$10:$E$5007,$H4577)),IF($H4577="","",INDEX([1]NKC!$D$10:$D$5007,$H4577)))</f>
        <v/>
      </c>
      <c r="E4577" s="49" t="str">
        <f ca="1">IF(IF($H4577="","",INDEX([1]NKC!$E$10:$E$5007,$H4577))=$C$8,"",IF($H4577="","",INDEX([1]NKC!$F$10:$F$5007,$H4577)))</f>
        <v/>
      </c>
      <c r="F4577" s="55" t="str">
        <f ca="1">IF(IF($H4577="","",INDEX([1]NKC!$D$10:$D$5007,$H4577))=$C$8,"",IF($H4577="","",INDEX([1]NKC!$F$10:$F$5007,$H4577)))</f>
        <v/>
      </c>
      <c r="G4577" s="50">
        <f ca="1">IF(SUM(E4577:F4577)=0,0,$G$11+SUM(E$12:$E4577)-SUM(F$12:$F4577))</f>
        <v>0</v>
      </c>
      <c r="H4577" s="51" t="str">
        <f ca="1">IF(IF(TYPE(MATCH($C$8,OFFSET([1]NKC!$D$10,H4576,0):'[1]NKC'!$D$5007,0)+H4576)=16,"",MATCH($C$8,OFFSET([1]NKC!$D$10,H4576,0):'[1]NKC'!$D$5007,0)+H4576)&lt;IF(TYPE(MATCH($C$8,OFFSET([1]NKC!$E$10,H4576,0):'[1]NKC'!$E$5007,0)+H4576)=16,"",MATCH($C$8,OFFSET([1]NKC!$E$10,H4576,0):'[1]NKC'!$E$5007,0)+H4576),IF(TYPE(MATCH($C$8,OFFSET([1]NKC!$D$10,H4576,0):'[1]NKC'!$D$5007,0)+H4576)=16,"",MATCH($C$8,OFFSET([1]NKC!$D$10,H4576,0):'[1]NKC'!$D$5007,0)+H4576),IF(TYPE(MATCH($C$8,OFFSET([1]NKC!$E$10,H4576,0):'[1]NKC'!$E$5007,0)+H4576)=16,"",MATCH($C$8,OFFSET([1]NKC!$E$10,H4576,0):'[1]NKC'!$E$5007,0)+H4576))</f>
        <v/>
      </c>
    </row>
    <row r="4578" spans="1:8" s="52" customFormat="1" ht="14.25" hidden="1">
      <c r="A4578" s="45" t="str">
        <f ca="1">IF($H4578="","",INDEX([1]NKC!$A$10:$A$5007,$H4578))</f>
        <v/>
      </c>
      <c r="B4578" s="46" t="str">
        <f ca="1">IF($H4578="","",INDEX([1]NKC!$B$10:$B$5007,$H4578))</f>
        <v/>
      </c>
      <c r="C4578" s="47" t="str">
        <f ca="1">IF($H4578="","",INDEX([1]NKC!$C$10:$C$5007,$H4578))</f>
        <v/>
      </c>
      <c r="D4578" s="48" t="str">
        <f ca="1">IF(IF($H4578="","",INDEX([1]NKC!$D$10:$D$5007,$H4578))=$C$8,IF($H4578="","",INDEX([1]NKC!$E$10:$E$5007,$H4578)),IF($H4578="","",INDEX([1]NKC!$D$10:$D$5007,$H4578)))</f>
        <v/>
      </c>
      <c r="E4578" s="49" t="str">
        <f ca="1">IF(IF($H4578="","",INDEX([1]NKC!$E$10:$E$5007,$H4578))=$C$8,"",IF($H4578="","",INDEX([1]NKC!$F$10:$F$5007,$H4578)))</f>
        <v/>
      </c>
      <c r="F4578" s="55" t="str">
        <f ca="1">IF(IF($H4578="","",INDEX([1]NKC!$D$10:$D$5007,$H4578))=$C$8,"",IF($H4578="","",INDEX([1]NKC!$F$10:$F$5007,$H4578)))</f>
        <v/>
      </c>
      <c r="G4578" s="50">
        <f ca="1">IF(SUM(E4578:F4578)=0,0,$G$11+SUM(E$12:$E4578)-SUM(F$12:$F4578))</f>
        <v>0</v>
      </c>
      <c r="H4578" s="51" t="str">
        <f ca="1">IF(IF(TYPE(MATCH($C$8,OFFSET([1]NKC!$D$10,H4577,0):'[1]NKC'!$D$5007,0)+H4577)=16,"",MATCH($C$8,OFFSET([1]NKC!$D$10,H4577,0):'[1]NKC'!$D$5007,0)+H4577)&lt;IF(TYPE(MATCH($C$8,OFFSET([1]NKC!$E$10,H4577,0):'[1]NKC'!$E$5007,0)+H4577)=16,"",MATCH($C$8,OFFSET([1]NKC!$E$10,H4577,0):'[1]NKC'!$E$5007,0)+H4577),IF(TYPE(MATCH($C$8,OFFSET([1]NKC!$D$10,H4577,0):'[1]NKC'!$D$5007,0)+H4577)=16,"",MATCH($C$8,OFFSET([1]NKC!$D$10,H4577,0):'[1]NKC'!$D$5007,0)+H4577),IF(TYPE(MATCH($C$8,OFFSET([1]NKC!$E$10,H4577,0):'[1]NKC'!$E$5007,0)+H4577)=16,"",MATCH($C$8,OFFSET([1]NKC!$E$10,H4577,0):'[1]NKC'!$E$5007,0)+H4577))</f>
        <v/>
      </c>
    </row>
    <row r="4579" spans="1:8" s="52" customFormat="1" ht="14.25" hidden="1">
      <c r="A4579" s="45" t="str">
        <f ca="1">IF($H4579="","",INDEX([1]NKC!$A$10:$A$5007,$H4579))</f>
        <v/>
      </c>
      <c r="B4579" s="46" t="str">
        <f ca="1">IF($H4579="","",INDEX([1]NKC!$B$10:$B$5007,$H4579))</f>
        <v/>
      </c>
      <c r="C4579" s="47" t="str">
        <f ca="1">IF($H4579="","",INDEX([1]NKC!$C$10:$C$5007,$H4579))</f>
        <v/>
      </c>
      <c r="D4579" s="48" t="str">
        <f ca="1">IF(IF($H4579="","",INDEX([1]NKC!$D$10:$D$5007,$H4579))=$C$8,IF($H4579="","",INDEX([1]NKC!$E$10:$E$5007,$H4579)),IF($H4579="","",INDEX([1]NKC!$D$10:$D$5007,$H4579)))</f>
        <v/>
      </c>
      <c r="E4579" s="49" t="str">
        <f ca="1">IF(IF($H4579="","",INDEX([1]NKC!$E$10:$E$5007,$H4579))=$C$8,"",IF($H4579="","",INDEX([1]NKC!$F$10:$F$5007,$H4579)))</f>
        <v/>
      </c>
      <c r="F4579" s="55" t="str">
        <f ca="1">IF(IF($H4579="","",INDEX([1]NKC!$D$10:$D$5007,$H4579))=$C$8,"",IF($H4579="","",INDEX([1]NKC!$F$10:$F$5007,$H4579)))</f>
        <v/>
      </c>
      <c r="G4579" s="50">
        <f ca="1">IF(SUM(E4579:F4579)=0,0,$G$11+SUM(E$12:$E4579)-SUM(F$12:$F4579))</f>
        <v>0</v>
      </c>
      <c r="H4579" s="51" t="str">
        <f ca="1">IF(IF(TYPE(MATCH($C$8,OFFSET([1]NKC!$D$10,H4578,0):'[1]NKC'!$D$5007,0)+H4578)=16,"",MATCH($C$8,OFFSET([1]NKC!$D$10,H4578,0):'[1]NKC'!$D$5007,0)+H4578)&lt;IF(TYPE(MATCH($C$8,OFFSET([1]NKC!$E$10,H4578,0):'[1]NKC'!$E$5007,0)+H4578)=16,"",MATCH($C$8,OFFSET([1]NKC!$E$10,H4578,0):'[1]NKC'!$E$5007,0)+H4578),IF(TYPE(MATCH($C$8,OFFSET([1]NKC!$D$10,H4578,0):'[1]NKC'!$D$5007,0)+H4578)=16,"",MATCH($C$8,OFFSET([1]NKC!$D$10,H4578,0):'[1]NKC'!$D$5007,0)+H4578),IF(TYPE(MATCH($C$8,OFFSET([1]NKC!$E$10,H4578,0):'[1]NKC'!$E$5007,0)+H4578)=16,"",MATCH($C$8,OFFSET([1]NKC!$E$10,H4578,0):'[1]NKC'!$E$5007,0)+H4578))</f>
        <v/>
      </c>
    </row>
    <row r="4580" spans="1:8" s="52" customFormat="1" ht="14.25" hidden="1">
      <c r="A4580" s="45" t="str">
        <f ca="1">IF($H4580="","",INDEX([1]NKC!$A$10:$A$5007,$H4580))</f>
        <v/>
      </c>
      <c r="B4580" s="46" t="str">
        <f ca="1">IF($H4580="","",INDEX([1]NKC!$B$10:$B$5007,$H4580))</f>
        <v/>
      </c>
      <c r="C4580" s="47" t="str">
        <f ca="1">IF($H4580="","",INDEX([1]NKC!$C$10:$C$5007,$H4580))</f>
        <v/>
      </c>
      <c r="D4580" s="48" t="str">
        <f ca="1">IF(IF($H4580="","",INDEX([1]NKC!$D$10:$D$5007,$H4580))=$C$8,IF($H4580="","",INDEX([1]NKC!$E$10:$E$5007,$H4580)),IF($H4580="","",INDEX([1]NKC!$D$10:$D$5007,$H4580)))</f>
        <v/>
      </c>
      <c r="E4580" s="49" t="str">
        <f ca="1">IF(IF($H4580="","",INDEX([1]NKC!$E$10:$E$5007,$H4580))=$C$8,"",IF($H4580="","",INDEX([1]NKC!$F$10:$F$5007,$H4580)))</f>
        <v/>
      </c>
      <c r="F4580" s="55" t="str">
        <f ca="1">IF(IF($H4580="","",INDEX([1]NKC!$D$10:$D$5007,$H4580))=$C$8,"",IF($H4580="","",INDEX([1]NKC!$F$10:$F$5007,$H4580)))</f>
        <v/>
      </c>
      <c r="G4580" s="50">
        <f ca="1">IF(SUM(E4580:F4580)=0,0,$G$11+SUM(E$12:$E4580)-SUM(F$12:$F4580))</f>
        <v>0</v>
      </c>
      <c r="H4580" s="51" t="str">
        <f ca="1">IF(IF(TYPE(MATCH($C$8,OFFSET([1]NKC!$D$10,H4579,0):'[1]NKC'!$D$5007,0)+H4579)=16,"",MATCH($C$8,OFFSET([1]NKC!$D$10,H4579,0):'[1]NKC'!$D$5007,0)+H4579)&lt;IF(TYPE(MATCH($C$8,OFFSET([1]NKC!$E$10,H4579,0):'[1]NKC'!$E$5007,0)+H4579)=16,"",MATCH($C$8,OFFSET([1]NKC!$E$10,H4579,0):'[1]NKC'!$E$5007,0)+H4579),IF(TYPE(MATCH($C$8,OFFSET([1]NKC!$D$10,H4579,0):'[1]NKC'!$D$5007,0)+H4579)=16,"",MATCH($C$8,OFFSET([1]NKC!$D$10,H4579,0):'[1]NKC'!$D$5007,0)+H4579),IF(TYPE(MATCH($C$8,OFFSET([1]NKC!$E$10,H4579,0):'[1]NKC'!$E$5007,0)+H4579)=16,"",MATCH($C$8,OFFSET([1]NKC!$E$10,H4579,0):'[1]NKC'!$E$5007,0)+H4579))</f>
        <v/>
      </c>
    </row>
    <row r="4581" spans="1:8" s="52" customFormat="1" ht="14.25" hidden="1">
      <c r="A4581" s="45" t="str">
        <f ca="1">IF($H4581="","",INDEX([1]NKC!$A$10:$A$5007,$H4581))</f>
        <v/>
      </c>
      <c r="B4581" s="46" t="str">
        <f ca="1">IF($H4581="","",INDEX([1]NKC!$B$10:$B$5007,$H4581))</f>
        <v/>
      </c>
      <c r="C4581" s="47" t="str">
        <f ca="1">IF($H4581="","",INDEX([1]NKC!$C$10:$C$5007,$H4581))</f>
        <v/>
      </c>
      <c r="D4581" s="48" t="str">
        <f ca="1">IF(IF($H4581="","",INDEX([1]NKC!$D$10:$D$5007,$H4581))=$C$8,IF($H4581="","",INDEX([1]NKC!$E$10:$E$5007,$H4581)),IF($H4581="","",INDEX([1]NKC!$D$10:$D$5007,$H4581)))</f>
        <v/>
      </c>
      <c r="E4581" s="49" t="str">
        <f ca="1">IF(IF($H4581="","",INDEX([1]NKC!$E$10:$E$5007,$H4581))=$C$8,"",IF($H4581="","",INDEX([1]NKC!$F$10:$F$5007,$H4581)))</f>
        <v/>
      </c>
      <c r="F4581" s="55" t="str">
        <f ca="1">IF(IF($H4581="","",INDEX([1]NKC!$D$10:$D$5007,$H4581))=$C$8,"",IF($H4581="","",INDEX([1]NKC!$F$10:$F$5007,$H4581)))</f>
        <v/>
      </c>
      <c r="G4581" s="50">
        <f ca="1">IF(SUM(E4581:F4581)=0,0,$G$11+SUM(E$12:$E4581)-SUM(F$12:$F4581))</f>
        <v>0</v>
      </c>
      <c r="H4581" s="51" t="str">
        <f ca="1">IF(IF(TYPE(MATCH($C$8,OFFSET([1]NKC!$D$10,H4580,0):'[1]NKC'!$D$5007,0)+H4580)=16,"",MATCH($C$8,OFFSET([1]NKC!$D$10,H4580,0):'[1]NKC'!$D$5007,0)+H4580)&lt;IF(TYPE(MATCH($C$8,OFFSET([1]NKC!$E$10,H4580,0):'[1]NKC'!$E$5007,0)+H4580)=16,"",MATCH($C$8,OFFSET([1]NKC!$E$10,H4580,0):'[1]NKC'!$E$5007,0)+H4580),IF(TYPE(MATCH($C$8,OFFSET([1]NKC!$D$10,H4580,0):'[1]NKC'!$D$5007,0)+H4580)=16,"",MATCH($C$8,OFFSET([1]NKC!$D$10,H4580,0):'[1]NKC'!$D$5007,0)+H4580),IF(TYPE(MATCH($C$8,OFFSET([1]NKC!$E$10,H4580,0):'[1]NKC'!$E$5007,0)+H4580)=16,"",MATCH($C$8,OFFSET([1]NKC!$E$10,H4580,0):'[1]NKC'!$E$5007,0)+H4580))</f>
        <v/>
      </c>
    </row>
    <row r="4582" spans="1:8" s="52" customFormat="1" ht="14.25" hidden="1">
      <c r="A4582" s="45" t="str">
        <f ca="1">IF($H4582="","",INDEX([1]NKC!$A$10:$A$5007,$H4582))</f>
        <v/>
      </c>
      <c r="B4582" s="46" t="str">
        <f ca="1">IF($H4582="","",INDEX([1]NKC!$B$10:$B$5007,$H4582))</f>
        <v/>
      </c>
      <c r="C4582" s="47" t="str">
        <f ca="1">IF($H4582="","",INDEX([1]NKC!$C$10:$C$5007,$H4582))</f>
        <v/>
      </c>
      <c r="D4582" s="48" t="str">
        <f ca="1">IF(IF($H4582="","",INDEX([1]NKC!$D$10:$D$5007,$H4582))=$C$8,IF($H4582="","",INDEX([1]NKC!$E$10:$E$5007,$H4582)),IF($H4582="","",INDEX([1]NKC!$D$10:$D$5007,$H4582)))</f>
        <v/>
      </c>
      <c r="E4582" s="49" t="str">
        <f ca="1">IF(IF($H4582="","",INDEX([1]NKC!$E$10:$E$5007,$H4582))=$C$8,"",IF($H4582="","",INDEX([1]NKC!$F$10:$F$5007,$H4582)))</f>
        <v/>
      </c>
      <c r="F4582" s="55" t="str">
        <f ca="1">IF(IF($H4582="","",INDEX([1]NKC!$D$10:$D$5007,$H4582))=$C$8,"",IF($H4582="","",INDEX([1]NKC!$F$10:$F$5007,$H4582)))</f>
        <v/>
      </c>
      <c r="G4582" s="50">
        <f ca="1">IF(SUM(E4582:F4582)=0,0,$G$11+SUM(E$12:$E4582)-SUM(F$12:$F4582))</f>
        <v>0</v>
      </c>
      <c r="H4582" s="51" t="str">
        <f ca="1">IF(IF(TYPE(MATCH($C$8,OFFSET([1]NKC!$D$10,H4581,0):'[1]NKC'!$D$5007,0)+H4581)=16,"",MATCH($C$8,OFFSET([1]NKC!$D$10,H4581,0):'[1]NKC'!$D$5007,0)+H4581)&lt;IF(TYPE(MATCH($C$8,OFFSET([1]NKC!$E$10,H4581,0):'[1]NKC'!$E$5007,0)+H4581)=16,"",MATCH($C$8,OFFSET([1]NKC!$E$10,H4581,0):'[1]NKC'!$E$5007,0)+H4581),IF(TYPE(MATCH($C$8,OFFSET([1]NKC!$D$10,H4581,0):'[1]NKC'!$D$5007,0)+H4581)=16,"",MATCH($C$8,OFFSET([1]NKC!$D$10,H4581,0):'[1]NKC'!$D$5007,0)+H4581),IF(TYPE(MATCH($C$8,OFFSET([1]NKC!$E$10,H4581,0):'[1]NKC'!$E$5007,0)+H4581)=16,"",MATCH($C$8,OFFSET([1]NKC!$E$10,H4581,0):'[1]NKC'!$E$5007,0)+H4581))</f>
        <v/>
      </c>
    </row>
    <row r="4583" spans="1:8" s="52" customFormat="1" ht="14.25" hidden="1">
      <c r="A4583" s="45" t="str">
        <f ca="1">IF($H4583="","",INDEX([1]NKC!$A$10:$A$5007,$H4583))</f>
        <v/>
      </c>
      <c r="B4583" s="46" t="str">
        <f ca="1">IF($H4583="","",INDEX([1]NKC!$B$10:$B$5007,$H4583))</f>
        <v/>
      </c>
      <c r="C4583" s="47" t="str">
        <f ca="1">IF($H4583="","",INDEX([1]NKC!$C$10:$C$5007,$H4583))</f>
        <v/>
      </c>
      <c r="D4583" s="48" t="str">
        <f ca="1">IF(IF($H4583="","",INDEX([1]NKC!$D$10:$D$5007,$H4583))=$C$8,IF($H4583="","",INDEX([1]NKC!$E$10:$E$5007,$H4583)),IF($H4583="","",INDEX([1]NKC!$D$10:$D$5007,$H4583)))</f>
        <v/>
      </c>
      <c r="E4583" s="49" t="str">
        <f ca="1">IF(IF($H4583="","",INDEX([1]NKC!$E$10:$E$5007,$H4583))=$C$8,"",IF($H4583="","",INDEX([1]NKC!$F$10:$F$5007,$H4583)))</f>
        <v/>
      </c>
      <c r="F4583" s="55" t="str">
        <f ca="1">IF(IF($H4583="","",INDEX([1]NKC!$D$10:$D$5007,$H4583))=$C$8,"",IF($H4583="","",INDEX([1]NKC!$F$10:$F$5007,$H4583)))</f>
        <v/>
      </c>
      <c r="G4583" s="50">
        <f ca="1">IF(SUM(E4583:F4583)=0,0,$G$11+SUM(E$12:$E4583)-SUM(F$12:$F4583))</f>
        <v>0</v>
      </c>
      <c r="H4583" s="51" t="str">
        <f ca="1">IF(IF(TYPE(MATCH($C$8,OFFSET([1]NKC!$D$10,H4582,0):'[1]NKC'!$D$5007,0)+H4582)=16,"",MATCH($C$8,OFFSET([1]NKC!$D$10,H4582,0):'[1]NKC'!$D$5007,0)+H4582)&lt;IF(TYPE(MATCH($C$8,OFFSET([1]NKC!$E$10,H4582,0):'[1]NKC'!$E$5007,0)+H4582)=16,"",MATCH($C$8,OFFSET([1]NKC!$E$10,H4582,0):'[1]NKC'!$E$5007,0)+H4582),IF(TYPE(MATCH($C$8,OFFSET([1]NKC!$D$10,H4582,0):'[1]NKC'!$D$5007,0)+H4582)=16,"",MATCH($C$8,OFFSET([1]NKC!$D$10,H4582,0):'[1]NKC'!$D$5007,0)+H4582),IF(TYPE(MATCH($C$8,OFFSET([1]NKC!$E$10,H4582,0):'[1]NKC'!$E$5007,0)+H4582)=16,"",MATCH($C$8,OFFSET([1]NKC!$E$10,H4582,0):'[1]NKC'!$E$5007,0)+H4582))</f>
        <v/>
      </c>
    </row>
    <row r="4584" spans="1:8" s="52" customFormat="1" ht="14.25" hidden="1">
      <c r="A4584" s="45" t="str">
        <f ca="1">IF($H4584="","",INDEX([1]NKC!$A$10:$A$5007,$H4584))</f>
        <v/>
      </c>
      <c r="B4584" s="46" t="str">
        <f ca="1">IF($H4584="","",INDEX([1]NKC!$B$10:$B$5007,$H4584))</f>
        <v/>
      </c>
      <c r="C4584" s="47" t="str">
        <f ca="1">IF($H4584="","",INDEX([1]NKC!$C$10:$C$5007,$H4584))</f>
        <v/>
      </c>
      <c r="D4584" s="48" t="str">
        <f ca="1">IF(IF($H4584="","",INDEX([1]NKC!$D$10:$D$5007,$H4584))=$C$8,IF($H4584="","",INDEX([1]NKC!$E$10:$E$5007,$H4584)),IF($H4584="","",INDEX([1]NKC!$D$10:$D$5007,$H4584)))</f>
        <v/>
      </c>
      <c r="E4584" s="49" t="str">
        <f ca="1">IF(IF($H4584="","",INDEX([1]NKC!$E$10:$E$5007,$H4584))=$C$8,"",IF($H4584="","",INDEX([1]NKC!$F$10:$F$5007,$H4584)))</f>
        <v/>
      </c>
      <c r="F4584" s="55" t="str">
        <f ca="1">IF(IF($H4584="","",INDEX([1]NKC!$D$10:$D$5007,$H4584))=$C$8,"",IF($H4584="","",INDEX([1]NKC!$F$10:$F$5007,$H4584)))</f>
        <v/>
      </c>
      <c r="G4584" s="50">
        <f ca="1">IF(SUM(E4584:F4584)=0,0,$G$11+SUM(E$12:$E4584)-SUM(F$12:$F4584))</f>
        <v>0</v>
      </c>
      <c r="H4584" s="51" t="str">
        <f ca="1">IF(IF(TYPE(MATCH($C$8,OFFSET([1]NKC!$D$10,H4583,0):'[1]NKC'!$D$5007,0)+H4583)=16,"",MATCH($C$8,OFFSET([1]NKC!$D$10,H4583,0):'[1]NKC'!$D$5007,0)+H4583)&lt;IF(TYPE(MATCH($C$8,OFFSET([1]NKC!$E$10,H4583,0):'[1]NKC'!$E$5007,0)+H4583)=16,"",MATCH($C$8,OFFSET([1]NKC!$E$10,H4583,0):'[1]NKC'!$E$5007,0)+H4583),IF(TYPE(MATCH($C$8,OFFSET([1]NKC!$D$10,H4583,0):'[1]NKC'!$D$5007,0)+H4583)=16,"",MATCH($C$8,OFFSET([1]NKC!$D$10,H4583,0):'[1]NKC'!$D$5007,0)+H4583),IF(TYPE(MATCH($C$8,OFFSET([1]NKC!$E$10,H4583,0):'[1]NKC'!$E$5007,0)+H4583)=16,"",MATCH($C$8,OFFSET([1]NKC!$E$10,H4583,0):'[1]NKC'!$E$5007,0)+H4583))</f>
        <v/>
      </c>
    </row>
    <row r="4585" spans="1:8" s="52" customFormat="1" ht="14.25" hidden="1">
      <c r="A4585" s="45" t="str">
        <f ca="1">IF($H4585="","",INDEX([1]NKC!$A$10:$A$5007,$H4585))</f>
        <v/>
      </c>
      <c r="B4585" s="46" t="str">
        <f ca="1">IF($H4585="","",INDEX([1]NKC!$B$10:$B$5007,$H4585))</f>
        <v/>
      </c>
      <c r="C4585" s="47" t="str">
        <f ca="1">IF($H4585="","",INDEX([1]NKC!$C$10:$C$5007,$H4585))</f>
        <v/>
      </c>
      <c r="D4585" s="48" t="str">
        <f ca="1">IF(IF($H4585="","",INDEX([1]NKC!$D$10:$D$5007,$H4585))=$C$8,IF($H4585="","",INDEX([1]NKC!$E$10:$E$5007,$H4585)),IF($H4585="","",INDEX([1]NKC!$D$10:$D$5007,$H4585)))</f>
        <v/>
      </c>
      <c r="E4585" s="49" t="str">
        <f ca="1">IF(IF($H4585="","",INDEX([1]NKC!$E$10:$E$5007,$H4585))=$C$8,"",IF($H4585="","",INDEX([1]NKC!$F$10:$F$5007,$H4585)))</f>
        <v/>
      </c>
      <c r="F4585" s="55" t="str">
        <f ca="1">IF(IF($H4585="","",INDEX([1]NKC!$D$10:$D$5007,$H4585))=$C$8,"",IF($H4585="","",INDEX([1]NKC!$F$10:$F$5007,$H4585)))</f>
        <v/>
      </c>
      <c r="G4585" s="50">
        <f ca="1">IF(SUM(E4585:F4585)=0,0,$G$11+SUM(E$12:$E4585)-SUM(F$12:$F4585))</f>
        <v>0</v>
      </c>
      <c r="H4585" s="51" t="str">
        <f ca="1">IF(IF(TYPE(MATCH($C$8,OFFSET([1]NKC!$D$10,H4584,0):'[1]NKC'!$D$5007,0)+H4584)=16,"",MATCH($C$8,OFFSET([1]NKC!$D$10,H4584,0):'[1]NKC'!$D$5007,0)+H4584)&lt;IF(TYPE(MATCH($C$8,OFFSET([1]NKC!$E$10,H4584,0):'[1]NKC'!$E$5007,0)+H4584)=16,"",MATCH($C$8,OFFSET([1]NKC!$E$10,H4584,0):'[1]NKC'!$E$5007,0)+H4584),IF(TYPE(MATCH($C$8,OFFSET([1]NKC!$D$10,H4584,0):'[1]NKC'!$D$5007,0)+H4584)=16,"",MATCH($C$8,OFFSET([1]NKC!$D$10,H4584,0):'[1]NKC'!$D$5007,0)+H4584),IF(TYPE(MATCH($C$8,OFFSET([1]NKC!$E$10,H4584,0):'[1]NKC'!$E$5007,0)+H4584)=16,"",MATCH($C$8,OFFSET([1]NKC!$E$10,H4584,0):'[1]NKC'!$E$5007,0)+H4584))</f>
        <v/>
      </c>
    </row>
    <row r="4586" spans="1:8" s="52" customFormat="1" ht="14.25" hidden="1">
      <c r="A4586" s="45" t="str">
        <f ca="1">IF($H4586="","",INDEX([1]NKC!$A$10:$A$5007,$H4586))</f>
        <v/>
      </c>
      <c r="B4586" s="46" t="str">
        <f ca="1">IF($H4586="","",INDEX([1]NKC!$B$10:$B$5007,$H4586))</f>
        <v/>
      </c>
      <c r="C4586" s="47" t="str">
        <f ca="1">IF($H4586="","",INDEX([1]NKC!$C$10:$C$5007,$H4586))</f>
        <v/>
      </c>
      <c r="D4586" s="48" t="str">
        <f ca="1">IF(IF($H4586="","",INDEX([1]NKC!$D$10:$D$5007,$H4586))=$C$8,IF($H4586="","",INDEX([1]NKC!$E$10:$E$5007,$H4586)),IF($H4586="","",INDEX([1]NKC!$D$10:$D$5007,$H4586)))</f>
        <v/>
      </c>
      <c r="E4586" s="49" t="str">
        <f ca="1">IF(IF($H4586="","",INDEX([1]NKC!$E$10:$E$5007,$H4586))=$C$8,"",IF($H4586="","",INDEX([1]NKC!$F$10:$F$5007,$H4586)))</f>
        <v/>
      </c>
      <c r="F4586" s="55" t="str">
        <f ca="1">IF(IF($H4586="","",INDEX([1]NKC!$D$10:$D$5007,$H4586))=$C$8,"",IF($H4586="","",INDEX([1]NKC!$F$10:$F$5007,$H4586)))</f>
        <v/>
      </c>
      <c r="G4586" s="50">
        <f ca="1">IF(SUM(E4586:F4586)=0,0,$G$11+SUM(E$12:$E4586)-SUM(F$12:$F4586))</f>
        <v>0</v>
      </c>
      <c r="H4586" s="51" t="str">
        <f ca="1">IF(IF(TYPE(MATCH($C$8,OFFSET([1]NKC!$D$10,H4585,0):'[1]NKC'!$D$5007,0)+H4585)=16,"",MATCH($C$8,OFFSET([1]NKC!$D$10,H4585,0):'[1]NKC'!$D$5007,0)+H4585)&lt;IF(TYPE(MATCH($C$8,OFFSET([1]NKC!$E$10,H4585,0):'[1]NKC'!$E$5007,0)+H4585)=16,"",MATCH($C$8,OFFSET([1]NKC!$E$10,H4585,0):'[1]NKC'!$E$5007,0)+H4585),IF(TYPE(MATCH($C$8,OFFSET([1]NKC!$D$10,H4585,0):'[1]NKC'!$D$5007,0)+H4585)=16,"",MATCH($C$8,OFFSET([1]NKC!$D$10,H4585,0):'[1]NKC'!$D$5007,0)+H4585),IF(TYPE(MATCH($C$8,OFFSET([1]NKC!$E$10,H4585,0):'[1]NKC'!$E$5007,0)+H4585)=16,"",MATCH($C$8,OFFSET([1]NKC!$E$10,H4585,0):'[1]NKC'!$E$5007,0)+H4585))</f>
        <v/>
      </c>
    </row>
    <row r="4587" spans="1:8" s="52" customFormat="1" ht="14.25" hidden="1">
      <c r="A4587" s="45" t="str">
        <f ca="1">IF($H4587="","",INDEX([1]NKC!$A$10:$A$5007,$H4587))</f>
        <v/>
      </c>
      <c r="B4587" s="46" t="str">
        <f ca="1">IF($H4587="","",INDEX([1]NKC!$B$10:$B$5007,$H4587))</f>
        <v/>
      </c>
      <c r="C4587" s="47" t="str">
        <f ca="1">IF($H4587="","",INDEX([1]NKC!$C$10:$C$5007,$H4587))</f>
        <v/>
      </c>
      <c r="D4587" s="48" t="str">
        <f ca="1">IF(IF($H4587="","",INDEX([1]NKC!$D$10:$D$5007,$H4587))=$C$8,IF($H4587="","",INDEX([1]NKC!$E$10:$E$5007,$H4587)),IF($H4587="","",INDEX([1]NKC!$D$10:$D$5007,$H4587)))</f>
        <v/>
      </c>
      <c r="E4587" s="49" t="str">
        <f ca="1">IF(IF($H4587="","",INDEX([1]NKC!$E$10:$E$5007,$H4587))=$C$8,"",IF($H4587="","",INDEX([1]NKC!$F$10:$F$5007,$H4587)))</f>
        <v/>
      </c>
      <c r="F4587" s="55" t="str">
        <f ca="1">IF(IF($H4587="","",INDEX([1]NKC!$D$10:$D$5007,$H4587))=$C$8,"",IF($H4587="","",INDEX([1]NKC!$F$10:$F$5007,$H4587)))</f>
        <v/>
      </c>
      <c r="G4587" s="50">
        <f ca="1">IF(SUM(E4587:F4587)=0,0,$G$11+SUM(E$12:$E4587)-SUM(F$12:$F4587))</f>
        <v>0</v>
      </c>
      <c r="H4587" s="51" t="str">
        <f ca="1">IF(IF(TYPE(MATCH($C$8,OFFSET([1]NKC!$D$10,H4586,0):'[1]NKC'!$D$5007,0)+H4586)=16,"",MATCH($C$8,OFFSET([1]NKC!$D$10,H4586,0):'[1]NKC'!$D$5007,0)+H4586)&lt;IF(TYPE(MATCH($C$8,OFFSET([1]NKC!$E$10,H4586,0):'[1]NKC'!$E$5007,0)+H4586)=16,"",MATCH($C$8,OFFSET([1]NKC!$E$10,H4586,0):'[1]NKC'!$E$5007,0)+H4586),IF(TYPE(MATCH($C$8,OFFSET([1]NKC!$D$10,H4586,0):'[1]NKC'!$D$5007,0)+H4586)=16,"",MATCH($C$8,OFFSET([1]NKC!$D$10,H4586,0):'[1]NKC'!$D$5007,0)+H4586),IF(TYPE(MATCH($C$8,OFFSET([1]NKC!$E$10,H4586,0):'[1]NKC'!$E$5007,0)+H4586)=16,"",MATCH($C$8,OFFSET([1]NKC!$E$10,H4586,0):'[1]NKC'!$E$5007,0)+H4586))</f>
        <v/>
      </c>
    </row>
    <row r="4588" spans="1:8" s="52" customFormat="1" ht="14.25" hidden="1">
      <c r="A4588" s="45" t="str">
        <f ca="1">IF($H4588="","",INDEX([1]NKC!$A$10:$A$5007,$H4588))</f>
        <v/>
      </c>
      <c r="B4588" s="46" t="str">
        <f ca="1">IF($H4588="","",INDEX([1]NKC!$B$10:$B$5007,$H4588))</f>
        <v/>
      </c>
      <c r="C4588" s="47" t="str">
        <f ca="1">IF($H4588="","",INDEX([1]NKC!$C$10:$C$5007,$H4588))</f>
        <v/>
      </c>
      <c r="D4588" s="48" t="str">
        <f ca="1">IF(IF($H4588="","",INDEX([1]NKC!$D$10:$D$5007,$H4588))=$C$8,IF($H4588="","",INDEX([1]NKC!$E$10:$E$5007,$H4588)),IF($H4588="","",INDEX([1]NKC!$D$10:$D$5007,$H4588)))</f>
        <v/>
      </c>
      <c r="E4588" s="49" t="str">
        <f ca="1">IF(IF($H4588="","",INDEX([1]NKC!$E$10:$E$5007,$H4588))=$C$8,"",IF($H4588="","",INDEX([1]NKC!$F$10:$F$5007,$H4588)))</f>
        <v/>
      </c>
      <c r="F4588" s="55" t="str">
        <f ca="1">IF(IF($H4588="","",INDEX([1]NKC!$D$10:$D$5007,$H4588))=$C$8,"",IF($H4588="","",INDEX([1]NKC!$F$10:$F$5007,$H4588)))</f>
        <v/>
      </c>
      <c r="G4588" s="50">
        <f ca="1">IF(SUM(E4588:F4588)=0,0,$G$11+SUM(E$12:$E4588)-SUM(F$12:$F4588))</f>
        <v>0</v>
      </c>
      <c r="H4588" s="51" t="str">
        <f ca="1">IF(IF(TYPE(MATCH($C$8,OFFSET([1]NKC!$D$10,H4587,0):'[1]NKC'!$D$5007,0)+H4587)=16,"",MATCH($C$8,OFFSET([1]NKC!$D$10,H4587,0):'[1]NKC'!$D$5007,0)+H4587)&lt;IF(TYPE(MATCH($C$8,OFFSET([1]NKC!$E$10,H4587,0):'[1]NKC'!$E$5007,0)+H4587)=16,"",MATCH($C$8,OFFSET([1]NKC!$E$10,H4587,0):'[1]NKC'!$E$5007,0)+H4587),IF(TYPE(MATCH($C$8,OFFSET([1]NKC!$D$10,H4587,0):'[1]NKC'!$D$5007,0)+H4587)=16,"",MATCH($C$8,OFFSET([1]NKC!$D$10,H4587,0):'[1]NKC'!$D$5007,0)+H4587),IF(TYPE(MATCH($C$8,OFFSET([1]NKC!$E$10,H4587,0):'[1]NKC'!$E$5007,0)+H4587)=16,"",MATCH($C$8,OFFSET([1]NKC!$E$10,H4587,0):'[1]NKC'!$E$5007,0)+H4587))</f>
        <v/>
      </c>
    </row>
    <row r="4589" spans="1:8" s="52" customFormat="1" ht="14.25" hidden="1">
      <c r="A4589" s="45" t="str">
        <f ca="1">IF($H4589="","",INDEX([1]NKC!$A$10:$A$5007,$H4589))</f>
        <v/>
      </c>
      <c r="B4589" s="46" t="str">
        <f ca="1">IF($H4589="","",INDEX([1]NKC!$B$10:$B$5007,$H4589))</f>
        <v/>
      </c>
      <c r="C4589" s="47" t="str">
        <f ca="1">IF($H4589="","",INDEX([1]NKC!$C$10:$C$5007,$H4589))</f>
        <v/>
      </c>
      <c r="D4589" s="48" t="str">
        <f ca="1">IF(IF($H4589="","",INDEX([1]NKC!$D$10:$D$5007,$H4589))=$C$8,IF($H4589="","",INDEX([1]NKC!$E$10:$E$5007,$H4589)),IF($H4589="","",INDEX([1]NKC!$D$10:$D$5007,$H4589)))</f>
        <v/>
      </c>
      <c r="E4589" s="49" t="str">
        <f ca="1">IF(IF($H4589="","",INDEX([1]NKC!$E$10:$E$5007,$H4589))=$C$8,"",IF($H4589="","",INDEX([1]NKC!$F$10:$F$5007,$H4589)))</f>
        <v/>
      </c>
      <c r="F4589" s="55" t="str">
        <f ca="1">IF(IF($H4589="","",INDEX([1]NKC!$D$10:$D$5007,$H4589))=$C$8,"",IF($H4589="","",INDEX([1]NKC!$F$10:$F$5007,$H4589)))</f>
        <v/>
      </c>
      <c r="G4589" s="50">
        <f ca="1">IF(SUM(E4589:F4589)=0,0,$G$11+SUM(E$12:$E4589)-SUM(F$12:$F4589))</f>
        <v>0</v>
      </c>
      <c r="H4589" s="51" t="str">
        <f ca="1">IF(IF(TYPE(MATCH($C$8,OFFSET([1]NKC!$D$10,H4588,0):'[1]NKC'!$D$5007,0)+H4588)=16,"",MATCH($C$8,OFFSET([1]NKC!$D$10,H4588,0):'[1]NKC'!$D$5007,0)+H4588)&lt;IF(TYPE(MATCH($C$8,OFFSET([1]NKC!$E$10,H4588,0):'[1]NKC'!$E$5007,0)+H4588)=16,"",MATCH($C$8,OFFSET([1]NKC!$E$10,H4588,0):'[1]NKC'!$E$5007,0)+H4588),IF(TYPE(MATCH($C$8,OFFSET([1]NKC!$D$10,H4588,0):'[1]NKC'!$D$5007,0)+H4588)=16,"",MATCH($C$8,OFFSET([1]NKC!$D$10,H4588,0):'[1]NKC'!$D$5007,0)+H4588),IF(TYPE(MATCH($C$8,OFFSET([1]NKC!$E$10,H4588,0):'[1]NKC'!$E$5007,0)+H4588)=16,"",MATCH($C$8,OFFSET([1]NKC!$E$10,H4588,0):'[1]NKC'!$E$5007,0)+H4588))</f>
        <v/>
      </c>
    </row>
    <row r="4590" spans="1:8" s="52" customFormat="1" ht="14.25" hidden="1">
      <c r="A4590" s="45" t="str">
        <f ca="1">IF($H4590="","",INDEX([1]NKC!$A$10:$A$5007,$H4590))</f>
        <v/>
      </c>
      <c r="B4590" s="46" t="str">
        <f ca="1">IF($H4590="","",INDEX([1]NKC!$B$10:$B$5007,$H4590))</f>
        <v/>
      </c>
      <c r="C4590" s="47" t="str">
        <f ca="1">IF($H4590="","",INDEX([1]NKC!$C$10:$C$5007,$H4590))</f>
        <v/>
      </c>
      <c r="D4590" s="48" t="str">
        <f ca="1">IF(IF($H4590="","",INDEX([1]NKC!$D$10:$D$5007,$H4590))=$C$8,IF($H4590="","",INDEX([1]NKC!$E$10:$E$5007,$H4590)),IF($H4590="","",INDEX([1]NKC!$D$10:$D$5007,$H4590)))</f>
        <v/>
      </c>
      <c r="E4590" s="49" t="str">
        <f ca="1">IF(IF($H4590="","",INDEX([1]NKC!$E$10:$E$5007,$H4590))=$C$8,"",IF($H4590="","",INDEX([1]NKC!$F$10:$F$5007,$H4590)))</f>
        <v/>
      </c>
      <c r="F4590" s="55" t="str">
        <f ca="1">IF(IF($H4590="","",INDEX([1]NKC!$D$10:$D$5007,$H4590))=$C$8,"",IF($H4590="","",INDEX([1]NKC!$F$10:$F$5007,$H4590)))</f>
        <v/>
      </c>
      <c r="G4590" s="50">
        <f ca="1">IF(SUM(E4590:F4590)=0,0,$G$11+SUM(E$12:$E4590)-SUM(F$12:$F4590))</f>
        <v>0</v>
      </c>
      <c r="H4590" s="51" t="str">
        <f ca="1">IF(IF(TYPE(MATCH($C$8,OFFSET([1]NKC!$D$10,H4589,0):'[1]NKC'!$D$5007,0)+H4589)=16,"",MATCH($C$8,OFFSET([1]NKC!$D$10,H4589,0):'[1]NKC'!$D$5007,0)+H4589)&lt;IF(TYPE(MATCH($C$8,OFFSET([1]NKC!$E$10,H4589,0):'[1]NKC'!$E$5007,0)+H4589)=16,"",MATCH($C$8,OFFSET([1]NKC!$E$10,H4589,0):'[1]NKC'!$E$5007,0)+H4589),IF(TYPE(MATCH($C$8,OFFSET([1]NKC!$D$10,H4589,0):'[1]NKC'!$D$5007,0)+H4589)=16,"",MATCH($C$8,OFFSET([1]NKC!$D$10,H4589,0):'[1]NKC'!$D$5007,0)+H4589),IF(TYPE(MATCH($C$8,OFFSET([1]NKC!$E$10,H4589,0):'[1]NKC'!$E$5007,0)+H4589)=16,"",MATCH($C$8,OFFSET([1]NKC!$E$10,H4589,0):'[1]NKC'!$E$5007,0)+H4589))</f>
        <v/>
      </c>
    </row>
    <row r="4591" spans="1:8" s="52" customFormat="1" ht="14.25" hidden="1">
      <c r="A4591" s="45" t="str">
        <f ca="1">IF($H4591="","",INDEX([1]NKC!$A$10:$A$5007,$H4591))</f>
        <v/>
      </c>
      <c r="B4591" s="46" t="str">
        <f ca="1">IF($H4591="","",INDEX([1]NKC!$B$10:$B$5007,$H4591))</f>
        <v/>
      </c>
      <c r="C4591" s="47" t="str">
        <f ca="1">IF($H4591="","",INDEX([1]NKC!$C$10:$C$5007,$H4591))</f>
        <v/>
      </c>
      <c r="D4591" s="48" t="str">
        <f ca="1">IF(IF($H4591="","",INDEX([1]NKC!$D$10:$D$5007,$H4591))=$C$8,IF($H4591="","",INDEX([1]NKC!$E$10:$E$5007,$H4591)),IF($H4591="","",INDEX([1]NKC!$D$10:$D$5007,$H4591)))</f>
        <v/>
      </c>
      <c r="E4591" s="49" t="str">
        <f ca="1">IF(IF($H4591="","",INDEX([1]NKC!$E$10:$E$5007,$H4591))=$C$8,"",IF($H4591="","",INDEX([1]NKC!$F$10:$F$5007,$H4591)))</f>
        <v/>
      </c>
      <c r="F4591" s="55" t="str">
        <f ca="1">IF(IF($H4591="","",INDEX([1]NKC!$D$10:$D$5007,$H4591))=$C$8,"",IF($H4591="","",INDEX([1]NKC!$F$10:$F$5007,$H4591)))</f>
        <v/>
      </c>
      <c r="G4591" s="50">
        <f ca="1">IF(SUM(E4591:F4591)=0,0,$G$11+SUM(E$12:$E4591)-SUM(F$12:$F4591))</f>
        <v>0</v>
      </c>
      <c r="H4591" s="51" t="str">
        <f ca="1">IF(IF(TYPE(MATCH($C$8,OFFSET([1]NKC!$D$10,H4590,0):'[1]NKC'!$D$5007,0)+H4590)=16,"",MATCH($C$8,OFFSET([1]NKC!$D$10,H4590,0):'[1]NKC'!$D$5007,0)+H4590)&lt;IF(TYPE(MATCH($C$8,OFFSET([1]NKC!$E$10,H4590,0):'[1]NKC'!$E$5007,0)+H4590)=16,"",MATCH($C$8,OFFSET([1]NKC!$E$10,H4590,0):'[1]NKC'!$E$5007,0)+H4590),IF(TYPE(MATCH($C$8,OFFSET([1]NKC!$D$10,H4590,0):'[1]NKC'!$D$5007,0)+H4590)=16,"",MATCH($C$8,OFFSET([1]NKC!$D$10,H4590,0):'[1]NKC'!$D$5007,0)+H4590),IF(TYPE(MATCH($C$8,OFFSET([1]NKC!$E$10,H4590,0):'[1]NKC'!$E$5007,0)+H4590)=16,"",MATCH($C$8,OFFSET([1]NKC!$E$10,H4590,0):'[1]NKC'!$E$5007,0)+H4590))</f>
        <v/>
      </c>
    </row>
    <row r="4592" spans="1:8" s="52" customFormat="1" ht="14.25" hidden="1">
      <c r="A4592" s="45" t="str">
        <f ca="1">IF($H4592="","",INDEX([1]NKC!$A$10:$A$5007,$H4592))</f>
        <v/>
      </c>
      <c r="B4592" s="46" t="str">
        <f ca="1">IF($H4592="","",INDEX([1]NKC!$B$10:$B$5007,$H4592))</f>
        <v/>
      </c>
      <c r="C4592" s="47" t="str">
        <f ca="1">IF($H4592="","",INDEX([1]NKC!$C$10:$C$5007,$H4592))</f>
        <v/>
      </c>
      <c r="D4592" s="48" t="str">
        <f ca="1">IF(IF($H4592="","",INDEX([1]NKC!$D$10:$D$5007,$H4592))=$C$8,IF($H4592="","",INDEX([1]NKC!$E$10:$E$5007,$H4592)),IF($H4592="","",INDEX([1]NKC!$D$10:$D$5007,$H4592)))</f>
        <v/>
      </c>
      <c r="E4592" s="49" t="str">
        <f ca="1">IF(IF($H4592="","",INDEX([1]NKC!$E$10:$E$5007,$H4592))=$C$8,"",IF($H4592="","",INDEX([1]NKC!$F$10:$F$5007,$H4592)))</f>
        <v/>
      </c>
      <c r="F4592" s="55" t="str">
        <f ca="1">IF(IF($H4592="","",INDEX([1]NKC!$D$10:$D$5007,$H4592))=$C$8,"",IF($H4592="","",INDEX([1]NKC!$F$10:$F$5007,$H4592)))</f>
        <v/>
      </c>
      <c r="G4592" s="50">
        <f ca="1">IF(SUM(E4592:F4592)=0,0,$G$11+SUM(E$12:$E4592)-SUM(F$12:$F4592))</f>
        <v>0</v>
      </c>
      <c r="H4592" s="51" t="str">
        <f ca="1">IF(IF(TYPE(MATCH($C$8,OFFSET([1]NKC!$D$10,H4591,0):'[1]NKC'!$D$5007,0)+H4591)=16,"",MATCH($C$8,OFFSET([1]NKC!$D$10,H4591,0):'[1]NKC'!$D$5007,0)+H4591)&lt;IF(TYPE(MATCH($C$8,OFFSET([1]NKC!$E$10,H4591,0):'[1]NKC'!$E$5007,0)+H4591)=16,"",MATCH($C$8,OFFSET([1]NKC!$E$10,H4591,0):'[1]NKC'!$E$5007,0)+H4591),IF(TYPE(MATCH($C$8,OFFSET([1]NKC!$D$10,H4591,0):'[1]NKC'!$D$5007,0)+H4591)=16,"",MATCH($C$8,OFFSET([1]NKC!$D$10,H4591,0):'[1]NKC'!$D$5007,0)+H4591),IF(TYPE(MATCH($C$8,OFFSET([1]NKC!$E$10,H4591,0):'[1]NKC'!$E$5007,0)+H4591)=16,"",MATCH($C$8,OFFSET([1]NKC!$E$10,H4591,0):'[1]NKC'!$E$5007,0)+H4591))</f>
        <v/>
      </c>
    </row>
    <row r="4593" spans="1:8" s="52" customFormat="1" ht="14.25" hidden="1">
      <c r="A4593" s="45" t="str">
        <f ca="1">IF($H4593="","",INDEX([1]NKC!$A$10:$A$5007,$H4593))</f>
        <v/>
      </c>
      <c r="B4593" s="46" t="str">
        <f ca="1">IF($H4593="","",INDEX([1]NKC!$B$10:$B$5007,$H4593))</f>
        <v/>
      </c>
      <c r="C4593" s="47" t="str">
        <f ca="1">IF($H4593="","",INDEX([1]NKC!$C$10:$C$5007,$H4593))</f>
        <v/>
      </c>
      <c r="D4593" s="48" t="str">
        <f ca="1">IF(IF($H4593="","",INDEX([1]NKC!$D$10:$D$5007,$H4593))=$C$8,IF($H4593="","",INDEX([1]NKC!$E$10:$E$5007,$H4593)),IF($H4593="","",INDEX([1]NKC!$D$10:$D$5007,$H4593)))</f>
        <v/>
      </c>
      <c r="E4593" s="49" t="str">
        <f ca="1">IF(IF($H4593="","",INDEX([1]NKC!$E$10:$E$5007,$H4593))=$C$8,"",IF($H4593="","",INDEX([1]NKC!$F$10:$F$5007,$H4593)))</f>
        <v/>
      </c>
      <c r="F4593" s="55" t="str">
        <f ca="1">IF(IF($H4593="","",INDEX([1]NKC!$D$10:$D$5007,$H4593))=$C$8,"",IF($H4593="","",INDEX([1]NKC!$F$10:$F$5007,$H4593)))</f>
        <v/>
      </c>
      <c r="G4593" s="50">
        <f ca="1">IF(SUM(E4593:F4593)=0,0,$G$11+SUM(E$12:$E4593)-SUM(F$12:$F4593))</f>
        <v>0</v>
      </c>
      <c r="H4593" s="51" t="str">
        <f ca="1">IF(IF(TYPE(MATCH($C$8,OFFSET([1]NKC!$D$10,H4592,0):'[1]NKC'!$D$5007,0)+H4592)=16,"",MATCH($C$8,OFFSET([1]NKC!$D$10,H4592,0):'[1]NKC'!$D$5007,0)+H4592)&lt;IF(TYPE(MATCH($C$8,OFFSET([1]NKC!$E$10,H4592,0):'[1]NKC'!$E$5007,0)+H4592)=16,"",MATCH($C$8,OFFSET([1]NKC!$E$10,H4592,0):'[1]NKC'!$E$5007,0)+H4592),IF(TYPE(MATCH($C$8,OFFSET([1]NKC!$D$10,H4592,0):'[1]NKC'!$D$5007,0)+H4592)=16,"",MATCH($C$8,OFFSET([1]NKC!$D$10,H4592,0):'[1]NKC'!$D$5007,0)+H4592),IF(TYPE(MATCH($C$8,OFFSET([1]NKC!$E$10,H4592,0):'[1]NKC'!$E$5007,0)+H4592)=16,"",MATCH($C$8,OFFSET([1]NKC!$E$10,H4592,0):'[1]NKC'!$E$5007,0)+H4592))</f>
        <v/>
      </c>
    </row>
    <row r="4594" spans="1:8" s="52" customFormat="1" ht="14.25" hidden="1">
      <c r="A4594" s="45" t="str">
        <f ca="1">IF($H4594="","",INDEX([1]NKC!$A$10:$A$5007,$H4594))</f>
        <v/>
      </c>
      <c r="B4594" s="46" t="str">
        <f ca="1">IF($H4594="","",INDEX([1]NKC!$B$10:$B$5007,$H4594))</f>
        <v/>
      </c>
      <c r="C4594" s="47" t="str">
        <f ca="1">IF($H4594="","",INDEX([1]NKC!$C$10:$C$5007,$H4594))</f>
        <v/>
      </c>
      <c r="D4594" s="48" t="str">
        <f ca="1">IF(IF($H4594="","",INDEX([1]NKC!$D$10:$D$5007,$H4594))=$C$8,IF($H4594="","",INDEX([1]NKC!$E$10:$E$5007,$H4594)),IF($H4594="","",INDEX([1]NKC!$D$10:$D$5007,$H4594)))</f>
        <v/>
      </c>
      <c r="E4594" s="49" t="str">
        <f ca="1">IF(IF($H4594="","",INDEX([1]NKC!$E$10:$E$5007,$H4594))=$C$8,"",IF($H4594="","",INDEX([1]NKC!$F$10:$F$5007,$H4594)))</f>
        <v/>
      </c>
      <c r="F4594" s="55" t="str">
        <f ca="1">IF(IF($H4594="","",INDEX([1]NKC!$D$10:$D$5007,$H4594))=$C$8,"",IF($H4594="","",INDEX([1]NKC!$F$10:$F$5007,$H4594)))</f>
        <v/>
      </c>
      <c r="G4594" s="50">
        <f ca="1">IF(SUM(E4594:F4594)=0,0,$G$11+SUM(E$12:$E4594)-SUM(F$12:$F4594))</f>
        <v>0</v>
      </c>
      <c r="H4594" s="51" t="str">
        <f ca="1">IF(IF(TYPE(MATCH($C$8,OFFSET([1]NKC!$D$10,H4593,0):'[1]NKC'!$D$5007,0)+H4593)=16,"",MATCH($C$8,OFFSET([1]NKC!$D$10,H4593,0):'[1]NKC'!$D$5007,0)+H4593)&lt;IF(TYPE(MATCH($C$8,OFFSET([1]NKC!$E$10,H4593,0):'[1]NKC'!$E$5007,0)+H4593)=16,"",MATCH($C$8,OFFSET([1]NKC!$E$10,H4593,0):'[1]NKC'!$E$5007,0)+H4593),IF(TYPE(MATCH($C$8,OFFSET([1]NKC!$D$10,H4593,0):'[1]NKC'!$D$5007,0)+H4593)=16,"",MATCH($C$8,OFFSET([1]NKC!$D$10,H4593,0):'[1]NKC'!$D$5007,0)+H4593),IF(TYPE(MATCH($C$8,OFFSET([1]NKC!$E$10,H4593,0):'[1]NKC'!$E$5007,0)+H4593)=16,"",MATCH($C$8,OFFSET([1]NKC!$E$10,H4593,0):'[1]NKC'!$E$5007,0)+H4593))</f>
        <v/>
      </c>
    </row>
    <row r="4595" spans="1:8" s="52" customFormat="1" ht="14.25" hidden="1">
      <c r="A4595" s="45" t="str">
        <f ca="1">IF($H4595="","",INDEX([1]NKC!$A$10:$A$5007,$H4595))</f>
        <v/>
      </c>
      <c r="B4595" s="46" t="str">
        <f ca="1">IF($H4595="","",INDEX([1]NKC!$B$10:$B$5007,$H4595))</f>
        <v/>
      </c>
      <c r="C4595" s="47" t="str">
        <f ca="1">IF($H4595="","",INDEX([1]NKC!$C$10:$C$5007,$H4595))</f>
        <v/>
      </c>
      <c r="D4595" s="48" t="str">
        <f ca="1">IF(IF($H4595="","",INDEX([1]NKC!$D$10:$D$5007,$H4595))=$C$8,IF($H4595="","",INDEX([1]NKC!$E$10:$E$5007,$H4595)),IF($H4595="","",INDEX([1]NKC!$D$10:$D$5007,$H4595)))</f>
        <v/>
      </c>
      <c r="E4595" s="49" t="str">
        <f ca="1">IF(IF($H4595="","",INDEX([1]NKC!$E$10:$E$5007,$H4595))=$C$8,"",IF($H4595="","",INDEX([1]NKC!$F$10:$F$5007,$H4595)))</f>
        <v/>
      </c>
      <c r="F4595" s="55" t="str">
        <f ca="1">IF(IF($H4595="","",INDEX([1]NKC!$D$10:$D$5007,$H4595))=$C$8,"",IF($H4595="","",INDEX([1]NKC!$F$10:$F$5007,$H4595)))</f>
        <v/>
      </c>
      <c r="G4595" s="50">
        <f ca="1">IF(SUM(E4595:F4595)=0,0,$G$11+SUM(E$12:$E4595)-SUM(F$12:$F4595))</f>
        <v>0</v>
      </c>
      <c r="H4595" s="51" t="str">
        <f ca="1">IF(IF(TYPE(MATCH($C$8,OFFSET([1]NKC!$D$10,H4594,0):'[1]NKC'!$D$5007,0)+H4594)=16,"",MATCH($C$8,OFFSET([1]NKC!$D$10,H4594,0):'[1]NKC'!$D$5007,0)+H4594)&lt;IF(TYPE(MATCH($C$8,OFFSET([1]NKC!$E$10,H4594,0):'[1]NKC'!$E$5007,0)+H4594)=16,"",MATCH($C$8,OFFSET([1]NKC!$E$10,H4594,0):'[1]NKC'!$E$5007,0)+H4594),IF(TYPE(MATCH($C$8,OFFSET([1]NKC!$D$10,H4594,0):'[1]NKC'!$D$5007,0)+H4594)=16,"",MATCH($C$8,OFFSET([1]NKC!$D$10,H4594,0):'[1]NKC'!$D$5007,0)+H4594),IF(TYPE(MATCH($C$8,OFFSET([1]NKC!$E$10,H4594,0):'[1]NKC'!$E$5007,0)+H4594)=16,"",MATCH($C$8,OFFSET([1]NKC!$E$10,H4594,0):'[1]NKC'!$E$5007,0)+H4594))</f>
        <v/>
      </c>
    </row>
    <row r="4596" spans="1:8" s="52" customFormat="1" ht="14.25" hidden="1">
      <c r="A4596" s="45" t="str">
        <f ca="1">IF($H4596="","",INDEX([1]NKC!$A$10:$A$5007,$H4596))</f>
        <v/>
      </c>
      <c r="B4596" s="46" t="str">
        <f ca="1">IF($H4596="","",INDEX([1]NKC!$B$10:$B$5007,$H4596))</f>
        <v/>
      </c>
      <c r="C4596" s="47" t="str">
        <f ca="1">IF($H4596="","",INDEX([1]NKC!$C$10:$C$5007,$H4596))</f>
        <v/>
      </c>
      <c r="D4596" s="48" t="str">
        <f ca="1">IF(IF($H4596="","",INDEX([1]NKC!$D$10:$D$5007,$H4596))=$C$8,IF($H4596="","",INDEX([1]NKC!$E$10:$E$5007,$H4596)),IF($H4596="","",INDEX([1]NKC!$D$10:$D$5007,$H4596)))</f>
        <v/>
      </c>
      <c r="E4596" s="49" t="str">
        <f ca="1">IF(IF($H4596="","",INDEX([1]NKC!$E$10:$E$5007,$H4596))=$C$8,"",IF($H4596="","",INDEX([1]NKC!$F$10:$F$5007,$H4596)))</f>
        <v/>
      </c>
      <c r="F4596" s="55" t="str">
        <f ca="1">IF(IF($H4596="","",INDEX([1]NKC!$D$10:$D$5007,$H4596))=$C$8,"",IF($H4596="","",INDEX([1]NKC!$F$10:$F$5007,$H4596)))</f>
        <v/>
      </c>
      <c r="G4596" s="50">
        <f ca="1">IF(SUM(E4596:F4596)=0,0,$G$11+SUM(E$12:$E4596)-SUM(F$12:$F4596))</f>
        <v>0</v>
      </c>
      <c r="H4596" s="51" t="str">
        <f ca="1">IF(IF(TYPE(MATCH($C$8,OFFSET([1]NKC!$D$10,H4595,0):'[1]NKC'!$D$5007,0)+H4595)=16,"",MATCH($C$8,OFFSET([1]NKC!$D$10,H4595,0):'[1]NKC'!$D$5007,0)+H4595)&lt;IF(TYPE(MATCH($C$8,OFFSET([1]NKC!$E$10,H4595,0):'[1]NKC'!$E$5007,0)+H4595)=16,"",MATCH($C$8,OFFSET([1]NKC!$E$10,H4595,0):'[1]NKC'!$E$5007,0)+H4595),IF(TYPE(MATCH($C$8,OFFSET([1]NKC!$D$10,H4595,0):'[1]NKC'!$D$5007,0)+H4595)=16,"",MATCH($C$8,OFFSET([1]NKC!$D$10,H4595,0):'[1]NKC'!$D$5007,0)+H4595),IF(TYPE(MATCH($C$8,OFFSET([1]NKC!$E$10,H4595,0):'[1]NKC'!$E$5007,0)+H4595)=16,"",MATCH($C$8,OFFSET([1]NKC!$E$10,H4595,0):'[1]NKC'!$E$5007,0)+H4595))</f>
        <v/>
      </c>
    </row>
    <row r="4597" spans="1:8" s="52" customFormat="1" ht="14.25" hidden="1">
      <c r="A4597" s="45" t="str">
        <f ca="1">IF($H4597="","",INDEX([1]NKC!$A$10:$A$5007,$H4597))</f>
        <v/>
      </c>
      <c r="B4597" s="46" t="str">
        <f ca="1">IF($H4597="","",INDEX([1]NKC!$B$10:$B$5007,$H4597))</f>
        <v/>
      </c>
      <c r="C4597" s="47" t="str">
        <f ca="1">IF($H4597="","",INDEX([1]NKC!$C$10:$C$5007,$H4597))</f>
        <v/>
      </c>
      <c r="D4597" s="48" t="str">
        <f ca="1">IF(IF($H4597="","",INDEX([1]NKC!$D$10:$D$5007,$H4597))=$C$8,IF($H4597="","",INDEX([1]NKC!$E$10:$E$5007,$H4597)),IF($H4597="","",INDEX([1]NKC!$D$10:$D$5007,$H4597)))</f>
        <v/>
      </c>
      <c r="E4597" s="49" t="str">
        <f ca="1">IF(IF($H4597="","",INDEX([1]NKC!$E$10:$E$5007,$H4597))=$C$8,"",IF($H4597="","",INDEX([1]NKC!$F$10:$F$5007,$H4597)))</f>
        <v/>
      </c>
      <c r="F4597" s="55" t="str">
        <f ca="1">IF(IF($H4597="","",INDEX([1]NKC!$D$10:$D$5007,$H4597))=$C$8,"",IF($H4597="","",INDEX([1]NKC!$F$10:$F$5007,$H4597)))</f>
        <v/>
      </c>
      <c r="G4597" s="50">
        <f ca="1">IF(SUM(E4597:F4597)=0,0,$G$11+SUM(E$12:$E4597)-SUM(F$12:$F4597))</f>
        <v>0</v>
      </c>
      <c r="H4597" s="51" t="str">
        <f ca="1">IF(IF(TYPE(MATCH($C$8,OFFSET([1]NKC!$D$10,H4596,0):'[1]NKC'!$D$5007,0)+H4596)=16,"",MATCH($C$8,OFFSET([1]NKC!$D$10,H4596,0):'[1]NKC'!$D$5007,0)+H4596)&lt;IF(TYPE(MATCH($C$8,OFFSET([1]NKC!$E$10,H4596,0):'[1]NKC'!$E$5007,0)+H4596)=16,"",MATCH($C$8,OFFSET([1]NKC!$E$10,H4596,0):'[1]NKC'!$E$5007,0)+H4596),IF(TYPE(MATCH($C$8,OFFSET([1]NKC!$D$10,H4596,0):'[1]NKC'!$D$5007,0)+H4596)=16,"",MATCH($C$8,OFFSET([1]NKC!$D$10,H4596,0):'[1]NKC'!$D$5007,0)+H4596),IF(TYPE(MATCH($C$8,OFFSET([1]NKC!$E$10,H4596,0):'[1]NKC'!$E$5007,0)+H4596)=16,"",MATCH($C$8,OFFSET([1]NKC!$E$10,H4596,0):'[1]NKC'!$E$5007,0)+H4596))</f>
        <v/>
      </c>
    </row>
    <row r="4598" spans="1:8" s="52" customFormat="1" ht="14.25" hidden="1">
      <c r="A4598" s="45" t="str">
        <f ca="1">IF($H4598="","",INDEX([1]NKC!$A$10:$A$5007,$H4598))</f>
        <v/>
      </c>
      <c r="B4598" s="46" t="str">
        <f ca="1">IF($H4598="","",INDEX([1]NKC!$B$10:$B$5007,$H4598))</f>
        <v/>
      </c>
      <c r="C4598" s="47" t="str">
        <f ca="1">IF($H4598="","",INDEX([1]NKC!$C$10:$C$5007,$H4598))</f>
        <v/>
      </c>
      <c r="D4598" s="48" t="str">
        <f ca="1">IF(IF($H4598="","",INDEX([1]NKC!$D$10:$D$5007,$H4598))=$C$8,IF($H4598="","",INDEX([1]NKC!$E$10:$E$5007,$H4598)),IF($H4598="","",INDEX([1]NKC!$D$10:$D$5007,$H4598)))</f>
        <v/>
      </c>
      <c r="E4598" s="49" t="str">
        <f ca="1">IF(IF($H4598="","",INDEX([1]NKC!$E$10:$E$5007,$H4598))=$C$8,"",IF($H4598="","",INDEX([1]NKC!$F$10:$F$5007,$H4598)))</f>
        <v/>
      </c>
      <c r="F4598" s="55" t="str">
        <f ca="1">IF(IF($H4598="","",INDEX([1]NKC!$D$10:$D$5007,$H4598))=$C$8,"",IF($H4598="","",INDEX([1]NKC!$F$10:$F$5007,$H4598)))</f>
        <v/>
      </c>
      <c r="G4598" s="50">
        <f ca="1">IF(SUM(E4598:F4598)=0,0,$G$11+SUM(E$12:$E4598)-SUM(F$12:$F4598))</f>
        <v>0</v>
      </c>
      <c r="H4598" s="51" t="str">
        <f ca="1">IF(IF(TYPE(MATCH($C$8,OFFSET([1]NKC!$D$10,H4597,0):'[1]NKC'!$D$5007,0)+H4597)=16,"",MATCH($C$8,OFFSET([1]NKC!$D$10,H4597,0):'[1]NKC'!$D$5007,0)+H4597)&lt;IF(TYPE(MATCH($C$8,OFFSET([1]NKC!$E$10,H4597,0):'[1]NKC'!$E$5007,0)+H4597)=16,"",MATCH($C$8,OFFSET([1]NKC!$E$10,H4597,0):'[1]NKC'!$E$5007,0)+H4597),IF(TYPE(MATCH($C$8,OFFSET([1]NKC!$D$10,H4597,0):'[1]NKC'!$D$5007,0)+H4597)=16,"",MATCH($C$8,OFFSET([1]NKC!$D$10,H4597,0):'[1]NKC'!$D$5007,0)+H4597),IF(TYPE(MATCH($C$8,OFFSET([1]NKC!$E$10,H4597,0):'[1]NKC'!$E$5007,0)+H4597)=16,"",MATCH($C$8,OFFSET([1]NKC!$E$10,H4597,0):'[1]NKC'!$E$5007,0)+H4597))</f>
        <v/>
      </c>
    </row>
    <row r="4599" spans="1:8" s="52" customFormat="1" ht="14.25" hidden="1">
      <c r="A4599" s="45" t="str">
        <f ca="1">IF($H4599="","",INDEX([1]NKC!$A$10:$A$5007,$H4599))</f>
        <v/>
      </c>
      <c r="B4599" s="46" t="str">
        <f ca="1">IF($H4599="","",INDEX([1]NKC!$B$10:$B$5007,$H4599))</f>
        <v/>
      </c>
      <c r="C4599" s="47" t="str">
        <f ca="1">IF($H4599="","",INDEX([1]NKC!$C$10:$C$5007,$H4599))</f>
        <v/>
      </c>
      <c r="D4599" s="48" t="str">
        <f ca="1">IF(IF($H4599="","",INDEX([1]NKC!$D$10:$D$5007,$H4599))=$C$8,IF($H4599="","",INDEX([1]NKC!$E$10:$E$5007,$H4599)),IF($H4599="","",INDEX([1]NKC!$D$10:$D$5007,$H4599)))</f>
        <v/>
      </c>
      <c r="E4599" s="49" t="str">
        <f ca="1">IF(IF($H4599="","",INDEX([1]NKC!$E$10:$E$5007,$H4599))=$C$8,"",IF($H4599="","",INDEX([1]NKC!$F$10:$F$5007,$H4599)))</f>
        <v/>
      </c>
      <c r="F4599" s="55" t="str">
        <f ca="1">IF(IF($H4599="","",INDEX([1]NKC!$D$10:$D$5007,$H4599))=$C$8,"",IF($H4599="","",INDEX([1]NKC!$F$10:$F$5007,$H4599)))</f>
        <v/>
      </c>
      <c r="G4599" s="50">
        <f ca="1">IF(SUM(E4599:F4599)=0,0,$G$11+SUM(E$12:$E4599)-SUM(F$12:$F4599))</f>
        <v>0</v>
      </c>
      <c r="H4599" s="51" t="str">
        <f ca="1">IF(IF(TYPE(MATCH($C$8,OFFSET([1]NKC!$D$10,H4598,0):'[1]NKC'!$D$5007,0)+H4598)=16,"",MATCH($C$8,OFFSET([1]NKC!$D$10,H4598,0):'[1]NKC'!$D$5007,0)+H4598)&lt;IF(TYPE(MATCH($C$8,OFFSET([1]NKC!$E$10,H4598,0):'[1]NKC'!$E$5007,0)+H4598)=16,"",MATCH($C$8,OFFSET([1]NKC!$E$10,H4598,0):'[1]NKC'!$E$5007,0)+H4598),IF(TYPE(MATCH($C$8,OFFSET([1]NKC!$D$10,H4598,0):'[1]NKC'!$D$5007,0)+H4598)=16,"",MATCH($C$8,OFFSET([1]NKC!$D$10,H4598,0):'[1]NKC'!$D$5007,0)+H4598),IF(TYPE(MATCH($C$8,OFFSET([1]NKC!$E$10,H4598,0):'[1]NKC'!$E$5007,0)+H4598)=16,"",MATCH($C$8,OFFSET([1]NKC!$E$10,H4598,0):'[1]NKC'!$E$5007,0)+H4598))</f>
        <v/>
      </c>
    </row>
    <row r="4600" spans="1:8" s="52" customFormat="1" ht="14.25" hidden="1">
      <c r="A4600" s="45" t="str">
        <f ca="1">IF($H4600="","",INDEX([1]NKC!$A$10:$A$5007,$H4600))</f>
        <v/>
      </c>
      <c r="B4600" s="46" t="str">
        <f ca="1">IF($H4600="","",INDEX([1]NKC!$B$10:$B$5007,$H4600))</f>
        <v/>
      </c>
      <c r="C4600" s="47" t="str">
        <f ca="1">IF($H4600="","",INDEX([1]NKC!$C$10:$C$5007,$H4600))</f>
        <v/>
      </c>
      <c r="D4600" s="48" t="str">
        <f ca="1">IF(IF($H4600="","",INDEX([1]NKC!$D$10:$D$5007,$H4600))=$C$8,IF($H4600="","",INDEX([1]NKC!$E$10:$E$5007,$H4600)),IF($H4600="","",INDEX([1]NKC!$D$10:$D$5007,$H4600)))</f>
        <v/>
      </c>
      <c r="E4600" s="49" t="str">
        <f ca="1">IF(IF($H4600="","",INDEX([1]NKC!$E$10:$E$5007,$H4600))=$C$8,"",IF($H4600="","",INDEX([1]NKC!$F$10:$F$5007,$H4600)))</f>
        <v/>
      </c>
      <c r="F4600" s="55" t="str">
        <f ca="1">IF(IF($H4600="","",INDEX([1]NKC!$D$10:$D$5007,$H4600))=$C$8,"",IF($H4600="","",INDEX([1]NKC!$F$10:$F$5007,$H4600)))</f>
        <v/>
      </c>
      <c r="G4600" s="50">
        <f ca="1">IF(SUM(E4600:F4600)=0,0,$G$11+SUM(E$12:$E4600)-SUM(F$12:$F4600))</f>
        <v>0</v>
      </c>
      <c r="H4600" s="51" t="str">
        <f ca="1">IF(IF(TYPE(MATCH($C$8,OFFSET([1]NKC!$D$10,H4599,0):'[1]NKC'!$D$5007,0)+H4599)=16,"",MATCH($C$8,OFFSET([1]NKC!$D$10,H4599,0):'[1]NKC'!$D$5007,0)+H4599)&lt;IF(TYPE(MATCH($C$8,OFFSET([1]NKC!$E$10,H4599,0):'[1]NKC'!$E$5007,0)+H4599)=16,"",MATCH($C$8,OFFSET([1]NKC!$E$10,H4599,0):'[1]NKC'!$E$5007,0)+H4599),IF(TYPE(MATCH($C$8,OFFSET([1]NKC!$D$10,H4599,0):'[1]NKC'!$D$5007,0)+H4599)=16,"",MATCH($C$8,OFFSET([1]NKC!$D$10,H4599,0):'[1]NKC'!$D$5007,0)+H4599),IF(TYPE(MATCH($C$8,OFFSET([1]NKC!$E$10,H4599,0):'[1]NKC'!$E$5007,0)+H4599)=16,"",MATCH($C$8,OFFSET([1]NKC!$E$10,H4599,0):'[1]NKC'!$E$5007,0)+H4599))</f>
        <v/>
      </c>
    </row>
    <row r="4601" spans="1:8" s="52" customFormat="1" ht="14.25" hidden="1">
      <c r="A4601" s="45" t="str">
        <f ca="1">IF($H4601="","",INDEX([1]NKC!$A$10:$A$5007,$H4601))</f>
        <v/>
      </c>
      <c r="B4601" s="46" t="str">
        <f ca="1">IF($H4601="","",INDEX([1]NKC!$B$10:$B$5007,$H4601))</f>
        <v/>
      </c>
      <c r="C4601" s="47" t="str">
        <f ca="1">IF($H4601="","",INDEX([1]NKC!$C$10:$C$5007,$H4601))</f>
        <v/>
      </c>
      <c r="D4601" s="48" t="str">
        <f ca="1">IF(IF($H4601="","",INDEX([1]NKC!$D$10:$D$5007,$H4601))=$C$8,IF($H4601="","",INDEX([1]NKC!$E$10:$E$5007,$H4601)),IF($H4601="","",INDEX([1]NKC!$D$10:$D$5007,$H4601)))</f>
        <v/>
      </c>
      <c r="E4601" s="49" t="str">
        <f ca="1">IF(IF($H4601="","",INDEX([1]NKC!$E$10:$E$5007,$H4601))=$C$8,"",IF($H4601="","",INDEX([1]NKC!$F$10:$F$5007,$H4601)))</f>
        <v/>
      </c>
      <c r="F4601" s="55" t="str">
        <f ca="1">IF(IF($H4601="","",INDEX([1]NKC!$D$10:$D$5007,$H4601))=$C$8,"",IF($H4601="","",INDEX([1]NKC!$F$10:$F$5007,$H4601)))</f>
        <v/>
      </c>
      <c r="G4601" s="50">
        <f ca="1">IF(SUM(E4601:F4601)=0,0,$G$11+SUM(E$12:$E4601)-SUM(F$12:$F4601))</f>
        <v>0</v>
      </c>
      <c r="H4601" s="51" t="str">
        <f ca="1">IF(IF(TYPE(MATCH($C$8,OFFSET([1]NKC!$D$10,H4600,0):'[1]NKC'!$D$5007,0)+H4600)=16,"",MATCH($C$8,OFFSET([1]NKC!$D$10,H4600,0):'[1]NKC'!$D$5007,0)+H4600)&lt;IF(TYPE(MATCH($C$8,OFFSET([1]NKC!$E$10,H4600,0):'[1]NKC'!$E$5007,0)+H4600)=16,"",MATCH($C$8,OFFSET([1]NKC!$E$10,H4600,0):'[1]NKC'!$E$5007,0)+H4600),IF(TYPE(MATCH($C$8,OFFSET([1]NKC!$D$10,H4600,0):'[1]NKC'!$D$5007,0)+H4600)=16,"",MATCH($C$8,OFFSET([1]NKC!$D$10,H4600,0):'[1]NKC'!$D$5007,0)+H4600),IF(TYPE(MATCH($C$8,OFFSET([1]NKC!$E$10,H4600,0):'[1]NKC'!$E$5007,0)+H4600)=16,"",MATCH($C$8,OFFSET([1]NKC!$E$10,H4600,0):'[1]NKC'!$E$5007,0)+H4600))</f>
        <v/>
      </c>
    </row>
    <row r="4602" spans="1:8" s="52" customFormat="1" ht="14.25" hidden="1">
      <c r="A4602" s="45" t="str">
        <f ca="1">IF($H4602="","",INDEX([1]NKC!$A$10:$A$5007,$H4602))</f>
        <v/>
      </c>
      <c r="B4602" s="46" t="str">
        <f ca="1">IF($H4602="","",INDEX([1]NKC!$B$10:$B$5007,$H4602))</f>
        <v/>
      </c>
      <c r="C4602" s="47" t="str">
        <f ca="1">IF($H4602="","",INDEX([1]NKC!$C$10:$C$5007,$H4602))</f>
        <v/>
      </c>
      <c r="D4602" s="48" t="str">
        <f ca="1">IF(IF($H4602="","",INDEX([1]NKC!$D$10:$D$5007,$H4602))=$C$8,IF($H4602="","",INDEX([1]NKC!$E$10:$E$5007,$H4602)),IF($H4602="","",INDEX([1]NKC!$D$10:$D$5007,$H4602)))</f>
        <v/>
      </c>
      <c r="E4602" s="49" t="str">
        <f ca="1">IF(IF($H4602="","",INDEX([1]NKC!$E$10:$E$5007,$H4602))=$C$8,"",IF($H4602="","",INDEX([1]NKC!$F$10:$F$5007,$H4602)))</f>
        <v/>
      </c>
      <c r="F4602" s="55" t="str">
        <f ca="1">IF(IF($H4602="","",INDEX([1]NKC!$D$10:$D$5007,$H4602))=$C$8,"",IF($H4602="","",INDEX([1]NKC!$F$10:$F$5007,$H4602)))</f>
        <v/>
      </c>
      <c r="G4602" s="50">
        <f ca="1">IF(SUM(E4602:F4602)=0,0,$G$11+SUM(E$12:$E4602)-SUM(F$12:$F4602))</f>
        <v>0</v>
      </c>
      <c r="H4602" s="51" t="str">
        <f ca="1">IF(IF(TYPE(MATCH($C$8,OFFSET([1]NKC!$D$10,H4601,0):'[1]NKC'!$D$5007,0)+H4601)=16,"",MATCH($C$8,OFFSET([1]NKC!$D$10,H4601,0):'[1]NKC'!$D$5007,0)+H4601)&lt;IF(TYPE(MATCH($C$8,OFFSET([1]NKC!$E$10,H4601,0):'[1]NKC'!$E$5007,0)+H4601)=16,"",MATCH($C$8,OFFSET([1]NKC!$E$10,H4601,0):'[1]NKC'!$E$5007,0)+H4601),IF(TYPE(MATCH($C$8,OFFSET([1]NKC!$D$10,H4601,0):'[1]NKC'!$D$5007,0)+H4601)=16,"",MATCH($C$8,OFFSET([1]NKC!$D$10,H4601,0):'[1]NKC'!$D$5007,0)+H4601),IF(TYPE(MATCH($C$8,OFFSET([1]NKC!$E$10,H4601,0):'[1]NKC'!$E$5007,0)+H4601)=16,"",MATCH($C$8,OFFSET([1]NKC!$E$10,H4601,0):'[1]NKC'!$E$5007,0)+H4601))</f>
        <v/>
      </c>
    </row>
    <row r="4603" spans="1:8" s="52" customFormat="1" ht="14.25" hidden="1">
      <c r="A4603" s="45" t="str">
        <f ca="1">IF($H4603="","",INDEX([1]NKC!$A$10:$A$5007,$H4603))</f>
        <v/>
      </c>
      <c r="B4603" s="46" t="str">
        <f ca="1">IF($H4603="","",INDEX([1]NKC!$B$10:$B$5007,$H4603))</f>
        <v/>
      </c>
      <c r="C4603" s="47" t="str">
        <f ca="1">IF($H4603="","",INDEX([1]NKC!$C$10:$C$5007,$H4603))</f>
        <v/>
      </c>
      <c r="D4603" s="48" t="str">
        <f ca="1">IF(IF($H4603="","",INDEX([1]NKC!$D$10:$D$5007,$H4603))=$C$8,IF($H4603="","",INDEX([1]NKC!$E$10:$E$5007,$H4603)),IF($H4603="","",INDEX([1]NKC!$D$10:$D$5007,$H4603)))</f>
        <v/>
      </c>
      <c r="E4603" s="49" t="str">
        <f ca="1">IF(IF($H4603="","",INDEX([1]NKC!$E$10:$E$5007,$H4603))=$C$8,"",IF($H4603="","",INDEX([1]NKC!$F$10:$F$5007,$H4603)))</f>
        <v/>
      </c>
      <c r="F4603" s="55" t="str">
        <f ca="1">IF(IF($H4603="","",INDEX([1]NKC!$D$10:$D$5007,$H4603))=$C$8,"",IF($H4603="","",INDEX([1]NKC!$F$10:$F$5007,$H4603)))</f>
        <v/>
      </c>
      <c r="G4603" s="50">
        <f ca="1">IF(SUM(E4603:F4603)=0,0,$G$11+SUM(E$12:$E4603)-SUM(F$12:$F4603))</f>
        <v>0</v>
      </c>
      <c r="H4603" s="51" t="str">
        <f ca="1">IF(IF(TYPE(MATCH($C$8,OFFSET([1]NKC!$D$10,H4602,0):'[1]NKC'!$D$5007,0)+H4602)=16,"",MATCH($C$8,OFFSET([1]NKC!$D$10,H4602,0):'[1]NKC'!$D$5007,0)+H4602)&lt;IF(TYPE(MATCH($C$8,OFFSET([1]NKC!$E$10,H4602,0):'[1]NKC'!$E$5007,0)+H4602)=16,"",MATCH($C$8,OFFSET([1]NKC!$E$10,H4602,0):'[1]NKC'!$E$5007,0)+H4602),IF(TYPE(MATCH($C$8,OFFSET([1]NKC!$D$10,H4602,0):'[1]NKC'!$D$5007,0)+H4602)=16,"",MATCH($C$8,OFFSET([1]NKC!$D$10,H4602,0):'[1]NKC'!$D$5007,0)+H4602),IF(TYPE(MATCH($C$8,OFFSET([1]NKC!$E$10,H4602,0):'[1]NKC'!$E$5007,0)+H4602)=16,"",MATCH($C$8,OFFSET([1]NKC!$E$10,H4602,0):'[1]NKC'!$E$5007,0)+H4602))</f>
        <v/>
      </c>
    </row>
    <row r="4604" spans="1:8" s="52" customFormat="1" ht="14.25" hidden="1">
      <c r="A4604" s="45" t="str">
        <f ca="1">IF($H4604="","",INDEX([1]NKC!$A$10:$A$5007,$H4604))</f>
        <v/>
      </c>
      <c r="B4604" s="46" t="str">
        <f ca="1">IF($H4604="","",INDEX([1]NKC!$B$10:$B$5007,$H4604))</f>
        <v/>
      </c>
      <c r="C4604" s="47" t="str">
        <f ca="1">IF($H4604="","",INDEX([1]NKC!$C$10:$C$5007,$H4604))</f>
        <v/>
      </c>
      <c r="D4604" s="48" t="str">
        <f ca="1">IF(IF($H4604="","",INDEX([1]NKC!$D$10:$D$5007,$H4604))=$C$8,IF($H4604="","",INDEX([1]NKC!$E$10:$E$5007,$H4604)),IF($H4604="","",INDEX([1]NKC!$D$10:$D$5007,$H4604)))</f>
        <v/>
      </c>
      <c r="E4604" s="49" t="str">
        <f ca="1">IF(IF($H4604="","",INDEX([1]NKC!$E$10:$E$5007,$H4604))=$C$8,"",IF($H4604="","",INDEX([1]NKC!$F$10:$F$5007,$H4604)))</f>
        <v/>
      </c>
      <c r="F4604" s="55" t="str">
        <f ca="1">IF(IF($H4604="","",INDEX([1]NKC!$D$10:$D$5007,$H4604))=$C$8,"",IF($H4604="","",INDEX([1]NKC!$F$10:$F$5007,$H4604)))</f>
        <v/>
      </c>
      <c r="G4604" s="50">
        <f ca="1">IF(SUM(E4604:F4604)=0,0,$G$11+SUM(E$12:$E4604)-SUM(F$12:$F4604))</f>
        <v>0</v>
      </c>
      <c r="H4604" s="51" t="str">
        <f ca="1">IF(IF(TYPE(MATCH($C$8,OFFSET([1]NKC!$D$10,H4603,0):'[1]NKC'!$D$5007,0)+H4603)=16,"",MATCH($C$8,OFFSET([1]NKC!$D$10,H4603,0):'[1]NKC'!$D$5007,0)+H4603)&lt;IF(TYPE(MATCH($C$8,OFFSET([1]NKC!$E$10,H4603,0):'[1]NKC'!$E$5007,0)+H4603)=16,"",MATCH($C$8,OFFSET([1]NKC!$E$10,H4603,0):'[1]NKC'!$E$5007,0)+H4603),IF(TYPE(MATCH($C$8,OFFSET([1]NKC!$D$10,H4603,0):'[1]NKC'!$D$5007,0)+H4603)=16,"",MATCH($C$8,OFFSET([1]NKC!$D$10,H4603,0):'[1]NKC'!$D$5007,0)+H4603),IF(TYPE(MATCH($C$8,OFFSET([1]NKC!$E$10,H4603,0):'[1]NKC'!$E$5007,0)+H4603)=16,"",MATCH($C$8,OFFSET([1]NKC!$E$10,H4603,0):'[1]NKC'!$E$5007,0)+H4603))</f>
        <v/>
      </c>
    </row>
    <row r="4605" spans="1:8" s="52" customFormat="1" ht="14.25" hidden="1">
      <c r="A4605" s="45" t="str">
        <f ca="1">IF($H4605="","",INDEX([1]NKC!$A$10:$A$5007,$H4605))</f>
        <v/>
      </c>
      <c r="B4605" s="46" t="str">
        <f ca="1">IF($H4605="","",INDEX([1]NKC!$B$10:$B$5007,$H4605))</f>
        <v/>
      </c>
      <c r="C4605" s="47" t="str">
        <f ca="1">IF($H4605="","",INDEX([1]NKC!$C$10:$C$5007,$H4605))</f>
        <v/>
      </c>
      <c r="D4605" s="48" t="str">
        <f ca="1">IF(IF($H4605="","",INDEX([1]NKC!$D$10:$D$5007,$H4605))=$C$8,IF($H4605="","",INDEX([1]NKC!$E$10:$E$5007,$H4605)),IF($H4605="","",INDEX([1]NKC!$D$10:$D$5007,$H4605)))</f>
        <v/>
      </c>
      <c r="E4605" s="49" t="str">
        <f ca="1">IF(IF($H4605="","",INDEX([1]NKC!$E$10:$E$5007,$H4605))=$C$8,"",IF($H4605="","",INDEX([1]NKC!$F$10:$F$5007,$H4605)))</f>
        <v/>
      </c>
      <c r="F4605" s="55" t="str">
        <f ca="1">IF(IF($H4605="","",INDEX([1]NKC!$D$10:$D$5007,$H4605))=$C$8,"",IF($H4605="","",INDEX([1]NKC!$F$10:$F$5007,$H4605)))</f>
        <v/>
      </c>
      <c r="G4605" s="50">
        <f ca="1">IF(SUM(E4605:F4605)=0,0,$G$11+SUM(E$12:$E4605)-SUM(F$12:$F4605))</f>
        <v>0</v>
      </c>
      <c r="H4605" s="51" t="str">
        <f ca="1">IF(IF(TYPE(MATCH($C$8,OFFSET([1]NKC!$D$10,H4604,0):'[1]NKC'!$D$5007,0)+H4604)=16,"",MATCH($C$8,OFFSET([1]NKC!$D$10,H4604,0):'[1]NKC'!$D$5007,0)+H4604)&lt;IF(TYPE(MATCH($C$8,OFFSET([1]NKC!$E$10,H4604,0):'[1]NKC'!$E$5007,0)+H4604)=16,"",MATCH($C$8,OFFSET([1]NKC!$E$10,H4604,0):'[1]NKC'!$E$5007,0)+H4604),IF(TYPE(MATCH($C$8,OFFSET([1]NKC!$D$10,H4604,0):'[1]NKC'!$D$5007,0)+H4604)=16,"",MATCH($C$8,OFFSET([1]NKC!$D$10,H4604,0):'[1]NKC'!$D$5007,0)+H4604),IF(TYPE(MATCH($C$8,OFFSET([1]NKC!$E$10,H4604,0):'[1]NKC'!$E$5007,0)+H4604)=16,"",MATCH($C$8,OFFSET([1]NKC!$E$10,H4604,0):'[1]NKC'!$E$5007,0)+H4604))</f>
        <v/>
      </c>
    </row>
    <row r="4606" spans="1:8" s="52" customFormat="1" ht="14.25" hidden="1">
      <c r="A4606" s="45" t="str">
        <f ca="1">IF($H4606="","",INDEX([1]NKC!$A$10:$A$5007,$H4606))</f>
        <v/>
      </c>
      <c r="B4606" s="46" t="str">
        <f ca="1">IF($H4606="","",INDEX([1]NKC!$B$10:$B$5007,$H4606))</f>
        <v/>
      </c>
      <c r="C4606" s="47" t="str">
        <f ca="1">IF($H4606="","",INDEX([1]NKC!$C$10:$C$5007,$H4606))</f>
        <v/>
      </c>
      <c r="D4606" s="48" t="str">
        <f ca="1">IF(IF($H4606="","",INDEX([1]NKC!$D$10:$D$5007,$H4606))=$C$8,IF($H4606="","",INDEX([1]NKC!$E$10:$E$5007,$H4606)),IF($H4606="","",INDEX([1]NKC!$D$10:$D$5007,$H4606)))</f>
        <v/>
      </c>
      <c r="E4606" s="49" t="str">
        <f ca="1">IF(IF($H4606="","",INDEX([1]NKC!$E$10:$E$5007,$H4606))=$C$8,"",IF($H4606="","",INDEX([1]NKC!$F$10:$F$5007,$H4606)))</f>
        <v/>
      </c>
      <c r="F4606" s="55" t="str">
        <f ca="1">IF(IF($H4606="","",INDEX([1]NKC!$D$10:$D$5007,$H4606))=$C$8,"",IF($H4606="","",INDEX([1]NKC!$F$10:$F$5007,$H4606)))</f>
        <v/>
      </c>
      <c r="G4606" s="50">
        <f ca="1">IF(SUM(E4606:F4606)=0,0,$G$11+SUM(E$12:$E4606)-SUM(F$12:$F4606))</f>
        <v>0</v>
      </c>
      <c r="H4606" s="51" t="str">
        <f ca="1">IF(IF(TYPE(MATCH($C$8,OFFSET([1]NKC!$D$10,H4605,0):'[1]NKC'!$D$5007,0)+H4605)=16,"",MATCH($C$8,OFFSET([1]NKC!$D$10,H4605,0):'[1]NKC'!$D$5007,0)+H4605)&lt;IF(TYPE(MATCH($C$8,OFFSET([1]NKC!$E$10,H4605,0):'[1]NKC'!$E$5007,0)+H4605)=16,"",MATCH($C$8,OFFSET([1]NKC!$E$10,H4605,0):'[1]NKC'!$E$5007,0)+H4605),IF(TYPE(MATCH($C$8,OFFSET([1]NKC!$D$10,H4605,0):'[1]NKC'!$D$5007,0)+H4605)=16,"",MATCH($C$8,OFFSET([1]NKC!$D$10,H4605,0):'[1]NKC'!$D$5007,0)+H4605),IF(TYPE(MATCH($C$8,OFFSET([1]NKC!$E$10,H4605,0):'[1]NKC'!$E$5007,0)+H4605)=16,"",MATCH($C$8,OFFSET([1]NKC!$E$10,H4605,0):'[1]NKC'!$E$5007,0)+H4605))</f>
        <v/>
      </c>
    </row>
    <row r="4607" spans="1:8" s="52" customFormat="1" ht="14.25" hidden="1">
      <c r="A4607" s="45" t="str">
        <f ca="1">IF($H4607="","",INDEX([1]NKC!$A$10:$A$5007,$H4607))</f>
        <v/>
      </c>
      <c r="B4607" s="46" t="str">
        <f ca="1">IF($H4607="","",INDEX([1]NKC!$B$10:$B$5007,$H4607))</f>
        <v/>
      </c>
      <c r="C4607" s="47" t="str">
        <f ca="1">IF($H4607="","",INDEX([1]NKC!$C$10:$C$5007,$H4607))</f>
        <v/>
      </c>
      <c r="D4607" s="48" t="str">
        <f ca="1">IF(IF($H4607="","",INDEX([1]NKC!$D$10:$D$5007,$H4607))=$C$8,IF($H4607="","",INDEX([1]NKC!$E$10:$E$5007,$H4607)),IF($H4607="","",INDEX([1]NKC!$D$10:$D$5007,$H4607)))</f>
        <v/>
      </c>
      <c r="E4607" s="49" t="str">
        <f ca="1">IF(IF($H4607="","",INDEX([1]NKC!$E$10:$E$5007,$H4607))=$C$8,"",IF($H4607="","",INDEX([1]NKC!$F$10:$F$5007,$H4607)))</f>
        <v/>
      </c>
      <c r="F4607" s="55" t="str">
        <f ca="1">IF(IF($H4607="","",INDEX([1]NKC!$D$10:$D$5007,$H4607))=$C$8,"",IF($H4607="","",INDEX([1]NKC!$F$10:$F$5007,$H4607)))</f>
        <v/>
      </c>
      <c r="G4607" s="50">
        <f ca="1">IF(SUM(E4607:F4607)=0,0,$G$11+SUM(E$12:$E4607)-SUM(F$12:$F4607))</f>
        <v>0</v>
      </c>
      <c r="H4607" s="51" t="str">
        <f ca="1">IF(IF(TYPE(MATCH($C$8,OFFSET([1]NKC!$D$10,H4606,0):'[1]NKC'!$D$5007,0)+H4606)=16,"",MATCH($C$8,OFFSET([1]NKC!$D$10,H4606,0):'[1]NKC'!$D$5007,0)+H4606)&lt;IF(TYPE(MATCH($C$8,OFFSET([1]NKC!$E$10,H4606,0):'[1]NKC'!$E$5007,0)+H4606)=16,"",MATCH($C$8,OFFSET([1]NKC!$E$10,H4606,0):'[1]NKC'!$E$5007,0)+H4606),IF(TYPE(MATCH($C$8,OFFSET([1]NKC!$D$10,H4606,0):'[1]NKC'!$D$5007,0)+H4606)=16,"",MATCH($C$8,OFFSET([1]NKC!$D$10,H4606,0):'[1]NKC'!$D$5007,0)+H4606),IF(TYPE(MATCH($C$8,OFFSET([1]NKC!$E$10,H4606,0):'[1]NKC'!$E$5007,0)+H4606)=16,"",MATCH($C$8,OFFSET([1]NKC!$E$10,H4606,0):'[1]NKC'!$E$5007,0)+H4606))</f>
        <v/>
      </c>
    </row>
    <row r="4608" spans="1:8" s="52" customFormat="1" ht="14.25" hidden="1">
      <c r="A4608" s="45" t="str">
        <f ca="1">IF($H4608="","",INDEX([1]NKC!$A$10:$A$5007,$H4608))</f>
        <v/>
      </c>
      <c r="B4608" s="46" t="str">
        <f ca="1">IF($H4608="","",INDEX([1]NKC!$B$10:$B$5007,$H4608))</f>
        <v/>
      </c>
      <c r="C4608" s="47" t="str">
        <f ca="1">IF($H4608="","",INDEX([1]NKC!$C$10:$C$5007,$H4608))</f>
        <v/>
      </c>
      <c r="D4608" s="48" t="str">
        <f ca="1">IF(IF($H4608="","",INDEX([1]NKC!$D$10:$D$5007,$H4608))=$C$8,IF($H4608="","",INDEX([1]NKC!$E$10:$E$5007,$H4608)),IF($H4608="","",INDEX([1]NKC!$D$10:$D$5007,$H4608)))</f>
        <v/>
      </c>
      <c r="E4608" s="49" t="str">
        <f ca="1">IF(IF($H4608="","",INDEX([1]NKC!$E$10:$E$5007,$H4608))=$C$8,"",IF($H4608="","",INDEX([1]NKC!$F$10:$F$5007,$H4608)))</f>
        <v/>
      </c>
      <c r="F4608" s="55" t="str">
        <f ca="1">IF(IF($H4608="","",INDEX([1]NKC!$D$10:$D$5007,$H4608))=$C$8,"",IF($H4608="","",INDEX([1]NKC!$F$10:$F$5007,$H4608)))</f>
        <v/>
      </c>
      <c r="G4608" s="50">
        <f ca="1">IF(SUM(E4608:F4608)=0,0,$G$11+SUM(E$12:$E4608)-SUM(F$12:$F4608))</f>
        <v>0</v>
      </c>
      <c r="H4608" s="51" t="str">
        <f ca="1">IF(IF(TYPE(MATCH($C$8,OFFSET([1]NKC!$D$10,H4607,0):'[1]NKC'!$D$5007,0)+H4607)=16,"",MATCH($C$8,OFFSET([1]NKC!$D$10,H4607,0):'[1]NKC'!$D$5007,0)+H4607)&lt;IF(TYPE(MATCH($C$8,OFFSET([1]NKC!$E$10,H4607,0):'[1]NKC'!$E$5007,0)+H4607)=16,"",MATCH($C$8,OFFSET([1]NKC!$E$10,H4607,0):'[1]NKC'!$E$5007,0)+H4607),IF(TYPE(MATCH($C$8,OFFSET([1]NKC!$D$10,H4607,0):'[1]NKC'!$D$5007,0)+H4607)=16,"",MATCH($C$8,OFFSET([1]NKC!$D$10,H4607,0):'[1]NKC'!$D$5007,0)+H4607),IF(TYPE(MATCH($C$8,OFFSET([1]NKC!$E$10,H4607,0):'[1]NKC'!$E$5007,0)+H4607)=16,"",MATCH($C$8,OFFSET([1]NKC!$E$10,H4607,0):'[1]NKC'!$E$5007,0)+H4607))</f>
        <v/>
      </c>
    </row>
    <row r="4609" spans="1:8" s="52" customFormat="1" ht="14.25" hidden="1">
      <c r="A4609" s="45" t="str">
        <f ca="1">IF($H4609="","",INDEX([1]NKC!$A$10:$A$5007,$H4609))</f>
        <v/>
      </c>
      <c r="B4609" s="46" t="str">
        <f ca="1">IF($H4609="","",INDEX([1]NKC!$B$10:$B$5007,$H4609))</f>
        <v/>
      </c>
      <c r="C4609" s="47" t="str">
        <f ca="1">IF($H4609="","",INDEX([1]NKC!$C$10:$C$5007,$H4609))</f>
        <v/>
      </c>
      <c r="D4609" s="48" t="str">
        <f ca="1">IF(IF($H4609="","",INDEX([1]NKC!$D$10:$D$5007,$H4609))=$C$8,IF($H4609="","",INDEX([1]NKC!$E$10:$E$5007,$H4609)),IF($H4609="","",INDEX([1]NKC!$D$10:$D$5007,$H4609)))</f>
        <v/>
      </c>
      <c r="E4609" s="49" t="str">
        <f ca="1">IF(IF($H4609="","",INDEX([1]NKC!$E$10:$E$5007,$H4609))=$C$8,"",IF($H4609="","",INDEX([1]NKC!$F$10:$F$5007,$H4609)))</f>
        <v/>
      </c>
      <c r="F4609" s="55" t="str">
        <f ca="1">IF(IF($H4609="","",INDEX([1]NKC!$D$10:$D$5007,$H4609))=$C$8,"",IF($H4609="","",INDEX([1]NKC!$F$10:$F$5007,$H4609)))</f>
        <v/>
      </c>
      <c r="G4609" s="50">
        <f ca="1">IF(SUM(E4609:F4609)=0,0,$G$11+SUM(E$12:$E4609)-SUM(F$12:$F4609))</f>
        <v>0</v>
      </c>
      <c r="H4609" s="51" t="str">
        <f ca="1">IF(IF(TYPE(MATCH($C$8,OFFSET([1]NKC!$D$10,H4608,0):'[1]NKC'!$D$5007,0)+H4608)=16,"",MATCH($C$8,OFFSET([1]NKC!$D$10,H4608,0):'[1]NKC'!$D$5007,0)+H4608)&lt;IF(TYPE(MATCH($C$8,OFFSET([1]NKC!$E$10,H4608,0):'[1]NKC'!$E$5007,0)+H4608)=16,"",MATCH($C$8,OFFSET([1]NKC!$E$10,H4608,0):'[1]NKC'!$E$5007,0)+H4608),IF(TYPE(MATCH($C$8,OFFSET([1]NKC!$D$10,H4608,0):'[1]NKC'!$D$5007,0)+H4608)=16,"",MATCH($C$8,OFFSET([1]NKC!$D$10,H4608,0):'[1]NKC'!$D$5007,0)+H4608),IF(TYPE(MATCH($C$8,OFFSET([1]NKC!$E$10,H4608,0):'[1]NKC'!$E$5007,0)+H4608)=16,"",MATCH($C$8,OFFSET([1]NKC!$E$10,H4608,0):'[1]NKC'!$E$5007,0)+H4608))</f>
        <v/>
      </c>
    </row>
    <row r="4610" spans="1:8" s="52" customFormat="1" ht="14.25" hidden="1">
      <c r="A4610" s="45" t="str">
        <f ca="1">IF($H4610="","",INDEX([1]NKC!$A$10:$A$5007,$H4610))</f>
        <v/>
      </c>
      <c r="B4610" s="46" t="str">
        <f ca="1">IF($H4610="","",INDEX([1]NKC!$B$10:$B$5007,$H4610))</f>
        <v/>
      </c>
      <c r="C4610" s="47" t="str">
        <f ca="1">IF($H4610="","",INDEX([1]NKC!$C$10:$C$5007,$H4610))</f>
        <v/>
      </c>
      <c r="D4610" s="48" t="str">
        <f ca="1">IF(IF($H4610="","",INDEX([1]NKC!$D$10:$D$5007,$H4610))=$C$8,IF($H4610="","",INDEX([1]NKC!$E$10:$E$5007,$H4610)),IF($H4610="","",INDEX([1]NKC!$D$10:$D$5007,$H4610)))</f>
        <v/>
      </c>
      <c r="E4610" s="49" t="str">
        <f ca="1">IF(IF($H4610="","",INDEX([1]NKC!$E$10:$E$5007,$H4610))=$C$8,"",IF($H4610="","",INDEX([1]NKC!$F$10:$F$5007,$H4610)))</f>
        <v/>
      </c>
      <c r="F4610" s="55" t="str">
        <f ca="1">IF(IF($H4610="","",INDEX([1]NKC!$D$10:$D$5007,$H4610))=$C$8,"",IF($H4610="","",INDEX([1]NKC!$F$10:$F$5007,$H4610)))</f>
        <v/>
      </c>
      <c r="G4610" s="50">
        <f ca="1">IF(SUM(E4610:F4610)=0,0,$G$11+SUM(E$12:$E4610)-SUM(F$12:$F4610))</f>
        <v>0</v>
      </c>
      <c r="H4610" s="51" t="str">
        <f ca="1">IF(IF(TYPE(MATCH($C$8,OFFSET([1]NKC!$D$10,H4609,0):'[1]NKC'!$D$5007,0)+H4609)=16,"",MATCH($C$8,OFFSET([1]NKC!$D$10,H4609,0):'[1]NKC'!$D$5007,0)+H4609)&lt;IF(TYPE(MATCH($C$8,OFFSET([1]NKC!$E$10,H4609,0):'[1]NKC'!$E$5007,0)+H4609)=16,"",MATCH($C$8,OFFSET([1]NKC!$E$10,H4609,0):'[1]NKC'!$E$5007,0)+H4609),IF(TYPE(MATCH($C$8,OFFSET([1]NKC!$D$10,H4609,0):'[1]NKC'!$D$5007,0)+H4609)=16,"",MATCH($C$8,OFFSET([1]NKC!$D$10,H4609,0):'[1]NKC'!$D$5007,0)+H4609),IF(TYPE(MATCH($C$8,OFFSET([1]NKC!$E$10,H4609,0):'[1]NKC'!$E$5007,0)+H4609)=16,"",MATCH($C$8,OFFSET([1]NKC!$E$10,H4609,0):'[1]NKC'!$E$5007,0)+H4609))</f>
        <v/>
      </c>
    </row>
    <row r="4611" spans="1:8" s="52" customFormat="1" ht="14.25" hidden="1">
      <c r="A4611" s="45" t="str">
        <f ca="1">IF($H4611="","",INDEX([1]NKC!$A$10:$A$5007,$H4611))</f>
        <v/>
      </c>
      <c r="B4611" s="46" t="str">
        <f ca="1">IF($H4611="","",INDEX([1]NKC!$B$10:$B$5007,$H4611))</f>
        <v/>
      </c>
      <c r="C4611" s="47" t="str">
        <f ca="1">IF($H4611="","",INDEX([1]NKC!$C$10:$C$5007,$H4611))</f>
        <v/>
      </c>
      <c r="D4611" s="48" t="str">
        <f ca="1">IF(IF($H4611="","",INDEX([1]NKC!$D$10:$D$5007,$H4611))=$C$8,IF($H4611="","",INDEX([1]NKC!$E$10:$E$5007,$H4611)),IF($H4611="","",INDEX([1]NKC!$D$10:$D$5007,$H4611)))</f>
        <v/>
      </c>
      <c r="E4611" s="49" t="str">
        <f ca="1">IF(IF($H4611="","",INDEX([1]NKC!$E$10:$E$5007,$H4611))=$C$8,"",IF($H4611="","",INDEX([1]NKC!$F$10:$F$5007,$H4611)))</f>
        <v/>
      </c>
      <c r="F4611" s="55" t="str">
        <f ca="1">IF(IF($H4611="","",INDEX([1]NKC!$D$10:$D$5007,$H4611))=$C$8,"",IF($H4611="","",INDEX([1]NKC!$F$10:$F$5007,$H4611)))</f>
        <v/>
      </c>
      <c r="G4611" s="50">
        <f ca="1">IF(SUM(E4611:F4611)=0,0,$G$11+SUM(E$12:$E4611)-SUM(F$12:$F4611))</f>
        <v>0</v>
      </c>
      <c r="H4611" s="51" t="str">
        <f ca="1">IF(IF(TYPE(MATCH($C$8,OFFSET([1]NKC!$D$10,H4610,0):'[1]NKC'!$D$5007,0)+H4610)=16,"",MATCH($C$8,OFFSET([1]NKC!$D$10,H4610,0):'[1]NKC'!$D$5007,0)+H4610)&lt;IF(TYPE(MATCH($C$8,OFFSET([1]NKC!$E$10,H4610,0):'[1]NKC'!$E$5007,0)+H4610)=16,"",MATCH($C$8,OFFSET([1]NKC!$E$10,H4610,0):'[1]NKC'!$E$5007,0)+H4610),IF(TYPE(MATCH($C$8,OFFSET([1]NKC!$D$10,H4610,0):'[1]NKC'!$D$5007,0)+H4610)=16,"",MATCH($C$8,OFFSET([1]NKC!$D$10,H4610,0):'[1]NKC'!$D$5007,0)+H4610),IF(TYPE(MATCH($C$8,OFFSET([1]NKC!$E$10,H4610,0):'[1]NKC'!$E$5007,0)+H4610)=16,"",MATCH($C$8,OFFSET([1]NKC!$E$10,H4610,0):'[1]NKC'!$E$5007,0)+H4610))</f>
        <v/>
      </c>
    </row>
    <row r="4612" spans="1:8" s="52" customFormat="1" ht="14.25" hidden="1">
      <c r="A4612" s="45" t="str">
        <f ca="1">IF($H4612="","",INDEX([1]NKC!$A$10:$A$5007,$H4612))</f>
        <v/>
      </c>
      <c r="B4612" s="46" t="str">
        <f ca="1">IF($H4612="","",INDEX([1]NKC!$B$10:$B$5007,$H4612))</f>
        <v/>
      </c>
      <c r="C4612" s="47" t="str">
        <f ca="1">IF($H4612="","",INDEX([1]NKC!$C$10:$C$5007,$H4612))</f>
        <v/>
      </c>
      <c r="D4612" s="48" t="str">
        <f ca="1">IF(IF($H4612="","",INDEX([1]NKC!$D$10:$D$5007,$H4612))=$C$8,IF($H4612="","",INDEX([1]NKC!$E$10:$E$5007,$H4612)),IF($H4612="","",INDEX([1]NKC!$D$10:$D$5007,$H4612)))</f>
        <v/>
      </c>
      <c r="E4612" s="49" t="str">
        <f ca="1">IF(IF($H4612="","",INDEX([1]NKC!$E$10:$E$5007,$H4612))=$C$8,"",IF($H4612="","",INDEX([1]NKC!$F$10:$F$5007,$H4612)))</f>
        <v/>
      </c>
      <c r="F4612" s="55" t="str">
        <f ca="1">IF(IF($H4612="","",INDEX([1]NKC!$D$10:$D$5007,$H4612))=$C$8,"",IF($H4612="","",INDEX([1]NKC!$F$10:$F$5007,$H4612)))</f>
        <v/>
      </c>
      <c r="G4612" s="50">
        <f ca="1">IF(SUM(E4612:F4612)=0,0,$G$11+SUM(E$12:$E4612)-SUM(F$12:$F4612))</f>
        <v>0</v>
      </c>
      <c r="H4612" s="51" t="str">
        <f ca="1">IF(IF(TYPE(MATCH($C$8,OFFSET([1]NKC!$D$10,H4611,0):'[1]NKC'!$D$5007,0)+H4611)=16,"",MATCH($C$8,OFFSET([1]NKC!$D$10,H4611,0):'[1]NKC'!$D$5007,0)+H4611)&lt;IF(TYPE(MATCH($C$8,OFFSET([1]NKC!$E$10,H4611,0):'[1]NKC'!$E$5007,0)+H4611)=16,"",MATCH($C$8,OFFSET([1]NKC!$E$10,H4611,0):'[1]NKC'!$E$5007,0)+H4611),IF(TYPE(MATCH($C$8,OFFSET([1]NKC!$D$10,H4611,0):'[1]NKC'!$D$5007,0)+H4611)=16,"",MATCH($C$8,OFFSET([1]NKC!$D$10,H4611,0):'[1]NKC'!$D$5007,0)+H4611),IF(TYPE(MATCH($C$8,OFFSET([1]NKC!$E$10,H4611,0):'[1]NKC'!$E$5007,0)+H4611)=16,"",MATCH($C$8,OFFSET([1]NKC!$E$10,H4611,0):'[1]NKC'!$E$5007,0)+H4611))</f>
        <v/>
      </c>
    </row>
    <row r="4613" spans="1:8" s="52" customFormat="1" ht="14.25" hidden="1">
      <c r="A4613" s="45" t="str">
        <f ca="1">IF($H4613="","",INDEX([1]NKC!$A$10:$A$5007,$H4613))</f>
        <v/>
      </c>
      <c r="B4613" s="46" t="str">
        <f ca="1">IF($H4613="","",INDEX([1]NKC!$B$10:$B$5007,$H4613))</f>
        <v/>
      </c>
      <c r="C4613" s="47" t="str">
        <f ca="1">IF($H4613="","",INDEX([1]NKC!$C$10:$C$5007,$H4613))</f>
        <v/>
      </c>
      <c r="D4613" s="48" t="str">
        <f ca="1">IF(IF($H4613="","",INDEX([1]NKC!$D$10:$D$5007,$H4613))=$C$8,IF($H4613="","",INDEX([1]NKC!$E$10:$E$5007,$H4613)),IF($H4613="","",INDEX([1]NKC!$D$10:$D$5007,$H4613)))</f>
        <v/>
      </c>
      <c r="E4613" s="49" t="str">
        <f ca="1">IF(IF($H4613="","",INDEX([1]NKC!$E$10:$E$5007,$H4613))=$C$8,"",IF($H4613="","",INDEX([1]NKC!$F$10:$F$5007,$H4613)))</f>
        <v/>
      </c>
      <c r="F4613" s="55" t="str">
        <f ca="1">IF(IF($H4613="","",INDEX([1]NKC!$D$10:$D$5007,$H4613))=$C$8,"",IF($H4613="","",INDEX([1]NKC!$F$10:$F$5007,$H4613)))</f>
        <v/>
      </c>
      <c r="G4613" s="50">
        <f ca="1">IF(SUM(E4613:F4613)=0,0,$G$11+SUM(E$12:$E4613)-SUM(F$12:$F4613))</f>
        <v>0</v>
      </c>
      <c r="H4613" s="51" t="str">
        <f ca="1">IF(IF(TYPE(MATCH($C$8,OFFSET([1]NKC!$D$10,H4612,0):'[1]NKC'!$D$5007,0)+H4612)=16,"",MATCH($C$8,OFFSET([1]NKC!$D$10,H4612,0):'[1]NKC'!$D$5007,0)+H4612)&lt;IF(TYPE(MATCH($C$8,OFFSET([1]NKC!$E$10,H4612,0):'[1]NKC'!$E$5007,0)+H4612)=16,"",MATCH($C$8,OFFSET([1]NKC!$E$10,H4612,0):'[1]NKC'!$E$5007,0)+H4612),IF(TYPE(MATCH($C$8,OFFSET([1]NKC!$D$10,H4612,0):'[1]NKC'!$D$5007,0)+H4612)=16,"",MATCH($C$8,OFFSET([1]NKC!$D$10,H4612,0):'[1]NKC'!$D$5007,0)+H4612),IF(TYPE(MATCH($C$8,OFFSET([1]NKC!$E$10,H4612,0):'[1]NKC'!$E$5007,0)+H4612)=16,"",MATCH($C$8,OFFSET([1]NKC!$E$10,H4612,0):'[1]NKC'!$E$5007,0)+H4612))</f>
        <v/>
      </c>
    </row>
    <row r="4614" spans="1:8" s="52" customFormat="1" ht="14.25" hidden="1">
      <c r="A4614" s="45" t="str">
        <f ca="1">IF($H4614="","",INDEX([1]NKC!$A$10:$A$5007,$H4614))</f>
        <v/>
      </c>
      <c r="B4614" s="46" t="str">
        <f ca="1">IF($H4614="","",INDEX([1]NKC!$B$10:$B$5007,$H4614))</f>
        <v/>
      </c>
      <c r="C4614" s="47" t="str">
        <f ca="1">IF($H4614="","",INDEX([1]NKC!$C$10:$C$5007,$H4614))</f>
        <v/>
      </c>
      <c r="D4614" s="48" t="str">
        <f ca="1">IF(IF($H4614="","",INDEX([1]NKC!$D$10:$D$5007,$H4614))=$C$8,IF($H4614="","",INDEX([1]NKC!$E$10:$E$5007,$H4614)),IF($H4614="","",INDEX([1]NKC!$D$10:$D$5007,$H4614)))</f>
        <v/>
      </c>
      <c r="E4614" s="49" t="str">
        <f ca="1">IF(IF($H4614="","",INDEX([1]NKC!$E$10:$E$5007,$H4614))=$C$8,"",IF($H4614="","",INDEX([1]NKC!$F$10:$F$5007,$H4614)))</f>
        <v/>
      </c>
      <c r="F4614" s="55" t="str">
        <f ca="1">IF(IF($H4614="","",INDEX([1]NKC!$D$10:$D$5007,$H4614))=$C$8,"",IF($H4614="","",INDEX([1]NKC!$F$10:$F$5007,$H4614)))</f>
        <v/>
      </c>
      <c r="G4614" s="50">
        <f ca="1">IF(SUM(E4614:F4614)=0,0,$G$11+SUM(E$12:$E4614)-SUM(F$12:$F4614))</f>
        <v>0</v>
      </c>
      <c r="H4614" s="51" t="str">
        <f ca="1">IF(IF(TYPE(MATCH($C$8,OFFSET([1]NKC!$D$10,H4613,0):'[1]NKC'!$D$5007,0)+H4613)=16,"",MATCH($C$8,OFFSET([1]NKC!$D$10,H4613,0):'[1]NKC'!$D$5007,0)+H4613)&lt;IF(TYPE(MATCH($C$8,OFFSET([1]NKC!$E$10,H4613,0):'[1]NKC'!$E$5007,0)+H4613)=16,"",MATCH($C$8,OFFSET([1]NKC!$E$10,H4613,0):'[1]NKC'!$E$5007,0)+H4613),IF(TYPE(MATCH($C$8,OFFSET([1]NKC!$D$10,H4613,0):'[1]NKC'!$D$5007,0)+H4613)=16,"",MATCH($C$8,OFFSET([1]NKC!$D$10,H4613,0):'[1]NKC'!$D$5007,0)+H4613),IF(TYPE(MATCH($C$8,OFFSET([1]NKC!$E$10,H4613,0):'[1]NKC'!$E$5007,0)+H4613)=16,"",MATCH($C$8,OFFSET([1]NKC!$E$10,H4613,0):'[1]NKC'!$E$5007,0)+H4613))</f>
        <v/>
      </c>
    </row>
    <row r="4615" spans="1:8" s="52" customFormat="1" ht="14.25" hidden="1">
      <c r="A4615" s="45" t="str">
        <f ca="1">IF($H4615="","",INDEX([1]NKC!$A$10:$A$5007,$H4615))</f>
        <v/>
      </c>
      <c r="B4615" s="46" t="str">
        <f ca="1">IF($H4615="","",INDEX([1]NKC!$B$10:$B$5007,$H4615))</f>
        <v/>
      </c>
      <c r="C4615" s="47" t="str">
        <f ca="1">IF($H4615="","",INDEX([1]NKC!$C$10:$C$5007,$H4615))</f>
        <v/>
      </c>
      <c r="D4615" s="48" t="str">
        <f ca="1">IF(IF($H4615="","",INDEX([1]NKC!$D$10:$D$5007,$H4615))=$C$8,IF($H4615="","",INDEX([1]NKC!$E$10:$E$5007,$H4615)),IF($H4615="","",INDEX([1]NKC!$D$10:$D$5007,$H4615)))</f>
        <v/>
      </c>
      <c r="E4615" s="49" t="str">
        <f ca="1">IF(IF($H4615="","",INDEX([1]NKC!$E$10:$E$5007,$H4615))=$C$8,"",IF($H4615="","",INDEX([1]NKC!$F$10:$F$5007,$H4615)))</f>
        <v/>
      </c>
      <c r="F4615" s="55" t="str">
        <f ca="1">IF(IF($H4615="","",INDEX([1]NKC!$D$10:$D$5007,$H4615))=$C$8,"",IF($H4615="","",INDEX([1]NKC!$F$10:$F$5007,$H4615)))</f>
        <v/>
      </c>
      <c r="G4615" s="50">
        <f ca="1">IF(SUM(E4615:F4615)=0,0,$G$11+SUM(E$12:$E4615)-SUM(F$12:$F4615))</f>
        <v>0</v>
      </c>
      <c r="H4615" s="51" t="str">
        <f ca="1">IF(IF(TYPE(MATCH($C$8,OFFSET([1]NKC!$D$10,H4614,0):'[1]NKC'!$D$5007,0)+H4614)=16,"",MATCH($C$8,OFFSET([1]NKC!$D$10,H4614,0):'[1]NKC'!$D$5007,0)+H4614)&lt;IF(TYPE(MATCH($C$8,OFFSET([1]NKC!$E$10,H4614,0):'[1]NKC'!$E$5007,0)+H4614)=16,"",MATCH($C$8,OFFSET([1]NKC!$E$10,H4614,0):'[1]NKC'!$E$5007,0)+H4614),IF(TYPE(MATCH($C$8,OFFSET([1]NKC!$D$10,H4614,0):'[1]NKC'!$D$5007,0)+H4614)=16,"",MATCH($C$8,OFFSET([1]NKC!$D$10,H4614,0):'[1]NKC'!$D$5007,0)+H4614),IF(TYPE(MATCH($C$8,OFFSET([1]NKC!$E$10,H4614,0):'[1]NKC'!$E$5007,0)+H4614)=16,"",MATCH($C$8,OFFSET([1]NKC!$E$10,H4614,0):'[1]NKC'!$E$5007,0)+H4614))</f>
        <v/>
      </c>
    </row>
    <row r="4616" spans="1:8" s="52" customFormat="1" ht="14.25" hidden="1">
      <c r="A4616" s="45" t="str">
        <f ca="1">IF($H4616="","",INDEX([1]NKC!$A$10:$A$5007,$H4616))</f>
        <v/>
      </c>
      <c r="B4616" s="46" t="str">
        <f ca="1">IF($H4616="","",INDEX([1]NKC!$B$10:$B$5007,$H4616))</f>
        <v/>
      </c>
      <c r="C4616" s="47" t="str">
        <f ca="1">IF($H4616="","",INDEX([1]NKC!$C$10:$C$5007,$H4616))</f>
        <v/>
      </c>
      <c r="D4616" s="48" t="str">
        <f ca="1">IF(IF($H4616="","",INDEX([1]NKC!$D$10:$D$5007,$H4616))=$C$8,IF($H4616="","",INDEX([1]NKC!$E$10:$E$5007,$H4616)),IF($H4616="","",INDEX([1]NKC!$D$10:$D$5007,$H4616)))</f>
        <v/>
      </c>
      <c r="E4616" s="49" t="str">
        <f ca="1">IF(IF($H4616="","",INDEX([1]NKC!$E$10:$E$5007,$H4616))=$C$8,"",IF($H4616="","",INDEX([1]NKC!$F$10:$F$5007,$H4616)))</f>
        <v/>
      </c>
      <c r="F4616" s="55" t="str">
        <f ca="1">IF(IF($H4616="","",INDEX([1]NKC!$D$10:$D$5007,$H4616))=$C$8,"",IF($H4616="","",INDEX([1]NKC!$F$10:$F$5007,$H4616)))</f>
        <v/>
      </c>
      <c r="G4616" s="50">
        <f ca="1">IF(SUM(E4616:F4616)=0,0,$G$11+SUM(E$12:$E4616)-SUM(F$12:$F4616))</f>
        <v>0</v>
      </c>
      <c r="H4616" s="51" t="str">
        <f ca="1">IF(IF(TYPE(MATCH($C$8,OFFSET([1]NKC!$D$10,H4615,0):'[1]NKC'!$D$5007,0)+H4615)=16,"",MATCH($C$8,OFFSET([1]NKC!$D$10,H4615,0):'[1]NKC'!$D$5007,0)+H4615)&lt;IF(TYPE(MATCH($C$8,OFFSET([1]NKC!$E$10,H4615,0):'[1]NKC'!$E$5007,0)+H4615)=16,"",MATCH($C$8,OFFSET([1]NKC!$E$10,H4615,0):'[1]NKC'!$E$5007,0)+H4615),IF(TYPE(MATCH($C$8,OFFSET([1]NKC!$D$10,H4615,0):'[1]NKC'!$D$5007,0)+H4615)=16,"",MATCH($C$8,OFFSET([1]NKC!$D$10,H4615,0):'[1]NKC'!$D$5007,0)+H4615),IF(TYPE(MATCH($C$8,OFFSET([1]NKC!$E$10,H4615,0):'[1]NKC'!$E$5007,0)+H4615)=16,"",MATCH($C$8,OFFSET([1]NKC!$E$10,H4615,0):'[1]NKC'!$E$5007,0)+H4615))</f>
        <v/>
      </c>
    </row>
    <row r="4617" spans="1:8" s="52" customFormat="1" ht="14.25" hidden="1">
      <c r="A4617" s="45" t="str">
        <f ca="1">IF($H4617="","",INDEX([1]NKC!$A$10:$A$5007,$H4617))</f>
        <v/>
      </c>
      <c r="B4617" s="46" t="str">
        <f ca="1">IF($H4617="","",INDEX([1]NKC!$B$10:$B$5007,$H4617))</f>
        <v/>
      </c>
      <c r="C4617" s="47" t="str">
        <f ca="1">IF($H4617="","",INDEX([1]NKC!$C$10:$C$5007,$H4617))</f>
        <v/>
      </c>
      <c r="D4617" s="48" t="str">
        <f ca="1">IF(IF($H4617="","",INDEX([1]NKC!$D$10:$D$5007,$H4617))=$C$8,IF($H4617="","",INDEX([1]NKC!$E$10:$E$5007,$H4617)),IF($H4617="","",INDEX([1]NKC!$D$10:$D$5007,$H4617)))</f>
        <v/>
      </c>
      <c r="E4617" s="49" t="str">
        <f ca="1">IF(IF($H4617="","",INDEX([1]NKC!$E$10:$E$5007,$H4617))=$C$8,"",IF($H4617="","",INDEX([1]NKC!$F$10:$F$5007,$H4617)))</f>
        <v/>
      </c>
      <c r="F4617" s="55" t="str">
        <f ca="1">IF(IF($H4617="","",INDEX([1]NKC!$D$10:$D$5007,$H4617))=$C$8,"",IF($H4617="","",INDEX([1]NKC!$F$10:$F$5007,$H4617)))</f>
        <v/>
      </c>
      <c r="G4617" s="50">
        <f ca="1">IF(SUM(E4617:F4617)=0,0,$G$11+SUM(E$12:$E4617)-SUM(F$12:$F4617))</f>
        <v>0</v>
      </c>
      <c r="H4617" s="51" t="str">
        <f ca="1">IF(IF(TYPE(MATCH($C$8,OFFSET([1]NKC!$D$10,H4616,0):'[1]NKC'!$D$5007,0)+H4616)=16,"",MATCH($C$8,OFFSET([1]NKC!$D$10,H4616,0):'[1]NKC'!$D$5007,0)+H4616)&lt;IF(TYPE(MATCH($C$8,OFFSET([1]NKC!$E$10,H4616,0):'[1]NKC'!$E$5007,0)+H4616)=16,"",MATCH($C$8,OFFSET([1]NKC!$E$10,H4616,0):'[1]NKC'!$E$5007,0)+H4616),IF(TYPE(MATCH($C$8,OFFSET([1]NKC!$D$10,H4616,0):'[1]NKC'!$D$5007,0)+H4616)=16,"",MATCH($C$8,OFFSET([1]NKC!$D$10,H4616,0):'[1]NKC'!$D$5007,0)+H4616),IF(TYPE(MATCH($C$8,OFFSET([1]NKC!$E$10,H4616,0):'[1]NKC'!$E$5007,0)+H4616)=16,"",MATCH($C$8,OFFSET([1]NKC!$E$10,H4616,0):'[1]NKC'!$E$5007,0)+H4616))</f>
        <v/>
      </c>
    </row>
    <row r="4618" spans="1:8" s="52" customFormat="1" ht="14.25" hidden="1">
      <c r="A4618" s="45" t="str">
        <f ca="1">IF($H4618="","",INDEX([1]NKC!$A$10:$A$5007,$H4618))</f>
        <v/>
      </c>
      <c r="B4618" s="46" t="str">
        <f ca="1">IF($H4618="","",INDEX([1]NKC!$B$10:$B$5007,$H4618))</f>
        <v/>
      </c>
      <c r="C4618" s="47" t="str">
        <f ca="1">IF($H4618="","",INDEX([1]NKC!$C$10:$C$5007,$H4618))</f>
        <v/>
      </c>
      <c r="D4618" s="48" t="str">
        <f ca="1">IF(IF($H4618="","",INDEX([1]NKC!$D$10:$D$5007,$H4618))=$C$8,IF($H4618="","",INDEX([1]NKC!$E$10:$E$5007,$H4618)),IF($H4618="","",INDEX([1]NKC!$D$10:$D$5007,$H4618)))</f>
        <v/>
      </c>
      <c r="E4618" s="49" t="str">
        <f ca="1">IF(IF($H4618="","",INDEX([1]NKC!$E$10:$E$5007,$H4618))=$C$8,"",IF($H4618="","",INDEX([1]NKC!$F$10:$F$5007,$H4618)))</f>
        <v/>
      </c>
      <c r="F4618" s="55" t="str">
        <f ca="1">IF(IF($H4618="","",INDEX([1]NKC!$D$10:$D$5007,$H4618))=$C$8,"",IF($H4618="","",INDEX([1]NKC!$F$10:$F$5007,$H4618)))</f>
        <v/>
      </c>
      <c r="G4618" s="50">
        <f ca="1">IF(SUM(E4618:F4618)=0,0,$G$11+SUM(E$12:$E4618)-SUM(F$12:$F4618))</f>
        <v>0</v>
      </c>
      <c r="H4618" s="51" t="str">
        <f ca="1">IF(IF(TYPE(MATCH($C$8,OFFSET([1]NKC!$D$10,H4617,0):'[1]NKC'!$D$5007,0)+H4617)=16,"",MATCH($C$8,OFFSET([1]NKC!$D$10,H4617,0):'[1]NKC'!$D$5007,0)+H4617)&lt;IF(TYPE(MATCH($C$8,OFFSET([1]NKC!$E$10,H4617,0):'[1]NKC'!$E$5007,0)+H4617)=16,"",MATCH($C$8,OFFSET([1]NKC!$E$10,H4617,0):'[1]NKC'!$E$5007,0)+H4617),IF(TYPE(MATCH($C$8,OFFSET([1]NKC!$D$10,H4617,0):'[1]NKC'!$D$5007,0)+H4617)=16,"",MATCH($C$8,OFFSET([1]NKC!$D$10,H4617,0):'[1]NKC'!$D$5007,0)+H4617),IF(TYPE(MATCH($C$8,OFFSET([1]NKC!$E$10,H4617,0):'[1]NKC'!$E$5007,0)+H4617)=16,"",MATCH($C$8,OFFSET([1]NKC!$E$10,H4617,0):'[1]NKC'!$E$5007,0)+H4617))</f>
        <v/>
      </c>
    </row>
    <row r="4619" spans="1:8" s="52" customFormat="1" ht="14.25" hidden="1">
      <c r="A4619" s="45" t="str">
        <f ca="1">IF($H4619="","",INDEX([1]NKC!$A$10:$A$5007,$H4619))</f>
        <v/>
      </c>
      <c r="B4619" s="46" t="str">
        <f ca="1">IF($H4619="","",INDEX([1]NKC!$B$10:$B$5007,$H4619))</f>
        <v/>
      </c>
      <c r="C4619" s="47" t="str">
        <f ca="1">IF($H4619="","",INDEX([1]NKC!$C$10:$C$5007,$H4619))</f>
        <v/>
      </c>
      <c r="D4619" s="48" t="str">
        <f ca="1">IF(IF($H4619="","",INDEX([1]NKC!$D$10:$D$5007,$H4619))=$C$8,IF($H4619="","",INDEX([1]NKC!$E$10:$E$5007,$H4619)),IF($H4619="","",INDEX([1]NKC!$D$10:$D$5007,$H4619)))</f>
        <v/>
      </c>
      <c r="E4619" s="49" t="str">
        <f ca="1">IF(IF($H4619="","",INDEX([1]NKC!$E$10:$E$5007,$H4619))=$C$8,"",IF($H4619="","",INDEX([1]NKC!$F$10:$F$5007,$H4619)))</f>
        <v/>
      </c>
      <c r="F4619" s="55" t="str">
        <f ca="1">IF(IF($H4619="","",INDEX([1]NKC!$D$10:$D$5007,$H4619))=$C$8,"",IF($H4619="","",INDEX([1]NKC!$F$10:$F$5007,$H4619)))</f>
        <v/>
      </c>
      <c r="G4619" s="50">
        <f ca="1">IF(SUM(E4619:F4619)=0,0,$G$11+SUM(E$12:$E4619)-SUM(F$12:$F4619))</f>
        <v>0</v>
      </c>
      <c r="H4619" s="51" t="str">
        <f ca="1">IF(IF(TYPE(MATCH($C$8,OFFSET([1]NKC!$D$10,H4618,0):'[1]NKC'!$D$5007,0)+H4618)=16,"",MATCH($C$8,OFFSET([1]NKC!$D$10,H4618,0):'[1]NKC'!$D$5007,0)+H4618)&lt;IF(TYPE(MATCH($C$8,OFFSET([1]NKC!$E$10,H4618,0):'[1]NKC'!$E$5007,0)+H4618)=16,"",MATCH($C$8,OFFSET([1]NKC!$E$10,H4618,0):'[1]NKC'!$E$5007,0)+H4618),IF(TYPE(MATCH($C$8,OFFSET([1]NKC!$D$10,H4618,0):'[1]NKC'!$D$5007,0)+H4618)=16,"",MATCH($C$8,OFFSET([1]NKC!$D$10,H4618,0):'[1]NKC'!$D$5007,0)+H4618),IF(TYPE(MATCH($C$8,OFFSET([1]NKC!$E$10,H4618,0):'[1]NKC'!$E$5007,0)+H4618)=16,"",MATCH($C$8,OFFSET([1]NKC!$E$10,H4618,0):'[1]NKC'!$E$5007,0)+H4618))</f>
        <v/>
      </c>
    </row>
    <row r="4620" spans="1:8" s="52" customFormat="1" ht="14.25" hidden="1">
      <c r="A4620" s="45" t="str">
        <f ca="1">IF($H4620="","",INDEX([1]NKC!$A$10:$A$5007,$H4620))</f>
        <v/>
      </c>
      <c r="B4620" s="46" t="str">
        <f ca="1">IF($H4620="","",INDEX([1]NKC!$B$10:$B$5007,$H4620))</f>
        <v/>
      </c>
      <c r="C4620" s="47" t="str">
        <f ca="1">IF($H4620="","",INDEX([1]NKC!$C$10:$C$5007,$H4620))</f>
        <v/>
      </c>
      <c r="D4620" s="48" t="str">
        <f ca="1">IF(IF($H4620="","",INDEX([1]NKC!$D$10:$D$5007,$H4620))=$C$8,IF($H4620="","",INDEX([1]NKC!$E$10:$E$5007,$H4620)),IF($H4620="","",INDEX([1]NKC!$D$10:$D$5007,$H4620)))</f>
        <v/>
      </c>
      <c r="E4620" s="49" t="str">
        <f ca="1">IF(IF($H4620="","",INDEX([1]NKC!$E$10:$E$5007,$H4620))=$C$8,"",IF($H4620="","",INDEX([1]NKC!$F$10:$F$5007,$H4620)))</f>
        <v/>
      </c>
      <c r="F4620" s="55" t="str">
        <f ca="1">IF(IF($H4620="","",INDEX([1]NKC!$D$10:$D$5007,$H4620))=$C$8,"",IF($H4620="","",INDEX([1]NKC!$F$10:$F$5007,$H4620)))</f>
        <v/>
      </c>
      <c r="G4620" s="50">
        <f ca="1">IF(SUM(E4620:F4620)=0,0,$G$11+SUM(E$12:$E4620)-SUM(F$12:$F4620))</f>
        <v>0</v>
      </c>
      <c r="H4620" s="51" t="str">
        <f ca="1">IF(IF(TYPE(MATCH($C$8,OFFSET([1]NKC!$D$10,H4619,0):'[1]NKC'!$D$5007,0)+H4619)=16,"",MATCH($C$8,OFFSET([1]NKC!$D$10,H4619,0):'[1]NKC'!$D$5007,0)+H4619)&lt;IF(TYPE(MATCH($C$8,OFFSET([1]NKC!$E$10,H4619,0):'[1]NKC'!$E$5007,0)+H4619)=16,"",MATCH($C$8,OFFSET([1]NKC!$E$10,H4619,0):'[1]NKC'!$E$5007,0)+H4619),IF(TYPE(MATCH($C$8,OFFSET([1]NKC!$D$10,H4619,0):'[1]NKC'!$D$5007,0)+H4619)=16,"",MATCH($C$8,OFFSET([1]NKC!$D$10,H4619,0):'[1]NKC'!$D$5007,0)+H4619),IF(TYPE(MATCH($C$8,OFFSET([1]NKC!$E$10,H4619,0):'[1]NKC'!$E$5007,0)+H4619)=16,"",MATCH($C$8,OFFSET([1]NKC!$E$10,H4619,0):'[1]NKC'!$E$5007,0)+H4619))</f>
        <v/>
      </c>
    </row>
    <row r="4621" spans="1:8" s="52" customFormat="1" ht="14.25" hidden="1">
      <c r="A4621" s="45" t="str">
        <f ca="1">IF($H4621="","",INDEX([1]NKC!$A$10:$A$5007,$H4621))</f>
        <v/>
      </c>
      <c r="B4621" s="46" t="str">
        <f ca="1">IF($H4621="","",INDEX([1]NKC!$B$10:$B$5007,$H4621))</f>
        <v/>
      </c>
      <c r="C4621" s="47" t="str">
        <f ca="1">IF($H4621="","",INDEX([1]NKC!$C$10:$C$5007,$H4621))</f>
        <v/>
      </c>
      <c r="D4621" s="48" t="str">
        <f ca="1">IF(IF($H4621="","",INDEX([1]NKC!$D$10:$D$5007,$H4621))=$C$8,IF($H4621="","",INDEX([1]NKC!$E$10:$E$5007,$H4621)),IF($H4621="","",INDEX([1]NKC!$D$10:$D$5007,$H4621)))</f>
        <v/>
      </c>
      <c r="E4621" s="49" t="str">
        <f ca="1">IF(IF($H4621="","",INDEX([1]NKC!$E$10:$E$5007,$H4621))=$C$8,"",IF($H4621="","",INDEX([1]NKC!$F$10:$F$5007,$H4621)))</f>
        <v/>
      </c>
      <c r="F4621" s="55" t="str">
        <f ca="1">IF(IF($H4621="","",INDEX([1]NKC!$D$10:$D$5007,$H4621))=$C$8,"",IF($H4621="","",INDEX([1]NKC!$F$10:$F$5007,$H4621)))</f>
        <v/>
      </c>
      <c r="G4621" s="50">
        <f ca="1">IF(SUM(E4621:F4621)=0,0,$G$11+SUM(E$12:$E4621)-SUM(F$12:$F4621))</f>
        <v>0</v>
      </c>
      <c r="H4621" s="51" t="str">
        <f ca="1">IF(IF(TYPE(MATCH($C$8,OFFSET([1]NKC!$D$10,H4620,0):'[1]NKC'!$D$5007,0)+H4620)=16,"",MATCH($C$8,OFFSET([1]NKC!$D$10,H4620,0):'[1]NKC'!$D$5007,0)+H4620)&lt;IF(TYPE(MATCH($C$8,OFFSET([1]NKC!$E$10,H4620,0):'[1]NKC'!$E$5007,0)+H4620)=16,"",MATCH($C$8,OFFSET([1]NKC!$E$10,H4620,0):'[1]NKC'!$E$5007,0)+H4620),IF(TYPE(MATCH($C$8,OFFSET([1]NKC!$D$10,H4620,0):'[1]NKC'!$D$5007,0)+H4620)=16,"",MATCH($C$8,OFFSET([1]NKC!$D$10,H4620,0):'[1]NKC'!$D$5007,0)+H4620),IF(TYPE(MATCH($C$8,OFFSET([1]NKC!$E$10,H4620,0):'[1]NKC'!$E$5007,0)+H4620)=16,"",MATCH($C$8,OFFSET([1]NKC!$E$10,H4620,0):'[1]NKC'!$E$5007,0)+H4620))</f>
        <v/>
      </c>
    </row>
    <row r="4622" spans="1:8" s="52" customFormat="1" ht="14.25" hidden="1">
      <c r="A4622" s="45" t="str">
        <f ca="1">IF($H4622="","",INDEX([1]NKC!$A$10:$A$5007,$H4622))</f>
        <v/>
      </c>
      <c r="B4622" s="46" t="str">
        <f ca="1">IF($H4622="","",INDEX([1]NKC!$B$10:$B$5007,$H4622))</f>
        <v/>
      </c>
      <c r="C4622" s="47" t="str">
        <f ca="1">IF($H4622="","",INDEX([1]NKC!$C$10:$C$5007,$H4622))</f>
        <v/>
      </c>
      <c r="D4622" s="48" t="str">
        <f ca="1">IF(IF($H4622="","",INDEX([1]NKC!$D$10:$D$5007,$H4622))=$C$8,IF($H4622="","",INDEX([1]NKC!$E$10:$E$5007,$H4622)),IF($H4622="","",INDEX([1]NKC!$D$10:$D$5007,$H4622)))</f>
        <v/>
      </c>
      <c r="E4622" s="49" t="str">
        <f ca="1">IF(IF($H4622="","",INDEX([1]NKC!$E$10:$E$5007,$H4622))=$C$8,"",IF($H4622="","",INDEX([1]NKC!$F$10:$F$5007,$H4622)))</f>
        <v/>
      </c>
      <c r="F4622" s="55" t="str">
        <f ca="1">IF(IF($H4622="","",INDEX([1]NKC!$D$10:$D$5007,$H4622))=$C$8,"",IF($H4622="","",INDEX([1]NKC!$F$10:$F$5007,$H4622)))</f>
        <v/>
      </c>
      <c r="G4622" s="50">
        <f ca="1">IF(SUM(E4622:F4622)=0,0,$G$11+SUM(E$12:$E4622)-SUM(F$12:$F4622))</f>
        <v>0</v>
      </c>
      <c r="H4622" s="51" t="str">
        <f ca="1">IF(IF(TYPE(MATCH($C$8,OFFSET([1]NKC!$D$10,H4621,0):'[1]NKC'!$D$5007,0)+H4621)=16,"",MATCH($C$8,OFFSET([1]NKC!$D$10,H4621,0):'[1]NKC'!$D$5007,0)+H4621)&lt;IF(TYPE(MATCH($C$8,OFFSET([1]NKC!$E$10,H4621,0):'[1]NKC'!$E$5007,0)+H4621)=16,"",MATCH($C$8,OFFSET([1]NKC!$E$10,H4621,0):'[1]NKC'!$E$5007,0)+H4621),IF(TYPE(MATCH($C$8,OFFSET([1]NKC!$D$10,H4621,0):'[1]NKC'!$D$5007,0)+H4621)=16,"",MATCH($C$8,OFFSET([1]NKC!$D$10,H4621,0):'[1]NKC'!$D$5007,0)+H4621),IF(TYPE(MATCH($C$8,OFFSET([1]NKC!$E$10,H4621,0):'[1]NKC'!$E$5007,0)+H4621)=16,"",MATCH($C$8,OFFSET([1]NKC!$E$10,H4621,0):'[1]NKC'!$E$5007,0)+H4621))</f>
        <v/>
      </c>
    </row>
    <row r="4623" spans="1:8" s="52" customFormat="1" ht="14.25" hidden="1">
      <c r="A4623" s="45" t="str">
        <f ca="1">IF($H4623="","",INDEX([1]NKC!$A$10:$A$5007,$H4623))</f>
        <v/>
      </c>
      <c r="B4623" s="46" t="str">
        <f ca="1">IF($H4623="","",INDEX([1]NKC!$B$10:$B$5007,$H4623))</f>
        <v/>
      </c>
      <c r="C4623" s="47" t="str">
        <f ca="1">IF($H4623="","",INDEX([1]NKC!$C$10:$C$5007,$H4623))</f>
        <v/>
      </c>
      <c r="D4623" s="48" t="str">
        <f ca="1">IF(IF($H4623="","",INDEX([1]NKC!$D$10:$D$5007,$H4623))=$C$8,IF($H4623="","",INDEX([1]NKC!$E$10:$E$5007,$H4623)),IF($H4623="","",INDEX([1]NKC!$D$10:$D$5007,$H4623)))</f>
        <v/>
      </c>
      <c r="E4623" s="49" t="str">
        <f ca="1">IF(IF($H4623="","",INDEX([1]NKC!$E$10:$E$5007,$H4623))=$C$8,"",IF($H4623="","",INDEX([1]NKC!$F$10:$F$5007,$H4623)))</f>
        <v/>
      </c>
      <c r="F4623" s="55" t="str">
        <f ca="1">IF(IF($H4623="","",INDEX([1]NKC!$D$10:$D$5007,$H4623))=$C$8,"",IF($H4623="","",INDEX([1]NKC!$F$10:$F$5007,$H4623)))</f>
        <v/>
      </c>
      <c r="G4623" s="50">
        <f ca="1">IF(SUM(E4623:F4623)=0,0,$G$11+SUM(E$12:$E4623)-SUM(F$12:$F4623))</f>
        <v>0</v>
      </c>
      <c r="H4623" s="51" t="str">
        <f ca="1">IF(IF(TYPE(MATCH($C$8,OFFSET([1]NKC!$D$10,H4622,0):'[1]NKC'!$D$5007,0)+H4622)=16,"",MATCH($C$8,OFFSET([1]NKC!$D$10,H4622,0):'[1]NKC'!$D$5007,0)+H4622)&lt;IF(TYPE(MATCH($C$8,OFFSET([1]NKC!$E$10,H4622,0):'[1]NKC'!$E$5007,0)+H4622)=16,"",MATCH($C$8,OFFSET([1]NKC!$E$10,H4622,0):'[1]NKC'!$E$5007,0)+H4622),IF(TYPE(MATCH($C$8,OFFSET([1]NKC!$D$10,H4622,0):'[1]NKC'!$D$5007,0)+H4622)=16,"",MATCH($C$8,OFFSET([1]NKC!$D$10,H4622,0):'[1]NKC'!$D$5007,0)+H4622),IF(TYPE(MATCH($C$8,OFFSET([1]NKC!$E$10,H4622,0):'[1]NKC'!$E$5007,0)+H4622)=16,"",MATCH($C$8,OFFSET([1]NKC!$E$10,H4622,0):'[1]NKC'!$E$5007,0)+H4622))</f>
        <v/>
      </c>
    </row>
    <row r="4624" spans="1:8" s="52" customFormat="1" ht="14.25" hidden="1">
      <c r="A4624" s="45" t="str">
        <f ca="1">IF($H4624="","",INDEX([1]NKC!$A$10:$A$5007,$H4624))</f>
        <v/>
      </c>
      <c r="B4624" s="46" t="str">
        <f ca="1">IF($H4624="","",INDEX([1]NKC!$B$10:$B$5007,$H4624))</f>
        <v/>
      </c>
      <c r="C4624" s="47" t="str">
        <f ca="1">IF($H4624="","",INDEX([1]NKC!$C$10:$C$5007,$H4624))</f>
        <v/>
      </c>
      <c r="D4624" s="48" t="str">
        <f ca="1">IF(IF($H4624="","",INDEX([1]NKC!$D$10:$D$5007,$H4624))=$C$8,IF($H4624="","",INDEX([1]NKC!$E$10:$E$5007,$H4624)),IF($H4624="","",INDEX([1]NKC!$D$10:$D$5007,$H4624)))</f>
        <v/>
      </c>
      <c r="E4624" s="49" t="str">
        <f ca="1">IF(IF($H4624="","",INDEX([1]NKC!$E$10:$E$5007,$H4624))=$C$8,"",IF($H4624="","",INDEX([1]NKC!$F$10:$F$5007,$H4624)))</f>
        <v/>
      </c>
      <c r="F4624" s="55" t="str">
        <f ca="1">IF(IF($H4624="","",INDEX([1]NKC!$D$10:$D$5007,$H4624))=$C$8,"",IF($H4624="","",INDEX([1]NKC!$F$10:$F$5007,$H4624)))</f>
        <v/>
      </c>
      <c r="G4624" s="50">
        <f ca="1">IF(SUM(E4624:F4624)=0,0,$G$11+SUM(E$12:$E4624)-SUM(F$12:$F4624))</f>
        <v>0</v>
      </c>
      <c r="H4624" s="51" t="str">
        <f ca="1">IF(IF(TYPE(MATCH($C$8,OFFSET([1]NKC!$D$10,H4623,0):'[1]NKC'!$D$5007,0)+H4623)=16,"",MATCH($C$8,OFFSET([1]NKC!$D$10,H4623,0):'[1]NKC'!$D$5007,0)+H4623)&lt;IF(TYPE(MATCH($C$8,OFFSET([1]NKC!$E$10,H4623,0):'[1]NKC'!$E$5007,0)+H4623)=16,"",MATCH($C$8,OFFSET([1]NKC!$E$10,H4623,0):'[1]NKC'!$E$5007,0)+H4623),IF(TYPE(MATCH($C$8,OFFSET([1]NKC!$D$10,H4623,0):'[1]NKC'!$D$5007,0)+H4623)=16,"",MATCH($C$8,OFFSET([1]NKC!$D$10,H4623,0):'[1]NKC'!$D$5007,0)+H4623),IF(TYPE(MATCH($C$8,OFFSET([1]NKC!$E$10,H4623,0):'[1]NKC'!$E$5007,0)+H4623)=16,"",MATCH($C$8,OFFSET([1]NKC!$E$10,H4623,0):'[1]NKC'!$E$5007,0)+H4623))</f>
        <v/>
      </c>
    </row>
    <row r="4625" spans="1:8" s="52" customFormat="1" ht="14.25" hidden="1">
      <c r="A4625" s="45" t="str">
        <f ca="1">IF($H4625="","",INDEX([1]NKC!$A$10:$A$5007,$H4625))</f>
        <v/>
      </c>
      <c r="B4625" s="46" t="str">
        <f ca="1">IF($H4625="","",INDEX([1]NKC!$B$10:$B$5007,$H4625))</f>
        <v/>
      </c>
      <c r="C4625" s="47" t="str">
        <f ca="1">IF($H4625="","",INDEX([1]NKC!$C$10:$C$5007,$H4625))</f>
        <v/>
      </c>
      <c r="D4625" s="48" t="str">
        <f ca="1">IF(IF($H4625="","",INDEX([1]NKC!$D$10:$D$5007,$H4625))=$C$8,IF($H4625="","",INDEX([1]NKC!$E$10:$E$5007,$H4625)),IF($H4625="","",INDEX([1]NKC!$D$10:$D$5007,$H4625)))</f>
        <v/>
      </c>
      <c r="E4625" s="49" t="str">
        <f ca="1">IF(IF($H4625="","",INDEX([1]NKC!$E$10:$E$5007,$H4625))=$C$8,"",IF($H4625="","",INDEX([1]NKC!$F$10:$F$5007,$H4625)))</f>
        <v/>
      </c>
      <c r="F4625" s="55" t="str">
        <f ca="1">IF(IF($H4625="","",INDEX([1]NKC!$D$10:$D$5007,$H4625))=$C$8,"",IF($H4625="","",INDEX([1]NKC!$F$10:$F$5007,$H4625)))</f>
        <v/>
      </c>
      <c r="G4625" s="50">
        <f ca="1">IF(SUM(E4625:F4625)=0,0,$G$11+SUM(E$12:$E4625)-SUM(F$12:$F4625))</f>
        <v>0</v>
      </c>
      <c r="H4625" s="51" t="str">
        <f ca="1">IF(IF(TYPE(MATCH($C$8,OFFSET([1]NKC!$D$10,H4624,0):'[1]NKC'!$D$5007,0)+H4624)=16,"",MATCH($C$8,OFFSET([1]NKC!$D$10,H4624,0):'[1]NKC'!$D$5007,0)+H4624)&lt;IF(TYPE(MATCH($C$8,OFFSET([1]NKC!$E$10,H4624,0):'[1]NKC'!$E$5007,0)+H4624)=16,"",MATCH($C$8,OFFSET([1]NKC!$E$10,H4624,0):'[1]NKC'!$E$5007,0)+H4624),IF(TYPE(MATCH($C$8,OFFSET([1]NKC!$D$10,H4624,0):'[1]NKC'!$D$5007,0)+H4624)=16,"",MATCH($C$8,OFFSET([1]NKC!$D$10,H4624,0):'[1]NKC'!$D$5007,0)+H4624),IF(TYPE(MATCH($C$8,OFFSET([1]NKC!$E$10,H4624,0):'[1]NKC'!$E$5007,0)+H4624)=16,"",MATCH($C$8,OFFSET([1]NKC!$E$10,H4624,0):'[1]NKC'!$E$5007,0)+H4624))</f>
        <v/>
      </c>
    </row>
    <row r="4626" spans="1:8" s="52" customFormat="1" ht="14.25" hidden="1">
      <c r="A4626" s="45" t="str">
        <f ca="1">IF($H4626="","",INDEX([1]NKC!$A$10:$A$5007,$H4626))</f>
        <v/>
      </c>
      <c r="B4626" s="46" t="str">
        <f ca="1">IF($H4626="","",INDEX([1]NKC!$B$10:$B$5007,$H4626))</f>
        <v/>
      </c>
      <c r="C4626" s="47" t="str">
        <f ca="1">IF($H4626="","",INDEX([1]NKC!$C$10:$C$5007,$H4626))</f>
        <v/>
      </c>
      <c r="D4626" s="48" t="str">
        <f ca="1">IF(IF($H4626="","",INDEX([1]NKC!$D$10:$D$5007,$H4626))=$C$8,IF($H4626="","",INDEX([1]NKC!$E$10:$E$5007,$H4626)),IF($H4626="","",INDEX([1]NKC!$D$10:$D$5007,$H4626)))</f>
        <v/>
      </c>
      <c r="E4626" s="49" t="str">
        <f ca="1">IF(IF($H4626="","",INDEX([1]NKC!$E$10:$E$5007,$H4626))=$C$8,"",IF($H4626="","",INDEX([1]NKC!$F$10:$F$5007,$H4626)))</f>
        <v/>
      </c>
      <c r="F4626" s="55" t="str">
        <f ca="1">IF(IF($H4626="","",INDEX([1]NKC!$D$10:$D$5007,$H4626))=$C$8,"",IF($H4626="","",INDEX([1]NKC!$F$10:$F$5007,$H4626)))</f>
        <v/>
      </c>
      <c r="G4626" s="50">
        <f ca="1">IF(SUM(E4626:F4626)=0,0,$G$11+SUM(E$12:$E4626)-SUM(F$12:$F4626))</f>
        <v>0</v>
      </c>
      <c r="H4626" s="51" t="str">
        <f ca="1">IF(IF(TYPE(MATCH($C$8,OFFSET([1]NKC!$D$10,H4625,0):'[1]NKC'!$D$5007,0)+H4625)=16,"",MATCH($C$8,OFFSET([1]NKC!$D$10,H4625,0):'[1]NKC'!$D$5007,0)+H4625)&lt;IF(TYPE(MATCH($C$8,OFFSET([1]NKC!$E$10,H4625,0):'[1]NKC'!$E$5007,0)+H4625)=16,"",MATCH($C$8,OFFSET([1]NKC!$E$10,H4625,0):'[1]NKC'!$E$5007,0)+H4625),IF(TYPE(MATCH($C$8,OFFSET([1]NKC!$D$10,H4625,0):'[1]NKC'!$D$5007,0)+H4625)=16,"",MATCH($C$8,OFFSET([1]NKC!$D$10,H4625,0):'[1]NKC'!$D$5007,0)+H4625),IF(TYPE(MATCH($C$8,OFFSET([1]NKC!$E$10,H4625,0):'[1]NKC'!$E$5007,0)+H4625)=16,"",MATCH($C$8,OFFSET([1]NKC!$E$10,H4625,0):'[1]NKC'!$E$5007,0)+H4625))</f>
        <v/>
      </c>
    </row>
    <row r="4627" spans="1:8" s="52" customFormat="1" ht="14.25" hidden="1">
      <c r="A4627" s="45" t="str">
        <f ca="1">IF($H4627="","",INDEX([1]NKC!$A$10:$A$5007,$H4627))</f>
        <v/>
      </c>
      <c r="B4627" s="46" t="str">
        <f ca="1">IF($H4627="","",INDEX([1]NKC!$B$10:$B$5007,$H4627))</f>
        <v/>
      </c>
      <c r="C4627" s="47" t="str">
        <f ca="1">IF($H4627="","",INDEX([1]NKC!$C$10:$C$5007,$H4627))</f>
        <v/>
      </c>
      <c r="D4627" s="48" t="str">
        <f ca="1">IF(IF($H4627="","",INDEX([1]NKC!$D$10:$D$5007,$H4627))=$C$8,IF($H4627="","",INDEX([1]NKC!$E$10:$E$5007,$H4627)),IF($H4627="","",INDEX([1]NKC!$D$10:$D$5007,$H4627)))</f>
        <v/>
      </c>
      <c r="E4627" s="49" t="str">
        <f ca="1">IF(IF($H4627="","",INDEX([1]NKC!$E$10:$E$5007,$H4627))=$C$8,"",IF($H4627="","",INDEX([1]NKC!$F$10:$F$5007,$H4627)))</f>
        <v/>
      </c>
      <c r="F4627" s="55" t="str">
        <f ca="1">IF(IF($H4627="","",INDEX([1]NKC!$D$10:$D$5007,$H4627))=$C$8,"",IF($H4627="","",INDEX([1]NKC!$F$10:$F$5007,$H4627)))</f>
        <v/>
      </c>
      <c r="G4627" s="50">
        <f ca="1">IF(SUM(E4627:F4627)=0,0,$G$11+SUM(E$12:$E4627)-SUM(F$12:$F4627))</f>
        <v>0</v>
      </c>
      <c r="H4627" s="51" t="str">
        <f ca="1">IF(IF(TYPE(MATCH($C$8,OFFSET([1]NKC!$D$10,H4626,0):'[1]NKC'!$D$5007,0)+H4626)=16,"",MATCH($C$8,OFFSET([1]NKC!$D$10,H4626,0):'[1]NKC'!$D$5007,0)+H4626)&lt;IF(TYPE(MATCH($C$8,OFFSET([1]NKC!$E$10,H4626,0):'[1]NKC'!$E$5007,0)+H4626)=16,"",MATCH($C$8,OFFSET([1]NKC!$E$10,H4626,0):'[1]NKC'!$E$5007,0)+H4626),IF(TYPE(MATCH($C$8,OFFSET([1]NKC!$D$10,H4626,0):'[1]NKC'!$D$5007,0)+H4626)=16,"",MATCH($C$8,OFFSET([1]NKC!$D$10,H4626,0):'[1]NKC'!$D$5007,0)+H4626),IF(TYPE(MATCH($C$8,OFFSET([1]NKC!$E$10,H4626,0):'[1]NKC'!$E$5007,0)+H4626)=16,"",MATCH($C$8,OFFSET([1]NKC!$E$10,H4626,0):'[1]NKC'!$E$5007,0)+H4626))</f>
        <v/>
      </c>
    </row>
    <row r="4628" spans="1:8" s="52" customFormat="1" ht="14.25" hidden="1">
      <c r="A4628" s="45" t="str">
        <f ca="1">IF($H4628="","",INDEX([1]NKC!$A$10:$A$5007,$H4628))</f>
        <v/>
      </c>
      <c r="B4628" s="46" t="str">
        <f ca="1">IF($H4628="","",INDEX([1]NKC!$B$10:$B$5007,$H4628))</f>
        <v/>
      </c>
      <c r="C4628" s="47" t="str">
        <f ca="1">IF($H4628="","",INDEX([1]NKC!$C$10:$C$5007,$H4628))</f>
        <v/>
      </c>
      <c r="D4628" s="48" t="str">
        <f ca="1">IF(IF($H4628="","",INDEX([1]NKC!$D$10:$D$5007,$H4628))=$C$8,IF($H4628="","",INDEX([1]NKC!$E$10:$E$5007,$H4628)),IF($H4628="","",INDEX([1]NKC!$D$10:$D$5007,$H4628)))</f>
        <v/>
      </c>
      <c r="E4628" s="49" t="str">
        <f ca="1">IF(IF($H4628="","",INDEX([1]NKC!$E$10:$E$5007,$H4628))=$C$8,"",IF($H4628="","",INDEX([1]NKC!$F$10:$F$5007,$H4628)))</f>
        <v/>
      </c>
      <c r="F4628" s="55" t="str">
        <f ca="1">IF(IF($H4628="","",INDEX([1]NKC!$D$10:$D$5007,$H4628))=$C$8,"",IF($H4628="","",INDEX([1]NKC!$F$10:$F$5007,$H4628)))</f>
        <v/>
      </c>
      <c r="G4628" s="50">
        <f ca="1">IF(SUM(E4628:F4628)=0,0,$G$11+SUM(E$12:$E4628)-SUM(F$12:$F4628))</f>
        <v>0</v>
      </c>
      <c r="H4628" s="51" t="str">
        <f ca="1">IF(IF(TYPE(MATCH($C$8,OFFSET([1]NKC!$D$10,H4627,0):'[1]NKC'!$D$5007,0)+H4627)=16,"",MATCH($C$8,OFFSET([1]NKC!$D$10,H4627,0):'[1]NKC'!$D$5007,0)+H4627)&lt;IF(TYPE(MATCH($C$8,OFFSET([1]NKC!$E$10,H4627,0):'[1]NKC'!$E$5007,0)+H4627)=16,"",MATCH($C$8,OFFSET([1]NKC!$E$10,H4627,0):'[1]NKC'!$E$5007,0)+H4627),IF(TYPE(MATCH($C$8,OFFSET([1]NKC!$D$10,H4627,0):'[1]NKC'!$D$5007,0)+H4627)=16,"",MATCH($C$8,OFFSET([1]NKC!$D$10,H4627,0):'[1]NKC'!$D$5007,0)+H4627),IF(TYPE(MATCH($C$8,OFFSET([1]NKC!$E$10,H4627,0):'[1]NKC'!$E$5007,0)+H4627)=16,"",MATCH($C$8,OFFSET([1]NKC!$E$10,H4627,0):'[1]NKC'!$E$5007,0)+H4627))</f>
        <v/>
      </c>
    </row>
    <row r="4629" spans="1:8" s="52" customFormat="1" ht="14.25" hidden="1">
      <c r="A4629" s="45" t="str">
        <f ca="1">IF($H4629="","",INDEX([1]NKC!$A$10:$A$5007,$H4629))</f>
        <v/>
      </c>
      <c r="B4629" s="46" t="str">
        <f ca="1">IF($H4629="","",INDEX([1]NKC!$B$10:$B$5007,$H4629))</f>
        <v/>
      </c>
      <c r="C4629" s="47" t="str">
        <f ca="1">IF($H4629="","",INDEX([1]NKC!$C$10:$C$5007,$H4629))</f>
        <v/>
      </c>
      <c r="D4629" s="48" t="str">
        <f ca="1">IF(IF($H4629="","",INDEX([1]NKC!$D$10:$D$5007,$H4629))=$C$8,IF($H4629="","",INDEX([1]NKC!$E$10:$E$5007,$H4629)),IF($H4629="","",INDEX([1]NKC!$D$10:$D$5007,$H4629)))</f>
        <v/>
      </c>
      <c r="E4629" s="49" t="str">
        <f ca="1">IF(IF($H4629="","",INDEX([1]NKC!$E$10:$E$5007,$H4629))=$C$8,"",IF($H4629="","",INDEX([1]NKC!$F$10:$F$5007,$H4629)))</f>
        <v/>
      </c>
      <c r="F4629" s="55" t="str">
        <f ca="1">IF(IF($H4629="","",INDEX([1]NKC!$D$10:$D$5007,$H4629))=$C$8,"",IF($H4629="","",INDEX([1]NKC!$F$10:$F$5007,$H4629)))</f>
        <v/>
      </c>
      <c r="G4629" s="50">
        <f ca="1">IF(SUM(E4629:F4629)=0,0,$G$11+SUM(E$12:$E4629)-SUM(F$12:$F4629))</f>
        <v>0</v>
      </c>
      <c r="H4629" s="51" t="str">
        <f ca="1">IF(IF(TYPE(MATCH($C$8,OFFSET([1]NKC!$D$10,H4628,0):'[1]NKC'!$D$5007,0)+H4628)=16,"",MATCH($C$8,OFFSET([1]NKC!$D$10,H4628,0):'[1]NKC'!$D$5007,0)+H4628)&lt;IF(TYPE(MATCH($C$8,OFFSET([1]NKC!$E$10,H4628,0):'[1]NKC'!$E$5007,0)+H4628)=16,"",MATCH($C$8,OFFSET([1]NKC!$E$10,H4628,0):'[1]NKC'!$E$5007,0)+H4628),IF(TYPE(MATCH($C$8,OFFSET([1]NKC!$D$10,H4628,0):'[1]NKC'!$D$5007,0)+H4628)=16,"",MATCH($C$8,OFFSET([1]NKC!$D$10,H4628,0):'[1]NKC'!$D$5007,0)+H4628),IF(TYPE(MATCH($C$8,OFFSET([1]NKC!$E$10,H4628,0):'[1]NKC'!$E$5007,0)+H4628)=16,"",MATCH($C$8,OFFSET([1]NKC!$E$10,H4628,0):'[1]NKC'!$E$5007,0)+H4628))</f>
        <v/>
      </c>
    </row>
    <row r="4630" spans="1:8" s="52" customFormat="1" ht="14.25" hidden="1">
      <c r="A4630" s="45" t="str">
        <f ca="1">IF($H4630="","",INDEX([1]NKC!$A$10:$A$5007,$H4630))</f>
        <v/>
      </c>
      <c r="B4630" s="46" t="str">
        <f ca="1">IF($H4630="","",INDEX([1]NKC!$B$10:$B$5007,$H4630))</f>
        <v/>
      </c>
      <c r="C4630" s="47" t="str">
        <f ca="1">IF($H4630="","",INDEX([1]NKC!$C$10:$C$5007,$H4630))</f>
        <v/>
      </c>
      <c r="D4630" s="48" t="str">
        <f ca="1">IF(IF($H4630="","",INDEX([1]NKC!$D$10:$D$5007,$H4630))=$C$8,IF($H4630="","",INDEX([1]NKC!$E$10:$E$5007,$H4630)),IF($H4630="","",INDEX([1]NKC!$D$10:$D$5007,$H4630)))</f>
        <v/>
      </c>
      <c r="E4630" s="49" t="str">
        <f ca="1">IF(IF($H4630="","",INDEX([1]NKC!$E$10:$E$5007,$H4630))=$C$8,"",IF($H4630="","",INDEX([1]NKC!$F$10:$F$5007,$H4630)))</f>
        <v/>
      </c>
      <c r="F4630" s="55" t="str">
        <f ca="1">IF(IF($H4630="","",INDEX([1]NKC!$D$10:$D$5007,$H4630))=$C$8,"",IF($H4630="","",INDEX([1]NKC!$F$10:$F$5007,$H4630)))</f>
        <v/>
      </c>
      <c r="G4630" s="50">
        <f ca="1">IF(SUM(E4630:F4630)=0,0,$G$11+SUM(E$12:$E4630)-SUM(F$12:$F4630))</f>
        <v>0</v>
      </c>
      <c r="H4630" s="51" t="str">
        <f ca="1">IF(IF(TYPE(MATCH($C$8,OFFSET([1]NKC!$D$10,H4629,0):'[1]NKC'!$D$5007,0)+H4629)=16,"",MATCH($C$8,OFFSET([1]NKC!$D$10,H4629,0):'[1]NKC'!$D$5007,0)+H4629)&lt;IF(TYPE(MATCH($C$8,OFFSET([1]NKC!$E$10,H4629,0):'[1]NKC'!$E$5007,0)+H4629)=16,"",MATCH($C$8,OFFSET([1]NKC!$E$10,H4629,0):'[1]NKC'!$E$5007,0)+H4629),IF(TYPE(MATCH($C$8,OFFSET([1]NKC!$D$10,H4629,0):'[1]NKC'!$D$5007,0)+H4629)=16,"",MATCH($C$8,OFFSET([1]NKC!$D$10,H4629,0):'[1]NKC'!$D$5007,0)+H4629),IF(TYPE(MATCH($C$8,OFFSET([1]NKC!$E$10,H4629,0):'[1]NKC'!$E$5007,0)+H4629)=16,"",MATCH($C$8,OFFSET([1]NKC!$E$10,H4629,0):'[1]NKC'!$E$5007,0)+H4629))</f>
        <v/>
      </c>
    </row>
    <row r="4631" spans="1:8" s="52" customFormat="1" ht="14.25" hidden="1">
      <c r="A4631" s="45" t="str">
        <f ca="1">IF($H4631="","",INDEX([1]NKC!$A$10:$A$5007,$H4631))</f>
        <v/>
      </c>
      <c r="B4631" s="46" t="str">
        <f ca="1">IF($H4631="","",INDEX([1]NKC!$B$10:$B$5007,$H4631))</f>
        <v/>
      </c>
      <c r="C4631" s="47" t="str">
        <f ca="1">IF($H4631="","",INDEX([1]NKC!$C$10:$C$5007,$H4631))</f>
        <v/>
      </c>
      <c r="D4631" s="48" t="str">
        <f ca="1">IF(IF($H4631="","",INDEX([1]NKC!$D$10:$D$5007,$H4631))=$C$8,IF($H4631="","",INDEX([1]NKC!$E$10:$E$5007,$H4631)),IF($H4631="","",INDEX([1]NKC!$D$10:$D$5007,$H4631)))</f>
        <v/>
      </c>
      <c r="E4631" s="49" t="str">
        <f ca="1">IF(IF($H4631="","",INDEX([1]NKC!$E$10:$E$5007,$H4631))=$C$8,"",IF($H4631="","",INDEX([1]NKC!$F$10:$F$5007,$H4631)))</f>
        <v/>
      </c>
      <c r="F4631" s="55" t="str">
        <f ca="1">IF(IF($H4631="","",INDEX([1]NKC!$D$10:$D$5007,$H4631))=$C$8,"",IF($H4631="","",INDEX([1]NKC!$F$10:$F$5007,$H4631)))</f>
        <v/>
      </c>
      <c r="G4631" s="50">
        <f ca="1">IF(SUM(E4631:F4631)=0,0,$G$11+SUM(E$12:$E4631)-SUM(F$12:$F4631))</f>
        <v>0</v>
      </c>
      <c r="H4631" s="51" t="str">
        <f ca="1">IF(IF(TYPE(MATCH($C$8,OFFSET([1]NKC!$D$10,H4630,0):'[1]NKC'!$D$5007,0)+H4630)=16,"",MATCH($C$8,OFFSET([1]NKC!$D$10,H4630,0):'[1]NKC'!$D$5007,0)+H4630)&lt;IF(TYPE(MATCH($C$8,OFFSET([1]NKC!$E$10,H4630,0):'[1]NKC'!$E$5007,0)+H4630)=16,"",MATCH($C$8,OFFSET([1]NKC!$E$10,H4630,0):'[1]NKC'!$E$5007,0)+H4630),IF(TYPE(MATCH($C$8,OFFSET([1]NKC!$D$10,H4630,0):'[1]NKC'!$D$5007,0)+H4630)=16,"",MATCH($C$8,OFFSET([1]NKC!$D$10,H4630,0):'[1]NKC'!$D$5007,0)+H4630),IF(TYPE(MATCH($C$8,OFFSET([1]NKC!$E$10,H4630,0):'[1]NKC'!$E$5007,0)+H4630)=16,"",MATCH($C$8,OFFSET([1]NKC!$E$10,H4630,0):'[1]NKC'!$E$5007,0)+H4630))</f>
        <v/>
      </c>
    </row>
    <row r="4632" spans="1:8" s="52" customFormat="1" ht="14.25" hidden="1">
      <c r="A4632" s="45" t="str">
        <f ca="1">IF($H4632="","",INDEX([1]NKC!$A$10:$A$5007,$H4632))</f>
        <v/>
      </c>
      <c r="B4632" s="46" t="str">
        <f ca="1">IF($H4632="","",INDEX([1]NKC!$B$10:$B$5007,$H4632))</f>
        <v/>
      </c>
      <c r="C4632" s="47" t="str">
        <f ca="1">IF($H4632="","",INDEX([1]NKC!$C$10:$C$5007,$H4632))</f>
        <v/>
      </c>
      <c r="D4632" s="48" t="str">
        <f ca="1">IF(IF($H4632="","",INDEX([1]NKC!$D$10:$D$5007,$H4632))=$C$8,IF($H4632="","",INDEX([1]NKC!$E$10:$E$5007,$H4632)),IF($H4632="","",INDEX([1]NKC!$D$10:$D$5007,$H4632)))</f>
        <v/>
      </c>
      <c r="E4632" s="49" t="str">
        <f ca="1">IF(IF($H4632="","",INDEX([1]NKC!$E$10:$E$5007,$H4632))=$C$8,"",IF($H4632="","",INDEX([1]NKC!$F$10:$F$5007,$H4632)))</f>
        <v/>
      </c>
      <c r="F4632" s="55" t="str">
        <f ca="1">IF(IF($H4632="","",INDEX([1]NKC!$D$10:$D$5007,$H4632))=$C$8,"",IF($H4632="","",INDEX([1]NKC!$F$10:$F$5007,$H4632)))</f>
        <v/>
      </c>
      <c r="G4632" s="50">
        <f ca="1">IF(SUM(E4632:F4632)=0,0,$G$11+SUM(E$12:$E4632)-SUM(F$12:$F4632))</f>
        <v>0</v>
      </c>
      <c r="H4632" s="51" t="str">
        <f ca="1">IF(IF(TYPE(MATCH($C$8,OFFSET([1]NKC!$D$10,H4631,0):'[1]NKC'!$D$5007,0)+H4631)=16,"",MATCH($C$8,OFFSET([1]NKC!$D$10,H4631,0):'[1]NKC'!$D$5007,0)+H4631)&lt;IF(TYPE(MATCH($C$8,OFFSET([1]NKC!$E$10,H4631,0):'[1]NKC'!$E$5007,0)+H4631)=16,"",MATCH($C$8,OFFSET([1]NKC!$E$10,H4631,0):'[1]NKC'!$E$5007,0)+H4631),IF(TYPE(MATCH($C$8,OFFSET([1]NKC!$D$10,H4631,0):'[1]NKC'!$D$5007,0)+H4631)=16,"",MATCH($C$8,OFFSET([1]NKC!$D$10,H4631,0):'[1]NKC'!$D$5007,0)+H4631),IF(TYPE(MATCH($C$8,OFFSET([1]NKC!$E$10,H4631,0):'[1]NKC'!$E$5007,0)+H4631)=16,"",MATCH($C$8,OFFSET([1]NKC!$E$10,H4631,0):'[1]NKC'!$E$5007,0)+H4631))</f>
        <v/>
      </c>
    </row>
    <row r="4633" spans="1:8" s="52" customFormat="1" ht="14.25" hidden="1">
      <c r="A4633" s="45" t="str">
        <f ca="1">IF($H4633="","",INDEX([1]NKC!$A$10:$A$5007,$H4633))</f>
        <v/>
      </c>
      <c r="B4633" s="46" t="str">
        <f ca="1">IF($H4633="","",INDEX([1]NKC!$B$10:$B$5007,$H4633))</f>
        <v/>
      </c>
      <c r="C4633" s="47" t="str">
        <f ca="1">IF($H4633="","",INDEX([1]NKC!$C$10:$C$5007,$H4633))</f>
        <v/>
      </c>
      <c r="D4633" s="48" t="str">
        <f ca="1">IF(IF($H4633="","",INDEX([1]NKC!$D$10:$D$5007,$H4633))=$C$8,IF($H4633="","",INDEX([1]NKC!$E$10:$E$5007,$H4633)),IF($H4633="","",INDEX([1]NKC!$D$10:$D$5007,$H4633)))</f>
        <v/>
      </c>
      <c r="E4633" s="49" t="str">
        <f ca="1">IF(IF($H4633="","",INDEX([1]NKC!$E$10:$E$5007,$H4633))=$C$8,"",IF($H4633="","",INDEX([1]NKC!$F$10:$F$5007,$H4633)))</f>
        <v/>
      </c>
      <c r="F4633" s="55" t="str">
        <f ca="1">IF(IF($H4633="","",INDEX([1]NKC!$D$10:$D$5007,$H4633))=$C$8,"",IF($H4633="","",INDEX([1]NKC!$F$10:$F$5007,$H4633)))</f>
        <v/>
      </c>
      <c r="G4633" s="50">
        <f ca="1">IF(SUM(E4633:F4633)=0,0,$G$11+SUM(E$12:$E4633)-SUM(F$12:$F4633))</f>
        <v>0</v>
      </c>
      <c r="H4633" s="51" t="str">
        <f ca="1">IF(IF(TYPE(MATCH($C$8,OFFSET([1]NKC!$D$10,H4632,0):'[1]NKC'!$D$5007,0)+H4632)=16,"",MATCH($C$8,OFFSET([1]NKC!$D$10,H4632,0):'[1]NKC'!$D$5007,0)+H4632)&lt;IF(TYPE(MATCH($C$8,OFFSET([1]NKC!$E$10,H4632,0):'[1]NKC'!$E$5007,0)+H4632)=16,"",MATCH($C$8,OFFSET([1]NKC!$E$10,H4632,0):'[1]NKC'!$E$5007,0)+H4632),IF(TYPE(MATCH($C$8,OFFSET([1]NKC!$D$10,H4632,0):'[1]NKC'!$D$5007,0)+H4632)=16,"",MATCH($C$8,OFFSET([1]NKC!$D$10,H4632,0):'[1]NKC'!$D$5007,0)+H4632),IF(TYPE(MATCH($C$8,OFFSET([1]NKC!$E$10,H4632,0):'[1]NKC'!$E$5007,0)+H4632)=16,"",MATCH($C$8,OFFSET([1]NKC!$E$10,H4632,0):'[1]NKC'!$E$5007,0)+H4632))</f>
        <v/>
      </c>
    </row>
    <row r="4634" spans="1:8" s="52" customFormat="1" ht="14.25" hidden="1">
      <c r="A4634" s="45" t="str">
        <f ca="1">IF($H4634="","",INDEX([1]NKC!$A$10:$A$5007,$H4634))</f>
        <v/>
      </c>
      <c r="B4634" s="46" t="str">
        <f ca="1">IF($H4634="","",INDEX([1]NKC!$B$10:$B$5007,$H4634))</f>
        <v/>
      </c>
      <c r="C4634" s="47" t="str">
        <f ca="1">IF($H4634="","",INDEX([1]NKC!$C$10:$C$5007,$H4634))</f>
        <v/>
      </c>
      <c r="D4634" s="48" t="str">
        <f ca="1">IF(IF($H4634="","",INDEX([1]NKC!$D$10:$D$5007,$H4634))=$C$8,IF($H4634="","",INDEX([1]NKC!$E$10:$E$5007,$H4634)),IF($H4634="","",INDEX([1]NKC!$D$10:$D$5007,$H4634)))</f>
        <v/>
      </c>
      <c r="E4634" s="49" t="str">
        <f ca="1">IF(IF($H4634="","",INDEX([1]NKC!$E$10:$E$5007,$H4634))=$C$8,"",IF($H4634="","",INDEX([1]NKC!$F$10:$F$5007,$H4634)))</f>
        <v/>
      </c>
      <c r="F4634" s="55" t="str">
        <f ca="1">IF(IF($H4634="","",INDEX([1]NKC!$D$10:$D$5007,$H4634))=$C$8,"",IF($H4634="","",INDEX([1]NKC!$F$10:$F$5007,$H4634)))</f>
        <v/>
      </c>
      <c r="G4634" s="50">
        <f ca="1">IF(SUM(E4634:F4634)=0,0,$G$11+SUM(E$12:$E4634)-SUM(F$12:$F4634))</f>
        <v>0</v>
      </c>
      <c r="H4634" s="51" t="str">
        <f ca="1">IF(IF(TYPE(MATCH($C$8,OFFSET([1]NKC!$D$10,H4633,0):'[1]NKC'!$D$5007,0)+H4633)=16,"",MATCH($C$8,OFFSET([1]NKC!$D$10,H4633,0):'[1]NKC'!$D$5007,0)+H4633)&lt;IF(TYPE(MATCH($C$8,OFFSET([1]NKC!$E$10,H4633,0):'[1]NKC'!$E$5007,0)+H4633)=16,"",MATCH($C$8,OFFSET([1]NKC!$E$10,H4633,0):'[1]NKC'!$E$5007,0)+H4633),IF(TYPE(MATCH($C$8,OFFSET([1]NKC!$D$10,H4633,0):'[1]NKC'!$D$5007,0)+H4633)=16,"",MATCH($C$8,OFFSET([1]NKC!$D$10,H4633,0):'[1]NKC'!$D$5007,0)+H4633),IF(TYPE(MATCH($C$8,OFFSET([1]NKC!$E$10,H4633,0):'[1]NKC'!$E$5007,0)+H4633)=16,"",MATCH($C$8,OFFSET([1]NKC!$E$10,H4633,0):'[1]NKC'!$E$5007,0)+H4633))</f>
        <v/>
      </c>
    </row>
    <row r="4635" spans="1:8" s="52" customFormat="1" ht="14.25" hidden="1">
      <c r="A4635" s="45" t="str">
        <f ca="1">IF($H4635="","",INDEX([1]NKC!$A$10:$A$5007,$H4635))</f>
        <v/>
      </c>
      <c r="B4635" s="46" t="str">
        <f ca="1">IF($H4635="","",INDEX([1]NKC!$B$10:$B$5007,$H4635))</f>
        <v/>
      </c>
      <c r="C4635" s="47" t="str">
        <f ca="1">IF($H4635="","",INDEX([1]NKC!$C$10:$C$5007,$H4635))</f>
        <v/>
      </c>
      <c r="D4635" s="48" t="str">
        <f ca="1">IF(IF($H4635="","",INDEX([1]NKC!$D$10:$D$5007,$H4635))=$C$8,IF($H4635="","",INDEX([1]NKC!$E$10:$E$5007,$H4635)),IF($H4635="","",INDEX([1]NKC!$D$10:$D$5007,$H4635)))</f>
        <v/>
      </c>
      <c r="E4635" s="49" t="str">
        <f ca="1">IF(IF($H4635="","",INDEX([1]NKC!$E$10:$E$5007,$H4635))=$C$8,"",IF($H4635="","",INDEX([1]NKC!$F$10:$F$5007,$H4635)))</f>
        <v/>
      </c>
      <c r="F4635" s="55" t="str">
        <f ca="1">IF(IF($H4635="","",INDEX([1]NKC!$D$10:$D$5007,$H4635))=$C$8,"",IF($H4635="","",INDEX([1]NKC!$F$10:$F$5007,$H4635)))</f>
        <v/>
      </c>
      <c r="G4635" s="50">
        <f ca="1">IF(SUM(E4635:F4635)=0,0,$G$11+SUM(E$12:$E4635)-SUM(F$12:$F4635))</f>
        <v>0</v>
      </c>
      <c r="H4635" s="51" t="str">
        <f ca="1">IF(IF(TYPE(MATCH($C$8,OFFSET([1]NKC!$D$10,H4634,0):'[1]NKC'!$D$5007,0)+H4634)=16,"",MATCH($C$8,OFFSET([1]NKC!$D$10,H4634,0):'[1]NKC'!$D$5007,0)+H4634)&lt;IF(TYPE(MATCH($C$8,OFFSET([1]NKC!$E$10,H4634,0):'[1]NKC'!$E$5007,0)+H4634)=16,"",MATCH($C$8,OFFSET([1]NKC!$E$10,H4634,0):'[1]NKC'!$E$5007,0)+H4634),IF(TYPE(MATCH($C$8,OFFSET([1]NKC!$D$10,H4634,0):'[1]NKC'!$D$5007,0)+H4634)=16,"",MATCH($C$8,OFFSET([1]NKC!$D$10,H4634,0):'[1]NKC'!$D$5007,0)+H4634),IF(TYPE(MATCH($C$8,OFFSET([1]NKC!$E$10,H4634,0):'[1]NKC'!$E$5007,0)+H4634)=16,"",MATCH($C$8,OFFSET([1]NKC!$E$10,H4634,0):'[1]NKC'!$E$5007,0)+H4634))</f>
        <v/>
      </c>
    </row>
    <row r="4636" spans="1:8" s="52" customFormat="1" ht="14.25" hidden="1">
      <c r="A4636" s="45" t="str">
        <f ca="1">IF($H4636="","",INDEX([1]NKC!$A$10:$A$5007,$H4636))</f>
        <v/>
      </c>
      <c r="B4636" s="46" t="str">
        <f ca="1">IF($H4636="","",INDEX([1]NKC!$B$10:$B$5007,$H4636))</f>
        <v/>
      </c>
      <c r="C4636" s="47" t="str">
        <f ca="1">IF($H4636="","",INDEX([1]NKC!$C$10:$C$5007,$H4636))</f>
        <v/>
      </c>
      <c r="D4636" s="48" t="str">
        <f ca="1">IF(IF($H4636="","",INDEX([1]NKC!$D$10:$D$5007,$H4636))=$C$8,IF($H4636="","",INDEX([1]NKC!$E$10:$E$5007,$H4636)),IF($H4636="","",INDEX([1]NKC!$D$10:$D$5007,$H4636)))</f>
        <v/>
      </c>
      <c r="E4636" s="49" t="str">
        <f ca="1">IF(IF($H4636="","",INDEX([1]NKC!$E$10:$E$5007,$H4636))=$C$8,"",IF($H4636="","",INDEX([1]NKC!$F$10:$F$5007,$H4636)))</f>
        <v/>
      </c>
      <c r="F4636" s="55" t="str">
        <f ca="1">IF(IF($H4636="","",INDEX([1]NKC!$D$10:$D$5007,$H4636))=$C$8,"",IF($H4636="","",INDEX([1]NKC!$F$10:$F$5007,$H4636)))</f>
        <v/>
      </c>
      <c r="G4636" s="50">
        <f ca="1">IF(SUM(E4636:F4636)=0,0,$G$11+SUM(E$12:$E4636)-SUM(F$12:$F4636))</f>
        <v>0</v>
      </c>
      <c r="H4636" s="51" t="str">
        <f ca="1">IF(IF(TYPE(MATCH($C$8,OFFSET([1]NKC!$D$10,H4635,0):'[1]NKC'!$D$5007,0)+H4635)=16,"",MATCH($C$8,OFFSET([1]NKC!$D$10,H4635,0):'[1]NKC'!$D$5007,0)+H4635)&lt;IF(TYPE(MATCH($C$8,OFFSET([1]NKC!$E$10,H4635,0):'[1]NKC'!$E$5007,0)+H4635)=16,"",MATCH($C$8,OFFSET([1]NKC!$E$10,H4635,0):'[1]NKC'!$E$5007,0)+H4635),IF(TYPE(MATCH($C$8,OFFSET([1]NKC!$D$10,H4635,0):'[1]NKC'!$D$5007,0)+H4635)=16,"",MATCH($C$8,OFFSET([1]NKC!$D$10,H4635,0):'[1]NKC'!$D$5007,0)+H4635),IF(TYPE(MATCH($C$8,OFFSET([1]NKC!$E$10,H4635,0):'[1]NKC'!$E$5007,0)+H4635)=16,"",MATCH($C$8,OFFSET([1]NKC!$E$10,H4635,0):'[1]NKC'!$E$5007,0)+H4635))</f>
        <v/>
      </c>
    </row>
    <row r="4637" spans="1:8" s="52" customFormat="1" ht="14.25" hidden="1">
      <c r="A4637" s="45" t="str">
        <f ca="1">IF($H4637="","",INDEX([1]NKC!$A$10:$A$5007,$H4637))</f>
        <v/>
      </c>
      <c r="B4637" s="46" t="str">
        <f ca="1">IF($H4637="","",INDEX([1]NKC!$B$10:$B$5007,$H4637))</f>
        <v/>
      </c>
      <c r="C4637" s="47" t="str">
        <f ca="1">IF($H4637="","",INDEX([1]NKC!$C$10:$C$5007,$H4637))</f>
        <v/>
      </c>
      <c r="D4637" s="48" t="str">
        <f ca="1">IF(IF($H4637="","",INDEX([1]NKC!$D$10:$D$5007,$H4637))=$C$8,IF($H4637="","",INDEX([1]NKC!$E$10:$E$5007,$H4637)),IF($H4637="","",INDEX([1]NKC!$D$10:$D$5007,$H4637)))</f>
        <v/>
      </c>
      <c r="E4637" s="49" t="str">
        <f ca="1">IF(IF($H4637="","",INDEX([1]NKC!$E$10:$E$5007,$H4637))=$C$8,"",IF($H4637="","",INDEX([1]NKC!$F$10:$F$5007,$H4637)))</f>
        <v/>
      </c>
      <c r="F4637" s="55" t="str">
        <f ca="1">IF(IF($H4637="","",INDEX([1]NKC!$D$10:$D$5007,$H4637))=$C$8,"",IF($H4637="","",INDEX([1]NKC!$F$10:$F$5007,$H4637)))</f>
        <v/>
      </c>
      <c r="G4637" s="50">
        <f ca="1">IF(SUM(E4637:F4637)=0,0,$G$11+SUM(E$12:$E4637)-SUM(F$12:$F4637))</f>
        <v>0</v>
      </c>
      <c r="H4637" s="51" t="str">
        <f ca="1">IF(IF(TYPE(MATCH($C$8,OFFSET([1]NKC!$D$10,H4636,0):'[1]NKC'!$D$5007,0)+H4636)=16,"",MATCH($C$8,OFFSET([1]NKC!$D$10,H4636,0):'[1]NKC'!$D$5007,0)+H4636)&lt;IF(TYPE(MATCH($C$8,OFFSET([1]NKC!$E$10,H4636,0):'[1]NKC'!$E$5007,0)+H4636)=16,"",MATCH($C$8,OFFSET([1]NKC!$E$10,H4636,0):'[1]NKC'!$E$5007,0)+H4636),IF(TYPE(MATCH($C$8,OFFSET([1]NKC!$D$10,H4636,0):'[1]NKC'!$D$5007,0)+H4636)=16,"",MATCH($C$8,OFFSET([1]NKC!$D$10,H4636,0):'[1]NKC'!$D$5007,0)+H4636),IF(TYPE(MATCH($C$8,OFFSET([1]NKC!$E$10,H4636,0):'[1]NKC'!$E$5007,0)+H4636)=16,"",MATCH($C$8,OFFSET([1]NKC!$E$10,H4636,0):'[1]NKC'!$E$5007,0)+H4636))</f>
        <v/>
      </c>
    </row>
    <row r="4638" spans="1:8" s="52" customFormat="1" ht="14.25" hidden="1">
      <c r="A4638" s="45" t="str">
        <f ca="1">IF($H4638="","",INDEX([1]NKC!$A$10:$A$5007,$H4638))</f>
        <v/>
      </c>
      <c r="B4638" s="46" t="str">
        <f ca="1">IF($H4638="","",INDEX([1]NKC!$B$10:$B$5007,$H4638))</f>
        <v/>
      </c>
      <c r="C4638" s="47" t="str">
        <f ca="1">IF($H4638="","",INDEX([1]NKC!$C$10:$C$5007,$H4638))</f>
        <v/>
      </c>
      <c r="D4638" s="48" t="str">
        <f ca="1">IF(IF($H4638="","",INDEX([1]NKC!$D$10:$D$5007,$H4638))=$C$8,IF($H4638="","",INDEX([1]NKC!$E$10:$E$5007,$H4638)),IF($H4638="","",INDEX([1]NKC!$D$10:$D$5007,$H4638)))</f>
        <v/>
      </c>
      <c r="E4638" s="49" t="str">
        <f ca="1">IF(IF($H4638="","",INDEX([1]NKC!$E$10:$E$5007,$H4638))=$C$8,"",IF($H4638="","",INDEX([1]NKC!$F$10:$F$5007,$H4638)))</f>
        <v/>
      </c>
      <c r="F4638" s="55" t="str">
        <f ca="1">IF(IF($H4638="","",INDEX([1]NKC!$D$10:$D$5007,$H4638))=$C$8,"",IF($H4638="","",INDEX([1]NKC!$F$10:$F$5007,$H4638)))</f>
        <v/>
      </c>
      <c r="G4638" s="50">
        <f ca="1">IF(SUM(E4638:F4638)=0,0,$G$11+SUM(E$12:$E4638)-SUM(F$12:$F4638))</f>
        <v>0</v>
      </c>
      <c r="H4638" s="51" t="str">
        <f ca="1">IF(IF(TYPE(MATCH($C$8,OFFSET([1]NKC!$D$10,H4637,0):'[1]NKC'!$D$5007,0)+H4637)=16,"",MATCH($C$8,OFFSET([1]NKC!$D$10,H4637,0):'[1]NKC'!$D$5007,0)+H4637)&lt;IF(TYPE(MATCH($C$8,OFFSET([1]NKC!$E$10,H4637,0):'[1]NKC'!$E$5007,0)+H4637)=16,"",MATCH($C$8,OFFSET([1]NKC!$E$10,H4637,0):'[1]NKC'!$E$5007,0)+H4637),IF(TYPE(MATCH($C$8,OFFSET([1]NKC!$D$10,H4637,0):'[1]NKC'!$D$5007,0)+H4637)=16,"",MATCH($C$8,OFFSET([1]NKC!$D$10,H4637,0):'[1]NKC'!$D$5007,0)+H4637),IF(TYPE(MATCH($C$8,OFFSET([1]NKC!$E$10,H4637,0):'[1]NKC'!$E$5007,0)+H4637)=16,"",MATCH($C$8,OFFSET([1]NKC!$E$10,H4637,0):'[1]NKC'!$E$5007,0)+H4637))</f>
        <v/>
      </c>
    </row>
    <row r="4639" spans="1:8" s="52" customFormat="1" ht="14.25" hidden="1">
      <c r="A4639" s="45" t="str">
        <f ca="1">IF($H4639="","",INDEX([1]NKC!$A$10:$A$5007,$H4639))</f>
        <v/>
      </c>
      <c r="B4639" s="46" t="str">
        <f ca="1">IF($H4639="","",INDEX([1]NKC!$B$10:$B$5007,$H4639))</f>
        <v/>
      </c>
      <c r="C4639" s="47" t="str">
        <f ca="1">IF($H4639="","",INDEX([1]NKC!$C$10:$C$5007,$H4639))</f>
        <v/>
      </c>
      <c r="D4639" s="48" t="str">
        <f ca="1">IF(IF($H4639="","",INDEX([1]NKC!$D$10:$D$5007,$H4639))=$C$8,IF($H4639="","",INDEX([1]NKC!$E$10:$E$5007,$H4639)),IF($H4639="","",INDEX([1]NKC!$D$10:$D$5007,$H4639)))</f>
        <v/>
      </c>
      <c r="E4639" s="49" t="str">
        <f ca="1">IF(IF($H4639="","",INDEX([1]NKC!$E$10:$E$5007,$H4639))=$C$8,"",IF($H4639="","",INDEX([1]NKC!$F$10:$F$5007,$H4639)))</f>
        <v/>
      </c>
      <c r="F4639" s="55" t="str">
        <f ca="1">IF(IF($H4639="","",INDEX([1]NKC!$D$10:$D$5007,$H4639))=$C$8,"",IF($H4639="","",INDEX([1]NKC!$F$10:$F$5007,$H4639)))</f>
        <v/>
      </c>
      <c r="G4639" s="50">
        <f ca="1">IF(SUM(E4639:F4639)=0,0,$G$11+SUM(E$12:$E4639)-SUM(F$12:$F4639))</f>
        <v>0</v>
      </c>
      <c r="H4639" s="51" t="str">
        <f ca="1">IF(IF(TYPE(MATCH($C$8,OFFSET([1]NKC!$D$10,H4638,0):'[1]NKC'!$D$5007,0)+H4638)=16,"",MATCH($C$8,OFFSET([1]NKC!$D$10,H4638,0):'[1]NKC'!$D$5007,0)+H4638)&lt;IF(TYPE(MATCH($C$8,OFFSET([1]NKC!$E$10,H4638,0):'[1]NKC'!$E$5007,0)+H4638)=16,"",MATCH($C$8,OFFSET([1]NKC!$E$10,H4638,0):'[1]NKC'!$E$5007,0)+H4638),IF(TYPE(MATCH($C$8,OFFSET([1]NKC!$D$10,H4638,0):'[1]NKC'!$D$5007,0)+H4638)=16,"",MATCH($C$8,OFFSET([1]NKC!$D$10,H4638,0):'[1]NKC'!$D$5007,0)+H4638),IF(TYPE(MATCH($C$8,OFFSET([1]NKC!$E$10,H4638,0):'[1]NKC'!$E$5007,0)+H4638)=16,"",MATCH($C$8,OFFSET([1]NKC!$E$10,H4638,0):'[1]NKC'!$E$5007,0)+H4638))</f>
        <v/>
      </c>
    </row>
    <row r="4640" spans="1:8" s="52" customFormat="1" ht="14.25" hidden="1">
      <c r="A4640" s="45" t="str">
        <f ca="1">IF($H4640="","",INDEX([1]NKC!$A$10:$A$5007,$H4640))</f>
        <v/>
      </c>
      <c r="B4640" s="46" t="str">
        <f ca="1">IF($H4640="","",INDEX([1]NKC!$B$10:$B$5007,$H4640))</f>
        <v/>
      </c>
      <c r="C4640" s="47" t="str">
        <f ca="1">IF($H4640="","",INDEX([1]NKC!$C$10:$C$5007,$H4640))</f>
        <v/>
      </c>
      <c r="D4640" s="48" t="str">
        <f ca="1">IF(IF($H4640="","",INDEX([1]NKC!$D$10:$D$5007,$H4640))=$C$8,IF($H4640="","",INDEX([1]NKC!$E$10:$E$5007,$H4640)),IF($H4640="","",INDEX([1]NKC!$D$10:$D$5007,$H4640)))</f>
        <v/>
      </c>
      <c r="E4640" s="49" t="str">
        <f ca="1">IF(IF($H4640="","",INDEX([1]NKC!$E$10:$E$5007,$H4640))=$C$8,"",IF($H4640="","",INDEX([1]NKC!$F$10:$F$5007,$H4640)))</f>
        <v/>
      </c>
      <c r="F4640" s="55" t="str">
        <f ca="1">IF(IF($H4640="","",INDEX([1]NKC!$D$10:$D$5007,$H4640))=$C$8,"",IF($H4640="","",INDEX([1]NKC!$F$10:$F$5007,$H4640)))</f>
        <v/>
      </c>
      <c r="G4640" s="50">
        <f ca="1">IF(SUM(E4640:F4640)=0,0,$G$11+SUM(E$12:$E4640)-SUM(F$12:$F4640))</f>
        <v>0</v>
      </c>
      <c r="H4640" s="51" t="str">
        <f ca="1">IF(IF(TYPE(MATCH($C$8,OFFSET([1]NKC!$D$10,H4639,0):'[1]NKC'!$D$5007,0)+H4639)=16,"",MATCH($C$8,OFFSET([1]NKC!$D$10,H4639,0):'[1]NKC'!$D$5007,0)+H4639)&lt;IF(TYPE(MATCH($C$8,OFFSET([1]NKC!$E$10,H4639,0):'[1]NKC'!$E$5007,0)+H4639)=16,"",MATCH($C$8,OFFSET([1]NKC!$E$10,H4639,0):'[1]NKC'!$E$5007,0)+H4639),IF(TYPE(MATCH($C$8,OFFSET([1]NKC!$D$10,H4639,0):'[1]NKC'!$D$5007,0)+H4639)=16,"",MATCH($C$8,OFFSET([1]NKC!$D$10,H4639,0):'[1]NKC'!$D$5007,0)+H4639),IF(TYPE(MATCH($C$8,OFFSET([1]NKC!$E$10,H4639,0):'[1]NKC'!$E$5007,0)+H4639)=16,"",MATCH($C$8,OFFSET([1]NKC!$E$10,H4639,0):'[1]NKC'!$E$5007,0)+H4639))</f>
        <v/>
      </c>
    </row>
    <row r="4641" spans="1:8" s="52" customFormat="1" ht="14.25" hidden="1">
      <c r="A4641" s="45" t="str">
        <f ca="1">IF($H4641="","",INDEX([1]NKC!$A$10:$A$5007,$H4641))</f>
        <v/>
      </c>
      <c r="B4641" s="46" t="str">
        <f ca="1">IF($H4641="","",INDEX([1]NKC!$B$10:$B$5007,$H4641))</f>
        <v/>
      </c>
      <c r="C4641" s="47" t="str">
        <f ca="1">IF($H4641="","",INDEX([1]NKC!$C$10:$C$5007,$H4641))</f>
        <v/>
      </c>
      <c r="D4641" s="48" t="str">
        <f ca="1">IF(IF($H4641="","",INDEX([1]NKC!$D$10:$D$5007,$H4641))=$C$8,IF($H4641="","",INDEX([1]NKC!$E$10:$E$5007,$H4641)),IF($H4641="","",INDEX([1]NKC!$D$10:$D$5007,$H4641)))</f>
        <v/>
      </c>
      <c r="E4641" s="49" t="str">
        <f ca="1">IF(IF($H4641="","",INDEX([1]NKC!$E$10:$E$5007,$H4641))=$C$8,"",IF($H4641="","",INDEX([1]NKC!$F$10:$F$5007,$H4641)))</f>
        <v/>
      </c>
      <c r="F4641" s="55" t="str">
        <f ca="1">IF(IF($H4641="","",INDEX([1]NKC!$D$10:$D$5007,$H4641))=$C$8,"",IF($H4641="","",INDEX([1]NKC!$F$10:$F$5007,$H4641)))</f>
        <v/>
      </c>
      <c r="G4641" s="50">
        <f ca="1">IF(SUM(E4641:F4641)=0,0,$G$11+SUM(E$12:$E4641)-SUM(F$12:$F4641))</f>
        <v>0</v>
      </c>
      <c r="H4641" s="51" t="str">
        <f ca="1">IF(IF(TYPE(MATCH($C$8,OFFSET([1]NKC!$D$10,H4640,0):'[1]NKC'!$D$5007,0)+H4640)=16,"",MATCH($C$8,OFFSET([1]NKC!$D$10,H4640,0):'[1]NKC'!$D$5007,0)+H4640)&lt;IF(TYPE(MATCH($C$8,OFFSET([1]NKC!$E$10,H4640,0):'[1]NKC'!$E$5007,0)+H4640)=16,"",MATCH($C$8,OFFSET([1]NKC!$E$10,H4640,0):'[1]NKC'!$E$5007,0)+H4640),IF(TYPE(MATCH($C$8,OFFSET([1]NKC!$D$10,H4640,0):'[1]NKC'!$D$5007,0)+H4640)=16,"",MATCH($C$8,OFFSET([1]NKC!$D$10,H4640,0):'[1]NKC'!$D$5007,0)+H4640),IF(TYPE(MATCH($C$8,OFFSET([1]NKC!$E$10,H4640,0):'[1]NKC'!$E$5007,0)+H4640)=16,"",MATCH($C$8,OFFSET([1]NKC!$E$10,H4640,0):'[1]NKC'!$E$5007,0)+H4640))</f>
        <v/>
      </c>
    </row>
    <row r="4642" spans="1:8" s="52" customFormat="1" ht="14.25" hidden="1">
      <c r="A4642" s="45" t="str">
        <f ca="1">IF($H4642="","",INDEX([1]NKC!$A$10:$A$5007,$H4642))</f>
        <v/>
      </c>
      <c r="B4642" s="46" t="str">
        <f ca="1">IF($H4642="","",INDEX([1]NKC!$B$10:$B$5007,$H4642))</f>
        <v/>
      </c>
      <c r="C4642" s="47" t="str">
        <f ca="1">IF($H4642="","",INDEX([1]NKC!$C$10:$C$5007,$H4642))</f>
        <v/>
      </c>
      <c r="D4642" s="48" t="str">
        <f ca="1">IF(IF($H4642="","",INDEX([1]NKC!$D$10:$D$5007,$H4642))=$C$8,IF($H4642="","",INDEX([1]NKC!$E$10:$E$5007,$H4642)),IF($H4642="","",INDEX([1]NKC!$D$10:$D$5007,$H4642)))</f>
        <v/>
      </c>
      <c r="E4642" s="49" t="str">
        <f ca="1">IF(IF($H4642="","",INDEX([1]NKC!$E$10:$E$5007,$H4642))=$C$8,"",IF($H4642="","",INDEX([1]NKC!$F$10:$F$5007,$H4642)))</f>
        <v/>
      </c>
      <c r="F4642" s="55" t="str">
        <f ca="1">IF(IF($H4642="","",INDEX([1]NKC!$D$10:$D$5007,$H4642))=$C$8,"",IF($H4642="","",INDEX([1]NKC!$F$10:$F$5007,$H4642)))</f>
        <v/>
      </c>
      <c r="G4642" s="50">
        <f ca="1">IF(SUM(E4642:F4642)=0,0,$G$11+SUM(E$12:$E4642)-SUM(F$12:$F4642))</f>
        <v>0</v>
      </c>
      <c r="H4642" s="51" t="str">
        <f ca="1">IF(IF(TYPE(MATCH($C$8,OFFSET([1]NKC!$D$10,H4641,0):'[1]NKC'!$D$5007,0)+H4641)=16,"",MATCH($C$8,OFFSET([1]NKC!$D$10,H4641,0):'[1]NKC'!$D$5007,0)+H4641)&lt;IF(TYPE(MATCH($C$8,OFFSET([1]NKC!$E$10,H4641,0):'[1]NKC'!$E$5007,0)+H4641)=16,"",MATCH($C$8,OFFSET([1]NKC!$E$10,H4641,0):'[1]NKC'!$E$5007,0)+H4641),IF(TYPE(MATCH($C$8,OFFSET([1]NKC!$D$10,H4641,0):'[1]NKC'!$D$5007,0)+H4641)=16,"",MATCH($C$8,OFFSET([1]NKC!$D$10,H4641,0):'[1]NKC'!$D$5007,0)+H4641),IF(TYPE(MATCH($C$8,OFFSET([1]NKC!$E$10,H4641,0):'[1]NKC'!$E$5007,0)+H4641)=16,"",MATCH($C$8,OFFSET([1]NKC!$E$10,H4641,0):'[1]NKC'!$E$5007,0)+H4641))</f>
        <v/>
      </c>
    </row>
    <row r="4643" spans="1:8" s="52" customFormat="1" ht="14.25" hidden="1">
      <c r="A4643" s="45" t="str">
        <f ca="1">IF($H4643="","",INDEX([1]NKC!$A$10:$A$5007,$H4643))</f>
        <v/>
      </c>
      <c r="B4643" s="46" t="str">
        <f ca="1">IF($H4643="","",INDEX([1]NKC!$B$10:$B$5007,$H4643))</f>
        <v/>
      </c>
      <c r="C4643" s="47" t="str">
        <f ca="1">IF($H4643="","",INDEX([1]NKC!$C$10:$C$5007,$H4643))</f>
        <v/>
      </c>
      <c r="D4643" s="48" t="str">
        <f ca="1">IF(IF($H4643="","",INDEX([1]NKC!$D$10:$D$5007,$H4643))=$C$8,IF($H4643="","",INDEX([1]NKC!$E$10:$E$5007,$H4643)),IF($H4643="","",INDEX([1]NKC!$D$10:$D$5007,$H4643)))</f>
        <v/>
      </c>
      <c r="E4643" s="49" t="str">
        <f ca="1">IF(IF($H4643="","",INDEX([1]NKC!$E$10:$E$5007,$H4643))=$C$8,"",IF($H4643="","",INDEX([1]NKC!$F$10:$F$5007,$H4643)))</f>
        <v/>
      </c>
      <c r="F4643" s="55" t="str">
        <f ca="1">IF(IF($H4643="","",INDEX([1]NKC!$D$10:$D$5007,$H4643))=$C$8,"",IF($H4643="","",INDEX([1]NKC!$F$10:$F$5007,$H4643)))</f>
        <v/>
      </c>
      <c r="G4643" s="50">
        <f ca="1">IF(SUM(E4643:F4643)=0,0,$G$11+SUM(E$12:$E4643)-SUM(F$12:$F4643))</f>
        <v>0</v>
      </c>
      <c r="H4643" s="51" t="str">
        <f ca="1">IF(IF(TYPE(MATCH($C$8,OFFSET([1]NKC!$D$10,H4642,0):'[1]NKC'!$D$5007,0)+H4642)=16,"",MATCH($C$8,OFFSET([1]NKC!$D$10,H4642,0):'[1]NKC'!$D$5007,0)+H4642)&lt;IF(TYPE(MATCH($C$8,OFFSET([1]NKC!$E$10,H4642,0):'[1]NKC'!$E$5007,0)+H4642)=16,"",MATCH($C$8,OFFSET([1]NKC!$E$10,H4642,0):'[1]NKC'!$E$5007,0)+H4642),IF(TYPE(MATCH($C$8,OFFSET([1]NKC!$D$10,H4642,0):'[1]NKC'!$D$5007,0)+H4642)=16,"",MATCH($C$8,OFFSET([1]NKC!$D$10,H4642,0):'[1]NKC'!$D$5007,0)+H4642),IF(TYPE(MATCH($C$8,OFFSET([1]NKC!$E$10,H4642,0):'[1]NKC'!$E$5007,0)+H4642)=16,"",MATCH($C$8,OFFSET([1]NKC!$E$10,H4642,0):'[1]NKC'!$E$5007,0)+H4642))</f>
        <v/>
      </c>
    </row>
    <row r="4644" spans="1:8" s="52" customFormat="1" ht="14.25" hidden="1">
      <c r="A4644" s="45" t="str">
        <f ca="1">IF($H4644="","",INDEX([1]NKC!$A$10:$A$5007,$H4644))</f>
        <v/>
      </c>
      <c r="B4644" s="46" t="str">
        <f ca="1">IF($H4644="","",INDEX([1]NKC!$B$10:$B$5007,$H4644))</f>
        <v/>
      </c>
      <c r="C4644" s="47" t="str">
        <f ca="1">IF($H4644="","",INDEX([1]NKC!$C$10:$C$5007,$H4644))</f>
        <v/>
      </c>
      <c r="D4644" s="48" t="str">
        <f ca="1">IF(IF($H4644="","",INDEX([1]NKC!$D$10:$D$5007,$H4644))=$C$8,IF($H4644="","",INDEX([1]NKC!$E$10:$E$5007,$H4644)),IF($H4644="","",INDEX([1]NKC!$D$10:$D$5007,$H4644)))</f>
        <v/>
      </c>
      <c r="E4644" s="49" t="str">
        <f ca="1">IF(IF($H4644="","",INDEX([1]NKC!$E$10:$E$5007,$H4644))=$C$8,"",IF($H4644="","",INDEX([1]NKC!$F$10:$F$5007,$H4644)))</f>
        <v/>
      </c>
      <c r="F4644" s="55" t="str">
        <f ca="1">IF(IF($H4644="","",INDEX([1]NKC!$D$10:$D$5007,$H4644))=$C$8,"",IF($H4644="","",INDEX([1]NKC!$F$10:$F$5007,$H4644)))</f>
        <v/>
      </c>
      <c r="G4644" s="50">
        <f ca="1">IF(SUM(E4644:F4644)=0,0,$G$11+SUM(E$12:$E4644)-SUM(F$12:$F4644))</f>
        <v>0</v>
      </c>
      <c r="H4644" s="51" t="str">
        <f ca="1">IF(IF(TYPE(MATCH($C$8,OFFSET([1]NKC!$D$10,H4643,0):'[1]NKC'!$D$5007,0)+H4643)=16,"",MATCH($C$8,OFFSET([1]NKC!$D$10,H4643,0):'[1]NKC'!$D$5007,0)+H4643)&lt;IF(TYPE(MATCH($C$8,OFFSET([1]NKC!$E$10,H4643,0):'[1]NKC'!$E$5007,0)+H4643)=16,"",MATCH($C$8,OFFSET([1]NKC!$E$10,H4643,0):'[1]NKC'!$E$5007,0)+H4643),IF(TYPE(MATCH($C$8,OFFSET([1]NKC!$D$10,H4643,0):'[1]NKC'!$D$5007,0)+H4643)=16,"",MATCH($C$8,OFFSET([1]NKC!$D$10,H4643,0):'[1]NKC'!$D$5007,0)+H4643),IF(TYPE(MATCH($C$8,OFFSET([1]NKC!$E$10,H4643,0):'[1]NKC'!$E$5007,0)+H4643)=16,"",MATCH($C$8,OFFSET([1]NKC!$E$10,H4643,0):'[1]NKC'!$E$5007,0)+H4643))</f>
        <v/>
      </c>
    </row>
    <row r="4645" spans="1:8" s="52" customFormat="1" ht="14.25" hidden="1">
      <c r="A4645" s="45" t="str">
        <f ca="1">IF($H4645="","",INDEX([1]NKC!$A$10:$A$5007,$H4645))</f>
        <v/>
      </c>
      <c r="B4645" s="46" t="str">
        <f ca="1">IF($H4645="","",INDEX([1]NKC!$B$10:$B$5007,$H4645))</f>
        <v/>
      </c>
      <c r="C4645" s="47" t="str">
        <f ca="1">IF($H4645="","",INDEX([1]NKC!$C$10:$C$5007,$H4645))</f>
        <v/>
      </c>
      <c r="D4645" s="48" t="str">
        <f ca="1">IF(IF($H4645="","",INDEX([1]NKC!$D$10:$D$5007,$H4645))=$C$8,IF($H4645="","",INDEX([1]NKC!$E$10:$E$5007,$H4645)),IF($H4645="","",INDEX([1]NKC!$D$10:$D$5007,$H4645)))</f>
        <v/>
      </c>
      <c r="E4645" s="49" t="str">
        <f ca="1">IF(IF($H4645="","",INDEX([1]NKC!$E$10:$E$5007,$H4645))=$C$8,"",IF($H4645="","",INDEX([1]NKC!$F$10:$F$5007,$H4645)))</f>
        <v/>
      </c>
      <c r="F4645" s="55" t="str">
        <f ca="1">IF(IF($H4645="","",INDEX([1]NKC!$D$10:$D$5007,$H4645))=$C$8,"",IF($H4645="","",INDEX([1]NKC!$F$10:$F$5007,$H4645)))</f>
        <v/>
      </c>
      <c r="G4645" s="50">
        <f ca="1">IF(SUM(E4645:F4645)=0,0,$G$11+SUM(E$12:$E4645)-SUM(F$12:$F4645))</f>
        <v>0</v>
      </c>
      <c r="H4645" s="51" t="str">
        <f ca="1">IF(IF(TYPE(MATCH($C$8,OFFSET([1]NKC!$D$10,H4644,0):'[1]NKC'!$D$5007,0)+H4644)=16,"",MATCH($C$8,OFFSET([1]NKC!$D$10,H4644,0):'[1]NKC'!$D$5007,0)+H4644)&lt;IF(TYPE(MATCH($C$8,OFFSET([1]NKC!$E$10,H4644,0):'[1]NKC'!$E$5007,0)+H4644)=16,"",MATCH($C$8,OFFSET([1]NKC!$E$10,H4644,0):'[1]NKC'!$E$5007,0)+H4644),IF(TYPE(MATCH($C$8,OFFSET([1]NKC!$D$10,H4644,0):'[1]NKC'!$D$5007,0)+H4644)=16,"",MATCH($C$8,OFFSET([1]NKC!$D$10,H4644,0):'[1]NKC'!$D$5007,0)+H4644),IF(TYPE(MATCH($C$8,OFFSET([1]NKC!$E$10,H4644,0):'[1]NKC'!$E$5007,0)+H4644)=16,"",MATCH($C$8,OFFSET([1]NKC!$E$10,H4644,0):'[1]NKC'!$E$5007,0)+H4644))</f>
        <v/>
      </c>
    </row>
    <row r="4646" spans="1:8" s="52" customFormat="1" ht="14.25" hidden="1">
      <c r="A4646" s="45" t="str">
        <f ca="1">IF($H4646="","",INDEX([1]NKC!$A$10:$A$5007,$H4646))</f>
        <v/>
      </c>
      <c r="B4646" s="46" t="str">
        <f ca="1">IF($H4646="","",INDEX([1]NKC!$B$10:$B$5007,$H4646))</f>
        <v/>
      </c>
      <c r="C4646" s="47" t="str">
        <f ca="1">IF($H4646="","",INDEX([1]NKC!$C$10:$C$5007,$H4646))</f>
        <v/>
      </c>
      <c r="D4646" s="48" t="str">
        <f ca="1">IF(IF($H4646="","",INDEX([1]NKC!$D$10:$D$5007,$H4646))=$C$8,IF($H4646="","",INDEX([1]NKC!$E$10:$E$5007,$H4646)),IF($H4646="","",INDEX([1]NKC!$D$10:$D$5007,$H4646)))</f>
        <v/>
      </c>
      <c r="E4646" s="49" t="str">
        <f ca="1">IF(IF($H4646="","",INDEX([1]NKC!$E$10:$E$5007,$H4646))=$C$8,"",IF($H4646="","",INDEX([1]NKC!$F$10:$F$5007,$H4646)))</f>
        <v/>
      </c>
      <c r="F4646" s="55" t="str">
        <f ca="1">IF(IF($H4646="","",INDEX([1]NKC!$D$10:$D$5007,$H4646))=$C$8,"",IF($H4646="","",INDEX([1]NKC!$F$10:$F$5007,$H4646)))</f>
        <v/>
      </c>
      <c r="G4646" s="50">
        <f ca="1">IF(SUM(E4646:F4646)=0,0,$G$11+SUM(E$12:$E4646)-SUM(F$12:$F4646))</f>
        <v>0</v>
      </c>
      <c r="H4646" s="51" t="str">
        <f ca="1">IF(IF(TYPE(MATCH($C$8,OFFSET([1]NKC!$D$10,H4645,0):'[1]NKC'!$D$5007,0)+H4645)=16,"",MATCH($C$8,OFFSET([1]NKC!$D$10,H4645,0):'[1]NKC'!$D$5007,0)+H4645)&lt;IF(TYPE(MATCH($C$8,OFFSET([1]NKC!$E$10,H4645,0):'[1]NKC'!$E$5007,0)+H4645)=16,"",MATCH($C$8,OFFSET([1]NKC!$E$10,H4645,0):'[1]NKC'!$E$5007,0)+H4645),IF(TYPE(MATCH($C$8,OFFSET([1]NKC!$D$10,H4645,0):'[1]NKC'!$D$5007,0)+H4645)=16,"",MATCH($C$8,OFFSET([1]NKC!$D$10,H4645,0):'[1]NKC'!$D$5007,0)+H4645),IF(TYPE(MATCH($C$8,OFFSET([1]NKC!$E$10,H4645,0):'[1]NKC'!$E$5007,0)+H4645)=16,"",MATCH($C$8,OFFSET([1]NKC!$E$10,H4645,0):'[1]NKC'!$E$5007,0)+H4645))</f>
        <v/>
      </c>
    </row>
    <row r="4647" spans="1:8" s="52" customFormat="1" ht="14.25" hidden="1">
      <c r="A4647" s="45" t="str">
        <f ca="1">IF($H4647="","",INDEX([1]NKC!$A$10:$A$5007,$H4647))</f>
        <v/>
      </c>
      <c r="B4647" s="46" t="str">
        <f ca="1">IF($H4647="","",INDEX([1]NKC!$B$10:$B$5007,$H4647))</f>
        <v/>
      </c>
      <c r="C4647" s="47" t="str">
        <f ca="1">IF($H4647="","",INDEX([1]NKC!$C$10:$C$5007,$H4647))</f>
        <v/>
      </c>
      <c r="D4647" s="48" t="str">
        <f ca="1">IF(IF($H4647="","",INDEX([1]NKC!$D$10:$D$5007,$H4647))=$C$8,IF($H4647="","",INDEX([1]NKC!$E$10:$E$5007,$H4647)),IF($H4647="","",INDEX([1]NKC!$D$10:$D$5007,$H4647)))</f>
        <v/>
      </c>
      <c r="E4647" s="49" t="str">
        <f ca="1">IF(IF($H4647="","",INDEX([1]NKC!$E$10:$E$5007,$H4647))=$C$8,"",IF($H4647="","",INDEX([1]NKC!$F$10:$F$5007,$H4647)))</f>
        <v/>
      </c>
      <c r="F4647" s="55" t="str">
        <f ca="1">IF(IF($H4647="","",INDEX([1]NKC!$D$10:$D$5007,$H4647))=$C$8,"",IF($H4647="","",INDEX([1]NKC!$F$10:$F$5007,$H4647)))</f>
        <v/>
      </c>
      <c r="G4647" s="50">
        <f ca="1">IF(SUM(E4647:F4647)=0,0,$G$11+SUM(E$12:$E4647)-SUM(F$12:$F4647))</f>
        <v>0</v>
      </c>
      <c r="H4647" s="51" t="str">
        <f ca="1">IF(IF(TYPE(MATCH($C$8,OFFSET([1]NKC!$D$10,H4646,0):'[1]NKC'!$D$5007,0)+H4646)=16,"",MATCH($C$8,OFFSET([1]NKC!$D$10,H4646,0):'[1]NKC'!$D$5007,0)+H4646)&lt;IF(TYPE(MATCH($C$8,OFFSET([1]NKC!$E$10,H4646,0):'[1]NKC'!$E$5007,0)+H4646)=16,"",MATCH($C$8,OFFSET([1]NKC!$E$10,H4646,0):'[1]NKC'!$E$5007,0)+H4646),IF(TYPE(MATCH($C$8,OFFSET([1]NKC!$D$10,H4646,0):'[1]NKC'!$D$5007,0)+H4646)=16,"",MATCH($C$8,OFFSET([1]NKC!$D$10,H4646,0):'[1]NKC'!$D$5007,0)+H4646),IF(TYPE(MATCH($C$8,OFFSET([1]NKC!$E$10,H4646,0):'[1]NKC'!$E$5007,0)+H4646)=16,"",MATCH($C$8,OFFSET([1]NKC!$E$10,H4646,0):'[1]NKC'!$E$5007,0)+H4646))</f>
        <v/>
      </c>
    </row>
    <row r="4648" spans="1:8" s="52" customFormat="1" ht="14.25" hidden="1">
      <c r="A4648" s="45" t="str">
        <f ca="1">IF($H4648="","",INDEX([1]NKC!$A$10:$A$5007,$H4648))</f>
        <v/>
      </c>
      <c r="B4648" s="46" t="str">
        <f ca="1">IF($H4648="","",INDEX([1]NKC!$B$10:$B$5007,$H4648))</f>
        <v/>
      </c>
      <c r="C4648" s="47" t="str">
        <f ca="1">IF($H4648="","",INDEX([1]NKC!$C$10:$C$5007,$H4648))</f>
        <v/>
      </c>
      <c r="D4648" s="48" t="str">
        <f ca="1">IF(IF($H4648="","",INDEX([1]NKC!$D$10:$D$5007,$H4648))=$C$8,IF($H4648="","",INDEX([1]NKC!$E$10:$E$5007,$H4648)),IF($H4648="","",INDEX([1]NKC!$D$10:$D$5007,$H4648)))</f>
        <v/>
      </c>
      <c r="E4648" s="49" t="str">
        <f ca="1">IF(IF($H4648="","",INDEX([1]NKC!$E$10:$E$5007,$H4648))=$C$8,"",IF($H4648="","",INDEX([1]NKC!$F$10:$F$5007,$H4648)))</f>
        <v/>
      </c>
      <c r="F4648" s="55" t="str">
        <f ca="1">IF(IF($H4648="","",INDEX([1]NKC!$D$10:$D$5007,$H4648))=$C$8,"",IF($H4648="","",INDEX([1]NKC!$F$10:$F$5007,$H4648)))</f>
        <v/>
      </c>
      <c r="G4648" s="50">
        <f ca="1">IF(SUM(E4648:F4648)=0,0,$G$11+SUM(E$12:$E4648)-SUM(F$12:$F4648))</f>
        <v>0</v>
      </c>
      <c r="H4648" s="51" t="str">
        <f ca="1">IF(IF(TYPE(MATCH($C$8,OFFSET([1]NKC!$D$10,H4647,0):'[1]NKC'!$D$5007,0)+H4647)=16,"",MATCH($C$8,OFFSET([1]NKC!$D$10,H4647,0):'[1]NKC'!$D$5007,0)+H4647)&lt;IF(TYPE(MATCH($C$8,OFFSET([1]NKC!$E$10,H4647,0):'[1]NKC'!$E$5007,0)+H4647)=16,"",MATCH($C$8,OFFSET([1]NKC!$E$10,H4647,0):'[1]NKC'!$E$5007,0)+H4647),IF(TYPE(MATCH($C$8,OFFSET([1]NKC!$D$10,H4647,0):'[1]NKC'!$D$5007,0)+H4647)=16,"",MATCH($C$8,OFFSET([1]NKC!$D$10,H4647,0):'[1]NKC'!$D$5007,0)+H4647),IF(TYPE(MATCH($C$8,OFFSET([1]NKC!$E$10,H4647,0):'[1]NKC'!$E$5007,0)+H4647)=16,"",MATCH($C$8,OFFSET([1]NKC!$E$10,H4647,0):'[1]NKC'!$E$5007,0)+H4647))</f>
        <v/>
      </c>
    </row>
    <row r="4649" spans="1:8" s="52" customFormat="1" ht="14.25" hidden="1">
      <c r="A4649" s="45" t="str">
        <f ca="1">IF($H4649="","",INDEX([1]NKC!$A$10:$A$5007,$H4649))</f>
        <v/>
      </c>
      <c r="B4649" s="46" t="str">
        <f ca="1">IF($H4649="","",INDEX([1]NKC!$B$10:$B$5007,$H4649))</f>
        <v/>
      </c>
      <c r="C4649" s="47" t="str">
        <f ca="1">IF($H4649="","",INDEX([1]NKC!$C$10:$C$5007,$H4649))</f>
        <v/>
      </c>
      <c r="D4649" s="48" t="str">
        <f ca="1">IF(IF($H4649="","",INDEX([1]NKC!$D$10:$D$5007,$H4649))=$C$8,IF($H4649="","",INDEX([1]NKC!$E$10:$E$5007,$H4649)),IF($H4649="","",INDEX([1]NKC!$D$10:$D$5007,$H4649)))</f>
        <v/>
      </c>
      <c r="E4649" s="49" t="str">
        <f ca="1">IF(IF($H4649="","",INDEX([1]NKC!$E$10:$E$5007,$H4649))=$C$8,"",IF($H4649="","",INDEX([1]NKC!$F$10:$F$5007,$H4649)))</f>
        <v/>
      </c>
      <c r="F4649" s="55" t="str">
        <f ca="1">IF(IF($H4649="","",INDEX([1]NKC!$D$10:$D$5007,$H4649))=$C$8,"",IF($H4649="","",INDEX([1]NKC!$F$10:$F$5007,$H4649)))</f>
        <v/>
      </c>
      <c r="G4649" s="50">
        <f ca="1">IF(SUM(E4649:F4649)=0,0,$G$11+SUM(E$12:$E4649)-SUM(F$12:$F4649))</f>
        <v>0</v>
      </c>
      <c r="H4649" s="51" t="str">
        <f ca="1">IF(IF(TYPE(MATCH($C$8,OFFSET([1]NKC!$D$10,H4648,0):'[1]NKC'!$D$5007,0)+H4648)=16,"",MATCH($C$8,OFFSET([1]NKC!$D$10,H4648,0):'[1]NKC'!$D$5007,0)+H4648)&lt;IF(TYPE(MATCH($C$8,OFFSET([1]NKC!$E$10,H4648,0):'[1]NKC'!$E$5007,0)+H4648)=16,"",MATCH($C$8,OFFSET([1]NKC!$E$10,H4648,0):'[1]NKC'!$E$5007,0)+H4648),IF(TYPE(MATCH($C$8,OFFSET([1]NKC!$D$10,H4648,0):'[1]NKC'!$D$5007,0)+H4648)=16,"",MATCH($C$8,OFFSET([1]NKC!$D$10,H4648,0):'[1]NKC'!$D$5007,0)+H4648),IF(TYPE(MATCH($C$8,OFFSET([1]NKC!$E$10,H4648,0):'[1]NKC'!$E$5007,0)+H4648)=16,"",MATCH($C$8,OFFSET([1]NKC!$E$10,H4648,0):'[1]NKC'!$E$5007,0)+H4648))</f>
        <v/>
      </c>
    </row>
    <row r="4650" spans="1:8" s="52" customFormat="1" ht="14.25" hidden="1">
      <c r="A4650" s="45" t="str">
        <f ca="1">IF($H4650="","",INDEX([1]NKC!$A$10:$A$5007,$H4650))</f>
        <v/>
      </c>
      <c r="B4650" s="46" t="str">
        <f ca="1">IF($H4650="","",INDEX([1]NKC!$B$10:$B$5007,$H4650))</f>
        <v/>
      </c>
      <c r="C4650" s="47" t="str">
        <f ca="1">IF($H4650="","",INDEX([1]NKC!$C$10:$C$5007,$H4650))</f>
        <v/>
      </c>
      <c r="D4650" s="48" t="str">
        <f ca="1">IF(IF($H4650="","",INDEX([1]NKC!$D$10:$D$5007,$H4650))=$C$8,IF($H4650="","",INDEX([1]NKC!$E$10:$E$5007,$H4650)),IF($H4650="","",INDEX([1]NKC!$D$10:$D$5007,$H4650)))</f>
        <v/>
      </c>
      <c r="E4650" s="49" t="str">
        <f ca="1">IF(IF($H4650="","",INDEX([1]NKC!$E$10:$E$5007,$H4650))=$C$8,"",IF($H4650="","",INDEX([1]NKC!$F$10:$F$5007,$H4650)))</f>
        <v/>
      </c>
      <c r="F4650" s="55" t="str">
        <f ca="1">IF(IF($H4650="","",INDEX([1]NKC!$D$10:$D$5007,$H4650))=$C$8,"",IF($H4650="","",INDEX([1]NKC!$F$10:$F$5007,$H4650)))</f>
        <v/>
      </c>
      <c r="G4650" s="50">
        <f ca="1">IF(SUM(E4650:F4650)=0,0,$G$11+SUM(E$12:$E4650)-SUM(F$12:$F4650))</f>
        <v>0</v>
      </c>
      <c r="H4650" s="51" t="str">
        <f ca="1">IF(IF(TYPE(MATCH($C$8,OFFSET([1]NKC!$D$10,H4649,0):'[1]NKC'!$D$5007,0)+H4649)=16,"",MATCH($C$8,OFFSET([1]NKC!$D$10,H4649,0):'[1]NKC'!$D$5007,0)+H4649)&lt;IF(TYPE(MATCH($C$8,OFFSET([1]NKC!$E$10,H4649,0):'[1]NKC'!$E$5007,0)+H4649)=16,"",MATCH($C$8,OFFSET([1]NKC!$E$10,H4649,0):'[1]NKC'!$E$5007,0)+H4649),IF(TYPE(MATCH($C$8,OFFSET([1]NKC!$D$10,H4649,0):'[1]NKC'!$D$5007,0)+H4649)=16,"",MATCH($C$8,OFFSET([1]NKC!$D$10,H4649,0):'[1]NKC'!$D$5007,0)+H4649),IF(TYPE(MATCH($C$8,OFFSET([1]NKC!$E$10,H4649,0):'[1]NKC'!$E$5007,0)+H4649)=16,"",MATCH($C$8,OFFSET([1]NKC!$E$10,H4649,0):'[1]NKC'!$E$5007,0)+H4649))</f>
        <v/>
      </c>
    </row>
    <row r="4651" spans="1:8" s="52" customFormat="1" ht="14.25" hidden="1">
      <c r="A4651" s="45" t="str">
        <f ca="1">IF($H4651="","",INDEX([1]NKC!$A$10:$A$5007,$H4651))</f>
        <v/>
      </c>
      <c r="B4651" s="46" t="str">
        <f ca="1">IF($H4651="","",INDEX([1]NKC!$B$10:$B$5007,$H4651))</f>
        <v/>
      </c>
      <c r="C4651" s="47" t="str">
        <f ca="1">IF($H4651="","",INDEX([1]NKC!$C$10:$C$5007,$H4651))</f>
        <v/>
      </c>
      <c r="D4651" s="48" t="str">
        <f ca="1">IF(IF($H4651="","",INDEX([1]NKC!$D$10:$D$5007,$H4651))=$C$8,IF($H4651="","",INDEX([1]NKC!$E$10:$E$5007,$H4651)),IF($H4651="","",INDEX([1]NKC!$D$10:$D$5007,$H4651)))</f>
        <v/>
      </c>
      <c r="E4651" s="49" t="str">
        <f ca="1">IF(IF($H4651="","",INDEX([1]NKC!$E$10:$E$5007,$H4651))=$C$8,"",IF($H4651="","",INDEX([1]NKC!$F$10:$F$5007,$H4651)))</f>
        <v/>
      </c>
      <c r="F4651" s="55" t="str">
        <f ca="1">IF(IF($H4651="","",INDEX([1]NKC!$D$10:$D$5007,$H4651))=$C$8,"",IF($H4651="","",INDEX([1]NKC!$F$10:$F$5007,$H4651)))</f>
        <v/>
      </c>
      <c r="G4651" s="50">
        <f ca="1">IF(SUM(E4651:F4651)=0,0,$G$11+SUM(E$12:$E4651)-SUM(F$12:$F4651))</f>
        <v>0</v>
      </c>
      <c r="H4651" s="51" t="str">
        <f ca="1">IF(IF(TYPE(MATCH($C$8,OFFSET([1]NKC!$D$10,H4650,0):'[1]NKC'!$D$5007,0)+H4650)=16,"",MATCH($C$8,OFFSET([1]NKC!$D$10,H4650,0):'[1]NKC'!$D$5007,0)+H4650)&lt;IF(TYPE(MATCH($C$8,OFFSET([1]NKC!$E$10,H4650,0):'[1]NKC'!$E$5007,0)+H4650)=16,"",MATCH($C$8,OFFSET([1]NKC!$E$10,H4650,0):'[1]NKC'!$E$5007,0)+H4650),IF(TYPE(MATCH($C$8,OFFSET([1]NKC!$D$10,H4650,0):'[1]NKC'!$D$5007,0)+H4650)=16,"",MATCH($C$8,OFFSET([1]NKC!$D$10,H4650,0):'[1]NKC'!$D$5007,0)+H4650),IF(TYPE(MATCH($C$8,OFFSET([1]NKC!$E$10,H4650,0):'[1]NKC'!$E$5007,0)+H4650)=16,"",MATCH($C$8,OFFSET([1]NKC!$E$10,H4650,0):'[1]NKC'!$E$5007,0)+H4650))</f>
        <v/>
      </c>
    </row>
    <row r="4652" spans="1:8" s="52" customFormat="1" ht="14.25" hidden="1">
      <c r="A4652" s="45" t="str">
        <f ca="1">IF($H4652="","",INDEX([1]NKC!$A$10:$A$5007,$H4652))</f>
        <v/>
      </c>
      <c r="B4652" s="46" t="str">
        <f ca="1">IF($H4652="","",INDEX([1]NKC!$B$10:$B$5007,$H4652))</f>
        <v/>
      </c>
      <c r="C4652" s="47" t="str">
        <f ca="1">IF($H4652="","",INDEX([1]NKC!$C$10:$C$5007,$H4652))</f>
        <v/>
      </c>
      <c r="D4652" s="48" t="str">
        <f ca="1">IF(IF($H4652="","",INDEX([1]NKC!$D$10:$D$5007,$H4652))=$C$8,IF($H4652="","",INDEX([1]NKC!$E$10:$E$5007,$H4652)),IF($H4652="","",INDEX([1]NKC!$D$10:$D$5007,$H4652)))</f>
        <v/>
      </c>
      <c r="E4652" s="49" t="str">
        <f ca="1">IF(IF($H4652="","",INDEX([1]NKC!$E$10:$E$5007,$H4652))=$C$8,"",IF($H4652="","",INDEX([1]NKC!$F$10:$F$5007,$H4652)))</f>
        <v/>
      </c>
      <c r="F4652" s="55" t="str">
        <f ca="1">IF(IF($H4652="","",INDEX([1]NKC!$D$10:$D$5007,$H4652))=$C$8,"",IF($H4652="","",INDEX([1]NKC!$F$10:$F$5007,$H4652)))</f>
        <v/>
      </c>
      <c r="G4652" s="50">
        <f ca="1">IF(SUM(E4652:F4652)=0,0,$G$11+SUM(E$12:$E4652)-SUM(F$12:$F4652))</f>
        <v>0</v>
      </c>
      <c r="H4652" s="51" t="str">
        <f ca="1">IF(IF(TYPE(MATCH($C$8,OFFSET([1]NKC!$D$10,H4651,0):'[1]NKC'!$D$5007,0)+H4651)=16,"",MATCH($C$8,OFFSET([1]NKC!$D$10,H4651,0):'[1]NKC'!$D$5007,0)+H4651)&lt;IF(TYPE(MATCH($C$8,OFFSET([1]NKC!$E$10,H4651,0):'[1]NKC'!$E$5007,0)+H4651)=16,"",MATCH($C$8,OFFSET([1]NKC!$E$10,H4651,0):'[1]NKC'!$E$5007,0)+H4651),IF(TYPE(MATCH($C$8,OFFSET([1]NKC!$D$10,H4651,0):'[1]NKC'!$D$5007,0)+H4651)=16,"",MATCH($C$8,OFFSET([1]NKC!$D$10,H4651,0):'[1]NKC'!$D$5007,0)+H4651),IF(TYPE(MATCH($C$8,OFFSET([1]NKC!$E$10,H4651,0):'[1]NKC'!$E$5007,0)+H4651)=16,"",MATCH($C$8,OFFSET([1]NKC!$E$10,H4651,0):'[1]NKC'!$E$5007,0)+H4651))</f>
        <v/>
      </c>
    </row>
    <row r="4653" spans="1:8" s="52" customFormat="1" ht="14.25" hidden="1">
      <c r="A4653" s="45" t="str">
        <f ca="1">IF($H4653="","",INDEX([1]NKC!$A$10:$A$5007,$H4653))</f>
        <v/>
      </c>
      <c r="B4653" s="46" t="str">
        <f ca="1">IF($H4653="","",INDEX([1]NKC!$B$10:$B$5007,$H4653))</f>
        <v/>
      </c>
      <c r="C4653" s="47" t="str">
        <f ca="1">IF($H4653="","",INDEX([1]NKC!$C$10:$C$5007,$H4653))</f>
        <v/>
      </c>
      <c r="D4653" s="48" t="str">
        <f ca="1">IF(IF($H4653="","",INDEX([1]NKC!$D$10:$D$5007,$H4653))=$C$8,IF($H4653="","",INDEX([1]NKC!$E$10:$E$5007,$H4653)),IF($H4653="","",INDEX([1]NKC!$D$10:$D$5007,$H4653)))</f>
        <v/>
      </c>
      <c r="E4653" s="49" t="str">
        <f ca="1">IF(IF($H4653="","",INDEX([1]NKC!$E$10:$E$5007,$H4653))=$C$8,"",IF($H4653="","",INDEX([1]NKC!$F$10:$F$5007,$H4653)))</f>
        <v/>
      </c>
      <c r="F4653" s="55" t="str">
        <f ca="1">IF(IF($H4653="","",INDEX([1]NKC!$D$10:$D$5007,$H4653))=$C$8,"",IF($H4653="","",INDEX([1]NKC!$F$10:$F$5007,$H4653)))</f>
        <v/>
      </c>
      <c r="G4653" s="50">
        <f ca="1">IF(SUM(E4653:F4653)=0,0,$G$11+SUM(E$12:$E4653)-SUM(F$12:$F4653))</f>
        <v>0</v>
      </c>
      <c r="H4653" s="51" t="str">
        <f ca="1">IF(IF(TYPE(MATCH($C$8,OFFSET([1]NKC!$D$10,H4652,0):'[1]NKC'!$D$5007,0)+H4652)=16,"",MATCH($C$8,OFFSET([1]NKC!$D$10,H4652,0):'[1]NKC'!$D$5007,0)+H4652)&lt;IF(TYPE(MATCH($C$8,OFFSET([1]NKC!$E$10,H4652,0):'[1]NKC'!$E$5007,0)+H4652)=16,"",MATCH($C$8,OFFSET([1]NKC!$E$10,H4652,0):'[1]NKC'!$E$5007,0)+H4652),IF(TYPE(MATCH($C$8,OFFSET([1]NKC!$D$10,H4652,0):'[1]NKC'!$D$5007,0)+H4652)=16,"",MATCH($C$8,OFFSET([1]NKC!$D$10,H4652,0):'[1]NKC'!$D$5007,0)+H4652),IF(TYPE(MATCH($C$8,OFFSET([1]NKC!$E$10,H4652,0):'[1]NKC'!$E$5007,0)+H4652)=16,"",MATCH($C$8,OFFSET([1]NKC!$E$10,H4652,0):'[1]NKC'!$E$5007,0)+H4652))</f>
        <v/>
      </c>
    </row>
    <row r="4654" spans="1:8" s="52" customFormat="1" ht="14.25" hidden="1">
      <c r="A4654" s="45" t="str">
        <f ca="1">IF($H4654="","",INDEX([1]NKC!$A$10:$A$5007,$H4654))</f>
        <v/>
      </c>
      <c r="B4654" s="46" t="str">
        <f ca="1">IF($H4654="","",INDEX([1]NKC!$B$10:$B$5007,$H4654))</f>
        <v/>
      </c>
      <c r="C4654" s="47" t="str">
        <f ca="1">IF($H4654="","",INDEX([1]NKC!$C$10:$C$5007,$H4654))</f>
        <v/>
      </c>
      <c r="D4654" s="48" t="str">
        <f ca="1">IF(IF($H4654="","",INDEX([1]NKC!$D$10:$D$5007,$H4654))=$C$8,IF($H4654="","",INDEX([1]NKC!$E$10:$E$5007,$H4654)),IF($H4654="","",INDEX([1]NKC!$D$10:$D$5007,$H4654)))</f>
        <v/>
      </c>
      <c r="E4654" s="49" t="str">
        <f ca="1">IF(IF($H4654="","",INDEX([1]NKC!$E$10:$E$5007,$H4654))=$C$8,"",IF($H4654="","",INDEX([1]NKC!$F$10:$F$5007,$H4654)))</f>
        <v/>
      </c>
      <c r="F4654" s="55" t="str">
        <f ca="1">IF(IF($H4654="","",INDEX([1]NKC!$D$10:$D$5007,$H4654))=$C$8,"",IF($H4654="","",INDEX([1]NKC!$F$10:$F$5007,$H4654)))</f>
        <v/>
      </c>
      <c r="G4654" s="50">
        <f ca="1">IF(SUM(E4654:F4654)=0,0,$G$11+SUM(E$12:$E4654)-SUM(F$12:$F4654))</f>
        <v>0</v>
      </c>
      <c r="H4654" s="51" t="str">
        <f ca="1">IF(IF(TYPE(MATCH($C$8,OFFSET([1]NKC!$D$10,H4653,0):'[1]NKC'!$D$5007,0)+H4653)=16,"",MATCH($C$8,OFFSET([1]NKC!$D$10,H4653,0):'[1]NKC'!$D$5007,0)+H4653)&lt;IF(TYPE(MATCH($C$8,OFFSET([1]NKC!$E$10,H4653,0):'[1]NKC'!$E$5007,0)+H4653)=16,"",MATCH($C$8,OFFSET([1]NKC!$E$10,H4653,0):'[1]NKC'!$E$5007,0)+H4653),IF(TYPE(MATCH($C$8,OFFSET([1]NKC!$D$10,H4653,0):'[1]NKC'!$D$5007,0)+H4653)=16,"",MATCH($C$8,OFFSET([1]NKC!$D$10,H4653,0):'[1]NKC'!$D$5007,0)+H4653),IF(TYPE(MATCH($C$8,OFFSET([1]NKC!$E$10,H4653,0):'[1]NKC'!$E$5007,0)+H4653)=16,"",MATCH($C$8,OFFSET([1]NKC!$E$10,H4653,0):'[1]NKC'!$E$5007,0)+H4653))</f>
        <v/>
      </c>
    </row>
    <row r="4655" spans="1:8" s="52" customFormat="1" ht="14.25" hidden="1">
      <c r="A4655" s="45" t="str">
        <f ca="1">IF($H4655="","",INDEX([1]NKC!$A$10:$A$5007,$H4655))</f>
        <v/>
      </c>
      <c r="B4655" s="46" t="str">
        <f ca="1">IF($H4655="","",INDEX([1]NKC!$B$10:$B$5007,$H4655))</f>
        <v/>
      </c>
      <c r="C4655" s="47" t="str">
        <f ca="1">IF($H4655="","",INDEX([1]NKC!$C$10:$C$5007,$H4655))</f>
        <v/>
      </c>
      <c r="D4655" s="48" t="str">
        <f ca="1">IF(IF($H4655="","",INDEX([1]NKC!$D$10:$D$5007,$H4655))=$C$8,IF($H4655="","",INDEX([1]NKC!$E$10:$E$5007,$H4655)),IF($H4655="","",INDEX([1]NKC!$D$10:$D$5007,$H4655)))</f>
        <v/>
      </c>
      <c r="E4655" s="49" t="str">
        <f ca="1">IF(IF($H4655="","",INDEX([1]NKC!$E$10:$E$5007,$H4655))=$C$8,"",IF($H4655="","",INDEX([1]NKC!$F$10:$F$5007,$H4655)))</f>
        <v/>
      </c>
      <c r="F4655" s="55" t="str">
        <f ca="1">IF(IF($H4655="","",INDEX([1]NKC!$D$10:$D$5007,$H4655))=$C$8,"",IF($H4655="","",INDEX([1]NKC!$F$10:$F$5007,$H4655)))</f>
        <v/>
      </c>
      <c r="G4655" s="50">
        <f ca="1">IF(SUM(E4655:F4655)=0,0,$G$11+SUM(E$12:$E4655)-SUM(F$12:$F4655))</f>
        <v>0</v>
      </c>
      <c r="H4655" s="51" t="str">
        <f ca="1">IF(IF(TYPE(MATCH($C$8,OFFSET([1]NKC!$D$10,H4654,0):'[1]NKC'!$D$5007,0)+H4654)=16,"",MATCH($C$8,OFFSET([1]NKC!$D$10,H4654,0):'[1]NKC'!$D$5007,0)+H4654)&lt;IF(TYPE(MATCH($C$8,OFFSET([1]NKC!$E$10,H4654,0):'[1]NKC'!$E$5007,0)+H4654)=16,"",MATCH($C$8,OFFSET([1]NKC!$E$10,H4654,0):'[1]NKC'!$E$5007,0)+H4654),IF(TYPE(MATCH($C$8,OFFSET([1]NKC!$D$10,H4654,0):'[1]NKC'!$D$5007,0)+H4654)=16,"",MATCH($C$8,OFFSET([1]NKC!$D$10,H4654,0):'[1]NKC'!$D$5007,0)+H4654),IF(TYPE(MATCH($C$8,OFFSET([1]NKC!$E$10,H4654,0):'[1]NKC'!$E$5007,0)+H4654)=16,"",MATCH($C$8,OFFSET([1]NKC!$E$10,H4654,0):'[1]NKC'!$E$5007,0)+H4654))</f>
        <v/>
      </c>
    </row>
    <row r="4656" spans="1:8" s="52" customFormat="1" ht="14.25" hidden="1">
      <c r="A4656" s="45" t="str">
        <f ca="1">IF($H4656="","",INDEX([1]NKC!$A$10:$A$5007,$H4656))</f>
        <v/>
      </c>
      <c r="B4656" s="46" t="str">
        <f ca="1">IF($H4656="","",INDEX([1]NKC!$B$10:$B$5007,$H4656))</f>
        <v/>
      </c>
      <c r="C4656" s="47" t="str">
        <f ca="1">IF($H4656="","",INDEX([1]NKC!$C$10:$C$5007,$H4656))</f>
        <v/>
      </c>
      <c r="D4656" s="48" t="str">
        <f ca="1">IF(IF($H4656="","",INDEX([1]NKC!$D$10:$D$5007,$H4656))=$C$8,IF($H4656="","",INDEX([1]NKC!$E$10:$E$5007,$H4656)),IF($H4656="","",INDEX([1]NKC!$D$10:$D$5007,$H4656)))</f>
        <v/>
      </c>
      <c r="E4656" s="49" t="str">
        <f ca="1">IF(IF($H4656="","",INDEX([1]NKC!$E$10:$E$5007,$H4656))=$C$8,"",IF($H4656="","",INDEX([1]NKC!$F$10:$F$5007,$H4656)))</f>
        <v/>
      </c>
      <c r="F4656" s="55" t="str">
        <f ca="1">IF(IF($H4656="","",INDEX([1]NKC!$D$10:$D$5007,$H4656))=$C$8,"",IF($H4656="","",INDEX([1]NKC!$F$10:$F$5007,$H4656)))</f>
        <v/>
      </c>
      <c r="G4656" s="50">
        <f ca="1">IF(SUM(E4656:F4656)=0,0,$G$11+SUM(E$12:$E4656)-SUM(F$12:$F4656))</f>
        <v>0</v>
      </c>
      <c r="H4656" s="51" t="str">
        <f ca="1">IF(IF(TYPE(MATCH($C$8,OFFSET([1]NKC!$D$10,H4655,0):'[1]NKC'!$D$5007,0)+H4655)=16,"",MATCH($C$8,OFFSET([1]NKC!$D$10,H4655,0):'[1]NKC'!$D$5007,0)+H4655)&lt;IF(TYPE(MATCH($C$8,OFFSET([1]NKC!$E$10,H4655,0):'[1]NKC'!$E$5007,0)+H4655)=16,"",MATCH($C$8,OFFSET([1]NKC!$E$10,H4655,0):'[1]NKC'!$E$5007,0)+H4655),IF(TYPE(MATCH($C$8,OFFSET([1]NKC!$D$10,H4655,0):'[1]NKC'!$D$5007,0)+H4655)=16,"",MATCH($C$8,OFFSET([1]NKC!$D$10,H4655,0):'[1]NKC'!$D$5007,0)+H4655),IF(TYPE(MATCH($C$8,OFFSET([1]NKC!$E$10,H4655,0):'[1]NKC'!$E$5007,0)+H4655)=16,"",MATCH($C$8,OFFSET([1]NKC!$E$10,H4655,0):'[1]NKC'!$E$5007,0)+H4655))</f>
        <v/>
      </c>
    </row>
    <row r="4657" spans="1:8" s="52" customFormat="1" ht="14.25" hidden="1">
      <c r="A4657" s="45" t="str">
        <f ca="1">IF($H4657="","",INDEX([1]NKC!$A$10:$A$5007,$H4657))</f>
        <v/>
      </c>
      <c r="B4657" s="46" t="str">
        <f ca="1">IF($H4657="","",INDEX([1]NKC!$B$10:$B$5007,$H4657))</f>
        <v/>
      </c>
      <c r="C4657" s="47" t="str">
        <f ca="1">IF($H4657="","",INDEX([1]NKC!$C$10:$C$5007,$H4657))</f>
        <v/>
      </c>
      <c r="D4657" s="48" t="str">
        <f ca="1">IF(IF($H4657="","",INDEX([1]NKC!$D$10:$D$5007,$H4657))=$C$8,IF($H4657="","",INDEX([1]NKC!$E$10:$E$5007,$H4657)),IF($H4657="","",INDEX([1]NKC!$D$10:$D$5007,$H4657)))</f>
        <v/>
      </c>
      <c r="E4657" s="49" t="str">
        <f ca="1">IF(IF($H4657="","",INDEX([1]NKC!$E$10:$E$5007,$H4657))=$C$8,"",IF($H4657="","",INDEX([1]NKC!$F$10:$F$5007,$H4657)))</f>
        <v/>
      </c>
      <c r="F4657" s="55" t="str">
        <f ca="1">IF(IF($H4657="","",INDEX([1]NKC!$D$10:$D$5007,$H4657))=$C$8,"",IF($H4657="","",INDEX([1]NKC!$F$10:$F$5007,$H4657)))</f>
        <v/>
      </c>
      <c r="G4657" s="50">
        <f ca="1">IF(SUM(E4657:F4657)=0,0,$G$11+SUM(E$12:$E4657)-SUM(F$12:$F4657))</f>
        <v>0</v>
      </c>
      <c r="H4657" s="51" t="str">
        <f ca="1">IF(IF(TYPE(MATCH($C$8,OFFSET([1]NKC!$D$10,H4656,0):'[1]NKC'!$D$5007,0)+H4656)=16,"",MATCH($C$8,OFFSET([1]NKC!$D$10,H4656,0):'[1]NKC'!$D$5007,0)+H4656)&lt;IF(TYPE(MATCH($C$8,OFFSET([1]NKC!$E$10,H4656,0):'[1]NKC'!$E$5007,0)+H4656)=16,"",MATCH($C$8,OFFSET([1]NKC!$E$10,H4656,0):'[1]NKC'!$E$5007,0)+H4656),IF(TYPE(MATCH($C$8,OFFSET([1]NKC!$D$10,H4656,0):'[1]NKC'!$D$5007,0)+H4656)=16,"",MATCH($C$8,OFFSET([1]NKC!$D$10,H4656,0):'[1]NKC'!$D$5007,0)+H4656),IF(TYPE(MATCH($C$8,OFFSET([1]NKC!$E$10,H4656,0):'[1]NKC'!$E$5007,0)+H4656)=16,"",MATCH($C$8,OFFSET([1]NKC!$E$10,H4656,0):'[1]NKC'!$E$5007,0)+H4656))</f>
        <v/>
      </c>
    </row>
    <row r="4658" spans="1:8" s="52" customFormat="1" ht="14.25" hidden="1">
      <c r="A4658" s="45" t="str">
        <f ca="1">IF($H4658="","",INDEX([1]NKC!$A$10:$A$5007,$H4658))</f>
        <v/>
      </c>
      <c r="B4658" s="46" t="str">
        <f ca="1">IF($H4658="","",INDEX([1]NKC!$B$10:$B$5007,$H4658))</f>
        <v/>
      </c>
      <c r="C4658" s="47" t="str">
        <f ca="1">IF($H4658="","",INDEX([1]NKC!$C$10:$C$5007,$H4658))</f>
        <v/>
      </c>
      <c r="D4658" s="48" t="str">
        <f ca="1">IF(IF($H4658="","",INDEX([1]NKC!$D$10:$D$5007,$H4658))=$C$8,IF($H4658="","",INDEX([1]NKC!$E$10:$E$5007,$H4658)),IF($H4658="","",INDEX([1]NKC!$D$10:$D$5007,$H4658)))</f>
        <v/>
      </c>
      <c r="E4658" s="49" t="str">
        <f ca="1">IF(IF($H4658="","",INDEX([1]NKC!$E$10:$E$5007,$H4658))=$C$8,"",IF($H4658="","",INDEX([1]NKC!$F$10:$F$5007,$H4658)))</f>
        <v/>
      </c>
      <c r="F4658" s="55" t="str">
        <f ca="1">IF(IF($H4658="","",INDEX([1]NKC!$D$10:$D$5007,$H4658))=$C$8,"",IF($H4658="","",INDEX([1]NKC!$F$10:$F$5007,$H4658)))</f>
        <v/>
      </c>
      <c r="G4658" s="50">
        <f ca="1">IF(SUM(E4658:F4658)=0,0,$G$11+SUM(E$12:$E4658)-SUM(F$12:$F4658))</f>
        <v>0</v>
      </c>
      <c r="H4658" s="51" t="str">
        <f ca="1">IF(IF(TYPE(MATCH($C$8,OFFSET([1]NKC!$D$10,H4657,0):'[1]NKC'!$D$5007,0)+H4657)=16,"",MATCH($C$8,OFFSET([1]NKC!$D$10,H4657,0):'[1]NKC'!$D$5007,0)+H4657)&lt;IF(TYPE(MATCH($C$8,OFFSET([1]NKC!$E$10,H4657,0):'[1]NKC'!$E$5007,0)+H4657)=16,"",MATCH($C$8,OFFSET([1]NKC!$E$10,H4657,0):'[1]NKC'!$E$5007,0)+H4657),IF(TYPE(MATCH($C$8,OFFSET([1]NKC!$D$10,H4657,0):'[1]NKC'!$D$5007,0)+H4657)=16,"",MATCH($C$8,OFFSET([1]NKC!$D$10,H4657,0):'[1]NKC'!$D$5007,0)+H4657),IF(TYPE(MATCH($C$8,OFFSET([1]NKC!$E$10,H4657,0):'[1]NKC'!$E$5007,0)+H4657)=16,"",MATCH($C$8,OFFSET([1]NKC!$E$10,H4657,0):'[1]NKC'!$E$5007,0)+H4657))</f>
        <v/>
      </c>
    </row>
    <row r="4659" spans="1:8" s="52" customFormat="1" ht="14.25" hidden="1">
      <c r="A4659" s="45" t="str">
        <f ca="1">IF($H4659="","",INDEX([1]NKC!$A$10:$A$5007,$H4659))</f>
        <v/>
      </c>
      <c r="B4659" s="46" t="str">
        <f ca="1">IF($H4659="","",INDEX([1]NKC!$B$10:$B$5007,$H4659))</f>
        <v/>
      </c>
      <c r="C4659" s="47" t="str">
        <f ca="1">IF($H4659="","",INDEX([1]NKC!$C$10:$C$5007,$H4659))</f>
        <v/>
      </c>
      <c r="D4659" s="48" t="str">
        <f ca="1">IF(IF($H4659="","",INDEX([1]NKC!$D$10:$D$5007,$H4659))=$C$8,IF($H4659="","",INDEX([1]NKC!$E$10:$E$5007,$H4659)),IF($H4659="","",INDEX([1]NKC!$D$10:$D$5007,$H4659)))</f>
        <v/>
      </c>
      <c r="E4659" s="49" t="str">
        <f ca="1">IF(IF($H4659="","",INDEX([1]NKC!$E$10:$E$5007,$H4659))=$C$8,"",IF($H4659="","",INDEX([1]NKC!$F$10:$F$5007,$H4659)))</f>
        <v/>
      </c>
      <c r="F4659" s="55" t="str">
        <f ca="1">IF(IF($H4659="","",INDEX([1]NKC!$D$10:$D$5007,$H4659))=$C$8,"",IF($H4659="","",INDEX([1]NKC!$F$10:$F$5007,$H4659)))</f>
        <v/>
      </c>
      <c r="G4659" s="50">
        <f ca="1">IF(SUM(E4659:F4659)=0,0,$G$11+SUM(E$12:$E4659)-SUM(F$12:$F4659))</f>
        <v>0</v>
      </c>
      <c r="H4659" s="51" t="str">
        <f ca="1">IF(IF(TYPE(MATCH($C$8,OFFSET([1]NKC!$D$10,H4658,0):'[1]NKC'!$D$5007,0)+H4658)=16,"",MATCH($C$8,OFFSET([1]NKC!$D$10,H4658,0):'[1]NKC'!$D$5007,0)+H4658)&lt;IF(TYPE(MATCH($C$8,OFFSET([1]NKC!$E$10,H4658,0):'[1]NKC'!$E$5007,0)+H4658)=16,"",MATCH($C$8,OFFSET([1]NKC!$E$10,H4658,0):'[1]NKC'!$E$5007,0)+H4658),IF(TYPE(MATCH($C$8,OFFSET([1]NKC!$D$10,H4658,0):'[1]NKC'!$D$5007,0)+H4658)=16,"",MATCH($C$8,OFFSET([1]NKC!$D$10,H4658,0):'[1]NKC'!$D$5007,0)+H4658),IF(TYPE(MATCH($C$8,OFFSET([1]NKC!$E$10,H4658,0):'[1]NKC'!$E$5007,0)+H4658)=16,"",MATCH($C$8,OFFSET([1]NKC!$E$10,H4658,0):'[1]NKC'!$E$5007,0)+H4658))</f>
        <v/>
      </c>
    </row>
    <row r="4660" spans="1:8" s="52" customFormat="1" ht="14.25" hidden="1">
      <c r="A4660" s="45" t="str">
        <f ca="1">IF($H4660="","",INDEX([1]NKC!$A$10:$A$5007,$H4660))</f>
        <v/>
      </c>
      <c r="B4660" s="46" t="str">
        <f ca="1">IF($H4660="","",INDEX([1]NKC!$B$10:$B$5007,$H4660))</f>
        <v/>
      </c>
      <c r="C4660" s="47" t="str">
        <f ca="1">IF($H4660="","",INDEX([1]NKC!$C$10:$C$5007,$H4660))</f>
        <v/>
      </c>
      <c r="D4660" s="48" t="str">
        <f ca="1">IF(IF($H4660="","",INDEX([1]NKC!$D$10:$D$5007,$H4660))=$C$8,IF($H4660="","",INDEX([1]NKC!$E$10:$E$5007,$H4660)),IF($H4660="","",INDEX([1]NKC!$D$10:$D$5007,$H4660)))</f>
        <v/>
      </c>
      <c r="E4660" s="49" t="str">
        <f ca="1">IF(IF($H4660="","",INDEX([1]NKC!$E$10:$E$5007,$H4660))=$C$8,"",IF($H4660="","",INDEX([1]NKC!$F$10:$F$5007,$H4660)))</f>
        <v/>
      </c>
      <c r="F4660" s="55" t="str">
        <f ca="1">IF(IF($H4660="","",INDEX([1]NKC!$D$10:$D$5007,$H4660))=$C$8,"",IF($H4660="","",INDEX([1]NKC!$F$10:$F$5007,$H4660)))</f>
        <v/>
      </c>
      <c r="G4660" s="50">
        <f ca="1">IF(SUM(E4660:F4660)=0,0,$G$11+SUM(E$12:$E4660)-SUM(F$12:$F4660))</f>
        <v>0</v>
      </c>
      <c r="H4660" s="51" t="str">
        <f ca="1">IF(IF(TYPE(MATCH($C$8,OFFSET([1]NKC!$D$10,H4659,0):'[1]NKC'!$D$5007,0)+H4659)=16,"",MATCH($C$8,OFFSET([1]NKC!$D$10,H4659,0):'[1]NKC'!$D$5007,0)+H4659)&lt;IF(TYPE(MATCH($C$8,OFFSET([1]NKC!$E$10,H4659,0):'[1]NKC'!$E$5007,0)+H4659)=16,"",MATCH($C$8,OFFSET([1]NKC!$E$10,H4659,0):'[1]NKC'!$E$5007,0)+H4659),IF(TYPE(MATCH($C$8,OFFSET([1]NKC!$D$10,H4659,0):'[1]NKC'!$D$5007,0)+H4659)=16,"",MATCH($C$8,OFFSET([1]NKC!$D$10,H4659,0):'[1]NKC'!$D$5007,0)+H4659),IF(TYPE(MATCH($C$8,OFFSET([1]NKC!$E$10,H4659,0):'[1]NKC'!$E$5007,0)+H4659)=16,"",MATCH($C$8,OFFSET([1]NKC!$E$10,H4659,0):'[1]NKC'!$E$5007,0)+H4659))</f>
        <v/>
      </c>
    </row>
    <row r="4661" spans="1:8" s="52" customFormat="1" ht="14.25" hidden="1">
      <c r="A4661" s="45" t="str">
        <f ca="1">IF($H4661="","",INDEX([1]NKC!$A$10:$A$5007,$H4661))</f>
        <v/>
      </c>
      <c r="B4661" s="46" t="str">
        <f ca="1">IF($H4661="","",INDEX([1]NKC!$B$10:$B$5007,$H4661))</f>
        <v/>
      </c>
      <c r="C4661" s="47" t="str">
        <f ca="1">IF($H4661="","",INDEX([1]NKC!$C$10:$C$5007,$H4661))</f>
        <v/>
      </c>
      <c r="D4661" s="48" t="str">
        <f ca="1">IF(IF($H4661="","",INDEX([1]NKC!$D$10:$D$5007,$H4661))=$C$8,IF($H4661="","",INDEX([1]NKC!$E$10:$E$5007,$H4661)),IF($H4661="","",INDEX([1]NKC!$D$10:$D$5007,$H4661)))</f>
        <v/>
      </c>
      <c r="E4661" s="49" t="str">
        <f ca="1">IF(IF($H4661="","",INDEX([1]NKC!$E$10:$E$5007,$H4661))=$C$8,"",IF($H4661="","",INDEX([1]NKC!$F$10:$F$5007,$H4661)))</f>
        <v/>
      </c>
      <c r="F4661" s="55" t="str">
        <f ca="1">IF(IF($H4661="","",INDEX([1]NKC!$D$10:$D$5007,$H4661))=$C$8,"",IF($H4661="","",INDEX([1]NKC!$F$10:$F$5007,$H4661)))</f>
        <v/>
      </c>
      <c r="G4661" s="50">
        <f ca="1">IF(SUM(E4661:F4661)=0,0,$G$11+SUM(E$12:$E4661)-SUM(F$12:$F4661))</f>
        <v>0</v>
      </c>
      <c r="H4661" s="51" t="str">
        <f ca="1">IF(IF(TYPE(MATCH($C$8,OFFSET([1]NKC!$D$10,H4660,0):'[1]NKC'!$D$5007,0)+H4660)=16,"",MATCH($C$8,OFFSET([1]NKC!$D$10,H4660,0):'[1]NKC'!$D$5007,0)+H4660)&lt;IF(TYPE(MATCH($C$8,OFFSET([1]NKC!$E$10,H4660,0):'[1]NKC'!$E$5007,0)+H4660)=16,"",MATCH($C$8,OFFSET([1]NKC!$E$10,H4660,0):'[1]NKC'!$E$5007,0)+H4660),IF(TYPE(MATCH($C$8,OFFSET([1]NKC!$D$10,H4660,0):'[1]NKC'!$D$5007,0)+H4660)=16,"",MATCH($C$8,OFFSET([1]NKC!$D$10,H4660,0):'[1]NKC'!$D$5007,0)+H4660),IF(TYPE(MATCH($C$8,OFFSET([1]NKC!$E$10,H4660,0):'[1]NKC'!$E$5007,0)+H4660)=16,"",MATCH($C$8,OFFSET([1]NKC!$E$10,H4660,0):'[1]NKC'!$E$5007,0)+H4660))</f>
        <v/>
      </c>
    </row>
    <row r="4662" spans="1:8" s="52" customFormat="1" ht="14.25" hidden="1">
      <c r="A4662" s="45" t="str">
        <f ca="1">IF($H4662="","",INDEX([1]NKC!$A$10:$A$5007,$H4662))</f>
        <v/>
      </c>
      <c r="B4662" s="46" t="str">
        <f ca="1">IF($H4662="","",INDEX([1]NKC!$B$10:$B$5007,$H4662))</f>
        <v/>
      </c>
      <c r="C4662" s="47" t="str">
        <f ca="1">IF($H4662="","",INDEX([1]NKC!$C$10:$C$5007,$H4662))</f>
        <v/>
      </c>
      <c r="D4662" s="48" t="str">
        <f ca="1">IF(IF($H4662="","",INDEX([1]NKC!$D$10:$D$5007,$H4662))=$C$8,IF($H4662="","",INDEX([1]NKC!$E$10:$E$5007,$H4662)),IF($H4662="","",INDEX([1]NKC!$D$10:$D$5007,$H4662)))</f>
        <v/>
      </c>
      <c r="E4662" s="49" t="str">
        <f ca="1">IF(IF($H4662="","",INDEX([1]NKC!$E$10:$E$5007,$H4662))=$C$8,"",IF($H4662="","",INDEX([1]NKC!$F$10:$F$5007,$H4662)))</f>
        <v/>
      </c>
      <c r="F4662" s="55" t="str">
        <f ca="1">IF(IF($H4662="","",INDEX([1]NKC!$D$10:$D$5007,$H4662))=$C$8,"",IF($H4662="","",INDEX([1]NKC!$F$10:$F$5007,$H4662)))</f>
        <v/>
      </c>
      <c r="G4662" s="50">
        <f ca="1">IF(SUM(E4662:F4662)=0,0,$G$11+SUM(E$12:$E4662)-SUM(F$12:$F4662))</f>
        <v>0</v>
      </c>
      <c r="H4662" s="51" t="str">
        <f ca="1">IF(IF(TYPE(MATCH($C$8,OFFSET([1]NKC!$D$10,H4661,0):'[1]NKC'!$D$5007,0)+H4661)=16,"",MATCH($C$8,OFFSET([1]NKC!$D$10,H4661,0):'[1]NKC'!$D$5007,0)+H4661)&lt;IF(TYPE(MATCH($C$8,OFFSET([1]NKC!$E$10,H4661,0):'[1]NKC'!$E$5007,0)+H4661)=16,"",MATCH($C$8,OFFSET([1]NKC!$E$10,H4661,0):'[1]NKC'!$E$5007,0)+H4661),IF(TYPE(MATCH($C$8,OFFSET([1]NKC!$D$10,H4661,0):'[1]NKC'!$D$5007,0)+H4661)=16,"",MATCH($C$8,OFFSET([1]NKC!$D$10,H4661,0):'[1]NKC'!$D$5007,0)+H4661),IF(TYPE(MATCH($C$8,OFFSET([1]NKC!$E$10,H4661,0):'[1]NKC'!$E$5007,0)+H4661)=16,"",MATCH($C$8,OFFSET([1]NKC!$E$10,H4661,0):'[1]NKC'!$E$5007,0)+H4661))</f>
        <v/>
      </c>
    </row>
    <row r="4663" spans="1:8" s="52" customFormat="1" ht="14.25" hidden="1">
      <c r="A4663" s="45" t="str">
        <f ca="1">IF($H4663="","",INDEX([1]NKC!$A$10:$A$5007,$H4663))</f>
        <v/>
      </c>
      <c r="B4663" s="46" t="str">
        <f ca="1">IF($H4663="","",INDEX([1]NKC!$B$10:$B$5007,$H4663))</f>
        <v/>
      </c>
      <c r="C4663" s="47" t="str">
        <f ca="1">IF($H4663="","",INDEX([1]NKC!$C$10:$C$5007,$H4663))</f>
        <v/>
      </c>
      <c r="D4663" s="48" t="str">
        <f ca="1">IF(IF($H4663="","",INDEX([1]NKC!$D$10:$D$5007,$H4663))=$C$8,IF($H4663="","",INDEX([1]NKC!$E$10:$E$5007,$H4663)),IF($H4663="","",INDEX([1]NKC!$D$10:$D$5007,$H4663)))</f>
        <v/>
      </c>
      <c r="E4663" s="49" t="str">
        <f ca="1">IF(IF($H4663="","",INDEX([1]NKC!$E$10:$E$5007,$H4663))=$C$8,"",IF($H4663="","",INDEX([1]NKC!$F$10:$F$5007,$H4663)))</f>
        <v/>
      </c>
      <c r="F4663" s="55" t="str">
        <f ca="1">IF(IF($H4663="","",INDEX([1]NKC!$D$10:$D$5007,$H4663))=$C$8,"",IF($H4663="","",INDEX([1]NKC!$F$10:$F$5007,$H4663)))</f>
        <v/>
      </c>
      <c r="G4663" s="50">
        <f ca="1">IF(SUM(E4663:F4663)=0,0,$G$11+SUM(E$12:$E4663)-SUM(F$12:$F4663))</f>
        <v>0</v>
      </c>
      <c r="H4663" s="51" t="str">
        <f ca="1">IF(IF(TYPE(MATCH($C$8,OFFSET([1]NKC!$D$10,H4662,0):'[1]NKC'!$D$5007,0)+H4662)=16,"",MATCH($C$8,OFFSET([1]NKC!$D$10,H4662,0):'[1]NKC'!$D$5007,0)+H4662)&lt;IF(TYPE(MATCH($C$8,OFFSET([1]NKC!$E$10,H4662,0):'[1]NKC'!$E$5007,0)+H4662)=16,"",MATCH($C$8,OFFSET([1]NKC!$E$10,H4662,0):'[1]NKC'!$E$5007,0)+H4662),IF(TYPE(MATCH($C$8,OFFSET([1]NKC!$D$10,H4662,0):'[1]NKC'!$D$5007,0)+H4662)=16,"",MATCH($C$8,OFFSET([1]NKC!$D$10,H4662,0):'[1]NKC'!$D$5007,0)+H4662),IF(TYPE(MATCH($C$8,OFFSET([1]NKC!$E$10,H4662,0):'[1]NKC'!$E$5007,0)+H4662)=16,"",MATCH($C$8,OFFSET([1]NKC!$E$10,H4662,0):'[1]NKC'!$E$5007,0)+H4662))</f>
        <v/>
      </c>
    </row>
    <row r="4664" spans="1:8" s="52" customFormat="1" ht="14.25" hidden="1">
      <c r="A4664" s="45" t="str">
        <f ca="1">IF($H4664="","",INDEX([1]NKC!$A$10:$A$5007,$H4664))</f>
        <v/>
      </c>
      <c r="B4664" s="46" t="str">
        <f ca="1">IF($H4664="","",INDEX([1]NKC!$B$10:$B$5007,$H4664))</f>
        <v/>
      </c>
      <c r="C4664" s="47" t="str">
        <f ca="1">IF($H4664="","",INDEX([1]NKC!$C$10:$C$5007,$H4664))</f>
        <v/>
      </c>
      <c r="D4664" s="48" t="str">
        <f ca="1">IF(IF($H4664="","",INDEX([1]NKC!$D$10:$D$5007,$H4664))=$C$8,IF($H4664="","",INDEX([1]NKC!$E$10:$E$5007,$H4664)),IF($H4664="","",INDEX([1]NKC!$D$10:$D$5007,$H4664)))</f>
        <v/>
      </c>
      <c r="E4664" s="49" t="str">
        <f ca="1">IF(IF($H4664="","",INDEX([1]NKC!$E$10:$E$5007,$H4664))=$C$8,"",IF($H4664="","",INDEX([1]NKC!$F$10:$F$5007,$H4664)))</f>
        <v/>
      </c>
      <c r="F4664" s="55" t="str">
        <f ca="1">IF(IF($H4664="","",INDEX([1]NKC!$D$10:$D$5007,$H4664))=$C$8,"",IF($H4664="","",INDEX([1]NKC!$F$10:$F$5007,$H4664)))</f>
        <v/>
      </c>
      <c r="G4664" s="50">
        <f ca="1">IF(SUM(E4664:F4664)=0,0,$G$11+SUM(E$12:$E4664)-SUM(F$12:$F4664))</f>
        <v>0</v>
      </c>
      <c r="H4664" s="51" t="str">
        <f ca="1">IF(IF(TYPE(MATCH($C$8,OFFSET([1]NKC!$D$10,H4663,0):'[1]NKC'!$D$5007,0)+H4663)=16,"",MATCH($C$8,OFFSET([1]NKC!$D$10,H4663,0):'[1]NKC'!$D$5007,0)+H4663)&lt;IF(TYPE(MATCH($C$8,OFFSET([1]NKC!$E$10,H4663,0):'[1]NKC'!$E$5007,0)+H4663)=16,"",MATCH($C$8,OFFSET([1]NKC!$E$10,H4663,0):'[1]NKC'!$E$5007,0)+H4663),IF(TYPE(MATCH($C$8,OFFSET([1]NKC!$D$10,H4663,0):'[1]NKC'!$D$5007,0)+H4663)=16,"",MATCH($C$8,OFFSET([1]NKC!$D$10,H4663,0):'[1]NKC'!$D$5007,0)+H4663),IF(TYPE(MATCH($C$8,OFFSET([1]NKC!$E$10,H4663,0):'[1]NKC'!$E$5007,0)+H4663)=16,"",MATCH($C$8,OFFSET([1]NKC!$E$10,H4663,0):'[1]NKC'!$E$5007,0)+H4663))</f>
        <v/>
      </c>
    </row>
    <row r="4665" spans="1:8" s="52" customFormat="1" ht="14.25" hidden="1">
      <c r="A4665" s="45" t="str">
        <f ca="1">IF($H4665="","",INDEX([1]NKC!$A$10:$A$5007,$H4665))</f>
        <v/>
      </c>
      <c r="B4665" s="46" t="str">
        <f ca="1">IF($H4665="","",INDEX([1]NKC!$B$10:$B$5007,$H4665))</f>
        <v/>
      </c>
      <c r="C4665" s="47" t="str">
        <f ca="1">IF($H4665="","",INDEX([1]NKC!$C$10:$C$5007,$H4665))</f>
        <v/>
      </c>
      <c r="D4665" s="48" t="str">
        <f ca="1">IF(IF($H4665="","",INDEX([1]NKC!$D$10:$D$5007,$H4665))=$C$8,IF($H4665="","",INDEX([1]NKC!$E$10:$E$5007,$H4665)),IF($H4665="","",INDEX([1]NKC!$D$10:$D$5007,$H4665)))</f>
        <v/>
      </c>
      <c r="E4665" s="49" t="str">
        <f ca="1">IF(IF($H4665="","",INDEX([1]NKC!$E$10:$E$5007,$H4665))=$C$8,"",IF($H4665="","",INDEX([1]NKC!$F$10:$F$5007,$H4665)))</f>
        <v/>
      </c>
      <c r="F4665" s="55" t="str">
        <f ca="1">IF(IF($H4665="","",INDEX([1]NKC!$D$10:$D$5007,$H4665))=$C$8,"",IF($H4665="","",INDEX([1]NKC!$F$10:$F$5007,$H4665)))</f>
        <v/>
      </c>
      <c r="G4665" s="50">
        <f ca="1">IF(SUM(E4665:F4665)=0,0,$G$11+SUM(E$12:$E4665)-SUM(F$12:$F4665))</f>
        <v>0</v>
      </c>
      <c r="H4665" s="51" t="str">
        <f ca="1">IF(IF(TYPE(MATCH($C$8,OFFSET([1]NKC!$D$10,H4664,0):'[1]NKC'!$D$5007,0)+H4664)=16,"",MATCH($C$8,OFFSET([1]NKC!$D$10,H4664,0):'[1]NKC'!$D$5007,0)+H4664)&lt;IF(TYPE(MATCH($C$8,OFFSET([1]NKC!$E$10,H4664,0):'[1]NKC'!$E$5007,0)+H4664)=16,"",MATCH($C$8,OFFSET([1]NKC!$E$10,H4664,0):'[1]NKC'!$E$5007,0)+H4664),IF(TYPE(MATCH($C$8,OFFSET([1]NKC!$D$10,H4664,0):'[1]NKC'!$D$5007,0)+H4664)=16,"",MATCH($C$8,OFFSET([1]NKC!$D$10,H4664,0):'[1]NKC'!$D$5007,0)+H4664),IF(TYPE(MATCH($C$8,OFFSET([1]NKC!$E$10,H4664,0):'[1]NKC'!$E$5007,0)+H4664)=16,"",MATCH($C$8,OFFSET([1]NKC!$E$10,H4664,0):'[1]NKC'!$E$5007,0)+H4664))</f>
        <v/>
      </c>
    </row>
    <row r="4666" spans="1:8" s="52" customFormat="1" ht="14.25" hidden="1">
      <c r="A4666" s="45" t="str">
        <f ca="1">IF($H4666="","",INDEX([1]NKC!$A$10:$A$5007,$H4666))</f>
        <v/>
      </c>
      <c r="B4666" s="46" t="str">
        <f ca="1">IF($H4666="","",INDEX([1]NKC!$B$10:$B$5007,$H4666))</f>
        <v/>
      </c>
      <c r="C4666" s="47" t="str">
        <f ca="1">IF($H4666="","",INDEX([1]NKC!$C$10:$C$5007,$H4666))</f>
        <v/>
      </c>
      <c r="D4666" s="48" t="str">
        <f ca="1">IF(IF($H4666="","",INDEX([1]NKC!$D$10:$D$5007,$H4666))=$C$8,IF($H4666="","",INDEX([1]NKC!$E$10:$E$5007,$H4666)),IF($H4666="","",INDEX([1]NKC!$D$10:$D$5007,$H4666)))</f>
        <v/>
      </c>
      <c r="E4666" s="49" t="str">
        <f ca="1">IF(IF($H4666="","",INDEX([1]NKC!$E$10:$E$5007,$H4666))=$C$8,"",IF($H4666="","",INDEX([1]NKC!$F$10:$F$5007,$H4666)))</f>
        <v/>
      </c>
      <c r="F4666" s="55" t="str">
        <f ca="1">IF(IF($H4666="","",INDEX([1]NKC!$D$10:$D$5007,$H4666))=$C$8,"",IF($H4666="","",INDEX([1]NKC!$F$10:$F$5007,$H4666)))</f>
        <v/>
      </c>
      <c r="G4666" s="50">
        <f ca="1">IF(SUM(E4666:F4666)=0,0,$G$11+SUM(E$12:$E4666)-SUM(F$12:$F4666))</f>
        <v>0</v>
      </c>
      <c r="H4666" s="51" t="str">
        <f ca="1">IF(IF(TYPE(MATCH($C$8,OFFSET([1]NKC!$D$10,H4665,0):'[1]NKC'!$D$5007,0)+H4665)=16,"",MATCH($C$8,OFFSET([1]NKC!$D$10,H4665,0):'[1]NKC'!$D$5007,0)+H4665)&lt;IF(TYPE(MATCH($C$8,OFFSET([1]NKC!$E$10,H4665,0):'[1]NKC'!$E$5007,0)+H4665)=16,"",MATCH($C$8,OFFSET([1]NKC!$E$10,H4665,0):'[1]NKC'!$E$5007,0)+H4665),IF(TYPE(MATCH($C$8,OFFSET([1]NKC!$D$10,H4665,0):'[1]NKC'!$D$5007,0)+H4665)=16,"",MATCH($C$8,OFFSET([1]NKC!$D$10,H4665,0):'[1]NKC'!$D$5007,0)+H4665),IF(TYPE(MATCH($C$8,OFFSET([1]NKC!$E$10,H4665,0):'[1]NKC'!$E$5007,0)+H4665)=16,"",MATCH($C$8,OFFSET([1]NKC!$E$10,H4665,0):'[1]NKC'!$E$5007,0)+H4665))</f>
        <v/>
      </c>
    </row>
    <row r="4667" spans="1:8" s="52" customFormat="1" ht="14.25" hidden="1">
      <c r="A4667" s="45" t="str">
        <f ca="1">IF($H4667="","",INDEX([1]NKC!$A$10:$A$5007,$H4667))</f>
        <v/>
      </c>
      <c r="B4667" s="46" t="str">
        <f ca="1">IF($H4667="","",INDEX([1]NKC!$B$10:$B$5007,$H4667))</f>
        <v/>
      </c>
      <c r="C4667" s="47" t="str">
        <f ca="1">IF($H4667="","",INDEX([1]NKC!$C$10:$C$5007,$H4667))</f>
        <v/>
      </c>
      <c r="D4667" s="48" t="str">
        <f ca="1">IF(IF($H4667="","",INDEX([1]NKC!$D$10:$D$5007,$H4667))=$C$8,IF($H4667="","",INDEX([1]NKC!$E$10:$E$5007,$H4667)),IF($H4667="","",INDEX([1]NKC!$D$10:$D$5007,$H4667)))</f>
        <v/>
      </c>
      <c r="E4667" s="49" t="str">
        <f ca="1">IF(IF($H4667="","",INDEX([1]NKC!$E$10:$E$5007,$H4667))=$C$8,"",IF($H4667="","",INDEX([1]NKC!$F$10:$F$5007,$H4667)))</f>
        <v/>
      </c>
      <c r="F4667" s="55" t="str">
        <f ca="1">IF(IF($H4667="","",INDEX([1]NKC!$D$10:$D$5007,$H4667))=$C$8,"",IF($H4667="","",INDEX([1]NKC!$F$10:$F$5007,$H4667)))</f>
        <v/>
      </c>
      <c r="G4667" s="50">
        <f ca="1">IF(SUM(E4667:F4667)=0,0,$G$11+SUM(E$12:$E4667)-SUM(F$12:$F4667))</f>
        <v>0</v>
      </c>
      <c r="H4667" s="51" t="str">
        <f ca="1">IF(IF(TYPE(MATCH($C$8,OFFSET([1]NKC!$D$10,H4666,0):'[1]NKC'!$D$5007,0)+H4666)=16,"",MATCH($C$8,OFFSET([1]NKC!$D$10,H4666,0):'[1]NKC'!$D$5007,0)+H4666)&lt;IF(TYPE(MATCH($C$8,OFFSET([1]NKC!$E$10,H4666,0):'[1]NKC'!$E$5007,0)+H4666)=16,"",MATCH($C$8,OFFSET([1]NKC!$E$10,H4666,0):'[1]NKC'!$E$5007,0)+H4666),IF(TYPE(MATCH($C$8,OFFSET([1]NKC!$D$10,H4666,0):'[1]NKC'!$D$5007,0)+H4666)=16,"",MATCH($C$8,OFFSET([1]NKC!$D$10,H4666,0):'[1]NKC'!$D$5007,0)+H4666),IF(TYPE(MATCH($C$8,OFFSET([1]NKC!$E$10,H4666,0):'[1]NKC'!$E$5007,0)+H4666)=16,"",MATCH($C$8,OFFSET([1]NKC!$E$10,H4666,0):'[1]NKC'!$E$5007,0)+H4666))</f>
        <v/>
      </c>
    </row>
    <row r="4668" spans="1:8" s="52" customFormat="1" ht="14.25" hidden="1">
      <c r="A4668" s="45" t="str">
        <f ca="1">IF($H4668="","",INDEX([1]NKC!$A$10:$A$5007,$H4668))</f>
        <v/>
      </c>
      <c r="B4668" s="46" t="str">
        <f ca="1">IF($H4668="","",INDEX([1]NKC!$B$10:$B$5007,$H4668))</f>
        <v/>
      </c>
      <c r="C4668" s="47" t="str">
        <f ca="1">IF($H4668="","",INDEX([1]NKC!$C$10:$C$5007,$H4668))</f>
        <v/>
      </c>
      <c r="D4668" s="48" t="str">
        <f ca="1">IF(IF($H4668="","",INDEX([1]NKC!$D$10:$D$5007,$H4668))=$C$8,IF($H4668="","",INDEX([1]NKC!$E$10:$E$5007,$H4668)),IF($H4668="","",INDEX([1]NKC!$D$10:$D$5007,$H4668)))</f>
        <v/>
      </c>
      <c r="E4668" s="49" t="str">
        <f ca="1">IF(IF($H4668="","",INDEX([1]NKC!$E$10:$E$5007,$H4668))=$C$8,"",IF($H4668="","",INDEX([1]NKC!$F$10:$F$5007,$H4668)))</f>
        <v/>
      </c>
      <c r="F4668" s="55" t="str">
        <f ca="1">IF(IF($H4668="","",INDEX([1]NKC!$D$10:$D$5007,$H4668))=$C$8,"",IF($H4668="","",INDEX([1]NKC!$F$10:$F$5007,$H4668)))</f>
        <v/>
      </c>
      <c r="G4668" s="50">
        <f ca="1">IF(SUM(E4668:F4668)=0,0,$G$11+SUM(E$12:$E4668)-SUM(F$12:$F4668))</f>
        <v>0</v>
      </c>
      <c r="H4668" s="51" t="str">
        <f ca="1">IF(IF(TYPE(MATCH($C$8,OFFSET([1]NKC!$D$10,H4667,0):'[1]NKC'!$D$5007,0)+H4667)=16,"",MATCH($C$8,OFFSET([1]NKC!$D$10,H4667,0):'[1]NKC'!$D$5007,0)+H4667)&lt;IF(TYPE(MATCH($C$8,OFFSET([1]NKC!$E$10,H4667,0):'[1]NKC'!$E$5007,0)+H4667)=16,"",MATCH($C$8,OFFSET([1]NKC!$E$10,H4667,0):'[1]NKC'!$E$5007,0)+H4667),IF(TYPE(MATCH($C$8,OFFSET([1]NKC!$D$10,H4667,0):'[1]NKC'!$D$5007,0)+H4667)=16,"",MATCH($C$8,OFFSET([1]NKC!$D$10,H4667,0):'[1]NKC'!$D$5007,0)+H4667),IF(TYPE(MATCH($C$8,OFFSET([1]NKC!$E$10,H4667,0):'[1]NKC'!$E$5007,0)+H4667)=16,"",MATCH($C$8,OFFSET([1]NKC!$E$10,H4667,0):'[1]NKC'!$E$5007,0)+H4667))</f>
        <v/>
      </c>
    </row>
    <row r="4669" spans="1:8" s="52" customFormat="1" ht="14.25" hidden="1">
      <c r="A4669" s="45" t="str">
        <f ca="1">IF($H4669="","",INDEX([1]NKC!$A$10:$A$5007,$H4669))</f>
        <v/>
      </c>
      <c r="B4669" s="46" t="str">
        <f ca="1">IF($H4669="","",INDEX([1]NKC!$B$10:$B$5007,$H4669))</f>
        <v/>
      </c>
      <c r="C4669" s="47" t="str">
        <f ca="1">IF($H4669="","",INDEX([1]NKC!$C$10:$C$5007,$H4669))</f>
        <v/>
      </c>
      <c r="D4669" s="48" t="str">
        <f ca="1">IF(IF($H4669="","",INDEX([1]NKC!$D$10:$D$5007,$H4669))=$C$8,IF($H4669="","",INDEX([1]NKC!$E$10:$E$5007,$H4669)),IF($H4669="","",INDEX([1]NKC!$D$10:$D$5007,$H4669)))</f>
        <v/>
      </c>
      <c r="E4669" s="49" t="str">
        <f ca="1">IF(IF($H4669="","",INDEX([1]NKC!$E$10:$E$5007,$H4669))=$C$8,"",IF($H4669="","",INDEX([1]NKC!$F$10:$F$5007,$H4669)))</f>
        <v/>
      </c>
      <c r="F4669" s="55" t="str">
        <f ca="1">IF(IF($H4669="","",INDEX([1]NKC!$D$10:$D$5007,$H4669))=$C$8,"",IF($H4669="","",INDEX([1]NKC!$F$10:$F$5007,$H4669)))</f>
        <v/>
      </c>
      <c r="G4669" s="50">
        <f ca="1">IF(SUM(E4669:F4669)=0,0,$G$11+SUM(E$12:$E4669)-SUM(F$12:$F4669))</f>
        <v>0</v>
      </c>
      <c r="H4669" s="51" t="str">
        <f ca="1">IF(IF(TYPE(MATCH($C$8,OFFSET([1]NKC!$D$10,H4668,0):'[1]NKC'!$D$5007,0)+H4668)=16,"",MATCH($C$8,OFFSET([1]NKC!$D$10,H4668,0):'[1]NKC'!$D$5007,0)+H4668)&lt;IF(TYPE(MATCH($C$8,OFFSET([1]NKC!$E$10,H4668,0):'[1]NKC'!$E$5007,0)+H4668)=16,"",MATCH($C$8,OFFSET([1]NKC!$E$10,H4668,0):'[1]NKC'!$E$5007,0)+H4668),IF(TYPE(MATCH($C$8,OFFSET([1]NKC!$D$10,H4668,0):'[1]NKC'!$D$5007,0)+H4668)=16,"",MATCH($C$8,OFFSET([1]NKC!$D$10,H4668,0):'[1]NKC'!$D$5007,0)+H4668),IF(TYPE(MATCH($C$8,OFFSET([1]NKC!$E$10,H4668,0):'[1]NKC'!$E$5007,0)+H4668)=16,"",MATCH($C$8,OFFSET([1]NKC!$E$10,H4668,0):'[1]NKC'!$E$5007,0)+H4668))</f>
        <v/>
      </c>
    </row>
    <row r="4670" spans="1:8" s="52" customFormat="1" ht="14.25" hidden="1">
      <c r="A4670" s="45" t="str">
        <f ca="1">IF($H4670="","",INDEX([1]NKC!$A$10:$A$5007,$H4670))</f>
        <v/>
      </c>
      <c r="B4670" s="46" t="str">
        <f ca="1">IF($H4670="","",INDEX([1]NKC!$B$10:$B$5007,$H4670))</f>
        <v/>
      </c>
      <c r="C4670" s="47" t="str">
        <f ca="1">IF($H4670="","",INDEX([1]NKC!$C$10:$C$5007,$H4670))</f>
        <v/>
      </c>
      <c r="D4670" s="48" t="str">
        <f ca="1">IF(IF($H4670="","",INDEX([1]NKC!$D$10:$D$5007,$H4670))=$C$8,IF($H4670="","",INDEX([1]NKC!$E$10:$E$5007,$H4670)),IF($H4670="","",INDEX([1]NKC!$D$10:$D$5007,$H4670)))</f>
        <v/>
      </c>
      <c r="E4670" s="49" t="str">
        <f ca="1">IF(IF($H4670="","",INDEX([1]NKC!$E$10:$E$5007,$H4670))=$C$8,"",IF($H4670="","",INDEX([1]NKC!$F$10:$F$5007,$H4670)))</f>
        <v/>
      </c>
      <c r="F4670" s="55" t="str">
        <f ca="1">IF(IF($H4670="","",INDEX([1]NKC!$D$10:$D$5007,$H4670))=$C$8,"",IF($H4670="","",INDEX([1]NKC!$F$10:$F$5007,$H4670)))</f>
        <v/>
      </c>
      <c r="G4670" s="50">
        <f ca="1">IF(SUM(E4670:F4670)=0,0,$G$11+SUM(E$12:$E4670)-SUM(F$12:$F4670))</f>
        <v>0</v>
      </c>
      <c r="H4670" s="51" t="str">
        <f ca="1">IF(IF(TYPE(MATCH($C$8,OFFSET([1]NKC!$D$10,H4669,0):'[1]NKC'!$D$5007,0)+H4669)=16,"",MATCH($C$8,OFFSET([1]NKC!$D$10,H4669,0):'[1]NKC'!$D$5007,0)+H4669)&lt;IF(TYPE(MATCH($C$8,OFFSET([1]NKC!$E$10,H4669,0):'[1]NKC'!$E$5007,0)+H4669)=16,"",MATCH($C$8,OFFSET([1]NKC!$E$10,H4669,0):'[1]NKC'!$E$5007,0)+H4669),IF(TYPE(MATCH($C$8,OFFSET([1]NKC!$D$10,H4669,0):'[1]NKC'!$D$5007,0)+H4669)=16,"",MATCH($C$8,OFFSET([1]NKC!$D$10,H4669,0):'[1]NKC'!$D$5007,0)+H4669),IF(TYPE(MATCH($C$8,OFFSET([1]NKC!$E$10,H4669,0):'[1]NKC'!$E$5007,0)+H4669)=16,"",MATCH($C$8,OFFSET([1]NKC!$E$10,H4669,0):'[1]NKC'!$E$5007,0)+H4669))</f>
        <v/>
      </c>
    </row>
    <row r="4671" spans="1:8" s="52" customFormat="1" ht="14.25" hidden="1">
      <c r="A4671" s="45" t="str">
        <f ca="1">IF($H4671="","",INDEX([1]NKC!$A$10:$A$5007,$H4671))</f>
        <v/>
      </c>
      <c r="B4671" s="46" t="str">
        <f ca="1">IF($H4671="","",INDEX([1]NKC!$B$10:$B$5007,$H4671))</f>
        <v/>
      </c>
      <c r="C4671" s="47" t="str">
        <f ca="1">IF($H4671="","",INDEX([1]NKC!$C$10:$C$5007,$H4671))</f>
        <v/>
      </c>
      <c r="D4671" s="48" t="str">
        <f ca="1">IF(IF($H4671="","",INDEX([1]NKC!$D$10:$D$5007,$H4671))=$C$8,IF($H4671="","",INDEX([1]NKC!$E$10:$E$5007,$H4671)),IF($H4671="","",INDEX([1]NKC!$D$10:$D$5007,$H4671)))</f>
        <v/>
      </c>
      <c r="E4671" s="49" t="str">
        <f ca="1">IF(IF($H4671="","",INDEX([1]NKC!$E$10:$E$5007,$H4671))=$C$8,"",IF($H4671="","",INDEX([1]NKC!$F$10:$F$5007,$H4671)))</f>
        <v/>
      </c>
      <c r="F4671" s="55" t="str">
        <f ca="1">IF(IF($H4671="","",INDEX([1]NKC!$D$10:$D$5007,$H4671))=$C$8,"",IF($H4671="","",INDEX([1]NKC!$F$10:$F$5007,$H4671)))</f>
        <v/>
      </c>
      <c r="G4671" s="50">
        <f ca="1">IF(SUM(E4671:F4671)=0,0,$G$11+SUM(E$12:$E4671)-SUM(F$12:$F4671))</f>
        <v>0</v>
      </c>
      <c r="H4671" s="51" t="str">
        <f ca="1">IF(IF(TYPE(MATCH($C$8,OFFSET([1]NKC!$D$10,H4670,0):'[1]NKC'!$D$5007,0)+H4670)=16,"",MATCH($C$8,OFFSET([1]NKC!$D$10,H4670,0):'[1]NKC'!$D$5007,0)+H4670)&lt;IF(TYPE(MATCH($C$8,OFFSET([1]NKC!$E$10,H4670,0):'[1]NKC'!$E$5007,0)+H4670)=16,"",MATCH($C$8,OFFSET([1]NKC!$E$10,H4670,0):'[1]NKC'!$E$5007,0)+H4670),IF(TYPE(MATCH($C$8,OFFSET([1]NKC!$D$10,H4670,0):'[1]NKC'!$D$5007,0)+H4670)=16,"",MATCH($C$8,OFFSET([1]NKC!$D$10,H4670,0):'[1]NKC'!$D$5007,0)+H4670),IF(TYPE(MATCH($C$8,OFFSET([1]NKC!$E$10,H4670,0):'[1]NKC'!$E$5007,0)+H4670)=16,"",MATCH($C$8,OFFSET([1]NKC!$E$10,H4670,0):'[1]NKC'!$E$5007,0)+H4670))</f>
        <v/>
      </c>
    </row>
    <row r="4672" spans="1:8" s="52" customFormat="1" ht="14.25" hidden="1">
      <c r="A4672" s="45" t="str">
        <f ca="1">IF($H4672="","",INDEX([1]NKC!$A$10:$A$5007,$H4672))</f>
        <v/>
      </c>
      <c r="B4672" s="46" t="str">
        <f ca="1">IF($H4672="","",INDEX([1]NKC!$B$10:$B$5007,$H4672))</f>
        <v/>
      </c>
      <c r="C4672" s="47" t="str">
        <f ca="1">IF($H4672="","",INDEX([1]NKC!$C$10:$C$5007,$H4672))</f>
        <v/>
      </c>
      <c r="D4672" s="48" t="str">
        <f ca="1">IF(IF($H4672="","",INDEX([1]NKC!$D$10:$D$5007,$H4672))=$C$8,IF($H4672="","",INDEX([1]NKC!$E$10:$E$5007,$H4672)),IF($H4672="","",INDEX([1]NKC!$D$10:$D$5007,$H4672)))</f>
        <v/>
      </c>
      <c r="E4672" s="49" t="str">
        <f ca="1">IF(IF($H4672="","",INDEX([1]NKC!$E$10:$E$5007,$H4672))=$C$8,"",IF($H4672="","",INDEX([1]NKC!$F$10:$F$5007,$H4672)))</f>
        <v/>
      </c>
      <c r="F4672" s="55" t="str">
        <f ca="1">IF(IF($H4672="","",INDEX([1]NKC!$D$10:$D$5007,$H4672))=$C$8,"",IF($H4672="","",INDEX([1]NKC!$F$10:$F$5007,$H4672)))</f>
        <v/>
      </c>
      <c r="G4672" s="50">
        <f ca="1">IF(SUM(E4672:F4672)=0,0,$G$11+SUM(E$12:$E4672)-SUM(F$12:$F4672))</f>
        <v>0</v>
      </c>
      <c r="H4672" s="51" t="str">
        <f ca="1">IF(IF(TYPE(MATCH($C$8,OFFSET([1]NKC!$D$10,H4671,0):'[1]NKC'!$D$5007,0)+H4671)=16,"",MATCH($C$8,OFFSET([1]NKC!$D$10,H4671,0):'[1]NKC'!$D$5007,0)+H4671)&lt;IF(TYPE(MATCH($C$8,OFFSET([1]NKC!$E$10,H4671,0):'[1]NKC'!$E$5007,0)+H4671)=16,"",MATCH($C$8,OFFSET([1]NKC!$E$10,H4671,0):'[1]NKC'!$E$5007,0)+H4671),IF(TYPE(MATCH($C$8,OFFSET([1]NKC!$D$10,H4671,0):'[1]NKC'!$D$5007,0)+H4671)=16,"",MATCH($C$8,OFFSET([1]NKC!$D$10,H4671,0):'[1]NKC'!$D$5007,0)+H4671),IF(TYPE(MATCH($C$8,OFFSET([1]NKC!$E$10,H4671,0):'[1]NKC'!$E$5007,0)+H4671)=16,"",MATCH($C$8,OFFSET([1]NKC!$E$10,H4671,0):'[1]NKC'!$E$5007,0)+H4671))</f>
        <v/>
      </c>
    </row>
    <row r="4673" spans="1:8" s="52" customFormat="1" ht="14.25" hidden="1">
      <c r="A4673" s="45" t="str">
        <f ca="1">IF($H4673="","",INDEX([1]NKC!$A$10:$A$5007,$H4673))</f>
        <v/>
      </c>
      <c r="B4673" s="46" t="str">
        <f ca="1">IF($H4673="","",INDEX([1]NKC!$B$10:$B$5007,$H4673))</f>
        <v/>
      </c>
      <c r="C4673" s="47" t="str">
        <f ca="1">IF($H4673="","",INDEX([1]NKC!$C$10:$C$5007,$H4673))</f>
        <v/>
      </c>
      <c r="D4673" s="48" t="str">
        <f ca="1">IF(IF($H4673="","",INDEX([1]NKC!$D$10:$D$5007,$H4673))=$C$8,IF($H4673="","",INDEX([1]NKC!$E$10:$E$5007,$H4673)),IF($H4673="","",INDEX([1]NKC!$D$10:$D$5007,$H4673)))</f>
        <v/>
      </c>
      <c r="E4673" s="49" t="str">
        <f ca="1">IF(IF($H4673="","",INDEX([1]NKC!$E$10:$E$5007,$H4673))=$C$8,"",IF($H4673="","",INDEX([1]NKC!$F$10:$F$5007,$H4673)))</f>
        <v/>
      </c>
      <c r="F4673" s="55" t="str">
        <f ca="1">IF(IF($H4673="","",INDEX([1]NKC!$D$10:$D$5007,$H4673))=$C$8,"",IF($H4673="","",INDEX([1]NKC!$F$10:$F$5007,$H4673)))</f>
        <v/>
      </c>
      <c r="G4673" s="50">
        <f ca="1">IF(SUM(E4673:F4673)=0,0,$G$11+SUM(E$12:$E4673)-SUM(F$12:$F4673))</f>
        <v>0</v>
      </c>
      <c r="H4673" s="51" t="str">
        <f ca="1">IF(IF(TYPE(MATCH($C$8,OFFSET([1]NKC!$D$10,H4672,0):'[1]NKC'!$D$5007,0)+H4672)=16,"",MATCH($C$8,OFFSET([1]NKC!$D$10,H4672,0):'[1]NKC'!$D$5007,0)+H4672)&lt;IF(TYPE(MATCH($C$8,OFFSET([1]NKC!$E$10,H4672,0):'[1]NKC'!$E$5007,0)+H4672)=16,"",MATCH($C$8,OFFSET([1]NKC!$E$10,H4672,0):'[1]NKC'!$E$5007,0)+H4672),IF(TYPE(MATCH($C$8,OFFSET([1]NKC!$D$10,H4672,0):'[1]NKC'!$D$5007,0)+H4672)=16,"",MATCH($C$8,OFFSET([1]NKC!$D$10,H4672,0):'[1]NKC'!$D$5007,0)+H4672),IF(TYPE(MATCH($C$8,OFFSET([1]NKC!$E$10,H4672,0):'[1]NKC'!$E$5007,0)+H4672)=16,"",MATCH($C$8,OFFSET([1]NKC!$E$10,H4672,0):'[1]NKC'!$E$5007,0)+H4672))</f>
        <v/>
      </c>
    </row>
    <row r="4674" spans="1:8" s="52" customFormat="1" ht="14.25" hidden="1">
      <c r="A4674" s="45" t="str">
        <f ca="1">IF($H4674="","",INDEX([1]NKC!$A$10:$A$5007,$H4674))</f>
        <v/>
      </c>
      <c r="B4674" s="46" t="str">
        <f ca="1">IF($H4674="","",INDEX([1]NKC!$B$10:$B$5007,$H4674))</f>
        <v/>
      </c>
      <c r="C4674" s="47" t="str">
        <f ca="1">IF($H4674="","",INDEX([1]NKC!$C$10:$C$5007,$H4674))</f>
        <v/>
      </c>
      <c r="D4674" s="48" t="str">
        <f ca="1">IF(IF($H4674="","",INDEX([1]NKC!$D$10:$D$5007,$H4674))=$C$8,IF($H4674="","",INDEX([1]NKC!$E$10:$E$5007,$H4674)),IF($H4674="","",INDEX([1]NKC!$D$10:$D$5007,$H4674)))</f>
        <v/>
      </c>
      <c r="E4674" s="49" t="str">
        <f ca="1">IF(IF($H4674="","",INDEX([1]NKC!$E$10:$E$5007,$H4674))=$C$8,"",IF($H4674="","",INDEX([1]NKC!$F$10:$F$5007,$H4674)))</f>
        <v/>
      </c>
      <c r="F4674" s="55" t="str">
        <f ca="1">IF(IF($H4674="","",INDEX([1]NKC!$D$10:$D$5007,$H4674))=$C$8,"",IF($H4674="","",INDEX([1]NKC!$F$10:$F$5007,$H4674)))</f>
        <v/>
      </c>
      <c r="G4674" s="50">
        <f ca="1">IF(SUM(E4674:F4674)=0,0,$G$11+SUM(E$12:$E4674)-SUM(F$12:$F4674))</f>
        <v>0</v>
      </c>
      <c r="H4674" s="51" t="str">
        <f ca="1">IF(IF(TYPE(MATCH($C$8,OFFSET([1]NKC!$D$10,H4673,0):'[1]NKC'!$D$5007,0)+H4673)=16,"",MATCH($C$8,OFFSET([1]NKC!$D$10,H4673,0):'[1]NKC'!$D$5007,0)+H4673)&lt;IF(TYPE(MATCH($C$8,OFFSET([1]NKC!$E$10,H4673,0):'[1]NKC'!$E$5007,0)+H4673)=16,"",MATCH($C$8,OFFSET([1]NKC!$E$10,H4673,0):'[1]NKC'!$E$5007,0)+H4673),IF(TYPE(MATCH($C$8,OFFSET([1]NKC!$D$10,H4673,0):'[1]NKC'!$D$5007,0)+H4673)=16,"",MATCH($C$8,OFFSET([1]NKC!$D$10,H4673,0):'[1]NKC'!$D$5007,0)+H4673),IF(TYPE(MATCH($C$8,OFFSET([1]NKC!$E$10,H4673,0):'[1]NKC'!$E$5007,0)+H4673)=16,"",MATCH($C$8,OFFSET([1]NKC!$E$10,H4673,0):'[1]NKC'!$E$5007,0)+H4673))</f>
        <v/>
      </c>
    </row>
    <row r="4675" spans="1:8" s="52" customFormat="1" ht="14.25" hidden="1">
      <c r="A4675" s="45" t="str">
        <f ca="1">IF($H4675="","",INDEX([1]NKC!$A$10:$A$5007,$H4675))</f>
        <v/>
      </c>
      <c r="B4675" s="46" t="str">
        <f ca="1">IF($H4675="","",INDEX([1]NKC!$B$10:$B$5007,$H4675))</f>
        <v/>
      </c>
      <c r="C4675" s="47" t="str">
        <f ca="1">IF($H4675="","",INDEX([1]NKC!$C$10:$C$5007,$H4675))</f>
        <v/>
      </c>
      <c r="D4675" s="48" t="str">
        <f ca="1">IF(IF($H4675="","",INDEX([1]NKC!$D$10:$D$5007,$H4675))=$C$8,IF($H4675="","",INDEX([1]NKC!$E$10:$E$5007,$H4675)),IF($H4675="","",INDEX([1]NKC!$D$10:$D$5007,$H4675)))</f>
        <v/>
      </c>
      <c r="E4675" s="49" t="str">
        <f ca="1">IF(IF($H4675="","",INDEX([1]NKC!$E$10:$E$5007,$H4675))=$C$8,"",IF($H4675="","",INDEX([1]NKC!$F$10:$F$5007,$H4675)))</f>
        <v/>
      </c>
      <c r="F4675" s="55" t="str">
        <f ca="1">IF(IF($H4675="","",INDEX([1]NKC!$D$10:$D$5007,$H4675))=$C$8,"",IF($H4675="","",INDEX([1]NKC!$F$10:$F$5007,$H4675)))</f>
        <v/>
      </c>
      <c r="G4675" s="50">
        <f ca="1">IF(SUM(E4675:F4675)=0,0,$G$11+SUM(E$12:$E4675)-SUM(F$12:$F4675))</f>
        <v>0</v>
      </c>
      <c r="H4675" s="51" t="str">
        <f ca="1">IF(IF(TYPE(MATCH($C$8,OFFSET([1]NKC!$D$10,H4674,0):'[1]NKC'!$D$5007,0)+H4674)=16,"",MATCH($C$8,OFFSET([1]NKC!$D$10,H4674,0):'[1]NKC'!$D$5007,0)+H4674)&lt;IF(TYPE(MATCH($C$8,OFFSET([1]NKC!$E$10,H4674,0):'[1]NKC'!$E$5007,0)+H4674)=16,"",MATCH($C$8,OFFSET([1]NKC!$E$10,H4674,0):'[1]NKC'!$E$5007,0)+H4674),IF(TYPE(MATCH($C$8,OFFSET([1]NKC!$D$10,H4674,0):'[1]NKC'!$D$5007,0)+H4674)=16,"",MATCH($C$8,OFFSET([1]NKC!$D$10,H4674,0):'[1]NKC'!$D$5007,0)+H4674),IF(TYPE(MATCH($C$8,OFFSET([1]NKC!$E$10,H4674,0):'[1]NKC'!$E$5007,0)+H4674)=16,"",MATCH($C$8,OFFSET([1]NKC!$E$10,H4674,0):'[1]NKC'!$E$5007,0)+H4674))</f>
        <v/>
      </c>
    </row>
    <row r="4676" spans="1:8" s="52" customFormat="1" ht="14.25" hidden="1">
      <c r="A4676" s="45" t="str">
        <f ca="1">IF($H4676="","",INDEX([1]NKC!$A$10:$A$5007,$H4676))</f>
        <v/>
      </c>
      <c r="B4676" s="46" t="str">
        <f ca="1">IF($H4676="","",INDEX([1]NKC!$B$10:$B$5007,$H4676))</f>
        <v/>
      </c>
      <c r="C4676" s="47" t="str">
        <f ca="1">IF($H4676="","",INDEX([1]NKC!$C$10:$C$5007,$H4676))</f>
        <v/>
      </c>
      <c r="D4676" s="48" t="str">
        <f ca="1">IF(IF($H4676="","",INDEX([1]NKC!$D$10:$D$5007,$H4676))=$C$8,IF($H4676="","",INDEX([1]NKC!$E$10:$E$5007,$H4676)),IF($H4676="","",INDEX([1]NKC!$D$10:$D$5007,$H4676)))</f>
        <v/>
      </c>
      <c r="E4676" s="49" t="str">
        <f ca="1">IF(IF($H4676="","",INDEX([1]NKC!$E$10:$E$5007,$H4676))=$C$8,"",IF($H4676="","",INDEX([1]NKC!$F$10:$F$5007,$H4676)))</f>
        <v/>
      </c>
      <c r="F4676" s="55" t="str">
        <f ca="1">IF(IF($H4676="","",INDEX([1]NKC!$D$10:$D$5007,$H4676))=$C$8,"",IF($H4676="","",INDEX([1]NKC!$F$10:$F$5007,$H4676)))</f>
        <v/>
      </c>
      <c r="G4676" s="50">
        <f ca="1">IF(SUM(E4676:F4676)=0,0,$G$11+SUM(E$12:$E4676)-SUM(F$12:$F4676))</f>
        <v>0</v>
      </c>
      <c r="H4676" s="51" t="str">
        <f ca="1">IF(IF(TYPE(MATCH($C$8,OFFSET([1]NKC!$D$10,H4675,0):'[1]NKC'!$D$5007,0)+H4675)=16,"",MATCH($C$8,OFFSET([1]NKC!$D$10,H4675,0):'[1]NKC'!$D$5007,0)+H4675)&lt;IF(TYPE(MATCH($C$8,OFFSET([1]NKC!$E$10,H4675,0):'[1]NKC'!$E$5007,0)+H4675)=16,"",MATCH($C$8,OFFSET([1]NKC!$E$10,H4675,0):'[1]NKC'!$E$5007,0)+H4675),IF(TYPE(MATCH($C$8,OFFSET([1]NKC!$D$10,H4675,0):'[1]NKC'!$D$5007,0)+H4675)=16,"",MATCH($C$8,OFFSET([1]NKC!$D$10,H4675,0):'[1]NKC'!$D$5007,0)+H4675),IF(TYPE(MATCH($C$8,OFFSET([1]NKC!$E$10,H4675,0):'[1]NKC'!$E$5007,0)+H4675)=16,"",MATCH($C$8,OFFSET([1]NKC!$E$10,H4675,0):'[1]NKC'!$E$5007,0)+H4675))</f>
        <v/>
      </c>
    </row>
    <row r="4677" spans="1:8" s="52" customFormat="1" ht="14.25" hidden="1">
      <c r="A4677" s="45" t="str">
        <f ca="1">IF($H4677="","",INDEX([1]NKC!$A$10:$A$5007,$H4677))</f>
        <v/>
      </c>
      <c r="B4677" s="46" t="str">
        <f ca="1">IF($H4677="","",INDEX([1]NKC!$B$10:$B$5007,$H4677))</f>
        <v/>
      </c>
      <c r="C4677" s="47" t="str">
        <f ca="1">IF($H4677="","",INDEX([1]NKC!$C$10:$C$5007,$H4677))</f>
        <v/>
      </c>
      <c r="D4677" s="48" t="str">
        <f ca="1">IF(IF($H4677="","",INDEX([1]NKC!$D$10:$D$5007,$H4677))=$C$8,IF($H4677="","",INDEX([1]NKC!$E$10:$E$5007,$H4677)),IF($H4677="","",INDEX([1]NKC!$D$10:$D$5007,$H4677)))</f>
        <v/>
      </c>
      <c r="E4677" s="49" t="str">
        <f ca="1">IF(IF($H4677="","",INDEX([1]NKC!$E$10:$E$5007,$H4677))=$C$8,"",IF($H4677="","",INDEX([1]NKC!$F$10:$F$5007,$H4677)))</f>
        <v/>
      </c>
      <c r="F4677" s="55" t="str">
        <f ca="1">IF(IF($H4677="","",INDEX([1]NKC!$D$10:$D$5007,$H4677))=$C$8,"",IF($H4677="","",INDEX([1]NKC!$F$10:$F$5007,$H4677)))</f>
        <v/>
      </c>
      <c r="G4677" s="50">
        <f ca="1">IF(SUM(E4677:F4677)=0,0,$G$11+SUM(E$12:$E4677)-SUM(F$12:$F4677))</f>
        <v>0</v>
      </c>
      <c r="H4677" s="51" t="str">
        <f ca="1">IF(IF(TYPE(MATCH($C$8,OFFSET([1]NKC!$D$10,H4676,0):'[1]NKC'!$D$5007,0)+H4676)=16,"",MATCH($C$8,OFFSET([1]NKC!$D$10,H4676,0):'[1]NKC'!$D$5007,0)+H4676)&lt;IF(TYPE(MATCH($C$8,OFFSET([1]NKC!$E$10,H4676,0):'[1]NKC'!$E$5007,0)+H4676)=16,"",MATCH($C$8,OFFSET([1]NKC!$E$10,H4676,0):'[1]NKC'!$E$5007,0)+H4676),IF(TYPE(MATCH($C$8,OFFSET([1]NKC!$D$10,H4676,0):'[1]NKC'!$D$5007,0)+H4676)=16,"",MATCH($C$8,OFFSET([1]NKC!$D$10,H4676,0):'[1]NKC'!$D$5007,0)+H4676),IF(TYPE(MATCH($C$8,OFFSET([1]NKC!$E$10,H4676,0):'[1]NKC'!$E$5007,0)+H4676)=16,"",MATCH($C$8,OFFSET([1]NKC!$E$10,H4676,0):'[1]NKC'!$E$5007,0)+H4676))</f>
        <v/>
      </c>
    </row>
    <row r="4678" spans="1:8" s="52" customFormat="1" ht="14.25" hidden="1">
      <c r="A4678" s="45" t="str">
        <f ca="1">IF($H4678="","",INDEX([1]NKC!$A$10:$A$5007,$H4678))</f>
        <v/>
      </c>
      <c r="B4678" s="46" t="str">
        <f ca="1">IF($H4678="","",INDEX([1]NKC!$B$10:$B$5007,$H4678))</f>
        <v/>
      </c>
      <c r="C4678" s="47" t="str">
        <f ca="1">IF($H4678="","",INDEX([1]NKC!$C$10:$C$5007,$H4678))</f>
        <v/>
      </c>
      <c r="D4678" s="48" t="str">
        <f ca="1">IF(IF($H4678="","",INDEX([1]NKC!$D$10:$D$5007,$H4678))=$C$8,IF($H4678="","",INDEX([1]NKC!$E$10:$E$5007,$H4678)),IF($H4678="","",INDEX([1]NKC!$D$10:$D$5007,$H4678)))</f>
        <v/>
      </c>
      <c r="E4678" s="49" t="str">
        <f ca="1">IF(IF($H4678="","",INDEX([1]NKC!$E$10:$E$5007,$H4678))=$C$8,"",IF($H4678="","",INDEX([1]NKC!$F$10:$F$5007,$H4678)))</f>
        <v/>
      </c>
      <c r="F4678" s="55" t="str">
        <f ca="1">IF(IF($H4678="","",INDEX([1]NKC!$D$10:$D$5007,$H4678))=$C$8,"",IF($H4678="","",INDEX([1]NKC!$F$10:$F$5007,$H4678)))</f>
        <v/>
      </c>
      <c r="G4678" s="50">
        <f ca="1">IF(SUM(E4678:F4678)=0,0,$G$11+SUM(E$12:$E4678)-SUM(F$12:$F4678))</f>
        <v>0</v>
      </c>
      <c r="H4678" s="51" t="str">
        <f ca="1">IF(IF(TYPE(MATCH($C$8,OFFSET([1]NKC!$D$10,H4677,0):'[1]NKC'!$D$5007,0)+H4677)=16,"",MATCH($C$8,OFFSET([1]NKC!$D$10,H4677,0):'[1]NKC'!$D$5007,0)+H4677)&lt;IF(TYPE(MATCH($C$8,OFFSET([1]NKC!$E$10,H4677,0):'[1]NKC'!$E$5007,0)+H4677)=16,"",MATCH($C$8,OFFSET([1]NKC!$E$10,H4677,0):'[1]NKC'!$E$5007,0)+H4677),IF(TYPE(MATCH($C$8,OFFSET([1]NKC!$D$10,H4677,0):'[1]NKC'!$D$5007,0)+H4677)=16,"",MATCH($C$8,OFFSET([1]NKC!$D$10,H4677,0):'[1]NKC'!$D$5007,0)+H4677),IF(TYPE(MATCH($C$8,OFFSET([1]NKC!$E$10,H4677,0):'[1]NKC'!$E$5007,0)+H4677)=16,"",MATCH($C$8,OFFSET([1]NKC!$E$10,H4677,0):'[1]NKC'!$E$5007,0)+H4677))</f>
        <v/>
      </c>
    </row>
    <row r="4679" spans="1:8" s="52" customFormat="1" ht="14.25" hidden="1">
      <c r="A4679" s="45" t="str">
        <f ca="1">IF($H4679="","",INDEX([1]NKC!$A$10:$A$5007,$H4679))</f>
        <v/>
      </c>
      <c r="B4679" s="46" t="str">
        <f ca="1">IF($H4679="","",INDEX([1]NKC!$B$10:$B$5007,$H4679))</f>
        <v/>
      </c>
      <c r="C4679" s="47" t="str">
        <f ca="1">IF($H4679="","",INDEX([1]NKC!$C$10:$C$5007,$H4679))</f>
        <v/>
      </c>
      <c r="D4679" s="48" t="str">
        <f ca="1">IF(IF($H4679="","",INDEX([1]NKC!$D$10:$D$5007,$H4679))=$C$8,IF($H4679="","",INDEX([1]NKC!$E$10:$E$5007,$H4679)),IF($H4679="","",INDEX([1]NKC!$D$10:$D$5007,$H4679)))</f>
        <v/>
      </c>
      <c r="E4679" s="49" t="str">
        <f ca="1">IF(IF($H4679="","",INDEX([1]NKC!$E$10:$E$5007,$H4679))=$C$8,"",IF($H4679="","",INDEX([1]NKC!$F$10:$F$5007,$H4679)))</f>
        <v/>
      </c>
      <c r="F4679" s="55" t="str">
        <f ca="1">IF(IF($H4679="","",INDEX([1]NKC!$D$10:$D$5007,$H4679))=$C$8,"",IF($H4679="","",INDEX([1]NKC!$F$10:$F$5007,$H4679)))</f>
        <v/>
      </c>
      <c r="G4679" s="50">
        <f ca="1">IF(SUM(E4679:F4679)=0,0,$G$11+SUM(E$12:$E4679)-SUM(F$12:$F4679))</f>
        <v>0</v>
      </c>
      <c r="H4679" s="51" t="str">
        <f ca="1">IF(IF(TYPE(MATCH($C$8,OFFSET([1]NKC!$D$10,H4678,0):'[1]NKC'!$D$5007,0)+H4678)=16,"",MATCH($C$8,OFFSET([1]NKC!$D$10,H4678,0):'[1]NKC'!$D$5007,0)+H4678)&lt;IF(TYPE(MATCH($C$8,OFFSET([1]NKC!$E$10,H4678,0):'[1]NKC'!$E$5007,0)+H4678)=16,"",MATCH($C$8,OFFSET([1]NKC!$E$10,H4678,0):'[1]NKC'!$E$5007,0)+H4678),IF(TYPE(MATCH($C$8,OFFSET([1]NKC!$D$10,H4678,0):'[1]NKC'!$D$5007,0)+H4678)=16,"",MATCH($C$8,OFFSET([1]NKC!$D$10,H4678,0):'[1]NKC'!$D$5007,0)+H4678),IF(TYPE(MATCH($C$8,OFFSET([1]NKC!$E$10,H4678,0):'[1]NKC'!$E$5007,0)+H4678)=16,"",MATCH($C$8,OFFSET([1]NKC!$E$10,H4678,0):'[1]NKC'!$E$5007,0)+H4678))</f>
        <v/>
      </c>
    </row>
    <row r="4680" spans="1:8" s="52" customFormat="1" ht="14.25" hidden="1">
      <c r="A4680" s="45" t="str">
        <f ca="1">IF($H4680="","",INDEX([1]NKC!$A$10:$A$5007,$H4680))</f>
        <v/>
      </c>
      <c r="B4680" s="46" t="str">
        <f ca="1">IF($H4680="","",INDEX([1]NKC!$B$10:$B$5007,$H4680))</f>
        <v/>
      </c>
      <c r="C4680" s="47" t="str">
        <f ca="1">IF($H4680="","",INDEX([1]NKC!$C$10:$C$5007,$H4680))</f>
        <v/>
      </c>
      <c r="D4680" s="48" t="str">
        <f ca="1">IF(IF($H4680="","",INDEX([1]NKC!$D$10:$D$5007,$H4680))=$C$8,IF($H4680="","",INDEX([1]NKC!$E$10:$E$5007,$H4680)),IF($H4680="","",INDEX([1]NKC!$D$10:$D$5007,$H4680)))</f>
        <v/>
      </c>
      <c r="E4680" s="49" t="str">
        <f ca="1">IF(IF($H4680="","",INDEX([1]NKC!$E$10:$E$5007,$H4680))=$C$8,"",IF($H4680="","",INDEX([1]NKC!$F$10:$F$5007,$H4680)))</f>
        <v/>
      </c>
      <c r="F4680" s="55" t="str">
        <f ca="1">IF(IF($H4680="","",INDEX([1]NKC!$D$10:$D$5007,$H4680))=$C$8,"",IF($H4680="","",INDEX([1]NKC!$F$10:$F$5007,$H4680)))</f>
        <v/>
      </c>
      <c r="G4680" s="50">
        <f ca="1">IF(SUM(E4680:F4680)=0,0,$G$11+SUM(E$12:$E4680)-SUM(F$12:$F4680))</f>
        <v>0</v>
      </c>
      <c r="H4680" s="51" t="str">
        <f ca="1">IF(IF(TYPE(MATCH($C$8,OFFSET([1]NKC!$D$10,H4679,0):'[1]NKC'!$D$5007,0)+H4679)=16,"",MATCH($C$8,OFFSET([1]NKC!$D$10,H4679,0):'[1]NKC'!$D$5007,0)+H4679)&lt;IF(TYPE(MATCH($C$8,OFFSET([1]NKC!$E$10,H4679,0):'[1]NKC'!$E$5007,0)+H4679)=16,"",MATCH($C$8,OFFSET([1]NKC!$E$10,H4679,0):'[1]NKC'!$E$5007,0)+H4679),IF(TYPE(MATCH($C$8,OFFSET([1]NKC!$D$10,H4679,0):'[1]NKC'!$D$5007,0)+H4679)=16,"",MATCH($C$8,OFFSET([1]NKC!$D$10,H4679,0):'[1]NKC'!$D$5007,0)+H4679),IF(TYPE(MATCH($C$8,OFFSET([1]NKC!$E$10,H4679,0):'[1]NKC'!$E$5007,0)+H4679)=16,"",MATCH($C$8,OFFSET([1]NKC!$E$10,H4679,0):'[1]NKC'!$E$5007,0)+H4679))</f>
        <v/>
      </c>
    </row>
    <row r="4681" spans="1:8" s="52" customFormat="1" ht="14.25" hidden="1">
      <c r="A4681" s="45" t="str">
        <f ca="1">IF($H4681="","",INDEX([1]NKC!$A$10:$A$5007,$H4681))</f>
        <v/>
      </c>
      <c r="B4681" s="46" t="str">
        <f ca="1">IF($H4681="","",INDEX([1]NKC!$B$10:$B$5007,$H4681))</f>
        <v/>
      </c>
      <c r="C4681" s="47" t="str">
        <f ca="1">IF($H4681="","",INDEX([1]NKC!$C$10:$C$5007,$H4681))</f>
        <v/>
      </c>
      <c r="D4681" s="48" t="str">
        <f ca="1">IF(IF($H4681="","",INDEX([1]NKC!$D$10:$D$5007,$H4681))=$C$8,IF($H4681="","",INDEX([1]NKC!$E$10:$E$5007,$H4681)),IF($H4681="","",INDEX([1]NKC!$D$10:$D$5007,$H4681)))</f>
        <v/>
      </c>
      <c r="E4681" s="49" t="str">
        <f ca="1">IF(IF($H4681="","",INDEX([1]NKC!$E$10:$E$5007,$H4681))=$C$8,"",IF($H4681="","",INDEX([1]NKC!$F$10:$F$5007,$H4681)))</f>
        <v/>
      </c>
      <c r="F4681" s="55" t="str">
        <f ca="1">IF(IF($H4681="","",INDEX([1]NKC!$D$10:$D$5007,$H4681))=$C$8,"",IF($H4681="","",INDEX([1]NKC!$F$10:$F$5007,$H4681)))</f>
        <v/>
      </c>
      <c r="G4681" s="50">
        <f ca="1">IF(SUM(E4681:F4681)=0,0,$G$11+SUM(E$12:$E4681)-SUM(F$12:$F4681))</f>
        <v>0</v>
      </c>
      <c r="H4681" s="51" t="str">
        <f ca="1">IF(IF(TYPE(MATCH($C$8,OFFSET([1]NKC!$D$10,H4680,0):'[1]NKC'!$D$5007,0)+H4680)=16,"",MATCH($C$8,OFFSET([1]NKC!$D$10,H4680,0):'[1]NKC'!$D$5007,0)+H4680)&lt;IF(TYPE(MATCH($C$8,OFFSET([1]NKC!$E$10,H4680,0):'[1]NKC'!$E$5007,0)+H4680)=16,"",MATCH($C$8,OFFSET([1]NKC!$E$10,H4680,0):'[1]NKC'!$E$5007,0)+H4680),IF(TYPE(MATCH($C$8,OFFSET([1]NKC!$D$10,H4680,0):'[1]NKC'!$D$5007,0)+H4680)=16,"",MATCH($C$8,OFFSET([1]NKC!$D$10,H4680,0):'[1]NKC'!$D$5007,0)+H4680),IF(TYPE(MATCH($C$8,OFFSET([1]NKC!$E$10,H4680,0):'[1]NKC'!$E$5007,0)+H4680)=16,"",MATCH($C$8,OFFSET([1]NKC!$E$10,H4680,0):'[1]NKC'!$E$5007,0)+H4680))</f>
        <v/>
      </c>
    </row>
    <row r="4682" spans="1:8" s="52" customFormat="1" ht="14.25" hidden="1">
      <c r="A4682" s="45" t="str">
        <f ca="1">IF($H4682="","",INDEX([1]NKC!$A$10:$A$5007,$H4682))</f>
        <v/>
      </c>
      <c r="B4682" s="46" t="str">
        <f ca="1">IF($H4682="","",INDEX([1]NKC!$B$10:$B$5007,$H4682))</f>
        <v/>
      </c>
      <c r="C4682" s="47" t="str">
        <f ca="1">IF($H4682="","",INDEX([1]NKC!$C$10:$C$5007,$H4682))</f>
        <v/>
      </c>
      <c r="D4682" s="48" t="str">
        <f ca="1">IF(IF($H4682="","",INDEX([1]NKC!$D$10:$D$5007,$H4682))=$C$8,IF($H4682="","",INDEX([1]NKC!$E$10:$E$5007,$H4682)),IF($H4682="","",INDEX([1]NKC!$D$10:$D$5007,$H4682)))</f>
        <v/>
      </c>
      <c r="E4682" s="49" t="str">
        <f ca="1">IF(IF($H4682="","",INDEX([1]NKC!$E$10:$E$5007,$H4682))=$C$8,"",IF($H4682="","",INDEX([1]NKC!$F$10:$F$5007,$H4682)))</f>
        <v/>
      </c>
      <c r="F4682" s="55" t="str">
        <f ca="1">IF(IF($H4682="","",INDEX([1]NKC!$D$10:$D$5007,$H4682))=$C$8,"",IF($H4682="","",INDEX([1]NKC!$F$10:$F$5007,$H4682)))</f>
        <v/>
      </c>
      <c r="G4682" s="50">
        <f ca="1">IF(SUM(E4682:F4682)=0,0,$G$11+SUM(E$12:$E4682)-SUM(F$12:$F4682))</f>
        <v>0</v>
      </c>
      <c r="H4682" s="51" t="str">
        <f ca="1">IF(IF(TYPE(MATCH($C$8,OFFSET([1]NKC!$D$10,H4681,0):'[1]NKC'!$D$5007,0)+H4681)=16,"",MATCH($C$8,OFFSET([1]NKC!$D$10,H4681,0):'[1]NKC'!$D$5007,0)+H4681)&lt;IF(TYPE(MATCH($C$8,OFFSET([1]NKC!$E$10,H4681,0):'[1]NKC'!$E$5007,0)+H4681)=16,"",MATCH($C$8,OFFSET([1]NKC!$E$10,H4681,0):'[1]NKC'!$E$5007,0)+H4681),IF(TYPE(MATCH($C$8,OFFSET([1]NKC!$D$10,H4681,0):'[1]NKC'!$D$5007,0)+H4681)=16,"",MATCH($C$8,OFFSET([1]NKC!$D$10,H4681,0):'[1]NKC'!$D$5007,0)+H4681),IF(TYPE(MATCH($C$8,OFFSET([1]NKC!$E$10,H4681,0):'[1]NKC'!$E$5007,0)+H4681)=16,"",MATCH($C$8,OFFSET([1]NKC!$E$10,H4681,0):'[1]NKC'!$E$5007,0)+H4681))</f>
        <v/>
      </c>
    </row>
    <row r="4683" spans="1:8" s="52" customFormat="1" ht="14.25" hidden="1">
      <c r="A4683" s="45" t="str">
        <f ca="1">IF($H4683="","",INDEX([1]NKC!$A$10:$A$5007,$H4683))</f>
        <v/>
      </c>
      <c r="B4683" s="46" t="str">
        <f ca="1">IF($H4683="","",INDEX([1]NKC!$B$10:$B$5007,$H4683))</f>
        <v/>
      </c>
      <c r="C4683" s="47" t="str">
        <f ca="1">IF($H4683="","",INDEX([1]NKC!$C$10:$C$5007,$H4683))</f>
        <v/>
      </c>
      <c r="D4683" s="48" t="str">
        <f ca="1">IF(IF($H4683="","",INDEX([1]NKC!$D$10:$D$5007,$H4683))=$C$8,IF($H4683="","",INDEX([1]NKC!$E$10:$E$5007,$H4683)),IF($H4683="","",INDEX([1]NKC!$D$10:$D$5007,$H4683)))</f>
        <v/>
      </c>
      <c r="E4683" s="49" t="str">
        <f ca="1">IF(IF($H4683="","",INDEX([1]NKC!$E$10:$E$5007,$H4683))=$C$8,"",IF($H4683="","",INDEX([1]NKC!$F$10:$F$5007,$H4683)))</f>
        <v/>
      </c>
      <c r="F4683" s="55" t="str">
        <f ca="1">IF(IF($H4683="","",INDEX([1]NKC!$D$10:$D$5007,$H4683))=$C$8,"",IF($H4683="","",INDEX([1]NKC!$F$10:$F$5007,$H4683)))</f>
        <v/>
      </c>
      <c r="G4683" s="50">
        <f ca="1">IF(SUM(E4683:F4683)=0,0,$G$11+SUM(E$12:$E4683)-SUM(F$12:$F4683))</f>
        <v>0</v>
      </c>
      <c r="H4683" s="51" t="str">
        <f ca="1">IF(IF(TYPE(MATCH($C$8,OFFSET([1]NKC!$D$10,H4682,0):'[1]NKC'!$D$5007,0)+H4682)=16,"",MATCH($C$8,OFFSET([1]NKC!$D$10,H4682,0):'[1]NKC'!$D$5007,0)+H4682)&lt;IF(TYPE(MATCH($C$8,OFFSET([1]NKC!$E$10,H4682,0):'[1]NKC'!$E$5007,0)+H4682)=16,"",MATCH($C$8,OFFSET([1]NKC!$E$10,H4682,0):'[1]NKC'!$E$5007,0)+H4682),IF(TYPE(MATCH($C$8,OFFSET([1]NKC!$D$10,H4682,0):'[1]NKC'!$D$5007,0)+H4682)=16,"",MATCH($C$8,OFFSET([1]NKC!$D$10,H4682,0):'[1]NKC'!$D$5007,0)+H4682),IF(TYPE(MATCH($C$8,OFFSET([1]NKC!$E$10,H4682,0):'[1]NKC'!$E$5007,0)+H4682)=16,"",MATCH($C$8,OFFSET([1]NKC!$E$10,H4682,0):'[1]NKC'!$E$5007,0)+H4682))</f>
        <v/>
      </c>
    </row>
    <row r="4684" spans="1:8" s="52" customFormat="1" ht="14.25" hidden="1">
      <c r="A4684" s="45" t="str">
        <f ca="1">IF($H4684="","",INDEX([1]NKC!$A$10:$A$5007,$H4684))</f>
        <v/>
      </c>
      <c r="B4684" s="46" t="str">
        <f ca="1">IF($H4684="","",INDEX([1]NKC!$B$10:$B$5007,$H4684))</f>
        <v/>
      </c>
      <c r="C4684" s="47" t="str">
        <f ca="1">IF($H4684="","",INDEX([1]NKC!$C$10:$C$5007,$H4684))</f>
        <v/>
      </c>
      <c r="D4684" s="48" t="str">
        <f ca="1">IF(IF($H4684="","",INDEX([1]NKC!$D$10:$D$5007,$H4684))=$C$8,IF($H4684="","",INDEX([1]NKC!$E$10:$E$5007,$H4684)),IF($H4684="","",INDEX([1]NKC!$D$10:$D$5007,$H4684)))</f>
        <v/>
      </c>
      <c r="E4684" s="49" t="str">
        <f ca="1">IF(IF($H4684="","",INDEX([1]NKC!$E$10:$E$5007,$H4684))=$C$8,"",IF($H4684="","",INDEX([1]NKC!$F$10:$F$5007,$H4684)))</f>
        <v/>
      </c>
      <c r="F4684" s="55" t="str">
        <f ca="1">IF(IF($H4684="","",INDEX([1]NKC!$D$10:$D$5007,$H4684))=$C$8,"",IF($H4684="","",INDEX([1]NKC!$F$10:$F$5007,$H4684)))</f>
        <v/>
      </c>
      <c r="G4684" s="50">
        <f ca="1">IF(SUM(E4684:F4684)=0,0,$G$11+SUM(E$12:$E4684)-SUM(F$12:$F4684))</f>
        <v>0</v>
      </c>
      <c r="H4684" s="51" t="str">
        <f ca="1">IF(IF(TYPE(MATCH($C$8,OFFSET([1]NKC!$D$10,H4683,0):'[1]NKC'!$D$5007,0)+H4683)=16,"",MATCH($C$8,OFFSET([1]NKC!$D$10,H4683,0):'[1]NKC'!$D$5007,0)+H4683)&lt;IF(TYPE(MATCH($C$8,OFFSET([1]NKC!$E$10,H4683,0):'[1]NKC'!$E$5007,0)+H4683)=16,"",MATCH($C$8,OFFSET([1]NKC!$E$10,H4683,0):'[1]NKC'!$E$5007,0)+H4683),IF(TYPE(MATCH($C$8,OFFSET([1]NKC!$D$10,H4683,0):'[1]NKC'!$D$5007,0)+H4683)=16,"",MATCH($C$8,OFFSET([1]NKC!$D$10,H4683,0):'[1]NKC'!$D$5007,0)+H4683),IF(TYPE(MATCH($C$8,OFFSET([1]NKC!$E$10,H4683,0):'[1]NKC'!$E$5007,0)+H4683)=16,"",MATCH($C$8,OFFSET([1]NKC!$E$10,H4683,0):'[1]NKC'!$E$5007,0)+H4683))</f>
        <v/>
      </c>
    </row>
    <row r="4685" spans="1:8" s="52" customFormat="1" ht="14.25" hidden="1">
      <c r="A4685" s="45" t="str">
        <f ca="1">IF($H4685="","",INDEX([1]NKC!$A$10:$A$5007,$H4685))</f>
        <v/>
      </c>
      <c r="B4685" s="46" t="str">
        <f ca="1">IF($H4685="","",INDEX([1]NKC!$B$10:$B$5007,$H4685))</f>
        <v/>
      </c>
      <c r="C4685" s="47" t="str">
        <f ca="1">IF($H4685="","",INDEX([1]NKC!$C$10:$C$5007,$H4685))</f>
        <v/>
      </c>
      <c r="D4685" s="48" t="str">
        <f ca="1">IF(IF($H4685="","",INDEX([1]NKC!$D$10:$D$5007,$H4685))=$C$8,IF($H4685="","",INDEX([1]NKC!$E$10:$E$5007,$H4685)),IF($H4685="","",INDEX([1]NKC!$D$10:$D$5007,$H4685)))</f>
        <v/>
      </c>
      <c r="E4685" s="49" t="str">
        <f ca="1">IF(IF($H4685="","",INDEX([1]NKC!$E$10:$E$5007,$H4685))=$C$8,"",IF($H4685="","",INDEX([1]NKC!$F$10:$F$5007,$H4685)))</f>
        <v/>
      </c>
      <c r="F4685" s="55" t="str">
        <f ca="1">IF(IF($H4685="","",INDEX([1]NKC!$D$10:$D$5007,$H4685))=$C$8,"",IF($H4685="","",INDEX([1]NKC!$F$10:$F$5007,$H4685)))</f>
        <v/>
      </c>
      <c r="G4685" s="50">
        <f ca="1">IF(SUM(E4685:F4685)=0,0,$G$11+SUM(E$12:$E4685)-SUM(F$12:$F4685))</f>
        <v>0</v>
      </c>
      <c r="H4685" s="51" t="str">
        <f ca="1">IF(IF(TYPE(MATCH($C$8,OFFSET([1]NKC!$D$10,H4684,0):'[1]NKC'!$D$5007,0)+H4684)=16,"",MATCH($C$8,OFFSET([1]NKC!$D$10,H4684,0):'[1]NKC'!$D$5007,0)+H4684)&lt;IF(TYPE(MATCH($C$8,OFFSET([1]NKC!$E$10,H4684,0):'[1]NKC'!$E$5007,0)+H4684)=16,"",MATCH($C$8,OFFSET([1]NKC!$E$10,H4684,0):'[1]NKC'!$E$5007,0)+H4684),IF(TYPE(MATCH($C$8,OFFSET([1]NKC!$D$10,H4684,0):'[1]NKC'!$D$5007,0)+H4684)=16,"",MATCH($C$8,OFFSET([1]NKC!$D$10,H4684,0):'[1]NKC'!$D$5007,0)+H4684),IF(TYPE(MATCH($C$8,OFFSET([1]NKC!$E$10,H4684,0):'[1]NKC'!$E$5007,0)+H4684)=16,"",MATCH($C$8,OFFSET([1]NKC!$E$10,H4684,0):'[1]NKC'!$E$5007,0)+H4684))</f>
        <v/>
      </c>
    </row>
    <row r="4686" spans="1:8" s="52" customFormat="1" ht="14.25" hidden="1">
      <c r="A4686" s="45" t="str">
        <f ca="1">IF($H4686="","",INDEX([1]NKC!$A$10:$A$5007,$H4686))</f>
        <v/>
      </c>
      <c r="B4686" s="46" t="str">
        <f ca="1">IF($H4686="","",INDEX([1]NKC!$B$10:$B$5007,$H4686))</f>
        <v/>
      </c>
      <c r="C4686" s="47" t="str">
        <f ca="1">IF($H4686="","",INDEX([1]NKC!$C$10:$C$5007,$H4686))</f>
        <v/>
      </c>
      <c r="D4686" s="48" t="str">
        <f ca="1">IF(IF($H4686="","",INDEX([1]NKC!$D$10:$D$5007,$H4686))=$C$8,IF($H4686="","",INDEX([1]NKC!$E$10:$E$5007,$H4686)),IF($H4686="","",INDEX([1]NKC!$D$10:$D$5007,$H4686)))</f>
        <v/>
      </c>
      <c r="E4686" s="49" t="str">
        <f ca="1">IF(IF($H4686="","",INDEX([1]NKC!$E$10:$E$5007,$H4686))=$C$8,"",IF($H4686="","",INDEX([1]NKC!$F$10:$F$5007,$H4686)))</f>
        <v/>
      </c>
      <c r="F4686" s="55" t="str">
        <f ca="1">IF(IF($H4686="","",INDEX([1]NKC!$D$10:$D$5007,$H4686))=$C$8,"",IF($H4686="","",INDEX([1]NKC!$F$10:$F$5007,$H4686)))</f>
        <v/>
      </c>
      <c r="G4686" s="50">
        <f ca="1">IF(SUM(E4686:F4686)=0,0,$G$11+SUM(E$12:$E4686)-SUM(F$12:$F4686))</f>
        <v>0</v>
      </c>
      <c r="H4686" s="51" t="str">
        <f ca="1">IF(IF(TYPE(MATCH($C$8,OFFSET([1]NKC!$D$10,H4685,0):'[1]NKC'!$D$5007,0)+H4685)=16,"",MATCH($C$8,OFFSET([1]NKC!$D$10,H4685,0):'[1]NKC'!$D$5007,0)+H4685)&lt;IF(TYPE(MATCH($C$8,OFFSET([1]NKC!$E$10,H4685,0):'[1]NKC'!$E$5007,0)+H4685)=16,"",MATCH($C$8,OFFSET([1]NKC!$E$10,H4685,0):'[1]NKC'!$E$5007,0)+H4685),IF(TYPE(MATCH($C$8,OFFSET([1]NKC!$D$10,H4685,0):'[1]NKC'!$D$5007,0)+H4685)=16,"",MATCH($C$8,OFFSET([1]NKC!$D$10,H4685,0):'[1]NKC'!$D$5007,0)+H4685),IF(TYPE(MATCH($C$8,OFFSET([1]NKC!$E$10,H4685,0):'[1]NKC'!$E$5007,0)+H4685)=16,"",MATCH($C$8,OFFSET([1]NKC!$E$10,H4685,0):'[1]NKC'!$E$5007,0)+H4685))</f>
        <v/>
      </c>
    </row>
    <row r="4687" spans="1:8" s="52" customFormat="1" ht="14.25" hidden="1">
      <c r="A4687" s="45" t="str">
        <f ca="1">IF($H4687="","",INDEX([1]NKC!$A$10:$A$5007,$H4687))</f>
        <v/>
      </c>
      <c r="B4687" s="46" t="str">
        <f ca="1">IF($H4687="","",INDEX([1]NKC!$B$10:$B$5007,$H4687))</f>
        <v/>
      </c>
      <c r="C4687" s="47" t="str">
        <f ca="1">IF($H4687="","",INDEX([1]NKC!$C$10:$C$5007,$H4687))</f>
        <v/>
      </c>
      <c r="D4687" s="48" t="str">
        <f ca="1">IF(IF($H4687="","",INDEX([1]NKC!$D$10:$D$5007,$H4687))=$C$8,IF($H4687="","",INDEX([1]NKC!$E$10:$E$5007,$H4687)),IF($H4687="","",INDEX([1]NKC!$D$10:$D$5007,$H4687)))</f>
        <v/>
      </c>
      <c r="E4687" s="49" t="str">
        <f ca="1">IF(IF($H4687="","",INDEX([1]NKC!$E$10:$E$5007,$H4687))=$C$8,"",IF($H4687="","",INDEX([1]NKC!$F$10:$F$5007,$H4687)))</f>
        <v/>
      </c>
      <c r="F4687" s="55" t="str">
        <f ca="1">IF(IF($H4687="","",INDEX([1]NKC!$D$10:$D$5007,$H4687))=$C$8,"",IF($H4687="","",INDEX([1]NKC!$F$10:$F$5007,$H4687)))</f>
        <v/>
      </c>
      <c r="G4687" s="50">
        <f ca="1">IF(SUM(E4687:F4687)=0,0,$G$11+SUM(E$12:$E4687)-SUM(F$12:$F4687))</f>
        <v>0</v>
      </c>
      <c r="H4687" s="51" t="str">
        <f ca="1">IF(IF(TYPE(MATCH($C$8,OFFSET([1]NKC!$D$10,H4686,0):'[1]NKC'!$D$5007,0)+H4686)=16,"",MATCH($C$8,OFFSET([1]NKC!$D$10,H4686,0):'[1]NKC'!$D$5007,0)+H4686)&lt;IF(TYPE(MATCH($C$8,OFFSET([1]NKC!$E$10,H4686,0):'[1]NKC'!$E$5007,0)+H4686)=16,"",MATCH($C$8,OFFSET([1]NKC!$E$10,H4686,0):'[1]NKC'!$E$5007,0)+H4686),IF(TYPE(MATCH($C$8,OFFSET([1]NKC!$D$10,H4686,0):'[1]NKC'!$D$5007,0)+H4686)=16,"",MATCH($C$8,OFFSET([1]NKC!$D$10,H4686,0):'[1]NKC'!$D$5007,0)+H4686),IF(TYPE(MATCH($C$8,OFFSET([1]NKC!$E$10,H4686,0):'[1]NKC'!$E$5007,0)+H4686)=16,"",MATCH($C$8,OFFSET([1]NKC!$E$10,H4686,0):'[1]NKC'!$E$5007,0)+H4686))</f>
        <v/>
      </c>
    </row>
    <row r="4688" spans="1:8" s="52" customFormat="1" ht="14.25" hidden="1">
      <c r="A4688" s="45" t="str">
        <f ca="1">IF($H4688="","",INDEX([1]NKC!$A$10:$A$5007,$H4688))</f>
        <v/>
      </c>
      <c r="B4688" s="46" t="str">
        <f ca="1">IF($H4688="","",INDEX([1]NKC!$B$10:$B$5007,$H4688))</f>
        <v/>
      </c>
      <c r="C4688" s="47" t="str">
        <f ca="1">IF($H4688="","",INDEX([1]NKC!$C$10:$C$5007,$H4688))</f>
        <v/>
      </c>
      <c r="D4688" s="48" t="str">
        <f ca="1">IF(IF($H4688="","",INDEX([1]NKC!$D$10:$D$5007,$H4688))=$C$8,IF($H4688="","",INDEX([1]NKC!$E$10:$E$5007,$H4688)),IF($H4688="","",INDEX([1]NKC!$D$10:$D$5007,$H4688)))</f>
        <v/>
      </c>
      <c r="E4688" s="49" t="str">
        <f ca="1">IF(IF($H4688="","",INDEX([1]NKC!$E$10:$E$5007,$H4688))=$C$8,"",IF($H4688="","",INDEX([1]NKC!$F$10:$F$5007,$H4688)))</f>
        <v/>
      </c>
      <c r="F4688" s="55" t="str">
        <f ca="1">IF(IF($H4688="","",INDEX([1]NKC!$D$10:$D$5007,$H4688))=$C$8,"",IF($H4688="","",INDEX([1]NKC!$F$10:$F$5007,$H4688)))</f>
        <v/>
      </c>
      <c r="G4688" s="50">
        <f ca="1">IF(SUM(E4688:F4688)=0,0,$G$11+SUM(E$12:$E4688)-SUM(F$12:$F4688))</f>
        <v>0</v>
      </c>
      <c r="H4688" s="51" t="str">
        <f ca="1">IF(IF(TYPE(MATCH($C$8,OFFSET([1]NKC!$D$10,H4687,0):'[1]NKC'!$D$5007,0)+H4687)=16,"",MATCH($C$8,OFFSET([1]NKC!$D$10,H4687,0):'[1]NKC'!$D$5007,0)+H4687)&lt;IF(TYPE(MATCH($C$8,OFFSET([1]NKC!$E$10,H4687,0):'[1]NKC'!$E$5007,0)+H4687)=16,"",MATCH($C$8,OFFSET([1]NKC!$E$10,H4687,0):'[1]NKC'!$E$5007,0)+H4687),IF(TYPE(MATCH($C$8,OFFSET([1]NKC!$D$10,H4687,0):'[1]NKC'!$D$5007,0)+H4687)=16,"",MATCH($C$8,OFFSET([1]NKC!$D$10,H4687,0):'[1]NKC'!$D$5007,0)+H4687),IF(TYPE(MATCH($C$8,OFFSET([1]NKC!$E$10,H4687,0):'[1]NKC'!$E$5007,0)+H4687)=16,"",MATCH($C$8,OFFSET([1]NKC!$E$10,H4687,0):'[1]NKC'!$E$5007,0)+H4687))</f>
        <v/>
      </c>
    </row>
    <row r="4689" spans="1:8" s="52" customFormat="1" ht="14.25" hidden="1">
      <c r="A4689" s="45" t="str">
        <f ca="1">IF($H4689="","",INDEX([1]NKC!$A$10:$A$5007,$H4689))</f>
        <v/>
      </c>
      <c r="B4689" s="46" t="str">
        <f ca="1">IF($H4689="","",INDEX([1]NKC!$B$10:$B$5007,$H4689))</f>
        <v/>
      </c>
      <c r="C4689" s="47" t="str">
        <f ca="1">IF($H4689="","",INDEX([1]NKC!$C$10:$C$5007,$H4689))</f>
        <v/>
      </c>
      <c r="D4689" s="48" t="str">
        <f ca="1">IF(IF($H4689="","",INDEX([1]NKC!$D$10:$D$5007,$H4689))=$C$8,IF($H4689="","",INDEX([1]NKC!$E$10:$E$5007,$H4689)),IF($H4689="","",INDEX([1]NKC!$D$10:$D$5007,$H4689)))</f>
        <v/>
      </c>
      <c r="E4689" s="49" t="str">
        <f ca="1">IF(IF($H4689="","",INDEX([1]NKC!$E$10:$E$5007,$H4689))=$C$8,"",IF($H4689="","",INDEX([1]NKC!$F$10:$F$5007,$H4689)))</f>
        <v/>
      </c>
      <c r="F4689" s="55" t="str">
        <f ca="1">IF(IF($H4689="","",INDEX([1]NKC!$D$10:$D$5007,$H4689))=$C$8,"",IF($H4689="","",INDEX([1]NKC!$F$10:$F$5007,$H4689)))</f>
        <v/>
      </c>
      <c r="G4689" s="50">
        <f ca="1">IF(SUM(E4689:F4689)=0,0,$G$11+SUM(E$12:$E4689)-SUM(F$12:$F4689))</f>
        <v>0</v>
      </c>
      <c r="H4689" s="51" t="str">
        <f ca="1">IF(IF(TYPE(MATCH($C$8,OFFSET([1]NKC!$D$10,H4688,0):'[1]NKC'!$D$5007,0)+H4688)=16,"",MATCH($C$8,OFFSET([1]NKC!$D$10,H4688,0):'[1]NKC'!$D$5007,0)+H4688)&lt;IF(TYPE(MATCH($C$8,OFFSET([1]NKC!$E$10,H4688,0):'[1]NKC'!$E$5007,0)+H4688)=16,"",MATCH($C$8,OFFSET([1]NKC!$E$10,H4688,0):'[1]NKC'!$E$5007,0)+H4688),IF(TYPE(MATCH($C$8,OFFSET([1]NKC!$D$10,H4688,0):'[1]NKC'!$D$5007,0)+H4688)=16,"",MATCH($C$8,OFFSET([1]NKC!$D$10,H4688,0):'[1]NKC'!$D$5007,0)+H4688),IF(TYPE(MATCH($C$8,OFFSET([1]NKC!$E$10,H4688,0):'[1]NKC'!$E$5007,0)+H4688)=16,"",MATCH($C$8,OFFSET([1]NKC!$E$10,H4688,0):'[1]NKC'!$E$5007,0)+H4688))</f>
        <v/>
      </c>
    </row>
    <row r="4690" spans="1:8" s="52" customFormat="1" ht="14.25" hidden="1">
      <c r="A4690" s="45" t="str">
        <f ca="1">IF($H4690="","",INDEX([1]NKC!$A$10:$A$5007,$H4690))</f>
        <v/>
      </c>
      <c r="B4690" s="46" t="str">
        <f ca="1">IF($H4690="","",INDEX([1]NKC!$B$10:$B$5007,$H4690))</f>
        <v/>
      </c>
      <c r="C4690" s="47" t="str">
        <f ca="1">IF($H4690="","",INDEX([1]NKC!$C$10:$C$5007,$H4690))</f>
        <v/>
      </c>
      <c r="D4690" s="48" t="str">
        <f ca="1">IF(IF($H4690="","",INDEX([1]NKC!$D$10:$D$5007,$H4690))=$C$8,IF($H4690="","",INDEX([1]NKC!$E$10:$E$5007,$H4690)),IF($H4690="","",INDEX([1]NKC!$D$10:$D$5007,$H4690)))</f>
        <v/>
      </c>
      <c r="E4690" s="49" t="str">
        <f ca="1">IF(IF($H4690="","",INDEX([1]NKC!$E$10:$E$5007,$H4690))=$C$8,"",IF($H4690="","",INDEX([1]NKC!$F$10:$F$5007,$H4690)))</f>
        <v/>
      </c>
      <c r="F4690" s="55" t="str">
        <f ca="1">IF(IF($H4690="","",INDEX([1]NKC!$D$10:$D$5007,$H4690))=$C$8,"",IF($H4690="","",INDEX([1]NKC!$F$10:$F$5007,$H4690)))</f>
        <v/>
      </c>
      <c r="G4690" s="50">
        <f ca="1">IF(SUM(E4690:F4690)=0,0,$G$11+SUM(E$12:$E4690)-SUM(F$12:$F4690))</f>
        <v>0</v>
      </c>
      <c r="H4690" s="51" t="str">
        <f ca="1">IF(IF(TYPE(MATCH($C$8,OFFSET([1]NKC!$D$10,H4689,0):'[1]NKC'!$D$5007,0)+H4689)=16,"",MATCH($C$8,OFFSET([1]NKC!$D$10,H4689,0):'[1]NKC'!$D$5007,0)+H4689)&lt;IF(TYPE(MATCH($C$8,OFFSET([1]NKC!$E$10,H4689,0):'[1]NKC'!$E$5007,0)+H4689)=16,"",MATCH($C$8,OFFSET([1]NKC!$E$10,H4689,0):'[1]NKC'!$E$5007,0)+H4689),IF(TYPE(MATCH($C$8,OFFSET([1]NKC!$D$10,H4689,0):'[1]NKC'!$D$5007,0)+H4689)=16,"",MATCH($C$8,OFFSET([1]NKC!$D$10,H4689,0):'[1]NKC'!$D$5007,0)+H4689),IF(TYPE(MATCH($C$8,OFFSET([1]NKC!$E$10,H4689,0):'[1]NKC'!$E$5007,0)+H4689)=16,"",MATCH($C$8,OFFSET([1]NKC!$E$10,H4689,0):'[1]NKC'!$E$5007,0)+H4689))</f>
        <v/>
      </c>
    </row>
    <row r="4691" spans="1:8" s="52" customFormat="1" ht="14.25" hidden="1">
      <c r="A4691" s="45" t="str">
        <f ca="1">IF($H4691="","",INDEX([1]NKC!$A$10:$A$5007,$H4691))</f>
        <v/>
      </c>
      <c r="B4691" s="46" t="str">
        <f ca="1">IF($H4691="","",INDEX([1]NKC!$B$10:$B$5007,$H4691))</f>
        <v/>
      </c>
      <c r="C4691" s="47" t="str">
        <f ca="1">IF($H4691="","",INDEX([1]NKC!$C$10:$C$5007,$H4691))</f>
        <v/>
      </c>
      <c r="D4691" s="48" t="str">
        <f ca="1">IF(IF($H4691="","",INDEX([1]NKC!$D$10:$D$5007,$H4691))=$C$8,IF($H4691="","",INDEX([1]NKC!$E$10:$E$5007,$H4691)),IF($H4691="","",INDEX([1]NKC!$D$10:$D$5007,$H4691)))</f>
        <v/>
      </c>
      <c r="E4691" s="49" t="str">
        <f ca="1">IF(IF($H4691="","",INDEX([1]NKC!$E$10:$E$5007,$H4691))=$C$8,"",IF($H4691="","",INDEX([1]NKC!$F$10:$F$5007,$H4691)))</f>
        <v/>
      </c>
      <c r="F4691" s="55" t="str">
        <f ca="1">IF(IF($H4691="","",INDEX([1]NKC!$D$10:$D$5007,$H4691))=$C$8,"",IF($H4691="","",INDEX([1]NKC!$F$10:$F$5007,$H4691)))</f>
        <v/>
      </c>
      <c r="G4691" s="50">
        <f ca="1">IF(SUM(E4691:F4691)=0,0,$G$11+SUM(E$12:$E4691)-SUM(F$12:$F4691))</f>
        <v>0</v>
      </c>
      <c r="H4691" s="51" t="str">
        <f ca="1">IF(IF(TYPE(MATCH($C$8,OFFSET([1]NKC!$D$10,H4690,0):'[1]NKC'!$D$5007,0)+H4690)=16,"",MATCH($C$8,OFFSET([1]NKC!$D$10,H4690,0):'[1]NKC'!$D$5007,0)+H4690)&lt;IF(TYPE(MATCH($C$8,OFFSET([1]NKC!$E$10,H4690,0):'[1]NKC'!$E$5007,0)+H4690)=16,"",MATCH($C$8,OFFSET([1]NKC!$E$10,H4690,0):'[1]NKC'!$E$5007,0)+H4690),IF(TYPE(MATCH($C$8,OFFSET([1]NKC!$D$10,H4690,0):'[1]NKC'!$D$5007,0)+H4690)=16,"",MATCH($C$8,OFFSET([1]NKC!$D$10,H4690,0):'[1]NKC'!$D$5007,0)+H4690),IF(TYPE(MATCH($C$8,OFFSET([1]NKC!$E$10,H4690,0):'[1]NKC'!$E$5007,0)+H4690)=16,"",MATCH($C$8,OFFSET([1]NKC!$E$10,H4690,0):'[1]NKC'!$E$5007,0)+H4690))</f>
        <v/>
      </c>
    </row>
    <row r="4692" spans="1:8" s="52" customFormat="1" ht="14.25" hidden="1">
      <c r="A4692" s="45" t="str">
        <f ca="1">IF($H4692="","",INDEX([1]NKC!$A$10:$A$5007,$H4692))</f>
        <v/>
      </c>
      <c r="B4692" s="46" t="str">
        <f ca="1">IF($H4692="","",INDEX([1]NKC!$B$10:$B$5007,$H4692))</f>
        <v/>
      </c>
      <c r="C4692" s="47" t="str">
        <f ca="1">IF($H4692="","",INDEX([1]NKC!$C$10:$C$5007,$H4692))</f>
        <v/>
      </c>
      <c r="D4692" s="48" t="str">
        <f ca="1">IF(IF($H4692="","",INDEX([1]NKC!$D$10:$D$5007,$H4692))=$C$8,IF($H4692="","",INDEX([1]NKC!$E$10:$E$5007,$H4692)),IF($H4692="","",INDEX([1]NKC!$D$10:$D$5007,$H4692)))</f>
        <v/>
      </c>
      <c r="E4692" s="49" t="str">
        <f ca="1">IF(IF($H4692="","",INDEX([1]NKC!$E$10:$E$5007,$H4692))=$C$8,"",IF($H4692="","",INDEX([1]NKC!$F$10:$F$5007,$H4692)))</f>
        <v/>
      </c>
      <c r="F4692" s="55" t="str">
        <f ca="1">IF(IF($H4692="","",INDEX([1]NKC!$D$10:$D$5007,$H4692))=$C$8,"",IF($H4692="","",INDEX([1]NKC!$F$10:$F$5007,$H4692)))</f>
        <v/>
      </c>
      <c r="G4692" s="50">
        <f ca="1">IF(SUM(E4692:F4692)=0,0,$G$11+SUM(E$12:$E4692)-SUM(F$12:$F4692))</f>
        <v>0</v>
      </c>
      <c r="H4692" s="51" t="str">
        <f ca="1">IF(IF(TYPE(MATCH($C$8,OFFSET([1]NKC!$D$10,H4691,0):'[1]NKC'!$D$5007,0)+H4691)=16,"",MATCH($C$8,OFFSET([1]NKC!$D$10,H4691,0):'[1]NKC'!$D$5007,0)+H4691)&lt;IF(TYPE(MATCH($C$8,OFFSET([1]NKC!$E$10,H4691,0):'[1]NKC'!$E$5007,0)+H4691)=16,"",MATCH($C$8,OFFSET([1]NKC!$E$10,H4691,0):'[1]NKC'!$E$5007,0)+H4691),IF(TYPE(MATCH($C$8,OFFSET([1]NKC!$D$10,H4691,0):'[1]NKC'!$D$5007,0)+H4691)=16,"",MATCH($C$8,OFFSET([1]NKC!$D$10,H4691,0):'[1]NKC'!$D$5007,0)+H4691),IF(TYPE(MATCH($C$8,OFFSET([1]NKC!$E$10,H4691,0):'[1]NKC'!$E$5007,0)+H4691)=16,"",MATCH($C$8,OFFSET([1]NKC!$E$10,H4691,0):'[1]NKC'!$E$5007,0)+H4691))</f>
        <v/>
      </c>
    </row>
    <row r="4693" spans="1:8" s="52" customFormat="1" ht="14.25" hidden="1">
      <c r="A4693" s="45" t="str">
        <f ca="1">IF($H4693="","",INDEX([1]NKC!$A$10:$A$5007,$H4693))</f>
        <v/>
      </c>
      <c r="B4693" s="46" t="str">
        <f ca="1">IF($H4693="","",INDEX([1]NKC!$B$10:$B$5007,$H4693))</f>
        <v/>
      </c>
      <c r="C4693" s="47" t="str">
        <f ca="1">IF($H4693="","",INDEX([1]NKC!$C$10:$C$5007,$H4693))</f>
        <v/>
      </c>
      <c r="D4693" s="48" t="str">
        <f ca="1">IF(IF($H4693="","",INDEX([1]NKC!$D$10:$D$5007,$H4693))=$C$8,IF($H4693="","",INDEX([1]NKC!$E$10:$E$5007,$H4693)),IF($H4693="","",INDEX([1]NKC!$D$10:$D$5007,$H4693)))</f>
        <v/>
      </c>
      <c r="E4693" s="49" t="str">
        <f ca="1">IF(IF($H4693="","",INDEX([1]NKC!$E$10:$E$5007,$H4693))=$C$8,"",IF($H4693="","",INDEX([1]NKC!$F$10:$F$5007,$H4693)))</f>
        <v/>
      </c>
      <c r="F4693" s="55" t="str">
        <f ca="1">IF(IF($H4693="","",INDEX([1]NKC!$D$10:$D$5007,$H4693))=$C$8,"",IF($H4693="","",INDEX([1]NKC!$F$10:$F$5007,$H4693)))</f>
        <v/>
      </c>
      <c r="G4693" s="50">
        <f ca="1">IF(SUM(E4693:F4693)=0,0,$G$11+SUM(E$12:$E4693)-SUM(F$12:$F4693))</f>
        <v>0</v>
      </c>
      <c r="H4693" s="51" t="str">
        <f ca="1">IF(IF(TYPE(MATCH($C$8,OFFSET([1]NKC!$D$10,H4692,0):'[1]NKC'!$D$5007,0)+H4692)=16,"",MATCH($C$8,OFFSET([1]NKC!$D$10,H4692,0):'[1]NKC'!$D$5007,0)+H4692)&lt;IF(TYPE(MATCH($C$8,OFFSET([1]NKC!$E$10,H4692,0):'[1]NKC'!$E$5007,0)+H4692)=16,"",MATCH($C$8,OFFSET([1]NKC!$E$10,H4692,0):'[1]NKC'!$E$5007,0)+H4692),IF(TYPE(MATCH($C$8,OFFSET([1]NKC!$D$10,H4692,0):'[1]NKC'!$D$5007,0)+H4692)=16,"",MATCH($C$8,OFFSET([1]NKC!$D$10,H4692,0):'[1]NKC'!$D$5007,0)+H4692),IF(TYPE(MATCH($C$8,OFFSET([1]NKC!$E$10,H4692,0):'[1]NKC'!$E$5007,0)+H4692)=16,"",MATCH($C$8,OFFSET([1]NKC!$E$10,H4692,0):'[1]NKC'!$E$5007,0)+H4692))</f>
        <v/>
      </c>
    </row>
    <row r="4694" spans="1:8" s="52" customFormat="1" ht="14.25" hidden="1">
      <c r="A4694" s="45" t="str">
        <f ca="1">IF($H4694="","",INDEX([1]NKC!$A$10:$A$5007,$H4694))</f>
        <v/>
      </c>
      <c r="B4694" s="46" t="str">
        <f ca="1">IF($H4694="","",INDEX([1]NKC!$B$10:$B$5007,$H4694))</f>
        <v/>
      </c>
      <c r="C4694" s="47" t="str">
        <f ca="1">IF($H4694="","",INDEX([1]NKC!$C$10:$C$5007,$H4694))</f>
        <v/>
      </c>
      <c r="D4694" s="48" t="str">
        <f ca="1">IF(IF($H4694="","",INDEX([1]NKC!$D$10:$D$5007,$H4694))=$C$8,IF($H4694="","",INDEX([1]NKC!$E$10:$E$5007,$H4694)),IF($H4694="","",INDEX([1]NKC!$D$10:$D$5007,$H4694)))</f>
        <v/>
      </c>
      <c r="E4694" s="49" t="str">
        <f ca="1">IF(IF($H4694="","",INDEX([1]NKC!$E$10:$E$5007,$H4694))=$C$8,"",IF($H4694="","",INDEX([1]NKC!$F$10:$F$5007,$H4694)))</f>
        <v/>
      </c>
      <c r="F4694" s="55" t="str">
        <f ca="1">IF(IF($H4694="","",INDEX([1]NKC!$D$10:$D$5007,$H4694))=$C$8,"",IF($H4694="","",INDEX([1]NKC!$F$10:$F$5007,$H4694)))</f>
        <v/>
      </c>
      <c r="G4694" s="50">
        <f ca="1">IF(SUM(E4694:F4694)=0,0,$G$11+SUM(E$12:$E4694)-SUM(F$12:$F4694))</f>
        <v>0</v>
      </c>
      <c r="H4694" s="51" t="str">
        <f ca="1">IF(IF(TYPE(MATCH($C$8,OFFSET([1]NKC!$D$10,H4693,0):'[1]NKC'!$D$5007,0)+H4693)=16,"",MATCH($C$8,OFFSET([1]NKC!$D$10,H4693,0):'[1]NKC'!$D$5007,0)+H4693)&lt;IF(TYPE(MATCH($C$8,OFFSET([1]NKC!$E$10,H4693,0):'[1]NKC'!$E$5007,0)+H4693)=16,"",MATCH($C$8,OFFSET([1]NKC!$E$10,H4693,0):'[1]NKC'!$E$5007,0)+H4693),IF(TYPE(MATCH($C$8,OFFSET([1]NKC!$D$10,H4693,0):'[1]NKC'!$D$5007,0)+H4693)=16,"",MATCH($C$8,OFFSET([1]NKC!$D$10,H4693,0):'[1]NKC'!$D$5007,0)+H4693),IF(TYPE(MATCH($C$8,OFFSET([1]NKC!$E$10,H4693,0):'[1]NKC'!$E$5007,0)+H4693)=16,"",MATCH($C$8,OFFSET([1]NKC!$E$10,H4693,0):'[1]NKC'!$E$5007,0)+H4693))</f>
        <v/>
      </c>
    </row>
    <row r="4695" spans="1:8" s="52" customFormat="1" ht="14.25" hidden="1">
      <c r="A4695" s="45" t="str">
        <f ca="1">IF($H4695="","",INDEX([1]NKC!$A$10:$A$5007,$H4695))</f>
        <v/>
      </c>
      <c r="B4695" s="46" t="str">
        <f ca="1">IF($H4695="","",INDEX([1]NKC!$B$10:$B$5007,$H4695))</f>
        <v/>
      </c>
      <c r="C4695" s="47" t="str">
        <f ca="1">IF($H4695="","",INDEX([1]NKC!$C$10:$C$5007,$H4695))</f>
        <v/>
      </c>
      <c r="D4695" s="48" t="str">
        <f ca="1">IF(IF($H4695="","",INDEX([1]NKC!$D$10:$D$5007,$H4695))=$C$8,IF($H4695="","",INDEX([1]NKC!$E$10:$E$5007,$H4695)),IF($H4695="","",INDEX([1]NKC!$D$10:$D$5007,$H4695)))</f>
        <v/>
      </c>
      <c r="E4695" s="49" t="str">
        <f ca="1">IF(IF($H4695="","",INDEX([1]NKC!$E$10:$E$5007,$H4695))=$C$8,"",IF($H4695="","",INDEX([1]NKC!$F$10:$F$5007,$H4695)))</f>
        <v/>
      </c>
      <c r="F4695" s="55" t="str">
        <f ca="1">IF(IF($H4695="","",INDEX([1]NKC!$D$10:$D$5007,$H4695))=$C$8,"",IF($H4695="","",INDEX([1]NKC!$F$10:$F$5007,$H4695)))</f>
        <v/>
      </c>
      <c r="G4695" s="50">
        <f ca="1">IF(SUM(E4695:F4695)=0,0,$G$11+SUM(E$12:$E4695)-SUM(F$12:$F4695))</f>
        <v>0</v>
      </c>
      <c r="H4695" s="51" t="str">
        <f ca="1">IF(IF(TYPE(MATCH($C$8,OFFSET([1]NKC!$D$10,H4694,0):'[1]NKC'!$D$5007,0)+H4694)=16,"",MATCH($C$8,OFFSET([1]NKC!$D$10,H4694,0):'[1]NKC'!$D$5007,0)+H4694)&lt;IF(TYPE(MATCH($C$8,OFFSET([1]NKC!$E$10,H4694,0):'[1]NKC'!$E$5007,0)+H4694)=16,"",MATCH($C$8,OFFSET([1]NKC!$E$10,H4694,0):'[1]NKC'!$E$5007,0)+H4694),IF(TYPE(MATCH($C$8,OFFSET([1]NKC!$D$10,H4694,0):'[1]NKC'!$D$5007,0)+H4694)=16,"",MATCH($C$8,OFFSET([1]NKC!$D$10,H4694,0):'[1]NKC'!$D$5007,0)+H4694),IF(TYPE(MATCH($C$8,OFFSET([1]NKC!$E$10,H4694,0):'[1]NKC'!$E$5007,0)+H4694)=16,"",MATCH($C$8,OFFSET([1]NKC!$E$10,H4694,0):'[1]NKC'!$E$5007,0)+H4694))</f>
        <v/>
      </c>
    </row>
    <row r="4696" spans="1:8" s="52" customFormat="1" ht="14.25" hidden="1">
      <c r="A4696" s="45" t="str">
        <f ca="1">IF($H4696="","",INDEX([1]NKC!$A$10:$A$5007,$H4696))</f>
        <v/>
      </c>
      <c r="B4696" s="46" t="str">
        <f ca="1">IF($H4696="","",INDEX([1]NKC!$B$10:$B$5007,$H4696))</f>
        <v/>
      </c>
      <c r="C4696" s="47" t="str">
        <f ca="1">IF($H4696="","",INDEX([1]NKC!$C$10:$C$5007,$H4696))</f>
        <v/>
      </c>
      <c r="D4696" s="48" t="str">
        <f ca="1">IF(IF($H4696="","",INDEX([1]NKC!$D$10:$D$5007,$H4696))=$C$8,IF($H4696="","",INDEX([1]NKC!$E$10:$E$5007,$H4696)),IF($H4696="","",INDEX([1]NKC!$D$10:$D$5007,$H4696)))</f>
        <v/>
      </c>
      <c r="E4696" s="49" t="str">
        <f ca="1">IF(IF($H4696="","",INDEX([1]NKC!$E$10:$E$5007,$H4696))=$C$8,"",IF($H4696="","",INDEX([1]NKC!$F$10:$F$5007,$H4696)))</f>
        <v/>
      </c>
      <c r="F4696" s="55" t="str">
        <f ca="1">IF(IF($H4696="","",INDEX([1]NKC!$D$10:$D$5007,$H4696))=$C$8,"",IF($H4696="","",INDEX([1]NKC!$F$10:$F$5007,$H4696)))</f>
        <v/>
      </c>
      <c r="G4696" s="50">
        <f ca="1">IF(SUM(E4696:F4696)=0,0,$G$11+SUM(E$12:$E4696)-SUM(F$12:$F4696))</f>
        <v>0</v>
      </c>
      <c r="H4696" s="51" t="str">
        <f ca="1">IF(IF(TYPE(MATCH($C$8,OFFSET([1]NKC!$D$10,H4695,0):'[1]NKC'!$D$5007,0)+H4695)=16,"",MATCH($C$8,OFFSET([1]NKC!$D$10,H4695,0):'[1]NKC'!$D$5007,0)+H4695)&lt;IF(TYPE(MATCH($C$8,OFFSET([1]NKC!$E$10,H4695,0):'[1]NKC'!$E$5007,0)+H4695)=16,"",MATCH($C$8,OFFSET([1]NKC!$E$10,H4695,0):'[1]NKC'!$E$5007,0)+H4695),IF(TYPE(MATCH($C$8,OFFSET([1]NKC!$D$10,H4695,0):'[1]NKC'!$D$5007,0)+H4695)=16,"",MATCH($C$8,OFFSET([1]NKC!$D$10,H4695,0):'[1]NKC'!$D$5007,0)+H4695),IF(TYPE(MATCH($C$8,OFFSET([1]NKC!$E$10,H4695,0):'[1]NKC'!$E$5007,0)+H4695)=16,"",MATCH($C$8,OFFSET([1]NKC!$E$10,H4695,0):'[1]NKC'!$E$5007,0)+H4695))</f>
        <v/>
      </c>
    </row>
    <row r="4697" spans="1:8" s="52" customFormat="1" ht="14.25" hidden="1">
      <c r="A4697" s="45" t="str">
        <f ca="1">IF($H4697="","",INDEX([1]NKC!$A$10:$A$5007,$H4697))</f>
        <v/>
      </c>
      <c r="B4697" s="46" t="str">
        <f ca="1">IF($H4697="","",INDEX([1]NKC!$B$10:$B$5007,$H4697))</f>
        <v/>
      </c>
      <c r="C4697" s="47" t="str">
        <f ca="1">IF($H4697="","",INDEX([1]NKC!$C$10:$C$5007,$H4697))</f>
        <v/>
      </c>
      <c r="D4697" s="48" t="str">
        <f ca="1">IF(IF($H4697="","",INDEX([1]NKC!$D$10:$D$5007,$H4697))=$C$8,IF($H4697="","",INDEX([1]NKC!$E$10:$E$5007,$H4697)),IF($H4697="","",INDEX([1]NKC!$D$10:$D$5007,$H4697)))</f>
        <v/>
      </c>
      <c r="E4697" s="49" t="str">
        <f ca="1">IF(IF($H4697="","",INDEX([1]NKC!$E$10:$E$5007,$H4697))=$C$8,"",IF($H4697="","",INDEX([1]NKC!$F$10:$F$5007,$H4697)))</f>
        <v/>
      </c>
      <c r="F4697" s="55" t="str">
        <f ca="1">IF(IF($H4697="","",INDEX([1]NKC!$D$10:$D$5007,$H4697))=$C$8,"",IF($H4697="","",INDEX([1]NKC!$F$10:$F$5007,$H4697)))</f>
        <v/>
      </c>
      <c r="G4697" s="50">
        <f ca="1">IF(SUM(E4697:F4697)=0,0,$G$11+SUM(E$12:$E4697)-SUM(F$12:$F4697))</f>
        <v>0</v>
      </c>
      <c r="H4697" s="51" t="str">
        <f ca="1">IF(IF(TYPE(MATCH($C$8,OFFSET([1]NKC!$D$10,H4696,0):'[1]NKC'!$D$5007,0)+H4696)=16,"",MATCH($C$8,OFFSET([1]NKC!$D$10,H4696,0):'[1]NKC'!$D$5007,0)+H4696)&lt;IF(TYPE(MATCH($C$8,OFFSET([1]NKC!$E$10,H4696,0):'[1]NKC'!$E$5007,0)+H4696)=16,"",MATCH($C$8,OFFSET([1]NKC!$E$10,H4696,0):'[1]NKC'!$E$5007,0)+H4696),IF(TYPE(MATCH($C$8,OFFSET([1]NKC!$D$10,H4696,0):'[1]NKC'!$D$5007,0)+H4696)=16,"",MATCH($C$8,OFFSET([1]NKC!$D$10,H4696,0):'[1]NKC'!$D$5007,0)+H4696),IF(TYPE(MATCH($C$8,OFFSET([1]NKC!$E$10,H4696,0):'[1]NKC'!$E$5007,0)+H4696)=16,"",MATCH($C$8,OFFSET([1]NKC!$E$10,H4696,0):'[1]NKC'!$E$5007,0)+H4696))</f>
        <v/>
      </c>
    </row>
    <row r="4698" spans="1:8" s="52" customFormat="1" ht="14.25" hidden="1">
      <c r="A4698" s="45" t="str">
        <f ca="1">IF($H4698="","",INDEX([1]NKC!$A$10:$A$5007,$H4698))</f>
        <v/>
      </c>
      <c r="B4698" s="46" t="str">
        <f ca="1">IF($H4698="","",INDEX([1]NKC!$B$10:$B$5007,$H4698))</f>
        <v/>
      </c>
      <c r="C4698" s="47" t="str">
        <f ca="1">IF($H4698="","",INDEX([1]NKC!$C$10:$C$5007,$H4698))</f>
        <v/>
      </c>
      <c r="D4698" s="48" t="str">
        <f ca="1">IF(IF($H4698="","",INDEX([1]NKC!$D$10:$D$5007,$H4698))=$C$8,IF($H4698="","",INDEX([1]NKC!$E$10:$E$5007,$H4698)),IF($H4698="","",INDEX([1]NKC!$D$10:$D$5007,$H4698)))</f>
        <v/>
      </c>
      <c r="E4698" s="49" t="str">
        <f ca="1">IF(IF($H4698="","",INDEX([1]NKC!$E$10:$E$5007,$H4698))=$C$8,"",IF($H4698="","",INDEX([1]NKC!$F$10:$F$5007,$H4698)))</f>
        <v/>
      </c>
      <c r="F4698" s="55" t="str">
        <f ca="1">IF(IF($H4698="","",INDEX([1]NKC!$D$10:$D$5007,$H4698))=$C$8,"",IF($H4698="","",INDEX([1]NKC!$F$10:$F$5007,$H4698)))</f>
        <v/>
      </c>
      <c r="G4698" s="50">
        <f ca="1">IF(SUM(E4698:F4698)=0,0,$G$11+SUM(E$12:$E4698)-SUM(F$12:$F4698))</f>
        <v>0</v>
      </c>
      <c r="H4698" s="51" t="str">
        <f ca="1">IF(IF(TYPE(MATCH($C$8,OFFSET([1]NKC!$D$10,H4697,0):'[1]NKC'!$D$5007,0)+H4697)=16,"",MATCH($C$8,OFFSET([1]NKC!$D$10,H4697,0):'[1]NKC'!$D$5007,0)+H4697)&lt;IF(TYPE(MATCH($C$8,OFFSET([1]NKC!$E$10,H4697,0):'[1]NKC'!$E$5007,0)+H4697)=16,"",MATCH($C$8,OFFSET([1]NKC!$E$10,H4697,0):'[1]NKC'!$E$5007,0)+H4697),IF(TYPE(MATCH($C$8,OFFSET([1]NKC!$D$10,H4697,0):'[1]NKC'!$D$5007,0)+H4697)=16,"",MATCH($C$8,OFFSET([1]NKC!$D$10,H4697,0):'[1]NKC'!$D$5007,0)+H4697),IF(TYPE(MATCH($C$8,OFFSET([1]NKC!$E$10,H4697,0):'[1]NKC'!$E$5007,0)+H4697)=16,"",MATCH($C$8,OFFSET([1]NKC!$E$10,H4697,0):'[1]NKC'!$E$5007,0)+H4697))</f>
        <v/>
      </c>
    </row>
    <row r="4699" spans="1:8" s="52" customFormat="1" ht="14.25" hidden="1">
      <c r="A4699" s="45" t="str">
        <f ca="1">IF($H4699="","",INDEX([1]NKC!$A$10:$A$5007,$H4699))</f>
        <v/>
      </c>
      <c r="B4699" s="46" t="str">
        <f ca="1">IF($H4699="","",INDEX([1]NKC!$B$10:$B$5007,$H4699))</f>
        <v/>
      </c>
      <c r="C4699" s="47" t="str">
        <f ca="1">IF($H4699="","",INDEX([1]NKC!$C$10:$C$5007,$H4699))</f>
        <v/>
      </c>
      <c r="D4699" s="48" t="str">
        <f ca="1">IF(IF($H4699="","",INDEX([1]NKC!$D$10:$D$5007,$H4699))=$C$8,IF($H4699="","",INDEX([1]NKC!$E$10:$E$5007,$H4699)),IF($H4699="","",INDEX([1]NKC!$D$10:$D$5007,$H4699)))</f>
        <v/>
      </c>
      <c r="E4699" s="49" t="str">
        <f ca="1">IF(IF($H4699="","",INDEX([1]NKC!$E$10:$E$5007,$H4699))=$C$8,"",IF($H4699="","",INDEX([1]NKC!$F$10:$F$5007,$H4699)))</f>
        <v/>
      </c>
      <c r="F4699" s="55" t="str">
        <f ca="1">IF(IF($H4699="","",INDEX([1]NKC!$D$10:$D$5007,$H4699))=$C$8,"",IF($H4699="","",INDEX([1]NKC!$F$10:$F$5007,$H4699)))</f>
        <v/>
      </c>
      <c r="G4699" s="50">
        <f ca="1">IF(SUM(E4699:F4699)=0,0,$G$11+SUM(E$12:$E4699)-SUM(F$12:$F4699))</f>
        <v>0</v>
      </c>
      <c r="H4699" s="51" t="str">
        <f ca="1">IF(IF(TYPE(MATCH($C$8,OFFSET([1]NKC!$D$10,H4698,0):'[1]NKC'!$D$5007,0)+H4698)=16,"",MATCH($C$8,OFFSET([1]NKC!$D$10,H4698,0):'[1]NKC'!$D$5007,0)+H4698)&lt;IF(TYPE(MATCH($C$8,OFFSET([1]NKC!$E$10,H4698,0):'[1]NKC'!$E$5007,0)+H4698)=16,"",MATCH($C$8,OFFSET([1]NKC!$E$10,H4698,0):'[1]NKC'!$E$5007,0)+H4698),IF(TYPE(MATCH($C$8,OFFSET([1]NKC!$D$10,H4698,0):'[1]NKC'!$D$5007,0)+H4698)=16,"",MATCH($C$8,OFFSET([1]NKC!$D$10,H4698,0):'[1]NKC'!$D$5007,0)+H4698),IF(TYPE(MATCH($C$8,OFFSET([1]NKC!$E$10,H4698,0):'[1]NKC'!$E$5007,0)+H4698)=16,"",MATCH($C$8,OFFSET([1]NKC!$E$10,H4698,0):'[1]NKC'!$E$5007,0)+H4698))</f>
        <v/>
      </c>
    </row>
    <row r="4700" spans="1:8" s="52" customFormat="1" ht="14.25" hidden="1">
      <c r="A4700" s="45" t="str">
        <f ca="1">IF($H4700="","",INDEX([1]NKC!$A$10:$A$5007,$H4700))</f>
        <v/>
      </c>
      <c r="B4700" s="46" t="str">
        <f ca="1">IF($H4700="","",INDEX([1]NKC!$B$10:$B$5007,$H4700))</f>
        <v/>
      </c>
      <c r="C4700" s="47" t="str">
        <f ca="1">IF($H4700="","",INDEX([1]NKC!$C$10:$C$5007,$H4700))</f>
        <v/>
      </c>
      <c r="D4700" s="48" t="str">
        <f ca="1">IF(IF($H4700="","",INDEX([1]NKC!$D$10:$D$5007,$H4700))=$C$8,IF($H4700="","",INDEX([1]NKC!$E$10:$E$5007,$H4700)),IF($H4700="","",INDEX([1]NKC!$D$10:$D$5007,$H4700)))</f>
        <v/>
      </c>
      <c r="E4700" s="49" t="str">
        <f ca="1">IF(IF($H4700="","",INDEX([1]NKC!$E$10:$E$5007,$H4700))=$C$8,"",IF($H4700="","",INDEX([1]NKC!$F$10:$F$5007,$H4700)))</f>
        <v/>
      </c>
      <c r="F4700" s="55" t="str">
        <f ca="1">IF(IF($H4700="","",INDEX([1]NKC!$D$10:$D$5007,$H4700))=$C$8,"",IF($H4700="","",INDEX([1]NKC!$F$10:$F$5007,$H4700)))</f>
        <v/>
      </c>
      <c r="G4700" s="50">
        <f ca="1">IF(SUM(E4700:F4700)=0,0,$G$11+SUM(E$12:$E4700)-SUM(F$12:$F4700))</f>
        <v>0</v>
      </c>
      <c r="H4700" s="51" t="str">
        <f ca="1">IF(IF(TYPE(MATCH($C$8,OFFSET([1]NKC!$D$10,H4699,0):'[1]NKC'!$D$5007,0)+H4699)=16,"",MATCH($C$8,OFFSET([1]NKC!$D$10,H4699,0):'[1]NKC'!$D$5007,0)+H4699)&lt;IF(TYPE(MATCH($C$8,OFFSET([1]NKC!$E$10,H4699,0):'[1]NKC'!$E$5007,0)+H4699)=16,"",MATCH($C$8,OFFSET([1]NKC!$E$10,H4699,0):'[1]NKC'!$E$5007,0)+H4699),IF(TYPE(MATCH($C$8,OFFSET([1]NKC!$D$10,H4699,0):'[1]NKC'!$D$5007,0)+H4699)=16,"",MATCH($C$8,OFFSET([1]NKC!$D$10,H4699,0):'[1]NKC'!$D$5007,0)+H4699),IF(TYPE(MATCH($C$8,OFFSET([1]NKC!$E$10,H4699,0):'[1]NKC'!$E$5007,0)+H4699)=16,"",MATCH($C$8,OFFSET([1]NKC!$E$10,H4699,0):'[1]NKC'!$E$5007,0)+H4699))</f>
        <v/>
      </c>
    </row>
    <row r="4701" spans="1:8" s="52" customFormat="1" ht="14.25" hidden="1">
      <c r="A4701" s="45" t="str">
        <f ca="1">IF($H4701="","",INDEX([1]NKC!$A$10:$A$5007,$H4701))</f>
        <v/>
      </c>
      <c r="B4701" s="46" t="str">
        <f ca="1">IF($H4701="","",INDEX([1]NKC!$B$10:$B$5007,$H4701))</f>
        <v/>
      </c>
      <c r="C4701" s="47" t="str">
        <f ca="1">IF($H4701="","",INDEX([1]NKC!$C$10:$C$5007,$H4701))</f>
        <v/>
      </c>
      <c r="D4701" s="48" t="str">
        <f ca="1">IF(IF($H4701="","",INDEX([1]NKC!$D$10:$D$5007,$H4701))=$C$8,IF($H4701="","",INDEX([1]NKC!$E$10:$E$5007,$H4701)),IF($H4701="","",INDEX([1]NKC!$D$10:$D$5007,$H4701)))</f>
        <v/>
      </c>
      <c r="E4701" s="49" t="str">
        <f ca="1">IF(IF($H4701="","",INDEX([1]NKC!$E$10:$E$5007,$H4701))=$C$8,"",IF($H4701="","",INDEX([1]NKC!$F$10:$F$5007,$H4701)))</f>
        <v/>
      </c>
      <c r="F4701" s="55" t="str">
        <f ca="1">IF(IF($H4701="","",INDEX([1]NKC!$D$10:$D$5007,$H4701))=$C$8,"",IF($H4701="","",INDEX([1]NKC!$F$10:$F$5007,$H4701)))</f>
        <v/>
      </c>
      <c r="G4701" s="50">
        <f ca="1">IF(SUM(E4701:F4701)=0,0,$G$11+SUM(E$12:$E4701)-SUM(F$12:$F4701))</f>
        <v>0</v>
      </c>
      <c r="H4701" s="51" t="str">
        <f ca="1">IF(IF(TYPE(MATCH($C$8,OFFSET([1]NKC!$D$10,H4700,0):'[1]NKC'!$D$5007,0)+H4700)=16,"",MATCH($C$8,OFFSET([1]NKC!$D$10,H4700,0):'[1]NKC'!$D$5007,0)+H4700)&lt;IF(TYPE(MATCH($C$8,OFFSET([1]NKC!$E$10,H4700,0):'[1]NKC'!$E$5007,0)+H4700)=16,"",MATCH($C$8,OFFSET([1]NKC!$E$10,H4700,0):'[1]NKC'!$E$5007,0)+H4700),IF(TYPE(MATCH($C$8,OFFSET([1]NKC!$D$10,H4700,0):'[1]NKC'!$D$5007,0)+H4700)=16,"",MATCH($C$8,OFFSET([1]NKC!$D$10,H4700,0):'[1]NKC'!$D$5007,0)+H4700),IF(TYPE(MATCH($C$8,OFFSET([1]NKC!$E$10,H4700,0):'[1]NKC'!$E$5007,0)+H4700)=16,"",MATCH($C$8,OFFSET([1]NKC!$E$10,H4700,0):'[1]NKC'!$E$5007,0)+H4700))</f>
        <v/>
      </c>
    </row>
    <row r="4702" spans="1:8" s="52" customFormat="1" ht="14.25" hidden="1">
      <c r="A4702" s="45" t="str">
        <f ca="1">IF($H4702="","",INDEX([1]NKC!$A$10:$A$5007,$H4702))</f>
        <v/>
      </c>
      <c r="B4702" s="46" t="str">
        <f ca="1">IF($H4702="","",INDEX([1]NKC!$B$10:$B$5007,$H4702))</f>
        <v/>
      </c>
      <c r="C4702" s="47" t="str">
        <f ca="1">IF($H4702="","",INDEX([1]NKC!$C$10:$C$5007,$H4702))</f>
        <v/>
      </c>
      <c r="D4702" s="48" t="str">
        <f ca="1">IF(IF($H4702="","",INDEX([1]NKC!$D$10:$D$5007,$H4702))=$C$8,IF($H4702="","",INDEX([1]NKC!$E$10:$E$5007,$H4702)),IF($H4702="","",INDEX([1]NKC!$D$10:$D$5007,$H4702)))</f>
        <v/>
      </c>
      <c r="E4702" s="49" t="str">
        <f ca="1">IF(IF($H4702="","",INDEX([1]NKC!$E$10:$E$5007,$H4702))=$C$8,"",IF($H4702="","",INDEX([1]NKC!$F$10:$F$5007,$H4702)))</f>
        <v/>
      </c>
      <c r="F4702" s="55" t="str">
        <f ca="1">IF(IF($H4702="","",INDEX([1]NKC!$D$10:$D$5007,$H4702))=$C$8,"",IF($H4702="","",INDEX([1]NKC!$F$10:$F$5007,$H4702)))</f>
        <v/>
      </c>
      <c r="G4702" s="50">
        <f ca="1">IF(SUM(E4702:F4702)=0,0,$G$11+SUM(E$12:$E4702)-SUM(F$12:$F4702))</f>
        <v>0</v>
      </c>
      <c r="H4702" s="51" t="str">
        <f ca="1">IF(IF(TYPE(MATCH($C$8,OFFSET([1]NKC!$D$10,H4701,0):'[1]NKC'!$D$5007,0)+H4701)=16,"",MATCH($C$8,OFFSET([1]NKC!$D$10,H4701,0):'[1]NKC'!$D$5007,0)+H4701)&lt;IF(TYPE(MATCH($C$8,OFFSET([1]NKC!$E$10,H4701,0):'[1]NKC'!$E$5007,0)+H4701)=16,"",MATCH($C$8,OFFSET([1]NKC!$E$10,H4701,0):'[1]NKC'!$E$5007,0)+H4701),IF(TYPE(MATCH($C$8,OFFSET([1]NKC!$D$10,H4701,0):'[1]NKC'!$D$5007,0)+H4701)=16,"",MATCH($C$8,OFFSET([1]NKC!$D$10,H4701,0):'[1]NKC'!$D$5007,0)+H4701),IF(TYPE(MATCH($C$8,OFFSET([1]NKC!$E$10,H4701,0):'[1]NKC'!$E$5007,0)+H4701)=16,"",MATCH($C$8,OFFSET([1]NKC!$E$10,H4701,0):'[1]NKC'!$E$5007,0)+H4701))</f>
        <v/>
      </c>
    </row>
    <row r="4703" spans="1:8" s="52" customFormat="1" ht="14.25" hidden="1">
      <c r="A4703" s="45" t="str">
        <f ca="1">IF($H4703="","",INDEX([1]NKC!$A$10:$A$5007,$H4703))</f>
        <v/>
      </c>
      <c r="B4703" s="46" t="str">
        <f ca="1">IF($H4703="","",INDEX([1]NKC!$B$10:$B$5007,$H4703))</f>
        <v/>
      </c>
      <c r="C4703" s="47" t="str">
        <f ca="1">IF($H4703="","",INDEX([1]NKC!$C$10:$C$5007,$H4703))</f>
        <v/>
      </c>
      <c r="D4703" s="48" t="str">
        <f ca="1">IF(IF($H4703="","",INDEX([1]NKC!$D$10:$D$5007,$H4703))=$C$8,IF($H4703="","",INDEX([1]NKC!$E$10:$E$5007,$H4703)),IF($H4703="","",INDEX([1]NKC!$D$10:$D$5007,$H4703)))</f>
        <v/>
      </c>
      <c r="E4703" s="49" t="str">
        <f ca="1">IF(IF($H4703="","",INDEX([1]NKC!$E$10:$E$5007,$H4703))=$C$8,"",IF($H4703="","",INDEX([1]NKC!$F$10:$F$5007,$H4703)))</f>
        <v/>
      </c>
      <c r="F4703" s="55" t="str">
        <f ca="1">IF(IF($H4703="","",INDEX([1]NKC!$D$10:$D$5007,$H4703))=$C$8,"",IF($H4703="","",INDEX([1]NKC!$F$10:$F$5007,$H4703)))</f>
        <v/>
      </c>
      <c r="G4703" s="50">
        <f ca="1">IF(SUM(E4703:F4703)=0,0,$G$11+SUM(E$12:$E4703)-SUM(F$12:$F4703))</f>
        <v>0</v>
      </c>
      <c r="H4703" s="51" t="str">
        <f ca="1">IF(IF(TYPE(MATCH($C$8,OFFSET([1]NKC!$D$10,H4702,0):'[1]NKC'!$D$5007,0)+H4702)=16,"",MATCH($C$8,OFFSET([1]NKC!$D$10,H4702,0):'[1]NKC'!$D$5007,0)+H4702)&lt;IF(TYPE(MATCH($C$8,OFFSET([1]NKC!$E$10,H4702,0):'[1]NKC'!$E$5007,0)+H4702)=16,"",MATCH($C$8,OFFSET([1]NKC!$E$10,H4702,0):'[1]NKC'!$E$5007,0)+H4702),IF(TYPE(MATCH($C$8,OFFSET([1]NKC!$D$10,H4702,0):'[1]NKC'!$D$5007,0)+H4702)=16,"",MATCH($C$8,OFFSET([1]NKC!$D$10,H4702,0):'[1]NKC'!$D$5007,0)+H4702),IF(TYPE(MATCH($C$8,OFFSET([1]NKC!$E$10,H4702,0):'[1]NKC'!$E$5007,0)+H4702)=16,"",MATCH($C$8,OFFSET([1]NKC!$E$10,H4702,0):'[1]NKC'!$E$5007,0)+H4702))</f>
        <v/>
      </c>
    </row>
    <row r="4704" spans="1:8" s="52" customFormat="1" ht="14.25" hidden="1">
      <c r="A4704" s="45" t="str">
        <f ca="1">IF($H4704="","",INDEX([1]NKC!$A$10:$A$5007,$H4704))</f>
        <v/>
      </c>
      <c r="B4704" s="46" t="str">
        <f ca="1">IF($H4704="","",INDEX([1]NKC!$B$10:$B$5007,$H4704))</f>
        <v/>
      </c>
      <c r="C4704" s="47" t="str">
        <f ca="1">IF($H4704="","",INDEX([1]NKC!$C$10:$C$5007,$H4704))</f>
        <v/>
      </c>
      <c r="D4704" s="48" t="str">
        <f ca="1">IF(IF($H4704="","",INDEX([1]NKC!$D$10:$D$5007,$H4704))=$C$8,IF($H4704="","",INDEX([1]NKC!$E$10:$E$5007,$H4704)),IF($H4704="","",INDEX([1]NKC!$D$10:$D$5007,$H4704)))</f>
        <v/>
      </c>
      <c r="E4704" s="49" t="str">
        <f ca="1">IF(IF($H4704="","",INDEX([1]NKC!$E$10:$E$5007,$H4704))=$C$8,"",IF($H4704="","",INDEX([1]NKC!$F$10:$F$5007,$H4704)))</f>
        <v/>
      </c>
      <c r="F4704" s="55" t="str">
        <f ca="1">IF(IF($H4704="","",INDEX([1]NKC!$D$10:$D$5007,$H4704))=$C$8,"",IF($H4704="","",INDEX([1]NKC!$F$10:$F$5007,$H4704)))</f>
        <v/>
      </c>
      <c r="G4704" s="50">
        <f ca="1">IF(SUM(E4704:F4704)=0,0,$G$11+SUM(E$12:$E4704)-SUM(F$12:$F4704))</f>
        <v>0</v>
      </c>
      <c r="H4704" s="51" t="str">
        <f ca="1">IF(IF(TYPE(MATCH($C$8,OFFSET([1]NKC!$D$10,H4703,0):'[1]NKC'!$D$5007,0)+H4703)=16,"",MATCH($C$8,OFFSET([1]NKC!$D$10,H4703,0):'[1]NKC'!$D$5007,0)+H4703)&lt;IF(TYPE(MATCH($C$8,OFFSET([1]NKC!$E$10,H4703,0):'[1]NKC'!$E$5007,0)+H4703)=16,"",MATCH($C$8,OFFSET([1]NKC!$E$10,H4703,0):'[1]NKC'!$E$5007,0)+H4703),IF(TYPE(MATCH($C$8,OFFSET([1]NKC!$D$10,H4703,0):'[1]NKC'!$D$5007,0)+H4703)=16,"",MATCH($C$8,OFFSET([1]NKC!$D$10,H4703,0):'[1]NKC'!$D$5007,0)+H4703),IF(TYPE(MATCH($C$8,OFFSET([1]NKC!$E$10,H4703,0):'[1]NKC'!$E$5007,0)+H4703)=16,"",MATCH($C$8,OFFSET([1]NKC!$E$10,H4703,0):'[1]NKC'!$E$5007,0)+H4703))</f>
        <v/>
      </c>
    </row>
    <row r="4705" spans="1:8" s="52" customFormat="1" ht="14.25" hidden="1">
      <c r="A4705" s="45" t="str">
        <f ca="1">IF($H4705="","",INDEX([1]NKC!$A$10:$A$5007,$H4705))</f>
        <v/>
      </c>
      <c r="B4705" s="46" t="str">
        <f ca="1">IF($H4705="","",INDEX([1]NKC!$B$10:$B$5007,$H4705))</f>
        <v/>
      </c>
      <c r="C4705" s="47" t="str">
        <f ca="1">IF($H4705="","",INDEX([1]NKC!$C$10:$C$5007,$H4705))</f>
        <v/>
      </c>
      <c r="D4705" s="48" t="str">
        <f ca="1">IF(IF($H4705="","",INDEX([1]NKC!$D$10:$D$5007,$H4705))=$C$8,IF($H4705="","",INDEX([1]NKC!$E$10:$E$5007,$H4705)),IF($H4705="","",INDEX([1]NKC!$D$10:$D$5007,$H4705)))</f>
        <v/>
      </c>
      <c r="E4705" s="49" t="str">
        <f ca="1">IF(IF($H4705="","",INDEX([1]NKC!$E$10:$E$5007,$H4705))=$C$8,"",IF($H4705="","",INDEX([1]NKC!$F$10:$F$5007,$H4705)))</f>
        <v/>
      </c>
      <c r="F4705" s="55" t="str">
        <f ca="1">IF(IF($H4705="","",INDEX([1]NKC!$D$10:$D$5007,$H4705))=$C$8,"",IF($H4705="","",INDEX([1]NKC!$F$10:$F$5007,$H4705)))</f>
        <v/>
      </c>
      <c r="G4705" s="50">
        <f ca="1">IF(SUM(E4705:F4705)=0,0,$G$11+SUM(E$12:$E4705)-SUM(F$12:$F4705))</f>
        <v>0</v>
      </c>
      <c r="H4705" s="51" t="str">
        <f ca="1">IF(IF(TYPE(MATCH($C$8,OFFSET([1]NKC!$D$10,H4704,0):'[1]NKC'!$D$5007,0)+H4704)=16,"",MATCH($C$8,OFFSET([1]NKC!$D$10,H4704,0):'[1]NKC'!$D$5007,0)+H4704)&lt;IF(TYPE(MATCH($C$8,OFFSET([1]NKC!$E$10,H4704,0):'[1]NKC'!$E$5007,0)+H4704)=16,"",MATCH($C$8,OFFSET([1]NKC!$E$10,H4704,0):'[1]NKC'!$E$5007,0)+H4704),IF(TYPE(MATCH($C$8,OFFSET([1]NKC!$D$10,H4704,0):'[1]NKC'!$D$5007,0)+H4704)=16,"",MATCH($C$8,OFFSET([1]NKC!$D$10,H4704,0):'[1]NKC'!$D$5007,0)+H4704),IF(TYPE(MATCH($C$8,OFFSET([1]NKC!$E$10,H4704,0):'[1]NKC'!$E$5007,0)+H4704)=16,"",MATCH($C$8,OFFSET([1]NKC!$E$10,H4704,0):'[1]NKC'!$E$5007,0)+H4704))</f>
        <v/>
      </c>
    </row>
    <row r="4706" spans="1:8" s="52" customFormat="1" ht="14.25" hidden="1">
      <c r="A4706" s="45" t="str">
        <f ca="1">IF($H4706="","",INDEX([1]NKC!$A$10:$A$5007,$H4706))</f>
        <v/>
      </c>
      <c r="B4706" s="46" t="str">
        <f ca="1">IF($H4706="","",INDEX([1]NKC!$B$10:$B$5007,$H4706))</f>
        <v/>
      </c>
      <c r="C4706" s="47" t="str">
        <f ca="1">IF($H4706="","",INDEX([1]NKC!$C$10:$C$5007,$H4706))</f>
        <v/>
      </c>
      <c r="D4706" s="48" t="str">
        <f ca="1">IF(IF($H4706="","",INDEX([1]NKC!$D$10:$D$5007,$H4706))=$C$8,IF($H4706="","",INDEX([1]NKC!$E$10:$E$5007,$H4706)),IF($H4706="","",INDEX([1]NKC!$D$10:$D$5007,$H4706)))</f>
        <v/>
      </c>
      <c r="E4706" s="49" t="str">
        <f ca="1">IF(IF($H4706="","",INDEX([1]NKC!$E$10:$E$5007,$H4706))=$C$8,"",IF($H4706="","",INDEX([1]NKC!$F$10:$F$5007,$H4706)))</f>
        <v/>
      </c>
      <c r="F4706" s="55" t="str">
        <f ca="1">IF(IF($H4706="","",INDEX([1]NKC!$D$10:$D$5007,$H4706))=$C$8,"",IF($H4706="","",INDEX([1]NKC!$F$10:$F$5007,$H4706)))</f>
        <v/>
      </c>
      <c r="G4706" s="50">
        <f ca="1">IF(SUM(E4706:F4706)=0,0,$G$11+SUM(E$12:$E4706)-SUM(F$12:$F4706))</f>
        <v>0</v>
      </c>
      <c r="H4706" s="51" t="str">
        <f ca="1">IF(IF(TYPE(MATCH($C$8,OFFSET([1]NKC!$D$10,H4705,0):'[1]NKC'!$D$5007,0)+H4705)=16,"",MATCH($C$8,OFFSET([1]NKC!$D$10,H4705,0):'[1]NKC'!$D$5007,0)+H4705)&lt;IF(TYPE(MATCH($C$8,OFFSET([1]NKC!$E$10,H4705,0):'[1]NKC'!$E$5007,0)+H4705)=16,"",MATCH($C$8,OFFSET([1]NKC!$E$10,H4705,0):'[1]NKC'!$E$5007,0)+H4705),IF(TYPE(MATCH($C$8,OFFSET([1]NKC!$D$10,H4705,0):'[1]NKC'!$D$5007,0)+H4705)=16,"",MATCH($C$8,OFFSET([1]NKC!$D$10,H4705,0):'[1]NKC'!$D$5007,0)+H4705),IF(TYPE(MATCH($C$8,OFFSET([1]NKC!$E$10,H4705,0):'[1]NKC'!$E$5007,0)+H4705)=16,"",MATCH($C$8,OFFSET([1]NKC!$E$10,H4705,0):'[1]NKC'!$E$5007,0)+H4705))</f>
        <v/>
      </c>
    </row>
    <row r="4707" spans="1:8" s="52" customFormat="1" ht="14.25" hidden="1">
      <c r="A4707" s="45" t="str">
        <f ca="1">IF($H4707="","",INDEX([1]NKC!$A$10:$A$5007,$H4707))</f>
        <v/>
      </c>
      <c r="B4707" s="46" t="str">
        <f ca="1">IF($H4707="","",INDEX([1]NKC!$B$10:$B$5007,$H4707))</f>
        <v/>
      </c>
      <c r="C4707" s="47" t="str">
        <f ca="1">IF($H4707="","",INDEX([1]NKC!$C$10:$C$5007,$H4707))</f>
        <v/>
      </c>
      <c r="D4707" s="48" t="str">
        <f ca="1">IF(IF($H4707="","",INDEX([1]NKC!$D$10:$D$5007,$H4707))=$C$8,IF($H4707="","",INDEX([1]NKC!$E$10:$E$5007,$H4707)),IF($H4707="","",INDEX([1]NKC!$D$10:$D$5007,$H4707)))</f>
        <v/>
      </c>
      <c r="E4707" s="49" t="str">
        <f ca="1">IF(IF($H4707="","",INDEX([1]NKC!$E$10:$E$5007,$H4707))=$C$8,"",IF($H4707="","",INDEX([1]NKC!$F$10:$F$5007,$H4707)))</f>
        <v/>
      </c>
      <c r="F4707" s="55" t="str">
        <f ca="1">IF(IF($H4707="","",INDEX([1]NKC!$D$10:$D$5007,$H4707))=$C$8,"",IF($H4707="","",INDEX([1]NKC!$F$10:$F$5007,$H4707)))</f>
        <v/>
      </c>
      <c r="G4707" s="50">
        <f ca="1">IF(SUM(E4707:F4707)=0,0,$G$11+SUM(E$12:$E4707)-SUM(F$12:$F4707))</f>
        <v>0</v>
      </c>
      <c r="H4707" s="51" t="str">
        <f ca="1">IF(IF(TYPE(MATCH($C$8,OFFSET([1]NKC!$D$10,H4706,0):'[1]NKC'!$D$5007,0)+H4706)=16,"",MATCH($C$8,OFFSET([1]NKC!$D$10,H4706,0):'[1]NKC'!$D$5007,0)+H4706)&lt;IF(TYPE(MATCH($C$8,OFFSET([1]NKC!$E$10,H4706,0):'[1]NKC'!$E$5007,0)+H4706)=16,"",MATCH($C$8,OFFSET([1]NKC!$E$10,H4706,0):'[1]NKC'!$E$5007,0)+H4706),IF(TYPE(MATCH($C$8,OFFSET([1]NKC!$D$10,H4706,0):'[1]NKC'!$D$5007,0)+H4706)=16,"",MATCH($C$8,OFFSET([1]NKC!$D$10,H4706,0):'[1]NKC'!$D$5007,0)+H4706),IF(TYPE(MATCH($C$8,OFFSET([1]NKC!$E$10,H4706,0):'[1]NKC'!$E$5007,0)+H4706)=16,"",MATCH($C$8,OFFSET([1]NKC!$E$10,H4706,0):'[1]NKC'!$E$5007,0)+H4706))</f>
        <v/>
      </c>
    </row>
    <row r="4708" spans="1:8" s="52" customFormat="1" ht="14.25" hidden="1">
      <c r="A4708" s="45" t="str">
        <f ca="1">IF($H4708="","",INDEX([1]NKC!$A$10:$A$5007,$H4708))</f>
        <v/>
      </c>
      <c r="B4708" s="46" t="str">
        <f ca="1">IF($H4708="","",INDEX([1]NKC!$B$10:$B$5007,$H4708))</f>
        <v/>
      </c>
      <c r="C4708" s="47" t="str">
        <f ca="1">IF($H4708="","",INDEX([1]NKC!$C$10:$C$5007,$H4708))</f>
        <v/>
      </c>
      <c r="D4708" s="48" t="str">
        <f ca="1">IF(IF($H4708="","",INDEX([1]NKC!$D$10:$D$5007,$H4708))=$C$8,IF($H4708="","",INDEX([1]NKC!$E$10:$E$5007,$H4708)),IF($H4708="","",INDEX([1]NKC!$D$10:$D$5007,$H4708)))</f>
        <v/>
      </c>
      <c r="E4708" s="49" t="str">
        <f ca="1">IF(IF($H4708="","",INDEX([1]NKC!$E$10:$E$5007,$H4708))=$C$8,"",IF($H4708="","",INDEX([1]NKC!$F$10:$F$5007,$H4708)))</f>
        <v/>
      </c>
      <c r="F4708" s="55" t="str">
        <f ca="1">IF(IF($H4708="","",INDEX([1]NKC!$D$10:$D$5007,$H4708))=$C$8,"",IF($H4708="","",INDEX([1]NKC!$F$10:$F$5007,$H4708)))</f>
        <v/>
      </c>
      <c r="G4708" s="50">
        <f ca="1">IF(SUM(E4708:F4708)=0,0,$G$11+SUM(E$12:$E4708)-SUM(F$12:$F4708))</f>
        <v>0</v>
      </c>
      <c r="H4708" s="51" t="str">
        <f ca="1">IF(IF(TYPE(MATCH($C$8,OFFSET([1]NKC!$D$10,H4707,0):'[1]NKC'!$D$5007,0)+H4707)=16,"",MATCH($C$8,OFFSET([1]NKC!$D$10,H4707,0):'[1]NKC'!$D$5007,0)+H4707)&lt;IF(TYPE(MATCH($C$8,OFFSET([1]NKC!$E$10,H4707,0):'[1]NKC'!$E$5007,0)+H4707)=16,"",MATCH($C$8,OFFSET([1]NKC!$E$10,H4707,0):'[1]NKC'!$E$5007,0)+H4707),IF(TYPE(MATCH($C$8,OFFSET([1]NKC!$D$10,H4707,0):'[1]NKC'!$D$5007,0)+H4707)=16,"",MATCH($C$8,OFFSET([1]NKC!$D$10,H4707,0):'[1]NKC'!$D$5007,0)+H4707),IF(TYPE(MATCH($C$8,OFFSET([1]NKC!$E$10,H4707,0):'[1]NKC'!$E$5007,0)+H4707)=16,"",MATCH($C$8,OFFSET([1]NKC!$E$10,H4707,0):'[1]NKC'!$E$5007,0)+H4707))</f>
        <v/>
      </c>
    </row>
    <row r="4709" spans="1:8" s="52" customFormat="1" ht="14.25" hidden="1">
      <c r="A4709" s="45" t="str">
        <f ca="1">IF($H4709="","",INDEX([1]NKC!$A$10:$A$5007,$H4709))</f>
        <v/>
      </c>
      <c r="B4709" s="46" t="str">
        <f ca="1">IF($H4709="","",INDEX([1]NKC!$B$10:$B$5007,$H4709))</f>
        <v/>
      </c>
      <c r="C4709" s="47" t="str">
        <f ca="1">IF($H4709="","",INDEX([1]NKC!$C$10:$C$5007,$H4709))</f>
        <v/>
      </c>
      <c r="D4709" s="48" t="str">
        <f ca="1">IF(IF($H4709="","",INDEX([1]NKC!$D$10:$D$5007,$H4709))=$C$8,IF($H4709="","",INDEX([1]NKC!$E$10:$E$5007,$H4709)),IF($H4709="","",INDEX([1]NKC!$D$10:$D$5007,$H4709)))</f>
        <v/>
      </c>
      <c r="E4709" s="49" t="str">
        <f ca="1">IF(IF($H4709="","",INDEX([1]NKC!$E$10:$E$5007,$H4709))=$C$8,"",IF($H4709="","",INDEX([1]NKC!$F$10:$F$5007,$H4709)))</f>
        <v/>
      </c>
      <c r="F4709" s="55" t="str">
        <f ca="1">IF(IF($H4709="","",INDEX([1]NKC!$D$10:$D$5007,$H4709))=$C$8,"",IF($H4709="","",INDEX([1]NKC!$F$10:$F$5007,$H4709)))</f>
        <v/>
      </c>
      <c r="G4709" s="50">
        <f ca="1">IF(SUM(E4709:F4709)=0,0,$G$11+SUM(E$12:$E4709)-SUM(F$12:$F4709))</f>
        <v>0</v>
      </c>
      <c r="H4709" s="51" t="str">
        <f ca="1">IF(IF(TYPE(MATCH($C$8,OFFSET([1]NKC!$D$10,H4708,0):'[1]NKC'!$D$5007,0)+H4708)=16,"",MATCH($C$8,OFFSET([1]NKC!$D$10,H4708,0):'[1]NKC'!$D$5007,0)+H4708)&lt;IF(TYPE(MATCH($C$8,OFFSET([1]NKC!$E$10,H4708,0):'[1]NKC'!$E$5007,0)+H4708)=16,"",MATCH($C$8,OFFSET([1]NKC!$E$10,H4708,0):'[1]NKC'!$E$5007,0)+H4708),IF(TYPE(MATCH($C$8,OFFSET([1]NKC!$D$10,H4708,0):'[1]NKC'!$D$5007,0)+H4708)=16,"",MATCH($C$8,OFFSET([1]NKC!$D$10,H4708,0):'[1]NKC'!$D$5007,0)+H4708),IF(TYPE(MATCH($C$8,OFFSET([1]NKC!$E$10,H4708,0):'[1]NKC'!$E$5007,0)+H4708)=16,"",MATCH($C$8,OFFSET([1]NKC!$E$10,H4708,0):'[1]NKC'!$E$5007,0)+H4708))</f>
        <v/>
      </c>
    </row>
    <row r="4710" spans="1:8" s="52" customFormat="1" ht="14.25" hidden="1">
      <c r="A4710" s="45" t="str">
        <f ca="1">IF($H4710="","",INDEX([1]NKC!$A$10:$A$5007,$H4710))</f>
        <v/>
      </c>
      <c r="B4710" s="46" t="str">
        <f ca="1">IF($H4710="","",INDEX([1]NKC!$B$10:$B$5007,$H4710))</f>
        <v/>
      </c>
      <c r="C4710" s="47" t="str">
        <f ca="1">IF($H4710="","",INDEX([1]NKC!$C$10:$C$5007,$H4710))</f>
        <v/>
      </c>
      <c r="D4710" s="48" t="str">
        <f ca="1">IF(IF($H4710="","",INDEX([1]NKC!$D$10:$D$5007,$H4710))=$C$8,IF($H4710="","",INDEX([1]NKC!$E$10:$E$5007,$H4710)),IF($H4710="","",INDEX([1]NKC!$D$10:$D$5007,$H4710)))</f>
        <v/>
      </c>
      <c r="E4710" s="49" t="str">
        <f ca="1">IF(IF($H4710="","",INDEX([1]NKC!$E$10:$E$5007,$H4710))=$C$8,"",IF($H4710="","",INDEX([1]NKC!$F$10:$F$5007,$H4710)))</f>
        <v/>
      </c>
      <c r="F4710" s="55" t="str">
        <f ca="1">IF(IF($H4710="","",INDEX([1]NKC!$D$10:$D$5007,$H4710))=$C$8,"",IF($H4710="","",INDEX([1]NKC!$F$10:$F$5007,$H4710)))</f>
        <v/>
      </c>
      <c r="G4710" s="50">
        <f ca="1">IF(SUM(E4710:F4710)=0,0,$G$11+SUM(E$12:$E4710)-SUM(F$12:$F4710))</f>
        <v>0</v>
      </c>
      <c r="H4710" s="51" t="str">
        <f ca="1">IF(IF(TYPE(MATCH($C$8,OFFSET([1]NKC!$D$10,H4709,0):'[1]NKC'!$D$5007,0)+H4709)=16,"",MATCH($C$8,OFFSET([1]NKC!$D$10,H4709,0):'[1]NKC'!$D$5007,0)+H4709)&lt;IF(TYPE(MATCH($C$8,OFFSET([1]NKC!$E$10,H4709,0):'[1]NKC'!$E$5007,0)+H4709)=16,"",MATCH($C$8,OFFSET([1]NKC!$E$10,H4709,0):'[1]NKC'!$E$5007,0)+H4709),IF(TYPE(MATCH($C$8,OFFSET([1]NKC!$D$10,H4709,0):'[1]NKC'!$D$5007,0)+H4709)=16,"",MATCH($C$8,OFFSET([1]NKC!$D$10,H4709,0):'[1]NKC'!$D$5007,0)+H4709),IF(TYPE(MATCH($C$8,OFFSET([1]NKC!$E$10,H4709,0):'[1]NKC'!$E$5007,0)+H4709)=16,"",MATCH($C$8,OFFSET([1]NKC!$E$10,H4709,0):'[1]NKC'!$E$5007,0)+H4709))</f>
        <v/>
      </c>
    </row>
    <row r="4711" spans="1:8" s="52" customFormat="1" ht="14.25" hidden="1">
      <c r="A4711" s="45" t="str">
        <f ca="1">IF($H4711="","",INDEX([1]NKC!$A$10:$A$5007,$H4711))</f>
        <v/>
      </c>
      <c r="B4711" s="46" t="str">
        <f ca="1">IF($H4711="","",INDEX([1]NKC!$B$10:$B$5007,$H4711))</f>
        <v/>
      </c>
      <c r="C4711" s="47" t="str">
        <f ca="1">IF($H4711="","",INDEX([1]NKC!$C$10:$C$5007,$H4711))</f>
        <v/>
      </c>
      <c r="D4711" s="48" t="str">
        <f ca="1">IF(IF($H4711="","",INDEX([1]NKC!$D$10:$D$5007,$H4711))=$C$8,IF($H4711="","",INDEX([1]NKC!$E$10:$E$5007,$H4711)),IF($H4711="","",INDEX([1]NKC!$D$10:$D$5007,$H4711)))</f>
        <v/>
      </c>
      <c r="E4711" s="49" t="str">
        <f ca="1">IF(IF($H4711="","",INDEX([1]NKC!$E$10:$E$5007,$H4711))=$C$8,"",IF($H4711="","",INDEX([1]NKC!$F$10:$F$5007,$H4711)))</f>
        <v/>
      </c>
      <c r="F4711" s="55" t="str">
        <f ca="1">IF(IF($H4711="","",INDEX([1]NKC!$D$10:$D$5007,$H4711))=$C$8,"",IF($H4711="","",INDEX([1]NKC!$F$10:$F$5007,$H4711)))</f>
        <v/>
      </c>
      <c r="G4711" s="50">
        <f ca="1">IF(SUM(E4711:F4711)=0,0,$G$11+SUM(E$12:$E4711)-SUM(F$12:$F4711))</f>
        <v>0</v>
      </c>
      <c r="H4711" s="51" t="str">
        <f ca="1">IF(IF(TYPE(MATCH($C$8,OFFSET([1]NKC!$D$10,H4710,0):'[1]NKC'!$D$5007,0)+H4710)=16,"",MATCH($C$8,OFFSET([1]NKC!$D$10,H4710,0):'[1]NKC'!$D$5007,0)+H4710)&lt;IF(TYPE(MATCH($C$8,OFFSET([1]NKC!$E$10,H4710,0):'[1]NKC'!$E$5007,0)+H4710)=16,"",MATCH($C$8,OFFSET([1]NKC!$E$10,H4710,0):'[1]NKC'!$E$5007,0)+H4710),IF(TYPE(MATCH($C$8,OFFSET([1]NKC!$D$10,H4710,0):'[1]NKC'!$D$5007,0)+H4710)=16,"",MATCH($C$8,OFFSET([1]NKC!$D$10,H4710,0):'[1]NKC'!$D$5007,0)+H4710),IF(TYPE(MATCH($C$8,OFFSET([1]NKC!$E$10,H4710,0):'[1]NKC'!$E$5007,0)+H4710)=16,"",MATCH($C$8,OFFSET([1]NKC!$E$10,H4710,0):'[1]NKC'!$E$5007,0)+H4710))</f>
        <v/>
      </c>
    </row>
    <row r="4712" spans="1:8" s="52" customFormat="1" ht="14.25" hidden="1">
      <c r="A4712" s="45" t="str">
        <f ca="1">IF($H4712="","",INDEX([1]NKC!$A$10:$A$5007,$H4712))</f>
        <v/>
      </c>
      <c r="B4712" s="46" t="str">
        <f ca="1">IF($H4712="","",INDEX([1]NKC!$B$10:$B$5007,$H4712))</f>
        <v/>
      </c>
      <c r="C4712" s="47" t="str">
        <f ca="1">IF($H4712="","",INDEX([1]NKC!$C$10:$C$5007,$H4712))</f>
        <v/>
      </c>
      <c r="D4712" s="48" t="str">
        <f ca="1">IF(IF($H4712="","",INDEX([1]NKC!$D$10:$D$5007,$H4712))=$C$8,IF($H4712="","",INDEX([1]NKC!$E$10:$E$5007,$H4712)),IF($H4712="","",INDEX([1]NKC!$D$10:$D$5007,$H4712)))</f>
        <v/>
      </c>
      <c r="E4712" s="49" t="str">
        <f ca="1">IF(IF($H4712="","",INDEX([1]NKC!$E$10:$E$5007,$H4712))=$C$8,"",IF($H4712="","",INDEX([1]NKC!$F$10:$F$5007,$H4712)))</f>
        <v/>
      </c>
      <c r="F4712" s="55" t="str">
        <f ca="1">IF(IF($H4712="","",INDEX([1]NKC!$D$10:$D$5007,$H4712))=$C$8,"",IF($H4712="","",INDEX([1]NKC!$F$10:$F$5007,$H4712)))</f>
        <v/>
      </c>
      <c r="G4712" s="50">
        <f ca="1">IF(SUM(E4712:F4712)=0,0,$G$11+SUM(E$12:$E4712)-SUM(F$12:$F4712))</f>
        <v>0</v>
      </c>
      <c r="H4712" s="51" t="str">
        <f ca="1">IF(IF(TYPE(MATCH($C$8,OFFSET([1]NKC!$D$10,H4711,0):'[1]NKC'!$D$5007,0)+H4711)=16,"",MATCH($C$8,OFFSET([1]NKC!$D$10,H4711,0):'[1]NKC'!$D$5007,0)+H4711)&lt;IF(TYPE(MATCH($C$8,OFFSET([1]NKC!$E$10,H4711,0):'[1]NKC'!$E$5007,0)+H4711)=16,"",MATCH($C$8,OFFSET([1]NKC!$E$10,H4711,0):'[1]NKC'!$E$5007,0)+H4711),IF(TYPE(MATCH($C$8,OFFSET([1]NKC!$D$10,H4711,0):'[1]NKC'!$D$5007,0)+H4711)=16,"",MATCH($C$8,OFFSET([1]NKC!$D$10,H4711,0):'[1]NKC'!$D$5007,0)+H4711),IF(TYPE(MATCH($C$8,OFFSET([1]NKC!$E$10,H4711,0):'[1]NKC'!$E$5007,0)+H4711)=16,"",MATCH($C$8,OFFSET([1]NKC!$E$10,H4711,0):'[1]NKC'!$E$5007,0)+H4711))</f>
        <v/>
      </c>
    </row>
    <row r="4713" spans="1:8" s="52" customFormat="1" ht="14.25" hidden="1">
      <c r="A4713" s="45" t="str">
        <f ca="1">IF($H4713="","",INDEX([1]NKC!$A$10:$A$5007,$H4713))</f>
        <v/>
      </c>
      <c r="B4713" s="46" t="str">
        <f ca="1">IF($H4713="","",INDEX([1]NKC!$B$10:$B$5007,$H4713))</f>
        <v/>
      </c>
      <c r="C4713" s="47" t="str">
        <f ca="1">IF($H4713="","",INDEX([1]NKC!$C$10:$C$5007,$H4713))</f>
        <v/>
      </c>
      <c r="D4713" s="48" t="str">
        <f ca="1">IF(IF($H4713="","",INDEX([1]NKC!$D$10:$D$5007,$H4713))=$C$8,IF($H4713="","",INDEX([1]NKC!$E$10:$E$5007,$H4713)),IF($H4713="","",INDEX([1]NKC!$D$10:$D$5007,$H4713)))</f>
        <v/>
      </c>
      <c r="E4713" s="49" t="str">
        <f ca="1">IF(IF($H4713="","",INDEX([1]NKC!$E$10:$E$5007,$H4713))=$C$8,"",IF($H4713="","",INDEX([1]NKC!$F$10:$F$5007,$H4713)))</f>
        <v/>
      </c>
      <c r="F4713" s="55" t="str">
        <f ca="1">IF(IF($H4713="","",INDEX([1]NKC!$D$10:$D$5007,$H4713))=$C$8,"",IF($H4713="","",INDEX([1]NKC!$F$10:$F$5007,$H4713)))</f>
        <v/>
      </c>
      <c r="G4713" s="50">
        <f ca="1">IF(SUM(E4713:F4713)=0,0,$G$11+SUM(E$12:$E4713)-SUM(F$12:$F4713))</f>
        <v>0</v>
      </c>
      <c r="H4713" s="51" t="str">
        <f ca="1">IF(IF(TYPE(MATCH($C$8,OFFSET([1]NKC!$D$10,H4712,0):'[1]NKC'!$D$5007,0)+H4712)=16,"",MATCH($C$8,OFFSET([1]NKC!$D$10,H4712,0):'[1]NKC'!$D$5007,0)+H4712)&lt;IF(TYPE(MATCH($C$8,OFFSET([1]NKC!$E$10,H4712,0):'[1]NKC'!$E$5007,0)+H4712)=16,"",MATCH($C$8,OFFSET([1]NKC!$E$10,H4712,0):'[1]NKC'!$E$5007,0)+H4712),IF(TYPE(MATCH($C$8,OFFSET([1]NKC!$D$10,H4712,0):'[1]NKC'!$D$5007,0)+H4712)=16,"",MATCH($C$8,OFFSET([1]NKC!$D$10,H4712,0):'[1]NKC'!$D$5007,0)+H4712),IF(TYPE(MATCH($C$8,OFFSET([1]NKC!$E$10,H4712,0):'[1]NKC'!$E$5007,0)+H4712)=16,"",MATCH($C$8,OFFSET([1]NKC!$E$10,H4712,0):'[1]NKC'!$E$5007,0)+H4712))</f>
        <v/>
      </c>
    </row>
    <row r="4714" spans="1:8" s="52" customFormat="1" ht="14.25" hidden="1">
      <c r="A4714" s="45" t="str">
        <f ca="1">IF($H4714="","",INDEX([1]NKC!$A$10:$A$5007,$H4714))</f>
        <v/>
      </c>
      <c r="B4714" s="46" t="str">
        <f ca="1">IF($H4714="","",INDEX([1]NKC!$B$10:$B$5007,$H4714))</f>
        <v/>
      </c>
      <c r="C4714" s="47" t="str">
        <f ca="1">IF($H4714="","",INDEX([1]NKC!$C$10:$C$5007,$H4714))</f>
        <v/>
      </c>
      <c r="D4714" s="48" t="str">
        <f ca="1">IF(IF($H4714="","",INDEX([1]NKC!$D$10:$D$5007,$H4714))=$C$8,IF($H4714="","",INDEX([1]NKC!$E$10:$E$5007,$H4714)),IF($H4714="","",INDEX([1]NKC!$D$10:$D$5007,$H4714)))</f>
        <v/>
      </c>
      <c r="E4714" s="49" t="str">
        <f ca="1">IF(IF($H4714="","",INDEX([1]NKC!$E$10:$E$5007,$H4714))=$C$8,"",IF($H4714="","",INDEX([1]NKC!$F$10:$F$5007,$H4714)))</f>
        <v/>
      </c>
      <c r="F4714" s="55" t="str">
        <f ca="1">IF(IF($H4714="","",INDEX([1]NKC!$D$10:$D$5007,$H4714))=$C$8,"",IF($H4714="","",INDEX([1]NKC!$F$10:$F$5007,$H4714)))</f>
        <v/>
      </c>
      <c r="G4714" s="50">
        <f ca="1">IF(SUM(E4714:F4714)=0,0,$G$11+SUM(E$12:$E4714)-SUM(F$12:$F4714))</f>
        <v>0</v>
      </c>
      <c r="H4714" s="51" t="str">
        <f ca="1">IF(IF(TYPE(MATCH($C$8,OFFSET([1]NKC!$D$10,H4713,0):'[1]NKC'!$D$5007,0)+H4713)=16,"",MATCH($C$8,OFFSET([1]NKC!$D$10,H4713,0):'[1]NKC'!$D$5007,0)+H4713)&lt;IF(TYPE(MATCH($C$8,OFFSET([1]NKC!$E$10,H4713,0):'[1]NKC'!$E$5007,0)+H4713)=16,"",MATCH($C$8,OFFSET([1]NKC!$E$10,H4713,0):'[1]NKC'!$E$5007,0)+H4713),IF(TYPE(MATCH($C$8,OFFSET([1]NKC!$D$10,H4713,0):'[1]NKC'!$D$5007,0)+H4713)=16,"",MATCH($C$8,OFFSET([1]NKC!$D$10,H4713,0):'[1]NKC'!$D$5007,0)+H4713),IF(TYPE(MATCH($C$8,OFFSET([1]NKC!$E$10,H4713,0):'[1]NKC'!$E$5007,0)+H4713)=16,"",MATCH($C$8,OFFSET([1]NKC!$E$10,H4713,0):'[1]NKC'!$E$5007,0)+H4713))</f>
        <v/>
      </c>
    </row>
    <row r="4715" spans="1:8" s="52" customFormat="1" ht="14.25" hidden="1">
      <c r="A4715" s="45" t="str">
        <f ca="1">IF($H4715="","",INDEX([1]NKC!$A$10:$A$5007,$H4715))</f>
        <v/>
      </c>
      <c r="B4715" s="46" t="str">
        <f ca="1">IF($H4715="","",INDEX([1]NKC!$B$10:$B$5007,$H4715))</f>
        <v/>
      </c>
      <c r="C4715" s="47" t="str">
        <f ca="1">IF($H4715="","",INDEX([1]NKC!$C$10:$C$5007,$H4715))</f>
        <v/>
      </c>
      <c r="D4715" s="48" t="str">
        <f ca="1">IF(IF($H4715="","",INDEX([1]NKC!$D$10:$D$5007,$H4715))=$C$8,IF($H4715="","",INDEX([1]NKC!$E$10:$E$5007,$H4715)),IF($H4715="","",INDEX([1]NKC!$D$10:$D$5007,$H4715)))</f>
        <v/>
      </c>
      <c r="E4715" s="49" t="str">
        <f ca="1">IF(IF($H4715="","",INDEX([1]NKC!$E$10:$E$5007,$H4715))=$C$8,"",IF($H4715="","",INDEX([1]NKC!$F$10:$F$5007,$H4715)))</f>
        <v/>
      </c>
      <c r="F4715" s="55" t="str">
        <f ca="1">IF(IF($H4715="","",INDEX([1]NKC!$D$10:$D$5007,$H4715))=$C$8,"",IF($H4715="","",INDEX([1]NKC!$F$10:$F$5007,$H4715)))</f>
        <v/>
      </c>
      <c r="G4715" s="50">
        <f ca="1">IF(SUM(E4715:F4715)=0,0,$G$11+SUM(E$12:$E4715)-SUM(F$12:$F4715))</f>
        <v>0</v>
      </c>
      <c r="H4715" s="51" t="str">
        <f ca="1">IF(IF(TYPE(MATCH($C$8,OFFSET([1]NKC!$D$10,H4714,0):'[1]NKC'!$D$5007,0)+H4714)=16,"",MATCH($C$8,OFFSET([1]NKC!$D$10,H4714,0):'[1]NKC'!$D$5007,0)+H4714)&lt;IF(TYPE(MATCH($C$8,OFFSET([1]NKC!$E$10,H4714,0):'[1]NKC'!$E$5007,0)+H4714)=16,"",MATCH($C$8,OFFSET([1]NKC!$E$10,H4714,0):'[1]NKC'!$E$5007,0)+H4714),IF(TYPE(MATCH($C$8,OFFSET([1]NKC!$D$10,H4714,0):'[1]NKC'!$D$5007,0)+H4714)=16,"",MATCH($C$8,OFFSET([1]NKC!$D$10,H4714,0):'[1]NKC'!$D$5007,0)+H4714),IF(TYPE(MATCH($C$8,OFFSET([1]NKC!$E$10,H4714,0):'[1]NKC'!$E$5007,0)+H4714)=16,"",MATCH($C$8,OFFSET([1]NKC!$E$10,H4714,0):'[1]NKC'!$E$5007,0)+H4714))</f>
        <v/>
      </c>
    </row>
    <row r="4716" spans="1:8" s="52" customFormat="1" ht="14.25" hidden="1">
      <c r="A4716" s="45" t="str">
        <f ca="1">IF($H4716="","",INDEX([1]NKC!$A$10:$A$5007,$H4716))</f>
        <v/>
      </c>
      <c r="B4716" s="46" t="str">
        <f ca="1">IF($H4716="","",INDEX([1]NKC!$B$10:$B$5007,$H4716))</f>
        <v/>
      </c>
      <c r="C4716" s="47" t="str">
        <f ca="1">IF($H4716="","",INDEX([1]NKC!$C$10:$C$5007,$H4716))</f>
        <v/>
      </c>
      <c r="D4716" s="48" t="str">
        <f ca="1">IF(IF($H4716="","",INDEX([1]NKC!$D$10:$D$5007,$H4716))=$C$8,IF($H4716="","",INDEX([1]NKC!$E$10:$E$5007,$H4716)),IF($H4716="","",INDEX([1]NKC!$D$10:$D$5007,$H4716)))</f>
        <v/>
      </c>
      <c r="E4716" s="49" t="str">
        <f ca="1">IF(IF($H4716="","",INDEX([1]NKC!$E$10:$E$5007,$H4716))=$C$8,"",IF($H4716="","",INDEX([1]NKC!$F$10:$F$5007,$H4716)))</f>
        <v/>
      </c>
      <c r="F4716" s="55" t="str">
        <f ca="1">IF(IF($H4716="","",INDEX([1]NKC!$D$10:$D$5007,$H4716))=$C$8,"",IF($H4716="","",INDEX([1]NKC!$F$10:$F$5007,$H4716)))</f>
        <v/>
      </c>
      <c r="G4716" s="50">
        <f ca="1">IF(SUM(E4716:F4716)=0,0,$G$11+SUM(E$12:$E4716)-SUM(F$12:$F4716))</f>
        <v>0</v>
      </c>
      <c r="H4716" s="51" t="str">
        <f ca="1">IF(IF(TYPE(MATCH($C$8,OFFSET([1]NKC!$D$10,H4715,0):'[1]NKC'!$D$5007,0)+H4715)=16,"",MATCH($C$8,OFFSET([1]NKC!$D$10,H4715,0):'[1]NKC'!$D$5007,0)+H4715)&lt;IF(TYPE(MATCH($C$8,OFFSET([1]NKC!$E$10,H4715,0):'[1]NKC'!$E$5007,0)+H4715)=16,"",MATCH($C$8,OFFSET([1]NKC!$E$10,H4715,0):'[1]NKC'!$E$5007,0)+H4715),IF(TYPE(MATCH($C$8,OFFSET([1]NKC!$D$10,H4715,0):'[1]NKC'!$D$5007,0)+H4715)=16,"",MATCH($C$8,OFFSET([1]NKC!$D$10,H4715,0):'[1]NKC'!$D$5007,0)+H4715),IF(TYPE(MATCH($C$8,OFFSET([1]NKC!$E$10,H4715,0):'[1]NKC'!$E$5007,0)+H4715)=16,"",MATCH($C$8,OFFSET([1]NKC!$E$10,H4715,0):'[1]NKC'!$E$5007,0)+H4715))</f>
        <v/>
      </c>
    </row>
    <row r="4717" spans="1:8" s="52" customFormat="1" ht="14.25" hidden="1">
      <c r="A4717" s="45" t="str">
        <f ca="1">IF($H4717="","",INDEX([1]NKC!$A$10:$A$5007,$H4717))</f>
        <v/>
      </c>
      <c r="B4717" s="46" t="str">
        <f ca="1">IF($H4717="","",INDEX([1]NKC!$B$10:$B$5007,$H4717))</f>
        <v/>
      </c>
      <c r="C4717" s="47" t="str">
        <f ca="1">IF($H4717="","",INDEX([1]NKC!$C$10:$C$5007,$H4717))</f>
        <v/>
      </c>
      <c r="D4717" s="48" t="str">
        <f ca="1">IF(IF($H4717="","",INDEX([1]NKC!$D$10:$D$5007,$H4717))=$C$8,IF($H4717="","",INDEX([1]NKC!$E$10:$E$5007,$H4717)),IF($H4717="","",INDEX([1]NKC!$D$10:$D$5007,$H4717)))</f>
        <v/>
      </c>
      <c r="E4717" s="49" t="str">
        <f ca="1">IF(IF($H4717="","",INDEX([1]NKC!$E$10:$E$5007,$H4717))=$C$8,"",IF($H4717="","",INDEX([1]NKC!$F$10:$F$5007,$H4717)))</f>
        <v/>
      </c>
      <c r="F4717" s="55" t="str">
        <f ca="1">IF(IF($H4717="","",INDEX([1]NKC!$D$10:$D$5007,$H4717))=$C$8,"",IF($H4717="","",INDEX([1]NKC!$F$10:$F$5007,$H4717)))</f>
        <v/>
      </c>
      <c r="G4717" s="50">
        <f ca="1">IF(SUM(E4717:F4717)=0,0,$G$11+SUM(E$12:$E4717)-SUM(F$12:$F4717))</f>
        <v>0</v>
      </c>
      <c r="H4717" s="51" t="str">
        <f ca="1">IF(IF(TYPE(MATCH($C$8,OFFSET([1]NKC!$D$10,H4716,0):'[1]NKC'!$D$5007,0)+H4716)=16,"",MATCH($C$8,OFFSET([1]NKC!$D$10,H4716,0):'[1]NKC'!$D$5007,0)+H4716)&lt;IF(TYPE(MATCH($C$8,OFFSET([1]NKC!$E$10,H4716,0):'[1]NKC'!$E$5007,0)+H4716)=16,"",MATCH($C$8,OFFSET([1]NKC!$E$10,H4716,0):'[1]NKC'!$E$5007,0)+H4716),IF(TYPE(MATCH($C$8,OFFSET([1]NKC!$D$10,H4716,0):'[1]NKC'!$D$5007,0)+H4716)=16,"",MATCH($C$8,OFFSET([1]NKC!$D$10,H4716,0):'[1]NKC'!$D$5007,0)+H4716),IF(TYPE(MATCH($C$8,OFFSET([1]NKC!$E$10,H4716,0):'[1]NKC'!$E$5007,0)+H4716)=16,"",MATCH($C$8,OFFSET([1]NKC!$E$10,H4716,0):'[1]NKC'!$E$5007,0)+H4716))</f>
        <v/>
      </c>
    </row>
    <row r="4718" spans="1:8" s="52" customFormat="1" ht="14.25" hidden="1">
      <c r="A4718" s="45" t="str">
        <f ca="1">IF($H4718="","",INDEX([1]NKC!$A$10:$A$5007,$H4718))</f>
        <v/>
      </c>
      <c r="B4718" s="46" t="str">
        <f ca="1">IF($H4718="","",INDEX([1]NKC!$B$10:$B$5007,$H4718))</f>
        <v/>
      </c>
      <c r="C4718" s="47" t="str">
        <f ca="1">IF($H4718="","",INDEX([1]NKC!$C$10:$C$5007,$H4718))</f>
        <v/>
      </c>
      <c r="D4718" s="48" t="str">
        <f ca="1">IF(IF($H4718="","",INDEX([1]NKC!$D$10:$D$5007,$H4718))=$C$8,IF($H4718="","",INDEX([1]NKC!$E$10:$E$5007,$H4718)),IF($H4718="","",INDEX([1]NKC!$D$10:$D$5007,$H4718)))</f>
        <v/>
      </c>
      <c r="E4718" s="49" t="str">
        <f ca="1">IF(IF($H4718="","",INDEX([1]NKC!$E$10:$E$5007,$H4718))=$C$8,"",IF($H4718="","",INDEX([1]NKC!$F$10:$F$5007,$H4718)))</f>
        <v/>
      </c>
      <c r="F4718" s="55" t="str">
        <f ca="1">IF(IF($H4718="","",INDEX([1]NKC!$D$10:$D$5007,$H4718))=$C$8,"",IF($H4718="","",INDEX([1]NKC!$F$10:$F$5007,$H4718)))</f>
        <v/>
      </c>
      <c r="G4718" s="50">
        <f ca="1">IF(SUM(E4718:F4718)=0,0,$G$11+SUM(E$12:$E4718)-SUM(F$12:$F4718))</f>
        <v>0</v>
      </c>
      <c r="H4718" s="51" t="str">
        <f ca="1">IF(IF(TYPE(MATCH($C$8,OFFSET([1]NKC!$D$10,H4717,0):'[1]NKC'!$D$5007,0)+H4717)=16,"",MATCH($C$8,OFFSET([1]NKC!$D$10,H4717,0):'[1]NKC'!$D$5007,0)+H4717)&lt;IF(TYPE(MATCH($C$8,OFFSET([1]NKC!$E$10,H4717,0):'[1]NKC'!$E$5007,0)+H4717)=16,"",MATCH($C$8,OFFSET([1]NKC!$E$10,H4717,0):'[1]NKC'!$E$5007,0)+H4717),IF(TYPE(MATCH($C$8,OFFSET([1]NKC!$D$10,H4717,0):'[1]NKC'!$D$5007,0)+H4717)=16,"",MATCH($C$8,OFFSET([1]NKC!$D$10,H4717,0):'[1]NKC'!$D$5007,0)+H4717),IF(TYPE(MATCH($C$8,OFFSET([1]NKC!$E$10,H4717,0):'[1]NKC'!$E$5007,0)+H4717)=16,"",MATCH($C$8,OFFSET([1]NKC!$E$10,H4717,0):'[1]NKC'!$E$5007,0)+H4717))</f>
        <v/>
      </c>
    </row>
    <row r="4719" spans="1:8" s="52" customFormat="1" ht="14.25" hidden="1">
      <c r="A4719" s="45" t="str">
        <f ca="1">IF($H4719="","",INDEX([1]NKC!$A$10:$A$5007,$H4719))</f>
        <v/>
      </c>
      <c r="B4719" s="46" t="str">
        <f ca="1">IF($H4719="","",INDEX([1]NKC!$B$10:$B$5007,$H4719))</f>
        <v/>
      </c>
      <c r="C4719" s="47" t="str">
        <f ca="1">IF($H4719="","",INDEX([1]NKC!$C$10:$C$5007,$H4719))</f>
        <v/>
      </c>
      <c r="D4719" s="48" t="str">
        <f ca="1">IF(IF($H4719="","",INDEX([1]NKC!$D$10:$D$5007,$H4719))=$C$8,IF($H4719="","",INDEX([1]NKC!$E$10:$E$5007,$H4719)),IF($H4719="","",INDEX([1]NKC!$D$10:$D$5007,$H4719)))</f>
        <v/>
      </c>
      <c r="E4719" s="49" t="str">
        <f ca="1">IF(IF($H4719="","",INDEX([1]NKC!$E$10:$E$5007,$H4719))=$C$8,"",IF($H4719="","",INDEX([1]NKC!$F$10:$F$5007,$H4719)))</f>
        <v/>
      </c>
      <c r="F4719" s="55" t="str">
        <f ca="1">IF(IF($H4719="","",INDEX([1]NKC!$D$10:$D$5007,$H4719))=$C$8,"",IF($H4719="","",INDEX([1]NKC!$F$10:$F$5007,$H4719)))</f>
        <v/>
      </c>
      <c r="G4719" s="50">
        <f ca="1">IF(SUM(E4719:F4719)=0,0,$G$11+SUM(E$12:$E4719)-SUM(F$12:$F4719))</f>
        <v>0</v>
      </c>
      <c r="H4719" s="51" t="str">
        <f ca="1">IF(IF(TYPE(MATCH($C$8,OFFSET([1]NKC!$D$10,H4718,0):'[1]NKC'!$D$5007,0)+H4718)=16,"",MATCH($C$8,OFFSET([1]NKC!$D$10,H4718,0):'[1]NKC'!$D$5007,0)+H4718)&lt;IF(TYPE(MATCH($C$8,OFFSET([1]NKC!$E$10,H4718,0):'[1]NKC'!$E$5007,0)+H4718)=16,"",MATCH($C$8,OFFSET([1]NKC!$E$10,H4718,0):'[1]NKC'!$E$5007,0)+H4718),IF(TYPE(MATCH($C$8,OFFSET([1]NKC!$D$10,H4718,0):'[1]NKC'!$D$5007,0)+H4718)=16,"",MATCH($C$8,OFFSET([1]NKC!$D$10,H4718,0):'[1]NKC'!$D$5007,0)+H4718),IF(TYPE(MATCH($C$8,OFFSET([1]NKC!$E$10,H4718,0):'[1]NKC'!$E$5007,0)+H4718)=16,"",MATCH($C$8,OFFSET([1]NKC!$E$10,H4718,0):'[1]NKC'!$E$5007,0)+H4718))</f>
        <v/>
      </c>
    </row>
    <row r="4720" spans="1:8" s="52" customFormat="1" ht="14.25" hidden="1">
      <c r="A4720" s="45" t="str">
        <f ca="1">IF($H4720="","",INDEX([1]NKC!$A$10:$A$5007,$H4720))</f>
        <v/>
      </c>
      <c r="B4720" s="46" t="str">
        <f ca="1">IF($H4720="","",INDEX([1]NKC!$B$10:$B$5007,$H4720))</f>
        <v/>
      </c>
      <c r="C4720" s="47" t="str">
        <f ca="1">IF($H4720="","",INDEX([1]NKC!$C$10:$C$5007,$H4720))</f>
        <v/>
      </c>
      <c r="D4720" s="48" t="str">
        <f ca="1">IF(IF($H4720="","",INDEX([1]NKC!$D$10:$D$5007,$H4720))=$C$8,IF($H4720="","",INDEX([1]NKC!$E$10:$E$5007,$H4720)),IF($H4720="","",INDEX([1]NKC!$D$10:$D$5007,$H4720)))</f>
        <v/>
      </c>
      <c r="E4720" s="49" t="str">
        <f ca="1">IF(IF($H4720="","",INDEX([1]NKC!$E$10:$E$5007,$H4720))=$C$8,"",IF($H4720="","",INDEX([1]NKC!$F$10:$F$5007,$H4720)))</f>
        <v/>
      </c>
      <c r="F4720" s="55" t="str">
        <f ca="1">IF(IF($H4720="","",INDEX([1]NKC!$D$10:$D$5007,$H4720))=$C$8,"",IF($H4720="","",INDEX([1]NKC!$F$10:$F$5007,$H4720)))</f>
        <v/>
      </c>
      <c r="G4720" s="50">
        <f ca="1">IF(SUM(E4720:F4720)=0,0,$G$11+SUM(E$12:$E4720)-SUM(F$12:$F4720))</f>
        <v>0</v>
      </c>
      <c r="H4720" s="51" t="str">
        <f ca="1">IF(IF(TYPE(MATCH($C$8,OFFSET([1]NKC!$D$10,H4719,0):'[1]NKC'!$D$5007,0)+H4719)=16,"",MATCH($C$8,OFFSET([1]NKC!$D$10,H4719,0):'[1]NKC'!$D$5007,0)+H4719)&lt;IF(TYPE(MATCH($C$8,OFFSET([1]NKC!$E$10,H4719,0):'[1]NKC'!$E$5007,0)+H4719)=16,"",MATCH($C$8,OFFSET([1]NKC!$E$10,H4719,0):'[1]NKC'!$E$5007,0)+H4719),IF(TYPE(MATCH($C$8,OFFSET([1]NKC!$D$10,H4719,0):'[1]NKC'!$D$5007,0)+H4719)=16,"",MATCH($C$8,OFFSET([1]NKC!$D$10,H4719,0):'[1]NKC'!$D$5007,0)+H4719),IF(TYPE(MATCH($C$8,OFFSET([1]NKC!$E$10,H4719,0):'[1]NKC'!$E$5007,0)+H4719)=16,"",MATCH($C$8,OFFSET([1]NKC!$E$10,H4719,0):'[1]NKC'!$E$5007,0)+H4719))</f>
        <v/>
      </c>
    </row>
    <row r="4721" spans="1:8" s="52" customFormat="1" ht="14.25" hidden="1">
      <c r="A4721" s="45" t="str">
        <f ca="1">IF($H4721="","",INDEX([1]NKC!$A$10:$A$5007,$H4721))</f>
        <v/>
      </c>
      <c r="B4721" s="46" t="str">
        <f ca="1">IF($H4721="","",INDEX([1]NKC!$B$10:$B$5007,$H4721))</f>
        <v/>
      </c>
      <c r="C4721" s="47" t="str">
        <f ca="1">IF($H4721="","",INDEX([1]NKC!$C$10:$C$5007,$H4721))</f>
        <v/>
      </c>
      <c r="D4721" s="48" t="str">
        <f ca="1">IF(IF($H4721="","",INDEX([1]NKC!$D$10:$D$5007,$H4721))=$C$8,IF($H4721="","",INDEX([1]NKC!$E$10:$E$5007,$H4721)),IF($H4721="","",INDEX([1]NKC!$D$10:$D$5007,$H4721)))</f>
        <v/>
      </c>
      <c r="E4721" s="49" t="str">
        <f ca="1">IF(IF($H4721="","",INDEX([1]NKC!$E$10:$E$5007,$H4721))=$C$8,"",IF($H4721="","",INDEX([1]NKC!$F$10:$F$5007,$H4721)))</f>
        <v/>
      </c>
      <c r="F4721" s="55" t="str">
        <f ca="1">IF(IF($H4721="","",INDEX([1]NKC!$D$10:$D$5007,$H4721))=$C$8,"",IF($H4721="","",INDEX([1]NKC!$F$10:$F$5007,$H4721)))</f>
        <v/>
      </c>
      <c r="G4721" s="50">
        <f ca="1">IF(SUM(E4721:F4721)=0,0,$G$11+SUM(E$12:$E4721)-SUM(F$12:$F4721))</f>
        <v>0</v>
      </c>
      <c r="H4721" s="51" t="str">
        <f ca="1">IF(IF(TYPE(MATCH($C$8,OFFSET([1]NKC!$D$10,H4720,0):'[1]NKC'!$D$5007,0)+H4720)=16,"",MATCH($C$8,OFFSET([1]NKC!$D$10,H4720,0):'[1]NKC'!$D$5007,0)+H4720)&lt;IF(TYPE(MATCH($C$8,OFFSET([1]NKC!$E$10,H4720,0):'[1]NKC'!$E$5007,0)+H4720)=16,"",MATCH($C$8,OFFSET([1]NKC!$E$10,H4720,0):'[1]NKC'!$E$5007,0)+H4720),IF(TYPE(MATCH($C$8,OFFSET([1]NKC!$D$10,H4720,0):'[1]NKC'!$D$5007,0)+H4720)=16,"",MATCH($C$8,OFFSET([1]NKC!$D$10,H4720,0):'[1]NKC'!$D$5007,0)+H4720),IF(TYPE(MATCH($C$8,OFFSET([1]NKC!$E$10,H4720,0):'[1]NKC'!$E$5007,0)+H4720)=16,"",MATCH($C$8,OFFSET([1]NKC!$E$10,H4720,0):'[1]NKC'!$E$5007,0)+H4720))</f>
        <v/>
      </c>
    </row>
    <row r="4722" spans="1:8" s="52" customFormat="1" ht="14.25" hidden="1">
      <c r="A4722" s="45" t="str">
        <f ca="1">IF($H4722="","",INDEX([1]NKC!$A$10:$A$5007,$H4722))</f>
        <v/>
      </c>
      <c r="B4722" s="46" t="str">
        <f ca="1">IF($H4722="","",INDEX([1]NKC!$B$10:$B$5007,$H4722))</f>
        <v/>
      </c>
      <c r="C4722" s="47" t="str">
        <f ca="1">IF($H4722="","",INDEX([1]NKC!$C$10:$C$5007,$H4722))</f>
        <v/>
      </c>
      <c r="D4722" s="48" t="str">
        <f ca="1">IF(IF($H4722="","",INDEX([1]NKC!$D$10:$D$5007,$H4722))=$C$8,IF($H4722="","",INDEX([1]NKC!$E$10:$E$5007,$H4722)),IF($H4722="","",INDEX([1]NKC!$D$10:$D$5007,$H4722)))</f>
        <v/>
      </c>
      <c r="E4722" s="49" t="str">
        <f ca="1">IF(IF($H4722="","",INDEX([1]NKC!$E$10:$E$5007,$H4722))=$C$8,"",IF($H4722="","",INDEX([1]NKC!$F$10:$F$5007,$H4722)))</f>
        <v/>
      </c>
      <c r="F4722" s="55" t="str">
        <f ca="1">IF(IF($H4722="","",INDEX([1]NKC!$D$10:$D$5007,$H4722))=$C$8,"",IF($H4722="","",INDEX([1]NKC!$F$10:$F$5007,$H4722)))</f>
        <v/>
      </c>
      <c r="G4722" s="50">
        <f ca="1">IF(SUM(E4722:F4722)=0,0,$G$11+SUM(E$12:$E4722)-SUM(F$12:$F4722))</f>
        <v>0</v>
      </c>
      <c r="H4722" s="51" t="str">
        <f ca="1">IF(IF(TYPE(MATCH($C$8,OFFSET([1]NKC!$D$10,H4721,0):'[1]NKC'!$D$5007,0)+H4721)=16,"",MATCH($C$8,OFFSET([1]NKC!$D$10,H4721,0):'[1]NKC'!$D$5007,0)+H4721)&lt;IF(TYPE(MATCH($C$8,OFFSET([1]NKC!$E$10,H4721,0):'[1]NKC'!$E$5007,0)+H4721)=16,"",MATCH($C$8,OFFSET([1]NKC!$E$10,H4721,0):'[1]NKC'!$E$5007,0)+H4721),IF(TYPE(MATCH($C$8,OFFSET([1]NKC!$D$10,H4721,0):'[1]NKC'!$D$5007,0)+H4721)=16,"",MATCH($C$8,OFFSET([1]NKC!$D$10,H4721,0):'[1]NKC'!$D$5007,0)+H4721),IF(TYPE(MATCH($C$8,OFFSET([1]NKC!$E$10,H4721,0):'[1]NKC'!$E$5007,0)+H4721)=16,"",MATCH($C$8,OFFSET([1]NKC!$E$10,H4721,0):'[1]NKC'!$E$5007,0)+H4721))</f>
        <v/>
      </c>
    </row>
    <row r="4723" spans="1:8" s="52" customFormat="1" ht="14.25" hidden="1">
      <c r="A4723" s="45" t="str">
        <f ca="1">IF($H4723="","",INDEX([1]NKC!$A$10:$A$5007,$H4723))</f>
        <v/>
      </c>
      <c r="B4723" s="46" t="str">
        <f ca="1">IF($H4723="","",INDEX([1]NKC!$B$10:$B$5007,$H4723))</f>
        <v/>
      </c>
      <c r="C4723" s="47" t="str">
        <f ca="1">IF($H4723="","",INDEX([1]NKC!$C$10:$C$5007,$H4723))</f>
        <v/>
      </c>
      <c r="D4723" s="48" t="str">
        <f ca="1">IF(IF($H4723="","",INDEX([1]NKC!$D$10:$D$5007,$H4723))=$C$8,IF($H4723="","",INDEX([1]NKC!$E$10:$E$5007,$H4723)),IF($H4723="","",INDEX([1]NKC!$D$10:$D$5007,$H4723)))</f>
        <v/>
      </c>
      <c r="E4723" s="49" t="str">
        <f ca="1">IF(IF($H4723="","",INDEX([1]NKC!$E$10:$E$5007,$H4723))=$C$8,"",IF($H4723="","",INDEX([1]NKC!$F$10:$F$5007,$H4723)))</f>
        <v/>
      </c>
      <c r="F4723" s="55" t="str">
        <f ca="1">IF(IF($H4723="","",INDEX([1]NKC!$D$10:$D$5007,$H4723))=$C$8,"",IF($H4723="","",INDEX([1]NKC!$F$10:$F$5007,$H4723)))</f>
        <v/>
      </c>
      <c r="G4723" s="50">
        <f ca="1">IF(SUM(E4723:F4723)=0,0,$G$11+SUM(E$12:$E4723)-SUM(F$12:$F4723))</f>
        <v>0</v>
      </c>
      <c r="H4723" s="51" t="str">
        <f ca="1">IF(IF(TYPE(MATCH($C$8,OFFSET([1]NKC!$D$10,H4722,0):'[1]NKC'!$D$5007,0)+H4722)=16,"",MATCH($C$8,OFFSET([1]NKC!$D$10,H4722,0):'[1]NKC'!$D$5007,0)+H4722)&lt;IF(TYPE(MATCH($C$8,OFFSET([1]NKC!$E$10,H4722,0):'[1]NKC'!$E$5007,0)+H4722)=16,"",MATCH($C$8,OFFSET([1]NKC!$E$10,H4722,0):'[1]NKC'!$E$5007,0)+H4722),IF(TYPE(MATCH($C$8,OFFSET([1]NKC!$D$10,H4722,0):'[1]NKC'!$D$5007,0)+H4722)=16,"",MATCH($C$8,OFFSET([1]NKC!$D$10,H4722,0):'[1]NKC'!$D$5007,0)+H4722),IF(TYPE(MATCH($C$8,OFFSET([1]NKC!$E$10,H4722,0):'[1]NKC'!$E$5007,0)+H4722)=16,"",MATCH($C$8,OFFSET([1]NKC!$E$10,H4722,0):'[1]NKC'!$E$5007,0)+H4722))</f>
        <v/>
      </c>
    </row>
    <row r="4724" spans="1:8" s="52" customFormat="1" ht="14.25" hidden="1">
      <c r="A4724" s="45" t="str">
        <f ca="1">IF($H4724="","",INDEX([1]NKC!$A$10:$A$5007,$H4724))</f>
        <v/>
      </c>
      <c r="B4724" s="46" t="str">
        <f ca="1">IF($H4724="","",INDEX([1]NKC!$B$10:$B$5007,$H4724))</f>
        <v/>
      </c>
      <c r="C4724" s="47" t="str">
        <f ca="1">IF($H4724="","",INDEX([1]NKC!$C$10:$C$5007,$H4724))</f>
        <v/>
      </c>
      <c r="D4724" s="48" t="str">
        <f ca="1">IF(IF($H4724="","",INDEX([1]NKC!$D$10:$D$5007,$H4724))=$C$8,IF($H4724="","",INDEX([1]NKC!$E$10:$E$5007,$H4724)),IF($H4724="","",INDEX([1]NKC!$D$10:$D$5007,$H4724)))</f>
        <v/>
      </c>
      <c r="E4724" s="49" t="str">
        <f ca="1">IF(IF($H4724="","",INDEX([1]NKC!$E$10:$E$5007,$H4724))=$C$8,"",IF($H4724="","",INDEX([1]NKC!$F$10:$F$5007,$H4724)))</f>
        <v/>
      </c>
      <c r="F4724" s="55" t="str">
        <f ca="1">IF(IF($H4724="","",INDEX([1]NKC!$D$10:$D$5007,$H4724))=$C$8,"",IF($H4724="","",INDEX([1]NKC!$F$10:$F$5007,$H4724)))</f>
        <v/>
      </c>
      <c r="G4724" s="50">
        <f ca="1">IF(SUM(E4724:F4724)=0,0,$G$11+SUM(E$12:$E4724)-SUM(F$12:$F4724))</f>
        <v>0</v>
      </c>
      <c r="H4724" s="51" t="str">
        <f ca="1">IF(IF(TYPE(MATCH($C$8,OFFSET([1]NKC!$D$10,H4723,0):'[1]NKC'!$D$5007,0)+H4723)=16,"",MATCH($C$8,OFFSET([1]NKC!$D$10,H4723,0):'[1]NKC'!$D$5007,0)+H4723)&lt;IF(TYPE(MATCH($C$8,OFFSET([1]NKC!$E$10,H4723,0):'[1]NKC'!$E$5007,0)+H4723)=16,"",MATCH($C$8,OFFSET([1]NKC!$E$10,H4723,0):'[1]NKC'!$E$5007,0)+H4723),IF(TYPE(MATCH($C$8,OFFSET([1]NKC!$D$10,H4723,0):'[1]NKC'!$D$5007,0)+H4723)=16,"",MATCH($C$8,OFFSET([1]NKC!$D$10,H4723,0):'[1]NKC'!$D$5007,0)+H4723),IF(TYPE(MATCH($C$8,OFFSET([1]NKC!$E$10,H4723,0):'[1]NKC'!$E$5007,0)+H4723)=16,"",MATCH($C$8,OFFSET([1]NKC!$E$10,H4723,0):'[1]NKC'!$E$5007,0)+H4723))</f>
        <v/>
      </c>
    </row>
    <row r="4725" spans="1:8" s="52" customFormat="1" ht="14.25" hidden="1">
      <c r="A4725" s="45" t="str">
        <f ca="1">IF($H4725="","",INDEX([1]NKC!$A$10:$A$5007,$H4725))</f>
        <v/>
      </c>
      <c r="B4725" s="46" t="str">
        <f ca="1">IF($H4725="","",INDEX([1]NKC!$B$10:$B$5007,$H4725))</f>
        <v/>
      </c>
      <c r="C4725" s="47" t="str">
        <f ca="1">IF($H4725="","",INDEX([1]NKC!$C$10:$C$5007,$H4725))</f>
        <v/>
      </c>
      <c r="D4725" s="48" t="str">
        <f ca="1">IF(IF($H4725="","",INDEX([1]NKC!$D$10:$D$5007,$H4725))=$C$8,IF($H4725="","",INDEX([1]NKC!$E$10:$E$5007,$H4725)),IF($H4725="","",INDEX([1]NKC!$D$10:$D$5007,$H4725)))</f>
        <v/>
      </c>
      <c r="E4725" s="49" t="str">
        <f ca="1">IF(IF($H4725="","",INDEX([1]NKC!$E$10:$E$5007,$H4725))=$C$8,"",IF($H4725="","",INDEX([1]NKC!$F$10:$F$5007,$H4725)))</f>
        <v/>
      </c>
      <c r="F4725" s="55" t="str">
        <f ca="1">IF(IF($H4725="","",INDEX([1]NKC!$D$10:$D$5007,$H4725))=$C$8,"",IF($H4725="","",INDEX([1]NKC!$F$10:$F$5007,$H4725)))</f>
        <v/>
      </c>
      <c r="G4725" s="50">
        <f ca="1">IF(SUM(E4725:F4725)=0,0,$G$11+SUM(E$12:$E4725)-SUM(F$12:$F4725))</f>
        <v>0</v>
      </c>
      <c r="H4725" s="51" t="str">
        <f ca="1">IF(IF(TYPE(MATCH($C$8,OFFSET([1]NKC!$D$10,H4724,0):'[1]NKC'!$D$5007,0)+H4724)=16,"",MATCH($C$8,OFFSET([1]NKC!$D$10,H4724,0):'[1]NKC'!$D$5007,0)+H4724)&lt;IF(TYPE(MATCH($C$8,OFFSET([1]NKC!$E$10,H4724,0):'[1]NKC'!$E$5007,0)+H4724)=16,"",MATCH($C$8,OFFSET([1]NKC!$E$10,H4724,0):'[1]NKC'!$E$5007,0)+H4724),IF(TYPE(MATCH($C$8,OFFSET([1]NKC!$D$10,H4724,0):'[1]NKC'!$D$5007,0)+H4724)=16,"",MATCH($C$8,OFFSET([1]NKC!$D$10,H4724,0):'[1]NKC'!$D$5007,0)+H4724),IF(TYPE(MATCH($C$8,OFFSET([1]NKC!$E$10,H4724,0):'[1]NKC'!$E$5007,0)+H4724)=16,"",MATCH($C$8,OFFSET([1]NKC!$E$10,H4724,0):'[1]NKC'!$E$5007,0)+H4724))</f>
        <v/>
      </c>
    </row>
    <row r="4726" spans="1:8" s="52" customFormat="1" ht="14.25" hidden="1">
      <c r="A4726" s="45" t="str">
        <f ca="1">IF($H4726="","",INDEX([1]NKC!$A$10:$A$5007,$H4726))</f>
        <v/>
      </c>
      <c r="B4726" s="46" t="str">
        <f ca="1">IF($H4726="","",INDEX([1]NKC!$B$10:$B$5007,$H4726))</f>
        <v/>
      </c>
      <c r="C4726" s="47" t="str">
        <f ca="1">IF($H4726="","",INDEX([1]NKC!$C$10:$C$5007,$H4726))</f>
        <v/>
      </c>
      <c r="D4726" s="48" t="str">
        <f ca="1">IF(IF($H4726="","",INDEX([1]NKC!$D$10:$D$5007,$H4726))=$C$8,IF($H4726="","",INDEX([1]NKC!$E$10:$E$5007,$H4726)),IF($H4726="","",INDEX([1]NKC!$D$10:$D$5007,$H4726)))</f>
        <v/>
      </c>
      <c r="E4726" s="49" t="str">
        <f ca="1">IF(IF($H4726="","",INDEX([1]NKC!$E$10:$E$5007,$H4726))=$C$8,"",IF($H4726="","",INDEX([1]NKC!$F$10:$F$5007,$H4726)))</f>
        <v/>
      </c>
      <c r="F4726" s="55" t="str">
        <f ca="1">IF(IF($H4726="","",INDEX([1]NKC!$D$10:$D$5007,$H4726))=$C$8,"",IF($H4726="","",INDEX([1]NKC!$F$10:$F$5007,$H4726)))</f>
        <v/>
      </c>
      <c r="G4726" s="50">
        <f ca="1">IF(SUM(E4726:F4726)=0,0,$G$11+SUM(E$12:$E4726)-SUM(F$12:$F4726))</f>
        <v>0</v>
      </c>
      <c r="H4726" s="51" t="str">
        <f ca="1">IF(IF(TYPE(MATCH($C$8,OFFSET([1]NKC!$D$10,H4725,0):'[1]NKC'!$D$5007,0)+H4725)=16,"",MATCH($C$8,OFFSET([1]NKC!$D$10,H4725,0):'[1]NKC'!$D$5007,0)+H4725)&lt;IF(TYPE(MATCH($C$8,OFFSET([1]NKC!$E$10,H4725,0):'[1]NKC'!$E$5007,0)+H4725)=16,"",MATCH($C$8,OFFSET([1]NKC!$E$10,H4725,0):'[1]NKC'!$E$5007,0)+H4725),IF(TYPE(MATCH($C$8,OFFSET([1]NKC!$D$10,H4725,0):'[1]NKC'!$D$5007,0)+H4725)=16,"",MATCH($C$8,OFFSET([1]NKC!$D$10,H4725,0):'[1]NKC'!$D$5007,0)+H4725),IF(TYPE(MATCH($C$8,OFFSET([1]NKC!$E$10,H4725,0):'[1]NKC'!$E$5007,0)+H4725)=16,"",MATCH($C$8,OFFSET([1]NKC!$E$10,H4725,0):'[1]NKC'!$E$5007,0)+H4725))</f>
        <v/>
      </c>
    </row>
    <row r="4727" spans="1:8" s="52" customFormat="1" ht="14.25" hidden="1">
      <c r="A4727" s="45" t="str">
        <f ca="1">IF($H4727="","",INDEX([1]NKC!$A$10:$A$5007,$H4727))</f>
        <v/>
      </c>
      <c r="B4727" s="46" t="str">
        <f ca="1">IF($H4727="","",INDEX([1]NKC!$B$10:$B$5007,$H4727))</f>
        <v/>
      </c>
      <c r="C4727" s="47" t="str">
        <f ca="1">IF($H4727="","",INDEX([1]NKC!$C$10:$C$5007,$H4727))</f>
        <v/>
      </c>
      <c r="D4727" s="48" t="str">
        <f ca="1">IF(IF($H4727="","",INDEX([1]NKC!$D$10:$D$5007,$H4727))=$C$8,IF($H4727="","",INDEX([1]NKC!$E$10:$E$5007,$H4727)),IF($H4727="","",INDEX([1]NKC!$D$10:$D$5007,$H4727)))</f>
        <v/>
      </c>
      <c r="E4727" s="49" t="str">
        <f ca="1">IF(IF($H4727="","",INDEX([1]NKC!$E$10:$E$5007,$H4727))=$C$8,"",IF($H4727="","",INDEX([1]NKC!$F$10:$F$5007,$H4727)))</f>
        <v/>
      </c>
      <c r="F4727" s="55" t="str">
        <f ca="1">IF(IF($H4727="","",INDEX([1]NKC!$D$10:$D$5007,$H4727))=$C$8,"",IF($H4727="","",INDEX([1]NKC!$F$10:$F$5007,$H4727)))</f>
        <v/>
      </c>
      <c r="G4727" s="50">
        <f ca="1">IF(SUM(E4727:F4727)=0,0,$G$11+SUM(E$12:$E4727)-SUM(F$12:$F4727))</f>
        <v>0</v>
      </c>
      <c r="H4727" s="51" t="str">
        <f ca="1">IF(IF(TYPE(MATCH($C$8,OFFSET([1]NKC!$D$10,H4726,0):'[1]NKC'!$D$5007,0)+H4726)=16,"",MATCH($C$8,OFFSET([1]NKC!$D$10,H4726,0):'[1]NKC'!$D$5007,0)+H4726)&lt;IF(TYPE(MATCH($C$8,OFFSET([1]NKC!$E$10,H4726,0):'[1]NKC'!$E$5007,0)+H4726)=16,"",MATCH($C$8,OFFSET([1]NKC!$E$10,H4726,0):'[1]NKC'!$E$5007,0)+H4726),IF(TYPE(MATCH($C$8,OFFSET([1]NKC!$D$10,H4726,0):'[1]NKC'!$D$5007,0)+H4726)=16,"",MATCH($C$8,OFFSET([1]NKC!$D$10,H4726,0):'[1]NKC'!$D$5007,0)+H4726),IF(TYPE(MATCH($C$8,OFFSET([1]NKC!$E$10,H4726,0):'[1]NKC'!$E$5007,0)+H4726)=16,"",MATCH($C$8,OFFSET([1]NKC!$E$10,H4726,0):'[1]NKC'!$E$5007,0)+H4726))</f>
        <v/>
      </c>
    </row>
    <row r="4728" spans="1:8" s="52" customFormat="1" ht="14.25" hidden="1">
      <c r="A4728" s="45" t="str">
        <f ca="1">IF($H4728="","",INDEX([1]NKC!$A$10:$A$5007,$H4728))</f>
        <v/>
      </c>
      <c r="B4728" s="46" t="str">
        <f ca="1">IF($H4728="","",INDEX([1]NKC!$B$10:$B$5007,$H4728))</f>
        <v/>
      </c>
      <c r="C4728" s="47" t="str">
        <f ca="1">IF($H4728="","",INDEX([1]NKC!$C$10:$C$5007,$H4728))</f>
        <v/>
      </c>
      <c r="D4728" s="48" t="str">
        <f ca="1">IF(IF($H4728="","",INDEX([1]NKC!$D$10:$D$5007,$H4728))=$C$8,IF($H4728="","",INDEX([1]NKC!$E$10:$E$5007,$H4728)),IF($H4728="","",INDEX([1]NKC!$D$10:$D$5007,$H4728)))</f>
        <v/>
      </c>
      <c r="E4728" s="49" t="str">
        <f ca="1">IF(IF($H4728="","",INDEX([1]NKC!$E$10:$E$5007,$H4728))=$C$8,"",IF($H4728="","",INDEX([1]NKC!$F$10:$F$5007,$H4728)))</f>
        <v/>
      </c>
      <c r="F4728" s="55" t="str">
        <f ca="1">IF(IF($H4728="","",INDEX([1]NKC!$D$10:$D$5007,$H4728))=$C$8,"",IF($H4728="","",INDEX([1]NKC!$F$10:$F$5007,$H4728)))</f>
        <v/>
      </c>
      <c r="G4728" s="50">
        <f ca="1">IF(SUM(E4728:F4728)=0,0,$G$11+SUM(E$12:$E4728)-SUM(F$12:$F4728))</f>
        <v>0</v>
      </c>
      <c r="H4728" s="51" t="str">
        <f ca="1">IF(IF(TYPE(MATCH($C$8,OFFSET([1]NKC!$D$10,H4727,0):'[1]NKC'!$D$5007,0)+H4727)=16,"",MATCH($C$8,OFFSET([1]NKC!$D$10,H4727,0):'[1]NKC'!$D$5007,0)+H4727)&lt;IF(TYPE(MATCH($C$8,OFFSET([1]NKC!$E$10,H4727,0):'[1]NKC'!$E$5007,0)+H4727)=16,"",MATCH($C$8,OFFSET([1]NKC!$E$10,H4727,0):'[1]NKC'!$E$5007,0)+H4727),IF(TYPE(MATCH($C$8,OFFSET([1]NKC!$D$10,H4727,0):'[1]NKC'!$D$5007,0)+H4727)=16,"",MATCH($C$8,OFFSET([1]NKC!$D$10,H4727,0):'[1]NKC'!$D$5007,0)+H4727),IF(TYPE(MATCH($C$8,OFFSET([1]NKC!$E$10,H4727,0):'[1]NKC'!$E$5007,0)+H4727)=16,"",MATCH($C$8,OFFSET([1]NKC!$E$10,H4727,0):'[1]NKC'!$E$5007,0)+H4727))</f>
        <v/>
      </c>
    </row>
    <row r="4729" spans="1:8" s="52" customFormat="1" ht="14.25" hidden="1">
      <c r="A4729" s="45" t="str">
        <f ca="1">IF($H4729="","",INDEX([1]NKC!$A$10:$A$5007,$H4729))</f>
        <v/>
      </c>
      <c r="B4729" s="46" t="str">
        <f ca="1">IF($H4729="","",INDEX([1]NKC!$B$10:$B$5007,$H4729))</f>
        <v/>
      </c>
      <c r="C4729" s="47" t="str">
        <f ca="1">IF($H4729="","",INDEX([1]NKC!$C$10:$C$5007,$H4729))</f>
        <v/>
      </c>
      <c r="D4729" s="48" t="str">
        <f ca="1">IF(IF($H4729="","",INDEX([1]NKC!$D$10:$D$5007,$H4729))=$C$8,IF($H4729="","",INDEX([1]NKC!$E$10:$E$5007,$H4729)),IF($H4729="","",INDEX([1]NKC!$D$10:$D$5007,$H4729)))</f>
        <v/>
      </c>
      <c r="E4729" s="49" t="str">
        <f ca="1">IF(IF($H4729="","",INDEX([1]NKC!$E$10:$E$5007,$H4729))=$C$8,"",IF($H4729="","",INDEX([1]NKC!$F$10:$F$5007,$H4729)))</f>
        <v/>
      </c>
      <c r="F4729" s="55" t="str">
        <f ca="1">IF(IF($H4729="","",INDEX([1]NKC!$D$10:$D$5007,$H4729))=$C$8,"",IF($H4729="","",INDEX([1]NKC!$F$10:$F$5007,$H4729)))</f>
        <v/>
      </c>
      <c r="G4729" s="50">
        <f ca="1">IF(SUM(E4729:F4729)=0,0,$G$11+SUM(E$12:$E4729)-SUM(F$12:$F4729))</f>
        <v>0</v>
      </c>
      <c r="H4729" s="51" t="str">
        <f ca="1">IF(IF(TYPE(MATCH($C$8,OFFSET([1]NKC!$D$10,H4728,0):'[1]NKC'!$D$5007,0)+H4728)=16,"",MATCH($C$8,OFFSET([1]NKC!$D$10,H4728,0):'[1]NKC'!$D$5007,0)+H4728)&lt;IF(TYPE(MATCH($C$8,OFFSET([1]NKC!$E$10,H4728,0):'[1]NKC'!$E$5007,0)+H4728)=16,"",MATCH($C$8,OFFSET([1]NKC!$E$10,H4728,0):'[1]NKC'!$E$5007,0)+H4728),IF(TYPE(MATCH($C$8,OFFSET([1]NKC!$D$10,H4728,0):'[1]NKC'!$D$5007,0)+H4728)=16,"",MATCH($C$8,OFFSET([1]NKC!$D$10,H4728,0):'[1]NKC'!$D$5007,0)+H4728),IF(TYPE(MATCH($C$8,OFFSET([1]NKC!$E$10,H4728,0):'[1]NKC'!$E$5007,0)+H4728)=16,"",MATCH($C$8,OFFSET([1]NKC!$E$10,H4728,0):'[1]NKC'!$E$5007,0)+H4728))</f>
        <v/>
      </c>
    </row>
    <row r="4730" spans="1:8" s="52" customFormat="1" ht="14.25" hidden="1">
      <c r="A4730" s="45" t="str">
        <f ca="1">IF($H4730="","",INDEX([1]NKC!$A$10:$A$5007,$H4730))</f>
        <v/>
      </c>
      <c r="B4730" s="46" t="str">
        <f ca="1">IF($H4730="","",INDEX([1]NKC!$B$10:$B$5007,$H4730))</f>
        <v/>
      </c>
      <c r="C4730" s="47" t="str">
        <f ca="1">IF($H4730="","",INDEX([1]NKC!$C$10:$C$5007,$H4730))</f>
        <v/>
      </c>
      <c r="D4730" s="48" t="str">
        <f ca="1">IF(IF($H4730="","",INDEX([1]NKC!$D$10:$D$5007,$H4730))=$C$8,IF($H4730="","",INDEX([1]NKC!$E$10:$E$5007,$H4730)),IF($H4730="","",INDEX([1]NKC!$D$10:$D$5007,$H4730)))</f>
        <v/>
      </c>
      <c r="E4730" s="49" t="str">
        <f ca="1">IF(IF($H4730="","",INDEX([1]NKC!$E$10:$E$5007,$H4730))=$C$8,"",IF($H4730="","",INDEX([1]NKC!$F$10:$F$5007,$H4730)))</f>
        <v/>
      </c>
      <c r="F4730" s="55" t="str">
        <f ca="1">IF(IF($H4730="","",INDEX([1]NKC!$D$10:$D$5007,$H4730))=$C$8,"",IF($H4730="","",INDEX([1]NKC!$F$10:$F$5007,$H4730)))</f>
        <v/>
      </c>
      <c r="G4730" s="50">
        <f ca="1">IF(SUM(E4730:F4730)=0,0,$G$11+SUM(E$12:$E4730)-SUM(F$12:$F4730))</f>
        <v>0</v>
      </c>
      <c r="H4730" s="51" t="str">
        <f ca="1">IF(IF(TYPE(MATCH($C$8,OFFSET([1]NKC!$D$10,H4729,0):'[1]NKC'!$D$5007,0)+H4729)=16,"",MATCH($C$8,OFFSET([1]NKC!$D$10,H4729,0):'[1]NKC'!$D$5007,0)+H4729)&lt;IF(TYPE(MATCH($C$8,OFFSET([1]NKC!$E$10,H4729,0):'[1]NKC'!$E$5007,0)+H4729)=16,"",MATCH($C$8,OFFSET([1]NKC!$E$10,H4729,0):'[1]NKC'!$E$5007,0)+H4729),IF(TYPE(MATCH($C$8,OFFSET([1]NKC!$D$10,H4729,0):'[1]NKC'!$D$5007,0)+H4729)=16,"",MATCH($C$8,OFFSET([1]NKC!$D$10,H4729,0):'[1]NKC'!$D$5007,0)+H4729),IF(TYPE(MATCH($C$8,OFFSET([1]NKC!$E$10,H4729,0):'[1]NKC'!$E$5007,0)+H4729)=16,"",MATCH($C$8,OFFSET([1]NKC!$E$10,H4729,0):'[1]NKC'!$E$5007,0)+H4729))</f>
        <v/>
      </c>
    </row>
    <row r="4731" spans="1:8" s="52" customFormat="1" ht="14.25" hidden="1">
      <c r="A4731" s="45" t="str">
        <f ca="1">IF($H4731="","",INDEX([1]NKC!$A$10:$A$5007,$H4731))</f>
        <v/>
      </c>
      <c r="B4731" s="46" t="str">
        <f ca="1">IF($H4731="","",INDEX([1]NKC!$B$10:$B$5007,$H4731))</f>
        <v/>
      </c>
      <c r="C4731" s="47" t="str">
        <f ca="1">IF($H4731="","",INDEX([1]NKC!$C$10:$C$5007,$H4731))</f>
        <v/>
      </c>
      <c r="D4731" s="48" t="str">
        <f ca="1">IF(IF($H4731="","",INDEX([1]NKC!$D$10:$D$5007,$H4731))=$C$8,IF($H4731="","",INDEX([1]NKC!$E$10:$E$5007,$H4731)),IF($H4731="","",INDEX([1]NKC!$D$10:$D$5007,$H4731)))</f>
        <v/>
      </c>
      <c r="E4731" s="49" t="str">
        <f ca="1">IF(IF($H4731="","",INDEX([1]NKC!$E$10:$E$5007,$H4731))=$C$8,"",IF($H4731="","",INDEX([1]NKC!$F$10:$F$5007,$H4731)))</f>
        <v/>
      </c>
      <c r="F4731" s="55" t="str">
        <f ca="1">IF(IF($H4731="","",INDEX([1]NKC!$D$10:$D$5007,$H4731))=$C$8,"",IF($H4731="","",INDEX([1]NKC!$F$10:$F$5007,$H4731)))</f>
        <v/>
      </c>
      <c r="G4731" s="50">
        <f ca="1">IF(SUM(E4731:F4731)=0,0,$G$11+SUM(E$12:$E4731)-SUM(F$12:$F4731))</f>
        <v>0</v>
      </c>
      <c r="H4731" s="51" t="str">
        <f ca="1">IF(IF(TYPE(MATCH($C$8,OFFSET([1]NKC!$D$10,H4730,0):'[1]NKC'!$D$5007,0)+H4730)=16,"",MATCH($C$8,OFFSET([1]NKC!$D$10,H4730,0):'[1]NKC'!$D$5007,0)+H4730)&lt;IF(TYPE(MATCH($C$8,OFFSET([1]NKC!$E$10,H4730,0):'[1]NKC'!$E$5007,0)+H4730)=16,"",MATCH($C$8,OFFSET([1]NKC!$E$10,H4730,0):'[1]NKC'!$E$5007,0)+H4730),IF(TYPE(MATCH($C$8,OFFSET([1]NKC!$D$10,H4730,0):'[1]NKC'!$D$5007,0)+H4730)=16,"",MATCH($C$8,OFFSET([1]NKC!$D$10,H4730,0):'[1]NKC'!$D$5007,0)+H4730),IF(TYPE(MATCH($C$8,OFFSET([1]NKC!$E$10,H4730,0):'[1]NKC'!$E$5007,0)+H4730)=16,"",MATCH($C$8,OFFSET([1]NKC!$E$10,H4730,0):'[1]NKC'!$E$5007,0)+H4730))</f>
        <v/>
      </c>
    </row>
    <row r="4732" spans="1:8" s="52" customFormat="1" ht="14.25" hidden="1">
      <c r="A4732" s="45" t="str">
        <f ca="1">IF($H4732="","",INDEX([1]NKC!$A$10:$A$5007,$H4732))</f>
        <v/>
      </c>
      <c r="B4732" s="46" t="str">
        <f ca="1">IF($H4732="","",INDEX([1]NKC!$B$10:$B$5007,$H4732))</f>
        <v/>
      </c>
      <c r="C4732" s="47" t="str">
        <f ca="1">IF($H4732="","",INDEX([1]NKC!$C$10:$C$5007,$H4732))</f>
        <v/>
      </c>
      <c r="D4732" s="48" t="str">
        <f ca="1">IF(IF($H4732="","",INDEX([1]NKC!$D$10:$D$5007,$H4732))=$C$8,IF($H4732="","",INDEX([1]NKC!$E$10:$E$5007,$H4732)),IF($H4732="","",INDEX([1]NKC!$D$10:$D$5007,$H4732)))</f>
        <v/>
      </c>
      <c r="E4732" s="49" t="str">
        <f ca="1">IF(IF($H4732="","",INDEX([1]NKC!$E$10:$E$5007,$H4732))=$C$8,"",IF($H4732="","",INDEX([1]NKC!$F$10:$F$5007,$H4732)))</f>
        <v/>
      </c>
      <c r="F4732" s="55" t="str">
        <f ca="1">IF(IF($H4732="","",INDEX([1]NKC!$D$10:$D$5007,$H4732))=$C$8,"",IF($H4732="","",INDEX([1]NKC!$F$10:$F$5007,$H4732)))</f>
        <v/>
      </c>
      <c r="G4732" s="50">
        <f ca="1">IF(SUM(E4732:F4732)=0,0,$G$11+SUM(E$12:$E4732)-SUM(F$12:$F4732))</f>
        <v>0</v>
      </c>
      <c r="H4732" s="51" t="str">
        <f ca="1">IF(IF(TYPE(MATCH($C$8,OFFSET([1]NKC!$D$10,H4731,0):'[1]NKC'!$D$5007,0)+H4731)=16,"",MATCH($C$8,OFFSET([1]NKC!$D$10,H4731,0):'[1]NKC'!$D$5007,0)+H4731)&lt;IF(TYPE(MATCH($C$8,OFFSET([1]NKC!$E$10,H4731,0):'[1]NKC'!$E$5007,0)+H4731)=16,"",MATCH($C$8,OFFSET([1]NKC!$E$10,H4731,0):'[1]NKC'!$E$5007,0)+H4731),IF(TYPE(MATCH($C$8,OFFSET([1]NKC!$D$10,H4731,0):'[1]NKC'!$D$5007,0)+H4731)=16,"",MATCH($C$8,OFFSET([1]NKC!$D$10,H4731,0):'[1]NKC'!$D$5007,0)+H4731),IF(TYPE(MATCH($C$8,OFFSET([1]NKC!$E$10,H4731,0):'[1]NKC'!$E$5007,0)+H4731)=16,"",MATCH($C$8,OFFSET([1]NKC!$E$10,H4731,0):'[1]NKC'!$E$5007,0)+H4731))</f>
        <v/>
      </c>
    </row>
    <row r="4733" spans="1:8" s="52" customFormat="1" ht="14.25" hidden="1">
      <c r="A4733" s="45" t="str">
        <f ca="1">IF($H4733="","",INDEX([1]NKC!$A$10:$A$5007,$H4733))</f>
        <v/>
      </c>
      <c r="B4733" s="46" t="str">
        <f ca="1">IF($H4733="","",INDEX([1]NKC!$B$10:$B$5007,$H4733))</f>
        <v/>
      </c>
      <c r="C4733" s="47" t="str">
        <f ca="1">IF($H4733="","",INDEX([1]NKC!$C$10:$C$5007,$H4733))</f>
        <v/>
      </c>
      <c r="D4733" s="48" t="str">
        <f ca="1">IF(IF($H4733="","",INDEX([1]NKC!$D$10:$D$5007,$H4733))=$C$8,IF($H4733="","",INDEX([1]NKC!$E$10:$E$5007,$H4733)),IF($H4733="","",INDEX([1]NKC!$D$10:$D$5007,$H4733)))</f>
        <v/>
      </c>
      <c r="E4733" s="49" t="str">
        <f ca="1">IF(IF($H4733="","",INDEX([1]NKC!$E$10:$E$5007,$H4733))=$C$8,"",IF($H4733="","",INDEX([1]NKC!$F$10:$F$5007,$H4733)))</f>
        <v/>
      </c>
      <c r="F4733" s="55" t="str">
        <f ca="1">IF(IF($H4733="","",INDEX([1]NKC!$D$10:$D$5007,$H4733))=$C$8,"",IF($H4733="","",INDEX([1]NKC!$F$10:$F$5007,$H4733)))</f>
        <v/>
      </c>
      <c r="G4733" s="50">
        <f ca="1">IF(SUM(E4733:F4733)=0,0,$G$11+SUM(E$12:$E4733)-SUM(F$12:$F4733))</f>
        <v>0</v>
      </c>
      <c r="H4733" s="51" t="str">
        <f ca="1">IF(IF(TYPE(MATCH($C$8,OFFSET([1]NKC!$D$10,H4732,0):'[1]NKC'!$D$5007,0)+H4732)=16,"",MATCH($C$8,OFFSET([1]NKC!$D$10,H4732,0):'[1]NKC'!$D$5007,0)+H4732)&lt;IF(TYPE(MATCH($C$8,OFFSET([1]NKC!$E$10,H4732,0):'[1]NKC'!$E$5007,0)+H4732)=16,"",MATCH($C$8,OFFSET([1]NKC!$E$10,H4732,0):'[1]NKC'!$E$5007,0)+H4732),IF(TYPE(MATCH($C$8,OFFSET([1]NKC!$D$10,H4732,0):'[1]NKC'!$D$5007,0)+H4732)=16,"",MATCH($C$8,OFFSET([1]NKC!$D$10,H4732,0):'[1]NKC'!$D$5007,0)+H4732),IF(TYPE(MATCH($C$8,OFFSET([1]NKC!$E$10,H4732,0):'[1]NKC'!$E$5007,0)+H4732)=16,"",MATCH($C$8,OFFSET([1]NKC!$E$10,H4732,0):'[1]NKC'!$E$5007,0)+H4732))</f>
        <v/>
      </c>
    </row>
    <row r="4734" spans="1:8" s="52" customFormat="1" ht="14.25" hidden="1">
      <c r="A4734" s="45" t="str">
        <f ca="1">IF($H4734="","",INDEX([1]NKC!$A$10:$A$5007,$H4734))</f>
        <v/>
      </c>
      <c r="B4734" s="46" t="str">
        <f ca="1">IF($H4734="","",INDEX([1]NKC!$B$10:$B$5007,$H4734))</f>
        <v/>
      </c>
      <c r="C4734" s="47" t="str">
        <f ca="1">IF($H4734="","",INDEX([1]NKC!$C$10:$C$5007,$H4734))</f>
        <v/>
      </c>
      <c r="D4734" s="48" t="str">
        <f ca="1">IF(IF($H4734="","",INDEX([1]NKC!$D$10:$D$5007,$H4734))=$C$8,IF($H4734="","",INDEX([1]NKC!$E$10:$E$5007,$H4734)),IF($H4734="","",INDEX([1]NKC!$D$10:$D$5007,$H4734)))</f>
        <v/>
      </c>
      <c r="E4734" s="49" t="str">
        <f ca="1">IF(IF($H4734="","",INDEX([1]NKC!$E$10:$E$5007,$H4734))=$C$8,"",IF($H4734="","",INDEX([1]NKC!$F$10:$F$5007,$H4734)))</f>
        <v/>
      </c>
      <c r="F4734" s="55" t="str">
        <f ca="1">IF(IF($H4734="","",INDEX([1]NKC!$D$10:$D$5007,$H4734))=$C$8,"",IF($H4734="","",INDEX([1]NKC!$F$10:$F$5007,$H4734)))</f>
        <v/>
      </c>
      <c r="G4734" s="50">
        <f ca="1">IF(SUM(E4734:F4734)=0,0,$G$11+SUM(E$12:$E4734)-SUM(F$12:$F4734))</f>
        <v>0</v>
      </c>
      <c r="H4734" s="51" t="str">
        <f ca="1">IF(IF(TYPE(MATCH($C$8,OFFSET([1]NKC!$D$10,H4733,0):'[1]NKC'!$D$5007,0)+H4733)=16,"",MATCH($C$8,OFFSET([1]NKC!$D$10,H4733,0):'[1]NKC'!$D$5007,0)+H4733)&lt;IF(TYPE(MATCH($C$8,OFFSET([1]NKC!$E$10,H4733,0):'[1]NKC'!$E$5007,0)+H4733)=16,"",MATCH($C$8,OFFSET([1]NKC!$E$10,H4733,0):'[1]NKC'!$E$5007,0)+H4733),IF(TYPE(MATCH($C$8,OFFSET([1]NKC!$D$10,H4733,0):'[1]NKC'!$D$5007,0)+H4733)=16,"",MATCH($C$8,OFFSET([1]NKC!$D$10,H4733,0):'[1]NKC'!$D$5007,0)+H4733),IF(TYPE(MATCH($C$8,OFFSET([1]NKC!$E$10,H4733,0):'[1]NKC'!$E$5007,0)+H4733)=16,"",MATCH($C$8,OFFSET([1]NKC!$E$10,H4733,0):'[1]NKC'!$E$5007,0)+H4733))</f>
        <v/>
      </c>
    </row>
    <row r="4735" spans="1:8" s="52" customFormat="1" ht="14.25" hidden="1">
      <c r="A4735" s="45" t="str">
        <f ca="1">IF($H4735="","",INDEX([1]NKC!$A$10:$A$5007,$H4735))</f>
        <v/>
      </c>
      <c r="B4735" s="46" t="str">
        <f ca="1">IF($H4735="","",INDEX([1]NKC!$B$10:$B$5007,$H4735))</f>
        <v/>
      </c>
      <c r="C4735" s="47" t="str">
        <f ca="1">IF($H4735="","",INDEX([1]NKC!$C$10:$C$5007,$H4735))</f>
        <v/>
      </c>
      <c r="D4735" s="48" t="str">
        <f ca="1">IF(IF($H4735="","",INDEX([1]NKC!$D$10:$D$5007,$H4735))=$C$8,IF($H4735="","",INDEX([1]NKC!$E$10:$E$5007,$H4735)),IF($H4735="","",INDEX([1]NKC!$D$10:$D$5007,$H4735)))</f>
        <v/>
      </c>
      <c r="E4735" s="49" t="str">
        <f ca="1">IF(IF($H4735="","",INDEX([1]NKC!$E$10:$E$5007,$H4735))=$C$8,"",IF($H4735="","",INDEX([1]NKC!$F$10:$F$5007,$H4735)))</f>
        <v/>
      </c>
      <c r="F4735" s="55" t="str">
        <f ca="1">IF(IF($H4735="","",INDEX([1]NKC!$D$10:$D$5007,$H4735))=$C$8,"",IF($H4735="","",INDEX([1]NKC!$F$10:$F$5007,$H4735)))</f>
        <v/>
      </c>
      <c r="G4735" s="50">
        <f ca="1">IF(SUM(E4735:F4735)=0,0,$G$11+SUM(E$12:$E4735)-SUM(F$12:$F4735))</f>
        <v>0</v>
      </c>
      <c r="H4735" s="51" t="str">
        <f ca="1">IF(IF(TYPE(MATCH($C$8,OFFSET([1]NKC!$D$10,H4734,0):'[1]NKC'!$D$5007,0)+H4734)=16,"",MATCH($C$8,OFFSET([1]NKC!$D$10,H4734,0):'[1]NKC'!$D$5007,0)+H4734)&lt;IF(TYPE(MATCH($C$8,OFFSET([1]NKC!$E$10,H4734,0):'[1]NKC'!$E$5007,0)+H4734)=16,"",MATCH($C$8,OFFSET([1]NKC!$E$10,H4734,0):'[1]NKC'!$E$5007,0)+H4734),IF(TYPE(MATCH($C$8,OFFSET([1]NKC!$D$10,H4734,0):'[1]NKC'!$D$5007,0)+H4734)=16,"",MATCH($C$8,OFFSET([1]NKC!$D$10,H4734,0):'[1]NKC'!$D$5007,0)+H4734),IF(TYPE(MATCH($C$8,OFFSET([1]NKC!$E$10,H4734,0):'[1]NKC'!$E$5007,0)+H4734)=16,"",MATCH($C$8,OFFSET([1]NKC!$E$10,H4734,0):'[1]NKC'!$E$5007,0)+H4734))</f>
        <v/>
      </c>
    </row>
    <row r="4736" spans="1:8" s="52" customFormat="1" ht="14.25" hidden="1">
      <c r="A4736" s="45" t="str">
        <f ca="1">IF($H4736="","",INDEX([1]NKC!$A$10:$A$5007,$H4736))</f>
        <v/>
      </c>
      <c r="B4736" s="46" t="str">
        <f ca="1">IF($H4736="","",INDEX([1]NKC!$B$10:$B$5007,$H4736))</f>
        <v/>
      </c>
      <c r="C4736" s="47" t="str">
        <f ca="1">IF($H4736="","",INDEX([1]NKC!$C$10:$C$5007,$H4736))</f>
        <v/>
      </c>
      <c r="D4736" s="48" t="str">
        <f ca="1">IF(IF($H4736="","",INDEX([1]NKC!$D$10:$D$5007,$H4736))=$C$8,IF($H4736="","",INDEX([1]NKC!$E$10:$E$5007,$H4736)),IF($H4736="","",INDEX([1]NKC!$D$10:$D$5007,$H4736)))</f>
        <v/>
      </c>
      <c r="E4736" s="49" t="str">
        <f ca="1">IF(IF($H4736="","",INDEX([1]NKC!$E$10:$E$5007,$H4736))=$C$8,"",IF($H4736="","",INDEX([1]NKC!$F$10:$F$5007,$H4736)))</f>
        <v/>
      </c>
      <c r="F4736" s="55" t="str">
        <f ca="1">IF(IF($H4736="","",INDEX([1]NKC!$D$10:$D$5007,$H4736))=$C$8,"",IF($H4736="","",INDEX([1]NKC!$F$10:$F$5007,$H4736)))</f>
        <v/>
      </c>
      <c r="G4736" s="50">
        <f ca="1">IF(SUM(E4736:F4736)=0,0,$G$11+SUM(E$12:$E4736)-SUM(F$12:$F4736))</f>
        <v>0</v>
      </c>
      <c r="H4736" s="51" t="str">
        <f ca="1">IF(IF(TYPE(MATCH($C$8,OFFSET([1]NKC!$D$10,H4735,0):'[1]NKC'!$D$5007,0)+H4735)=16,"",MATCH($C$8,OFFSET([1]NKC!$D$10,H4735,0):'[1]NKC'!$D$5007,0)+H4735)&lt;IF(TYPE(MATCH($C$8,OFFSET([1]NKC!$E$10,H4735,0):'[1]NKC'!$E$5007,0)+H4735)=16,"",MATCH($C$8,OFFSET([1]NKC!$E$10,H4735,0):'[1]NKC'!$E$5007,0)+H4735),IF(TYPE(MATCH($C$8,OFFSET([1]NKC!$D$10,H4735,0):'[1]NKC'!$D$5007,0)+H4735)=16,"",MATCH($C$8,OFFSET([1]NKC!$D$10,H4735,0):'[1]NKC'!$D$5007,0)+H4735),IF(TYPE(MATCH($C$8,OFFSET([1]NKC!$E$10,H4735,0):'[1]NKC'!$E$5007,0)+H4735)=16,"",MATCH($C$8,OFFSET([1]NKC!$E$10,H4735,0):'[1]NKC'!$E$5007,0)+H4735))</f>
        <v/>
      </c>
    </row>
    <row r="4737" spans="1:8" s="52" customFormat="1" ht="14.25" hidden="1">
      <c r="A4737" s="45" t="str">
        <f ca="1">IF($H4737="","",INDEX([1]NKC!$A$10:$A$5007,$H4737))</f>
        <v/>
      </c>
      <c r="B4737" s="46" t="str">
        <f ca="1">IF($H4737="","",INDEX([1]NKC!$B$10:$B$5007,$H4737))</f>
        <v/>
      </c>
      <c r="C4737" s="47" t="str">
        <f ca="1">IF($H4737="","",INDEX([1]NKC!$C$10:$C$5007,$H4737))</f>
        <v/>
      </c>
      <c r="D4737" s="48" t="str">
        <f ca="1">IF(IF($H4737="","",INDEX([1]NKC!$D$10:$D$5007,$H4737))=$C$8,IF($H4737="","",INDEX([1]NKC!$E$10:$E$5007,$H4737)),IF($H4737="","",INDEX([1]NKC!$D$10:$D$5007,$H4737)))</f>
        <v/>
      </c>
      <c r="E4737" s="49" t="str">
        <f ca="1">IF(IF($H4737="","",INDEX([1]NKC!$E$10:$E$5007,$H4737))=$C$8,"",IF($H4737="","",INDEX([1]NKC!$F$10:$F$5007,$H4737)))</f>
        <v/>
      </c>
      <c r="F4737" s="55" t="str">
        <f ca="1">IF(IF($H4737="","",INDEX([1]NKC!$D$10:$D$5007,$H4737))=$C$8,"",IF($H4737="","",INDEX([1]NKC!$F$10:$F$5007,$H4737)))</f>
        <v/>
      </c>
      <c r="G4737" s="50">
        <f ca="1">IF(SUM(E4737:F4737)=0,0,$G$11+SUM(E$12:$E4737)-SUM(F$12:$F4737))</f>
        <v>0</v>
      </c>
      <c r="H4737" s="51" t="str">
        <f ca="1">IF(IF(TYPE(MATCH($C$8,OFFSET([1]NKC!$D$10,H4736,0):'[1]NKC'!$D$5007,0)+H4736)=16,"",MATCH($C$8,OFFSET([1]NKC!$D$10,H4736,0):'[1]NKC'!$D$5007,0)+H4736)&lt;IF(TYPE(MATCH($C$8,OFFSET([1]NKC!$E$10,H4736,0):'[1]NKC'!$E$5007,0)+H4736)=16,"",MATCH($C$8,OFFSET([1]NKC!$E$10,H4736,0):'[1]NKC'!$E$5007,0)+H4736),IF(TYPE(MATCH($C$8,OFFSET([1]NKC!$D$10,H4736,0):'[1]NKC'!$D$5007,0)+H4736)=16,"",MATCH($C$8,OFFSET([1]NKC!$D$10,H4736,0):'[1]NKC'!$D$5007,0)+H4736),IF(TYPE(MATCH($C$8,OFFSET([1]NKC!$E$10,H4736,0):'[1]NKC'!$E$5007,0)+H4736)=16,"",MATCH($C$8,OFFSET([1]NKC!$E$10,H4736,0):'[1]NKC'!$E$5007,0)+H4736))</f>
        <v/>
      </c>
    </row>
    <row r="4738" spans="1:8" s="52" customFormat="1" ht="14.25" hidden="1">
      <c r="A4738" s="45" t="str">
        <f ca="1">IF($H4738="","",INDEX([1]NKC!$A$10:$A$5007,$H4738))</f>
        <v/>
      </c>
      <c r="B4738" s="46" t="str">
        <f ca="1">IF($H4738="","",INDEX([1]NKC!$B$10:$B$5007,$H4738))</f>
        <v/>
      </c>
      <c r="C4738" s="47" t="str">
        <f ca="1">IF($H4738="","",INDEX([1]NKC!$C$10:$C$5007,$H4738))</f>
        <v/>
      </c>
      <c r="D4738" s="48" t="str">
        <f ca="1">IF(IF($H4738="","",INDEX([1]NKC!$D$10:$D$5007,$H4738))=$C$8,IF($H4738="","",INDEX([1]NKC!$E$10:$E$5007,$H4738)),IF($H4738="","",INDEX([1]NKC!$D$10:$D$5007,$H4738)))</f>
        <v/>
      </c>
      <c r="E4738" s="49" t="str">
        <f ca="1">IF(IF($H4738="","",INDEX([1]NKC!$E$10:$E$5007,$H4738))=$C$8,"",IF($H4738="","",INDEX([1]NKC!$F$10:$F$5007,$H4738)))</f>
        <v/>
      </c>
      <c r="F4738" s="55" t="str">
        <f ca="1">IF(IF($H4738="","",INDEX([1]NKC!$D$10:$D$5007,$H4738))=$C$8,"",IF($H4738="","",INDEX([1]NKC!$F$10:$F$5007,$H4738)))</f>
        <v/>
      </c>
      <c r="G4738" s="50">
        <f ca="1">IF(SUM(E4738:F4738)=0,0,$G$11+SUM(E$12:$E4738)-SUM(F$12:$F4738))</f>
        <v>0</v>
      </c>
      <c r="H4738" s="51" t="str">
        <f ca="1">IF(IF(TYPE(MATCH($C$8,OFFSET([1]NKC!$D$10,H4737,0):'[1]NKC'!$D$5007,0)+H4737)=16,"",MATCH($C$8,OFFSET([1]NKC!$D$10,H4737,0):'[1]NKC'!$D$5007,0)+H4737)&lt;IF(TYPE(MATCH($C$8,OFFSET([1]NKC!$E$10,H4737,0):'[1]NKC'!$E$5007,0)+H4737)=16,"",MATCH($C$8,OFFSET([1]NKC!$E$10,H4737,0):'[1]NKC'!$E$5007,0)+H4737),IF(TYPE(MATCH($C$8,OFFSET([1]NKC!$D$10,H4737,0):'[1]NKC'!$D$5007,0)+H4737)=16,"",MATCH($C$8,OFFSET([1]NKC!$D$10,H4737,0):'[1]NKC'!$D$5007,0)+H4737),IF(TYPE(MATCH($C$8,OFFSET([1]NKC!$E$10,H4737,0):'[1]NKC'!$E$5007,0)+H4737)=16,"",MATCH($C$8,OFFSET([1]NKC!$E$10,H4737,0):'[1]NKC'!$E$5007,0)+H4737))</f>
        <v/>
      </c>
    </row>
    <row r="4739" spans="1:8" s="52" customFormat="1" ht="14.25" hidden="1">
      <c r="A4739" s="45" t="str">
        <f ca="1">IF($H4739="","",INDEX([1]NKC!$A$10:$A$5007,$H4739))</f>
        <v/>
      </c>
      <c r="B4739" s="46" t="str">
        <f ca="1">IF($H4739="","",INDEX([1]NKC!$B$10:$B$5007,$H4739))</f>
        <v/>
      </c>
      <c r="C4739" s="47" t="str">
        <f ca="1">IF($H4739="","",INDEX([1]NKC!$C$10:$C$5007,$H4739))</f>
        <v/>
      </c>
      <c r="D4739" s="48" t="str">
        <f ca="1">IF(IF($H4739="","",INDEX([1]NKC!$D$10:$D$5007,$H4739))=$C$8,IF($H4739="","",INDEX([1]NKC!$E$10:$E$5007,$H4739)),IF($H4739="","",INDEX([1]NKC!$D$10:$D$5007,$H4739)))</f>
        <v/>
      </c>
      <c r="E4739" s="49" t="str">
        <f ca="1">IF(IF($H4739="","",INDEX([1]NKC!$E$10:$E$5007,$H4739))=$C$8,"",IF($H4739="","",INDEX([1]NKC!$F$10:$F$5007,$H4739)))</f>
        <v/>
      </c>
      <c r="F4739" s="55" t="str">
        <f ca="1">IF(IF($H4739="","",INDEX([1]NKC!$D$10:$D$5007,$H4739))=$C$8,"",IF($H4739="","",INDEX([1]NKC!$F$10:$F$5007,$H4739)))</f>
        <v/>
      </c>
      <c r="G4739" s="50">
        <f ca="1">IF(SUM(E4739:F4739)=0,0,$G$11+SUM(E$12:$E4739)-SUM(F$12:$F4739))</f>
        <v>0</v>
      </c>
      <c r="H4739" s="51" t="str">
        <f ca="1">IF(IF(TYPE(MATCH($C$8,OFFSET([1]NKC!$D$10,H4738,0):'[1]NKC'!$D$5007,0)+H4738)=16,"",MATCH($C$8,OFFSET([1]NKC!$D$10,H4738,0):'[1]NKC'!$D$5007,0)+H4738)&lt;IF(TYPE(MATCH($C$8,OFFSET([1]NKC!$E$10,H4738,0):'[1]NKC'!$E$5007,0)+H4738)=16,"",MATCH($C$8,OFFSET([1]NKC!$E$10,H4738,0):'[1]NKC'!$E$5007,0)+H4738),IF(TYPE(MATCH($C$8,OFFSET([1]NKC!$D$10,H4738,0):'[1]NKC'!$D$5007,0)+H4738)=16,"",MATCH($C$8,OFFSET([1]NKC!$D$10,H4738,0):'[1]NKC'!$D$5007,0)+H4738),IF(TYPE(MATCH($C$8,OFFSET([1]NKC!$E$10,H4738,0):'[1]NKC'!$E$5007,0)+H4738)=16,"",MATCH($C$8,OFFSET([1]NKC!$E$10,H4738,0):'[1]NKC'!$E$5007,0)+H4738))</f>
        <v/>
      </c>
    </row>
    <row r="4740" spans="1:8" s="52" customFormat="1" ht="14.25" hidden="1">
      <c r="A4740" s="45" t="str">
        <f ca="1">IF($H4740="","",INDEX([1]NKC!$A$10:$A$5007,$H4740))</f>
        <v/>
      </c>
      <c r="B4740" s="46" t="str">
        <f ca="1">IF($H4740="","",INDEX([1]NKC!$B$10:$B$5007,$H4740))</f>
        <v/>
      </c>
      <c r="C4740" s="47" t="str">
        <f ca="1">IF($H4740="","",INDEX([1]NKC!$C$10:$C$5007,$H4740))</f>
        <v/>
      </c>
      <c r="D4740" s="48" t="str">
        <f ca="1">IF(IF($H4740="","",INDEX([1]NKC!$D$10:$D$5007,$H4740))=$C$8,IF($H4740="","",INDEX([1]NKC!$E$10:$E$5007,$H4740)),IF($H4740="","",INDEX([1]NKC!$D$10:$D$5007,$H4740)))</f>
        <v/>
      </c>
      <c r="E4740" s="49" t="str">
        <f ca="1">IF(IF($H4740="","",INDEX([1]NKC!$E$10:$E$5007,$H4740))=$C$8,"",IF($H4740="","",INDEX([1]NKC!$F$10:$F$5007,$H4740)))</f>
        <v/>
      </c>
      <c r="F4740" s="55" t="str">
        <f ca="1">IF(IF($H4740="","",INDEX([1]NKC!$D$10:$D$5007,$H4740))=$C$8,"",IF($H4740="","",INDEX([1]NKC!$F$10:$F$5007,$H4740)))</f>
        <v/>
      </c>
      <c r="G4740" s="50">
        <f ca="1">IF(SUM(E4740:F4740)=0,0,$G$11+SUM(E$12:$E4740)-SUM(F$12:$F4740))</f>
        <v>0</v>
      </c>
      <c r="H4740" s="51" t="str">
        <f ca="1">IF(IF(TYPE(MATCH($C$8,OFFSET([1]NKC!$D$10,H4739,0):'[1]NKC'!$D$5007,0)+H4739)=16,"",MATCH($C$8,OFFSET([1]NKC!$D$10,H4739,0):'[1]NKC'!$D$5007,0)+H4739)&lt;IF(TYPE(MATCH($C$8,OFFSET([1]NKC!$E$10,H4739,0):'[1]NKC'!$E$5007,0)+H4739)=16,"",MATCH($C$8,OFFSET([1]NKC!$E$10,H4739,0):'[1]NKC'!$E$5007,0)+H4739),IF(TYPE(MATCH($C$8,OFFSET([1]NKC!$D$10,H4739,0):'[1]NKC'!$D$5007,0)+H4739)=16,"",MATCH($C$8,OFFSET([1]NKC!$D$10,H4739,0):'[1]NKC'!$D$5007,0)+H4739),IF(TYPE(MATCH($C$8,OFFSET([1]NKC!$E$10,H4739,0):'[1]NKC'!$E$5007,0)+H4739)=16,"",MATCH($C$8,OFFSET([1]NKC!$E$10,H4739,0):'[1]NKC'!$E$5007,0)+H4739))</f>
        <v/>
      </c>
    </row>
    <row r="4741" spans="1:8" s="52" customFormat="1" ht="14.25" hidden="1">
      <c r="A4741" s="45" t="str">
        <f ca="1">IF($H4741="","",INDEX([1]NKC!$A$10:$A$5007,$H4741))</f>
        <v/>
      </c>
      <c r="B4741" s="46" t="str">
        <f ca="1">IF($H4741="","",INDEX([1]NKC!$B$10:$B$5007,$H4741))</f>
        <v/>
      </c>
      <c r="C4741" s="47" t="str">
        <f ca="1">IF($H4741="","",INDEX([1]NKC!$C$10:$C$5007,$H4741))</f>
        <v/>
      </c>
      <c r="D4741" s="48" t="str">
        <f ca="1">IF(IF($H4741="","",INDEX([1]NKC!$D$10:$D$5007,$H4741))=$C$8,IF($H4741="","",INDEX([1]NKC!$E$10:$E$5007,$H4741)),IF($H4741="","",INDEX([1]NKC!$D$10:$D$5007,$H4741)))</f>
        <v/>
      </c>
      <c r="E4741" s="49" t="str">
        <f ca="1">IF(IF($H4741="","",INDEX([1]NKC!$E$10:$E$5007,$H4741))=$C$8,"",IF($H4741="","",INDEX([1]NKC!$F$10:$F$5007,$H4741)))</f>
        <v/>
      </c>
      <c r="F4741" s="55" t="str">
        <f ca="1">IF(IF($H4741="","",INDEX([1]NKC!$D$10:$D$5007,$H4741))=$C$8,"",IF($H4741="","",INDEX([1]NKC!$F$10:$F$5007,$H4741)))</f>
        <v/>
      </c>
      <c r="G4741" s="50">
        <f ca="1">IF(SUM(E4741:F4741)=0,0,$G$11+SUM(E$12:$E4741)-SUM(F$12:$F4741))</f>
        <v>0</v>
      </c>
      <c r="H4741" s="51" t="str">
        <f ca="1">IF(IF(TYPE(MATCH($C$8,OFFSET([1]NKC!$D$10,H4740,0):'[1]NKC'!$D$5007,0)+H4740)=16,"",MATCH($C$8,OFFSET([1]NKC!$D$10,H4740,0):'[1]NKC'!$D$5007,0)+H4740)&lt;IF(TYPE(MATCH($C$8,OFFSET([1]NKC!$E$10,H4740,0):'[1]NKC'!$E$5007,0)+H4740)=16,"",MATCH($C$8,OFFSET([1]NKC!$E$10,H4740,0):'[1]NKC'!$E$5007,0)+H4740),IF(TYPE(MATCH($C$8,OFFSET([1]NKC!$D$10,H4740,0):'[1]NKC'!$D$5007,0)+H4740)=16,"",MATCH($C$8,OFFSET([1]NKC!$D$10,H4740,0):'[1]NKC'!$D$5007,0)+H4740),IF(TYPE(MATCH($C$8,OFFSET([1]NKC!$E$10,H4740,0):'[1]NKC'!$E$5007,0)+H4740)=16,"",MATCH($C$8,OFFSET([1]NKC!$E$10,H4740,0):'[1]NKC'!$E$5007,0)+H4740))</f>
        <v/>
      </c>
    </row>
    <row r="4742" spans="1:8" s="52" customFormat="1" ht="14.25" hidden="1">
      <c r="A4742" s="45" t="str">
        <f ca="1">IF($H4742="","",INDEX([1]NKC!$A$10:$A$5007,$H4742))</f>
        <v/>
      </c>
      <c r="B4742" s="46" t="str">
        <f ca="1">IF($H4742="","",INDEX([1]NKC!$B$10:$B$5007,$H4742))</f>
        <v/>
      </c>
      <c r="C4742" s="47" t="str">
        <f ca="1">IF($H4742="","",INDEX([1]NKC!$C$10:$C$5007,$H4742))</f>
        <v/>
      </c>
      <c r="D4742" s="48" t="str">
        <f ca="1">IF(IF($H4742="","",INDEX([1]NKC!$D$10:$D$5007,$H4742))=$C$8,IF($H4742="","",INDEX([1]NKC!$E$10:$E$5007,$H4742)),IF($H4742="","",INDEX([1]NKC!$D$10:$D$5007,$H4742)))</f>
        <v/>
      </c>
      <c r="E4742" s="49" t="str">
        <f ca="1">IF(IF($H4742="","",INDEX([1]NKC!$E$10:$E$5007,$H4742))=$C$8,"",IF($H4742="","",INDEX([1]NKC!$F$10:$F$5007,$H4742)))</f>
        <v/>
      </c>
      <c r="F4742" s="55" t="str">
        <f ca="1">IF(IF($H4742="","",INDEX([1]NKC!$D$10:$D$5007,$H4742))=$C$8,"",IF($H4742="","",INDEX([1]NKC!$F$10:$F$5007,$H4742)))</f>
        <v/>
      </c>
      <c r="G4742" s="50">
        <f ca="1">IF(SUM(E4742:F4742)=0,0,$G$11+SUM(E$12:$E4742)-SUM(F$12:$F4742))</f>
        <v>0</v>
      </c>
      <c r="H4742" s="51" t="str">
        <f ca="1">IF(IF(TYPE(MATCH($C$8,OFFSET([1]NKC!$D$10,H4741,0):'[1]NKC'!$D$5007,0)+H4741)=16,"",MATCH($C$8,OFFSET([1]NKC!$D$10,H4741,0):'[1]NKC'!$D$5007,0)+H4741)&lt;IF(TYPE(MATCH($C$8,OFFSET([1]NKC!$E$10,H4741,0):'[1]NKC'!$E$5007,0)+H4741)=16,"",MATCH($C$8,OFFSET([1]NKC!$E$10,H4741,0):'[1]NKC'!$E$5007,0)+H4741),IF(TYPE(MATCH($C$8,OFFSET([1]NKC!$D$10,H4741,0):'[1]NKC'!$D$5007,0)+H4741)=16,"",MATCH($C$8,OFFSET([1]NKC!$D$10,H4741,0):'[1]NKC'!$D$5007,0)+H4741),IF(TYPE(MATCH($C$8,OFFSET([1]NKC!$E$10,H4741,0):'[1]NKC'!$E$5007,0)+H4741)=16,"",MATCH($C$8,OFFSET([1]NKC!$E$10,H4741,0):'[1]NKC'!$E$5007,0)+H4741))</f>
        <v/>
      </c>
    </row>
    <row r="4743" spans="1:8" s="52" customFormat="1" ht="14.25" hidden="1">
      <c r="A4743" s="45" t="str">
        <f ca="1">IF($H4743="","",INDEX([1]NKC!$A$10:$A$5007,$H4743))</f>
        <v/>
      </c>
      <c r="B4743" s="46" t="str">
        <f ca="1">IF($H4743="","",INDEX([1]NKC!$B$10:$B$5007,$H4743))</f>
        <v/>
      </c>
      <c r="C4743" s="47" t="str">
        <f ca="1">IF($H4743="","",INDEX([1]NKC!$C$10:$C$5007,$H4743))</f>
        <v/>
      </c>
      <c r="D4743" s="48" t="str">
        <f ca="1">IF(IF($H4743="","",INDEX([1]NKC!$D$10:$D$5007,$H4743))=$C$8,IF($H4743="","",INDEX([1]NKC!$E$10:$E$5007,$H4743)),IF($H4743="","",INDEX([1]NKC!$D$10:$D$5007,$H4743)))</f>
        <v/>
      </c>
      <c r="E4743" s="49" t="str">
        <f ca="1">IF(IF($H4743="","",INDEX([1]NKC!$E$10:$E$5007,$H4743))=$C$8,"",IF($H4743="","",INDEX([1]NKC!$F$10:$F$5007,$H4743)))</f>
        <v/>
      </c>
      <c r="F4743" s="55" t="str">
        <f ca="1">IF(IF($H4743="","",INDEX([1]NKC!$D$10:$D$5007,$H4743))=$C$8,"",IF($H4743="","",INDEX([1]NKC!$F$10:$F$5007,$H4743)))</f>
        <v/>
      </c>
      <c r="G4743" s="50">
        <f ca="1">IF(SUM(E4743:F4743)=0,0,$G$11+SUM(E$12:$E4743)-SUM(F$12:$F4743))</f>
        <v>0</v>
      </c>
      <c r="H4743" s="51" t="str">
        <f ca="1">IF(IF(TYPE(MATCH($C$8,OFFSET([1]NKC!$D$10,H4742,0):'[1]NKC'!$D$5007,0)+H4742)=16,"",MATCH($C$8,OFFSET([1]NKC!$D$10,H4742,0):'[1]NKC'!$D$5007,0)+H4742)&lt;IF(TYPE(MATCH($C$8,OFFSET([1]NKC!$E$10,H4742,0):'[1]NKC'!$E$5007,0)+H4742)=16,"",MATCH($C$8,OFFSET([1]NKC!$E$10,H4742,0):'[1]NKC'!$E$5007,0)+H4742),IF(TYPE(MATCH($C$8,OFFSET([1]NKC!$D$10,H4742,0):'[1]NKC'!$D$5007,0)+H4742)=16,"",MATCH($C$8,OFFSET([1]NKC!$D$10,H4742,0):'[1]NKC'!$D$5007,0)+H4742),IF(TYPE(MATCH($C$8,OFFSET([1]NKC!$E$10,H4742,0):'[1]NKC'!$E$5007,0)+H4742)=16,"",MATCH($C$8,OFFSET([1]NKC!$E$10,H4742,0):'[1]NKC'!$E$5007,0)+H4742))</f>
        <v/>
      </c>
    </row>
    <row r="4744" spans="1:8" s="52" customFormat="1" ht="14.25" hidden="1">
      <c r="A4744" s="45" t="str">
        <f ca="1">IF($H4744="","",INDEX([1]NKC!$A$10:$A$5007,$H4744))</f>
        <v/>
      </c>
      <c r="B4744" s="46" t="str">
        <f ca="1">IF($H4744="","",INDEX([1]NKC!$B$10:$B$5007,$H4744))</f>
        <v/>
      </c>
      <c r="C4744" s="47" t="str">
        <f ca="1">IF($H4744="","",INDEX([1]NKC!$C$10:$C$5007,$H4744))</f>
        <v/>
      </c>
      <c r="D4744" s="48" t="str">
        <f ca="1">IF(IF($H4744="","",INDEX([1]NKC!$D$10:$D$5007,$H4744))=$C$8,IF($H4744="","",INDEX([1]NKC!$E$10:$E$5007,$H4744)),IF($H4744="","",INDEX([1]NKC!$D$10:$D$5007,$H4744)))</f>
        <v/>
      </c>
      <c r="E4744" s="49" t="str">
        <f ca="1">IF(IF($H4744="","",INDEX([1]NKC!$E$10:$E$5007,$H4744))=$C$8,"",IF($H4744="","",INDEX([1]NKC!$F$10:$F$5007,$H4744)))</f>
        <v/>
      </c>
      <c r="F4744" s="55" t="str">
        <f ca="1">IF(IF($H4744="","",INDEX([1]NKC!$D$10:$D$5007,$H4744))=$C$8,"",IF($H4744="","",INDEX([1]NKC!$F$10:$F$5007,$H4744)))</f>
        <v/>
      </c>
      <c r="G4744" s="50">
        <f ca="1">IF(SUM(E4744:F4744)=0,0,$G$11+SUM(E$12:$E4744)-SUM(F$12:$F4744))</f>
        <v>0</v>
      </c>
      <c r="H4744" s="51" t="str">
        <f ca="1">IF(IF(TYPE(MATCH($C$8,OFFSET([1]NKC!$D$10,H4743,0):'[1]NKC'!$D$5007,0)+H4743)=16,"",MATCH($C$8,OFFSET([1]NKC!$D$10,H4743,0):'[1]NKC'!$D$5007,0)+H4743)&lt;IF(TYPE(MATCH($C$8,OFFSET([1]NKC!$E$10,H4743,0):'[1]NKC'!$E$5007,0)+H4743)=16,"",MATCH($C$8,OFFSET([1]NKC!$E$10,H4743,0):'[1]NKC'!$E$5007,0)+H4743),IF(TYPE(MATCH($C$8,OFFSET([1]NKC!$D$10,H4743,0):'[1]NKC'!$D$5007,0)+H4743)=16,"",MATCH($C$8,OFFSET([1]NKC!$D$10,H4743,0):'[1]NKC'!$D$5007,0)+H4743),IF(TYPE(MATCH($C$8,OFFSET([1]NKC!$E$10,H4743,0):'[1]NKC'!$E$5007,0)+H4743)=16,"",MATCH($C$8,OFFSET([1]NKC!$E$10,H4743,0):'[1]NKC'!$E$5007,0)+H4743))</f>
        <v/>
      </c>
    </row>
    <row r="4745" spans="1:8" s="52" customFormat="1" ht="14.25" hidden="1">
      <c r="A4745" s="45" t="str">
        <f ca="1">IF($H4745="","",INDEX([1]NKC!$A$10:$A$5007,$H4745))</f>
        <v/>
      </c>
      <c r="B4745" s="46" t="str">
        <f ca="1">IF($H4745="","",INDEX([1]NKC!$B$10:$B$5007,$H4745))</f>
        <v/>
      </c>
      <c r="C4745" s="47" t="str">
        <f ca="1">IF($H4745="","",INDEX([1]NKC!$C$10:$C$5007,$H4745))</f>
        <v/>
      </c>
      <c r="D4745" s="48" t="str">
        <f ca="1">IF(IF($H4745="","",INDEX([1]NKC!$D$10:$D$5007,$H4745))=$C$8,IF($H4745="","",INDEX([1]NKC!$E$10:$E$5007,$H4745)),IF($H4745="","",INDEX([1]NKC!$D$10:$D$5007,$H4745)))</f>
        <v/>
      </c>
      <c r="E4745" s="49" t="str">
        <f ca="1">IF(IF($H4745="","",INDEX([1]NKC!$E$10:$E$5007,$H4745))=$C$8,"",IF($H4745="","",INDEX([1]NKC!$F$10:$F$5007,$H4745)))</f>
        <v/>
      </c>
      <c r="F4745" s="55" t="str">
        <f ca="1">IF(IF($H4745="","",INDEX([1]NKC!$D$10:$D$5007,$H4745))=$C$8,"",IF($H4745="","",INDEX([1]NKC!$F$10:$F$5007,$H4745)))</f>
        <v/>
      </c>
      <c r="G4745" s="50">
        <f ca="1">IF(SUM(E4745:F4745)=0,0,$G$11+SUM(E$12:$E4745)-SUM(F$12:$F4745))</f>
        <v>0</v>
      </c>
      <c r="H4745" s="51" t="str">
        <f ca="1">IF(IF(TYPE(MATCH($C$8,OFFSET([1]NKC!$D$10,H4744,0):'[1]NKC'!$D$5007,0)+H4744)=16,"",MATCH($C$8,OFFSET([1]NKC!$D$10,H4744,0):'[1]NKC'!$D$5007,0)+H4744)&lt;IF(TYPE(MATCH($C$8,OFFSET([1]NKC!$E$10,H4744,0):'[1]NKC'!$E$5007,0)+H4744)=16,"",MATCH($C$8,OFFSET([1]NKC!$E$10,H4744,0):'[1]NKC'!$E$5007,0)+H4744),IF(TYPE(MATCH($C$8,OFFSET([1]NKC!$D$10,H4744,0):'[1]NKC'!$D$5007,0)+H4744)=16,"",MATCH($C$8,OFFSET([1]NKC!$D$10,H4744,0):'[1]NKC'!$D$5007,0)+H4744),IF(TYPE(MATCH($C$8,OFFSET([1]NKC!$E$10,H4744,0):'[1]NKC'!$E$5007,0)+H4744)=16,"",MATCH($C$8,OFFSET([1]NKC!$E$10,H4744,0):'[1]NKC'!$E$5007,0)+H4744))</f>
        <v/>
      </c>
    </row>
    <row r="4746" spans="1:8" s="52" customFormat="1" ht="14.25" hidden="1">
      <c r="A4746" s="45" t="str">
        <f ca="1">IF($H4746="","",INDEX([1]NKC!$A$10:$A$5007,$H4746))</f>
        <v/>
      </c>
      <c r="B4746" s="46" t="str">
        <f ca="1">IF($H4746="","",INDEX([1]NKC!$B$10:$B$5007,$H4746))</f>
        <v/>
      </c>
      <c r="C4746" s="47" t="str">
        <f ca="1">IF($H4746="","",INDEX([1]NKC!$C$10:$C$5007,$H4746))</f>
        <v/>
      </c>
      <c r="D4746" s="48" t="str">
        <f ca="1">IF(IF($H4746="","",INDEX([1]NKC!$D$10:$D$5007,$H4746))=$C$8,IF($H4746="","",INDEX([1]NKC!$E$10:$E$5007,$H4746)),IF($H4746="","",INDEX([1]NKC!$D$10:$D$5007,$H4746)))</f>
        <v/>
      </c>
      <c r="E4746" s="49" t="str">
        <f ca="1">IF(IF($H4746="","",INDEX([1]NKC!$E$10:$E$5007,$H4746))=$C$8,"",IF($H4746="","",INDEX([1]NKC!$F$10:$F$5007,$H4746)))</f>
        <v/>
      </c>
      <c r="F4746" s="55" t="str">
        <f ca="1">IF(IF($H4746="","",INDEX([1]NKC!$D$10:$D$5007,$H4746))=$C$8,"",IF($H4746="","",INDEX([1]NKC!$F$10:$F$5007,$H4746)))</f>
        <v/>
      </c>
      <c r="G4746" s="50">
        <f ca="1">IF(SUM(E4746:F4746)=0,0,$G$11+SUM(E$12:$E4746)-SUM(F$12:$F4746))</f>
        <v>0</v>
      </c>
      <c r="H4746" s="51" t="str">
        <f ca="1">IF(IF(TYPE(MATCH($C$8,OFFSET([1]NKC!$D$10,H4745,0):'[1]NKC'!$D$5007,0)+H4745)=16,"",MATCH($C$8,OFFSET([1]NKC!$D$10,H4745,0):'[1]NKC'!$D$5007,0)+H4745)&lt;IF(TYPE(MATCH($C$8,OFFSET([1]NKC!$E$10,H4745,0):'[1]NKC'!$E$5007,0)+H4745)=16,"",MATCH($C$8,OFFSET([1]NKC!$E$10,H4745,0):'[1]NKC'!$E$5007,0)+H4745),IF(TYPE(MATCH($C$8,OFFSET([1]NKC!$D$10,H4745,0):'[1]NKC'!$D$5007,0)+H4745)=16,"",MATCH($C$8,OFFSET([1]NKC!$D$10,H4745,0):'[1]NKC'!$D$5007,0)+H4745),IF(TYPE(MATCH($C$8,OFFSET([1]NKC!$E$10,H4745,0):'[1]NKC'!$E$5007,0)+H4745)=16,"",MATCH($C$8,OFFSET([1]NKC!$E$10,H4745,0):'[1]NKC'!$E$5007,0)+H4745))</f>
        <v/>
      </c>
    </row>
    <row r="4747" spans="1:8" s="52" customFormat="1" ht="14.25" hidden="1">
      <c r="A4747" s="45" t="str">
        <f ca="1">IF($H4747="","",INDEX([1]NKC!$A$10:$A$5007,$H4747))</f>
        <v/>
      </c>
      <c r="B4747" s="46" t="str">
        <f ca="1">IF($H4747="","",INDEX([1]NKC!$B$10:$B$5007,$H4747))</f>
        <v/>
      </c>
      <c r="C4747" s="47" t="str">
        <f ca="1">IF($H4747="","",INDEX([1]NKC!$C$10:$C$5007,$H4747))</f>
        <v/>
      </c>
      <c r="D4747" s="48" t="str">
        <f ca="1">IF(IF($H4747="","",INDEX([1]NKC!$D$10:$D$5007,$H4747))=$C$8,IF($H4747="","",INDEX([1]NKC!$E$10:$E$5007,$H4747)),IF($H4747="","",INDEX([1]NKC!$D$10:$D$5007,$H4747)))</f>
        <v/>
      </c>
      <c r="E4747" s="49" t="str">
        <f ca="1">IF(IF($H4747="","",INDEX([1]NKC!$E$10:$E$5007,$H4747))=$C$8,"",IF($H4747="","",INDEX([1]NKC!$F$10:$F$5007,$H4747)))</f>
        <v/>
      </c>
      <c r="F4747" s="55" t="str">
        <f ca="1">IF(IF($H4747="","",INDEX([1]NKC!$D$10:$D$5007,$H4747))=$C$8,"",IF($H4747="","",INDEX([1]NKC!$F$10:$F$5007,$H4747)))</f>
        <v/>
      </c>
      <c r="G4747" s="50">
        <f ca="1">IF(SUM(E4747:F4747)=0,0,$G$11+SUM(E$12:$E4747)-SUM(F$12:$F4747))</f>
        <v>0</v>
      </c>
      <c r="H4747" s="51" t="str">
        <f ca="1">IF(IF(TYPE(MATCH($C$8,OFFSET([1]NKC!$D$10,H4746,0):'[1]NKC'!$D$5007,0)+H4746)=16,"",MATCH($C$8,OFFSET([1]NKC!$D$10,H4746,0):'[1]NKC'!$D$5007,0)+H4746)&lt;IF(TYPE(MATCH($C$8,OFFSET([1]NKC!$E$10,H4746,0):'[1]NKC'!$E$5007,0)+H4746)=16,"",MATCH($C$8,OFFSET([1]NKC!$E$10,H4746,0):'[1]NKC'!$E$5007,0)+H4746),IF(TYPE(MATCH($C$8,OFFSET([1]NKC!$D$10,H4746,0):'[1]NKC'!$D$5007,0)+H4746)=16,"",MATCH($C$8,OFFSET([1]NKC!$D$10,H4746,0):'[1]NKC'!$D$5007,0)+H4746),IF(TYPE(MATCH($C$8,OFFSET([1]NKC!$E$10,H4746,0):'[1]NKC'!$E$5007,0)+H4746)=16,"",MATCH($C$8,OFFSET([1]NKC!$E$10,H4746,0):'[1]NKC'!$E$5007,0)+H4746))</f>
        <v/>
      </c>
    </row>
    <row r="4748" spans="1:8" s="52" customFormat="1" ht="14.25" hidden="1">
      <c r="A4748" s="45" t="str">
        <f ca="1">IF($H4748="","",INDEX([1]NKC!$A$10:$A$5007,$H4748))</f>
        <v/>
      </c>
      <c r="B4748" s="46" t="str">
        <f ca="1">IF($H4748="","",INDEX([1]NKC!$B$10:$B$5007,$H4748))</f>
        <v/>
      </c>
      <c r="C4748" s="47" t="str">
        <f ca="1">IF($H4748="","",INDEX([1]NKC!$C$10:$C$5007,$H4748))</f>
        <v/>
      </c>
      <c r="D4748" s="48" t="str">
        <f ca="1">IF(IF($H4748="","",INDEX([1]NKC!$D$10:$D$5007,$H4748))=$C$8,IF($H4748="","",INDEX([1]NKC!$E$10:$E$5007,$H4748)),IF($H4748="","",INDEX([1]NKC!$D$10:$D$5007,$H4748)))</f>
        <v/>
      </c>
      <c r="E4748" s="49" t="str">
        <f ca="1">IF(IF($H4748="","",INDEX([1]NKC!$E$10:$E$5007,$H4748))=$C$8,"",IF($H4748="","",INDEX([1]NKC!$F$10:$F$5007,$H4748)))</f>
        <v/>
      </c>
      <c r="F4748" s="55" t="str">
        <f ca="1">IF(IF($H4748="","",INDEX([1]NKC!$D$10:$D$5007,$H4748))=$C$8,"",IF($H4748="","",INDEX([1]NKC!$F$10:$F$5007,$H4748)))</f>
        <v/>
      </c>
      <c r="G4748" s="50">
        <f ca="1">IF(SUM(E4748:F4748)=0,0,$G$11+SUM(E$12:$E4748)-SUM(F$12:$F4748))</f>
        <v>0</v>
      </c>
      <c r="H4748" s="51" t="str">
        <f ca="1">IF(IF(TYPE(MATCH($C$8,OFFSET([1]NKC!$D$10,H4747,0):'[1]NKC'!$D$5007,0)+H4747)=16,"",MATCH($C$8,OFFSET([1]NKC!$D$10,H4747,0):'[1]NKC'!$D$5007,0)+H4747)&lt;IF(TYPE(MATCH($C$8,OFFSET([1]NKC!$E$10,H4747,0):'[1]NKC'!$E$5007,0)+H4747)=16,"",MATCH($C$8,OFFSET([1]NKC!$E$10,H4747,0):'[1]NKC'!$E$5007,0)+H4747),IF(TYPE(MATCH($C$8,OFFSET([1]NKC!$D$10,H4747,0):'[1]NKC'!$D$5007,0)+H4747)=16,"",MATCH($C$8,OFFSET([1]NKC!$D$10,H4747,0):'[1]NKC'!$D$5007,0)+H4747),IF(TYPE(MATCH($C$8,OFFSET([1]NKC!$E$10,H4747,0):'[1]NKC'!$E$5007,0)+H4747)=16,"",MATCH($C$8,OFFSET([1]NKC!$E$10,H4747,0):'[1]NKC'!$E$5007,0)+H4747))</f>
        <v/>
      </c>
    </row>
    <row r="4749" spans="1:8" s="52" customFormat="1" ht="14.25" hidden="1">
      <c r="A4749" s="45" t="str">
        <f ca="1">IF($H4749="","",INDEX([1]NKC!$A$10:$A$5007,$H4749))</f>
        <v/>
      </c>
      <c r="B4749" s="46" t="str">
        <f ca="1">IF($H4749="","",INDEX([1]NKC!$B$10:$B$5007,$H4749))</f>
        <v/>
      </c>
      <c r="C4749" s="47" t="str">
        <f ca="1">IF($H4749="","",INDEX([1]NKC!$C$10:$C$5007,$H4749))</f>
        <v/>
      </c>
      <c r="D4749" s="48" t="str">
        <f ca="1">IF(IF($H4749="","",INDEX([1]NKC!$D$10:$D$5007,$H4749))=$C$8,IF($H4749="","",INDEX([1]NKC!$E$10:$E$5007,$H4749)),IF($H4749="","",INDEX([1]NKC!$D$10:$D$5007,$H4749)))</f>
        <v/>
      </c>
      <c r="E4749" s="49" t="str">
        <f ca="1">IF(IF($H4749="","",INDEX([1]NKC!$E$10:$E$5007,$H4749))=$C$8,"",IF($H4749="","",INDEX([1]NKC!$F$10:$F$5007,$H4749)))</f>
        <v/>
      </c>
      <c r="F4749" s="55" t="str">
        <f ca="1">IF(IF($H4749="","",INDEX([1]NKC!$D$10:$D$5007,$H4749))=$C$8,"",IF($H4749="","",INDEX([1]NKC!$F$10:$F$5007,$H4749)))</f>
        <v/>
      </c>
      <c r="G4749" s="50">
        <f ca="1">IF(SUM(E4749:F4749)=0,0,$G$11+SUM(E$12:$E4749)-SUM(F$12:$F4749))</f>
        <v>0</v>
      </c>
      <c r="H4749" s="51" t="str">
        <f ca="1">IF(IF(TYPE(MATCH($C$8,OFFSET([1]NKC!$D$10,H4748,0):'[1]NKC'!$D$5007,0)+H4748)=16,"",MATCH($C$8,OFFSET([1]NKC!$D$10,H4748,0):'[1]NKC'!$D$5007,0)+H4748)&lt;IF(TYPE(MATCH($C$8,OFFSET([1]NKC!$E$10,H4748,0):'[1]NKC'!$E$5007,0)+H4748)=16,"",MATCH($C$8,OFFSET([1]NKC!$E$10,H4748,0):'[1]NKC'!$E$5007,0)+H4748),IF(TYPE(MATCH($C$8,OFFSET([1]NKC!$D$10,H4748,0):'[1]NKC'!$D$5007,0)+H4748)=16,"",MATCH($C$8,OFFSET([1]NKC!$D$10,H4748,0):'[1]NKC'!$D$5007,0)+H4748),IF(TYPE(MATCH($C$8,OFFSET([1]NKC!$E$10,H4748,0):'[1]NKC'!$E$5007,0)+H4748)=16,"",MATCH($C$8,OFFSET([1]NKC!$E$10,H4748,0):'[1]NKC'!$E$5007,0)+H4748))</f>
        <v/>
      </c>
    </row>
    <row r="4750" spans="1:8" s="52" customFormat="1" ht="14.25" hidden="1">
      <c r="A4750" s="45" t="str">
        <f ca="1">IF($H4750="","",INDEX([1]NKC!$A$10:$A$5007,$H4750))</f>
        <v/>
      </c>
      <c r="B4750" s="46" t="str">
        <f ca="1">IF($H4750="","",INDEX([1]NKC!$B$10:$B$5007,$H4750))</f>
        <v/>
      </c>
      <c r="C4750" s="47" t="str">
        <f ca="1">IF($H4750="","",INDEX([1]NKC!$C$10:$C$5007,$H4750))</f>
        <v/>
      </c>
      <c r="D4750" s="48" t="str">
        <f ca="1">IF(IF($H4750="","",INDEX([1]NKC!$D$10:$D$5007,$H4750))=$C$8,IF($H4750="","",INDEX([1]NKC!$E$10:$E$5007,$H4750)),IF($H4750="","",INDEX([1]NKC!$D$10:$D$5007,$H4750)))</f>
        <v/>
      </c>
      <c r="E4750" s="49" t="str">
        <f ca="1">IF(IF($H4750="","",INDEX([1]NKC!$E$10:$E$5007,$H4750))=$C$8,"",IF($H4750="","",INDEX([1]NKC!$F$10:$F$5007,$H4750)))</f>
        <v/>
      </c>
      <c r="F4750" s="55" t="str">
        <f ca="1">IF(IF($H4750="","",INDEX([1]NKC!$D$10:$D$5007,$H4750))=$C$8,"",IF($H4750="","",INDEX([1]NKC!$F$10:$F$5007,$H4750)))</f>
        <v/>
      </c>
      <c r="G4750" s="50">
        <f ca="1">IF(SUM(E4750:F4750)=0,0,$G$11+SUM(E$12:$E4750)-SUM(F$12:$F4750))</f>
        <v>0</v>
      </c>
      <c r="H4750" s="51" t="str">
        <f ca="1">IF(IF(TYPE(MATCH($C$8,OFFSET([1]NKC!$D$10,H4749,0):'[1]NKC'!$D$5007,0)+H4749)=16,"",MATCH($C$8,OFFSET([1]NKC!$D$10,H4749,0):'[1]NKC'!$D$5007,0)+H4749)&lt;IF(TYPE(MATCH($C$8,OFFSET([1]NKC!$E$10,H4749,0):'[1]NKC'!$E$5007,0)+H4749)=16,"",MATCH($C$8,OFFSET([1]NKC!$E$10,H4749,0):'[1]NKC'!$E$5007,0)+H4749),IF(TYPE(MATCH($C$8,OFFSET([1]NKC!$D$10,H4749,0):'[1]NKC'!$D$5007,0)+H4749)=16,"",MATCH($C$8,OFFSET([1]NKC!$D$10,H4749,0):'[1]NKC'!$D$5007,0)+H4749),IF(TYPE(MATCH($C$8,OFFSET([1]NKC!$E$10,H4749,0):'[1]NKC'!$E$5007,0)+H4749)=16,"",MATCH($C$8,OFFSET([1]NKC!$E$10,H4749,0):'[1]NKC'!$E$5007,0)+H4749))</f>
        <v/>
      </c>
    </row>
    <row r="4751" spans="1:8" s="52" customFormat="1" ht="14.25" hidden="1">
      <c r="A4751" s="45" t="str">
        <f ca="1">IF($H4751="","",INDEX([1]NKC!$A$10:$A$5007,$H4751))</f>
        <v/>
      </c>
      <c r="B4751" s="46" t="str">
        <f ca="1">IF($H4751="","",INDEX([1]NKC!$B$10:$B$5007,$H4751))</f>
        <v/>
      </c>
      <c r="C4751" s="47" t="str">
        <f ca="1">IF($H4751="","",INDEX([1]NKC!$C$10:$C$5007,$H4751))</f>
        <v/>
      </c>
      <c r="D4751" s="48" t="str">
        <f ca="1">IF(IF($H4751="","",INDEX([1]NKC!$D$10:$D$5007,$H4751))=$C$8,IF($H4751="","",INDEX([1]NKC!$E$10:$E$5007,$H4751)),IF($H4751="","",INDEX([1]NKC!$D$10:$D$5007,$H4751)))</f>
        <v/>
      </c>
      <c r="E4751" s="49" t="str">
        <f ca="1">IF(IF($H4751="","",INDEX([1]NKC!$E$10:$E$5007,$H4751))=$C$8,"",IF($H4751="","",INDEX([1]NKC!$F$10:$F$5007,$H4751)))</f>
        <v/>
      </c>
      <c r="F4751" s="55" t="str">
        <f ca="1">IF(IF($H4751="","",INDEX([1]NKC!$D$10:$D$5007,$H4751))=$C$8,"",IF($H4751="","",INDEX([1]NKC!$F$10:$F$5007,$H4751)))</f>
        <v/>
      </c>
      <c r="G4751" s="50">
        <f ca="1">IF(SUM(E4751:F4751)=0,0,$G$11+SUM(E$12:$E4751)-SUM(F$12:$F4751))</f>
        <v>0</v>
      </c>
      <c r="H4751" s="51" t="str">
        <f ca="1">IF(IF(TYPE(MATCH($C$8,OFFSET([1]NKC!$D$10,H4750,0):'[1]NKC'!$D$5007,0)+H4750)=16,"",MATCH($C$8,OFFSET([1]NKC!$D$10,H4750,0):'[1]NKC'!$D$5007,0)+H4750)&lt;IF(TYPE(MATCH($C$8,OFFSET([1]NKC!$E$10,H4750,0):'[1]NKC'!$E$5007,0)+H4750)=16,"",MATCH($C$8,OFFSET([1]NKC!$E$10,H4750,0):'[1]NKC'!$E$5007,0)+H4750),IF(TYPE(MATCH($C$8,OFFSET([1]NKC!$D$10,H4750,0):'[1]NKC'!$D$5007,0)+H4750)=16,"",MATCH($C$8,OFFSET([1]NKC!$D$10,H4750,0):'[1]NKC'!$D$5007,0)+H4750),IF(TYPE(MATCH($C$8,OFFSET([1]NKC!$E$10,H4750,0):'[1]NKC'!$E$5007,0)+H4750)=16,"",MATCH($C$8,OFFSET([1]NKC!$E$10,H4750,0):'[1]NKC'!$E$5007,0)+H4750))</f>
        <v/>
      </c>
    </row>
    <row r="4752" spans="1:8" s="52" customFormat="1" ht="14.25" hidden="1">
      <c r="A4752" s="45" t="str">
        <f ca="1">IF($H4752="","",INDEX([1]NKC!$A$10:$A$5007,$H4752))</f>
        <v/>
      </c>
      <c r="B4752" s="46" t="str">
        <f ca="1">IF($H4752="","",INDEX([1]NKC!$B$10:$B$5007,$H4752))</f>
        <v/>
      </c>
      <c r="C4752" s="47" t="str">
        <f ca="1">IF($H4752="","",INDEX([1]NKC!$C$10:$C$5007,$H4752))</f>
        <v/>
      </c>
      <c r="D4752" s="48" t="str">
        <f ca="1">IF(IF($H4752="","",INDEX([1]NKC!$D$10:$D$5007,$H4752))=$C$8,IF($H4752="","",INDEX([1]NKC!$E$10:$E$5007,$H4752)),IF($H4752="","",INDEX([1]NKC!$D$10:$D$5007,$H4752)))</f>
        <v/>
      </c>
      <c r="E4752" s="49" t="str">
        <f ca="1">IF(IF($H4752="","",INDEX([1]NKC!$E$10:$E$5007,$H4752))=$C$8,"",IF($H4752="","",INDEX([1]NKC!$F$10:$F$5007,$H4752)))</f>
        <v/>
      </c>
      <c r="F4752" s="55" t="str">
        <f ca="1">IF(IF($H4752="","",INDEX([1]NKC!$D$10:$D$5007,$H4752))=$C$8,"",IF($H4752="","",INDEX([1]NKC!$F$10:$F$5007,$H4752)))</f>
        <v/>
      </c>
      <c r="G4752" s="50">
        <f ca="1">IF(SUM(E4752:F4752)=0,0,$G$11+SUM(E$12:$E4752)-SUM(F$12:$F4752))</f>
        <v>0</v>
      </c>
      <c r="H4752" s="51" t="str">
        <f ca="1">IF(IF(TYPE(MATCH($C$8,OFFSET([1]NKC!$D$10,H4751,0):'[1]NKC'!$D$5007,0)+H4751)=16,"",MATCH($C$8,OFFSET([1]NKC!$D$10,H4751,0):'[1]NKC'!$D$5007,0)+H4751)&lt;IF(TYPE(MATCH($C$8,OFFSET([1]NKC!$E$10,H4751,0):'[1]NKC'!$E$5007,0)+H4751)=16,"",MATCH($C$8,OFFSET([1]NKC!$E$10,H4751,0):'[1]NKC'!$E$5007,0)+H4751),IF(TYPE(MATCH($C$8,OFFSET([1]NKC!$D$10,H4751,0):'[1]NKC'!$D$5007,0)+H4751)=16,"",MATCH($C$8,OFFSET([1]NKC!$D$10,H4751,0):'[1]NKC'!$D$5007,0)+H4751),IF(TYPE(MATCH($C$8,OFFSET([1]NKC!$E$10,H4751,0):'[1]NKC'!$E$5007,0)+H4751)=16,"",MATCH($C$8,OFFSET([1]NKC!$E$10,H4751,0):'[1]NKC'!$E$5007,0)+H4751))</f>
        <v/>
      </c>
    </row>
    <row r="4753" spans="1:8" s="52" customFormat="1" ht="14.25" hidden="1">
      <c r="A4753" s="45" t="str">
        <f ca="1">IF($H4753="","",INDEX([1]NKC!$A$10:$A$5007,$H4753))</f>
        <v/>
      </c>
      <c r="B4753" s="46" t="str">
        <f ca="1">IF($H4753="","",INDEX([1]NKC!$B$10:$B$5007,$H4753))</f>
        <v/>
      </c>
      <c r="C4753" s="47" t="str">
        <f ca="1">IF($H4753="","",INDEX([1]NKC!$C$10:$C$5007,$H4753))</f>
        <v/>
      </c>
      <c r="D4753" s="48" t="str">
        <f ca="1">IF(IF($H4753="","",INDEX([1]NKC!$D$10:$D$5007,$H4753))=$C$8,IF($H4753="","",INDEX([1]NKC!$E$10:$E$5007,$H4753)),IF($H4753="","",INDEX([1]NKC!$D$10:$D$5007,$H4753)))</f>
        <v/>
      </c>
      <c r="E4753" s="49" t="str">
        <f ca="1">IF(IF($H4753="","",INDEX([1]NKC!$E$10:$E$5007,$H4753))=$C$8,"",IF($H4753="","",INDEX([1]NKC!$F$10:$F$5007,$H4753)))</f>
        <v/>
      </c>
      <c r="F4753" s="55" t="str">
        <f ca="1">IF(IF($H4753="","",INDEX([1]NKC!$D$10:$D$5007,$H4753))=$C$8,"",IF($H4753="","",INDEX([1]NKC!$F$10:$F$5007,$H4753)))</f>
        <v/>
      </c>
      <c r="G4753" s="50">
        <f ca="1">IF(SUM(E4753:F4753)=0,0,$G$11+SUM(E$12:$E4753)-SUM(F$12:$F4753))</f>
        <v>0</v>
      </c>
      <c r="H4753" s="51" t="str">
        <f ca="1">IF(IF(TYPE(MATCH($C$8,OFFSET([1]NKC!$D$10,H4752,0):'[1]NKC'!$D$5007,0)+H4752)=16,"",MATCH($C$8,OFFSET([1]NKC!$D$10,H4752,0):'[1]NKC'!$D$5007,0)+H4752)&lt;IF(TYPE(MATCH($C$8,OFFSET([1]NKC!$E$10,H4752,0):'[1]NKC'!$E$5007,0)+H4752)=16,"",MATCH($C$8,OFFSET([1]NKC!$E$10,H4752,0):'[1]NKC'!$E$5007,0)+H4752),IF(TYPE(MATCH($C$8,OFFSET([1]NKC!$D$10,H4752,0):'[1]NKC'!$D$5007,0)+H4752)=16,"",MATCH($C$8,OFFSET([1]NKC!$D$10,H4752,0):'[1]NKC'!$D$5007,0)+H4752),IF(TYPE(MATCH($C$8,OFFSET([1]NKC!$E$10,H4752,0):'[1]NKC'!$E$5007,0)+H4752)=16,"",MATCH($C$8,OFFSET([1]NKC!$E$10,H4752,0):'[1]NKC'!$E$5007,0)+H4752))</f>
        <v/>
      </c>
    </row>
    <row r="4754" spans="1:8" s="52" customFormat="1" ht="14.25" hidden="1">
      <c r="A4754" s="45" t="str">
        <f ca="1">IF($H4754="","",INDEX([1]NKC!$A$10:$A$5007,$H4754))</f>
        <v/>
      </c>
      <c r="B4754" s="46" t="str">
        <f ca="1">IF($H4754="","",INDEX([1]NKC!$B$10:$B$5007,$H4754))</f>
        <v/>
      </c>
      <c r="C4754" s="47" t="str">
        <f ca="1">IF($H4754="","",INDEX([1]NKC!$C$10:$C$5007,$H4754))</f>
        <v/>
      </c>
      <c r="D4754" s="48" t="str">
        <f ca="1">IF(IF($H4754="","",INDEX([1]NKC!$D$10:$D$5007,$H4754))=$C$8,IF($H4754="","",INDEX([1]NKC!$E$10:$E$5007,$H4754)),IF($H4754="","",INDEX([1]NKC!$D$10:$D$5007,$H4754)))</f>
        <v/>
      </c>
      <c r="E4754" s="49" t="str">
        <f ca="1">IF(IF($H4754="","",INDEX([1]NKC!$E$10:$E$5007,$H4754))=$C$8,"",IF($H4754="","",INDEX([1]NKC!$F$10:$F$5007,$H4754)))</f>
        <v/>
      </c>
      <c r="F4754" s="55" t="str">
        <f ca="1">IF(IF($H4754="","",INDEX([1]NKC!$D$10:$D$5007,$H4754))=$C$8,"",IF($H4754="","",INDEX([1]NKC!$F$10:$F$5007,$H4754)))</f>
        <v/>
      </c>
      <c r="G4754" s="50">
        <f ca="1">IF(SUM(E4754:F4754)=0,0,$G$11+SUM(E$12:$E4754)-SUM(F$12:$F4754))</f>
        <v>0</v>
      </c>
      <c r="H4754" s="51" t="str">
        <f ca="1">IF(IF(TYPE(MATCH($C$8,OFFSET([1]NKC!$D$10,H4753,0):'[1]NKC'!$D$5007,0)+H4753)=16,"",MATCH($C$8,OFFSET([1]NKC!$D$10,H4753,0):'[1]NKC'!$D$5007,0)+H4753)&lt;IF(TYPE(MATCH($C$8,OFFSET([1]NKC!$E$10,H4753,0):'[1]NKC'!$E$5007,0)+H4753)=16,"",MATCH($C$8,OFFSET([1]NKC!$E$10,H4753,0):'[1]NKC'!$E$5007,0)+H4753),IF(TYPE(MATCH($C$8,OFFSET([1]NKC!$D$10,H4753,0):'[1]NKC'!$D$5007,0)+H4753)=16,"",MATCH($C$8,OFFSET([1]NKC!$D$10,H4753,0):'[1]NKC'!$D$5007,0)+H4753),IF(TYPE(MATCH($C$8,OFFSET([1]NKC!$E$10,H4753,0):'[1]NKC'!$E$5007,0)+H4753)=16,"",MATCH($C$8,OFFSET([1]NKC!$E$10,H4753,0):'[1]NKC'!$E$5007,0)+H4753))</f>
        <v/>
      </c>
    </row>
    <row r="4755" spans="1:8" s="52" customFormat="1" ht="14.25" hidden="1">
      <c r="A4755" s="45" t="str">
        <f ca="1">IF($H4755="","",INDEX([1]NKC!$A$10:$A$5007,$H4755))</f>
        <v/>
      </c>
      <c r="B4755" s="46" t="str">
        <f ca="1">IF($H4755="","",INDEX([1]NKC!$B$10:$B$5007,$H4755))</f>
        <v/>
      </c>
      <c r="C4755" s="47" t="str">
        <f ca="1">IF($H4755="","",INDEX([1]NKC!$C$10:$C$5007,$H4755))</f>
        <v/>
      </c>
      <c r="D4755" s="48" t="str">
        <f ca="1">IF(IF($H4755="","",INDEX([1]NKC!$D$10:$D$5007,$H4755))=$C$8,IF($H4755="","",INDEX([1]NKC!$E$10:$E$5007,$H4755)),IF($H4755="","",INDEX([1]NKC!$D$10:$D$5007,$H4755)))</f>
        <v/>
      </c>
      <c r="E4755" s="49" t="str">
        <f ca="1">IF(IF($H4755="","",INDEX([1]NKC!$E$10:$E$5007,$H4755))=$C$8,"",IF($H4755="","",INDEX([1]NKC!$F$10:$F$5007,$H4755)))</f>
        <v/>
      </c>
      <c r="F4755" s="55" t="str">
        <f ca="1">IF(IF($H4755="","",INDEX([1]NKC!$D$10:$D$5007,$H4755))=$C$8,"",IF($H4755="","",INDEX([1]NKC!$F$10:$F$5007,$H4755)))</f>
        <v/>
      </c>
      <c r="G4755" s="50">
        <f ca="1">IF(SUM(E4755:F4755)=0,0,$G$11+SUM(E$12:$E4755)-SUM(F$12:$F4755))</f>
        <v>0</v>
      </c>
      <c r="H4755" s="51" t="str">
        <f ca="1">IF(IF(TYPE(MATCH($C$8,OFFSET([1]NKC!$D$10,H4754,0):'[1]NKC'!$D$5007,0)+H4754)=16,"",MATCH($C$8,OFFSET([1]NKC!$D$10,H4754,0):'[1]NKC'!$D$5007,0)+H4754)&lt;IF(TYPE(MATCH($C$8,OFFSET([1]NKC!$E$10,H4754,0):'[1]NKC'!$E$5007,0)+H4754)=16,"",MATCH($C$8,OFFSET([1]NKC!$E$10,H4754,0):'[1]NKC'!$E$5007,0)+H4754),IF(TYPE(MATCH($C$8,OFFSET([1]NKC!$D$10,H4754,0):'[1]NKC'!$D$5007,0)+H4754)=16,"",MATCH($C$8,OFFSET([1]NKC!$D$10,H4754,0):'[1]NKC'!$D$5007,0)+H4754),IF(TYPE(MATCH($C$8,OFFSET([1]NKC!$E$10,H4754,0):'[1]NKC'!$E$5007,0)+H4754)=16,"",MATCH($C$8,OFFSET([1]NKC!$E$10,H4754,0):'[1]NKC'!$E$5007,0)+H4754))</f>
        <v/>
      </c>
    </row>
    <row r="4756" spans="1:8" s="52" customFormat="1" ht="14.25" hidden="1">
      <c r="A4756" s="45" t="str">
        <f ca="1">IF($H4756="","",INDEX([1]NKC!$A$10:$A$5007,$H4756))</f>
        <v/>
      </c>
      <c r="B4756" s="46" t="str">
        <f ca="1">IF($H4756="","",INDEX([1]NKC!$B$10:$B$5007,$H4756))</f>
        <v/>
      </c>
      <c r="C4756" s="47" t="str">
        <f ca="1">IF($H4756="","",INDEX([1]NKC!$C$10:$C$5007,$H4756))</f>
        <v/>
      </c>
      <c r="D4756" s="48" t="str">
        <f ca="1">IF(IF($H4756="","",INDEX([1]NKC!$D$10:$D$5007,$H4756))=$C$8,IF($H4756="","",INDEX([1]NKC!$E$10:$E$5007,$H4756)),IF($H4756="","",INDEX([1]NKC!$D$10:$D$5007,$H4756)))</f>
        <v/>
      </c>
      <c r="E4756" s="49" t="str">
        <f ca="1">IF(IF($H4756="","",INDEX([1]NKC!$E$10:$E$5007,$H4756))=$C$8,"",IF($H4756="","",INDEX([1]NKC!$F$10:$F$5007,$H4756)))</f>
        <v/>
      </c>
      <c r="F4756" s="55" t="str">
        <f ca="1">IF(IF($H4756="","",INDEX([1]NKC!$D$10:$D$5007,$H4756))=$C$8,"",IF($H4756="","",INDEX([1]NKC!$F$10:$F$5007,$H4756)))</f>
        <v/>
      </c>
      <c r="G4756" s="50">
        <f ca="1">IF(SUM(E4756:F4756)=0,0,$G$11+SUM(E$12:$E4756)-SUM(F$12:$F4756))</f>
        <v>0</v>
      </c>
      <c r="H4756" s="51" t="str">
        <f ca="1">IF(IF(TYPE(MATCH($C$8,OFFSET([1]NKC!$D$10,H4755,0):'[1]NKC'!$D$5007,0)+H4755)=16,"",MATCH($C$8,OFFSET([1]NKC!$D$10,H4755,0):'[1]NKC'!$D$5007,0)+H4755)&lt;IF(TYPE(MATCH($C$8,OFFSET([1]NKC!$E$10,H4755,0):'[1]NKC'!$E$5007,0)+H4755)=16,"",MATCH($C$8,OFFSET([1]NKC!$E$10,H4755,0):'[1]NKC'!$E$5007,0)+H4755),IF(TYPE(MATCH($C$8,OFFSET([1]NKC!$D$10,H4755,0):'[1]NKC'!$D$5007,0)+H4755)=16,"",MATCH($C$8,OFFSET([1]NKC!$D$10,H4755,0):'[1]NKC'!$D$5007,0)+H4755),IF(TYPE(MATCH($C$8,OFFSET([1]NKC!$E$10,H4755,0):'[1]NKC'!$E$5007,0)+H4755)=16,"",MATCH($C$8,OFFSET([1]NKC!$E$10,H4755,0):'[1]NKC'!$E$5007,0)+H4755))</f>
        <v/>
      </c>
    </row>
    <row r="4757" spans="1:8" s="52" customFormat="1" ht="14.25" hidden="1">
      <c r="A4757" s="45" t="str">
        <f ca="1">IF($H4757="","",INDEX([1]NKC!$A$10:$A$5007,$H4757))</f>
        <v/>
      </c>
      <c r="B4757" s="46" t="str">
        <f ca="1">IF($H4757="","",INDEX([1]NKC!$B$10:$B$5007,$H4757))</f>
        <v/>
      </c>
      <c r="C4757" s="47" t="str">
        <f ca="1">IF($H4757="","",INDEX([1]NKC!$C$10:$C$5007,$H4757))</f>
        <v/>
      </c>
      <c r="D4757" s="48" t="str">
        <f ca="1">IF(IF($H4757="","",INDEX([1]NKC!$D$10:$D$5007,$H4757))=$C$8,IF($H4757="","",INDEX([1]NKC!$E$10:$E$5007,$H4757)),IF($H4757="","",INDEX([1]NKC!$D$10:$D$5007,$H4757)))</f>
        <v/>
      </c>
      <c r="E4757" s="49" t="str">
        <f ca="1">IF(IF($H4757="","",INDEX([1]NKC!$E$10:$E$5007,$H4757))=$C$8,"",IF($H4757="","",INDEX([1]NKC!$F$10:$F$5007,$H4757)))</f>
        <v/>
      </c>
      <c r="F4757" s="55" t="str">
        <f ca="1">IF(IF($H4757="","",INDEX([1]NKC!$D$10:$D$5007,$H4757))=$C$8,"",IF($H4757="","",INDEX([1]NKC!$F$10:$F$5007,$H4757)))</f>
        <v/>
      </c>
      <c r="G4757" s="50">
        <f ca="1">IF(SUM(E4757:F4757)=0,0,$G$11+SUM(E$12:$E4757)-SUM(F$12:$F4757))</f>
        <v>0</v>
      </c>
      <c r="H4757" s="51" t="str">
        <f ca="1">IF(IF(TYPE(MATCH($C$8,OFFSET([1]NKC!$D$10,H4756,0):'[1]NKC'!$D$5007,0)+H4756)=16,"",MATCH($C$8,OFFSET([1]NKC!$D$10,H4756,0):'[1]NKC'!$D$5007,0)+H4756)&lt;IF(TYPE(MATCH($C$8,OFFSET([1]NKC!$E$10,H4756,0):'[1]NKC'!$E$5007,0)+H4756)=16,"",MATCH($C$8,OFFSET([1]NKC!$E$10,H4756,0):'[1]NKC'!$E$5007,0)+H4756),IF(TYPE(MATCH($C$8,OFFSET([1]NKC!$D$10,H4756,0):'[1]NKC'!$D$5007,0)+H4756)=16,"",MATCH($C$8,OFFSET([1]NKC!$D$10,H4756,0):'[1]NKC'!$D$5007,0)+H4756),IF(TYPE(MATCH($C$8,OFFSET([1]NKC!$E$10,H4756,0):'[1]NKC'!$E$5007,0)+H4756)=16,"",MATCH($C$8,OFFSET([1]NKC!$E$10,H4756,0):'[1]NKC'!$E$5007,0)+H4756))</f>
        <v/>
      </c>
    </row>
    <row r="4758" spans="1:8" s="52" customFormat="1" ht="14.25" hidden="1">
      <c r="A4758" s="45" t="str">
        <f ca="1">IF($H4758="","",INDEX([1]NKC!$A$10:$A$5007,$H4758))</f>
        <v/>
      </c>
      <c r="B4758" s="46" t="str">
        <f ca="1">IF($H4758="","",INDEX([1]NKC!$B$10:$B$5007,$H4758))</f>
        <v/>
      </c>
      <c r="C4758" s="47" t="str">
        <f ca="1">IF($H4758="","",INDEX([1]NKC!$C$10:$C$5007,$H4758))</f>
        <v/>
      </c>
      <c r="D4758" s="48" t="str">
        <f ca="1">IF(IF($H4758="","",INDEX([1]NKC!$D$10:$D$5007,$H4758))=$C$8,IF($H4758="","",INDEX([1]NKC!$E$10:$E$5007,$H4758)),IF($H4758="","",INDEX([1]NKC!$D$10:$D$5007,$H4758)))</f>
        <v/>
      </c>
      <c r="E4758" s="49" t="str">
        <f ca="1">IF(IF($H4758="","",INDEX([1]NKC!$E$10:$E$5007,$H4758))=$C$8,"",IF($H4758="","",INDEX([1]NKC!$F$10:$F$5007,$H4758)))</f>
        <v/>
      </c>
      <c r="F4758" s="55" t="str">
        <f ca="1">IF(IF($H4758="","",INDEX([1]NKC!$D$10:$D$5007,$H4758))=$C$8,"",IF($H4758="","",INDEX([1]NKC!$F$10:$F$5007,$H4758)))</f>
        <v/>
      </c>
      <c r="G4758" s="50">
        <f ca="1">IF(SUM(E4758:F4758)=0,0,$G$11+SUM(E$12:$E4758)-SUM(F$12:$F4758))</f>
        <v>0</v>
      </c>
      <c r="H4758" s="51" t="str">
        <f ca="1">IF(IF(TYPE(MATCH($C$8,OFFSET([1]NKC!$D$10,H4757,0):'[1]NKC'!$D$5007,0)+H4757)=16,"",MATCH($C$8,OFFSET([1]NKC!$D$10,H4757,0):'[1]NKC'!$D$5007,0)+H4757)&lt;IF(TYPE(MATCH($C$8,OFFSET([1]NKC!$E$10,H4757,0):'[1]NKC'!$E$5007,0)+H4757)=16,"",MATCH($C$8,OFFSET([1]NKC!$E$10,H4757,0):'[1]NKC'!$E$5007,0)+H4757),IF(TYPE(MATCH($C$8,OFFSET([1]NKC!$D$10,H4757,0):'[1]NKC'!$D$5007,0)+H4757)=16,"",MATCH($C$8,OFFSET([1]NKC!$D$10,H4757,0):'[1]NKC'!$D$5007,0)+H4757),IF(TYPE(MATCH($C$8,OFFSET([1]NKC!$E$10,H4757,0):'[1]NKC'!$E$5007,0)+H4757)=16,"",MATCH($C$8,OFFSET([1]NKC!$E$10,H4757,0):'[1]NKC'!$E$5007,0)+H4757))</f>
        <v/>
      </c>
    </row>
    <row r="4759" spans="1:8" s="52" customFormat="1" ht="14.25" hidden="1">
      <c r="A4759" s="45" t="str">
        <f ca="1">IF($H4759="","",INDEX([1]NKC!$A$10:$A$5007,$H4759))</f>
        <v/>
      </c>
      <c r="B4759" s="46" t="str">
        <f ca="1">IF($H4759="","",INDEX([1]NKC!$B$10:$B$5007,$H4759))</f>
        <v/>
      </c>
      <c r="C4759" s="47" t="str">
        <f ca="1">IF($H4759="","",INDEX([1]NKC!$C$10:$C$5007,$H4759))</f>
        <v/>
      </c>
      <c r="D4759" s="48" t="str">
        <f ca="1">IF(IF($H4759="","",INDEX([1]NKC!$D$10:$D$5007,$H4759))=$C$8,IF($H4759="","",INDEX([1]NKC!$E$10:$E$5007,$H4759)),IF($H4759="","",INDEX([1]NKC!$D$10:$D$5007,$H4759)))</f>
        <v/>
      </c>
      <c r="E4759" s="49" t="str">
        <f ca="1">IF(IF($H4759="","",INDEX([1]NKC!$E$10:$E$5007,$H4759))=$C$8,"",IF($H4759="","",INDEX([1]NKC!$F$10:$F$5007,$H4759)))</f>
        <v/>
      </c>
      <c r="F4759" s="55" t="str">
        <f ca="1">IF(IF($H4759="","",INDEX([1]NKC!$D$10:$D$5007,$H4759))=$C$8,"",IF($H4759="","",INDEX([1]NKC!$F$10:$F$5007,$H4759)))</f>
        <v/>
      </c>
      <c r="G4759" s="50">
        <f ca="1">IF(SUM(E4759:F4759)=0,0,$G$11+SUM(E$12:$E4759)-SUM(F$12:$F4759))</f>
        <v>0</v>
      </c>
      <c r="H4759" s="51" t="str">
        <f ca="1">IF(IF(TYPE(MATCH($C$8,OFFSET([1]NKC!$D$10,H4758,0):'[1]NKC'!$D$5007,0)+H4758)=16,"",MATCH($C$8,OFFSET([1]NKC!$D$10,H4758,0):'[1]NKC'!$D$5007,0)+H4758)&lt;IF(TYPE(MATCH($C$8,OFFSET([1]NKC!$E$10,H4758,0):'[1]NKC'!$E$5007,0)+H4758)=16,"",MATCH($C$8,OFFSET([1]NKC!$E$10,H4758,0):'[1]NKC'!$E$5007,0)+H4758),IF(TYPE(MATCH($C$8,OFFSET([1]NKC!$D$10,H4758,0):'[1]NKC'!$D$5007,0)+H4758)=16,"",MATCH($C$8,OFFSET([1]NKC!$D$10,H4758,0):'[1]NKC'!$D$5007,0)+H4758),IF(TYPE(MATCH($C$8,OFFSET([1]NKC!$E$10,H4758,0):'[1]NKC'!$E$5007,0)+H4758)=16,"",MATCH($C$8,OFFSET([1]NKC!$E$10,H4758,0):'[1]NKC'!$E$5007,0)+H4758))</f>
        <v/>
      </c>
    </row>
    <row r="4760" spans="1:8" s="52" customFormat="1" ht="14.25" hidden="1">
      <c r="A4760" s="45" t="str">
        <f ca="1">IF($H4760="","",INDEX([1]NKC!$A$10:$A$5007,$H4760))</f>
        <v/>
      </c>
      <c r="B4760" s="46" t="str">
        <f ca="1">IF($H4760="","",INDEX([1]NKC!$B$10:$B$5007,$H4760))</f>
        <v/>
      </c>
      <c r="C4760" s="47" t="str">
        <f ca="1">IF($H4760="","",INDEX([1]NKC!$C$10:$C$5007,$H4760))</f>
        <v/>
      </c>
      <c r="D4760" s="48" t="str">
        <f ca="1">IF(IF($H4760="","",INDEX([1]NKC!$D$10:$D$5007,$H4760))=$C$8,IF($H4760="","",INDEX([1]NKC!$E$10:$E$5007,$H4760)),IF($H4760="","",INDEX([1]NKC!$D$10:$D$5007,$H4760)))</f>
        <v/>
      </c>
      <c r="E4760" s="49" t="str">
        <f ca="1">IF(IF($H4760="","",INDEX([1]NKC!$E$10:$E$5007,$H4760))=$C$8,"",IF($H4760="","",INDEX([1]NKC!$F$10:$F$5007,$H4760)))</f>
        <v/>
      </c>
      <c r="F4760" s="55" t="str">
        <f ca="1">IF(IF($H4760="","",INDEX([1]NKC!$D$10:$D$5007,$H4760))=$C$8,"",IF($H4760="","",INDEX([1]NKC!$F$10:$F$5007,$H4760)))</f>
        <v/>
      </c>
      <c r="G4760" s="50">
        <f ca="1">IF(SUM(E4760:F4760)=0,0,$G$11+SUM(E$12:$E4760)-SUM(F$12:$F4760))</f>
        <v>0</v>
      </c>
      <c r="H4760" s="51" t="str">
        <f ca="1">IF(IF(TYPE(MATCH($C$8,OFFSET([1]NKC!$D$10,H4759,0):'[1]NKC'!$D$5007,0)+H4759)=16,"",MATCH($C$8,OFFSET([1]NKC!$D$10,H4759,0):'[1]NKC'!$D$5007,0)+H4759)&lt;IF(TYPE(MATCH($C$8,OFFSET([1]NKC!$E$10,H4759,0):'[1]NKC'!$E$5007,0)+H4759)=16,"",MATCH($C$8,OFFSET([1]NKC!$E$10,H4759,0):'[1]NKC'!$E$5007,0)+H4759),IF(TYPE(MATCH($C$8,OFFSET([1]NKC!$D$10,H4759,0):'[1]NKC'!$D$5007,0)+H4759)=16,"",MATCH($C$8,OFFSET([1]NKC!$D$10,H4759,0):'[1]NKC'!$D$5007,0)+H4759),IF(TYPE(MATCH($C$8,OFFSET([1]NKC!$E$10,H4759,0):'[1]NKC'!$E$5007,0)+H4759)=16,"",MATCH($C$8,OFFSET([1]NKC!$E$10,H4759,0):'[1]NKC'!$E$5007,0)+H4759))</f>
        <v/>
      </c>
    </row>
    <row r="4761" spans="1:8" s="52" customFormat="1" ht="14.25" hidden="1">
      <c r="A4761" s="45" t="str">
        <f ca="1">IF($H4761="","",INDEX([1]NKC!$A$10:$A$5007,$H4761))</f>
        <v/>
      </c>
      <c r="B4761" s="46" t="str">
        <f ca="1">IF($H4761="","",INDEX([1]NKC!$B$10:$B$5007,$H4761))</f>
        <v/>
      </c>
      <c r="C4761" s="47" t="str">
        <f ca="1">IF($H4761="","",INDEX([1]NKC!$C$10:$C$5007,$H4761))</f>
        <v/>
      </c>
      <c r="D4761" s="48" t="str">
        <f ca="1">IF(IF($H4761="","",INDEX([1]NKC!$D$10:$D$5007,$H4761))=$C$8,IF($H4761="","",INDEX([1]NKC!$E$10:$E$5007,$H4761)),IF($H4761="","",INDEX([1]NKC!$D$10:$D$5007,$H4761)))</f>
        <v/>
      </c>
      <c r="E4761" s="49" t="str">
        <f ca="1">IF(IF($H4761="","",INDEX([1]NKC!$E$10:$E$5007,$H4761))=$C$8,"",IF($H4761="","",INDEX([1]NKC!$F$10:$F$5007,$H4761)))</f>
        <v/>
      </c>
      <c r="F4761" s="55" t="str">
        <f ca="1">IF(IF($H4761="","",INDEX([1]NKC!$D$10:$D$5007,$H4761))=$C$8,"",IF($H4761="","",INDEX([1]NKC!$F$10:$F$5007,$H4761)))</f>
        <v/>
      </c>
      <c r="G4761" s="50">
        <f ca="1">IF(SUM(E4761:F4761)=0,0,$G$11+SUM(E$12:$E4761)-SUM(F$12:$F4761))</f>
        <v>0</v>
      </c>
      <c r="H4761" s="51" t="str">
        <f ca="1">IF(IF(TYPE(MATCH($C$8,OFFSET([1]NKC!$D$10,H4760,0):'[1]NKC'!$D$5007,0)+H4760)=16,"",MATCH($C$8,OFFSET([1]NKC!$D$10,H4760,0):'[1]NKC'!$D$5007,0)+H4760)&lt;IF(TYPE(MATCH($C$8,OFFSET([1]NKC!$E$10,H4760,0):'[1]NKC'!$E$5007,0)+H4760)=16,"",MATCH($C$8,OFFSET([1]NKC!$E$10,H4760,0):'[1]NKC'!$E$5007,0)+H4760),IF(TYPE(MATCH($C$8,OFFSET([1]NKC!$D$10,H4760,0):'[1]NKC'!$D$5007,0)+H4760)=16,"",MATCH($C$8,OFFSET([1]NKC!$D$10,H4760,0):'[1]NKC'!$D$5007,0)+H4760),IF(TYPE(MATCH($C$8,OFFSET([1]NKC!$E$10,H4760,0):'[1]NKC'!$E$5007,0)+H4760)=16,"",MATCH($C$8,OFFSET([1]NKC!$E$10,H4760,0):'[1]NKC'!$E$5007,0)+H4760))</f>
        <v/>
      </c>
    </row>
    <row r="4762" spans="1:8" s="52" customFormat="1" ht="14.25" hidden="1">
      <c r="A4762" s="45" t="str">
        <f ca="1">IF($H4762="","",INDEX([1]NKC!$A$10:$A$5007,$H4762))</f>
        <v/>
      </c>
      <c r="B4762" s="46" t="str">
        <f ca="1">IF($H4762="","",INDEX([1]NKC!$B$10:$B$5007,$H4762))</f>
        <v/>
      </c>
      <c r="C4762" s="47" t="str">
        <f ca="1">IF($H4762="","",INDEX([1]NKC!$C$10:$C$5007,$H4762))</f>
        <v/>
      </c>
      <c r="D4762" s="48" t="str">
        <f ca="1">IF(IF($H4762="","",INDEX([1]NKC!$D$10:$D$5007,$H4762))=$C$8,IF($H4762="","",INDEX([1]NKC!$E$10:$E$5007,$H4762)),IF($H4762="","",INDEX([1]NKC!$D$10:$D$5007,$H4762)))</f>
        <v/>
      </c>
      <c r="E4762" s="49" t="str">
        <f ca="1">IF(IF($H4762="","",INDEX([1]NKC!$E$10:$E$5007,$H4762))=$C$8,"",IF($H4762="","",INDEX([1]NKC!$F$10:$F$5007,$H4762)))</f>
        <v/>
      </c>
      <c r="F4762" s="55" t="str">
        <f ca="1">IF(IF($H4762="","",INDEX([1]NKC!$D$10:$D$5007,$H4762))=$C$8,"",IF($H4762="","",INDEX([1]NKC!$F$10:$F$5007,$H4762)))</f>
        <v/>
      </c>
      <c r="G4762" s="50">
        <f ca="1">IF(SUM(E4762:F4762)=0,0,$G$11+SUM(E$12:$E4762)-SUM(F$12:$F4762))</f>
        <v>0</v>
      </c>
      <c r="H4762" s="51" t="str">
        <f ca="1">IF(IF(TYPE(MATCH($C$8,OFFSET([1]NKC!$D$10,H4761,0):'[1]NKC'!$D$5007,0)+H4761)=16,"",MATCH($C$8,OFFSET([1]NKC!$D$10,H4761,0):'[1]NKC'!$D$5007,0)+H4761)&lt;IF(TYPE(MATCH($C$8,OFFSET([1]NKC!$E$10,H4761,0):'[1]NKC'!$E$5007,0)+H4761)=16,"",MATCH($C$8,OFFSET([1]NKC!$E$10,H4761,0):'[1]NKC'!$E$5007,0)+H4761),IF(TYPE(MATCH($C$8,OFFSET([1]NKC!$D$10,H4761,0):'[1]NKC'!$D$5007,0)+H4761)=16,"",MATCH($C$8,OFFSET([1]NKC!$D$10,H4761,0):'[1]NKC'!$D$5007,0)+H4761),IF(TYPE(MATCH($C$8,OFFSET([1]NKC!$E$10,H4761,0):'[1]NKC'!$E$5007,0)+H4761)=16,"",MATCH($C$8,OFFSET([1]NKC!$E$10,H4761,0):'[1]NKC'!$E$5007,0)+H4761))</f>
        <v/>
      </c>
    </row>
    <row r="4763" spans="1:8" s="52" customFormat="1" ht="14.25" hidden="1">
      <c r="A4763" s="45" t="str">
        <f ca="1">IF($H4763="","",INDEX([1]NKC!$A$10:$A$5007,$H4763))</f>
        <v/>
      </c>
      <c r="B4763" s="46" t="str">
        <f ca="1">IF($H4763="","",INDEX([1]NKC!$B$10:$B$5007,$H4763))</f>
        <v/>
      </c>
      <c r="C4763" s="47" t="str">
        <f ca="1">IF($H4763="","",INDEX([1]NKC!$C$10:$C$5007,$H4763))</f>
        <v/>
      </c>
      <c r="D4763" s="48" t="str">
        <f ca="1">IF(IF($H4763="","",INDEX([1]NKC!$D$10:$D$5007,$H4763))=$C$8,IF($H4763="","",INDEX([1]NKC!$E$10:$E$5007,$H4763)),IF($H4763="","",INDEX([1]NKC!$D$10:$D$5007,$H4763)))</f>
        <v/>
      </c>
      <c r="E4763" s="49" t="str">
        <f ca="1">IF(IF($H4763="","",INDEX([1]NKC!$E$10:$E$5007,$H4763))=$C$8,"",IF($H4763="","",INDEX([1]NKC!$F$10:$F$5007,$H4763)))</f>
        <v/>
      </c>
      <c r="F4763" s="55" t="str">
        <f ca="1">IF(IF($H4763="","",INDEX([1]NKC!$D$10:$D$5007,$H4763))=$C$8,"",IF($H4763="","",INDEX([1]NKC!$F$10:$F$5007,$H4763)))</f>
        <v/>
      </c>
      <c r="G4763" s="50">
        <f ca="1">IF(SUM(E4763:F4763)=0,0,$G$11+SUM(E$12:$E4763)-SUM(F$12:$F4763))</f>
        <v>0</v>
      </c>
      <c r="H4763" s="51" t="str">
        <f ca="1">IF(IF(TYPE(MATCH($C$8,OFFSET([1]NKC!$D$10,H4762,0):'[1]NKC'!$D$5007,0)+H4762)=16,"",MATCH($C$8,OFFSET([1]NKC!$D$10,H4762,0):'[1]NKC'!$D$5007,0)+H4762)&lt;IF(TYPE(MATCH($C$8,OFFSET([1]NKC!$E$10,H4762,0):'[1]NKC'!$E$5007,0)+H4762)=16,"",MATCH($C$8,OFFSET([1]NKC!$E$10,H4762,0):'[1]NKC'!$E$5007,0)+H4762),IF(TYPE(MATCH($C$8,OFFSET([1]NKC!$D$10,H4762,0):'[1]NKC'!$D$5007,0)+H4762)=16,"",MATCH($C$8,OFFSET([1]NKC!$D$10,H4762,0):'[1]NKC'!$D$5007,0)+H4762),IF(TYPE(MATCH($C$8,OFFSET([1]NKC!$E$10,H4762,0):'[1]NKC'!$E$5007,0)+H4762)=16,"",MATCH($C$8,OFFSET([1]NKC!$E$10,H4762,0):'[1]NKC'!$E$5007,0)+H4762))</f>
        <v/>
      </c>
    </row>
    <row r="4764" spans="1:8" s="52" customFormat="1" ht="14.25" hidden="1">
      <c r="A4764" s="45" t="str">
        <f ca="1">IF($H4764="","",INDEX([1]NKC!$A$10:$A$5007,$H4764))</f>
        <v/>
      </c>
      <c r="B4764" s="46" t="str">
        <f ca="1">IF($H4764="","",INDEX([1]NKC!$B$10:$B$5007,$H4764))</f>
        <v/>
      </c>
      <c r="C4764" s="47" t="str">
        <f ca="1">IF($H4764="","",INDEX([1]NKC!$C$10:$C$5007,$H4764))</f>
        <v/>
      </c>
      <c r="D4764" s="48" t="str">
        <f ca="1">IF(IF($H4764="","",INDEX([1]NKC!$D$10:$D$5007,$H4764))=$C$8,IF($H4764="","",INDEX([1]NKC!$E$10:$E$5007,$H4764)),IF($H4764="","",INDEX([1]NKC!$D$10:$D$5007,$H4764)))</f>
        <v/>
      </c>
      <c r="E4764" s="49" t="str">
        <f ca="1">IF(IF($H4764="","",INDEX([1]NKC!$E$10:$E$5007,$H4764))=$C$8,"",IF($H4764="","",INDEX([1]NKC!$F$10:$F$5007,$H4764)))</f>
        <v/>
      </c>
      <c r="F4764" s="55" t="str">
        <f ca="1">IF(IF($H4764="","",INDEX([1]NKC!$D$10:$D$5007,$H4764))=$C$8,"",IF($H4764="","",INDEX([1]NKC!$F$10:$F$5007,$H4764)))</f>
        <v/>
      </c>
      <c r="G4764" s="50">
        <f ca="1">IF(SUM(E4764:F4764)=0,0,$G$11+SUM(E$12:$E4764)-SUM(F$12:$F4764))</f>
        <v>0</v>
      </c>
      <c r="H4764" s="51" t="str">
        <f ca="1">IF(IF(TYPE(MATCH($C$8,OFFSET([1]NKC!$D$10,H4763,0):'[1]NKC'!$D$5007,0)+H4763)=16,"",MATCH($C$8,OFFSET([1]NKC!$D$10,H4763,0):'[1]NKC'!$D$5007,0)+H4763)&lt;IF(TYPE(MATCH($C$8,OFFSET([1]NKC!$E$10,H4763,0):'[1]NKC'!$E$5007,0)+H4763)=16,"",MATCH($C$8,OFFSET([1]NKC!$E$10,H4763,0):'[1]NKC'!$E$5007,0)+H4763),IF(TYPE(MATCH($C$8,OFFSET([1]NKC!$D$10,H4763,0):'[1]NKC'!$D$5007,0)+H4763)=16,"",MATCH($C$8,OFFSET([1]NKC!$D$10,H4763,0):'[1]NKC'!$D$5007,0)+H4763),IF(TYPE(MATCH($C$8,OFFSET([1]NKC!$E$10,H4763,0):'[1]NKC'!$E$5007,0)+H4763)=16,"",MATCH($C$8,OFFSET([1]NKC!$E$10,H4763,0):'[1]NKC'!$E$5007,0)+H4763))</f>
        <v/>
      </c>
    </row>
    <row r="4765" spans="1:8" s="52" customFormat="1" ht="14.25" hidden="1">
      <c r="A4765" s="45" t="str">
        <f ca="1">IF($H4765="","",INDEX([1]NKC!$A$10:$A$5007,$H4765))</f>
        <v/>
      </c>
      <c r="B4765" s="46" t="str">
        <f ca="1">IF($H4765="","",INDEX([1]NKC!$B$10:$B$5007,$H4765))</f>
        <v/>
      </c>
      <c r="C4765" s="47" t="str">
        <f ca="1">IF($H4765="","",INDEX([1]NKC!$C$10:$C$5007,$H4765))</f>
        <v/>
      </c>
      <c r="D4765" s="48" t="str">
        <f ca="1">IF(IF($H4765="","",INDEX([1]NKC!$D$10:$D$5007,$H4765))=$C$8,IF($H4765="","",INDEX([1]NKC!$E$10:$E$5007,$H4765)),IF($H4765="","",INDEX([1]NKC!$D$10:$D$5007,$H4765)))</f>
        <v/>
      </c>
      <c r="E4765" s="49" t="str">
        <f ca="1">IF(IF($H4765="","",INDEX([1]NKC!$E$10:$E$5007,$H4765))=$C$8,"",IF($H4765="","",INDEX([1]NKC!$F$10:$F$5007,$H4765)))</f>
        <v/>
      </c>
      <c r="F4765" s="55" t="str">
        <f ca="1">IF(IF($H4765="","",INDEX([1]NKC!$D$10:$D$5007,$H4765))=$C$8,"",IF($H4765="","",INDEX([1]NKC!$F$10:$F$5007,$H4765)))</f>
        <v/>
      </c>
      <c r="G4765" s="50">
        <f ca="1">IF(SUM(E4765:F4765)=0,0,$G$11+SUM(E$12:$E4765)-SUM(F$12:$F4765))</f>
        <v>0</v>
      </c>
      <c r="H4765" s="51" t="str">
        <f ca="1">IF(IF(TYPE(MATCH($C$8,OFFSET([1]NKC!$D$10,H4764,0):'[1]NKC'!$D$5007,0)+H4764)=16,"",MATCH($C$8,OFFSET([1]NKC!$D$10,H4764,0):'[1]NKC'!$D$5007,0)+H4764)&lt;IF(TYPE(MATCH($C$8,OFFSET([1]NKC!$E$10,H4764,0):'[1]NKC'!$E$5007,0)+H4764)=16,"",MATCH($C$8,OFFSET([1]NKC!$E$10,H4764,0):'[1]NKC'!$E$5007,0)+H4764),IF(TYPE(MATCH($C$8,OFFSET([1]NKC!$D$10,H4764,0):'[1]NKC'!$D$5007,0)+H4764)=16,"",MATCH($C$8,OFFSET([1]NKC!$D$10,H4764,0):'[1]NKC'!$D$5007,0)+H4764),IF(TYPE(MATCH($C$8,OFFSET([1]NKC!$E$10,H4764,0):'[1]NKC'!$E$5007,0)+H4764)=16,"",MATCH($C$8,OFFSET([1]NKC!$E$10,H4764,0):'[1]NKC'!$E$5007,0)+H4764))</f>
        <v/>
      </c>
    </row>
    <row r="4766" spans="1:8" s="52" customFormat="1" ht="14.25" hidden="1">
      <c r="A4766" s="45" t="str">
        <f ca="1">IF($H4766="","",INDEX([1]NKC!$A$10:$A$5007,$H4766))</f>
        <v/>
      </c>
      <c r="B4766" s="46" t="str">
        <f ca="1">IF($H4766="","",INDEX([1]NKC!$B$10:$B$5007,$H4766))</f>
        <v/>
      </c>
      <c r="C4766" s="47" t="str">
        <f ca="1">IF($H4766="","",INDEX([1]NKC!$C$10:$C$5007,$H4766))</f>
        <v/>
      </c>
      <c r="D4766" s="48" t="str">
        <f ca="1">IF(IF($H4766="","",INDEX([1]NKC!$D$10:$D$5007,$H4766))=$C$8,IF($H4766="","",INDEX([1]NKC!$E$10:$E$5007,$H4766)),IF($H4766="","",INDEX([1]NKC!$D$10:$D$5007,$H4766)))</f>
        <v/>
      </c>
      <c r="E4766" s="49" t="str">
        <f ca="1">IF(IF($H4766="","",INDEX([1]NKC!$E$10:$E$5007,$H4766))=$C$8,"",IF($H4766="","",INDEX([1]NKC!$F$10:$F$5007,$H4766)))</f>
        <v/>
      </c>
      <c r="F4766" s="55" t="str">
        <f ca="1">IF(IF($H4766="","",INDEX([1]NKC!$D$10:$D$5007,$H4766))=$C$8,"",IF($H4766="","",INDEX([1]NKC!$F$10:$F$5007,$H4766)))</f>
        <v/>
      </c>
      <c r="G4766" s="50">
        <f ca="1">IF(SUM(E4766:F4766)=0,0,$G$11+SUM(E$12:$E4766)-SUM(F$12:$F4766))</f>
        <v>0</v>
      </c>
      <c r="H4766" s="51" t="str">
        <f ca="1">IF(IF(TYPE(MATCH($C$8,OFFSET([1]NKC!$D$10,H4765,0):'[1]NKC'!$D$5007,0)+H4765)=16,"",MATCH($C$8,OFFSET([1]NKC!$D$10,H4765,0):'[1]NKC'!$D$5007,0)+H4765)&lt;IF(TYPE(MATCH($C$8,OFFSET([1]NKC!$E$10,H4765,0):'[1]NKC'!$E$5007,0)+H4765)=16,"",MATCH($C$8,OFFSET([1]NKC!$E$10,H4765,0):'[1]NKC'!$E$5007,0)+H4765),IF(TYPE(MATCH($C$8,OFFSET([1]NKC!$D$10,H4765,0):'[1]NKC'!$D$5007,0)+H4765)=16,"",MATCH($C$8,OFFSET([1]NKC!$D$10,H4765,0):'[1]NKC'!$D$5007,0)+H4765),IF(TYPE(MATCH($C$8,OFFSET([1]NKC!$E$10,H4765,0):'[1]NKC'!$E$5007,0)+H4765)=16,"",MATCH($C$8,OFFSET([1]NKC!$E$10,H4765,0):'[1]NKC'!$E$5007,0)+H4765))</f>
        <v/>
      </c>
    </row>
    <row r="4767" spans="1:8" s="52" customFormat="1" ht="14.25" hidden="1">
      <c r="A4767" s="45" t="str">
        <f ca="1">IF($H4767="","",INDEX([1]NKC!$A$10:$A$5007,$H4767))</f>
        <v/>
      </c>
      <c r="B4767" s="46" t="str">
        <f ca="1">IF($H4767="","",INDEX([1]NKC!$B$10:$B$5007,$H4767))</f>
        <v/>
      </c>
      <c r="C4767" s="47" t="str">
        <f ca="1">IF($H4767="","",INDEX([1]NKC!$C$10:$C$5007,$H4767))</f>
        <v/>
      </c>
      <c r="D4767" s="48" t="str">
        <f ca="1">IF(IF($H4767="","",INDEX([1]NKC!$D$10:$D$5007,$H4767))=$C$8,IF($H4767="","",INDEX([1]NKC!$E$10:$E$5007,$H4767)),IF($H4767="","",INDEX([1]NKC!$D$10:$D$5007,$H4767)))</f>
        <v/>
      </c>
      <c r="E4767" s="49" t="str">
        <f ca="1">IF(IF($H4767="","",INDEX([1]NKC!$E$10:$E$5007,$H4767))=$C$8,"",IF($H4767="","",INDEX([1]NKC!$F$10:$F$5007,$H4767)))</f>
        <v/>
      </c>
      <c r="F4767" s="55" t="str">
        <f ca="1">IF(IF($H4767="","",INDEX([1]NKC!$D$10:$D$5007,$H4767))=$C$8,"",IF($H4767="","",INDEX([1]NKC!$F$10:$F$5007,$H4767)))</f>
        <v/>
      </c>
      <c r="G4767" s="50">
        <f ca="1">IF(SUM(E4767:F4767)=0,0,$G$11+SUM(E$12:$E4767)-SUM(F$12:$F4767))</f>
        <v>0</v>
      </c>
      <c r="H4767" s="51" t="str">
        <f ca="1">IF(IF(TYPE(MATCH($C$8,OFFSET([1]NKC!$D$10,H4766,0):'[1]NKC'!$D$5007,0)+H4766)=16,"",MATCH($C$8,OFFSET([1]NKC!$D$10,H4766,0):'[1]NKC'!$D$5007,0)+H4766)&lt;IF(TYPE(MATCH($C$8,OFFSET([1]NKC!$E$10,H4766,0):'[1]NKC'!$E$5007,0)+H4766)=16,"",MATCH($C$8,OFFSET([1]NKC!$E$10,H4766,0):'[1]NKC'!$E$5007,0)+H4766),IF(TYPE(MATCH($C$8,OFFSET([1]NKC!$D$10,H4766,0):'[1]NKC'!$D$5007,0)+H4766)=16,"",MATCH($C$8,OFFSET([1]NKC!$D$10,H4766,0):'[1]NKC'!$D$5007,0)+H4766),IF(TYPE(MATCH($C$8,OFFSET([1]NKC!$E$10,H4766,0):'[1]NKC'!$E$5007,0)+H4766)=16,"",MATCH($C$8,OFFSET([1]NKC!$E$10,H4766,0):'[1]NKC'!$E$5007,0)+H4766))</f>
        <v/>
      </c>
    </row>
    <row r="4768" spans="1:8" s="52" customFormat="1" ht="14.25" hidden="1">
      <c r="A4768" s="45" t="str">
        <f ca="1">IF($H4768="","",INDEX([1]NKC!$A$10:$A$5007,$H4768))</f>
        <v/>
      </c>
      <c r="B4768" s="46" t="str">
        <f ca="1">IF($H4768="","",INDEX([1]NKC!$B$10:$B$5007,$H4768))</f>
        <v/>
      </c>
      <c r="C4768" s="47" t="str">
        <f ca="1">IF($H4768="","",INDEX([1]NKC!$C$10:$C$5007,$H4768))</f>
        <v/>
      </c>
      <c r="D4768" s="48" t="str">
        <f ca="1">IF(IF($H4768="","",INDEX([1]NKC!$D$10:$D$5007,$H4768))=$C$8,IF($H4768="","",INDEX([1]NKC!$E$10:$E$5007,$H4768)),IF($H4768="","",INDEX([1]NKC!$D$10:$D$5007,$H4768)))</f>
        <v/>
      </c>
      <c r="E4768" s="49" t="str">
        <f ca="1">IF(IF($H4768="","",INDEX([1]NKC!$E$10:$E$5007,$H4768))=$C$8,"",IF($H4768="","",INDEX([1]NKC!$F$10:$F$5007,$H4768)))</f>
        <v/>
      </c>
      <c r="F4768" s="55" t="str">
        <f ca="1">IF(IF($H4768="","",INDEX([1]NKC!$D$10:$D$5007,$H4768))=$C$8,"",IF($H4768="","",INDEX([1]NKC!$F$10:$F$5007,$H4768)))</f>
        <v/>
      </c>
      <c r="G4768" s="50">
        <f ca="1">IF(SUM(E4768:F4768)=0,0,$G$11+SUM(E$12:$E4768)-SUM(F$12:$F4768))</f>
        <v>0</v>
      </c>
      <c r="H4768" s="51" t="str">
        <f ca="1">IF(IF(TYPE(MATCH($C$8,OFFSET([1]NKC!$D$10,H4767,0):'[1]NKC'!$D$5007,0)+H4767)=16,"",MATCH($C$8,OFFSET([1]NKC!$D$10,H4767,0):'[1]NKC'!$D$5007,0)+H4767)&lt;IF(TYPE(MATCH($C$8,OFFSET([1]NKC!$E$10,H4767,0):'[1]NKC'!$E$5007,0)+H4767)=16,"",MATCH($C$8,OFFSET([1]NKC!$E$10,H4767,0):'[1]NKC'!$E$5007,0)+H4767),IF(TYPE(MATCH($C$8,OFFSET([1]NKC!$D$10,H4767,0):'[1]NKC'!$D$5007,0)+H4767)=16,"",MATCH($C$8,OFFSET([1]NKC!$D$10,H4767,0):'[1]NKC'!$D$5007,0)+H4767),IF(TYPE(MATCH($C$8,OFFSET([1]NKC!$E$10,H4767,0):'[1]NKC'!$E$5007,0)+H4767)=16,"",MATCH($C$8,OFFSET([1]NKC!$E$10,H4767,0):'[1]NKC'!$E$5007,0)+H4767))</f>
        <v/>
      </c>
    </row>
    <row r="4769" spans="1:8" s="52" customFormat="1" ht="14.25" hidden="1">
      <c r="A4769" s="45" t="str">
        <f ca="1">IF($H4769="","",INDEX([1]NKC!$A$10:$A$5007,$H4769))</f>
        <v/>
      </c>
      <c r="B4769" s="46" t="str">
        <f ca="1">IF($H4769="","",INDEX([1]NKC!$B$10:$B$5007,$H4769))</f>
        <v/>
      </c>
      <c r="C4769" s="47" t="str">
        <f ca="1">IF($H4769="","",INDEX([1]NKC!$C$10:$C$5007,$H4769))</f>
        <v/>
      </c>
      <c r="D4769" s="48" t="str">
        <f ca="1">IF(IF($H4769="","",INDEX([1]NKC!$D$10:$D$5007,$H4769))=$C$8,IF($H4769="","",INDEX([1]NKC!$E$10:$E$5007,$H4769)),IF($H4769="","",INDEX([1]NKC!$D$10:$D$5007,$H4769)))</f>
        <v/>
      </c>
      <c r="E4769" s="49" t="str">
        <f ca="1">IF(IF($H4769="","",INDEX([1]NKC!$E$10:$E$5007,$H4769))=$C$8,"",IF($H4769="","",INDEX([1]NKC!$F$10:$F$5007,$H4769)))</f>
        <v/>
      </c>
      <c r="F4769" s="55" t="str">
        <f ca="1">IF(IF($H4769="","",INDEX([1]NKC!$D$10:$D$5007,$H4769))=$C$8,"",IF($H4769="","",INDEX([1]NKC!$F$10:$F$5007,$H4769)))</f>
        <v/>
      </c>
      <c r="G4769" s="50">
        <f ca="1">IF(SUM(E4769:F4769)=0,0,$G$11+SUM(E$12:$E4769)-SUM(F$12:$F4769))</f>
        <v>0</v>
      </c>
      <c r="H4769" s="51" t="str">
        <f ca="1">IF(IF(TYPE(MATCH($C$8,OFFSET([1]NKC!$D$10,H4768,0):'[1]NKC'!$D$5007,0)+H4768)=16,"",MATCH($C$8,OFFSET([1]NKC!$D$10,H4768,0):'[1]NKC'!$D$5007,0)+H4768)&lt;IF(TYPE(MATCH($C$8,OFFSET([1]NKC!$E$10,H4768,0):'[1]NKC'!$E$5007,0)+H4768)=16,"",MATCH($C$8,OFFSET([1]NKC!$E$10,H4768,0):'[1]NKC'!$E$5007,0)+H4768),IF(TYPE(MATCH($C$8,OFFSET([1]NKC!$D$10,H4768,0):'[1]NKC'!$D$5007,0)+H4768)=16,"",MATCH($C$8,OFFSET([1]NKC!$D$10,H4768,0):'[1]NKC'!$D$5007,0)+H4768),IF(TYPE(MATCH($C$8,OFFSET([1]NKC!$E$10,H4768,0):'[1]NKC'!$E$5007,0)+H4768)=16,"",MATCH($C$8,OFFSET([1]NKC!$E$10,H4768,0):'[1]NKC'!$E$5007,0)+H4768))</f>
        <v/>
      </c>
    </row>
    <row r="4770" spans="1:8" s="52" customFormat="1" ht="14.25" hidden="1">
      <c r="A4770" s="45" t="str">
        <f ca="1">IF($H4770="","",INDEX([1]NKC!$A$10:$A$5007,$H4770))</f>
        <v/>
      </c>
      <c r="B4770" s="46" t="str">
        <f ca="1">IF($H4770="","",INDEX([1]NKC!$B$10:$B$5007,$H4770))</f>
        <v/>
      </c>
      <c r="C4770" s="47" t="str">
        <f ca="1">IF($H4770="","",INDEX([1]NKC!$C$10:$C$5007,$H4770))</f>
        <v/>
      </c>
      <c r="D4770" s="48" t="str">
        <f ca="1">IF(IF($H4770="","",INDEX([1]NKC!$D$10:$D$5007,$H4770))=$C$8,IF($H4770="","",INDEX([1]NKC!$E$10:$E$5007,$H4770)),IF($H4770="","",INDEX([1]NKC!$D$10:$D$5007,$H4770)))</f>
        <v/>
      </c>
      <c r="E4770" s="49" t="str">
        <f ca="1">IF(IF($H4770="","",INDEX([1]NKC!$E$10:$E$5007,$H4770))=$C$8,"",IF($H4770="","",INDEX([1]NKC!$F$10:$F$5007,$H4770)))</f>
        <v/>
      </c>
      <c r="F4770" s="55" t="str">
        <f ca="1">IF(IF($H4770="","",INDEX([1]NKC!$D$10:$D$5007,$H4770))=$C$8,"",IF($H4770="","",INDEX([1]NKC!$F$10:$F$5007,$H4770)))</f>
        <v/>
      </c>
      <c r="G4770" s="50">
        <f ca="1">IF(SUM(E4770:F4770)=0,0,$G$11+SUM(E$12:$E4770)-SUM(F$12:$F4770))</f>
        <v>0</v>
      </c>
      <c r="H4770" s="51" t="str">
        <f ca="1">IF(IF(TYPE(MATCH($C$8,OFFSET([1]NKC!$D$10,H4769,0):'[1]NKC'!$D$5007,0)+H4769)=16,"",MATCH($C$8,OFFSET([1]NKC!$D$10,H4769,0):'[1]NKC'!$D$5007,0)+H4769)&lt;IF(TYPE(MATCH($C$8,OFFSET([1]NKC!$E$10,H4769,0):'[1]NKC'!$E$5007,0)+H4769)=16,"",MATCH($C$8,OFFSET([1]NKC!$E$10,H4769,0):'[1]NKC'!$E$5007,0)+H4769),IF(TYPE(MATCH($C$8,OFFSET([1]NKC!$D$10,H4769,0):'[1]NKC'!$D$5007,0)+H4769)=16,"",MATCH($C$8,OFFSET([1]NKC!$D$10,H4769,0):'[1]NKC'!$D$5007,0)+H4769),IF(TYPE(MATCH($C$8,OFFSET([1]NKC!$E$10,H4769,0):'[1]NKC'!$E$5007,0)+H4769)=16,"",MATCH($C$8,OFFSET([1]NKC!$E$10,H4769,0):'[1]NKC'!$E$5007,0)+H4769))</f>
        <v/>
      </c>
    </row>
    <row r="4771" spans="1:8" s="52" customFormat="1" ht="14.25" hidden="1">
      <c r="A4771" s="45" t="str">
        <f ca="1">IF($H4771="","",INDEX([1]NKC!$A$10:$A$5007,$H4771))</f>
        <v/>
      </c>
      <c r="B4771" s="46" t="str">
        <f ca="1">IF($H4771="","",INDEX([1]NKC!$B$10:$B$5007,$H4771))</f>
        <v/>
      </c>
      <c r="C4771" s="47" t="str">
        <f ca="1">IF($H4771="","",INDEX([1]NKC!$C$10:$C$5007,$H4771))</f>
        <v/>
      </c>
      <c r="D4771" s="48" t="str">
        <f ca="1">IF(IF($H4771="","",INDEX([1]NKC!$D$10:$D$5007,$H4771))=$C$8,IF($H4771="","",INDEX([1]NKC!$E$10:$E$5007,$H4771)),IF($H4771="","",INDEX([1]NKC!$D$10:$D$5007,$H4771)))</f>
        <v/>
      </c>
      <c r="E4771" s="49" t="str">
        <f ca="1">IF(IF($H4771="","",INDEX([1]NKC!$E$10:$E$5007,$H4771))=$C$8,"",IF($H4771="","",INDEX([1]NKC!$F$10:$F$5007,$H4771)))</f>
        <v/>
      </c>
      <c r="F4771" s="55" t="str">
        <f ca="1">IF(IF($H4771="","",INDEX([1]NKC!$D$10:$D$5007,$H4771))=$C$8,"",IF($H4771="","",INDEX([1]NKC!$F$10:$F$5007,$H4771)))</f>
        <v/>
      </c>
      <c r="G4771" s="50">
        <f ca="1">IF(SUM(E4771:F4771)=0,0,$G$11+SUM(E$12:$E4771)-SUM(F$12:$F4771))</f>
        <v>0</v>
      </c>
      <c r="H4771" s="51" t="str">
        <f ca="1">IF(IF(TYPE(MATCH($C$8,OFFSET([1]NKC!$D$10,H4770,0):'[1]NKC'!$D$5007,0)+H4770)=16,"",MATCH($C$8,OFFSET([1]NKC!$D$10,H4770,0):'[1]NKC'!$D$5007,0)+H4770)&lt;IF(TYPE(MATCH($C$8,OFFSET([1]NKC!$E$10,H4770,0):'[1]NKC'!$E$5007,0)+H4770)=16,"",MATCH($C$8,OFFSET([1]NKC!$E$10,H4770,0):'[1]NKC'!$E$5007,0)+H4770),IF(TYPE(MATCH($C$8,OFFSET([1]NKC!$D$10,H4770,0):'[1]NKC'!$D$5007,0)+H4770)=16,"",MATCH($C$8,OFFSET([1]NKC!$D$10,H4770,0):'[1]NKC'!$D$5007,0)+H4770),IF(TYPE(MATCH($C$8,OFFSET([1]NKC!$E$10,H4770,0):'[1]NKC'!$E$5007,0)+H4770)=16,"",MATCH($C$8,OFFSET([1]NKC!$E$10,H4770,0):'[1]NKC'!$E$5007,0)+H4770))</f>
        <v/>
      </c>
    </row>
    <row r="4772" spans="1:8" s="52" customFormat="1" ht="14.25" hidden="1">
      <c r="A4772" s="45" t="str">
        <f ca="1">IF($H4772="","",INDEX([1]NKC!$A$10:$A$5007,$H4772))</f>
        <v/>
      </c>
      <c r="B4772" s="46" t="str">
        <f ca="1">IF($H4772="","",INDEX([1]NKC!$B$10:$B$5007,$H4772))</f>
        <v/>
      </c>
      <c r="C4772" s="47" t="str">
        <f ca="1">IF($H4772="","",INDEX([1]NKC!$C$10:$C$5007,$H4772))</f>
        <v/>
      </c>
      <c r="D4772" s="48" t="str">
        <f ca="1">IF(IF($H4772="","",INDEX([1]NKC!$D$10:$D$5007,$H4772))=$C$8,IF($H4772="","",INDEX([1]NKC!$E$10:$E$5007,$H4772)),IF($H4772="","",INDEX([1]NKC!$D$10:$D$5007,$H4772)))</f>
        <v/>
      </c>
      <c r="E4772" s="49" t="str">
        <f ca="1">IF(IF($H4772="","",INDEX([1]NKC!$E$10:$E$5007,$H4772))=$C$8,"",IF($H4772="","",INDEX([1]NKC!$F$10:$F$5007,$H4772)))</f>
        <v/>
      </c>
      <c r="F4772" s="55" t="str">
        <f ca="1">IF(IF($H4772="","",INDEX([1]NKC!$D$10:$D$5007,$H4772))=$C$8,"",IF($H4772="","",INDEX([1]NKC!$F$10:$F$5007,$H4772)))</f>
        <v/>
      </c>
      <c r="G4772" s="50">
        <f ca="1">IF(SUM(E4772:F4772)=0,0,$G$11+SUM(E$12:$E4772)-SUM(F$12:$F4772))</f>
        <v>0</v>
      </c>
      <c r="H4772" s="51" t="str">
        <f ca="1">IF(IF(TYPE(MATCH($C$8,OFFSET([1]NKC!$D$10,H4771,0):'[1]NKC'!$D$5007,0)+H4771)=16,"",MATCH($C$8,OFFSET([1]NKC!$D$10,H4771,0):'[1]NKC'!$D$5007,0)+H4771)&lt;IF(TYPE(MATCH($C$8,OFFSET([1]NKC!$E$10,H4771,0):'[1]NKC'!$E$5007,0)+H4771)=16,"",MATCH($C$8,OFFSET([1]NKC!$E$10,H4771,0):'[1]NKC'!$E$5007,0)+H4771),IF(TYPE(MATCH($C$8,OFFSET([1]NKC!$D$10,H4771,0):'[1]NKC'!$D$5007,0)+H4771)=16,"",MATCH($C$8,OFFSET([1]NKC!$D$10,H4771,0):'[1]NKC'!$D$5007,0)+H4771),IF(TYPE(MATCH($C$8,OFFSET([1]NKC!$E$10,H4771,0):'[1]NKC'!$E$5007,0)+H4771)=16,"",MATCH($C$8,OFFSET([1]NKC!$E$10,H4771,0):'[1]NKC'!$E$5007,0)+H4771))</f>
        <v/>
      </c>
    </row>
    <row r="4773" spans="1:8" s="52" customFormat="1" ht="14.25" hidden="1">
      <c r="A4773" s="45" t="str">
        <f ca="1">IF($H4773="","",INDEX([1]NKC!$A$10:$A$5007,$H4773))</f>
        <v/>
      </c>
      <c r="B4773" s="46" t="str">
        <f ca="1">IF($H4773="","",INDEX([1]NKC!$B$10:$B$5007,$H4773))</f>
        <v/>
      </c>
      <c r="C4773" s="47" t="str">
        <f ca="1">IF($H4773="","",INDEX([1]NKC!$C$10:$C$5007,$H4773))</f>
        <v/>
      </c>
      <c r="D4773" s="48" t="str">
        <f ca="1">IF(IF($H4773="","",INDEX([1]NKC!$D$10:$D$5007,$H4773))=$C$8,IF($H4773="","",INDEX([1]NKC!$E$10:$E$5007,$H4773)),IF($H4773="","",INDEX([1]NKC!$D$10:$D$5007,$H4773)))</f>
        <v/>
      </c>
      <c r="E4773" s="49" t="str">
        <f ca="1">IF(IF($H4773="","",INDEX([1]NKC!$E$10:$E$5007,$H4773))=$C$8,"",IF($H4773="","",INDEX([1]NKC!$F$10:$F$5007,$H4773)))</f>
        <v/>
      </c>
      <c r="F4773" s="55" t="str">
        <f ca="1">IF(IF($H4773="","",INDEX([1]NKC!$D$10:$D$5007,$H4773))=$C$8,"",IF($H4773="","",INDEX([1]NKC!$F$10:$F$5007,$H4773)))</f>
        <v/>
      </c>
      <c r="G4773" s="50">
        <f ca="1">IF(SUM(E4773:F4773)=0,0,$G$11+SUM(E$12:$E4773)-SUM(F$12:$F4773))</f>
        <v>0</v>
      </c>
      <c r="H4773" s="51" t="str">
        <f ca="1">IF(IF(TYPE(MATCH($C$8,OFFSET([1]NKC!$D$10,H4772,0):'[1]NKC'!$D$5007,0)+H4772)=16,"",MATCH($C$8,OFFSET([1]NKC!$D$10,H4772,0):'[1]NKC'!$D$5007,0)+H4772)&lt;IF(TYPE(MATCH($C$8,OFFSET([1]NKC!$E$10,H4772,0):'[1]NKC'!$E$5007,0)+H4772)=16,"",MATCH($C$8,OFFSET([1]NKC!$E$10,H4772,0):'[1]NKC'!$E$5007,0)+H4772),IF(TYPE(MATCH($C$8,OFFSET([1]NKC!$D$10,H4772,0):'[1]NKC'!$D$5007,0)+H4772)=16,"",MATCH($C$8,OFFSET([1]NKC!$D$10,H4772,0):'[1]NKC'!$D$5007,0)+H4772),IF(TYPE(MATCH($C$8,OFFSET([1]NKC!$E$10,H4772,0):'[1]NKC'!$E$5007,0)+H4772)=16,"",MATCH($C$8,OFFSET([1]NKC!$E$10,H4772,0):'[1]NKC'!$E$5007,0)+H4772))</f>
        <v/>
      </c>
    </row>
    <row r="4774" spans="1:8" s="52" customFormat="1" ht="14.25" hidden="1">
      <c r="A4774" s="45" t="str">
        <f ca="1">IF($H4774="","",INDEX([1]NKC!$A$10:$A$5007,$H4774))</f>
        <v/>
      </c>
      <c r="B4774" s="46" t="str">
        <f ca="1">IF($H4774="","",INDEX([1]NKC!$B$10:$B$5007,$H4774))</f>
        <v/>
      </c>
      <c r="C4774" s="47" t="str">
        <f ca="1">IF($H4774="","",INDEX([1]NKC!$C$10:$C$5007,$H4774))</f>
        <v/>
      </c>
      <c r="D4774" s="48" t="str">
        <f ca="1">IF(IF($H4774="","",INDEX([1]NKC!$D$10:$D$5007,$H4774))=$C$8,IF($H4774="","",INDEX([1]NKC!$E$10:$E$5007,$H4774)),IF($H4774="","",INDEX([1]NKC!$D$10:$D$5007,$H4774)))</f>
        <v/>
      </c>
      <c r="E4774" s="49" t="str">
        <f ca="1">IF(IF($H4774="","",INDEX([1]NKC!$E$10:$E$5007,$H4774))=$C$8,"",IF($H4774="","",INDEX([1]NKC!$F$10:$F$5007,$H4774)))</f>
        <v/>
      </c>
      <c r="F4774" s="55" t="str">
        <f ca="1">IF(IF($H4774="","",INDEX([1]NKC!$D$10:$D$5007,$H4774))=$C$8,"",IF($H4774="","",INDEX([1]NKC!$F$10:$F$5007,$H4774)))</f>
        <v/>
      </c>
      <c r="G4774" s="50">
        <f ca="1">IF(SUM(E4774:F4774)=0,0,$G$11+SUM(E$12:$E4774)-SUM(F$12:$F4774))</f>
        <v>0</v>
      </c>
      <c r="H4774" s="51" t="str">
        <f ca="1">IF(IF(TYPE(MATCH($C$8,OFFSET([1]NKC!$D$10,H4773,0):'[1]NKC'!$D$5007,0)+H4773)=16,"",MATCH($C$8,OFFSET([1]NKC!$D$10,H4773,0):'[1]NKC'!$D$5007,0)+H4773)&lt;IF(TYPE(MATCH($C$8,OFFSET([1]NKC!$E$10,H4773,0):'[1]NKC'!$E$5007,0)+H4773)=16,"",MATCH($C$8,OFFSET([1]NKC!$E$10,H4773,0):'[1]NKC'!$E$5007,0)+H4773),IF(TYPE(MATCH($C$8,OFFSET([1]NKC!$D$10,H4773,0):'[1]NKC'!$D$5007,0)+H4773)=16,"",MATCH($C$8,OFFSET([1]NKC!$D$10,H4773,0):'[1]NKC'!$D$5007,0)+H4773),IF(TYPE(MATCH($C$8,OFFSET([1]NKC!$E$10,H4773,0):'[1]NKC'!$E$5007,0)+H4773)=16,"",MATCH($C$8,OFFSET([1]NKC!$E$10,H4773,0):'[1]NKC'!$E$5007,0)+H4773))</f>
        <v/>
      </c>
    </row>
    <row r="4775" spans="1:8" s="52" customFormat="1" ht="14.25" hidden="1">
      <c r="A4775" s="45" t="str">
        <f ca="1">IF($H4775="","",INDEX([1]NKC!$A$10:$A$5007,$H4775))</f>
        <v/>
      </c>
      <c r="B4775" s="46" t="str">
        <f ca="1">IF($H4775="","",INDEX([1]NKC!$B$10:$B$5007,$H4775))</f>
        <v/>
      </c>
      <c r="C4775" s="47" t="str">
        <f ca="1">IF($H4775="","",INDEX([1]NKC!$C$10:$C$5007,$H4775))</f>
        <v/>
      </c>
      <c r="D4775" s="48" t="str">
        <f ca="1">IF(IF($H4775="","",INDEX([1]NKC!$D$10:$D$5007,$H4775))=$C$8,IF($H4775="","",INDEX([1]NKC!$E$10:$E$5007,$H4775)),IF($H4775="","",INDEX([1]NKC!$D$10:$D$5007,$H4775)))</f>
        <v/>
      </c>
      <c r="E4775" s="49" t="str">
        <f ca="1">IF(IF($H4775="","",INDEX([1]NKC!$E$10:$E$5007,$H4775))=$C$8,"",IF($H4775="","",INDEX([1]NKC!$F$10:$F$5007,$H4775)))</f>
        <v/>
      </c>
      <c r="F4775" s="55" t="str">
        <f ca="1">IF(IF($H4775="","",INDEX([1]NKC!$D$10:$D$5007,$H4775))=$C$8,"",IF($H4775="","",INDEX([1]NKC!$F$10:$F$5007,$H4775)))</f>
        <v/>
      </c>
      <c r="G4775" s="50">
        <f ca="1">IF(SUM(E4775:F4775)=0,0,$G$11+SUM(E$12:$E4775)-SUM(F$12:$F4775))</f>
        <v>0</v>
      </c>
      <c r="H4775" s="51" t="str">
        <f ca="1">IF(IF(TYPE(MATCH($C$8,OFFSET([1]NKC!$D$10,H4774,0):'[1]NKC'!$D$5007,0)+H4774)=16,"",MATCH($C$8,OFFSET([1]NKC!$D$10,H4774,0):'[1]NKC'!$D$5007,0)+H4774)&lt;IF(TYPE(MATCH($C$8,OFFSET([1]NKC!$E$10,H4774,0):'[1]NKC'!$E$5007,0)+H4774)=16,"",MATCH($C$8,OFFSET([1]NKC!$E$10,H4774,0):'[1]NKC'!$E$5007,0)+H4774),IF(TYPE(MATCH($C$8,OFFSET([1]NKC!$D$10,H4774,0):'[1]NKC'!$D$5007,0)+H4774)=16,"",MATCH($C$8,OFFSET([1]NKC!$D$10,H4774,0):'[1]NKC'!$D$5007,0)+H4774),IF(TYPE(MATCH($C$8,OFFSET([1]NKC!$E$10,H4774,0):'[1]NKC'!$E$5007,0)+H4774)=16,"",MATCH($C$8,OFFSET([1]NKC!$E$10,H4774,0):'[1]NKC'!$E$5007,0)+H4774))</f>
        <v/>
      </c>
    </row>
    <row r="4776" spans="1:8" s="52" customFormat="1" ht="14.25" hidden="1">
      <c r="A4776" s="45" t="str">
        <f ca="1">IF($H4776="","",INDEX([1]NKC!$A$10:$A$5007,$H4776))</f>
        <v/>
      </c>
      <c r="B4776" s="46" t="str">
        <f ca="1">IF($H4776="","",INDEX([1]NKC!$B$10:$B$5007,$H4776))</f>
        <v/>
      </c>
      <c r="C4776" s="47" t="str">
        <f ca="1">IF($H4776="","",INDEX([1]NKC!$C$10:$C$5007,$H4776))</f>
        <v/>
      </c>
      <c r="D4776" s="48" t="str">
        <f ca="1">IF(IF($H4776="","",INDEX([1]NKC!$D$10:$D$5007,$H4776))=$C$8,IF($H4776="","",INDEX([1]NKC!$E$10:$E$5007,$H4776)),IF($H4776="","",INDEX([1]NKC!$D$10:$D$5007,$H4776)))</f>
        <v/>
      </c>
      <c r="E4776" s="49" t="str">
        <f ca="1">IF(IF($H4776="","",INDEX([1]NKC!$E$10:$E$5007,$H4776))=$C$8,"",IF($H4776="","",INDEX([1]NKC!$F$10:$F$5007,$H4776)))</f>
        <v/>
      </c>
      <c r="F4776" s="55" t="str">
        <f ca="1">IF(IF($H4776="","",INDEX([1]NKC!$D$10:$D$5007,$H4776))=$C$8,"",IF($H4776="","",INDEX([1]NKC!$F$10:$F$5007,$H4776)))</f>
        <v/>
      </c>
      <c r="G4776" s="50">
        <f ca="1">IF(SUM(E4776:F4776)=0,0,$G$11+SUM(E$12:$E4776)-SUM(F$12:$F4776))</f>
        <v>0</v>
      </c>
      <c r="H4776" s="51" t="str">
        <f ca="1">IF(IF(TYPE(MATCH($C$8,OFFSET([1]NKC!$D$10,H4775,0):'[1]NKC'!$D$5007,0)+H4775)=16,"",MATCH($C$8,OFFSET([1]NKC!$D$10,H4775,0):'[1]NKC'!$D$5007,0)+H4775)&lt;IF(TYPE(MATCH($C$8,OFFSET([1]NKC!$E$10,H4775,0):'[1]NKC'!$E$5007,0)+H4775)=16,"",MATCH($C$8,OFFSET([1]NKC!$E$10,H4775,0):'[1]NKC'!$E$5007,0)+H4775),IF(TYPE(MATCH($C$8,OFFSET([1]NKC!$D$10,H4775,0):'[1]NKC'!$D$5007,0)+H4775)=16,"",MATCH($C$8,OFFSET([1]NKC!$D$10,H4775,0):'[1]NKC'!$D$5007,0)+H4775),IF(TYPE(MATCH($C$8,OFFSET([1]NKC!$E$10,H4775,0):'[1]NKC'!$E$5007,0)+H4775)=16,"",MATCH($C$8,OFFSET([1]NKC!$E$10,H4775,0):'[1]NKC'!$E$5007,0)+H4775))</f>
        <v/>
      </c>
    </row>
    <row r="4777" spans="1:8" s="52" customFormat="1" ht="14.25" hidden="1">
      <c r="A4777" s="45" t="str">
        <f ca="1">IF($H4777="","",INDEX([1]NKC!$A$10:$A$5007,$H4777))</f>
        <v/>
      </c>
      <c r="B4777" s="46" t="str">
        <f ca="1">IF($H4777="","",INDEX([1]NKC!$B$10:$B$5007,$H4777))</f>
        <v/>
      </c>
      <c r="C4777" s="47" t="str">
        <f ca="1">IF($H4777="","",INDEX([1]NKC!$C$10:$C$5007,$H4777))</f>
        <v/>
      </c>
      <c r="D4777" s="48" t="str">
        <f ca="1">IF(IF($H4777="","",INDEX([1]NKC!$D$10:$D$5007,$H4777))=$C$8,IF($H4777="","",INDEX([1]NKC!$E$10:$E$5007,$H4777)),IF($H4777="","",INDEX([1]NKC!$D$10:$D$5007,$H4777)))</f>
        <v/>
      </c>
      <c r="E4777" s="49" t="str">
        <f ca="1">IF(IF($H4777="","",INDEX([1]NKC!$E$10:$E$5007,$H4777))=$C$8,"",IF($H4777="","",INDEX([1]NKC!$F$10:$F$5007,$H4777)))</f>
        <v/>
      </c>
      <c r="F4777" s="55" t="str">
        <f ca="1">IF(IF($H4777="","",INDEX([1]NKC!$D$10:$D$5007,$H4777))=$C$8,"",IF($H4777="","",INDEX([1]NKC!$F$10:$F$5007,$H4777)))</f>
        <v/>
      </c>
      <c r="G4777" s="50">
        <f ca="1">IF(SUM(E4777:F4777)=0,0,$G$11+SUM(E$12:$E4777)-SUM(F$12:$F4777))</f>
        <v>0</v>
      </c>
      <c r="H4777" s="51" t="str">
        <f ca="1">IF(IF(TYPE(MATCH($C$8,OFFSET([1]NKC!$D$10,H4776,0):'[1]NKC'!$D$5007,0)+H4776)=16,"",MATCH($C$8,OFFSET([1]NKC!$D$10,H4776,0):'[1]NKC'!$D$5007,0)+H4776)&lt;IF(TYPE(MATCH($C$8,OFFSET([1]NKC!$E$10,H4776,0):'[1]NKC'!$E$5007,0)+H4776)=16,"",MATCH($C$8,OFFSET([1]NKC!$E$10,H4776,0):'[1]NKC'!$E$5007,0)+H4776),IF(TYPE(MATCH($C$8,OFFSET([1]NKC!$D$10,H4776,0):'[1]NKC'!$D$5007,0)+H4776)=16,"",MATCH($C$8,OFFSET([1]NKC!$D$10,H4776,0):'[1]NKC'!$D$5007,0)+H4776),IF(TYPE(MATCH($C$8,OFFSET([1]NKC!$E$10,H4776,0):'[1]NKC'!$E$5007,0)+H4776)=16,"",MATCH($C$8,OFFSET([1]NKC!$E$10,H4776,0):'[1]NKC'!$E$5007,0)+H4776))</f>
        <v/>
      </c>
    </row>
    <row r="4778" spans="1:8" s="52" customFormat="1" ht="14.25" hidden="1">
      <c r="A4778" s="45" t="str">
        <f ca="1">IF($H4778="","",INDEX([1]NKC!$A$10:$A$5007,$H4778))</f>
        <v/>
      </c>
      <c r="B4778" s="46" t="str">
        <f ca="1">IF($H4778="","",INDEX([1]NKC!$B$10:$B$5007,$H4778))</f>
        <v/>
      </c>
      <c r="C4778" s="47" t="str">
        <f ca="1">IF($H4778="","",INDEX([1]NKC!$C$10:$C$5007,$H4778))</f>
        <v/>
      </c>
      <c r="D4778" s="48" t="str">
        <f ca="1">IF(IF($H4778="","",INDEX([1]NKC!$D$10:$D$5007,$H4778))=$C$8,IF($H4778="","",INDEX([1]NKC!$E$10:$E$5007,$H4778)),IF($H4778="","",INDEX([1]NKC!$D$10:$D$5007,$H4778)))</f>
        <v/>
      </c>
      <c r="E4778" s="49" t="str">
        <f ca="1">IF(IF($H4778="","",INDEX([1]NKC!$E$10:$E$5007,$H4778))=$C$8,"",IF($H4778="","",INDEX([1]NKC!$F$10:$F$5007,$H4778)))</f>
        <v/>
      </c>
      <c r="F4778" s="55" t="str">
        <f ca="1">IF(IF($H4778="","",INDEX([1]NKC!$D$10:$D$5007,$H4778))=$C$8,"",IF($H4778="","",INDEX([1]NKC!$F$10:$F$5007,$H4778)))</f>
        <v/>
      </c>
      <c r="G4778" s="50">
        <f ca="1">IF(SUM(E4778:F4778)=0,0,$G$11+SUM(E$12:$E4778)-SUM(F$12:$F4778))</f>
        <v>0</v>
      </c>
      <c r="H4778" s="51" t="str">
        <f ca="1">IF(IF(TYPE(MATCH($C$8,OFFSET([1]NKC!$D$10,H4777,0):'[1]NKC'!$D$5007,0)+H4777)=16,"",MATCH($C$8,OFFSET([1]NKC!$D$10,H4777,0):'[1]NKC'!$D$5007,0)+H4777)&lt;IF(TYPE(MATCH($C$8,OFFSET([1]NKC!$E$10,H4777,0):'[1]NKC'!$E$5007,0)+H4777)=16,"",MATCH($C$8,OFFSET([1]NKC!$E$10,H4777,0):'[1]NKC'!$E$5007,0)+H4777),IF(TYPE(MATCH($C$8,OFFSET([1]NKC!$D$10,H4777,0):'[1]NKC'!$D$5007,0)+H4777)=16,"",MATCH($C$8,OFFSET([1]NKC!$D$10,H4777,0):'[1]NKC'!$D$5007,0)+H4777),IF(TYPE(MATCH($C$8,OFFSET([1]NKC!$E$10,H4777,0):'[1]NKC'!$E$5007,0)+H4777)=16,"",MATCH($C$8,OFFSET([1]NKC!$E$10,H4777,0):'[1]NKC'!$E$5007,0)+H4777))</f>
        <v/>
      </c>
    </row>
    <row r="4779" spans="1:8" s="52" customFormat="1" ht="14.25" hidden="1">
      <c r="A4779" s="45" t="str">
        <f ca="1">IF($H4779="","",INDEX([1]NKC!$A$10:$A$5007,$H4779))</f>
        <v/>
      </c>
      <c r="B4779" s="46" t="str">
        <f ca="1">IF($H4779="","",INDEX([1]NKC!$B$10:$B$5007,$H4779))</f>
        <v/>
      </c>
      <c r="C4779" s="47" t="str">
        <f ca="1">IF($H4779="","",INDEX([1]NKC!$C$10:$C$5007,$H4779))</f>
        <v/>
      </c>
      <c r="D4779" s="48" t="str">
        <f ca="1">IF(IF($H4779="","",INDEX([1]NKC!$D$10:$D$5007,$H4779))=$C$8,IF($H4779="","",INDEX([1]NKC!$E$10:$E$5007,$H4779)),IF($H4779="","",INDEX([1]NKC!$D$10:$D$5007,$H4779)))</f>
        <v/>
      </c>
      <c r="E4779" s="49" t="str">
        <f ca="1">IF(IF($H4779="","",INDEX([1]NKC!$E$10:$E$5007,$H4779))=$C$8,"",IF($H4779="","",INDEX([1]NKC!$F$10:$F$5007,$H4779)))</f>
        <v/>
      </c>
      <c r="F4779" s="55" t="str">
        <f ca="1">IF(IF($H4779="","",INDEX([1]NKC!$D$10:$D$5007,$H4779))=$C$8,"",IF($H4779="","",INDEX([1]NKC!$F$10:$F$5007,$H4779)))</f>
        <v/>
      </c>
      <c r="G4779" s="50">
        <f ca="1">IF(SUM(E4779:F4779)=0,0,$G$11+SUM(E$12:$E4779)-SUM(F$12:$F4779))</f>
        <v>0</v>
      </c>
      <c r="H4779" s="51" t="str">
        <f ca="1">IF(IF(TYPE(MATCH($C$8,OFFSET([1]NKC!$D$10,H4778,0):'[1]NKC'!$D$5007,0)+H4778)=16,"",MATCH($C$8,OFFSET([1]NKC!$D$10,H4778,0):'[1]NKC'!$D$5007,0)+H4778)&lt;IF(TYPE(MATCH($C$8,OFFSET([1]NKC!$E$10,H4778,0):'[1]NKC'!$E$5007,0)+H4778)=16,"",MATCH($C$8,OFFSET([1]NKC!$E$10,H4778,0):'[1]NKC'!$E$5007,0)+H4778),IF(TYPE(MATCH($C$8,OFFSET([1]NKC!$D$10,H4778,0):'[1]NKC'!$D$5007,0)+H4778)=16,"",MATCH($C$8,OFFSET([1]NKC!$D$10,H4778,0):'[1]NKC'!$D$5007,0)+H4778),IF(TYPE(MATCH($C$8,OFFSET([1]NKC!$E$10,H4778,0):'[1]NKC'!$E$5007,0)+H4778)=16,"",MATCH($C$8,OFFSET([1]NKC!$E$10,H4778,0):'[1]NKC'!$E$5007,0)+H4778))</f>
        <v/>
      </c>
    </row>
    <row r="4780" spans="1:8" s="52" customFormat="1" ht="14.25" hidden="1">
      <c r="A4780" s="45" t="str">
        <f ca="1">IF($H4780="","",INDEX([1]NKC!$A$10:$A$5007,$H4780))</f>
        <v/>
      </c>
      <c r="B4780" s="46" t="str">
        <f ca="1">IF($H4780="","",INDEX([1]NKC!$B$10:$B$5007,$H4780))</f>
        <v/>
      </c>
      <c r="C4780" s="47" t="str">
        <f ca="1">IF($H4780="","",INDEX([1]NKC!$C$10:$C$5007,$H4780))</f>
        <v/>
      </c>
      <c r="D4780" s="48" t="str">
        <f ca="1">IF(IF($H4780="","",INDEX([1]NKC!$D$10:$D$5007,$H4780))=$C$8,IF($H4780="","",INDEX([1]NKC!$E$10:$E$5007,$H4780)),IF($H4780="","",INDEX([1]NKC!$D$10:$D$5007,$H4780)))</f>
        <v/>
      </c>
      <c r="E4780" s="49" t="str">
        <f ca="1">IF(IF($H4780="","",INDEX([1]NKC!$E$10:$E$5007,$H4780))=$C$8,"",IF($H4780="","",INDEX([1]NKC!$F$10:$F$5007,$H4780)))</f>
        <v/>
      </c>
      <c r="F4780" s="55" t="str">
        <f ca="1">IF(IF($H4780="","",INDEX([1]NKC!$D$10:$D$5007,$H4780))=$C$8,"",IF($H4780="","",INDEX([1]NKC!$F$10:$F$5007,$H4780)))</f>
        <v/>
      </c>
      <c r="G4780" s="50">
        <f ca="1">IF(SUM(E4780:F4780)=0,0,$G$11+SUM(E$12:$E4780)-SUM(F$12:$F4780))</f>
        <v>0</v>
      </c>
      <c r="H4780" s="51" t="str">
        <f ca="1">IF(IF(TYPE(MATCH($C$8,OFFSET([1]NKC!$D$10,H4779,0):'[1]NKC'!$D$5007,0)+H4779)=16,"",MATCH($C$8,OFFSET([1]NKC!$D$10,H4779,0):'[1]NKC'!$D$5007,0)+H4779)&lt;IF(TYPE(MATCH($C$8,OFFSET([1]NKC!$E$10,H4779,0):'[1]NKC'!$E$5007,0)+H4779)=16,"",MATCH($C$8,OFFSET([1]NKC!$E$10,H4779,0):'[1]NKC'!$E$5007,0)+H4779),IF(TYPE(MATCH($C$8,OFFSET([1]NKC!$D$10,H4779,0):'[1]NKC'!$D$5007,0)+H4779)=16,"",MATCH($C$8,OFFSET([1]NKC!$D$10,H4779,0):'[1]NKC'!$D$5007,0)+H4779),IF(TYPE(MATCH($C$8,OFFSET([1]NKC!$E$10,H4779,0):'[1]NKC'!$E$5007,0)+H4779)=16,"",MATCH($C$8,OFFSET([1]NKC!$E$10,H4779,0):'[1]NKC'!$E$5007,0)+H4779))</f>
        <v/>
      </c>
    </row>
    <row r="4781" spans="1:8" s="52" customFormat="1" ht="14.25" hidden="1">
      <c r="A4781" s="45" t="str">
        <f ca="1">IF($H4781="","",INDEX([1]NKC!$A$10:$A$5007,$H4781))</f>
        <v/>
      </c>
      <c r="B4781" s="46" t="str">
        <f ca="1">IF($H4781="","",INDEX([1]NKC!$B$10:$B$5007,$H4781))</f>
        <v/>
      </c>
      <c r="C4781" s="47" t="str">
        <f ca="1">IF($H4781="","",INDEX([1]NKC!$C$10:$C$5007,$H4781))</f>
        <v/>
      </c>
      <c r="D4781" s="48" t="str">
        <f ca="1">IF(IF($H4781="","",INDEX([1]NKC!$D$10:$D$5007,$H4781))=$C$8,IF($H4781="","",INDEX([1]NKC!$E$10:$E$5007,$H4781)),IF($H4781="","",INDEX([1]NKC!$D$10:$D$5007,$H4781)))</f>
        <v/>
      </c>
      <c r="E4781" s="49" t="str">
        <f ca="1">IF(IF($H4781="","",INDEX([1]NKC!$E$10:$E$5007,$H4781))=$C$8,"",IF($H4781="","",INDEX([1]NKC!$F$10:$F$5007,$H4781)))</f>
        <v/>
      </c>
      <c r="F4781" s="55" t="str">
        <f ca="1">IF(IF($H4781="","",INDEX([1]NKC!$D$10:$D$5007,$H4781))=$C$8,"",IF($H4781="","",INDEX([1]NKC!$F$10:$F$5007,$H4781)))</f>
        <v/>
      </c>
      <c r="G4781" s="50">
        <f ca="1">IF(SUM(E4781:F4781)=0,0,$G$11+SUM(E$12:$E4781)-SUM(F$12:$F4781))</f>
        <v>0</v>
      </c>
      <c r="H4781" s="51" t="str">
        <f ca="1">IF(IF(TYPE(MATCH($C$8,OFFSET([1]NKC!$D$10,H4780,0):'[1]NKC'!$D$5007,0)+H4780)=16,"",MATCH($C$8,OFFSET([1]NKC!$D$10,H4780,0):'[1]NKC'!$D$5007,0)+H4780)&lt;IF(TYPE(MATCH($C$8,OFFSET([1]NKC!$E$10,H4780,0):'[1]NKC'!$E$5007,0)+H4780)=16,"",MATCH($C$8,OFFSET([1]NKC!$E$10,H4780,0):'[1]NKC'!$E$5007,0)+H4780),IF(TYPE(MATCH($C$8,OFFSET([1]NKC!$D$10,H4780,0):'[1]NKC'!$D$5007,0)+H4780)=16,"",MATCH($C$8,OFFSET([1]NKC!$D$10,H4780,0):'[1]NKC'!$D$5007,0)+H4780),IF(TYPE(MATCH($C$8,OFFSET([1]NKC!$E$10,H4780,0):'[1]NKC'!$E$5007,0)+H4780)=16,"",MATCH($C$8,OFFSET([1]NKC!$E$10,H4780,0):'[1]NKC'!$E$5007,0)+H4780))</f>
        <v/>
      </c>
    </row>
    <row r="4782" spans="1:8" s="52" customFormat="1" ht="14.25" hidden="1">
      <c r="A4782" s="45" t="str">
        <f ca="1">IF($H4782="","",INDEX([1]NKC!$A$10:$A$5007,$H4782))</f>
        <v/>
      </c>
      <c r="B4782" s="46" t="str">
        <f ca="1">IF($H4782="","",INDEX([1]NKC!$B$10:$B$5007,$H4782))</f>
        <v/>
      </c>
      <c r="C4782" s="47" t="str">
        <f ca="1">IF($H4782="","",INDEX([1]NKC!$C$10:$C$5007,$H4782))</f>
        <v/>
      </c>
      <c r="D4782" s="48" t="str">
        <f ca="1">IF(IF($H4782="","",INDEX([1]NKC!$D$10:$D$5007,$H4782))=$C$8,IF($H4782="","",INDEX([1]NKC!$E$10:$E$5007,$H4782)),IF($H4782="","",INDEX([1]NKC!$D$10:$D$5007,$H4782)))</f>
        <v/>
      </c>
      <c r="E4782" s="49" t="str">
        <f ca="1">IF(IF($H4782="","",INDEX([1]NKC!$E$10:$E$5007,$H4782))=$C$8,"",IF($H4782="","",INDEX([1]NKC!$F$10:$F$5007,$H4782)))</f>
        <v/>
      </c>
      <c r="F4782" s="55" t="str">
        <f ca="1">IF(IF($H4782="","",INDEX([1]NKC!$D$10:$D$5007,$H4782))=$C$8,"",IF($H4782="","",INDEX([1]NKC!$F$10:$F$5007,$H4782)))</f>
        <v/>
      </c>
      <c r="G4782" s="50">
        <f ca="1">IF(SUM(E4782:F4782)=0,0,$G$11+SUM(E$12:$E4782)-SUM(F$12:$F4782))</f>
        <v>0</v>
      </c>
      <c r="H4782" s="51" t="str">
        <f ca="1">IF(IF(TYPE(MATCH($C$8,OFFSET([1]NKC!$D$10,H4781,0):'[1]NKC'!$D$5007,0)+H4781)=16,"",MATCH($C$8,OFFSET([1]NKC!$D$10,H4781,0):'[1]NKC'!$D$5007,0)+H4781)&lt;IF(TYPE(MATCH($C$8,OFFSET([1]NKC!$E$10,H4781,0):'[1]NKC'!$E$5007,0)+H4781)=16,"",MATCH($C$8,OFFSET([1]NKC!$E$10,H4781,0):'[1]NKC'!$E$5007,0)+H4781),IF(TYPE(MATCH($C$8,OFFSET([1]NKC!$D$10,H4781,0):'[1]NKC'!$D$5007,0)+H4781)=16,"",MATCH($C$8,OFFSET([1]NKC!$D$10,H4781,0):'[1]NKC'!$D$5007,0)+H4781),IF(TYPE(MATCH($C$8,OFFSET([1]NKC!$E$10,H4781,0):'[1]NKC'!$E$5007,0)+H4781)=16,"",MATCH($C$8,OFFSET([1]NKC!$E$10,H4781,0):'[1]NKC'!$E$5007,0)+H4781))</f>
        <v/>
      </c>
    </row>
    <row r="4783" spans="1:8" s="52" customFormat="1" ht="14.25" hidden="1">
      <c r="A4783" s="45" t="str">
        <f ca="1">IF($H4783="","",INDEX([1]NKC!$A$10:$A$5007,$H4783))</f>
        <v/>
      </c>
      <c r="B4783" s="46" t="str">
        <f ca="1">IF($H4783="","",INDEX([1]NKC!$B$10:$B$5007,$H4783))</f>
        <v/>
      </c>
      <c r="C4783" s="47" t="str">
        <f ca="1">IF($H4783="","",INDEX([1]NKC!$C$10:$C$5007,$H4783))</f>
        <v/>
      </c>
      <c r="D4783" s="48" t="str">
        <f ca="1">IF(IF($H4783="","",INDEX([1]NKC!$D$10:$D$5007,$H4783))=$C$8,IF($H4783="","",INDEX([1]NKC!$E$10:$E$5007,$H4783)),IF($H4783="","",INDEX([1]NKC!$D$10:$D$5007,$H4783)))</f>
        <v/>
      </c>
      <c r="E4783" s="49" t="str">
        <f ca="1">IF(IF($H4783="","",INDEX([1]NKC!$E$10:$E$5007,$H4783))=$C$8,"",IF($H4783="","",INDEX([1]NKC!$F$10:$F$5007,$H4783)))</f>
        <v/>
      </c>
      <c r="F4783" s="55" t="str">
        <f ca="1">IF(IF($H4783="","",INDEX([1]NKC!$D$10:$D$5007,$H4783))=$C$8,"",IF($H4783="","",INDEX([1]NKC!$F$10:$F$5007,$H4783)))</f>
        <v/>
      </c>
      <c r="G4783" s="50">
        <f ca="1">IF(SUM(E4783:F4783)=0,0,$G$11+SUM(E$12:$E4783)-SUM(F$12:$F4783))</f>
        <v>0</v>
      </c>
      <c r="H4783" s="51" t="str">
        <f ca="1">IF(IF(TYPE(MATCH($C$8,OFFSET([1]NKC!$D$10,H4782,0):'[1]NKC'!$D$5007,0)+H4782)=16,"",MATCH($C$8,OFFSET([1]NKC!$D$10,H4782,0):'[1]NKC'!$D$5007,0)+H4782)&lt;IF(TYPE(MATCH($C$8,OFFSET([1]NKC!$E$10,H4782,0):'[1]NKC'!$E$5007,0)+H4782)=16,"",MATCH($C$8,OFFSET([1]NKC!$E$10,H4782,0):'[1]NKC'!$E$5007,0)+H4782),IF(TYPE(MATCH($C$8,OFFSET([1]NKC!$D$10,H4782,0):'[1]NKC'!$D$5007,0)+H4782)=16,"",MATCH($C$8,OFFSET([1]NKC!$D$10,H4782,0):'[1]NKC'!$D$5007,0)+H4782),IF(TYPE(MATCH($C$8,OFFSET([1]NKC!$E$10,H4782,0):'[1]NKC'!$E$5007,0)+H4782)=16,"",MATCH($C$8,OFFSET([1]NKC!$E$10,H4782,0):'[1]NKC'!$E$5007,0)+H4782))</f>
        <v/>
      </c>
    </row>
    <row r="4784" spans="1:8" s="52" customFormat="1" ht="14.25" hidden="1">
      <c r="A4784" s="45" t="str">
        <f ca="1">IF($H4784="","",INDEX([1]NKC!$A$10:$A$5007,$H4784))</f>
        <v/>
      </c>
      <c r="B4784" s="46" t="str">
        <f ca="1">IF($H4784="","",INDEX([1]NKC!$B$10:$B$5007,$H4784))</f>
        <v/>
      </c>
      <c r="C4784" s="47" t="str">
        <f ca="1">IF($H4784="","",INDEX([1]NKC!$C$10:$C$5007,$H4784))</f>
        <v/>
      </c>
      <c r="D4784" s="48" t="str">
        <f ca="1">IF(IF($H4784="","",INDEX([1]NKC!$D$10:$D$5007,$H4784))=$C$8,IF($H4784="","",INDEX([1]NKC!$E$10:$E$5007,$H4784)),IF($H4784="","",INDEX([1]NKC!$D$10:$D$5007,$H4784)))</f>
        <v/>
      </c>
      <c r="E4784" s="49" t="str">
        <f ca="1">IF(IF($H4784="","",INDEX([1]NKC!$E$10:$E$5007,$H4784))=$C$8,"",IF($H4784="","",INDEX([1]NKC!$F$10:$F$5007,$H4784)))</f>
        <v/>
      </c>
      <c r="F4784" s="55" t="str">
        <f ca="1">IF(IF($H4784="","",INDEX([1]NKC!$D$10:$D$5007,$H4784))=$C$8,"",IF($H4784="","",INDEX([1]NKC!$F$10:$F$5007,$H4784)))</f>
        <v/>
      </c>
      <c r="G4784" s="50">
        <f ca="1">IF(SUM(E4784:F4784)=0,0,$G$11+SUM(E$12:$E4784)-SUM(F$12:$F4784))</f>
        <v>0</v>
      </c>
      <c r="H4784" s="51" t="str">
        <f ca="1">IF(IF(TYPE(MATCH($C$8,OFFSET([1]NKC!$D$10,H4783,0):'[1]NKC'!$D$5007,0)+H4783)=16,"",MATCH($C$8,OFFSET([1]NKC!$D$10,H4783,0):'[1]NKC'!$D$5007,0)+H4783)&lt;IF(TYPE(MATCH($C$8,OFFSET([1]NKC!$E$10,H4783,0):'[1]NKC'!$E$5007,0)+H4783)=16,"",MATCH($C$8,OFFSET([1]NKC!$E$10,H4783,0):'[1]NKC'!$E$5007,0)+H4783),IF(TYPE(MATCH($C$8,OFFSET([1]NKC!$D$10,H4783,0):'[1]NKC'!$D$5007,0)+H4783)=16,"",MATCH($C$8,OFFSET([1]NKC!$D$10,H4783,0):'[1]NKC'!$D$5007,0)+H4783),IF(TYPE(MATCH($C$8,OFFSET([1]NKC!$E$10,H4783,0):'[1]NKC'!$E$5007,0)+H4783)=16,"",MATCH($C$8,OFFSET([1]NKC!$E$10,H4783,0):'[1]NKC'!$E$5007,0)+H4783))</f>
        <v/>
      </c>
    </row>
    <row r="4785" spans="1:8" s="52" customFormat="1" ht="14.25" hidden="1">
      <c r="A4785" s="45" t="str">
        <f ca="1">IF($H4785="","",INDEX([1]NKC!$A$10:$A$5007,$H4785))</f>
        <v/>
      </c>
      <c r="B4785" s="46" t="str">
        <f ca="1">IF($H4785="","",INDEX([1]NKC!$B$10:$B$5007,$H4785))</f>
        <v/>
      </c>
      <c r="C4785" s="47" t="str">
        <f ca="1">IF($H4785="","",INDEX([1]NKC!$C$10:$C$5007,$H4785))</f>
        <v/>
      </c>
      <c r="D4785" s="48" t="str">
        <f ca="1">IF(IF($H4785="","",INDEX([1]NKC!$D$10:$D$5007,$H4785))=$C$8,IF($H4785="","",INDEX([1]NKC!$E$10:$E$5007,$H4785)),IF($H4785="","",INDEX([1]NKC!$D$10:$D$5007,$H4785)))</f>
        <v/>
      </c>
      <c r="E4785" s="49" t="str">
        <f ca="1">IF(IF($H4785="","",INDEX([1]NKC!$E$10:$E$5007,$H4785))=$C$8,"",IF($H4785="","",INDEX([1]NKC!$F$10:$F$5007,$H4785)))</f>
        <v/>
      </c>
      <c r="F4785" s="55" t="str">
        <f ca="1">IF(IF($H4785="","",INDEX([1]NKC!$D$10:$D$5007,$H4785))=$C$8,"",IF($H4785="","",INDEX([1]NKC!$F$10:$F$5007,$H4785)))</f>
        <v/>
      </c>
      <c r="G4785" s="50">
        <f ca="1">IF(SUM(E4785:F4785)=0,0,$G$11+SUM(E$12:$E4785)-SUM(F$12:$F4785))</f>
        <v>0</v>
      </c>
      <c r="H4785" s="51" t="str">
        <f ca="1">IF(IF(TYPE(MATCH($C$8,OFFSET([1]NKC!$D$10,H4784,0):'[1]NKC'!$D$5007,0)+H4784)=16,"",MATCH($C$8,OFFSET([1]NKC!$D$10,H4784,0):'[1]NKC'!$D$5007,0)+H4784)&lt;IF(TYPE(MATCH($C$8,OFFSET([1]NKC!$E$10,H4784,0):'[1]NKC'!$E$5007,0)+H4784)=16,"",MATCH($C$8,OFFSET([1]NKC!$E$10,H4784,0):'[1]NKC'!$E$5007,0)+H4784),IF(TYPE(MATCH($C$8,OFFSET([1]NKC!$D$10,H4784,0):'[1]NKC'!$D$5007,0)+H4784)=16,"",MATCH($C$8,OFFSET([1]NKC!$D$10,H4784,0):'[1]NKC'!$D$5007,0)+H4784),IF(TYPE(MATCH($C$8,OFFSET([1]NKC!$E$10,H4784,0):'[1]NKC'!$E$5007,0)+H4784)=16,"",MATCH($C$8,OFFSET([1]NKC!$E$10,H4784,0):'[1]NKC'!$E$5007,0)+H4784))</f>
        <v/>
      </c>
    </row>
    <row r="4786" spans="1:8" s="52" customFormat="1" ht="14.25" hidden="1">
      <c r="A4786" s="45" t="str">
        <f ca="1">IF($H4786="","",INDEX([1]NKC!$A$10:$A$5007,$H4786))</f>
        <v/>
      </c>
      <c r="B4786" s="46" t="str">
        <f ca="1">IF($H4786="","",INDEX([1]NKC!$B$10:$B$5007,$H4786))</f>
        <v/>
      </c>
      <c r="C4786" s="47" t="str">
        <f ca="1">IF($H4786="","",INDEX([1]NKC!$C$10:$C$5007,$H4786))</f>
        <v/>
      </c>
      <c r="D4786" s="48" t="str">
        <f ca="1">IF(IF($H4786="","",INDEX([1]NKC!$D$10:$D$5007,$H4786))=$C$8,IF($H4786="","",INDEX([1]NKC!$E$10:$E$5007,$H4786)),IF($H4786="","",INDEX([1]NKC!$D$10:$D$5007,$H4786)))</f>
        <v/>
      </c>
      <c r="E4786" s="49" t="str">
        <f ca="1">IF(IF($H4786="","",INDEX([1]NKC!$E$10:$E$5007,$H4786))=$C$8,"",IF($H4786="","",INDEX([1]NKC!$F$10:$F$5007,$H4786)))</f>
        <v/>
      </c>
      <c r="F4786" s="55" t="str">
        <f ca="1">IF(IF($H4786="","",INDEX([1]NKC!$D$10:$D$5007,$H4786))=$C$8,"",IF($H4786="","",INDEX([1]NKC!$F$10:$F$5007,$H4786)))</f>
        <v/>
      </c>
      <c r="G4786" s="50">
        <f ca="1">IF(SUM(E4786:F4786)=0,0,$G$11+SUM(E$12:$E4786)-SUM(F$12:$F4786))</f>
        <v>0</v>
      </c>
      <c r="H4786" s="51" t="str">
        <f ca="1">IF(IF(TYPE(MATCH($C$8,OFFSET([1]NKC!$D$10,H4785,0):'[1]NKC'!$D$5007,0)+H4785)=16,"",MATCH($C$8,OFFSET([1]NKC!$D$10,H4785,0):'[1]NKC'!$D$5007,0)+H4785)&lt;IF(TYPE(MATCH($C$8,OFFSET([1]NKC!$E$10,H4785,0):'[1]NKC'!$E$5007,0)+H4785)=16,"",MATCH($C$8,OFFSET([1]NKC!$E$10,H4785,0):'[1]NKC'!$E$5007,0)+H4785),IF(TYPE(MATCH($C$8,OFFSET([1]NKC!$D$10,H4785,0):'[1]NKC'!$D$5007,0)+H4785)=16,"",MATCH($C$8,OFFSET([1]NKC!$D$10,H4785,0):'[1]NKC'!$D$5007,0)+H4785),IF(TYPE(MATCH($C$8,OFFSET([1]NKC!$E$10,H4785,0):'[1]NKC'!$E$5007,0)+H4785)=16,"",MATCH($C$8,OFFSET([1]NKC!$E$10,H4785,0):'[1]NKC'!$E$5007,0)+H4785))</f>
        <v/>
      </c>
    </row>
    <row r="4787" spans="1:8" s="52" customFormat="1" ht="14.25" hidden="1">
      <c r="A4787" s="45" t="str">
        <f ca="1">IF($H4787="","",INDEX([1]NKC!$A$10:$A$5007,$H4787))</f>
        <v/>
      </c>
      <c r="B4787" s="46" t="str">
        <f ca="1">IF($H4787="","",INDEX([1]NKC!$B$10:$B$5007,$H4787))</f>
        <v/>
      </c>
      <c r="C4787" s="47" t="str">
        <f ca="1">IF($H4787="","",INDEX([1]NKC!$C$10:$C$5007,$H4787))</f>
        <v/>
      </c>
      <c r="D4787" s="48" t="str">
        <f ca="1">IF(IF($H4787="","",INDEX([1]NKC!$D$10:$D$5007,$H4787))=$C$8,IF($H4787="","",INDEX([1]NKC!$E$10:$E$5007,$H4787)),IF($H4787="","",INDEX([1]NKC!$D$10:$D$5007,$H4787)))</f>
        <v/>
      </c>
      <c r="E4787" s="49" t="str">
        <f ca="1">IF(IF($H4787="","",INDEX([1]NKC!$E$10:$E$5007,$H4787))=$C$8,"",IF($H4787="","",INDEX([1]NKC!$F$10:$F$5007,$H4787)))</f>
        <v/>
      </c>
      <c r="F4787" s="55" t="str">
        <f ca="1">IF(IF($H4787="","",INDEX([1]NKC!$D$10:$D$5007,$H4787))=$C$8,"",IF($H4787="","",INDEX([1]NKC!$F$10:$F$5007,$H4787)))</f>
        <v/>
      </c>
      <c r="G4787" s="50">
        <f ca="1">IF(SUM(E4787:F4787)=0,0,$G$11+SUM(E$12:$E4787)-SUM(F$12:$F4787))</f>
        <v>0</v>
      </c>
      <c r="H4787" s="51" t="str">
        <f ca="1">IF(IF(TYPE(MATCH($C$8,OFFSET([1]NKC!$D$10,H4786,0):'[1]NKC'!$D$5007,0)+H4786)=16,"",MATCH($C$8,OFFSET([1]NKC!$D$10,H4786,0):'[1]NKC'!$D$5007,0)+H4786)&lt;IF(TYPE(MATCH($C$8,OFFSET([1]NKC!$E$10,H4786,0):'[1]NKC'!$E$5007,0)+H4786)=16,"",MATCH($C$8,OFFSET([1]NKC!$E$10,H4786,0):'[1]NKC'!$E$5007,0)+H4786),IF(TYPE(MATCH($C$8,OFFSET([1]NKC!$D$10,H4786,0):'[1]NKC'!$D$5007,0)+H4786)=16,"",MATCH($C$8,OFFSET([1]NKC!$D$10,H4786,0):'[1]NKC'!$D$5007,0)+H4786),IF(TYPE(MATCH($C$8,OFFSET([1]NKC!$E$10,H4786,0):'[1]NKC'!$E$5007,0)+H4786)=16,"",MATCH($C$8,OFFSET([1]NKC!$E$10,H4786,0):'[1]NKC'!$E$5007,0)+H4786))</f>
        <v/>
      </c>
    </row>
    <row r="4788" spans="1:8" s="52" customFormat="1" ht="14.25" hidden="1">
      <c r="A4788" s="45" t="str">
        <f ca="1">IF($H4788="","",INDEX([1]NKC!$A$10:$A$5007,$H4788))</f>
        <v/>
      </c>
      <c r="B4788" s="46" t="str">
        <f ca="1">IF($H4788="","",INDEX([1]NKC!$B$10:$B$5007,$H4788))</f>
        <v/>
      </c>
      <c r="C4788" s="47" t="str">
        <f ca="1">IF($H4788="","",INDEX([1]NKC!$C$10:$C$5007,$H4788))</f>
        <v/>
      </c>
      <c r="D4788" s="48" t="str">
        <f ca="1">IF(IF($H4788="","",INDEX([1]NKC!$D$10:$D$5007,$H4788))=$C$8,IF($H4788="","",INDEX([1]NKC!$E$10:$E$5007,$H4788)),IF($H4788="","",INDEX([1]NKC!$D$10:$D$5007,$H4788)))</f>
        <v/>
      </c>
      <c r="E4788" s="49" t="str">
        <f ca="1">IF(IF($H4788="","",INDEX([1]NKC!$E$10:$E$5007,$H4788))=$C$8,"",IF($H4788="","",INDEX([1]NKC!$F$10:$F$5007,$H4788)))</f>
        <v/>
      </c>
      <c r="F4788" s="55" t="str">
        <f ca="1">IF(IF($H4788="","",INDEX([1]NKC!$D$10:$D$5007,$H4788))=$C$8,"",IF($H4788="","",INDEX([1]NKC!$F$10:$F$5007,$H4788)))</f>
        <v/>
      </c>
      <c r="G4788" s="50">
        <f ca="1">IF(SUM(E4788:F4788)=0,0,$G$11+SUM(E$12:$E4788)-SUM(F$12:$F4788))</f>
        <v>0</v>
      </c>
      <c r="H4788" s="51" t="str">
        <f ca="1">IF(IF(TYPE(MATCH($C$8,OFFSET([1]NKC!$D$10,H4787,0):'[1]NKC'!$D$5007,0)+H4787)=16,"",MATCH($C$8,OFFSET([1]NKC!$D$10,H4787,0):'[1]NKC'!$D$5007,0)+H4787)&lt;IF(TYPE(MATCH($C$8,OFFSET([1]NKC!$E$10,H4787,0):'[1]NKC'!$E$5007,0)+H4787)=16,"",MATCH($C$8,OFFSET([1]NKC!$E$10,H4787,0):'[1]NKC'!$E$5007,0)+H4787),IF(TYPE(MATCH($C$8,OFFSET([1]NKC!$D$10,H4787,0):'[1]NKC'!$D$5007,0)+H4787)=16,"",MATCH($C$8,OFFSET([1]NKC!$D$10,H4787,0):'[1]NKC'!$D$5007,0)+H4787),IF(TYPE(MATCH($C$8,OFFSET([1]NKC!$E$10,H4787,0):'[1]NKC'!$E$5007,0)+H4787)=16,"",MATCH($C$8,OFFSET([1]NKC!$E$10,H4787,0):'[1]NKC'!$E$5007,0)+H4787))</f>
        <v/>
      </c>
    </row>
    <row r="4789" spans="1:8" s="52" customFormat="1" ht="14.25" hidden="1">
      <c r="A4789" s="45" t="str">
        <f ca="1">IF($H4789="","",INDEX([1]NKC!$A$10:$A$5007,$H4789))</f>
        <v/>
      </c>
      <c r="B4789" s="46" t="str">
        <f ca="1">IF($H4789="","",INDEX([1]NKC!$B$10:$B$5007,$H4789))</f>
        <v/>
      </c>
      <c r="C4789" s="47" t="str">
        <f ca="1">IF($H4789="","",INDEX([1]NKC!$C$10:$C$5007,$H4789))</f>
        <v/>
      </c>
      <c r="D4789" s="48" t="str">
        <f ca="1">IF(IF($H4789="","",INDEX([1]NKC!$D$10:$D$5007,$H4789))=$C$8,IF($H4789="","",INDEX([1]NKC!$E$10:$E$5007,$H4789)),IF($H4789="","",INDEX([1]NKC!$D$10:$D$5007,$H4789)))</f>
        <v/>
      </c>
      <c r="E4789" s="49" t="str">
        <f ca="1">IF(IF($H4789="","",INDEX([1]NKC!$E$10:$E$5007,$H4789))=$C$8,"",IF($H4789="","",INDEX([1]NKC!$F$10:$F$5007,$H4789)))</f>
        <v/>
      </c>
      <c r="F4789" s="55" t="str">
        <f ca="1">IF(IF($H4789="","",INDEX([1]NKC!$D$10:$D$5007,$H4789))=$C$8,"",IF($H4789="","",INDEX([1]NKC!$F$10:$F$5007,$H4789)))</f>
        <v/>
      </c>
      <c r="G4789" s="50">
        <f ca="1">IF(SUM(E4789:F4789)=0,0,$G$11+SUM(E$12:$E4789)-SUM(F$12:$F4789))</f>
        <v>0</v>
      </c>
      <c r="H4789" s="51" t="str">
        <f ca="1">IF(IF(TYPE(MATCH($C$8,OFFSET([1]NKC!$D$10,H4788,0):'[1]NKC'!$D$5007,0)+H4788)=16,"",MATCH($C$8,OFFSET([1]NKC!$D$10,H4788,0):'[1]NKC'!$D$5007,0)+H4788)&lt;IF(TYPE(MATCH($C$8,OFFSET([1]NKC!$E$10,H4788,0):'[1]NKC'!$E$5007,0)+H4788)=16,"",MATCH($C$8,OFFSET([1]NKC!$E$10,H4788,0):'[1]NKC'!$E$5007,0)+H4788),IF(TYPE(MATCH($C$8,OFFSET([1]NKC!$D$10,H4788,0):'[1]NKC'!$D$5007,0)+H4788)=16,"",MATCH($C$8,OFFSET([1]NKC!$D$10,H4788,0):'[1]NKC'!$D$5007,0)+H4788),IF(TYPE(MATCH($C$8,OFFSET([1]NKC!$E$10,H4788,0):'[1]NKC'!$E$5007,0)+H4788)=16,"",MATCH($C$8,OFFSET([1]NKC!$E$10,H4788,0):'[1]NKC'!$E$5007,0)+H4788))</f>
        <v/>
      </c>
    </row>
    <row r="4790" spans="1:8" s="52" customFormat="1" ht="14.25" hidden="1">
      <c r="A4790" s="45" t="str">
        <f ca="1">IF($H4790="","",INDEX([1]NKC!$A$10:$A$5007,$H4790))</f>
        <v/>
      </c>
      <c r="B4790" s="46" t="str">
        <f ca="1">IF($H4790="","",INDEX([1]NKC!$B$10:$B$5007,$H4790))</f>
        <v/>
      </c>
      <c r="C4790" s="47" t="str">
        <f ca="1">IF($H4790="","",INDEX([1]NKC!$C$10:$C$5007,$H4790))</f>
        <v/>
      </c>
      <c r="D4790" s="48" t="str">
        <f ca="1">IF(IF($H4790="","",INDEX([1]NKC!$D$10:$D$5007,$H4790))=$C$8,IF($H4790="","",INDEX([1]NKC!$E$10:$E$5007,$H4790)),IF($H4790="","",INDEX([1]NKC!$D$10:$D$5007,$H4790)))</f>
        <v/>
      </c>
      <c r="E4790" s="49" t="str">
        <f ca="1">IF(IF($H4790="","",INDEX([1]NKC!$E$10:$E$5007,$H4790))=$C$8,"",IF($H4790="","",INDEX([1]NKC!$F$10:$F$5007,$H4790)))</f>
        <v/>
      </c>
      <c r="F4790" s="55" t="str">
        <f ca="1">IF(IF($H4790="","",INDEX([1]NKC!$D$10:$D$5007,$H4790))=$C$8,"",IF($H4790="","",INDEX([1]NKC!$F$10:$F$5007,$H4790)))</f>
        <v/>
      </c>
      <c r="G4790" s="50">
        <f ca="1">IF(SUM(E4790:F4790)=0,0,$G$11+SUM(E$12:$E4790)-SUM(F$12:$F4790))</f>
        <v>0</v>
      </c>
      <c r="H4790" s="51" t="str">
        <f ca="1">IF(IF(TYPE(MATCH($C$8,OFFSET([1]NKC!$D$10,H4789,0):'[1]NKC'!$D$5007,0)+H4789)=16,"",MATCH($C$8,OFFSET([1]NKC!$D$10,H4789,0):'[1]NKC'!$D$5007,0)+H4789)&lt;IF(TYPE(MATCH($C$8,OFFSET([1]NKC!$E$10,H4789,0):'[1]NKC'!$E$5007,0)+H4789)=16,"",MATCH($C$8,OFFSET([1]NKC!$E$10,H4789,0):'[1]NKC'!$E$5007,0)+H4789),IF(TYPE(MATCH($C$8,OFFSET([1]NKC!$D$10,H4789,0):'[1]NKC'!$D$5007,0)+H4789)=16,"",MATCH($C$8,OFFSET([1]NKC!$D$10,H4789,0):'[1]NKC'!$D$5007,0)+H4789),IF(TYPE(MATCH($C$8,OFFSET([1]NKC!$E$10,H4789,0):'[1]NKC'!$E$5007,0)+H4789)=16,"",MATCH($C$8,OFFSET([1]NKC!$E$10,H4789,0):'[1]NKC'!$E$5007,0)+H4789))</f>
        <v/>
      </c>
    </row>
    <row r="4791" spans="1:8" s="52" customFormat="1" ht="14.25" hidden="1">
      <c r="A4791" s="45" t="str">
        <f ca="1">IF($H4791="","",INDEX([1]NKC!$A$10:$A$5007,$H4791))</f>
        <v/>
      </c>
      <c r="B4791" s="46" t="str">
        <f ca="1">IF($H4791="","",INDEX([1]NKC!$B$10:$B$5007,$H4791))</f>
        <v/>
      </c>
      <c r="C4791" s="47" t="str">
        <f ca="1">IF($H4791="","",INDEX([1]NKC!$C$10:$C$5007,$H4791))</f>
        <v/>
      </c>
      <c r="D4791" s="48" t="str">
        <f ca="1">IF(IF($H4791="","",INDEX([1]NKC!$D$10:$D$5007,$H4791))=$C$8,IF($H4791="","",INDEX([1]NKC!$E$10:$E$5007,$H4791)),IF($H4791="","",INDEX([1]NKC!$D$10:$D$5007,$H4791)))</f>
        <v/>
      </c>
      <c r="E4791" s="49" t="str">
        <f ca="1">IF(IF($H4791="","",INDEX([1]NKC!$E$10:$E$5007,$H4791))=$C$8,"",IF($H4791="","",INDEX([1]NKC!$F$10:$F$5007,$H4791)))</f>
        <v/>
      </c>
      <c r="F4791" s="55" t="str">
        <f ca="1">IF(IF($H4791="","",INDEX([1]NKC!$D$10:$D$5007,$H4791))=$C$8,"",IF($H4791="","",INDEX([1]NKC!$F$10:$F$5007,$H4791)))</f>
        <v/>
      </c>
      <c r="G4791" s="50">
        <f ca="1">IF(SUM(E4791:F4791)=0,0,$G$11+SUM(E$12:$E4791)-SUM(F$12:$F4791))</f>
        <v>0</v>
      </c>
      <c r="H4791" s="51" t="str">
        <f ca="1">IF(IF(TYPE(MATCH($C$8,OFFSET([1]NKC!$D$10,H4790,0):'[1]NKC'!$D$5007,0)+H4790)=16,"",MATCH($C$8,OFFSET([1]NKC!$D$10,H4790,0):'[1]NKC'!$D$5007,0)+H4790)&lt;IF(TYPE(MATCH($C$8,OFFSET([1]NKC!$E$10,H4790,0):'[1]NKC'!$E$5007,0)+H4790)=16,"",MATCH($C$8,OFFSET([1]NKC!$E$10,H4790,0):'[1]NKC'!$E$5007,0)+H4790),IF(TYPE(MATCH($C$8,OFFSET([1]NKC!$D$10,H4790,0):'[1]NKC'!$D$5007,0)+H4790)=16,"",MATCH($C$8,OFFSET([1]NKC!$D$10,H4790,0):'[1]NKC'!$D$5007,0)+H4790),IF(TYPE(MATCH($C$8,OFFSET([1]NKC!$E$10,H4790,0):'[1]NKC'!$E$5007,0)+H4790)=16,"",MATCH($C$8,OFFSET([1]NKC!$E$10,H4790,0):'[1]NKC'!$E$5007,0)+H4790))</f>
        <v/>
      </c>
    </row>
    <row r="4792" spans="1:8" s="52" customFormat="1" ht="14.25" hidden="1">
      <c r="A4792" s="45" t="str">
        <f ca="1">IF($H4792="","",INDEX([1]NKC!$A$10:$A$5007,$H4792))</f>
        <v/>
      </c>
      <c r="B4792" s="46" t="str">
        <f ca="1">IF($H4792="","",INDEX([1]NKC!$B$10:$B$5007,$H4792))</f>
        <v/>
      </c>
      <c r="C4792" s="47" t="str">
        <f ca="1">IF($H4792="","",INDEX([1]NKC!$C$10:$C$5007,$H4792))</f>
        <v/>
      </c>
      <c r="D4792" s="48" t="str">
        <f ca="1">IF(IF($H4792="","",INDEX([1]NKC!$D$10:$D$5007,$H4792))=$C$8,IF($H4792="","",INDEX([1]NKC!$E$10:$E$5007,$H4792)),IF($H4792="","",INDEX([1]NKC!$D$10:$D$5007,$H4792)))</f>
        <v/>
      </c>
      <c r="E4792" s="49" t="str">
        <f ca="1">IF(IF($H4792="","",INDEX([1]NKC!$E$10:$E$5007,$H4792))=$C$8,"",IF($H4792="","",INDEX([1]NKC!$F$10:$F$5007,$H4792)))</f>
        <v/>
      </c>
      <c r="F4792" s="55" t="str">
        <f ca="1">IF(IF($H4792="","",INDEX([1]NKC!$D$10:$D$5007,$H4792))=$C$8,"",IF($H4792="","",INDEX([1]NKC!$F$10:$F$5007,$H4792)))</f>
        <v/>
      </c>
      <c r="G4792" s="50">
        <f ca="1">IF(SUM(E4792:F4792)=0,0,$G$11+SUM(E$12:$E4792)-SUM(F$12:$F4792))</f>
        <v>0</v>
      </c>
      <c r="H4792" s="51" t="str">
        <f ca="1">IF(IF(TYPE(MATCH($C$8,OFFSET([1]NKC!$D$10,H4791,0):'[1]NKC'!$D$5007,0)+H4791)=16,"",MATCH($C$8,OFFSET([1]NKC!$D$10,H4791,0):'[1]NKC'!$D$5007,0)+H4791)&lt;IF(TYPE(MATCH($C$8,OFFSET([1]NKC!$E$10,H4791,0):'[1]NKC'!$E$5007,0)+H4791)=16,"",MATCH($C$8,OFFSET([1]NKC!$E$10,H4791,0):'[1]NKC'!$E$5007,0)+H4791),IF(TYPE(MATCH($C$8,OFFSET([1]NKC!$D$10,H4791,0):'[1]NKC'!$D$5007,0)+H4791)=16,"",MATCH($C$8,OFFSET([1]NKC!$D$10,H4791,0):'[1]NKC'!$D$5007,0)+H4791),IF(TYPE(MATCH($C$8,OFFSET([1]NKC!$E$10,H4791,0):'[1]NKC'!$E$5007,0)+H4791)=16,"",MATCH($C$8,OFFSET([1]NKC!$E$10,H4791,0):'[1]NKC'!$E$5007,0)+H4791))</f>
        <v/>
      </c>
    </row>
    <row r="4793" spans="1:8" s="52" customFormat="1" ht="14.25" hidden="1">
      <c r="A4793" s="45" t="str">
        <f ca="1">IF($H4793="","",INDEX([1]NKC!$A$10:$A$5007,$H4793))</f>
        <v/>
      </c>
      <c r="B4793" s="46" t="str">
        <f ca="1">IF($H4793="","",INDEX([1]NKC!$B$10:$B$5007,$H4793))</f>
        <v/>
      </c>
      <c r="C4793" s="47" t="str">
        <f ca="1">IF($H4793="","",INDEX([1]NKC!$C$10:$C$5007,$H4793))</f>
        <v/>
      </c>
      <c r="D4793" s="48" t="str">
        <f ca="1">IF(IF($H4793="","",INDEX([1]NKC!$D$10:$D$5007,$H4793))=$C$8,IF($H4793="","",INDEX([1]NKC!$E$10:$E$5007,$H4793)),IF($H4793="","",INDEX([1]NKC!$D$10:$D$5007,$H4793)))</f>
        <v/>
      </c>
      <c r="E4793" s="49" t="str">
        <f ca="1">IF(IF($H4793="","",INDEX([1]NKC!$E$10:$E$5007,$H4793))=$C$8,"",IF($H4793="","",INDEX([1]NKC!$F$10:$F$5007,$H4793)))</f>
        <v/>
      </c>
      <c r="F4793" s="55" t="str">
        <f ca="1">IF(IF($H4793="","",INDEX([1]NKC!$D$10:$D$5007,$H4793))=$C$8,"",IF($H4793="","",INDEX([1]NKC!$F$10:$F$5007,$H4793)))</f>
        <v/>
      </c>
      <c r="G4793" s="50">
        <f ca="1">IF(SUM(E4793:F4793)=0,0,$G$11+SUM(E$12:$E4793)-SUM(F$12:$F4793))</f>
        <v>0</v>
      </c>
      <c r="H4793" s="51" t="str">
        <f ca="1">IF(IF(TYPE(MATCH($C$8,OFFSET([1]NKC!$D$10,H4792,0):'[1]NKC'!$D$5007,0)+H4792)=16,"",MATCH($C$8,OFFSET([1]NKC!$D$10,H4792,0):'[1]NKC'!$D$5007,0)+H4792)&lt;IF(TYPE(MATCH($C$8,OFFSET([1]NKC!$E$10,H4792,0):'[1]NKC'!$E$5007,0)+H4792)=16,"",MATCH($C$8,OFFSET([1]NKC!$E$10,H4792,0):'[1]NKC'!$E$5007,0)+H4792),IF(TYPE(MATCH($C$8,OFFSET([1]NKC!$D$10,H4792,0):'[1]NKC'!$D$5007,0)+H4792)=16,"",MATCH($C$8,OFFSET([1]NKC!$D$10,H4792,0):'[1]NKC'!$D$5007,0)+H4792),IF(TYPE(MATCH($C$8,OFFSET([1]NKC!$E$10,H4792,0):'[1]NKC'!$E$5007,0)+H4792)=16,"",MATCH($C$8,OFFSET([1]NKC!$E$10,H4792,0):'[1]NKC'!$E$5007,0)+H4792))</f>
        <v/>
      </c>
    </row>
    <row r="4794" spans="1:8" s="52" customFormat="1" ht="14.25" hidden="1">
      <c r="A4794" s="45" t="str">
        <f ca="1">IF($H4794="","",INDEX([1]NKC!$A$10:$A$5007,$H4794))</f>
        <v/>
      </c>
      <c r="B4794" s="46" t="str">
        <f ca="1">IF($H4794="","",INDEX([1]NKC!$B$10:$B$5007,$H4794))</f>
        <v/>
      </c>
      <c r="C4794" s="47" t="str">
        <f ca="1">IF($H4794="","",INDEX([1]NKC!$C$10:$C$5007,$H4794))</f>
        <v/>
      </c>
      <c r="D4794" s="48" t="str">
        <f ca="1">IF(IF($H4794="","",INDEX([1]NKC!$D$10:$D$5007,$H4794))=$C$8,IF($H4794="","",INDEX([1]NKC!$E$10:$E$5007,$H4794)),IF($H4794="","",INDEX([1]NKC!$D$10:$D$5007,$H4794)))</f>
        <v/>
      </c>
      <c r="E4794" s="49" t="str">
        <f ca="1">IF(IF($H4794="","",INDEX([1]NKC!$E$10:$E$5007,$H4794))=$C$8,"",IF($H4794="","",INDEX([1]NKC!$F$10:$F$5007,$H4794)))</f>
        <v/>
      </c>
      <c r="F4794" s="55" t="str">
        <f ca="1">IF(IF($H4794="","",INDEX([1]NKC!$D$10:$D$5007,$H4794))=$C$8,"",IF($H4794="","",INDEX([1]NKC!$F$10:$F$5007,$H4794)))</f>
        <v/>
      </c>
      <c r="G4794" s="50">
        <f ca="1">IF(SUM(E4794:F4794)=0,0,$G$11+SUM(E$12:$E4794)-SUM(F$12:$F4794))</f>
        <v>0</v>
      </c>
      <c r="H4794" s="51" t="str">
        <f ca="1">IF(IF(TYPE(MATCH($C$8,OFFSET([1]NKC!$D$10,H4793,0):'[1]NKC'!$D$5007,0)+H4793)=16,"",MATCH($C$8,OFFSET([1]NKC!$D$10,H4793,0):'[1]NKC'!$D$5007,0)+H4793)&lt;IF(TYPE(MATCH($C$8,OFFSET([1]NKC!$E$10,H4793,0):'[1]NKC'!$E$5007,0)+H4793)=16,"",MATCH($C$8,OFFSET([1]NKC!$E$10,H4793,0):'[1]NKC'!$E$5007,0)+H4793),IF(TYPE(MATCH($C$8,OFFSET([1]NKC!$D$10,H4793,0):'[1]NKC'!$D$5007,0)+H4793)=16,"",MATCH($C$8,OFFSET([1]NKC!$D$10,H4793,0):'[1]NKC'!$D$5007,0)+H4793),IF(TYPE(MATCH($C$8,OFFSET([1]NKC!$E$10,H4793,0):'[1]NKC'!$E$5007,0)+H4793)=16,"",MATCH($C$8,OFFSET([1]NKC!$E$10,H4793,0):'[1]NKC'!$E$5007,0)+H4793))</f>
        <v/>
      </c>
    </row>
    <row r="4795" spans="1:8" s="52" customFormat="1" ht="14.25" hidden="1">
      <c r="A4795" s="45" t="str">
        <f ca="1">IF($H4795="","",INDEX([1]NKC!$A$10:$A$5007,$H4795))</f>
        <v/>
      </c>
      <c r="B4795" s="46" t="str">
        <f ca="1">IF($H4795="","",INDEX([1]NKC!$B$10:$B$5007,$H4795))</f>
        <v/>
      </c>
      <c r="C4795" s="47" t="str">
        <f ca="1">IF($H4795="","",INDEX([1]NKC!$C$10:$C$5007,$H4795))</f>
        <v/>
      </c>
      <c r="D4795" s="48" t="str">
        <f ca="1">IF(IF($H4795="","",INDEX([1]NKC!$D$10:$D$5007,$H4795))=$C$8,IF($H4795="","",INDEX([1]NKC!$E$10:$E$5007,$H4795)),IF($H4795="","",INDEX([1]NKC!$D$10:$D$5007,$H4795)))</f>
        <v/>
      </c>
      <c r="E4795" s="49" t="str">
        <f ca="1">IF(IF($H4795="","",INDEX([1]NKC!$E$10:$E$5007,$H4795))=$C$8,"",IF($H4795="","",INDEX([1]NKC!$F$10:$F$5007,$H4795)))</f>
        <v/>
      </c>
      <c r="F4795" s="55" t="str">
        <f ca="1">IF(IF($H4795="","",INDEX([1]NKC!$D$10:$D$5007,$H4795))=$C$8,"",IF($H4795="","",INDEX([1]NKC!$F$10:$F$5007,$H4795)))</f>
        <v/>
      </c>
      <c r="G4795" s="50">
        <f ca="1">IF(SUM(E4795:F4795)=0,0,$G$11+SUM(E$12:$E4795)-SUM(F$12:$F4795))</f>
        <v>0</v>
      </c>
      <c r="H4795" s="51" t="str">
        <f ca="1">IF(IF(TYPE(MATCH($C$8,OFFSET([1]NKC!$D$10,H4794,0):'[1]NKC'!$D$5007,0)+H4794)=16,"",MATCH($C$8,OFFSET([1]NKC!$D$10,H4794,0):'[1]NKC'!$D$5007,0)+H4794)&lt;IF(TYPE(MATCH($C$8,OFFSET([1]NKC!$E$10,H4794,0):'[1]NKC'!$E$5007,0)+H4794)=16,"",MATCH($C$8,OFFSET([1]NKC!$E$10,H4794,0):'[1]NKC'!$E$5007,0)+H4794),IF(TYPE(MATCH($C$8,OFFSET([1]NKC!$D$10,H4794,0):'[1]NKC'!$D$5007,0)+H4794)=16,"",MATCH($C$8,OFFSET([1]NKC!$D$10,H4794,0):'[1]NKC'!$D$5007,0)+H4794),IF(TYPE(MATCH($C$8,OFFSET([1]NKC!$E$10,H4794,0):'[1]NKC'!$E$5007,0)+H4794)=16,"",MATCH($C$8,OFFSET([1]NKC!$E$10,H4794,0):'[1]NKC'!$E$5007,0)+H4794))</f>
        <v/>
      </c>
    </row>
    <row r="4796" spans="1:8" s="52" customFormat="1" ht="14.25" hidden="1">
      <c r="A4796" s="45" t="str">
        <f ca="1">IF($H4796="","",INDEX([1]NKC!$A$10:$A$5007,$H4796))</f>
        <v/>
      </c>
      <c r="B4796" s="46" t="str">
        <f ca="1">IF($H4796="","",INDEX([1]NKC!$B$10:$B$5007,$H4796))</f>
        <v/>
      </c>
      <c r="C4796" s="47" t="str">
        <f ca="1">IF($H4796="","",INDEX([1]NKC!$C$10:$C$5007,$H4796))</f>
        <v/>
      </c>
      <c r="D4796" s="48" t="str">
        <f ca="1">IF(IF($H4796="","",INDEX([1]NKC!$D$10:$D$5007,$H4796))=$C$8,IF($H4796="","",INDEX([1]NKC!$E$10:$E$5007,$H4796)),IF($H4796="","",INDEX([1]NKC!$D$10:$D$5007,$H4796)))</f>
        <v/>
      </c>
      <c r="E4796" s="49" t="str">
        <f ca="1">IF(IF($H4796="","",INDEX([1]NKC!$E$10:$E$5007,$H4796))=$C$8,"",IF($H4796="","",INDEX([1]NKC!$F$10:$F$5007,$H4796)))</f>
        <v/>
      </c>
      <c r="F4796" s="55" t="str">
        <f ca="1">IF(IF($H4796="","",INDEX([1]NKC!$D$10:$D$5007,$H4796))=$C$8,"",IF($H4796="","",INDEX([1]NKC!$F$10:$F$5007,$H4796)))</f>
        <v/>
      </c>
      <c r="G4796" s="50">
        <f ca="1">IF(SUM(E4796:F4796)=0,0,$G$11+SUM(E$12:$E4796)-SUM(F$12:$F4796))</f>
        <v>0</v>
      </c>
      <c r="H4796" s="51" t="str">
        <f ca="1">IF(IF(TYPE(MATCH($C$8,OFFSET([1]NKC!$D$10,H4795,0):'[1]NKC'!$D$5007,0)+H4795)=16,"",MATCH($C$8,OFFSET([1]NKC!$D$10,H4795,0):'[1]NKC'!$D$5007,0)+H4795)&lt;IF(TYPE(MATCH($C$8,OFFSET([1]NKC!$E$10,H4795,0):'[1]NKC'!$E$5007,0)+H4795)=16,"",MATCH($C$8,OFFSET([1]NKC!$E$10,H4795,0):'[1]NKC'!$E$5007,0)+H4795),IF(TYPE(MATCH($C$8,OFFSET([1]NKC!$D$10,H4795,0):'[1]NKC'!$D$5007,0)+H4795)=16,"",MATCH($C$8,OFFSET([1]NKC!$D$10,H4795,0):'[1]NKC'!$D$5007,0)+H4795),IF(TYPE(MATCH($C$8,OFFSET([1]NKC!$E$10,H4795,0):'[1]NKC'!$E$5007,0)+H4795)=16,"",MATCH($C$8,OFFSET([1]NKC!$E$10,H4795,0):'[1]NKC'!$E$5007,0)+H4795))</f>
        <v/>
      </c>
    </row>
    <row r="4797" spans="1:8" s="52" customFormat="1" ht="14.25" hidden="1">
      <c r="A4797" s="45" t="str">
        <f ca="1">IF($H4797="","",INDEX([1]NKC!$A$10:$A$5007,$H4797))</f>
        <v/>
      </c>
      <c r="B4797" s="46" t="str">
        <f ca="1">IF($H4797="","",INDEX([1]NKC!$B$10:$B$5007,$H4797))</f>
        <v/>
      </c>
      <c r="C4797" s="47" t="str">
        <f ca="1">IF($H4797="","",INDEX([1]NKC!$C$10:$C$5007,$H4797))</f>
        <v/>
      </c>
      <c r="D4797" s="48" t="str">
        <f ca="1">IF(IF($H4797="","",INDEX([1]NKC!$D$10:$D$5007,$H4797))=$C$8,IF($H4797="","",INDEX([1]NKC!$E$10:$E$5007,$H4797)),IF($H4797="","",INDEX([1]NKC!$D$10:$D$5007,$H4797)))</f>
        <v/>
      </c>
      <c r="E4797" s="49" t="str">
        <f ca="1">IF(IF($H4797="","",INDEX([1]NKC!$E$10:$E$5007,$H4797))=$C$8,"",IF($H4797="","",INDEX([1]NKC!$F$10:$F$5007,$H4797)))</f>
        <v/>
      </c>
      <c r="F4797" s="55" t="str">
        <f ca="1">IF(IF($H4797="","",INDEX([1]NKC!$D$10:$D$5007,$H4797))=$C$8,"",IF($H4797="","",INDEX([1]NKC!$F$10:$F$5007,$H4797)))</f>
        <v/>
      </c>
      <c r="G4797" s="50">
        <f ca="1">IF(SUM(E4797:F4797)=0,0,$G$11+SUM(E$12:$E4797)-SUM(F$12:$F4797))</f>
        <v>0</v>
      </c>
      <c r="H4797" s="51" t="str">
        <f ca="1">IF(IF(TYPE(MATCH($C$8,OFFSET([1]NKC!$D$10,H4796,0):'[1]NKC'!$D$5007,0)+H4796)=16,"",MATCH($C$8,OFFSET([1]NKC!$D$10,H4796,0):'[1]NKC'!$D$5007,0)+H4796)&lt;IF(TYPE(MATCH($C$8,OFFSET([1]NKC!$E$10,H4796,0):'[1]NKC'!$E$5007,0)+H4796)=16,"",MATCH($C$8,OFFSET([1]NKC!$E$10,H4796,0):'[1]NKC'!$E$5007,0)+H4796),IF(TYPE(MATCH($C$8,OFFSET([1]NKC!$D$10,H4796,0):'[1]NKC'!$D$5007,0)+H4796)=16,"",MATCH($C$8,OFFSET([1]NKC!$D$10,H4796,0):'[1]NKC'!$D$5007,0)+H4796),IF(TYPE(MATCH($C$8,OFFSET([1]NKC!$E$10,H4796,0):'[1]NKC'!$E$5007,0)+H4796)=16,"",MATCH($C$8,OFFSET([1]NKC!$E$10,H4796,0):'[1]NKC'!$E$5007,0)+H4796))</f>
        <v/>
      </c>
    </row>
    <row r="4798" spans="1:8" s="52" customFormat="1" ht="14.25" hidden="1">
      <c r="A4798" s="45" t="str">
        <f ca="1">IF($H4798="","",INDEX([1]NKC!$A$10:$A$5007,$H4798))</f>
        <v/>
      </c>
      <c r="B4798" s="46" t="str">
        <f ca="1">IF($H4798="","",INDEX([1]NKC!$B$10:$B$5007,$H4798))</f>
        <v/>
      </c>
      <c r="C4798" s="47" t="str">
        <f ca="1">IF($H4798="","",INDEX([1]NKC!$C$10:$C$5007,$H4798))</f>
        <v/>
      </c>
      <c r="D4798" s="48" t="str">
        <f ca="1">IF(IF($H4798="","",INDEX([1]NKC!$D$10:$D$5007,$H4798))=$C$8,IF($H4798="","",INDEX([1]NKC!$E$10:$E$5007,$H4798)),IF($H4798="","",INDEX([1]NKC!$D$10:$D$5007,$H4798)))</f>
        <v/>
      </c>
      <c r="E4798" s="49" t="str">
        <f ca="1">IF(IF($H4798="","",INDEX([1]NKC!$E$10:$E$5007,$H4798))=$C$8,"",IF($H4798="","",INDEX([1]NKC!$F$10:$F$5007,$H4798)))</f>
        <v/>
      </c>
      <c r="F4798" s="55" t="str">
        <f ca="1">IF(IF($H4798="","",INDEX([1]NKC!$D$10:$D$5007,$H4798))=$C$8,"",IF($H4798="","",INDEX([1]NKC!$F$10:$F$5007,$H4798)))</f>
        <v/>
      </c>
      <c r="G4798" s="50">
        <f ca="1">IF(SUM(E4798:F4798)=0,0,$G$11+SUM(E$12:$E4798)-SUM(F$12:$F4798))</f>
        <v>0</v>
      </c>
      <c r="H4798" s="51" t="str">
        <f ca="1">IF(IF(TYPE(MATCH($C$8,OFFSET([1]NKC!$D$10,H4797,0):'[1]NKC'!$D$5007,0)+H4797)=16,"",MATCH($C$8,OFFSET([1]NKC!$D$10,H4797,0):'[1]NKC'!$D$5007,0)+H4797)&lt;IF(TYPE(MATCH($C$8,OFFSET([1]NKC!$E$10,H4797,0):'[1]NKC'!$E$5007,0)+H4797)=16,"",MATCH($C$8,OFFSET([1]NKC!$E$10,H4797,0):'[1]NKC'!$E$5007,0)+H4797),IF(TYPE(MATCH($C$8,OFFSET([1]NKC!$D$10,H4797,0):'[1]NKC'!$D$5007,0)+H4797)=16,"",MATCH($C$8,OFFSET([1]NKC!$D$10,H4797,0):'[1]NKC'!$D$5007,0)+H4797),IF(TYPE(MATCH($C$8,OFFSET([1]NKC!$E$10,H4797,0):'[1]NKC'!$E$5007,0)+H4797)=16,"",MATCH($C$8,OFFSET([1]NKC!$E$10,H4797,0):'[1]NKC'!$E$5007,0)+H4797))</f>
        <v/>
      </c>
    </row>
    <row r="4799" spans="1:8" s="52" customFormat="1" ht="14.25" hidden="1">
      <c r="A4799" s="45" t="str">
        <f ca="1">IF($H4799="","",INDEX([1]NKC!$A$10:$A$5007,$H4799))</f>
        <v/>
      </c>
      <c r="B4799" s="46" t="str">
        <f ca="1">IF($H4799="","",INDEX([1]NKC!$B$10:$B$5007,$H4799))</f>
        <v/>
      </c>
      <c r="C4799" s="47" t="str">
        <f ca="1">IF($H4799="","",INDEX([1]NKC!$C$10:$C$5007,$H4799))</f>
        <v/>
      </c>
      <c r="D4799" s="48" t="str">
        <f ca="1">IF(IF($H4799="","",INDEX([1]NKC!$D$10:$D$5007,$H4799))=$C$8,IF($H4799="","",INDEX([1]NKC!$E$10:$E$5007,$H4799)),IF($H4799="","",INDEX([1]NKC!$D$10:$D$5007,$H4799)))</f>
        <v/>
      </c>
      <c r="E4799" s="49" t="str">
        <f ca="1">IF(IF($H4799="","",INDEX([1]NKC!$E$10:$E$5007,$H4799))=$C$8,"",IF($H4799="","",INDEX([1]NKC!$F$10:$F$5007,$H4799)))</f>
        <v/>
      </c>
      <c r="F4799" s="55" t="str">
        <f ca="1">IF(IF($H4799="","",INDEX([1]NKC!$D$10:$D$5007,$H4799))=$C$8,"",IF($H4799="","",INDEX([1]NKC!$F$10:$F$5007,$H4799)))</f>
        <v/>
      </c>
      <c r="G4799" s="50">
        <f ca="1">IF(SUM(E4799:F4799)=0,0,$G$11+SUM(E$12:$E4799)-SUM(F$12:$F4799))</f>
        <v>0</v>
      </c>
      <c r="H4799" s="51" t="str">
        <f ca="1">IF(IF(TYPE(MATCH($C$8,OFFSET([1]NKC!$D$10,H4798,0):'[1]NKC'!$D$5007,0)+H4798)=16,"",MATCH($C$8,OFFSET([1]NKC!$D$10,H4798,0):'[1]NKC'!$D$5007,0)+H4798)&lt;IF(TYPE(MATCH($C$8,OFFSET([1]NKC!$E$10,H4798,0):'[1]NKC'!$E$5007,0)+H4798)=16,"",MATCH($C$8,OFFSET([1]NKC!$E$10,H4798,0):'[1]NKC'!$E$5007,0)+H4798),IF(TYPE(MATCH($C$8,OFFSET([1]NKC!$D$10,H4798,0):'[1]NKC'!$D$5007,0)+H4798)=16,"",MATCH($C$8,OFFSET([1]NKC!$D$10,H4798,0):'[1]NKC'!$D$5007,0)+H4798),IF(TYPE(MATCH($C$8,OFFSET([1]NKC!$E$10,H4798,0):'[1]NKC'!$E$5007,0)+H4798)=16,"",MATCH($C$8,OFFSET([1]NKC!$E$10,H4798,0):'[1]NKC'!$E$5007,0)+H4798))</f>
        <v/>
      </c>
    </row>
    <row r="4800" spans="1:8" s="52" customFormat="1" ht="14.25" hidden="1">
      <c r="A4800" s="45" t="str">
        <f ca="1">IF($H4800="","",INDEX([1]NKC!$A$10:$A$5007,$H4800))</f>
        <v/>
      </c>
      <c r="B4800" s="46" t="str">
        <f ca="1">IF($H4800="","",INDEX([1]NKC!$B$10:$B$5007,$H4800))</f>
        <v/>
      </c>
      <c r="C4800" s="47" t="str">
        <f ca="1">IF($H4800="","",INDEX([1]NKC!$C$10:$C$5007,$H4800))</f>
        <v/>
      </c>
      <c r="D4800" s="48" t="str">
        <f ca="1">IF(IF($H4800="","",INDEX([1]NKC!$D$10:$D$5007,$H4800))=$C$8,IF($H4800="","",INDEX([1]NKC!$E$10:$E$5007,$H4800)),IF($H4800="","",INDEX([1]NKC!$D$10:$D$5007,$H4800)))</f>
        <v/>
      </c>
      <c r="E4800" s="49" t="str">
        <f ca="1">IF(IF($H4800="","",INDEX([1]NKC!$E$10:$E$5007,$H4800))=$C$8,"",IF($H4800="","",INDEX([1]NKC!$F$10:$F$5007,$H4800)))</f>
        <v/>
      </c>
      <c r="F4800" s="55" t="str">
        <f ca="1">IF(IF($H4800="","",INDEX([1]NKC!$D$10:$D$5007,$H4800))=$C$8,"",IF($H4800="","",INDEX([1]NKC!$F$10:$F$5007,$H4800)))</f>
        <v/>
      </c>
      <c r="G4800" s="50">
        <f ca="1">IF(SUM(E4800:F4800)=0,0,$G$11+SUM(E$12:$E4800)-SUM(F$12:$F4800))</f>
        <v>0</v>
      </c>
      <c r="H4800" s="51" t="str">
        <f ca="1">IF(IF(TYPE(MATCH($C$8,OFFSET([1]NKC!$D$10,H4799,0):'[1]NKC'!$D$5007,0)+H4799)=16,"",MATCH($C$8,OFFSET([1]NKC!$D$10,H4799,0):'[1]NKC'!$D$5007,0)+H4799)&lt;IF(TYPE(MATCH($C$8,OFFSET([1]NKC!$E$10,H4799,0):'[1]NKC'!$E$5007,0)+H4799)=16,"",MATCH($C$8,OFFSET([1]NKC!$E$10,H4799,0):'[1]NKC'!$E$5007,0)+H4799),IF(TYPE(MATCH($C$8,OFFSET([1]NKC!$D$10,H4799,0):'[1]NKC'!$D$5007,0)+H4799)=16,"",MATCH($C$8,OFFSET([1]NKC!$D$10,H4799,0):'[1]NKC'!$D$5007,0)+H4799),IF(TYPE(MATCH($C$8,OFFSET([1]NKC!$E$10,H4799,0):'[1]NKC'!$E$5007,0)+H4799)=16,"",MATCH($C$8,OFFSET([1]NKC!$E$10,H4799,0):'[1]NKC'!$E$5007,0)+H4799))</f>
        <v/>
      </c>
    </row>
    <row r="4801" spans="1:8" s="52" customFormat="1" ht="14.25" hidden="1">
      <c r="A4801" s="45" t="str">
        <f ca="1">IF($H4801="","",INDEX([1]NKC!$A$10:$A$5007,$H4801))</f>
        <v/>
      </c>
      <c r="B4801" s="46" t="str">
        <f ca="1">IF($H4801="","",INDEX([1]NKC!$B$10:$B$5007,$H4801))</f>
        <v/>
      </c>
      <c r="C4801" s="47" t="str">
        <f ca="1">IF($H4801="","",INDEX([1]NKC!$C$10:$C$5007,$H4801))</f>
        <v/>
      </c>
      <c r="D4801" s="48" t="str">
        <f ca="1">IF(IF($H4801="","",INDEX([1]NKC!$D$10:$D$5007,$H4801))=$C$8,IF($H4801="","",INDEX([1]NKC!$E$10:$E$5007,$H4801)),IF($H4801="","",INDEX([1]NKC!$D$10:$D$5007,$H4801)))</f>
        <v/>
      </c>
      <c r="E4801" s="49" t="str">
        <f ca="1">IF(IF($H4801="","",INDEX([1]NKC!$E$10:$E$5007,$H4801))=$C$8,"",IF($H4801="","",INDEX([1]NKC!$F$10:$F$5007,$H4801)))</f>
        <v/>
      </c>
      <c r="F4801" s="55" t="str">
        <f ca="1">IF(IF($H4801="","",INDEX([1]NKC!$D$10:$D$5007,$H4801))=$C$8,"",IF($H4801="","",INDEX([1]NKC!$F$10:$F$5007,$H4801)))</f>
        <v/>
      </c>
      <c r="G4801" s="50">
        <f ca="1">IF(SUM(E4801:F4801)=0,0,$G$11+SUM(E$12:$E4801)-SUM(F$12:$F4801))</f>
        <v>0</v>
      </c>
      <c r="H4801" s="51" t="str">
        <f ca="1">IF(IF(TYPE(MATCH($C$8,OFFSET([1]NKC!$D$10,H4800,0):'[1]NKC'!$D$5007,0)+H4800)=16,"",MATCH($C$8,OFFSET([1]NKC!$D$10,H4800,0):'[1]NKC'!$D$5007,0)+H4800)&lt;IF(TYPE(MATCH($C$8,OFFSET([1]NKC!$E$10,H4800,0):'[1]NKC'!$E$5007,0)+H4800)=16,"",MATCH($C$8,OFFSET([1]NKC!$E$10,H4800,0):'[1]NKC'!$E$5007,0)+H4800),IF(TYPE(MATCH($C$8,OFFSET([1]NKC!$D$10,H4800,0):'[1]NKC'!$D$5007,0)+H4800)=16,"",MATCH($C$8,OFFSET([1]NKC!$D$10,H4800,0):'[1]NKC'!$D$5007,0)+H4800),IF(TYPE(MATCH($C$8,OFFSET([1]NKC!$E$10,H4800,0):'[1]NKC'!$E$5007,0)+H4800)=16,"",MATCH($C$8,OFFSET([1]NKC!$E$10,H4800,0):'[1]NKC'!$E$5007,0)+H4800))</f>
        <v/>
      </c>
    </row>
    <row r="4802" spans="1:8" s="52" customFormat="1" ht="14.25" hidden="1">
      <c r="A4802" s="45" t="str">
        <f ca="1">IF($H4802="","",INDEX([1]NKC!$A$10:$A$5007,$H4802))</f>
        <v/>
      </c>
      <c r="B4802" s="46" t="str">
        <f ca="1">IF($H4802="","",INDEX([1]NKC!$B$10:$B$5007,$H4802))</f>
        <v/>
      </c>
      <c r="C4802" s="47" t="str">
        <f ca="1">IF($H4802="","",INDEX([1]NKC!$C$10:$C$5007,$H4802))</f>
        <v/>
      </c>
      <c r="D4802" s="48" t="str">
        <f ca="1">IF(IF($H4802="","",INDEX([1]NKC!$D$10:$D$5007,$H4802))=$C$8,IF($H4802="","",INDEX([1]NKC!$E$10:$E$5007,$H4802)),IF($H4802="","",INDEX([1]NKC!$D$10:$D$5007,$H4802)))</f>
        <v/>
      </c>
      <c r="E4802" s="49" t="str">
        <f ca="1">IF(IF($H4802="","",INDEX([1]NKC!$E$10:$E$5007,$H4802))=$C$8,"",IF($H4802="","",INDEX([1]NKC!$F$10:$F$5007,$H4802)))</f>
        <v/>
      </c>
      <c r="F4802" s="55" t="str">
        <f ca="1">IF(IF($H4802="","",INDEX([1]NKC!$D$10:$D$5007,$H4802))=$C$8,"",IF($H4802="","",INDEX([1]NKC!$F$10:$F$5007,$H4802)))</f>
        <v/>
      </c>
      <c r="G4802" s="50">
        <f ca="1">IF(SUM(E4802:F4802)=0,0,$G$11+SUM(E$12:$E4802)-SUM(F$12:$F4802))</f>
        <v>0</v>
      </c>
      <c r="H4802" s="51" t="str">
        <f ca="1">IF(IF(TYPE(MATCH($C$8,OFFSET([1]NKC!$D$10,H4801,0):'[1]NKC'!$D$5007,0)+H4801)=16,"",MATCH($C$8,OFFSET([1]NKC!$D$10,H4801,0):'[1]NKC'!$D$5007,0)+H4801)&lt;IF(TYPE(MATCH($C$8,OFFSET([1]NKC!$E$10,H4801,0):'[1]NKC'!$E$5007,0)+H4801)=16,"",MATCH($C$8,OFFSET([1]NKC!$E$10,H4801,0):'[1]NKC'!$E$5007,0)+H4801),IF(TYPE(MATCH($C$8,OFFSET([1]NKC!$D$10,H4801,0):'[1]NKC'!$D$5007,0)+H4801)=16,"",MATCH($C$8,OFFSET([1]NKC!$D$10,H4801,0):'[1]NKC'!$D$5007,0)+H4801),IF(TYPE(MATCH($C$8,OFFSET([1]NKC!$E$10,H4801,0):'[1]NKC'!$E$5007,0)+H4801)=16,"",MATCH($C$8,OFFSET([1]NKC!$E$10,H4801,0):'[1]NKC'!$E$5007,0)+H4801))</f>
        <v/>
      </c>
    </row>
    <row r="4803" spans="1:8" s="52" customFormat="1" ht="14.25" hidden="1">
      <c r="A4803" s="45" t="str">
        <f ca="1">IF($H4803="","",INDEX([1]NKC!$A$10:$A$5007,$H4803))</f>
        <v/>
      </c>
      <c r="B4803" s="46" t="str">
        <f ca="1">IF($H4803="","",INDEX([1]NKC!$B$10:$B$5007,$H4803))</f>
        <v/>
      </c>
      <c r="C4803" s="47" t="str">
        <f ca="1">IF($H4803="","",INDEX([1]NKC!$C$10:$C$5007,$H4803))</f>
        <v/>
      </c>
      <c r="D4803" s="48" t="str">
        <f ca="1">IF(IF($H4803="","",INDEX([1]NKC!$D$10:$D$5007,$H4803))=$C$8,IF($H4803="","",INDEX([1]NKC!$E$10:$E$5007,$H4803)),IF($H4803="","",INDEX([1]NKC!$D$10:$D$5007,$H4803)))</f>
        <v/>
      </c>
      <c r="E4803" s="49" t="str">
        <f ca="1">IF(IF($H4803="","",INDEX([1]NKC!$E$10:$E$5007,$H4803))=$C$8,"",IF($H4803="","",INDEX([1]NKC!$F$10:$F$5007,$H4803)))</f>
        <v/>
      </c>
      <c r="F4803" s="55" t="str">
        <f ca="1">IF(IF($H4803="","",INDEX([1]NKC!$D$10:$D$5007,$H4803))=$C$8,"",IF($H4803="","",INDEX([1]NKC!$F$10:$F$5007,$H4803)))</f>
        <v/>
      </c>
      <c r="G4803" s="50">
        <f ca="1">IF(SUM(E4803:F4803)=0,0,$G$11+SUM(E$12:$E4803)-SUM(F$12:$F4803))</f>
        <v>0</v>
      </c>
      <c r="H4803" s="51" t="str">
        <f ca="1">IF(IF(TYPE(MATCH($C$8,OFFSET([1]NKC!$D$10,H4802,0):'[1]NKC'!$D$5007,0)+H4802)=16,"",MATCH($C$8,OFFSET([1]NKC!$D$10,H4802,0):'[1]NKC'!$D$5007,0)+H4802)&lt;IF(TYPE(MATCH($C$8,OFFSET([1]NKC!$E$10,H4802,0):'[1]NKC'!$E$5007,0)+H4802)=16,"",MATCH($C$8,OFFSET([1]NKC!$E$10,H4802,0):'[1]NKC'!$E$5007,0)+H4802),IF(TYPE(MATCH($C$8,OFFSET([1]NKC!$D$10,H4802,0):'[1]NKC'!$D$5007,0)+H4802)=16,"",MATCH($C$8,OFFSET([1]NKC!$D$10,H4802,0):'[1]NKC'!$D$5007,0)+H4802),IF(TYPE(MATCH($C$8,OFFSET([1]NKC!$E$10,H4802,0):'[1]NKC'!$E$5007,0)+H4802)=16,"",MATCH($C$8,OFFSET([1]NKC!$E$10,H4802,0):'[1]NKC'!$E$5007,0)+H4802))</f>
        <v/>
      </c>
    </row>
    <row r="4804" spans="1:8" s="52" customFormat="1" ht="14.25" hidden="1">
      <c r="A4804" s="45" t="str">
        <f ca="1">IF($H4804="","",INDEX([1]NKC!$A$10:$A$5007,$H4804))</f>
        <v/>
      </c>
      <c r="B4804" s="46" t="str">
        <f ca="1">IF($H4804="","",INDEX([1]NKC!$B$10:$B$5007,$H4804))</f>
        <v/>
      </c>
      <c r="C4804" s="47" t="str">
        <f ca="1">IF($H4804="","",INDEX([1]NKC!$C$10:$C$5007,$H4804))</f>
        <v/>
      </c>
      <c r="D4804" s="48" t="str">
        <f ca="1">IF(IF($H4804="","",INDEX([1]NKC!$D$10:$D$5007,$H4804))=$C$8,IF($H4804="","",INDEX([1]NKC!$E$10:$E$5007,$H4804)),IF($H4804="","",INDEX([1]NKC!$D$10:$D$5007,$H4804)))</f>
        <v/>
      </c>
      <c r="E4804" s="49" t="str">
        <f ca="1">IF(IF($H4804="","",INDEX([1]NKC!$E$10:$E$5007,$H4804))=$C$8,"",IF($H4804="","",INDEX([1]NKC!$F$10:$F$5007,$H4804)))</f>
        <v/>
      </c>
      <c r="F4804" s="55" t="str">
        <f ca="1">IF(IF($H4804="","",INDEX([1]NKC!$D$10:$D$5007,$H4804))=$C$8,"",IF($H4804="","",INDEX([1]NKC!$F$10:$F$5007,$H4804)))</f>
        <v/>
      </c>
      <c r="G4804" s="50">
        <f ca="1">IF(SUM(E4804:F4804)=0,0,$G$11+SUM(E$12:$E4804)-SUM(F$12:$F4804))</f>
        <v>0</v>
      </c>
      <c r="H4804" s="51" t="str">
        <f ca="1">IF(IF(TYPE(MATCH($C$8,OFFSET([1]NKC!$D$10,H4803,0):'[1]NKC'!$D$5007,0)+H4803)=16,"",MATCH($C$8,OFFSET([1]NKC!$D$10,H4803,0):'[1]NKC'!$D$5007,0)+H4803)&lt;IF(TYPE(MATCH($C$8,OFFSET([1]NKC!$E$10,H4803,0):'[1]NKC'!$E$5007,0)+H4803)=16,"",MATCH($C$8,OFFSET([1]NKC!$E$10,H4803,0):'[1]NKC'!$E$5007,0)+H4803),IF(TYPE(MATCH($C$8,OFFSET([1]NKC!$D$10,H4803,0):'[1]NKC'!$D$5007,0)+H4803)=16,"",MATCH($C$8,OFFSET([1]NKC!$D$10,H4803,0):'[1]NKC'!$D$5007,0)+H4803),IF(TYPE(MATCH($C$8,OFFSET([1]NKC!$E$10,H4803,0):'[1]NKC'!$E$5007,0)+H4803)=16,"",MATCH($C$8,OFFSET([1]NKC!$E$10,H4803,0):'[1]NKC'!$E$5007,0)+H4803))</f>
        <v/>
      </c>
    </row>
    <row r="4805" spans="1:8" s="52" customFormat="1" ht="14.25" hidden="1">
      <c r="A4805" s="45" t="str">
        <f ca="1">IF($H4805="","",INDEX([1]NKC!$A$10:$A$5007,$H4805))</f>
        <v/>
      </c>
      <c r="B4805" s="46" t="str">
        <f ca="1">IF($H4805="","",INDEX([1]NKC!$B$10:$B$5007,$H4805))</f>
        <v/>
      </c>
      <c r="C4805" s="47" t="str">
        <f ca="1">IF($H4805="","",INDEX([1]NKC!$C$10:$C$5007,$H4805))</f>
        <v/>
      </c>
      <c r="D4805" s="48" t="str">
        <f ca="1">IF(IF($H4805="","",INDEX([1]NKC!$D$10:$D$5007,$H4805))=$C$8,IF($H4805="","",INDEX([1]NKC!$E$10:$E$5007,$H4805)),IF($H4805="","",INDEX([1]NKC!$D$10:$D$5007,$H4805)))</f>
        <v/>
      </c>
      <c r="E4805" s="49" t="str">
        <f ca="1">IF(IF($H4805="","",INDEX([1]NKC!$E$10:$E$5007,$H4805))=$C$8,"",IF($H4805="","",INDEX([1]NKC!$F$10:$F$5007,$H4805)))</f>
        <v/>
      </c>
      <c r="F4805" s="55" t="str">
        <f ca="1">IF(IF($H4805="","",INDEX([1]NKC!$D$10:$D$5007,$H4805))=$C$8,"",IF($H4805="","",INDEX([1]NKC!$F$10:$F$5007,$H4805)))</f>
        <v/>
      </c>
      <c r="G4805" s="50">
        <f ca="1">IF(SUM(E4805:F4805)=0,0,$G$11+SUM(E$12:$E4805)-SUM(F$12:$F4805))</f>
        <v>0</v>
      </c>
      <c r="H4805" s="51" t="str">
        <f ca="1">IF(IF(TYPE(MATCH($C$8,OFFSET([1]NKC!$D$10,H4804,0):'[1]NKC'!$D$5007,0)+H4804)=16,"",MATCH($C$8,OFFSET([1]NKC!$D$10,H4804,0):'[1]NKC'!$D$5007,0)+H4804)&lt;IF(TYPE(MATCH($C$8,OFFSET([1]NKC!$E$10,H4804,0):'[1]NKC'!$E$5007,0)+H4804)=16,"",MATCH($C$8,OFFSET([1]NKC!$E$10,H4804,0):'[1]NKC'!$E$5007,0)+H4804),IF(TYPE(MATCH($C$8,OFFSET([1]NKC!$D$10,H4804,0):'[1]NKC'!$D$5007,0)+H4804)=16,"",MATCH($C$8,OFFSET([1]NKC!$D$10,H4804,0):'[1]NKC'!$D$5007,0)+H4804),IF(TYPE(MATCH($C$8,OFFSET([1]NKC!$E$10,H4804,0):'[1]NKC'!$E$5007,0)+H4804)=16,"",MATCH($C$8,OFFSET([1]NKC!$E$10,H4804,0):'[1]NKC'!$E$5007,0)+H4804))</f>
        <v/>
      </c>
    </row>
    <row r="4806" spans="1:8" s="52" customFormat="1" ht="14.25" hidden="1">
      <c r="A4806" s="45" t="str">
        <f ca="1">IF($H4806="","",INDEX([1]NKC!$A$10:$A$5007,$H4806))</f>
        <v/>
      </c>
      <c r="B4806" s="46" t="str">
        <f ca="1">IF($H4806="","",INDEX([1]NKC!$B$10:$B$5007,$H4806))</f>
        <v/>
      </c>
      <c r="C4806" s="47" t="str">
        <f ca="1">IF($H4806="","",INDEX([1]NKC!$C$10:$C$5007,$H4806))</f>
        <v/>
      </c>
      <c r="D4806" s="48" t="str">
        <f ca="1">IF(IF($H4806="","",INDEX([1]NKC!$D$10:$D$5007,$H4806))=$C$8,IF($H4806="","",INDEX([1]NKC!$E$10:$E$5007,$H4806)),IF($H4806="","",INDEX([1]NKC!$D$10:$D$5007,$H4806)))</f>
        <v/>
      </c>
      <c r="E4806" s="49" t="str">
        <f ca="1">IF(IF($H4806="","",INDEX([1]NKC!$E$10:$E$5007,$H4806))=$C$8,"",IF($H4806="","",INDEX([1]NKC!$F$10:$F$5007,$H4806)))</f>
        <v/>
      </c>
      <c r="F4806" s="55" t="str">
        <f ca="1">IF(IF($H4806="","",INDEX([1]NKC!$D$10:$D$5007,$H4806))=$C$8,"",IF($H4806="","",INDEX([1]NKC!$F$10:$F$5007,$H4806)))</f>
        <v/>
      </c>
      <c r="G4806" s="50">
        <f ca="1">IF(SUM(E4806:F4806)=0,0,$G$11+SUM(E$12:$E4806)-SUM(F$12:$F4806))</f>
        <v>0</v>
      </c>
      <c r="H4806" s="51" t="str">
        <f ca="1">IF(IF(TYPE(MATCH($C$8,OFFSET([1]NKC!$D$10,H4805,0):'[1]NKC'!$D$5007,0)+H4805)=16,"",MATCH($C$8,OFFSET([1]NKC!$D$10,H4805,0):'[1]NKC'!$D$5007,0)+H4805)&lt;IF(TYPE(MATCH($C$8,OFFSET([1]NKC!$E$10,H4805,0):'[1]NKC'!$E$5007,0)+H4805)=16,"",MATCH($C$8,OFFSET([1]NKC!$E$10,H4805,0):'[1]NKC'!$E$5007,0)+H4805),IF(TYPE(MATCH($C$8,OFFSET([1]NKC!$D$10,H4805,0):'[1]NKC'!$D$5007,0)+H4805)=16,"",MATCH($C$8,OFFSET([1]NKC!$D$10,H4805,0):'[1]NKC'!$D$5007,0)+H4805),IF(TYPE(MATCH($C$8,OFFSET([1]NKC!$E$10,H4805,0):'[1]NKC'!$E$5007,0)+H4805)=16,"",MATCH($C$8,OFFSET([1]NKC!$E$10,H4805,0):'[1]NKC'!$E$5007,0)+H4805))</f>
        <v/>
      </c>
    </row>
    <row r="4807" spans="1:8" s="52" customFormat="1" ht="14.25" hidden="1">
      <c r="A4807" s="45" t="str">
        <f ca="1">IF($H4807="","",INDEX([1]NKC!$A$10:$A$5007,$H4807))</f>
        <v/>
      </c>
      <c r="B4807" s="46" t="str">
        <f ca="1">IF($H4807="","",INDEX([1]NKC!$B$10:$B$5007,$H4807))</f>
        <v/>
      </c>
      <c r="C4807" s="47" t="str">
        <f ca="1">IF($H4807="","",INDEX([1]NKC!$C$10:$C$5007,$H4807))</f>
        <v/>
      </c>
      <c r="D4807" s="48" t="str">
        <f ca="1">IF(IF($H4807="","",INDEX([1]NKC!$D$10:$D$5007,$H4807))=$C$8,IF($H4807="","",INDEX([1]NKC!$E$10:$E$5007,$H4807)),IF($H4807="","",INDEX([1]NKC!$D$10:$D$5007,$H4807)))</f>
        <v/>
      </c>
      <c r="E4807" s="49" t="str">
        <f ca="1">IF(IF($H4807="","",INDEX([1]NKC!$E$10:$E$5007,$H4807))=$C$8,"",IF($H4807="","",INDEX([1]NKC!$F$10:$F$5007,$H4807)))</f>
        <v/>
      </c>
      <c r="F4807" s="55" t="str">
        <f ca="1">IF(IF($H4807="","",INDEX([1]NKC!$D$10:$D$5007,$H4807))=$C$8,"",IF($H4807="","",INDEX([1]NKC!$F$10:$F$5007,$H4807)))</f>
        <v/>
      </c>
      <c r="G4807" s="50">
        <f ca="1">IF(SUM(E4807:F4807)=0,0,$G$11+SUM(E$12:$E4807)-SUM(F$12:$F4807))</f>
        <v>0</v>
      </c>
      <c r="H4807" s="51" t="str">
        <f ca="1">IF(IF(TYPE(MATCH($C$8,OFFSET([1]NKC!$D$10,H4806,0):'[1]NKC'!$D$5007,0)+H4806)=16,"",MATCH($C$8,OFFSET([1]NKC!$D$10,H4806,0):'[1]NKC'!$D$5007,0)+H4806)&lt;IF(TYPE(MATCH($C$8,OFFSET([1]NKC!$E$10,H4806,0):'[1]NKC'!$E$5007,0)+H4806)=16,"",MATCH($C$8,OFFSET([1]NKC!$E$10,H4806,0):'[1]NKC'!$E$5007,0)+H4806),IF(TYPE(MATCH($C$8,OFFSET([1]NKC!$D$10,H4806,0):'[1]NKC'!$D$5007,0)+H4806)=16,"",MATCH($C$8,OFFSET([1]NKC!$D$10,H4806,0):'[1]NKC'!$D$5007,0)+H4806),IF(TYPE(MATCH($C$8,OFFSET([1]NKC!$E$10,H4806,0):'[1]NKC'!$E$5007,0)+H4806)=16,"",MATCH($C$8,OFFSET([1]NKC!$E$10,H4806,0):'[1]NKC'!$E$5007,0)+H4806))</f>
        <v/>
      </c>
    </row>
    <row r="4808" spans="1:8" s="52" customFormat="1" ht="14.25" hidden="1">
      <c r="A4808" s="45" t="str">
        <f ca="1">IF($H4808="","",INDEX([1]NKC!$A$10:$A$5007,$H4808))</f>
        <v/>
      </c>
      <c r="B4808" s="46" t="str">
        <f ca="1">IF($H4808="","",INDEX([1]NKC!$B$10:$B$5007,$H4808))</f>
        <v/>
      </c>
      <c r="C4808" s="47" t="str">
        <f ca="1">IF($H4808="","",INDEX([1]NKC!$C$10:$C$5007,$H4808))</f>
        <v/>
      </c>
      <c r="D4808" s="48" t="str">
        <f ca="1">IF(IF($H4808="","",INDEX([1]NKC!$D$10:$D$5007,$H4808))=$C$8,IF($H4808="","",INDEX([1]NKC!$E$10:$E$5007,$H4808)),IF($H4808="","",INDEX([1]NKC!$D$10:$D$5007,$H4808)))</f>
        <v/>
      </c>
      <c r="E4808" s="49" t="str">
        <f ca="1">IF(IF($H4808="","",INDEX([1]NKC!$E$10:$E$5007,$H4808))=$C$8,"",IF($H4808="","",INDEX([1]NKC!$F$10:$F$5007,$H4808)))</f>
        <v/>
      </c>
      <c r="F4808" s="55" t="str">
        <f ca="1">IF(IF($H4808="","",INDEX([1]NKC!$D$10:$D$5007,$H4808))=$C$8,"",IF($H4808="","",INDEX([1]NKC!$F$10:$F$5007,$H4808)))</f>
        <v/>
      </c>
      <c r="G4808" s="50">
        <f ca="1">IF(SUM(E4808:F4808)=0,0,$G$11+SUM(E$12:$E4808)-SUM(F$12:$F4808))</f>
        <v>0</v>
      </c>
      <c r="H4808" s="51" t="str">
        <f ca="1">IF(IF(TYPE(MATCH($C$8,OFFSET([1]NKC!$D$10,H4807,0):'[1]NKC'!$D$5007,0)+H4807)=16,"",MATCH($C$8,OFFSET([1]NKC!$D$10,H4807,0):'[1]NKC'!$D$5007,0)+H4807)&lt;IF(TYPE(MATCH($C$8,OFFSET([1]NKC!$E$10,H4807,0):'[1]NKC'!$E$5007,0)+H4807)=16,"",MATCH($C$8,OFFSET([1]NKC!$E$10,H4807,0):'[1]NKC'!$E$5007,0)+H4807),IF(TYPE(MATCH($C$8,OFFSET([1]NKC!$D$10,H4807,0):'[1]NKC'!$D$5007,0)+H4807)=16,"",MATCH($C$8,OFFSET([1]NKC!$D$10,H4807,0):'[1]NKC'!$D$5007,0)+H4807),IF(TYPE(MATCH($C$8,OFFSET([1]NKC!$E$10,H4807,0):'[1]NKC'!$E$5007,0)+H4807)=16,"",MATCH($C$8,OFFSET([1]NKC!$E$10,H4807,0):'[1]NKC'!$E$5007,0)+H4807))</f>
        <v/>
      </c>
    </row>
    <row r="4809" spans="1:8" s="52" customFormat="1" ht="14.25" hidden="1">
      <c r="A4809" s="45" t="str">
        <f ca="1">IF($H4809="","",INDEX([1]NKC!$A$10:$A$5007,$H4809))</f>
        <v/>
      </c>
      <c r="B4809" s="46" t="str">
        <f ca="1">IF($H4809="","",INDEX([1]NKC!$B$10:$B$5007,$H4809))</f>
        <v/>
      </c>
      <c r="C4809" s="47" t="str">
        <f ca="1">IF($H4809="","",INDEX([1]NKC!$C$10:$C$5007,$H4809))</f>
        <v/>
      </c>
      <c r="D4809" s="48" t="str">
        <f ca="1">IF(IF($H4809="","",INDEX([1]NKC!$D$10:$D$5007,$H4809))=$C$8,IF($H4809="","",INDEX([1]NKC!$E$10:$E$5007,$H4809)),IF($H4809="","",INDEX([1]NKC!$D$10:$D$5007,$H4809)))</f>
        <v/>
      </c>
      <c r="E4809" s="49" t="str">
        <f ca="1">IF(IF($H4809="","",INDEX([1]NKC!$E$10:$E$5007,$H4809))=$C$8,"",IF($H4809="","",INDEX([1]NKC!$F$10:$F$5007,$H4809)))</f>
        <v/>
      </c>
      <c r="F4809" s="55" t="str">
        <f ca="1">IF(IF($H4809="","",INDEX([1]NKC!$D$10:$D$5007,$H4809))=$C$8,"",IF($H4809="","",INDEX([1]NKC!$F$10:$F$5007,$H4809)))</f>
        <v/>
      </c>
      <c r="G4809" s="50">
        <f ca="1">IF(SUM(E4809:F4809)=0,0,$G$11+SUM(E$12:$E4809)-SUM(F$12:$F4809))</f>
        <v>0</v>
      </c>
      <c r="H4809" s="51" t="str">
        <f ca="1">IF(IF(TYPE(MATCH($C$8,OFFSET([1]NKC!$D$10,H4808,0):'[1]NKC'!$D$5007,0)+H4808)=16,"",MATCH($C$8,OFFSET([1]NKC!$D$10,H4808,0):'[1]NKC'!$D$5007,0)+H4808)&lt;IF(TYPE(MATCH($C$8,OFFSET([1]NKC!$E$10,H4808,0):'[1]NKC'!$E$5007,0)+H4808)=16,"",MATCH($C$8,OFFSET([1]NKC!$E$10,H4808,0):'[1]NKC'!$E$5007,0)+H4808),IF(TYPE(MATCH($C$8,OFFSET([1]NKC!$D$10,H4808,0):'[1]NKC'!$D$5007,0)+H4808)=16,"",MATCH($C$8,OFFSET([1]NKC!$D$10,H4808,0):'[1]NKC'!$D$5007,0)+H4808),IF(TYPE(MATCH($C$8,OFFSET([1]NKC!$E$10,H4808,0):'[1]NKC'!$E$5007,0)+H4808)=16,"",MATCH($C$8,OFFSET([1]NKC!$E$10,H4808,0):'[1]NKC'!$E$5007,0)+H4808))</f>
        <v/>
      </c>
    </row>
    <row r="4810" spans="1:8" s="52" customFormat="1" ht="14.25" hidden="1">
      <c r="A4810" s="45" t="str">
        <f ca="1">IF($H4810="","",INDEX([1]NKC!$A$10:$A$5007,$H4810))</f>
        <v/>
      </c>
      <c r="B4810" s="46" t="str">
        <f ca="1">IF($H4810="","",INDEX([1]NKC!$B$10:$B$5007,$H4810))</f>
        <v/>
      </c>
      <c r="C4810" s="47" t="str">
        <f ca="1">IF($H4810="","",INDEX([1]NKC!$C$10:$C$5007,$H4810))</f>
        <v/>
      </c>
      <c r="D4810" s="48" t="str">
        <f ca="1">IF(IF($H4810="","",INDEX([1]NKC!$D$10:$D$5007,$H4810))=$C$8,IF($H4810="","",INDEX([1]NKC!$E$10:$E$5007,$H4810)),IF($H4810="","",INDEX([1]NKC!$D$10:$D$5007,$H4810)))</f>
        <v/>
      </c>
      <c r="E4810" s="49" t="str">
        <f ca="1">IF(IF($H4810="","",INDEX([1]NKC!$E$10:$E$5007,$H4810))=$C$8,"",IF($H4810="","",INDEX([1]NKC!$F$10:$F$5007,$H4810)))</f>
        <v/>
      </c>
      <c r="F4810" s="55" t="str">
        <f ca="1">IF(IF($H4810="","",INDEX([1]NKC!$D$10:$D$5007,$H4810))=$C$8,"",IF($H4810="","",INDEX([1]NKC!$F$10:$F$5007,$H4810)))</f>
        <v/>
      </c>
      <c r="G4810" s="50">
        <f ca="1">IF(SUM(E4810:F4810)=0,0,$G$11+SUM(E$12:$E4810)-SUM(F$12:$F4810))</f>
        <v>0</v>
      </c>
      <c r="H4810" s="51" t="str">
        <f ca="1">IF(IF(TYPE(MATCH($C$8,OFFSET([1]NKC!$D$10,H4809,0):'[1]NKC'!$D$5007,0)+H4809)=16,"",MATCH($C$8,OFFSET([1]NKC!$D$10,H4809,0):'[1]NKC'!$D$5007,0)+H4809)&lt;IF(TYPE(MATCH($C$8,OFFSET([1]NKC!$E$10,H4809,0):'[1]NKC'!$E$5007,0)+H4809)=16,"",MATCH($C$8,OFFSET([1]NKC!$E$10,H4809,0):'[1]NKC'!$E$5007,0)+H4809),IF(TYPE(MATCH($C$8,OFFSET([1]NKC!$D$10,H4809,0):'[1]NKC'!$D$5007,0)+H4809)=16,"",MATCH($C$8,OFFSET([1]NKC!$D$10,H4809,0):'[1]NKC'!$D$5007,0)+H4809),IF(TYPE(MATCH($C$8,OFFSET([1]NKC!$E$10,H4809,0):'[1]NKC'!$E$5007,0)+H4809)=16,"",MATCH($C$8,OFFSET([1]NKC!$E$10,H4809,0):'[1]NKC'!$E$5007,0)+H4809))</f>
        <v/>
      </c>
    </row>
    <row r="4811" spans="1:8" s="52" customFormat="1" ht="14.25" hidden="1">
      <c r="A4811" s="45" t="str">
        <f ca="1">IF($H4811="","",INDEX([1]NKC!$A$10:$A$5007,$H4811))</f>
        <v/>
      </c>
      <c r="B4811" s="46" t="str">
        <f ca="1">IF($H4811="","",INDEX([1]NKC!$B$10:$B$5007,$H4811))</f>
        <v/>
      </c>
      <c r="C4811" s="47" t="str">
        <f ca="1">IF($H4811="","",INDEX([1]NKC!$C$10:$C$5007,$H4811))</f>
        <v/>
      </c>
      <c r="D4811" s="48" t="str">
        <f ca="1">IF(IF($H4811="","",INDEX([1]NKC!$D$10:$D$5007,$H4811))=$C$8,IF($H4811="","",INDEX([1]NKC!$E$10:$E$5007,$H4811)),IF($H4811="","",INDEX([1]NKC!$D$10:$D$5007,$H4811)))</f>
        <v/>
      </c>
      <c r="E4811" s="49" t="str">
        <f ca="1">IF(IF($H4811="","",INDEX([1]NKC!$E$10:$E$5007,$H4811))=$C$8,"",IF($H4811="","",INDEX([1]NKC!$F$10:$F$5007,$H4811)))</f>
        <v/>
      </c>
      <c r="F4811" s="55" t="str">
        <f ca="1">IF(IF($H4811="","",INDEX([1]NKC!$D$10:$D$5007,$H4811))=$C$8,"",IF($H4811="","",INDEX([1]NKC!$F$10:$F$5007,$H4811)))</f>
        <v/>
      </c>
      <c r="G4811" s="50">
        <f ca="1">IF(SUM(E4811:F4811)=0,0,$G$11+SUM(E$12:$E4811)-SUM(F$12:$F4811))</f>
        <v>0</v>
      </c>
      <c r="H4811" s="51" t="str">
        <f ca="1">IF(IF(TYPE(MATCH($C$8,OFFSET([1]NKC!$D$10,H4810,0):'[1]NKC'!$D$5007,0)+H4810)=16,"",MATCH($C$8,OFFSET([1]NKC!$D$10,H4810,0):'[1]NKC'!$D$5007,0)+H4810)&lt;IF(TYPE(MATCH($C$8,OFFSET([1]NKC!$E$10,H4810,0):'[1]NKC'!$E$5007,0)+H4810)=16,"",MATCH($C$8,OFFSET([1]NKC!$E$10,H4810,0):'[1]NKC'!$E$5007,0)+H4810),IF(TYPE(MATCH($C$8,OFFSET([1]NKC!$D$10,H4810,0):'[1]NKC'!$D$5007,0)+H4810)=16,"",MATCH($C$8,OFFSET([1]NKC!$D$10,H4810,0):'[1]NKC'!$D$5007,0)+H4810),IF(TYPE(MATCH($C$8,OFFSET([1]NKC!$E$10,H4810,0):'[1]NKC'!$E$5007,0)+H4810)=16,"",MATCH($C$8,OFFSET([1]NKC!$E$10,H4810,0):'[1]NKC'!$E$5007,0)+H4810))</f>
        <v/>
      </c>
    </row>
    <row r="4812" spans="1:8" s="52" customFormat="1" ht="14.25" hidden="1">
      <c r="A4812" s="45" t="str">
        <f ca="1">IF($H4812="","",INDEX([1]NKC!$A$10:$A$5007,$H4812))</f>
        <v/>
      </c>
      <c r="B4812" s="46" t="str">
        <f ca="1">IF($H4812="","",INDEX([1]NKC!$B$10:$B$5007,$H4812))</f>
        <v/>
      </c>
      <c r="C4812" s="47" t="str">
        <f ca="1">IF($H4812="","",INDEX([1]NKC!$C$10:$C$5007,$H4812))</f>
        <v/>
      </c>
      <c r="D4812" s="48" t="str">
        <f ca="1">IF(IF($H4812="","",INDEX([1]NKC!$D$10:$D$5007,$H4812))=$C$8,IF($H4812="","",INDEX([1]NKC!$E$10:$E$5007,$H4812)),IF($H4812="","",INDEX([1]NKC!$D$10:$D$5007,$H4812)))</f>
        <v/>
      </c>
      <c r="E4812" s="49" t="str">
        <f ca="1">IF(IF($H4812="","",INDEX([1]NKC!$E$10:$E$5007,$H4812))=$C$8,"",IF($H4812="","",INDEX([1]NKC!$F$10:$F$5007,$H4812)))</f>
        <v/>
      </c>
      <c r="F4812" s="55" t="str">
        <f ca="1">IF(IF($H4812="","",INDEX([1]NKC!$D$10:$D$5007,$H4812))=$C$8,"",IF($H4812="","",INDEX([1]NKC!$F$10:$F$5007,$H4812)))</f>
        <v/>
      </c>
      <c r="G4812" s="50">
        <f ca="1">IF(SUM(E4812:F4812)=0,0,$G$11+SUM(E$12:$E4812)-SUM(F$12:$F4812))</f>
        <v>0</v>
      </c>
      <c r="H4812" s="51" t="str">
        <f ca="1">IF(IF(TYPE(MATCH($C$8,OFFSET([1]NKC!$D$10,H4811,0):'[1]NKC'!$D$5007,0)+H4811)=16,"",MATCH($C$8,OFFSET([1]NKC!$D$10,H4811,0):'[1]NKC'!$D$5007,0)+H4811)&lt;IF(TYPE(MATCH($C$8,OFFSET([1]NKC!$E$10,H4811,0):'[1]NKC'!$E$5007,0)+H4811)=16,"",MATCH($C$8,OFFSET([1]NKC!$E$10,H4811,0):'[1]NKC'!$E$5007,0)+H4811),IF(TYPE(MATCH($C$8,OFFSET([1]NKC!$D$10,H4811,0):'[1]NKC'!$D$5007,0)+H4811)=16,"",MATCH($C$8,OFFSET([1]NKC!$D$10,H4811,0):'[1]NKC'!$D$5007,0)+H4811),IF(TYPE(MATCH($C$8,OFFSET([1]NKC!$E$10,H4811,0):'[1]NKC'!$E$5007,0)+H4811)=16,"",MATCH($C$8,OFFSET([1]NKC!$E$10,H4811,0):'[1]NKC'!$E$5007,0)+H4811))</f>
        <v/>
      </c>
    </row>
    <row r="4813" spans="1:8" s="52" customFormat="1" ht="14.25" hidden="1">
      <c r="A4813" s="45" t="str">
        <f ca="1">IF($H4813="","",INDEX([1]NKC!$A$10:$A$5007,$H4813))</f>
        <v/>
      </c>
      <c r="B4813" s="46" t="str">
        <f ca="1">IF($H4813="","",INDEX([1]NKC!$B$10:$B$5007,$H4813))</f>
        <v/>
      </c>
      <c r="C4813" s="47" t="str">
        <f ca="1">IF($H4813="","",INDEX([1]NKC!$C$10:$C$5007,$H4813))</f>
        <v/>
      </c>
      <c r="D4813" s="48" t="str">
        <f ca="1">IF(IF($H4813="","",INDEX([1]NKC!$D$10:$D$5007,$H4813))=$C$8,IF($H4813="","",INDEX([1]NKC!$E$10:$E$5007,$H4813)),IF($H4813="","",INDEX([1]NKC!$D$10:$D$5007,$H4813)))</f>
        <v/>
      </c>
      <c r="E4813" s="49" t="str">
        <f ca="1">IF(IF($H4813="","",INDEX([1]NKC!$E$10:$E$5007,$H4813))=$C$8,"",IF($H4813="","",INDEX([1]NKC!$F$10:$F$5007,$H4813)))</f>
        <v/>
      </c>
      <c r="F4813" s="55" t="str">
        <f ca="1">IF(IF($H4813="","",INDEX([1]NKC!$D$10:$D$5007,$H4813))=$C$8,"",IF($H4813="","",INDEX([1]NKC!$F$10:$F$5007,$H4813)))</f>
        <v/>
      </c>
      <c r="G4813" s="50">
        <f ca="1">IF(SUM(E4813:F4813)=0,0,$G$11+SUM(E$12:$E4813)-SUM(F$12:$F4813))</f>
        <v>0</v>
      </c>
      <c r="H4813" s="51" t="str">
        <f ca="1">IF(IF(TYPE(MATCH($C$8,OFFSET([1]NKC!$D$10,H4812,0):'[1]NKC'!$D$5007,0)+H4812)=16,"",MATCH($C$8,OFFSET([1]NKC!$D$10,H4812,0):'[1]NKC'!$D$5007,0)+H4812)&lt;IF(TYPE(MATCH($C$8,OFFSET([1]NKC!$E$10,H4812,0):'[1]NKC'!$E$5007,0)+H4812)=16,"",MATCH($C$8,OFFSET([1]NKC!$E$10,H4812,0):'[1]NKC'!$E$5007,0)+H4812),IF(TYPE(MATCH($C$8,OFFSET([1]NKC!$D$10,H4812,0):'[1]NKC'!$D$5007,0)+H4812)=16,"",MATCH($C$8,OFFSET([1]NKC!$D$10,H4812,0):'[1]NKC'!$D$5007,0)+H4812),IF(TYPE(MATCH($C$8,OFFSET([1]NKC!$E$10,H4812,0):'[1]NKC'!$E$5007,0)+H4812)=16,"",MATCH($C$8,OFFSET([1]NKC!$E$10,H4812,0):'[1]NKC'!$E$5007,0)+H4812))</f>
        <v/>
      </c>
    </row>
    <row r="4814" spans="1:8" s="52" customFormat="1" ht="14.25" hidden="1">
      <c r="A4814" s="45" t="str">
        <f ca="1">IF($H4814="","",INDEX([1]NKC!$A$10:$A$5007,$H4814))</f>
        <v/>
      </c>
      <c r="B4814" s="46" t="str">
        <f ca="1">IF($H4814="","",INDEX([1]NKC!$B$10:$B$5007,$H4814))</f>
        <v/>
      </c>
      <c r="C4814" s="47" t="str">
        <f ca="1">IF($H4814="","",INDEX([1]NKC!$C$10:$C$5007,$H4814))</f>
        <v/>
      </c>
      <c r="D4814" s="48" t="str">
        <f ca="1">IF(IF($H4814="","",INDEX([1]NKC!$D$10:$D$5007,$H4814))=$C$8,IF($H4814="","",INDEX([1]NKC!$E$10:$E$5007,$H4814)),IF($H4814="","",INDEX([1]NKC!$D$10:$D$5007,$H4814)))</f>
        <v/>
      </c>
      <c r="E4814" s="49" t="str">
        <f ca="1">IF(IF($H4814="","",INDEX([1]NKC!$E$10:$E$5007,$H4814))=$C$8,"",IF($H4814="","",INDEX([1]NKC!$F$10:$F$5007,$H4814)))</f>
        <v/>
      </c>
      <c r="F4814" s="55" t="str">
        <f ca="1">IF(IF($H4814="","",INDEX([1]NKC!$D$10:$D$5007,$H4814))=$C$8,"",IF($H4814="","",INDEX([1]NKC!$F$10:$F$5007,$H4814)))</f>
        <v/>
      </c>
      <c r="G4814" s="50">
        <f ca="1">IF(SUM(E4814:F4814)=0,0,$G$11+SUM(E$12:$E4814)-SUM(F$12:$F4814))</f>
        <v>0</v>
      </c>
      <c r="H4814" s="51" t="str">
        <f ca="1">IF(IF(TYPE(MATCH($C$8,OFFSET([1]NKC!$D$10,H4813,0):'[1]NKC'!$D$5007,0)+H4813)=16,"",MATCH($C$8,OFFSET([1]NKC!$D$10,H4813,0):'[1]NKC'!$D$5007,0)+H4813)&lt;IF(TYPE(MATCH($C$8,OFFSET([1]NKC!$E$10,H4813,0):'[1]NKC'!$E$5007,0)+H4813)=16,"",MATCH($C$8,OFFSET([1]NKC!$E$10,H4813,0):'[1]NKC'!$E$5007,0)+H4813),IF(TYPE(MATCH($C$8,OFFSET([1]NKC!$D$10,H4813,0):'[1]NKC'!$D$5007,0)+H4813)=16,"",MATCH($C$8,OFFSET([1]NKC!$D$10,H4813,0):'[1]NKC'!$D$5007,0)+H4813),IF(TYPE(MATCH($C$8,OFFSET([1]NKC!$E$10,H4813,0):'[1]NKC'!$E$5007,0)+H4813)=16,"",MATCH($C$8,OFFSET([1]NKC!$E$10,H4813,0):'[1]NKC'!$E$5007,0)+H4813))</f>
        <v/>
      </c>
    </row>
    <row r="4815" spans="1:8" s="52" customFormat="1" ht="14.25" hidden="1">
      <c r="A4815" s="45" t="str">
        <f ca="1">IF($H4815="","",INDEX([1]NKC!$A$10:$A$5007,$H4815))</f>
        <v/>
      </c>
      <c r="B4815" s="46" t="str">
        <f ca="1">IF($H4815="","",INDEX([1]NKC!$B$10:$B$5007,$H4815))</f>
        <v/>
      </c>
      <c r="C4815" s="47" t="str">
        <f ca="1">IF($H4815="","",INDEX([1]NKC!$C$10:$C$5007,$H4815))</f>
        <v/>
      </c>
      <c r="D4815" s="48" t="str">
        <f ca="1">IF(IF($H4815="","",INDEX([1]NKC!$D$10:$D$5007,$H4815))=$C$8,IF($H4815="","",INDEX([1]NKC!$E$10:$E$5007,$H4815)),IF($H4815="","",INDEX([1]NKC!$D$10:$D$5007,$H4815)))</f>
        <v/>
      </c>
      <c r="E4815" s="49" t="str">
        <f ca="1">IF(IF($H4815="","",INDEX([1]NKC!$E$10:$E$5007,$H4815))=$C$8,"",IF($H4815="","",INDEX([1]NKC!$F$10:$F$5007,$H4815)))</f>
        <v/>
      </c>
      <c r="F4815" s="55" t="str">
        <f ca="1">IF(IF($H4815="","",INDEX([1]NKC!$D$10:$D$5007,$H4815))=$C$8,"",IF($H4815="","",INDEX([1]NKC!$F$10:$F$5007,$H4815)))</f>
        <v/>
      </c>
      <c r="G4815" s="50">
        <f ca="1">IF(SUM(E4815:F4815)=0,0,$G$11+SUM(E$12:$E4815)-SUM(F$12:$F4815))</f>
        <v>0</v>
      </c>
      <c r="H4815" s="51" t="str">
        <f ca="1">IF(IF(TYPE(MATCH($C$8,OFFSET([1]NKC!$D$10,H4814,0):'[1]NKC'!$D$5007,0)+H4814)=16,"",MATCH($C$8,OFFSET([1]NKC!$D$10,H4814,0):'[1]NKC'!$D$5007,0)+H4814)&lt;IF(TYPE(MATCH($C$8,OFFSET([1]NKC!$E$10,H4814,0):'[1]NKC'!$E$5007,0)+H4814)=16,"",MATCH($C$8,OFFSET([1]NKC!$E$10,H4814,0):'[1]NKC'!$E$5007,0)+H4814),IF(TYPE(MATCH($C$8,OFFSET([1]NKC!$D$10,H4814,0):'[1]NKC'!$D$5007,0)+H4814)=16,"",MATCH($C$8,OFFSET([1]NKC!$D$10,H4814,0):'[1]NKC'!$D$5007,0)+H4814),IF(TYPE(MATCH($C$8,OFFSET([1]NKC!$E$10,H4814,0):'[1]NKC'!$E$5007,0)+H4814)=16,"",MATCH($C$8,OFFSET([1]NKC!$E$10,H4814,0):'[1]NKC'!$E$5007,0)+H4814))</f>
        <v/>
      </c>
    </row>
    <row r="4816" spans="1:8" s="52" customFormat="1" ht="14.25" hidden="1">
      <c r="A4816" s="45" t="str">
        <f ca="1">IF($H4816="","",INDEX([1]NKC!$A$10:$A$5007,$H4816))</f>
        <v/>
      </c>
      <c r="B4816" s="46" t="str">
        <f ca="1">IF($H4816="","",INDEX([1]NKC!$B$10:$B$5007,$H4816))</f>
        <v/>
      </c>
      <c r="C4816" s="47" t="str">
        <f ca="1">IF($H4816="","",INDEX([1]NKC!$C$10:$C$5007,$H4816))</f>
        <v/>
      </c>
      <c r="D4816" s="48" t="str">
        <f ca="1">IF(IF($H4816="","",INDEX([1]NKC!$D$10:$D$5007,$H4816))=$C$8,IF($H4816="","",INDEX([1]NKC!$E$10:$E$5007,$H4816)),IF($H4816="","",INDEX([1]NKC!$D$10:$D$5007,$H4816)))</f>
        <v/>
      </c>
      <c r="E4816" s="49" t="str">
        <f ca="1">IF(IF($H4816="","",INDEX([1]NKC!$E$10:$E$5007,$H4816))=$C$8,"",IF($H4816="","",INDEX([1]NKC!$F$10:$F$5007,$H4816)))</f>
        <v/>
      </c>
      <c r="F4816" s="55" t="str">
        <f ca="1">IF(IF($H4816="","",INDEX([1]NKC!$D$10:$D$5007,$H4816))=$C$8,"",IF($H4816="","",INDEX([1]NKC!$F$10:$F$5007,$H4816)))</f>
        <v/>
      </c>
      <c r="G4816" s="50">
        <f ca="1">IF(SUM(E4816:F4816)=0,0,$G$11+SUM(E$12:$E4816)-SUM(F$12:$F4816))</f>
        <v>0</v>
      </c>
      <c r="H4816" s="51" t="str">
        <f ca="1">IF(IF(TYPE(MATCH($C$8,OFFSET([1]NKC!$D$10,H4815,0):'[1]NKC'!$D$5007,0)+H4815)=16,"",MATCH($C$8,OFFSET([1]NKC!$D$10,H4815,0):'[1]NKC'!$D$5007,0)+H4815)&lt;IF(TYPE(MATCH($C$8,OFFSET([1]NKC!$E$10,H4815,0):'[1]NKC'!$E$5007,0)+H4815)=16,"",MATCH($C$8,OFFSET([1]NKC!$E$10,H4815,0):'[1]NKC'!$E$5007,0)+H4815),IF(TYPE(MATCH($C$8,OFFSET([1]NKC!$D$10,H4815,0):'[1]NKC'!$D$5007,0)+H4815)=16,"",MATCH($C$8,OFFSET([1]NKC!$D$10,H4815,0):'[1]NKC'!$D$5007,0)+H4815),IF(TYPE(MATCH($C$8,OFFSET([1]NKC!$E$10,H4815,0):'[1]NKC'!$E$5007,0)+H4815)=16,"",MATCH($C$8,OFFSET([1]NKC!$E$10,H4815,0):'[1]NKC'!$E$5007,0)+H4815))</f>
        <v/>
      </c>
    </row>
    <row r="4817" spans="1:8" s="52" customFormat="1" ht="14.25" hidden="1">
      <c r="A4817" s="45" t="str">
        <f ca="1">IF($H4817="","",INDEX([1]NKC!$A$10:$A$5007,$H4817))</f>
        <v/>
      </c>
      <c r="B4817" s="46" t="str">
        <f ca="1">IF($H4817="","",INDEX([1]NKC!$B$10:$B$5007,$H4817))</f>
        <v/>
      </c>
      <c r="C4817" s="47" t="str">
        <f ca="1">IF($H4817="","",INDEX([1]NKC!$C$10:$C$5007,$H4817))</f>
        <v/>
      </c>
      <c r="D4817" s="48" t="str">
        <f ca="1">IF(IF($H4817="","",INDEX([1]NKC!$D$10:$D$5007,$H4817))=$C$8,IF($H4817="","",INDEX([1]NKC!$E$10:$E$5007,$H4817)),IF($H4817="","",INDEX([1]NKC!$D$10:$D$5007,$H4817)))</f>
        <v/>
      </c>
      <c r="E4817" s="49" t="str">
        <f ca="1">IF(IF($H4817="","",INDEX([1]NKC!$E$10:$E$5007,$H4817))=$C$8,"",IF($H4817="","",INDEX([1]NKC!$F$10:$F$5007,$H4817)))</f>
        <v/>
      </c>
      <c r="F4817" s="55" t="str">
        <f ca="1">IF(IF($H4817="","",INDEX([1]NKC!$D$10:$D$5007,$H4817))=$C$8,"",IF($H4817="","",INDEX([1]NKC!$F$10:$F$5007,$H4817)))</f>
        <v/>
      </c>
      <c r="G4817" s="50">
        <f ca="1">IF(SUM(E4817:F4817)=0,0,$G$11+SUM(E$12:$E4817)-SUM(F$12:$F4817))</f>
        <v>0</v>
      </c>
      <c r="H4817" s="51" t="str">
        <f ca="1">IF(IF(TYPE(MATCH($C$8,OFFSET([1]NKC!$D$10,H4816,0):'[1]NKC'!$D$5007,0)+H4816)=16,"",MATCH($C$8,OFFSET([1]NKC!$D$10,H4816,0):'[1]NKC'!$D$5007,0)+H4816)&lt;IF(TYPE(MATCH($C$8,OFFSET([1]NKC!$E$10,H4816,0):'[1]NKC'!$E$5007,0)+H4816)=16,"",MATCH($C$8,OFFSET([1]NKC!$E$10,H4816,0):'[1]NKC'!$E$5007,0)+H4816),IF(TYPE(MATCH($C$8,OFFSET([1]NKC!$D$10,H4816,0):'[1]NKC'!$D$5007,0)+H4816)=16,"",MATCH($C$8,OFFSET([1]NKC!$D$10,H4816,0):'[1]NKC'!$D$5007,0)+H4816),IF(TYPE(MATCH($C$8,OFFSET([1]NKC!$E$10,H4816,0):'[1]NKC'!$E$5007,0)+H4816)=16,"",MATCH($C$8,OFFSET([1]NKC!$E$10,H4816,0):'[1]NKC'!$E$5007,0)+H4816))</f>
        <v/>
      </c>
    </row>
    <row r="4818" spans="1:8" s="52" customFormat="1" ht="14.25" hidden="1">
      <c r="A4818" s="45" t="str">
        <f ca="1">IF($H4818="","",INDEX([1]NKC!$A$10:$A$5007,$H4818))</f>
        <v/>
      </c>
      <c r="B4818" s="46" t="str">
        <f ca="1">IF($H4818="","",INDEX([1]NKC!$B$10:$B$5007,$H4818))</f>
        <v/>
      </c>
      <c r="C4818" s="47" t="str">
        <f ca="1">IF($H4818="","",INDEX([1]NKC!$C$10:$C$5007,$H4818))</f>
        <v/>
      </c>
      <c r="D4818" s="48" t="str">
        <f ca="1">IF(IF($H4818="","",INDEX([1]NKC!$D$10:$D$5007,$H4818))=$C$8,IF($H4818="","",INDEX([1]NKC!$E$10:$E$5007,$H4818)),IF($H4818="","",INDEX([1]NKC!$D$10:$D$5007,$H4818)))</f>
        <v/>
      </c>
      <c r="E4818" s="49" t="str">
        <f ca="1">IF(IF($H4818="","",INDEX([1]NKC!$E$10:$E$5007,$H4818))=$C$8,"",IF($H4818="","",INDEX([1]NKC!$F$10:$F$5007,$H4818)))</f>
        <v/>
      </c>
      <c r="F4818" s="55" t="str">
        <f ca="1">IF(IF($H4818="","",INDEX([1]NKC!$D$10:$D$5007,$H4818))=$C$8,"",IF($H4818="","",INDEX([1]NKC!$F$10:$F$5007,$H4818)))</f>
        <v/>
      </c>
      <c r="G4818" s="50">
        <f ca="1">IF(SUM(E4818:F4818)=0,0,$G$11+SUM(E$12:$E4818)-SUM(F$12:$F4818))</f>
        <v>0</v>
      </c>
      <c r="H4818" s="51" t="str">
        <f ca="1">IF(IF(TYPE(MATCH($C$8,OFFSET([1]NKC!$D$10,H4817,0):'[1]NKC'!$D$5007,0)+H4817)=16,"",MATCH($C$8,OFFSET([1]NKC!$D$10,H4817,0):'[1]NKC'!$D$5007,0)+H4817)&lt;IF(TYPE(MATCH($C$8,OFFSET([1]NKC!$E$10,H4817,0):'[1]NKC'!$E$5007,0)+H4817)=16,"",MATCH($C$8,OFFSET([1]NKC!$E$10,H4817,0):'[1]NKC'!$E$5007,0)+H4817),IF(TYPE(MATCH($C$8,OFFSET([1]NKC!$D$10,H4817,0):'[1]NKC'!$D$5007,0)+H4817)=16,"",MATCH($C$8,OFFSET([1]NKC!$D$10,H4817,0):'[1]NKC'!$D$5007,0)+H4817),IF(TYPE(MATCH($C$8,OFFSET([1]NKC!$E$10,H4817,0):'[1]NKC'!$E$5007,0)+H4817)=16,"",MATCH($C$8,OFFSET([1]NKC!$E$10,H4817,0):'[1]NKC'!$E$5007,0)+H4817))</f>
        <v/>
      </c>
    </row>
    <row r="4819" spans="1:8" s="52" customFormat="1" ht="14.25" hidden="1">
      <c r="A4819" s="45" t="str">
        <f ca="1">IF($H4819="","",INDEX([1]NKC!$A$10:$A$5007,$H4819))</f>
        <v/>
      </c>
      <c r="B4819" s="46" t="str">
        <f ca="1">IF($H4819="","",INDEX([1]NKC!$B$10:$B$5007,$H4819))</f>
        <v/>
      </c>
      <c r="C4819" s="47" t="str">
        <f ca="1">IF($H4819="","",INDEX([1]NKC!$C$10:$C$5007,$H4819))</f>
        <v/>
      </c>
      <c r="D4819" s="48" t="str">
        <f ca="1">IF(IF($H4819="","",INDEX([1]NKC!$D$10:$D$5007,$H4819))=$C$8,IF($H4819="","",INDEX([1]NKC!$E$10:$E$5007,$H4819)),IF($H4819="","",INDEX([1]NKC!$D$10:$D$5007,$H4819)))</f>
        <v/>
      </c>
      <c r="E4819" s="49" t="str">
        <f ca="1">IF(IF($H4819="","",INDEX([1]NKC!$E$10:$E$5007,$H4819))=$C$8,"",IF($H4819="","",INDEX([1]NKC!$F$10:$F$5007,$H4819)))</f>
        <v/>
      </c>
      <c r="F4819" s="55" t="str">
        <f ca="1">IF(IF($H4819="","",INDEX([1]NKC!$D$10:$D$5007,$H4819))=$C$8,"",IF($H4819="","",INDEX([1]NKC!$F$10:$F$5007,$H4819)))</f>
        <v/>
      </c>
      <c r="G4819" s="50">
        <f ca="1">IF(SUM(E4819:F4819)=0,0,$G$11+SUM(E$12:$E4819)-SUM(F$12:$F4819))</f>
        <v>0</v>
      </c>
      <c r="H4819" s="51" t="str">
        <f ca="1">IF(IF(TYPE(MATCH($C$8,OFFSET([1]NKC!$D$10,H4818,0):'[1]NKC'!$D$5007,0)+H4818)=16,"",MATCH($C$8,OFFSET([1]NKC!$D$10,H4818,0):'[1]NKC'!$D$5007,0)+H4818)&lt;IF(TYPE(MATCH($C$8,OFFSET([1]NKC!$E$10,H4818,0):'[1]NKC'!$E$5007,0)+H4818)=16,"",MATCH($C$8,OFFSET([1]NKC!$E$10,H4818,0):'[1]NKC'!$E$5007,0)+H4818),IF(TYPE(MATCH($C$8,OFFSET([1]NKC!$D$10,H4818,0):'[1]NKC'!$D$5007,0)+H4818)=16,"",MATCH($C$8,OFFSET([1]NKC!$D$10,H4818,0):'[1]NKC'!$D$5007,0)+H4818),IF(TYPE(MATCH($C$8,OFFSET([1]NKC!$E$10,H4818,0):'[1]NKC'!$E$5007,0)+H4818)=16,"",MATCH($C$8,OFFSET([1]NKC!$E$10,H4818,0):'[1]NKC'!$E$5007,0)+H4818))</f>
        <v/>
      </c>
    </row>
    <row r="4820" spans="1:8" s="52" customFormat="1" ht="14.25" hidden="1">
      <c r="A4820" s="45" t="str">
        <f ca="1">IF($H4820="","",INDEX([1]NKC!$A$10:$A$5007,$H4820))</f>
        <v/>
      </c>
      <c r="B4820" s="46" t="str">
        <f ca="1">IF($H4820="","",INDEX([1]NKC!$B$10:$B$5007,$H4820))</f>
        <v/>
      </c>
      <c r="C4820" s="47" t="str">
        <f ca="1">IF($H4820="","",INDEX([1]NKC!$C$10:$C$5007,$H4820))</f>
        <v/>
      </c>
      <c r="D4820" s="48" t="str">
        <f ca="1">IF(IF($H4820="","",INDEX([1]NKC!$D$10:$D$5007,$H4820))=$C$8,IF($H4820="","",INDEX([1]NKC!$E$10:$E$5007,$H4820)),IF($H4820="","",INDEX([1]NKC!$D$10:$D$5007,$H4820)))</f>
        <v/>
      </c>
      <c r="E4820" s="49" t="str">
        <f ca="1">IF(IF($H4820="","",INDEX([1]NKC!$E$10:$E$5007,$H4820))=$C$8,"",IF($H4820="","",INDEX([1]NKC!$F$10:$F$5007,$H4820)))</f>
        <v/>
      </c>
      <c r="F4820" s="55" t="str">
        <f ca="1">IF(IF($H4820="","",INDEX([1]NKC!$D$10:$D$5007,$H4820))=$C$8,"",IF($H4820="","",INDEX([1]NKC!$F$10:$F$5007,$H4820)))</f>
        <v/>
      </c>
      <c r="G4820" s="50">
        <f ca="1">IF(SUM(E4820:F4820)=0,0,$G$11+SUM(E$12:$E4820)-SUM(F$12:$F4820))</f>
        <v>0</v>
      </c>
      <c r="H4820" s="51" t="str">
        <f ca="1">IF(IF(TYPE(MATCH($C$8,OFFSET([1]NKC!$D$10,H4819,0):'[1]NKC'!$D$5007,0)+H4819)=16,"",MATCH($C$8,OFFSET([1]NKC!$D$10,H4819,0):'[1]NKC'!$D$5007,0)+H4819)&lt;IF(TYPE(MATCH($C$8,OFFSET([1]NKC!$E$10,H4819,0):'[1]NKC'!$E$5007,0)+H4819)=16,"",MATCH($C$8,OFFSET([1]NKC!$E$10,H4819,0):'[1]NKC'!$E$5007,0)+H4819),IF(TYPE(MATCH($C$8,OFFSET([1]NKC!$D$10,H4819,0):'[1]NKC'!$D$5007,0)+H4819)=16,"",MATCH($C$8,OFFSET([1]NKC!$D$10,H4819,0):'[1]NKC'!$D$5007,0)+H4819),IF(TYPE(MATCH($C$8,OFFSET([1]NKC!$E$10,H4819,0):'[1]NKC'!$E$5007,0)+H4819)=16,"",MATCH($C$8,OFFSET([1]NKC!$E$10,H4819,0):'[1]NKC'!$E$5007,0)+H4819))</f>
        <v/>
      </c>
    </row>
    <row r="4821" spans="1:8" s="52" customFormat="1" ht="14.25" hidden="1">
      <c r="A4821" s="45" t="str">
        <f ca="1">IF($H4821="","",INDEX([1]NKC!$A$10:$A$5007,$H4821))</f>
        <v/>
      </c>
      <c r="B4821" s="46" t="str">
        <f ca="1">IF($H4821="","",INDEX([1]NKC!$B$10:$B$5007,$H4821))</f>
        <v/>
      </c>
      <c r="C4821" s="47" t="str">
        <f ca="1">IF($H4821="","",INDEX([1]NKC!$C$10:$C$5007,$H4821))</f>
        <v/>
      </c>
      <c r="D4821" s="48" t="str">
        <f ca="1">IF(IF($H4821="","",INDEX([1]NKC!$D$10:$D$5007,$H4821))=$C$8,IF($H4821="","",INDEX([1]NKC!$E$10:$E$5007,$H4821)),IF($H4821="","",INDEX([1]NKC!$D$10:$D$5007,$H4821)))</f>
        <v/>
      </c>
      <c r="E4821" s="49" t="str">
        <f ca="1">IF(IF($H4821="","",INDEX([1]NKC!$E$10:$E$5007,$H4821))=$C$8,"",IF($H4821="","",INDEX([1]NKC!$F$10:$F$5007,$H4821)))</f>
        <v/>
      </c>
      <c r="F4821" s="55" t="str">
        <f ca="1">IF(IF($H4821="","",INDEX([1]NKC!$D$10:$D$5007,$H4821))=$C$8,"",IF($H4821="","",INDEX([1]NKC!$F$10:$F$5007,$H4821)))</f>
        <v/>
      </c>
      <c r="G4821" s="50">
        <f ca="1">IF(SUM(E4821:F4821)=0,0,$G$11+SUM(E$12:$E4821)-SUM(F$12:$F4821))</f>
        <v>0</v>
      </c>
      <c r="H4821" s="51" t="str">
        <f ca="1">IF(IF(TYPE(MATCH($C$8,OFFSET([1]NKC!$D$10,H4820,0):'[1]NKC'!$D$5007,0)+H4820)=16,"",MATCH($C$8,OFFSET([1]NKC!$D$10,H4820,0):'[1]NKC'!$D$5007,0)+H4820)&lt;IF(TYPE(MATCH($C$8,OFFSET([1]NKC!$E$10,H4820,0):'[1]NKC'!$E$5007,0)+H4820)=16,"",MATCH($C$8,OFFSET([1]NKC!$E$10,H4820,0):'[1]NKC'!$E$5007,0)+H4820),IF(TYPE(MATCH($C$8,OFFSET([1]NKC!$D$10,H4820,0):'[1]NKC'!$D$5007,0)+H4820)=16,"",MATCH($C$8,OFFSET([1]NKC!$D$10,H4820,0):'[1]NKC'!$D$5007,0)+H4820),IF(TYPE(MATCH($C$8,OFFSET([1]NKC!$E$10,H4820,0):'[1]NKC'!$E$5007,0)+H4820)=16,"",MATCH($C$8,OFFSET([1]NKC!$E$10,H4820,0):'[1]NKC'!$E$5007,0)+H4820))</f>
        <v/>
      </c>
    </row>
    <row r="4822" spans="1:8" s="52" customFormat="1" ht="14.25" hidden="1">
      <c r="A4822" s="45" t="str">
        <f ca="1">IF($H4822="","",INDEX([1]NKC!$A$10:$A$5007,$H4822))</f>
        <v/>
      </c>
      <c r="B4822" s="46" t="str">
        <f ca="1">IF($H4822="","",INDEX([1]NKC!$B$10:$B$5007,$H4822))</f>
        <v/>
      </c>
      <c r="C4822" s="47" t="str">
        <f ca="1">IF($H4822="","",INDEX([1]NKC!$C$10:$C$5007,$H4822))</f>
        <v/>
      </c>
      <c r="D4822" s="48" t="str">
        <f ca="1">IF(IF($H4822="","",INDEX([1]NKC!$D$10:$D$5007,$H4822))=$C$8,IF($H4822="","",INDEX([1]NKC!$E$10:$E$5007,$H4822)),IF($H4822="","",INDEX([1]NKC!$D$10:$D$5007,$H4822)))</f>
        <v/>
      </c>
      <c r="E4822" s="49" t="str">
        <f ca="1">IF(IF($H4822="","",INDEX([1]NKC!$E$10:$E$5007,$H4822))=$C$8,"",IF($H4822="","",INDEX([1]NKC!$F$10:$F$5007,$H4822)))</f>
        <v/>
      </c>
      <c r="F4822" s="55" t="str">
        <f ca="1">IF(IF($H4822="","",INDEX([1]NKC!$D$10:$D$5007,$H4822))=$C$8,"",IF($H4822="","",INDEX([1]NKC!$F$10:$F$5007,$H4822)))</f>
        <v/>
      </c>
      <c r="G4822" s="50">
        <f ca="1">IF(SUM(E4822:F4822)=0,0,$G$11+SUM(E$12:$E4822)-SUM(F$12:$F4822))</f>
        <v>0</v>
      </c>
      <c r="H4822" s="51" t="str">
        <f ca="1">IF(IF(TYPE(MATCH($C$8,OFFSET([1]NKC!$D$10,H4821,0):'[1]NKC'!$D$5007,0)+H4821)=16,"",MATCH($C$8,OFFSET([1]NKC!$D$10,H4821,0):'[1]NKC'!$D$5007,0)+H4821)&lt;IF(TYPE(MATCH($C$8,OFFSET([1]NKC!$E$10,H4821,0):'[1]NKC'!$E$5007,0)+H4821)=16,"",MATCH($C$8,OFFSET([1]NKC!$E$10,H4821,0):'[1]NKC'!$E$5007,0)+H4821),IF(TYPE(MATCH($C$8,OFFSET([1]NKC!$D$10,H4821,0):'[1]NKC'!$D$5007,0)+H4821)=16,"",MATCH($C$8,OFFSET([1]NKC!$D$10,H4821,0):'[1]NKC'!$D$5007,0)+H4821),IF(TYPE(MATCH($C$8,OFFSET([1]NKC!$E$10,H4821,0):'[1]NKC'!$E$5007,0)+H4821)=16,"",MATCH($C$8,OFFSET([1]NKC!$E$10,H4821,0):'[1]NKC'!$E$5007,0)+H4821))</f>
        <v/>
      </c>
    </row>
    <row r="4823" spans="1:8" s="52" customFormat="1" ht="14.25" hidden="1">
      <c r="A4823" s="45" t="str">
        <f ca="1">IF($H4823="","",INDEX([1]NKC!$A$10:$A$5007,$H4823))</f>
        <v/>
      </c>
      <c r="B4823" s="46" t="str">
        <f ca="1">IF($H4823="","",INDEX([1]NKC!$B$10:$B$5007,$H4823))</f>
        <v/>
      </c>
      <c r="C4823" s="47" t="str">
        <f ca="1">IF($H4823="","",INDEX([1]NKC!$C$10:$C$5007,$H4823))</f>
        <v/>
      </c>
      <c r="D4823" s="48" t="str">
        <f ca="1">IF(IF($H4823="","",INDEX([1]NKC!$D$10:$D$5007,$H4823))=$C$8,IF($H4823="","",INDEX([1]NKC!$E$10:$E$5007,$H4823)),IF($H4823="","",INDEX([1]NKC!$D$10:$D$5007,$H4823)))</f>
        <v/>
      </c>
      <c r="E4823" s="49" t="str">
        <f ca="1">IF(IF($H4823="","",INDEX([1]NKC!$E$10:$E$5007,$H4823))=$C$8,"",IF($H4823="","",INDEX([1]NKC!$F$10:$F$5007,$H4823)))</f>
        <v/>
      </c>
      <c r="F4823" s="55" t="str">
        <f ca="1">IF(IF($H4823="","",INDEX([1]NKC!$D$10:$D$5007,$H4823))=$C$8,"",IF($H4823="","",INDEX([1]NKC!$F$10:$F$5007,$H4823)))</f>
        <v/>
      </c>
      <c r="G4823" s="50">
        <f ca="1">IF(SUM(E4823:F4823)=0,0,$G$11+SUM(E$12:$E4823)-SUM(F$12:$F4823))</f>
        <v>0</v>
      </c>
      <c r="H4823" s="51" t="str">
        <f ca="1">IF(IF(TYPE(MATCH($C$8,OFFSET([1]NKC!$D$10,H4822,0):'[1]NKC'!$D$5007,0)+H4822)=16,"",MATCH($C$8,OFFSET([1]NKC!$D$10,H4822,0):'[1]NKC'!$D$5007,0)+H4822)&lt;IF(TYPE(MATCH($C$8,OFFSET([1]NKC!$E$10,H4822,0):'[1]NKC'!$E$5007,0)+H4822)=16,"",MATCH($C$8,OFFSET([1]NKC!$E$10,H4822,0):'[1]NKC'!$E$5007,0)+H4822),IF(TYPE(MATCH($C$8,OFFSET([1]NKC!$D$10,H4822,0):'[1]NKC'!$D$5007,0)+H4822)=16,"",MATCH($C$8,OFFSET([1]NKC!$D$10,H4822,0):'[1]NKC'!$D$5007,0)+H4822),IF(TYPE(MATCH($C$8,OFFSET([1]NKC!$E$10,H4822,0):'[1]NKC'!$E$5007,0)+H4822)=16,"",MATCH($C$8,OFFSET([1]NKC!$E$10,H4822,0):'[1]NKC'!$E$5007,0)+H4822))</f>
        <v/>
      </c>
    </row>
    <row r="4824" spans="1:8" s="52" customFormat="1" ht="14.25" hidden="1">
      <c r="A4824" s="45" t="str">
        <f ca="1">IF($H4824="","",INDEX([1]NKC!$A$10:$A$5007,$H4824))</f>
        <v/>
      </c>
      <c r="B4824" s="46" t="str">
        <f ca="1">IF($H4824="","",INDEX([1]NKC!$B$10:$B$5007,$H4824))</f>
        <v/>
      </c>
      <c r="C4824" s="47" t="str">
        <f ca="1">IF($H4824="","",INDEX([1]NKC!$C$10:$C$5007,$H4824))</f>
        <v/>
      </c>
      <c r="D4824" s="48" t="str">
        <f ca="1">IF(IF($H4824="","",INDEX([1]NKC!$D$10:$D$5007,$H4824))=$C$8,IF($H4824="","",INDEX([1]NKC!$E$10:$E$5007,$H4824)),IF($H4824="","",INDEX([1]NKC!$D$10:$D$5007,$H4824)))</f>
        <v/>
      </c>
      <c r="E4824" s="49" t="str">
        <f ca="1">IF(IF($H4824="","",INDEX([1]NKC!$E$10:$E$5007,$H4824))=$C$8,"",IF($H4824="","",INDEX([1]NKC!$F$10:$F$5007,$H4824)))</f>
        <v/>
      </c>
      <c r="F4824" s="55" t="str">
        <f ca="1">IF(IF($H4824="","",INDEX([1]NKC!$D$10:$D$5007,$H4824))=$C$8,"",IF($H4824="","",INDEX([1]NKC!$F$10:$F$5007,$H4824)))</f>
        <v/>
      </c>
      <c r="G4824" s="50">
        <f ca="1">IF(SUM(E4824:F4824)=0,0,$G$11+SUM(E$12:$E4824)-SUM(F$12:$F4824))</f>
        <v>0</v>
      </c>
      <c r="H4824" s="51" t="str">
        <f ca="1">IF(IF(TYPE(MATCH($C$8,OFFSET([1]NKC!$D$10,H4823,0):'[1]NKC'!$D$5007,0)+H4823)=16,"",MATCH($C$8,OFFSET([1]NKC!$D$10,H4823,0):'[1]NKC'!$D$5007,0)+H4823)&lt;IF(TYPE(MATCH($C$8,OFFSET([1]NKC!$E$10,H4823,0):'[1]NKC'!$E$5007,0)+H4823)=16,"",MATCH($C$8,OFFSET([1]NKC!$E$10,H4823,0):'[1]NKC'!$E$5007,0)+H4823),IF(TYPE(MATCH($C$8,OFFSET([1]NKC!$D$10,H4823,0):'[1]NKC'!$D$5007,0)+H4823)=16,"",MATCH($C$8,OFFSET([1]NKC!$D$10,H4823,0):'[1]NKC'!$D$5007,0)+H4823),IF(TYPE(MATCH($C$8,OFFSET([1]NKC!$E$10,H4823,0):'[1]NKC'!$E$5007,0)+H4823)=16,"",MATCH($C$8,OFFSET([1]NKC!$E$10,H4823,0):'[1]NKC'!$E$5007,0)+H4823))</f>
        <v/>
      </c>
    </row>
    <row r="4825" spans="1:8" s="52" customFormat="1" ht="14.25" hidden="1">
      <c r="A4825" s="45" t="str">
        <f ca="1">IF($H4825="","",INDEX([1]NKC!$A$10:$A$5007,$H4825))</f>
        <v/>
      </c>
      <c r="B4825" s="46" t="str">
        <f ca="1">IF($H4825="","",INDEX([1]NKC!$B$10:$B$5007,$H4825))</f>
        <v/>
      </c>
      <c r="C4825" s="47" t="str">
        <f ca="1">IF($H4825="","",INDEX([1]NKC!$C$10:$C$5007,$H4825))</f>
        <v/>
      </c>
      <c r="D4825" s="48" t="str">
        <f ca="1">IF(IF($H4825="","",INDEX([1]NKC!$D$10:$D$5007,$H4825))=$C$8,IF($H4825="","",INDEX([1]NKC!$E$10:$E$5007,$H4825)),IF($H4825="","",INDEX([1]NKC!$D$10:$D$5007,$H4825)))</f>
        <v/>
      </c>
      <c r="E4825" s="49" t="str">
        <f ca="1">IF(IF($H4825="","",INDEX([1]NKC!$E$10:$E$5007,$H4825))=$C$8,"",IF($H4825="","",INDEX([1]NKC!$F$10:$F$5007,$H4825)))</f>
        <v/>
      </c>
      <c r="F4825" s="55" t="str">
        <f ca="1">IF(IF($H4825="","",INDEX([1]NKC!$D$10:$D$5007,$H4825))=$C$8,"",IF($H4825="","",INDEX([1]NKC!$F$10:$F$5007,$H4825)))</f>
        <v/>
      </c>
      <c r="G4825" s="50">
        <f ca="1">IF(SUM(E4825:F4825)=0,0,$G$11+SUM(E$12:$E4825)-SUM(F$12:$F4825))</f>
        <v>0</v>
      </c>
      <c r="H4825" s="51" t="str">
        <f ca="1">IF(IF(TYPE(MATCH($C$8,OFFSET([1]NKC!$D$10,H4824,0):'[1]NKC'!$D$5007,0)+H4824)=16,"",MATCH($C$8,OFFSET([1]NKC!$D$10,H4824,0):'[1]NKC'!$D$5007,0)+H4824)&lt;IF(TYPE(MATCH($C$8,OFFSET([1]NKC!$E$10,H4824,0):'[1]NKC'!$E$5007,0)+H4824)=16,"",MATCH($C$8,OFFSET([1]NKC!$E$10,H4824,0):'[1]NKC'!$E$5007,0)+H4824),IF(TYPE(MATCH($C$8,OFFSET([1]NKC!$D$10,H4824,0):'[1]NKC'!$D$5007,0)+H4824)=16,"",MATCH($C$8,OFFSET([1]NKC!$D$10,H4824,0):'[1]NKC'!$D$5007,0)+H4824),IF(TYPE(MATCH($C$8,OFFSET([1]NKC!$E$10,H4824,0):'[1]NKC'!$E$5007,0)+H4824)=16,"",MATCH($C$8,OFFSET([1]NKC!$E$10,H4824,0):'[1]NKC'!$E$5007,0)+H4824))</f>
        <v/>
      </c>
    </row>
    <row r="4826" spans="1:8" s="52" customFormat="1" ht="14.25" hidden="1">
      <c r="A4826" s="45" t="str">
        <f ca="1">IF($H4826="","",INDEX([1]NKC!$A$10:$A$5007,$H4826))</f>
        <v/>
      </c>
      <c r="B4826" s="46" t="str">
        <f ca="1">IF($H4826="","",INDEX([1]NKC!$B$10:$B$5007,$H4826))</f>
        <v/>
      </c>
      <c r="C4826" s="47" t="str">
        <f ca="1">IF($H4826="","",INDEX([1]NKC!$C$10:$C$5007,$H4826))</f>
        <v/>
      </c>
      <c r="D4826" s="48" t="str">
        <f ca="1">IF(IF($H4826="","",INDEX([1]NKC!$D$10:$D$5007,$H4826))=$C$8,IF($H4826="","",INDEX([1]NKC!$E$10:$E$5007,$H4826)),IF($H4826="","",INDEX([1]NKC!$D$10:$D$5007,$H4826)))</f>
        <v/>
      </c>
      <c r="E4826" s="49" t="str">
        <f ca="1">IF(IF($H4826="","",INDEX([1]NKC!$E$10:$E$5007,$H4826))=$C$8,"",IF($H4826="","",INDEX([1]NKC!$F$10:$F$5007,$H4826)))</f>
        <v/>
      </c>
      <c r="F4826" s="55" t="str">
        <f ca="1">IF(IF($H4826="","",INDEX([1]NKC!$D$10:$D$5007,$H4826))=$C$8,"",IF($H4826="","",INDEX([1]NKC!$F$10:$F$5007,$H4826)))</f>
        <v/>
      </c>
      <c r="G4826" s="50">
        <f ca="1">IF(SUM(E4826:F4826)=0,0,$G$11+SUM(E$12:$E4826)-SUM(F$12:$F4826))</f>
        <v>0</v>
      </c>
      <c r="H4826" s="51" t="str">
        <f ca="1">IF(IF(TYPE(MATCH($C$8,OFFSET([1]NKC!$D$10,H4825,0):'[1]NKC'!$D$5007,0)+H4825)=16,"",MATCH($C$8,OFFSET([1]NKC!$D$10,H4825,0):'[1]NKC'!$D$5007,0)+H4825)&lt;IF(TYPE(MATCH($C$8,OFFSET([1]NKC!$E$10,H4825,0):'[1]NKC'!$E$5007,0)+H4825)=16,"",MATCH($C$8,OFFSET([1]NKC!$E$10,H4825,0):'[1]NKC'!$E$5007,0)+H4825),IF(TYPE(MATCH($C$8,OFFSET([1]NKC!$D$10,H4825,0):'[1]NKC'!$D$5007,0)+H4825)=16,"",MATCH($C$8,OFFSET([1]NKC!$D$10,H4825,0):'[1]NKC'!$D$5007,0)+H4825),IF(TYPE(MATCH($C$8,OFFSET([1]NKC!$E$10,H4825,0):'[1]NKC'!$E$5007,0)+H4825)=16,"",MATCH($C$8,OFFSET([1]NKC!$E$10,H4825,0):'[1]NKC'!$E$5007,0)+H4825))</f>
        <v/>
      </c>
    </row>
    <row r="4827" spans="1:8" s="52" customFormat="1" ht="14.25" hidden="1">
      <c r="A4827" s="45" t="str">
        <f ca="1">IF($H4827="","",INDEX([1]NKC!$A$10:$A$5007,$H4827))</f>
        <v/>
      </c>
      <c r="B4827" s="46" t="str">
        <f ca="1">IF($H4827="","",INDEX([1]NKC!$B$10:$B$5007,$H4827))</f>
        <v/>
      </c>
      <c r="C4827" s="47" t="str">
        <f ca="1">IF($H4827="","",INDEX([1]NKC!$C$10:$C$5007,$H4827))</f>
        <v/>
      </c>
      <c r="D4827" s="48" t="str">
        <f ca="1">IF(IF($H4827="","",INDEX([1]NKC!$D$10:$D$5007,$H4827))=$C$8,IF($H4827="","",INDEX([1]NKC!$E$10:$E$5007,$H4827)),IF($H4827="","",INDEX([1]NKC!$D$10:$D$5007,$H4827)))</f>
        <v/>
      </c>
      <c r="E4827" s="49" t="str">
        <f ca="1">IF(IF($H4827="","",INDEX([1]NKC!$E$10:$E$5007,$H4827))=$C$8,"",IF($H4827="","",INDEX([1]NKC!$F$10:$F$5007,$H4827)))</f>
        <v/>
      </c>
      <c r="F4827" s="55" t="str">
        <f ca="1">IF(IF($H4827="","",INDEX([1]NKC!$D$10:$D$5007,$H4827))=$C$8,"",IF($H4827="","",INDEX([1]NKC!$F$10:$F$5007,$H4827)))</f>
        <v/>
      </c>
      <c r="G4827" s="50">
        <f ca="1">IF(SUM(E4827:F4827)=0,0,$G$11+SUM(E$12:$E4827)-SUM(F$12:$F4827))</f>
        <v>0</v>
      </c>
      <c r="H4827" s="51" t="str">
        <f ca="1">IF(IF(TYPE(MATCH($C$8,OFFSET([1]NKC!$D$10,H4826,0):'[1]NKC'!$D$5007,0)+H4826)=16,"",MATCH($C$8,OFFSET([1]NKC!$D$10,H4826,0):'[1]NKC'!$D$5007,0)+H4826)&lt;IF(TYPE(MATCH($C$8,OFFSET([1]NKC!$E$10,H4826,0):'[1]NKC'!$E$5007,0)+H4826)=16,"",MATCH($C$8,OFFSET([1]NKC!$E$10,H4826,0):'[1]NKC'!$E$5007,0)+H4826),IF(TYPE(MATCH($C$8,OFFSET([1]NKC!$D$10,H4826,0):'[1]NKC'!$D$5007,0)+H4826)=16,"",MATCH($C$8,OFFSET([1]NKC!$D$10,H4826,0):'[1]NKC'!$D$5007,0)+H4826),IF(TYPE(MATCH($C$8,OFFSET([1]NKC!$E$10,H4826,0):'[1]NKC'!$E$5007,0)+H4826)=16,"",MATCH($C$8,OFFSET([1]NKC!$E$10,H4826,0):'[1]NKC'!$E$5007,0)+H4826))</f>
        <v/>
      </c>
    </row>
    <row r="4828" spans="1:8" s="52" customFormat="1" ht="14.25" hidden="1">
      <c r="A4828" s="45" t="str">
        <f ca="1">IF($H4828="","",INDEX([1]NKC!$A$10:$A$5007,$H4828))</f>
        <v/>
      </c>
      <c r="B4828" s="46" t="str">
        <f ca="1">IF($H4828="","",INDEX([1]NKC!$B$10:$B$5007,$H4828))</f>
        <v/>
      </c>
      <c r="C4828" s="47" t="str">
        <f ca="1">IF($H4828="","",INDEX([1]NKC!$C$10:$C$5007,$H4828))</f>
        <v/>
      </c>
      <c r="D4828" s="48" t="str">
        <f ca="1">IF(IF($H4828="","",INDEX([1]NKC!$D$10:$D$5007,$H4828))=$C$8,IF($H4828="","",INDEX([1]NKC!$E$10:$E$5007,$H4828)),IF($H4828="","",INDEX([1]NKC!$D$10:$D$5007,$H4828)))</f>
        <v/>
      </c>
      <c r="E4828" s="49" t="str">
        <f ca="1">IF(IF($H4828="","",INDEX([1]NKC!$E$10:$E$5007,$H4828))=$C$8,"",IF($H4828="","",INDEX([1]NKC!$F$10:$F$5007,$H4828)))</f>
        <v/>
      </c>
      <c r="F4828" s="55" t="str">
        <f ca="1">IF(IF($H4828="","",INDEX([1]NKC!$D$10:$D$5007,$H4828))=$C$8,"",IF($H4828="","",INDEX([1]NKC!$F$10:$F$5007,$H4828)))</f>
        <v/>
      </c>
      <c r="G4828" s="50">
        <f ca="1">IF(SUM(E4828:F4828)=0,0,$G$11+SUM(E$12:$E4828)-SUM(F$12:$F4828))</f>
        <v>0</v>
      </c>
      <c r="H4828" s="51" t="str">
        <f ca="1">IF(IF(TYPE(MATCH($C$8,OFFSET([1]NKC!$D$10,H4827,0):'[1]NKC'!$D$5007,0)+H4827)=16,"",MATCH($C$8,OFFSET([1]NKC!$D$10,H4827,0):'[1]NKC'!$D$5007,0)+H4827)&lt;IF(TYPE(MATCH($C$8,OFFSET([1]NKC!$E$10,H4827,0):'[1]NKC'!$E$5007,0)+H4827)=16,"",MATCH($C$8,OFFSET([1]NKC!$E$10,H4827,0):'[1]NKC'!$E$5007,0)+H4827),IF(TYPE(MATCH($C$8,OFFSET([1]NKC!$D$10,H4827,0):'[1]NKC'!$D$5007,0)+H4827)=16,"",MATCH($C$8,OFFSET([1]NKC!$D$10,H4827,0):'[1]NKC'!$D$5007,0)+H4827),IF(TYPE(MATCH($C$8,OFFSET([1]NKC!$E$10,H4827,0):'[1]NKC'!$E$5007,0)+H4827)=16,"",MATCH($C$8,OFFSET([1]NKC!$E$10,H4827,0):'[1]NKC'!$E$5007,0)+H4827))</f>
        <v/>
      </c>
    </row>
    <row r="4829" spans="1:8" s="52" customFormat="1" ht="14.25" hidden="1">
      <c r="A4829" s="45" t="str">
        <f ca="1">IF($H4829="","",INDEX([1]NKC!$A$10:$A$5007,$H4829))</f>
        <v/>
      </c>
      <c r="B4829" s="46" t="str">
        <f ca="1">IF($H4829="","",INDEX([1]NKC!$B$10:$B$5007,$H4829))</f>
        <v/>
      </c>
      <c r="C4829" s="47" t="str">
        <f ca="1">IF($H4829="","",INDEX([1]NKC!$C$10:$C$5007,$H4829))</f>
        <v/>
      </c>
      <c r="D4829" s="48" t="str">
        <f ca="1">IF(IF($H4829="","",INDEX([1]NKC!$D$10:$D$5007,$H4829))=$C$8,IF($H4829="","",INDEX([1]NKC!$E$10:$E$5007,$H4829)),IF($H4829="","",INDEX([1]NKC!$D$10:$D$5007,$H4829)))</f>
        <v/>
      </c>
      <c r="E4829" s="49" t="str">
        <f ca="1">IF(IF($H4829="","",INDEX([1]NKC!$E$10:$E$5007,$H4829))=$C$8,"",IF($H4829="","",INDEX([1]NKC!$F$10:$F$5007,$H4829)))</f>
        <v/>
      </c>
      <c r="F4829" s="55" t="str">
        <f ca="1">IF(IF($H4829="","",INDEX([1]NKC!$D$10:$D$5007,$H4829))=$C$8,"",IF($H4829="","",INDEX([1]NKC!$F$10:$F$5007,$H4829)))</f>
        <v/>
      </c>
      <c r="G4829" s="50">
        <f ca="1">IF(SUM(E4829:F4829)=0,0,$G$11+SUM(E$12:$E4829)-SUM(F$12:$F4829))</f>
        <v>0</v>
      </c>
      <c r="H4829" s="51" t="str">
        <f ca="1">IF(IF(TYPE(MATCH($C$8,OFFSET([1]NKC!$D$10,H4828,0):'[1]NKC'!$D$5007,0)+H4828)=16,"",MATCH($C$8,OFFSET([1]NKC!$D$10,H4828,0):'[1]NKC'!$D$5007,0)+H4828)&lt;IF(TYPE(MATCH($C$8,OFFSET([1]NKC!$E$10,H4828,0):'[1]NKC'!$E$5007,0)+H4828)=16,"",MATCH($C$8,OFFSET([1]NKC!$E$10,H4828,0):'[1]NKC'!$E$5007,0)+H4828),IF(TYPE(MATCH($C$8,OFFSET([1]NKC!$D$10,H4828,0):'[1]NKC'!$D$5007,0)+H4828)=16,"",MATCH($C$8,OFFSET([1]NKC!$D$10,H4828,0):'[1]NKC'!$D$5007,0)+H4828),IF(TYPE(MATCH($C$8,OFFSET([1]NKC!$E$10,H4828,0):'[1]NKC'!$E$5007,0)+H4828)=16,"",MATCH($C$8,OFFSET([1]NKC!$E$10,H4828,0):'[1]NKC'!$E$5007,0)+H4828))</f>
        <v/>
      </c>
    </row>
    <row r="4830" spans="1:8" s="52" customFormat="1" ht="14.25" hidden="1">
      <c r="A4830" s="45" t="str">
        <f ca="1">IF($H4830="","",INDEX([1]NKC!$A$10:$A$5007,$H4830))</f>
        <v/>
      </c>
      <c r="B4830" s="46" t="str">
        <f ca="1">IF($H4830="","",INDEX([1]NKC!$B$10:$B$5007,$H4830))</f>
        <v/>
      </c>
      <c r="C4830" s="47" t="str">
        <f ca="1">IF($H4830="","",INDEX([1]NKC!$C$10:$C$5007,$H4830))</f>
        <v/>
      </c>
      <c r="D4830" s="48" t="str">
        <f ca="1">IF(IF($H4830="","",INDEX([1]NKC!$D$10:$D$5007,$H4830))=$C$8,IF($H4830="","",INDEX([1]NKC!$E$10:$E$5007,$H4830)),IF($H4830="","",INDEX([1]NKC!$D$10:$D$5007,$H4830)))</f>
        <v/>
      </c>
      <c r="E4830" s="49" t="str">
        <f ca="1">IF(IF($H4830="","",INDEX([1]NKC!$E$10:$E$5007,$H4830))=$C$8,"",IF($H4830="","",INDEX([1]NKC!$F$10:$F$5007,$H4830)))</f>
        <v/>
      </c>
      <c r="F4830" s="55" t="str">
        <f ca="1">IF(IF($H4830="","",INDEX([1]NKC!$D$10:$D$5007,$H4830))=$C$8,"",IF($H4830="","",INDEX([1]NKC!$F$10:$F$5007,$H4830)))</f>
        <v/>
      </c>
      <c r="G4830" s="50">
        <f ca="1">IF(SUM(E4830:F4830)=0,0,$G$11+SUM(E$12:$E4830)-SUM(F$12:$F4830))</f>
        <v>0</v>
      </c>
      <c r="H4830" s="51" t="str">
        <f ca="1">IF(IF(TYPE(MATCH($C$8,OFFSET([1]NKC!$D$10,H4829,0):'[1]NKC'!$D$5007,0)+H4829)=16,"",MATCH($C$8,OFFSET([1]NKC!$D$10,H4829,0):'[1]NKC'!$D$5007,0)+H4829)&lt;IF(TYPE(MATCH($C$8,OFFSET([1]NKC!$E$10,H4829,0):'[1]NKC'!$E$5007,0)+H4829)=16,"",MATCH($C$8,OFFSET([1]NKC!$E$10,H4829,0):'[1]NKC'!$E$5007,0)+H4829),IF(TYPE(MATCH($C$8,OFFSET([1]NKC!$D$10,H4829,0):'[1]NKC'!$D$5007,0)+H4829)=16,"",MATCH($C$8,OFFSET([1]NKC!$D$10,H4829,0):'[1]NKC'!$D$5007,0)+H4829),IF(TYPE(MATCH($C$8,OFFSET([1]NKC!$E$10,H4829,0):'[1]NKC'!$E$5007,0)+H4829)=16,"",MATCH($C$8,OFFSET([1]NKC!$E$10,H4829,0):'[1]NKC'!$E$5007,0)+H4829))</f>
        <v/>
      </c>
    </row>
    <row r="4831" spans="1:8" s="52" customFormat="1" ht="14.25" hidden="1">
      <c r="A4831" s="45" t="str">
        <f ca="1">IF($H4831="","",INDEX([1]NKC!$A$10:$A$5007,$H4831))</f>
        <v/>
      </c>
      <c r="B4831" s="46" t="str">
        <f ca="1">IF($H4831="","",INDEX([1]NKC!$B$10:$B$5007,$H4831))</f>
        <v/>
      </c>
      <c r="C4831" s="47" t="str">
        <f ca="1">IF($H4831="","",INDEX([1]NKC!$C$10:$C$5007,$H4831))</f>
        <v/>
      </c>
      <c r="D4831" s="48" t="str">
        <f ca="1">IF(IF($H4831="","",INDEX([1]NKC!$D$10:$D$5007,$H4831))=$C$8,IF($H4831="","",INDEX([1]NKC!$E$10:$E$5007,$H4831)),IF($H4831="","",INDEX([1]NKC!$D$10:$D$5007,$H4831)))</f>
        <v/>
      </c>
      <c r="E4831" s="49" t="str">
        <f ca="1">IF(IF($H4831="","",INDEX([1]NKC!$E$10:$E$5007,$H4831))=$C$8,"",IF($H4831="","",INDEX([1]NKC!$F$10:$F$5007,$H4831)))</f>
        <v/>
      </c>
      <c r="F4831" s="55" t="str">
        <f ca="1">IF(IF($H4831="","",INDEX([1]NKC!$D$10:$D$5007,$H4831))=$C$8,"",IF($H4831="","",INDEX([1]NKC!$F$10:$F$5007,$H4831)))</f>
        <v/>
      </c>
      <c r="G4831" s="50">
        <f ca="1">IF(SUM(E4831:F4831)=0,0,$G$11+SUM(E$12:$E4831)-SUM(F$12:$F4831))</f>
        <v>0</v>
      </c>
      <c r="H4831" s="51" t="str">
        <f ca="1">IF(IF(TYPE(MATCH($C$8,OFFSET([1]NKC!$D$10,H4830,0):'[1]NKC'!$D$5007,0)+H4830)=16,"",MATCH($C$8,OFFSET([1]NKC!$D$10,H4830,0):'[1]NKC'!$D$5007,0)+H4830)&lt;IF(TYPE(MATCH($C$8,OFFSET([1]NKC!$E$10,H4830,0):'[1]NKC'!$E$5007,0)+H4830)=16,"",MATCH($C$8,OFFSET([1]NKC!$E$10,H4830,0):'[1]NKC'!$E$5007,0)+H4830),IF(TYPE(MATCH($C$8,OFFSET([1]NKC!$D$10,H4830,0):'[1]NKC'!$D$5007,0)+H4830)=16,"",MATCH($C$8,OFFSET([1]NKC!$D$10,H4830,0):'[1]NKC'!$D$5007,0)+H4830),IF(TYPE(MATCH($C$8,OFFSET([1]NKC!$E$10,H4830,0):'[1]NKC'!$E$5007,0)+H4830)=16,"",MATCH($C$8,OFFSET([1]NKC!$E$10,H4830,0):'[1]NKC'!$E$5007,0)+H4830))</f>
        <v/>
      </c>
    </row>
    <row r="4832" spans="1:8" s="52" customFormat="1" ht="14.25" hidden="1">
      <c r="A4832" s="45" t="str">
        <f ca="1">IF($H4832="","",INDEX([1]NKC!$A$10:$A$5007,$H4832))</f>
        <v/>
      </c>
      <c r="B4832" s="46" t="str">
        <f ca="1">IF($H4832="","",INDEX([1]NKC!$B$10:$B$5007,$H4832))</f>
        <v/>
      </c>
      <c r="C4832" s="47" t="str">
        <f ca="1">IF($H4832="","",INDEX([1]NKC!$C$10:$C$5007,$H4832))</f>
        <v/>
      </c>
      <c r="D4832" s="48" t="str">
        <f ca="1">IF(IF($H4832="","",INDEX([1]NKC!$D$10:$D$5007,$H4832))=$C$8,IF($H4832="","",INDEX([1]NKC!$E$10:$E$5007,$H4832)),IF($H4832="","",INDEX([1]NKC!$D$10:$D$5007,$H4832)))</f>
        <v/>
      </c>
      <c r="E4832" s="49" t="str">
        <f ca="1">IF(IF($H4832="","",INDEX([1]NKC!$E$10:$E$5007,$H4832))=$C$8,"",IF($H4832="","",INDEX([1]NKC!$F$10:$F$5007,$H4832)))</f>
        <v/>
      </c>
      <c r="F4832" s="55" t="str">
        <f ca="1">IF(IF($H4832="","",INDEX([1]NKC!$D$10:$D$5007,$H4832))=$C$8,"",IF($H4832="","",INDEX([1]NKC!$F$10:$F$5007,$H4832)))</f>
        <v/>
      </c>
      <c r="G4832" s="50">
        <f ca="1">IF(SUM(E4832:F4832)=0,0,$G$11+SUM(E$12:$E4832)-SUM(F$12:$F4832))</f>
        <v>0</v>
      </c>
      <c r="H4832" s="51" t="str">
        <f ca="1">IF(IF(TYPE(MATCH($C$8,OFFSET([1]NKC!$D$10,H4831,0):'[1]NKC'!$D$5007,0)+H4831)=16,"",MATCH($C$8,OFFSET([1]NKC!$D$10,H4831,0):'[1]NKC'!$D$5007,0)+H4831)&lt;IF(TYPE(MATCH($C$8,OFFSET([1]NKC!$E$10,H4831,0):'[1]NKC'!$E$5007,0)+H4831)=16,"",MATCH($C$8,OFFSET([1]NKC!$E$10,H4831,0):'[1]NKC'!$E$5007,0)+H4831),IF(TYPE(MATCH($C$8,OFFSET([1]NKC!$D$10,H4831,0):'[1]NKC'!$D$5007,0)+H4831)=16,"",MATCH($C$8,OFFSET([1]NKC!$D$10,H4831,0):'[1]NKC'!$D$5007,0)+H4831),IF(TYPE(MATCH($C$8,OFFSET([1]NKC!$E$10,H4831,0):'[1]NKC'!$E$5007,0)+H4831)=16,"",MATCH($C$8,OFFSET([1]NKC!$E$10,H4831,0):'[1]NKC'!$E$5007,0)+H4831))</f>
        <v/>
      </c>
    </row>
    <row r="4833" spans="1:8" s="52" customFormat="1" ht="14.25" hidden="1">
      <c r="A4833" s="45" t="str">
        <f ca="1">IF($H4833="","",INDEX([1]NKC!$A$10:$A$5007,$H4833))</f>
        <v/>
      </c>
      <c r="B4833" s="46" t="str">
        <f ca="1">IF($H4833="","",INDEX([1]NKC!$B$10:$B$5007,$H4833))</f>
        <v/>
      </c>
      <c r="C4833" s="47" t="str">
        <f ca="1">IF($H4833="","",INDEX([1]NKC!$C$10:$C$5007,$H4833))</f>
        <v/>
      </c>
      <c r="D4833" s="48" t="str">
        <f ca="1">IF(IF($H4833="","",INDEX([1]NKC!$D$10:$D$5007,$H4833))=$C$8,IF($H4833="","",INDEX([1]NKC!$E$10:$E$5007,$H4833)),IF($H4833="","",INDEX([1]NKC!$D$10:$D$5007,$H4833)))</f>
        <v/>
      </c>
      <c r="E4833" s="49" t="str">
        <f ca="1">IF(IF($H4833="","",INDEX([1]NKC!$E$10:$E$5007,$H4833))=$C$8,"",IF($H4833="","",INDEX([1]NKC!$F$10:$F$5007,$H4833)))</f>
        <v/>
      </c>
      <c r="F4833" s="55" t="str">
        <f ca="1">IF(IF($H4833="","",INDEX([1]NKC!$D$10:$D$5007,$H4833))=$C$8,"",IF($H4833="","",INDEX([1]NKC!$F$10:$F$5007,$H4833)))</f>
        <v/>
      </c>
      <c r="G4833" s="50">
        <f ca="1">IF(SUM(E4833:F4833)=0,0,$G$11+SUM(E$12:$E4833)-SUM(F$12:$F4833))</f>
        <v>0</v>
      </c>
      <c r="H4833" s="51" t="str">
        <f ca="1">IF(IF(TYPE(MATCH($C$8,OFFSET([1]NKC!$D$10,H4832,0):'[1]NKC'!$D$5007,0)+H4832)=16,"",MATCH($C$8,OFFSET([1]NKC!$D$10,H4832,0):'[1]NKC'!$D$5007,0)+H4832)&lt;IF(TYPE(MATCH($C$8,OFFSET([1]NKC!$E$10,H4832,0):'[1]NKC'!$E$5007,0)+H4832)=16,"",MATCH($C$8,OFFSET([1]NKC!$E$10,H4832,0):'[1]NKC'!$E$5007,0)+H4832),IF(TYPE(MATCH($C$8,OFFSET([1]NKC!$D$10,H4832,0):'[1]NKC'!$D$5007,0)+H4832)=16,"",MATCH($C$8,OFFSET([1]NKC!$D$10,H4832,0):'[1]NKC'!$D$5007,0)+H4832),IF(TYPE(MATCH($C$8,OFFSET([1]NKC!$E$10,H4832,0):'[1]NKC'!$E$5007,0)+H4832)=16,"",MATCH($C$8,OFFSET([1]NKC!$E$10,H4832,0):'[1]NKC'!$E$5007,0)+H4832))</f>
        <v/>
      </c>
    </row>
    <row r="4834" spans="1:8" s="52" customFormat="1" ht="14.25" hidden="1">
      <c r="A4834" s="45" t="str">
        <f ca="1">IF($H4834="","",INDEX([1]NKC!$A$10:$A$5007,$H4834))</f>
        <v/>
      </c>
      <c r="B4834" s="46" t="str">
        <f ca="1">IF($H4834="","",INDEX([1]NKC!$B$10:$B$5007,$H4834))</f>
        <v/>
      </c>
      <c r="C4834" s="47" t="str">
        <f ca="1">IF($H4834="","",INDEX([1]NKC!$C$10:$C$5007,$H4834))</f>
        <v/>
      </c>
      <c r="D4834" s="48" t="str">
        <f ca="1">IF(IF($H4834="","",INDEX([1]NKC!$D$10:$D$5007,$H4834))=$C$8,IF($H4834="","",INDEX([1]NKC!$E$10:$E$5007,$H4834)),IF($H4834="","",INDEX([1]NKC!$D$10:$D$5007,$H4834)))</f>
        <v/>
      </c>
      <c r="E4834" s="49" t="str">
        <f ca="1">IF(IF($H4834="","",INDEX([1]NKC!$E$10:$E$5007,$H4834))=$C$8,"",IF($H4834="","",INDEX([1]NKC!$F$10:$F$5007,$H4834)))</f>
        <v/>
      </c>
      <c r="F4834" s="55" t="str">
        <f ca="1">IF(IF($H4834="","",INDEX([1]NKC!$D$10:$D$5007,$H4834))=$C$8,"",IF($H4834="","",INDEX([1]NKC!$F$10:$F$5007,$H4834)))</f>
        <v/>
      </c>
      <c r="G4834" s="50">
        <f ca="1">IF(SUM(E4834:F4834)=0,0,$G$11+SUM(E$12:$E4834)-SUM(F$12:$F4834))</f>
        <v>0</v>
      </c>
      <c r="H4834" s="51" t="str">
        <f ca="1">IF(IF(TYPE(MATCH($C$8,OFFSET([1]NKC!$D$10,H4833,0):'[1]NKC'!$D$5007,0)+H4833)=16,"",MATCH($C$8,OFFSET([1]NKC!$D$10,H4833,0):'[1]NKC'!$D$5007,0)+H4833)&lt;IF(TYPE(MATCH($C$8,OFFSET([1]NKC!$E$10,H4833,0):'[1]NKC'!$E$5007,0)+H4833)=16,"",MATCH($C$8,OFFSET([1]NKC!$E$10,H4833,0):'[1]NKC'!$E$5007,0)+H4833),IF(TYPE(MATCH($C$8,OFFSET([1]NKC!$D$10,H4833,0):'[1]NKC'!$D$5007,0)+H4833)=16,"",MATCH($C$8,OFFSET([1]NKC!$D$10,H4833,0):'[1]NKC'!$D$5007,0)+H4833),IF(TYPE(MATCH($C$8,OFFSET([1]NKC!$E$10,H4833,0):'[1]NKC'!$E$5007,0)+H4833)=16,"",MATCH($C$8,OFFSET([1]NKC!$E$10,H4833,0):'[1]NKC'!$E$5007,0)+H4833))</f>
        <v/>
      </c>
    </row>
    <row r="4835" spans="1:8" s="52" customFormat="1" ht="14.25" hidden="1">
      <c r="A4835" s="45" t="str">
        <f ca="1">IF($H4835="","",INDEX([1]NKC!$A$10:$A$5007,$H4835))</f>
        <v/>
      </c>
      <c r="B4835" s="46" t="str">
        <f ca="1">IF($H4835="","",INDEX([1]NKC!$B$10:$B$5007,$H4835))</f>
        <v/>
      </c>
      <c r="C4835" s="47" t="str">
        <f ca="1">IF($H4835="","",INDEX([1]NKC!$C$10:$C$5007,$H4835))</f>
        <v/>
      </c>
      <c r="D4835" s="48" t="str">
        <f ca="1">IF(IF($H4835="","",INDEX([1]NKC!$D$10:$D$5007,$H4835))=$C$8,IF($H4835="","",INDEX([1]NKC!$E$10:$E$5007,$H4835)),IF($H4835="","",INDEX([1]NKC!$D$10:$D$5007,$H4835)))</f>
        <v/>
      </c>
      <c r="E4835" s="49" t="str">
        <f ca="1">IF(IF($H4835="","",INDEX([1]NKC!$E$10:$E$5007,$H4835))=$C$8,"",IF($H4835="","",INDEX([1]NKC!$F$10:$F$5007,$H4835)))</f>
        <v/>
      </c>
      <c r="F4835" s="55" t="str">
        <f ca="1">IF(IF($H4835="","",INDEX([1]NKC!$D$10:$D$5007,$H4835))=$C$8,"",IF($H4835="","",INDEX([1]NKC!$F$10:$F$5007,$H4835)))</f>
        <v/>
      </c>
      <c r="G4835" s="50">
        <f ca="1">IF(SUM(E4835:F4835)=0,0,$G$11+SUM(E$12:$E4835)-SUM(F$12:$F4835))</f>
        <v>0</v>
      </c>
      <c r="H4835" s="51" t="str">
        <f ca="1">IF(IF(TYPE(MATCH($C$8,OFFSET([1]NKC!$D$10,H4834,0):'[1]NKC'!$D$5007,0)+H4834)=16,"",MATCH($C$8,OFFSET([1]NKC!$D$10,H4834,0):'[1]NKC'!$D$5007,0)+H4834)&lt;IF(TYPE(MATCH($C$8,OFFSET([1]NKC!$E$10,H4834,0):'[1]NKC'!$E$5007,0)+H4834)=16,"",MATCH($C$8,OFFSET([1]NKC!$E$10,H4834,0):'[1]NKC'!$E$5007,0)+H4834),IF(TYPE(MATCH($C$8,OFFSET([1]NKC!$D$10,H4834,0):'[1]NKC'!$D$5007,0)+H4834)=16,"",MATCH($C$8,OFFSET([1]NKC!$D$10,H4834,0):'[1]NKC'!$D$5007,0)+H4834),IF(TYPE(MATCH($C$8,OFFSET([1]NKC!$E$10,H4834,0):'[1]NKC'!$E$5007,0)+H4834)=16,"",MATCH($C$8,OFFSET([1]NKC!$E$10,H4834,0):'[1]NKC'!$E$5007,0)+H4834))</f>
        <v/>
      </c>
    </row>
    <row r="4836" spans="1:8" s="52" customFormat="1" ht="14.25" hidden="1">
      <c r="A4836" s="45" t="str">
        <f ca="1">IF($H4836="","",INDEX([1]NKC!$A$10:$A$5007,$H4836))</f>
        <v/>
      </c>
      <c r="B4836" s="46" t="str">
        <f ca="1">IF($H4836="","",INDEX([1]NKC!$B$10:$B$5007,$H4836))</f>
        <v/>
      </c>
      <c r="C4836" s="47" t="str">
        <f ca="1">IF($H4836="","",INDEX([1]NKC!$C$10:$C$5007,$H4836))</f>
        <v/>
      </c>
      <c r="D4836" s="48" t="str">
        <f ca="1">IF(IF($H4836="","",INDEX([1]NKC!$D$10:$D$5007,$H4836))=$C$8,IF($H4836="","",INDEX([1]NKC!$E$10:$E$5007,$H4836)),IF($H4836="","",INDEX([1]NKC!$D$10:$D$5007,$H4836)))</f>
        <v/>
      </c>
      <c r="E4836" s="49" t="str">
        <f ca="1">IF(IF($H4836="","",INDEX([1]NKC!$E$10:$E$5007,$H4836))=$C$8,"",IF($H4836="","",INDEX([1]NKC!$F$10:$F$5007,$H4836)))</f>
        <v/>
      </c>
      <c r="F4836" s="55" t="str">
        <f ca="1">IF(IF($H4836="","",INDEX([1]NKC!$D$10:$D$5007,$H4836))=$C$8,"",IF($H4836="","",INDEX([1]NKC!$F$10:$F$5007,$H4836)))</f>
        <v/>
      </c>
      <c r="G4836" s="50">
        <f ca="1">IF(SUM(E4836:F4836)=0,0,$G$11+SUM(E$12:$E4836)-SUM(F$12:$F4836))</f>
        <v>0</v>
      </c>
      <c r="H4836" s="51" t="str">
        <f ca="1">IF(IF(TYPE(MATCH($C$8,OFFSET([1]NKC!$D$10,H4835,0):'[1]NKC'!$D$5007,0)+H4835)=16,"",MATCH($C$8,OFFSET([1]NKC!$D$10,H4835,0):'[1]NKC'!$D$5007,0)+H4835)&lt;IF(TYPE(MATCH($C$8,OFFSET([1]NKC!$E$10,H4835,0):'[1]NKC'!$E$5007,0)+H4835)=16,"",MATCH($C$8,OFFSET([1]NKC!$E$10,H4835,0):'[1]NKC'!$E$5007,0)+H4835),IF(TYPE(MATCH($C$8,OFFSET([1]NKC!$D$10,H4835,0):'[1]NKC'!$D$5007,0)+H4835)=16,"",MATCH($C$8,OFFSET([1]NKC!$D$10,H4835,0):'[1]NKC'!$D$5007,0)+H4835),IF(TYPE(MATCH($C$8,OFFSET([1]NKC!$E$10,H4835,0):'[1]NKC'!$E$5007,0)+H4835)=16,"",MATCH($C$8,OFFSET([1]NKC!$E$10,H4835,0):'[1]NKC'!$E$5007,0)+H4835))</f>
        <v/>
      </c>
    </row>
    <row r="4837" spans="1:8" s="52" customFormat="1" ht="14.25" hidden="1">
      <c r="A4837" s="45" t="str">
        <f ca="1">IF($H4837="","",INDEX([1]NKC!$A$10:$A$5007,$H4837))</f>
        <v/>
      </c>
      <c r="B4837" s="46" t="str">
        <f ca="1">IF($H4837="","",INDEX([1]NKC!$B$10:$B$5007,$H4837))</f>
        <v/>
      </c>
      <c r="C4837" s="47" t="str">
        <f ca="1">IF($H4837="","",INDEX([1]NKC!$C$10:$C$5007,$H4837))</f>
        <v/>
      </c>
      <c r="D4837" s="48" t="str">
        <f ca="1">IF(IF($H4837="","",INDEX([1]NKC!$D$10:$D$5007,$H4837))=$C$8,IF($H4837="","",INDEX([1]NKC!$E$10:$E$5007,$H4837)),IF($H4837="","",INDEX([1]NKC!$D$10:$D$5007,$H4837)))</f>
        <v/>
      </c>
      <c r="E4837" s="49" t="str">
        <f ca="1">IF(IF($H4837="","",INDEX([1]NKC!$E$10:$E$5007,$H4837))=$C$8,"",IF($H4837="","",INDEX([1]NKC!$F$10:$F$5007,$H4837)))</f>
        <v/>
      </c>
      <c r="F4837" s="55" t="str">
        <f ca="1">IF(IF($H4837="","",INDEX([1]NKC!$D$10:$D$5007,$H4837))=$C$8,"",IF($H4837="","",INDEX([1]NKC!$F$10:$F$5007,$H4837)))</f>
        <v/>
      </c>
      <c r="G4837" s="50">
        <f ca="1">IF(SUM(E4837:F4837)=0,0,$G$11+SUM(E$12:$E4837)-SUM(F$12:$F4837))</f>
        <v>0</v>
      </c>
      <c r="H4837" s="51" t="str">
        <f ca="1">IF(IF(TYPE(MATCH($C$8,OFFSET([1]NKC!$D$10,H4836,0):'[1]NKC'!$D$5007,0)+H4836)=16,"",MATCH($C$8,OFFSET([1]NKC!$D$10,H4836,0):'[1]NKC'!$D$5007,0)+H4836)&lt;IF(TYPE(MATCH($C$8,OFFSET([1]NKC!$E$10,H4836,0):'[1]NKC'!$E$5007,0)+H4836)=16,"",MATCH($C$8,OFFSET([1]NKC!$E$10,H4836,0):'[1]NKC'!$E$5007,0)+H4836),IF(TYPE(MATCH($C$8,OFFSET([1]NKC!$D$10,H4836,0):'[1]NKC'!$D$5007,0)+H4836)=16,"",MATCH($C$8,OFFSET([1]NKC!$D$10,H4836,0):'[1]NKC'!$D$5007,0)+H4836),IF(TYPE(MATCH($C$8,OFFSET([1]NKC!$E$10,H4836,0):'[1]NKC'!$E$5007,0)+H4836)=16,"",MATCH($C$8,OFFSET([1]NKC!$E$10,H4836,0):'[1]NKC'!$E$5007,0)+H4836))</f>
        <v/>
      </c>
    </row>
    <row r="4838" spans="1:8" s="52" customFormat="1" ht="14.25" hidden="1">
      <c r="A4838" s="45" t="str">
        <f ca="1">IF($H4838="","",INDEX([1]NKC!$A$10:$A$5007,$H4838))</f>
        <v/>
      </c>
      <c r="B4838" s="46" t="str">
        <f ca="1">IF($H4838="","",INDEX([1]NKC!$B$10:$B$5007,$H4838))</f>
        <v/>
      </c>
      <c r="C4838" s="47" t="str">
        <f ca="1">IF($H4838="","",INDEX([1]NKC!$C$10:$C$5007,$H4838))</f>
        <v/>
      </c>
      <c r="D4838" s="48" t="str">
        <f ca="1">IF(IF($H4838="","",INDEX([1]NKC!$D$10:$D$5007,$H4838))=$C$8,IF($H4838="","",INDEX([1]NKC!$E$10:$E$5007,$H4838)),IF($H4838="","",INDEX([1]NKC!$D$10:$D$5007,$H4838)))</f>
        <v/>
      </c>
      <c r="E4838" s="49" t="str">
        <f ca="1">IF(IF($H4838="","",INDEX([1]NKC!$E$10:$E$5007,$H4838))=$C$8,"",IF($H4838="","",INDEX([1]NKC!$F$10:$F$5007,$H4838)))</f>
        <v/>
      </c>
      <c r="F4838" s="55" t="str">
        <f ca="1">IF(IF($H4838="","",INDEX([1]NKC!$D$10:$D$5007,$H4838))=$C$8,"",IF($H4838="","",INDEX([1]NKC!$F$10:$F$5007,$H4838)))</f>
        <v/>
      </c>
      <c r="G4838" s="50">
        <f ca="1">IF(SUM(E4838:F4838)=0,0,$G$11+SUM(E$12:$E4838)-SUM(F$12:$F4838))</f>
        <v>0</v>
      </c>
      <c r="H4838" s="51" t="str">
        <f ca="1">IF(IF(TYPE(MATCH($C$8,OFFSET([1]NKC!$D$10,H4837,0):'[1]NKC'!$D$5007,0)+H4837)=16,"",MATCH($C$8,OFFSET([1]NKC!$D$10,H4837,0):'[1]NKC'!$D$5007,0)+H4837)&lt;IF(TYPE(MATCH($C$8,OFFSET([1]NKC!$E$10,H4837,0):'[1]NKC'!$E$5007,0)+H4837)=16,"",MATCH($C$8,OFFSET([1]NKC!$E$10,H4837,0):'[1]NKC'!$E$5007,0)+H4837),IF(TYPE(MATCH($C$8,OFFSET([1]NKC!$D$10,H4837,0):'[1]NKC'!$D$5007,0)+H4837)=16,"",MATCH($C$8,OFFSET([1]NKC!$D$10,H4837,0):'[1]NKC'!$D$5007,0)+H4837),IF(TYPE(MATCH($C$8,OFFSET([1]NKC!$E$10,H4837,0):'[1]NKC'!$E$5007,0)+H4837)=16,"",MATCH($C$8,OFFSET([1]NKC!$E$10,H4837,0):'[1]NKC'!$E$5007,0)+H4837))</f>
        <v/>
      </c>
    </row>
    <row r="4839" spans="1:8" s="52" customFormat="1" ht="14.25" hidden="1">
      <c r="A4839" s="45" t="str">
        <f ca="1">IF($H4839="","",INDEX([1]NKC!$A$10:$A$5007,$H4839))</f>
        <v/>
      </c>
      <c r="B4839" s="46" t="str">
        <f ca="1">IF($H4839="","",INDEX([1]NKC!$B$10:$B$5007,$H4839))</f>
        <v/>
      </c>
      <c r="C4839" s="47" t="str">
        <f ca="1">IF($H4839="","",INDEX([1]NKC!$C$10:$C$5007,$H4839))</f>
        <v/>
      </c>
      <c r="D4839" s="48" t="str">
        <f ca="1">IF(IF($H4839="","",INDEX([1]NKC!$D$10:$D$5007,$H4839))=$C$8,IF($H4839="","",INDEX([1]NKC!$E$10:$E$5007,$H4839)),IF($H4839="","",INDEX([1]NKC!$D$10:$D$5007,$H4839)))</f>
        <v/>
      </c>
      <c r="E4839" s="49" t="str">
        <f ca="1">IF(IF($H4839="","",INDEX([1]NKC!$E$10:$E$5007,$H4839))=$C$8,"",IF($H4839="","",INDEX([1]NKC!$F$10:$F$5007,$H4839)))</f>
        <v/>
      </c>
      <c r="F4839" s="55" t="str">
        <f ca="1">IF(IF($H4839="","",INDEX([1]NKC!$D$10:$D$5007,$H4839))=$C$8,"",IF($H4839="","",INDEX([1]NKC!$F$10:$F$5007,$H4839)))</f>
        <v/>
      </c>
      <c r="G4839" s="50">
        <f ca="1">IF(SUM(E4839:F4839)=0,0,$G$11+SUM(E$12:$E4839)-SUM(F$12:$F4839))</f>
        <v>0</v>
      </c>
      <c r="H4839" s="51" t="str">
        <f ca="1">IF(IF(TYPE(MATCH($C$8,OFFSET([1]NKC!$D$10,H4838,0):'[1]NKC'!$D$5007,0)+H4838)=16,"",MATCH($C$8,OFFSET([1]NKC!$D$10,H4838,0):'[1]NKC'!$D$5007,0)+H4838)&lt;IF(TYPE(MATCH($C$8,OFFSET([1]NKC!$E$10,H4838,0):'[1]NKC'!$E$5007,0)+H4838)=16,"",MATCH($C$8,OFFSET([1]NKC!$E$10,H4838,0):'[1]NKC'!$E$5007,0)+H4838),IF(TYPE(MATCH($C$8,OFFSET([1]NKC!$D$10,H4838,0):'[1]NKC'!$D$5007,0)+H4838)=16,"",MATCH($C$8,OFFSET([1]NKC!$D$10,H4838,0):'[1]NKC'!$D$5007,0)+H4838),IF(TYPE(MATCH($C$8,OFFSET([1]NKC!$E$10,H4838,0):'[1]NKC'!$E$5007,0)+H4838)=16,"",MATCH($C$8,OFFSET([1]NKC!$E$10,H4838,0):'[1]NKC'!$E$5007,0)+H4838))</f>
        <v/>
      </c>
    </row>
    <row r="4840" spans="1:8" s="52" customFormat="1" ht="14.25" hidden="1">
      <c r="A4840" s="45" t="str">
        <f ca="1">IF($H4840="","",INDEX([1]NKC!$A$10:$A$5007,$H4840))</f>
        <v/>
      </c>
      <c r="B4840" s="46" t="str">
        <f ca="1">IF($H4840="","",INDEX([1]NKC!$B$10:$B$5007,$H4840))</f>
        <v/>
      </c>
      <c r="C4840" s="47" t="str">
        <f ca="1">IF($H4840="","",INDEX([1]NKC!$C$10:$C$5007,$H4840))</f>
        <v/>
      </c>
      <c r="D4840" s="48" t="str">
        <f ca="1">IF(IF($H4840="","",INDEX([1]NKC!$D$10:$D$5007,$H4840))=$C$8,IF($H4840="","",INDEX([1]NKC!$E$10:$E$5007,$H4840)),IF($H4840="","",INDEX([1]NKC!$D$10:$D$5007,$H4840)))</f>
        <v/>
      </c>
      <c r="E4840" s="49" t="str">
        <f ca="1">IF(IF($H4840="","",INDEX([1]NKC!$E$10:$E$5007,$H4840))=$C$8,"",IF($H4840="","",INDEX([1]NKC!$F$10:$F$5007,$H4840)))</f>
        <v/>
      </c>
      <c r="F4840" s="55" t="str">
        <f ca="1">IF(IF($H4840="","",INDEX([1]NKC!$D$10:$D$5007,$H4840))=$C$8,"",IF($H4840="","",INDEX([1]NKC!$F$10:$F$5007,$H4840)))</f>
        <v/>
      </c>
      <c r="G4840" s="50">
        <f ca="1">IF(SUM(E4840:F4840)=0,0,$G$11+SUM(E$12:$E4840)-SUM(F$12:$F4840))</f>
        <v>0</v>
      </c>
      <c r="H4840" s="51" t="str">
        <f ca="1">IF(IF(TYPE(MATCH($C$8,OFFSET([1]NKC!$D$10,H4839,0):'[1]NKC'!$D$5007,0)+H4839)=16,"",MATCH($C$8,OFFSET([1]NKC!$D$10,H4839,0):'[1]NKC'!$D$5007,0)+H4839)&lt;IF(TYPE(MATCH($C$8,OFFSET([1]NKC!$E$10,H4839,0):'[1]NKC'!$E$5007,0)+H4839)=16,"",MATCH($C$8,OFFSET([1]NKC!$E$10,H4839,0):'[1]NKC'!$E$5007,0)+H4839),IF(TYPE(MATCH($C$8,OFFSET([1]NKC!$D$10,H4839,0):'[1]NKC'!$D$5007,0)+H4839)=16,"",MATCH($C$8,OFFSET([1]NKC!$D$10,H4839,0):'[1]NKC'!$D$5007,0)+H4839),IF(TYPE(MATCH($C$8,OFFSET([1]NKC!$E$10,H4839,0):'[1]NKC'!$E$5007,0)+H4839)=16,"",MATCH($C$8,OFFSET([1]NKC!$E$10,H4839,0):'[1]NKC'!$E$5007,0)+H4839))</f>
        <v/>
      </c>
    </row>
    <row r="4841" spans="1:8" s="52" customFormat="1" ht="14.25" hidden="1">
      <c r="A4841" s="45" t="str">
        <f ca="1">IF($H4841="","",INDEX([1]NKC!$A$10:$A$5007,$H4841))</f>
        <v/>
      </c>
      <c r="B4841" s="46" t="str">
        <f ca="1">IF($H4841="","",INDEX([1]NKC!$B$10:$B$5007,$H4841))</f>
        <v/>
      </c>
      <c r="C4841" s="47" t="str">
        <f ca="1">IF($H4841="","",INDEX([1]NKC!$C$10:$C$5007,$H4841))</f>
        <v/>
      </c>
      <c r="D4841" s="48" t="str">
        <f ca="1">IF(IF($H4841="","",INDEX([1]NKC!$D$10:$D$5007,$H4841))=$C$8,IF($H4841="","",INDEX([1]NKC!$E$10:$E$5007,$H4841)),IF($H4841="","",INDEX([1]NKC!$D$10:$D$5007,$H4841)))</f>
        <v/>
      </c>
      <c r="E4841" s="49" t="str">
        <f ca="1">IF(IF($H4841="","",INDEX([1]NKC!$E$10:$E$5007,$H4841))=$C$8,"",IF($H4841="","",INDEX([1]NKC!$F$10:$F$5007,$H4841)))</f>
        <v/>
      </c>
      <c r="F4841" s="55" t="str">
        <f ca="1">IF(IF($H4841="","",INDEX([1]NKC!$D$10:$D$5007,$H4841))=$C$8,"",IF($H4841="","",INDEX([1]NKC!$F$10:$F$5007,$H4841)))</f>
        <v/>
      </c>
      <c r="G4841" s="50">
        <f ca="1">IF(SUM(E4841:F4841)=0,0,$G$11+SUM(E$12:$E4841)-SUM(F$12:$F4841))</f>
        <v>0</v>
      </c>
      <c r="H4841" s="51" t="str">
        <f ca="1">IF(IF(TYPE(MATCH($C$8,OFFSET([1]NKC!$D$10,H4840,0):'[1]NKC'!$D$5007,0)+H4840)=16,"",MATCH($C$8,OFFSET([1]NKC!$D$10,H4840,0):'[1]NKC'!$D$5007,0)+H4840)&lt;IF(TYPE(MATCH($C$8,OFFSET([1]NKC!$E$10,H4840,0):'[1]NKC'!$E$5007,0)+H4840)=16,"",MATCH($C$8,OFFSET([1]NKC!$E$10,H4840,0):'[1]NKC'!$E$5007,0)+H4840),IF(TYPE(MATCH($C$8,OFFSET([1]NKC!$D$10,H4840,0):'[1]NKC'!$D$5007,0)+H4840)=16,"",MATCH($C$8,OFFSET([1]NKC!$D$10,H4840,0):'[1]NKC'!$D$5007,0)+H4840),IF(TYPE(MATCH($C$8,OFFSET([1]NKC!$E$10,H4840,0):'[1]NKC'!$E$5007,0)+H4840)=16,"",MATCH($C$8,OFFSET([1]NKC!$E$10,H4840,0):'[1]NKC'!$E$5007,0)+H4840))</f>
        <v/>
      </c>
    </row>
    <row r="4842" spans="1:8" s="52" customFormat="1" ht="14.25" hidden="1">
      <c r="A4842" s="45" t="str">
        <f ca="1">IF($H4842="","",INDEX([1]NKC!$A$10:$A$5007,$H4842))</f>
        <v/>
      </c>
      <c r="B4842" s="46" t="str">
        <f ca="1">IF($H4842="","",INDEX([1]NKC!$B$10:$B$5007,$H4842))</f>
        <v/>
      </c>
      <c r="C4842" s="47" t="str">
        <f ca="1">IF($H4842="","",INDEX([1]NKC!$C$10:$C$5007,$H4842))</f>
        <v/>
      </c>
      <c r="D4842" s="48" t="str">
        <f ca="1">IF(IF($H4842="","",INDEX([1]NKC!$D$10:$D$5007,$H4842))=$C$8,IF($H4842="","",INDEX([1]NKC!$E$10:$E$5007,$H4842)),IF($H4842="","",INDEX([1]NKC!$D$10:$D$5007,$H4842)))</f>
        <v/>
      </c>
      <c r="E4842" s="49" t="str">
        <f ca="1">IF(IF($H4842="","",INDEX([1]NKC!$E$10:$E$5007,$H4842))=$C$8,"",IF($H4842="","",INDEX([1]NKC!$F$10:$F$5007,$H4842)))</f>
        <v/>
      </c>
      <c r="F4842" s="55" t="str">
        <f ca="1">IF(IF($H4842="","",INDEX([1]NKC!$D$10:$D$5007,$H4842))=$C$8,"",IF($H4842="","",INDEX([1]NKC!$F$10:$F$5007,$H4842)))</f>
        <v/>
      </c>
      <c r="G4842" s="50">
        <f ca="1">IF(SUM(E4842:F4842)=0,0,$G$11+SUM(E$12:$E4842)-SUM(F$12:$F4842))</f>
        <v>0</v>
      </c>
      <c r="H4842" s="51" t="str">
        <f ca="1">IF(IF(TYPE(MATCH($C$8,OFFSET([1]NKC!$D$10,H4841,0):'[1]NKC'!$D$5007,0)+H4841)=16,"",MATCH($C$8,OFFSET([1]NKC!$D$10,H4841,0):'[1]NKC'!$D$5007,0)+H4841)&lt;IF(TYPE(MATCH($C$8,OFFSET([1]NKC!$E$10,H4841,0):'[1]NKC'!$E$5007,0)+H4841)=16,"",MATCH($C$8,OFFSET([1]NKC!$E$10,H4841,0):'[1]NKC'!$E$5007,0)+H4841),IF(TYPE(MATCH($C$8,OFFSET([1]NKC!$D$10,H4841,0):'[1]NKC'!$D$5007,0)+H4841)=16,"",MATCH($C$8,OFFSET([1]NKC!$D$10,H4841,0):'[1]NKC'!$D$5007,0)+H4841),IF(TYPE(MATCH($C$8,OFFSET([1]NKC!$E$10,H4841,0):'[1]NKC'!$E$5007,0)+H4841)=16,"",MATCH($C$8,OFFSET([1]NKC!$E$10,H4841,0):'[1]NKC'!$E$5007,0)+H4841))</f>
        <v/>
      </c>
    </row>
    <row r="4843" spans="1:8" s="52" customFormat="1" ht="14.25" hidden="1">
      <c r="A4843" s="45" t="str">
        <f ca="1">IF($H4843="","",INDEX([1]NKC!$A$10:$A$5007,$H4843))</f>
        <v/>
      </c>
      <c r="B4843" s="46" t="str">
        <f ca="1">IF($H4843="","",INDEX([1]NKC!$B$10:$B$5007,$H4843))</f>
        <v/>
      </c>
      <c r="C4843" s="47" t="str">
        <f ca="1">IF($H4843="","",INDEX([1]NKC!$C$10:$C$5007,$H4843))</f>
        <v/>
      </c>
      <c r="D4843" s="48" t="str">
        <f ca="1">IF(IF($H4843="","",INDEX([1]NKC!$D$10:$D$5007,$H4843))=$C$8,IF($H4843="","",INDEX([1]NKC!$E$10:$E$5007,$H4843)),IF($H4843="","",INDEX([1]NKC!$D$10:$D$5007,$H4843)))</f>
        <v/>
      </c>
      <c r="E4843" s="49" t="str">
        <f ca="1">IF(IF($H4843="","",INDEX([1]NKC!$E$10:$E$5007,$H4843))=$C$8,"",IF($H4843="","",INDEX([1]NKC!$F$10:$F$5007,$H4843)))</f>
        <v/>
      </c>
      <c r="F4843" s="55" t="str">
        <f ca="1">IF(IF($H4843="","",INDEX([1]NKC!$D$10:$D$5007,$H4843))=$C$8,"",IF($H4843="","",INDEX([1]NKC!$F$10:$F$5007,$H4843)))</f>
        <v/>
      </c>
      <c r="G4843" s="50">
        <f ca="1">IF(SUM(E4843:F4843)=0,0,$G$11+SUM(E$12:$E4843)-SUM(F$12:$F4843))</f>
        <v>0</v>
      </c>
      <c r="H4843" s="51" t="str">
        <f ca="1">IF(IF(TYPE(MATCH($C$8,OFFSET([1]NKC!$D$10,H4842,0):'[1]NKC'!$D$5007,0)+H4842)=16,"",MATCH($C$8,OFFSET([1]NKC!$D$10,H4842,0):'[1]NKC'!$D$5007,0)+H4842)&lt;IF(TYPE(MATCH($C$8,OFFSET([1]NKC!$E$10,H4842,0):'[1]NKC'!$E$5007,0)+H4842)=16,"",MATCH($C$8,OFFSET([1]NKC!$E$10,H4842,0):'[1]NKC'!$E$5007,0)+H4842),IF(TYPE(MATCH($C$8,OFFSET([1]NKC!$D$10,H4842,0):'[1]NKC'!$D$5007,0)+H4842)=16,"",MATCH($C$8,OFFSET([1]NKC!$D$10,H4842,0):'[1]NKC'!$D$5007,0)+H4842),IF(TYPE(MATCH($C$8,OFFSET([1]NKC!$E$10,H4842,0):'[1]NKC'!$E$5007,0)+H4842)=16,"",MATCH($C$8,OFFSET([1]NKC!$E$10,H4842,0):'[1]NKC'!$E$5007,0)+H4842))</f>
        <v/>
      </c>
    </row>
    <row r="4844" spans="1:8" s="52" customFormat="1" ht="14.25" hidden="1">
      <c r="A4844" s="45" t="str">
        <f ca="1">IF($H4844="","",INDEX([1]NKC!$A$10:$A$5007,$H4844))</f>
        <v/>
      </c>
      <c r="B4844" s="46" t="str">
        <f ca="1">IF($H4844="","",INDEX([1]NKC!$B$10:$B$5007,$H4844))</f>
        <v/>
      </c>
      <c r="C4844" s="47" t="str">
        <f ca="1">IF($H4844="","",INDEX([1]NKC!$C$10:$C$5007,$H4844))</f>
        <v/>
      </c>
      <c r="D4844" s="48" t="str">
        <f ca="1">IF(IF($H4844="","",INDEX([1]NKC!$D$10:$D$5007,$H4844))=$C$8,IF($H4844="","",INDEX([1]NKC!$E$10:$E$5007,$H4844)),IF($H4844="","",INDEX([1]NKC!$D$10:$D$5007,$H4844)))</f>
        <v/>
      </c>
      <c r="E4844" s="49" t="str">
        <f ca="1">IF(IF($H4844="","",INDEX([1]NKC!$E$10:$E$5007,$H4844))=$C$8,"",IF($H4844="","",INDEX([1]NKC!$F$10:$F$5007,$H4844)))</f>
        <v/>
      </c>
      <c r="F4844" s="55" t="str">
        <f ca="1">IF(IF($H4844="","",INDEX([1]NKC!$D$10:$D$5007,$H4844))=$C$8,"",IF($H4844="","",INDEX([1]NKC!$F$10:$F$5007,$H4844)))</f>
        <v/>
      </c>
      <c r="G4844" s="50">
        <f ca="1">IF(SUM(E4844:F4844)=0,0,$G$11+SUM(E$12:$E4844)-SUM(F$12:$F4844))</f>
        <v>0</v>
      </c>
      <c r="H4844" s="51" t="str">
        <f ca="1">IF(IF(TYPE(MATCH($C$8,OFFSET([1]NKC!$D$10,H4843,0):'[1]NKC'!$D$5007,0)+H4843)=16,"",MATCH($C$8,OFFSET([1]NKC!$D$10,H4843,0):'[1]NKC'!$D$5007,0)+H4843)&lt;IF(TYPE(MATCH($C$8,OFFSET([1]NKC!$E$10,H4843,0):'[1]NKC'!$E$5007,0)+H4843)=16,"",MATCH($C$8,OFFSET([1]NKC!$E$10,H4843,0):'[1]NKC'!$E$5007,0)+H4843),IF(TYPE(MATCH($C$8,OFFSET([1]NKC!$D$10,H4843,0):'[1]NKC'!$D$5007,0)+H4843)=16,"",MATCH($C$8,OFFSET([1]NKC!$D$10,H4843,0):'[1]NKC'!$D$5007,0)+H4843),IF(TYPE(MATCH($C$8,OFFSET([1]NKC!$E$10,H4843,0):'[1]NKC'!$E$5007,0)+H4843)=16,"",MATCH($C$8,OFFSET([1]NKC!$E$10,H4843,0):'[1]NKC'!$E$5007,0)+H4843))</f>
        <v/>
      </c>
    </row>
    <row r="4845" spans="1:8" s="52" customFormat="1" ht="14.25" hidden="1">
      <c r="A4845" s="45" t="str">
        <f ca="1">IF($H4845="","",INDEX([1]NKC!$A$10:$A$5007,$H4845))</f>
        <v/>
      </c>
      <c r="B4845" s="46" t="str">
        <f ca="1">IF($H4845="","",INDEX([1]NKC!$B$10:$B$5007,$H4845))</f>
        <v/>
      </c>
      <c r="C4845" s="47" t="str">
        <f ca="1">IF($H4845="","",INDEX([1]NKC!$C$10:$C$5007,$H4845))</f>
        <v/>
      </c>
      <c r="D4845" s="48" t="str">
        <f ca="1">IF(IF($H4845="","",INDEX([1]NKC!$D$10:$D$5007,$H4845))=$C$8,IF($H4845="","",INDEX([1]NKC!$E$10:$E$5007,$H4845)),IF($H4845="","",INDEX([1]NKC!$D$10:$D$5007,$H4845)))</f>
        <v/>
      </c>
      <c r="E4845" s="49" t="str">
        <f ca="1">IF(IF($H4845="","",INDEX([1]NKC!$E$10:$E$5007,$H4845))=$C$8,"",IF($H4845="","",INDEX([1]NKC!$F$10:$F$5007,$H4845)))</f>
        <v/>
      </c>
      <c r="F4845" s="55" t="str">
        <f ca="1">IF(IF($H4845="","",INDEX([1]NKC!$D$10:$D$5007,$H4845))=$C$8,"",IF($H4845="","",INDEX([1]NKC!$F$10:$F$5007,$H4845)))</f>
        <v/>
      </c>
      <c r="G4845" s="50">
        <f ca="1">IF(SUM(E4845:F4845)=0,0,$G$11+SUM(E$12:$E4845)-SUM(F$12:$F4845))</f>
        <v>0</v>
      </c>
      <c r="H4845" s="51" t="str">
        <f ca="1">IF(IF(TYPE(MATCH($C$8,OFFSET([1]NKC!$D$10,H4844,0):'[1]NKC'!$D$5007,0)+H4844)=16,"",MATCH($C$8,OFFSET([1]NKC!$D$10,H4844,0):'[1]NKC'!$D$5007,0)+H4844)&lt;IF(TYPE(MATCH($C$8,OFFSET([1]NKC!$E$10,H4844,0):'[1]NKC'!$E$5007,0)+H4844)=16,"",MATCH($C$8,OFFSET([1]NKC!$E$10,H4844,0):'[1]NKC'!$E$5007,0)+H4844),IF(TYPE(MATCH($C$8,OFFSET([1]NKC!$D$10,H4844,0):'[1]NKC'!$D$5007,0)+H4844)=16,"",MATCH($C$8,OFFSET([1]NKC!$D$10,H4844,0):'[1]NKC'!$D$5007,0)+H4844),IF(TYPE(MATCH($C$8,OFFSET([1]NKC!$E$10,H4844,0):'[1]NKC'!$E$5007,0)+H4844)=16,"",MATCH($C$8,OFFSET([1]NKC!$E$10,H4844,0):'[1]NKC'!$E$5007,0)+H4844))</f>
        <v/>
      </c>
    </row>
    <row r="4846" spans="1:8" s="52" customFormat="1" ht="14.25" hidden="1">
      <c r="A4846" s="45" t="str">
        <f ca="1">IF($H4846="","",INDEX([1]NKC!$A$10:$A$5007,$H4846))</f>
        <v/>
      </c>
      <c r="B4846" s="46" t="str">
        <f ca="1">IF($H4846="","",INDEX([1]NKC!$B$10:$B$5007,$H4846))</f>
        <v/>
      </c>
      <c r="C4846" s="47" t="str">
        <f ca="1">IF($H4846="","",INDEX([1]NKC!$C$10:$C$5007,$H4846))</f>
        <v/>
      </c>
      <c r="D4846" s="48" t="str">
        <f ca="1">IF(IF($H4846="","",INDEX([1]NKC!$D$10:$D$5007,$H4846))=$C$8,IF($H4846="","",INDEX([1]NKC!$E$10:$E$5007,$H4846)),IF($H4846="","",INDEX([1]NKC!$D$10:$D$5007,$H4846)))</f>
        <v/>
      </c>
      <c r="E4846" s="49" t="str">
        <f ca="1">IF(IF($H4846="","",INDEX([1]NKC!$E$10:$E$5007,$H4846))=$C$8,"",IF($H4846="","",INDEX([1]NKC!$F$10:$F$5007,$H4846)))</f>
        <v/>
      </c>
      <c r="F4846" s="55" t="str">
        <f ca="1">IF(IF($H4846="","",INDEX([1]NKC!$D$10:$D$5007,$H4846))=$C$8,"",IF($H4846="","",INDEX([1]NKC!$F$10:$F$5007,$H4846)))</f>
        <v/>
      </c>
      <c r="G4846" s="50">
        <f ca="1">IF(SUM(E4846:F4846)=0,0,$G$11+SUM(E$12:$E4846)-SUM(F$12:$F4846))</f>
        <v>0</v>
      </c>
      <c r="H4846" s="51" t="str">
        <f ca="1">IF(IF(TYPE(MATCH($C$8,OFFSET([1]NKC!$D$10,H4845,0):'[1]NKC'!$D$5007,0)+H4845)=16,"",MATCH($C$8,OFFSET([1]NKC!$D$10,H4845,0):'[1]NKC'!$D$5007,0)+H4845)&lt;IF(TYPE(MATCH($C$8,OFFSET([1]NKC!$E$10,H4845,0):'[1]NKC'!$E$5007,0)+H4845)=16,"",MATCH($C$8,OFFSET([1]NKC!$E$10,H4845,0):'[1]NKC'!$E$5007,0)+H4845),IF(TYPE(MATCH($C$8,OFFSET([1]NKC!$D$10,H4845,0):'[1]NKC'!$D$5007,0)+H4845)=16,"",MATCH($C$8,OFFSET([1]NKC!$D$10,H4845,0):'[1]NKC'!$D$5007,0)+H4845),IF(TYPE(MATCH($C$8,OFFSET([1]NKC!$E$10,H4845,0):'[1]NKC'!$E$5007,0)+H4845)=16,"",MATCH($C$8,OFFSET([1]NKC!$E$10,H4845,0):'[1]NKC'!$E$5007,0)+H4845))</f>
        <v/>
      </c>
    </row>
    <row r="4847" spans="1:8" s="52" customFormat="1" ht="14.25" hidden="1">
      <c r="A4847" s="45" t="str">
        <f ca="1">IF($H4847="","",INDEX([1]NKC!$A$10:$A$5007,$H4847))</f>
        <v/>
      </c>
      <c r="B4847" s="46" t="str">
        <f ca="1">IF($H4847="","",INDEX([1]NKC!$B$10:$B$5007,$H4847))</f>
        <v/>
      </c>
      <c r="C4847" s="47" t="str">
        <f ca="1">IF($H4847="","",INDEX([1]NKC!$C$10:$C$5007,$H4847))</f>
        <v/>
      </c>
      <c r="D4847" s="48" t="str">
        <f ca="1">IF(IF($H4847="","",INDEX([1]NKC!$D$10:$D$5007,$H4847))=$C$8,IF($H4847="","",INDEX([1]NKC!$E$10:$E$5007,$H4847)),IF($H4847="","",INDEX([1]NKC!$D$10:$D$5007,$H4847)))</f>
        <v/>
      </c>
      <c r="E4847" s="49" t="str">
        <f ca="1">IF(IF($H4847="","",INDEX([1]NKC!$E$10:$E$5007,$H4847))=$C$8,"",IF($H4847="","",INDEX([1]NKC!$F$10:$F$5007,$H4847)))</f>
        <v/>
      </c>
      <c r="F4847" s="55" t="str">
        <f ca="1">IF(IF($H4847="","",INDEX([1]NKC!$D$10:$D$5007,$H4847))=$C$8,"",IF($H4847="","",INDEX([1]NKC!$F$10:$F$5007,$H4847)))</f>
        <v/>
      </c>
      <c r="G4847" s="50">
        <f ca="1">IF(SUM(E4847:F4847)=0,0,$G$11+SUM(E$12:$E4847)-SUM(F$12:$F4847))</f>
        <v>0</v>
      </c>
      <c r="H4847" s="51" t="str">
        <f ca="1">IF(IF(TYPE(MATCH($C$8,OFFSET([1]NKC!$D$10,H4846,0):'[1]NKC'!$D$5007,0)+H4846)=16,"",MATCH($C$8,OFFSET([1]NKC!$D$10,H4846,0):'[1]NKC'!$D$5007,0)+H4846)&lt;IF(TYPE(MATCH($C$8,OFFSET([1]NKC!$E$10,H4846,0):'[1]NKC'!$E$5007,0)+H4846)=16,"",MATCH($C$8,OFFSET([1]NKC!$E$10,H4846,0):'[1]NKC'!$E$5007,0)+H4846),IF(TYPE(MATCH($C$8,OFFSET([1]NKC!$D$10,H4846,0):'[1]NKC'!$D$5007,0)+H4846)=16,"",MATCH($C$8,OFFSET([1]NKC!$D$10,H4846,0):'[1]NKC'!$D$5007,0)+H4846),IF(TYPE(MATCH($C$8,OFFSET([1]NKC!$E$10,H4846,0):'[1]NKC'!$E$5007,0)+H4846)=16,"",MATCH($C$8,OFFSET([1]NKC!$E$10,H4846,0):'[1]NKC'!$E$5007,0)+H4846))</f>
        <v/>
      </c>
    </row>
    <row r="4848" spans="1:8" s="52" customFormat="1" ht="14.25" hidden="1">
      <c r="A4848" s="45" t="str">
        <f ca="1">IF($H4848="","",INDEX([1]NKC!$A$10:$A$5007,$H4848))</f>
        <v/>
      </c>
      <c r="B4848" s="46" t="str">
        <f ca="1">IF($H4848="","",INDEX([1]NKC!$B$10:$B$5007,$H4848))</f>
        <v/>
      </c>
      <c r="C4848" s="47" t="str">
        <f ca="1">IF($H4848="","",INDEX([1]NKC!$C$10:$C$5007,$H4848))</f>
        <v/>
      </c>
      <c r="D4848" s="48" t="str">
        <f ca="1">IF(IF($H4848="","",INDEX([1]NKC!$D$10:$D$5007,$H4848))=$C$8,IF($H4848="","",INDEX([1]NKC!$E$10:$E$5007,$H4848)),IF($H4848="","",INDEX([1]NKC!$D$10:$D$5007,$H4848)))</f>
        <v/>
      </c>
      <c r="E4848" s="49" t="str">
        <f ca="1">IF(IF($H4848="","",INDEX([1]NKC!$E$10:$E$5007,$H4848))=$C$8,"",IF($H4848="","",INDEX([1]NKC!$F$10:$F$5007,$H4848)))</f>
        <v/>
      </c>
      <c r="F4848" s="55" t="str">
        <f ca="1">IF(IF($H4848="","",INDEX([1]NKC!$D$10:$D$5007,$H4848))=$C$8,"",IF($H4848="","",INDEX([1]NKC!$F$10:$F$5007,$H4848)))</f>
        <v/>
      </c>
      <c r="G4848" s="50">
        <f ca="1">IF(SUM(E4848:F4848)=0,0,$G$11+SUM(E$12:$E4848)-SUM(F$12:$F4848))</f>
        <v>0</v>
      </c>
      <c r="H4848" s="51" t="str">
        <f ca="1">IF(IF(TYPE(MATCH($C$8,OFFSET([1]NKC!$D$10,H4847,0):'[1]NKC'!$D$5007,0)+H4847)=16,"",MATCH($C$8,OFFSET([1]NKC!$D$10,H4847,0):'[1]NKC'!$D$5007,0)+H4847)&lt;IF(TYPE(MATCH($C$8,OFFSET([1]NKC!$E$10,H4847,0):'[1]NKC'!$E$5007,0)+H4847)=16,"",MATCH($C$8,OFFSET([1]NKC!$E$10,H4847,0):'[1]NKC'!$E$5007,0)+H4847),IF(TYPE(MATCH($C$8,OFFSET([1]NKC!$D$10,H4847,0):'[1]NKC'!$D$5007,0)+H4847)=16,"",MATCH($C$8,OFFSET([1]NKC!$D$10,H4847,0):'[1]NKC'!$D$5007,0)+H4847),IF(TYPE(MATCH($C$8,OFFSET([1]NKC!$E$10,H4847,0):'[1]NKC'!$E$5007,0)+H4847)=16,"",MATCH($C$8,OFFSET([1]NKC!$E$10,H4847,0):'[1]NKC'!$E$5007,0)+H4847))</f>
        <v/>
      </c>
    </row>
    <row r="4849" spans="1:8" s="52" customFormat="1" ht="14.25" hidden="1">
      <c r="A4849" s="45" t="str">
        <f ca="1">IF($H4849="","",INDEX([1]NKC!$A$10:$A$5007,$H4849))</f>
        <v/>
      </c>
      <c r="B4849" s="46" t="str">
        <f ca="1">IF($H4849="","",INDEX([1]NKC!$B$10:$B$5007,$H4849))</f>
        <v/>
      </c>
      <c r="C4849" s="47" t="str">
        <f ca="1">IF($H4849="","",INDEX([1]NKC!$C$10:$C$5007,$H4849))</f>
        <v/>
      </c>
      <c r="D4849" s="48" t="str">
        <f ca="1">IF(IF($H4849="","",INDEX([1]NKC!$D$10:$D$5007,$H4849))=$C$8,IF($H4849="","",INDEX([1]NKC!$E$10:$E$5007,$H4849)),IF($H4849="","",INDEX([1]NKC!$D$10:$D$5007,$H4849)))</f>
        <v/>
      </c>
      <c r="E4849" s="49" t="str">
        <f ca="1">IF(IF($H4849="","",INDEX([1]NKC!$E$10:$E$5007,$H4849))=$C$8,"",IF($H4849="","",INDEX([1]NKC!$F$10:$F$5007,$H4849)))</f>
        <v/>
      </c>
      <c r="F4849" s="55" t="str">
        <f ca="1">IF(IF($H4849="","",INDEX([1]NKC!$D$10:$D$5007,$H4849))=$C$8,"",IF($H4849="","",INDEX([1]NKC!$F$10:$F$5007,$H4849)))</f>
        <v/>
      </c>
      <c r="G4849" s="50">
        <f ca="1">IF(SUM(E4849:F4849)=0,0,$G$11+SUM(E$12:$E4849)-SUM(F$12:$F4849))</f>
        <v>0</v>
      </c>
      <c r="H4849" s="51" t="str">
        <f ca="1">IF(IF(TYPE(MATCH($C$8,OFFSET([1]NKC!$D$10,H4848,0):'[1]NKC'!$D$5007,0)+H4848)=16,"",MATCH($C$8,OFFSET([1]NKC!$D$10,H4848,0):'[1]NKC'!$D$5007,0)+H4848)&lt;IF(TYPE(MATCH($C$8,OFFSET([1]NKC!$E$10,H4848,0):'[1]NKC'!$E$5007,0)+H4848)=16,"",MATCH($C$8,OFFSET([1]NKC!$E$10,H4848,0):'[1]NKC'!$E$5007,0)+H4848),IF(TYPE(MATCH($C$8,OFFSET([1]NKC!$D$10,H4848,0):'[1]NKC'!$D$5007,0)+H4848)=16,"",MATCH($C$8,OFFSET([1]NKC!$D$10,H4848,0):'[1]NKC'!$D$5007,0)+H4848),IF(TYPE(MATCH($C$8,OFFSET([1]NKC!$E$10,H4848,0):'[1]NKC'!$E$5007,0)+H4848)=16,"",MATCH($C$8,OFFSET([1]NKC!$E$10,H4848,0):'[1]NKC'!$E$5007,0)+H4848))</f>
        <v/>
      </c>
    </row>
    <row r="4850" spans="1:8" s="52" customFormat="1" ht="14.25" hidden="1">
      <c r="A4850" s="45" t="str">
        <f ca="1">IF($H4850="","",INDEX([1]NKC!$A$10:$A$5007,$H4850))</f>
        <v/>
      </c>
      <c r="B4850" s="46" t="str">
        <f ca="1">IF($H4850="","",INDEX([1]NKC!$B$10:$B$5007,$H4850))</f>
        <v/>
      </c>
      <c r="C4850" s="47" t="str">
        <f ca="1">IF($H4850="","",INDEX([1]NKC!$C$10:$C$5007,$H4850))</f>
        <v/>
      </c>
      <c r="D4850" s="48" t="str">
        <f ca="1">IF(IF($H4850="","",INDEX([1]NKC!$D$10:$D$5007,$H4850))=$C$8,IF($H4850="","",INDEX([1]NKC!$E$10:$E$5007,$H4850)),IF($H4850="","",INDEX([1]NKC!$D$10:$D$5007,$H4850)))</f>
        <v/>
      </c>
      <c r="E4850" s="49" t="str">
        <f ca="1">IF(IF($H4850="","",INDEX([1]NKC!$E$10:$E$5007,$H4850))=$C$8,"",IF($H4850="","",INDEX([1]NKC!$F$10:$F$5007,$H4850)))</f>
        <v/>
      </c>
      <c r="F4850" s="55" t="str">
        <f ca="1">IF(IF($H4850="","",INDEX([1]NKC!$D$10:$D$5007,$H4850))=$C$8,"",IF($H4850="","",INDEX([1]NKC!$F$10:$F$5007,$H4850)))</f>
        <v/>
      </c>
      <c r="G4850" s="50">
        <f ca="1">IF(SUM(E4850:F4850)=0,0,$G$11+SUM(E$12:$E4850)-SUM(F$12:$F4850))</f>
        <v>0</v>
      </c>
      <c r="H4850" s="51" t="str">
        <f ca="1">IF(IF(TYPE(MATCH($C$8,OFFSET([1]NKC!$D$10,H4849,0):'[1]NKC'!$D$5007,0)+H4849)=16,"",MATCH($C$8,OFFSET([1]NKC!$D$10,H4849,0):'[1]NKC'!$D$5007,0)+H4849)&lt;IF(TYPE(MATCH($C$8,OFFSET([1]NKC!$E$10,H4849,0):'[1]NKC'!$E$5007,0)+H4849)=16,"",MATCH($C$8,OFFSET([1]NKC!$E$10,H4849,0):'[1]NKC'!$E$5007,0)+H4849),IF(TYPE(MATCH($C$8,OFFSET([1]NKC!$D$10,H4849,0):'[1]NKC'!$D$5007,0)+H4849)=16,"",MATCH($C$8,OFFSET([1]NKC!$D$10,H4849,0):'[1]NKC'!$D$5007,0)+H4849),IF(TYPE(MATCH($C$8,OFFSET([1]NKC!$E$10,H4849,0):'[1]NKC'!$E$5007,0)+H4849)=16,"",MATCH($C$8,OFFSET([1]NKC!$E$10,H4849,0):'[1]NKC'!$E$5007,0)+H4849))</f>
        <v/>
      </c>
    </row>
    <row r="4851" spans="1:8" s="52" customFormat="1" ht="14.25" hidden="1">
      <c r="A4851" s="45" t="str">
        <f ca="1">IF($H4851="","",INDEX([1]NKC!$A$10:$A$5007,$H4851))</f>
        <v/>
      </c>
      <c r="B4851" s="46" t="str">
        <f ca="1">IF($H4851="","",INDEX([1]NKC!$B$10:$B$5007,$H4851))</f>
        <v/>
      </c>
      <c r="C4851" s="47" t="str">
        <f ca="1">IF($H4851="","",INDEX([1]NKC!$C$10:$C$5007,$H4851))</f>
        <v/>
      </c>
      <c r="D4851" s="48" t="str">
        <f ca="1">IF(IF($H4851="","",INDEX([1]NKC!$D$10:$D$5007,$H4851))=$C$8,IF($H4851="","",INDEX([1]NKC!$E$10:$E$5007,$H4851)),IF($H4851="","",INDEX([1]NKC!$D$10:$D$5007,$H4851)))</f>
        <v/>
      </c>
      <c r="E4851" s="49" t="str">
        <f ca="1">IF(IF($H4851="","",INDEX([1]NKC!$E$10:$E$5007,$H4851))=$C$8,"",IF($H4851="","",INDEX([1]NKC!$F$10:$F$5007,$H4851)))</f>
        <v/>
      </c>
      <c r="F4851" s="55" t="str">
        <f ca="1">IF(IF($H4851="","",INDEX([1]NKC!$D$10:$D$5007,$H4851))=$C$8,"",IF($H4851="","",INDEX([1]NKC!$F$10:$F$5007,$H4851)))</f>
        <v/>
      </c>
      <c r="G4851" s="50">
        <f ca="1">IF(SUM(E4851:F4851)=0,0,$G$11+SUM(E$12:$E4851)-SUM(F$12:$F4851))</f>
        <v>0</v>
      </c>
      <c r="H4851" s="51" t="str">
        <f ca="1">IF(IF(TYPE(MATCH($C$8,OFFSET([1]NKC!$D$10,H4850,0):'[1]NKC'!$D$5007,0)+H4850)=16,"",MATCH($C$8,OFFSET([1]NKC!$D$10,H4850,0):'[1]NKC'!$D$5007,0)+H4850)&lt;IF(TYPE(MATCH($C$8,OFFSET([1]NKC!$E$10,H4850,0):'[1]NKC'!$E$5007,0)+H4850)=16,"",MATCH($C$8,OFFSET([1]NKC!$E$10,H4850,0):'[1]NKC'!$E$5007,0)+H4850),IF(TYPE(MATCH($C$8,OFFSET([1]NKC!$D$10,H4850,0):'[1]NKC'!$D$5007,0)+H4850)=16,"",MATCH($C$8,OFFSET([1]NKC!$D$10,H4850,0):'[1]NKC'!$D$5007,0)+H4850),IF(TYPE(MATCH($C$8,OFFSET([1]NKC!$E$10,H4850,0):'[1]NKC'!$E$5007,0)+H4850)=16,"",MATCH($C$8,OFFSET([1]NKC!$E$10,H4850,0):'[1]NKC'!$E$5007,0)+H4850))</f>
        <v/>
      </c>
    </row>
    <row r="4852" spans="1:8" s="52" customFormat="1" ht="14.25" hidden="1">
      <c r="A4852" s="45" t="str">
        <f ca="1">IF($H4852="","",INDEX([1]NKC!$A$10:$A$5007,$H4852))</f>
        <v/>
      </c>
      <c r="B4852" s="46" t="str">
        <f ca="1">IF($H4852="","",INDEX([1]NKC!$B$10:$B$5007,$H4852))</f>
        <v/>
      </c>
      <c r="C4852" s="47" t="str">
        <f ca="1">IF($H4852="","",INDEX([1]NKC!$C$10:$C$5007,$H4852))</f>
        <v/>
      </c>
      <c r="D4852" s="48" t="str">
        <f ca="1">IF(IF($H4852="","",INDEX([1]NKC!$D$10:$D$5007,$H4852))=$C$8,IF($H4852="","",INDEX([1]NKC!$E$10:$E$5007,$H4852)),IF($H4852="","",INDEX([1]NKC!$D$10:$D$5007,$H4852)))</f>
        <v/>
      </c>
      <c r="E4852" s="49" t="str">
        <f ca="1">IF(IF($H4852="","",INDEX([1]NKC!$E$10:$E$5007,$H4852))=$C$8,"",IF($H4852="","",INDEX([1]NKC!$F$10:$F$5007,$H4852)))</f>
        <v/>
      </c>
      <c r="F4852" s="55" t="str">
        <f ca="1">IF(IF($H4852="","",INDEX([1]NKC!$D$10:$D$5007,$H4852))=$C$8,"",IF($H4852="","",INDEX([1]NKC!$F$10:$F$5007,$H4852)))</f>
        <v/>
      </c>
      <c r="G4852" s="50">
        <f ca="1">IF(SUM(E4852:F4852)=0,0,$G$11+SUM(E$12:$E4852)-SUM(F$12:$F4852))</f>
        <v>0</v>
      </c>
      <c r="H4852" s="51" t="str">
        <f ca="1">IF(IF(TYPE(MATCH($C$8,OFFSET([1]NKC!$D$10,H4851,0):'[1]NKC'!$D$5007,0)+H4851)=16,"",MATCH($C$8,OFFSET([1]NKC!$D$10,H4851,0):'[1]NKC'!$D$5007,0)+H4851)&lt;IF(TYPE(MATCH($C$8,OFFSET([1]NKC!$E$10,H4851,0):'[1]NKC'!$E$5007,0)+H4851)=16,"",MATCH($C$8,OFFSET([1]NKC!$E$10,H4851,0):'[1]NKC'!$E$5007,0)+H4851),IF(TYPE(MATCH($C$8,OFFSET([1]NKC!$D$10,H4851,0):'[1]NKC'!$D$5007,0)+H4851)=16,"",MATCH($C$8,OFFSET([1]NKC!$D$10,H4851,0):'[1]NKC'!$D$5007,0)+H4851),IF(TYPE(MATCH($C$8,OFFSET([1]NKC!$E$10,H4851,0):'[1]NKC'!$E$5007,0)+H4851)=16,"",MATCH($C$8,OFFSET([1]NKC!$E$10,H4851,0):'[1]NKC'!$E$5007,0)+H4851))</f>
        <v/>
      </c>
    </row>
    <row r="4853" spans="1:8" s="52" customFormat="1" ht="14.25" hidden="1">
      <c r="A4853" s="45" t="str">
        <f ca="1">IF($H4853="","",INDEX([1]NKC!$A$10:$A$5007,$H4853))</f>
        <v/>
      </c>
      <c r="B4853" s="46" t="str">
        <f ca="1">IF($H4853="","",INDEX([1]NKC!$B$10:$B$5007,$H4853))</f>
        <v/>
      </c>
      <c r="C4853" s="47" t="str">
        <f ca="1">IF($H4853="","",INDEX([1]NKC!$C$10:$C$5007,$H4853))</f>
        <v/>
      </c>
      <c r="D4853" s="48" t="str">
        <f ca="1">IF(IF($H4853="","",INDEX([1]NKC!$D$10:$D$5007,$H4853))=$C$8,IF($H4853="","",INDEX([1]NKC!$E$10:$E$5007,$H4853)),IF($H4853="","",INDEX([1]NKC!$D$10:$D$5007,$H4853)))</f>
        <v/>
      </c>
      <c r="E4853" s="49" t="str">
        <f ca="1">IF(IF($H4853="","",INDEX([1]NKC!$E$10:$E$5007,$H4853))=$C$8,"",IF($H4853="","",INDEX([1]NKC!$F$10:$F$5007,$H4853)))</f>
        <v/>
      </c>
      <c r="F4853" s="55" t="str">
        <f ca="1">IF(IF($H4853="","",INDEX([1]NKC!$D$10:$D$5007,$H4853))=$C$8,"",IF($H4853="","",INDEX([1]NKC!$F$10:$F$5007,$H4853)))</f>
        <v/>
      </c>
      <c r="G4853" s="50">
        <f ca="1">IF(SUM(E4853:F4853)=0,0,$G$11+SUM(E$12:$E4853)-SUM(F$12:$F4853))</f>
        <v>0</v>
      </c>
      <c r="H4853" s="51" t="str">
        <f ca="1">IF(IF(TYPE(MATCH($C$8,OFFSET([1]NKC!$D$10,H4852,0):'[1]NKC'!$D$5007,0)+H4852)=16,"",MATCH($C$8,OFFSET([1]NKC!$D$10,H4852,0):'[1]NKC'!$D$5007,0)+H4852)&lt;IF(TYPE(MATCH($C$8,OFFSET([1]NKC!$E$10,H4852,0):'[1]NKC'!$E$5007,0)+H4852)=16,"",MATCH($C$8,OFFSET([1]NKC!$E$10,H4852,0):'[1]NKC'!$E$5007,0)+H4852),IF(TYPE(MATCH($C$8,OFFSET([1]NKC!$D$10,H4852,0):'[1]NKC'!$D$5007,0)+H4852)=16,"",MATCH($C$8,OFFSET([1]NKC!$D$10,H4852,0):'[1]NKC'!$D$5007,0)+H4852),IF(TYPE(MATCH($C$8,OFFSET([1]NKC!$E$10,H4852,0):'[1]NKC'!$E$5007,0)+H4852)=16,"",MATCH($C$8,OFFSET([1]NKC!$E$10,H4852,0):'[1]NKC'!$E$5007,0)+H4852))</f>
        <v/>
      </c>
    </row>
    <row r="4854" spans="1:8" s="52" customFormat="1" ht="14.25" hidden="1">
      <c r="A4854" s="45" t="str">
        <f ca="1">IF($H4854="","",INDEX([1]NKC!$A$10:$A$5007,$H4854))</f>
        <v/>
      </c>
      <c r="B4854" s="46" t="str">
        <f ca="1">IF($H4854="","",INDEX([1]NKC!$B$10:$B$5007,$H4854))</f>
        <v/>
      </c>
      <c r="C4854" s="47" t="str">
        <f ca="1">IF($H4854="","",INDEX([1]NKC!$C$10:$C$5007,$H4854))</f>
        <v/>
      </c>
      <c r="D4854" s="48" t="str">
        <f ca="1">IF(IF($H4854="","",INDEX([1]NKC!$D$10:$D$5007,$H4854))=$C$8,IF($H4854="","",INDEX([1]NKC!$E$10:$E$5007,$H4854)),IF($H4854="","",INDEX([1]NKC!$D$10:$D$5007,$H4854)))</f>
        <v/>
      </c>
      <c r="E4854" s="49" t="str">
        <f ca="1">IF(IF($H4854="","",INDEX([1]NKC!$E$10:$E$5007,$H4854))=$C$8,"",IF($H4854="","",INDEX([1]NKC!$F$10:$F$5007,$H4854)))</f>
        <v/>
      </c>
      <c r="F4854" s="55" t="str">
        <f ca="1">IF(IF($H4854="","",INDEX([1]NKC!$D$10:$D$5007,$H4854))=$C$8,"",IF($H4854="","",INDEX([1]NKC!$F$10:$F$5007,$H4854)))</f>
        <v/>
      </c>
      <c r="G4854" s="50">
        <f ca="1">IF(SUM(E4854:F4854)=0,0,$G$11+SUM(E$12:$E4854)-SUM(F$12:$F4854))</f>
        <v>0</v>
      </c>
      <c r="H4854" s="51" t="str">
        <f ca="1">IF(IF(TYPE(MATCH($C$8,OFFSET([1]NKC!$D$10,H4853,0):'[1]NKC'!$D$5007,0)+H4853)=16,"",MATCH($C$8,OFFSET([1]NKC!$D$10,H4853,0):'[1]NKC'!$D$5007,0)+H4853)&lt;IF(TYPE(MATCH($C$8,OFFSET([1]NKC!$E$10,H4853,0):'[1]NKC'!$E$5007,0)+H4853)=16,"",MATCH($C$8,OFFSET([1]NKC!$E$10,H4853,0):'[1]NKC'!$E$5007,0)+H4853),IF(TYPE(MATCH($C$8,OFFSET([1]NKC!$D$10,H4853,0):'[1]NKC'!$D$5007,0)+H4853)=16,"",MATCH($C$8,OFFSET([1]NKC!$D$10,H4853,0):'[1]NKC'!$D$5007,0)+H4853),IF(TYPE(MATCH($C$8,OFFSET([1]NKC!$E$10,H4853,0):'[1]NKC'!$E$5007,0)+H4853)=16,"",MATCH($C$8,OFFSET([1]NKC!$E$10,H4853,0):'[1]NKC'!$E$5007,0)+H4853))</f>
        <v/>
      </c>
    </row>
    <row r="4855" spans="1:8" s="52" customFormat="1" ht="14.25" hidden="1">
      <c r="A4855" s="45" t="str">
        <f ca="1">IF($H4855="","",INDEX([1]NKC!$A$10:$A$5007,$H4855))</f>
        <v/>
      </c>
      <c r="B4855" s="46" t="str">
        <f ca="1">IF($H4855="","",INDEX([1]NKC!$B$10:$B$5007,$H4855))</f>
        <v/>
      </c>
      <c r="C4855" s="47" t="str">
        <f ca="1">IF($H4855="","",INDEX([1]NKC!$C$10:$C$5007,$H4855))</f>
        <v/>
      </c>
      <c r="D4855" s="48" t="str">
        <f ca="1">IF(IF($H4855="","",INDEX([1]NKC!$D$10:$D$5007,$H4855))=$C$8,IF($H4855="","",INDEX([1]NKC!$E$10:$E$5007,$H4855)),IF($H4855="","",INDEX([1]NKC!$D$10:$D$5007,$H4855)))</f>
        <v/>
      </c>
      <c r="E4855" s="49" t="str">
        <f ca="1">IF(IF($H4855="","",INDEX([1]NKC!$E$10:$E$5007,$H4855))=$C$8,"",IF($H4855="","",INDEX([1]NKC!$F$10:$F$5007,$H4855)))</f>
        <v/>
      </c>
      <c r="F4855" s="55" t="str">
        <f ca="1">IF(IF($H4855="","",INDEX([1]NKC!$D$10:$D$5007,$H4855))=$C$8,"",IF($H4855="","",INDEX([1]NKC!$F$10:$F$5007,$H4855)))</f>
        <v/>
      </c>
      <c r="G4855" s="50">
        <f ca="1">IF(SUM(E4855:F4855)=0,0,$G$11+SUM(E$12:$E4855)-SUM(F$12:$F4855))</f>
        <v>0</v>
      </c>
      <c r="H4855" s="51" t="str">
        <f ca="1">IF(IF(TYPE(MATCH($C$8,OFFSET([1]NKC!$D$10,H4854,0):'[1]NKC'!$D$5007,0)+H4854)=16,"",MATCH($C$8,OFFSET([1]NKC!$D$10,H4854,0):'[1]NKC'!$D$5007,0)+H4854)&lt;IF(TYPE(MATCH($C$8,OFFSET([1]NKC!$E$10,H4854,0):'[1]NKC'!$E$5007,0)+H4854)=16,"",MATCH($C$8,OFFSET([1]NKC!$E$10,H4854,0):'[1]NKC'!$E$5007,0)+H4854),IF(TYPE(MATCH($C$8,OFFSET([1]NKC!$D$10,H4854,0):'[1]NKC'!$D$5007,0)+H4854)=16,"",MATCH($C$8,OFFSET([1]NKC!$D$10,H4854,0):'[1]NKC'!$D$5007,0)+H4854),IF(TYPE(MATCH($C$8,OFFSET([1]NKC!$E$10,H4854,0):'[1]NKC'!$E$5007,0)+H4854)=16,"",MATCH($C$8,OFFSET([1]NKC!$E$10,H4854,0):'[1]NKC'!$E$5007,0)+H4854))</f>
        <v/>
      </c>
    </row>
    <row r="4856" spans="1:8" s="52" customFormat="1" ht="14.25" hidden="1">
      <c r="A4856" s="45" t="str">
        <f ca="1">IF($H4856="","",INDEX([1]NKC!$A$10:$A$5007,$H4856))</f>
        <v/>
      </c>
      <c r="B4856" s="46" t="str">
        <f ca="1">IF($H4856="","",INDEX([1]NKC!$B$10:$B$5007,$H4856))</f>
        <v/>
      </c>
      <c r="C4856" s="47" t="str">
        <f ca="1">IF($H4856="","",INDEX([1]NKC!$C$10:$C$5007,$H4856))</f>
        <v/>
      </c>
      <c r="D4856" s="48" t="str">
        <f ca="1">IF(IF($H4856="","",INDEX([1]NKC!$D$10:$D$5007,$H4856))=$C$8,IF($H4856="","",INDEX([1]NKC!$E$10:$E$5007,$H4856)),IF($H4856="","",INDEX([1]NKC!$D$10:$D$5007,$H4856)))</f>
        <v/>
      </c>
      <c r="E4856" s="49" t="str">
        <f ca="1">IF(IF($H4856="","",INDEX([1]NKC!$E$10:$E$5007,$H4856))=$C$8,"",IF($H4856="","",INDEX([1]NKC!$F$10:$F$5007,$H4856)))</f>
        <v/>
      </c>
      <c r="F4856" s="55" t="str">
        <f ca="1">IF(IF($H4856="","",INDEX([1]NKC!$D$10:$D$5007,$H4856))=$C$8,"",IF($H4856="","",INDEX([1]NKC!$F$10:$F$5007,$H4856)))</f>
        <v/>
      </c>
      <c r="G4856" s="50">
        <f ca="1">IF(SUM(E4856:F4856)=0,0,$G$11+SUM(E$12:$E4856)-SUM(F$12:$F4856))</f>
        <v>0</v>
      </c>
      <c r="H4856" s="51" t="str">
        <f ca="1">IF(IF(TYPE(MATCH($C$8,OFFSET([1]NKC!$D$10,H4855,0):'[1]NKC'!$D$5007,0)+H4855)=16,"",MATCH($C$8,OFFSET([1]NKC!$D$10,H4855,0):'[1]NKC'!$D$5007,0)+H4855)&lt;IF(TYPE(MATCH($C$8,OFFSET([1]NKC!$E$10,H4855,0):'[1]NKC'!$E$5007,0)+H4855)=16,"",MATCH($C$8,OFFSET([1]NKC!$E$10,H4855,0):'[1]NKC'!$E$5007,0)+H4855),IF(TYPE(MATCH($C$8,OFFSET([1]NKC!$D$10,H4855,0):'[1]NKC'!$D$5007,0)+H4855)=16,"",MATCH($C$8,OFFSET([1]NKC!$D$10,H4855,0):'[1]NKC'!$D$5007,0)+H4855),IF(TYPE(MATCH($C$8,OFFSET([1]NKC!$E$10,H4855,0):'[1]NKC'!$E$5007,0)+H4855)=16,"",MATCH($C$8,OFFSET([1]NKC!$E$10,H4855,0):'[1]NKC'!$E$5007,0)+H4855))</f>
        <v/>
      </c>
    </row>
    <row r="4857" spans="1:8" s="52" customFormat="1" ht="14.25" hidden="1">
      <c r="A4857" s="45" t="str">
        <f ca="1">IF($H4857="","",INDEX([1]NKC!$A$10:$A$5007,$H4857))</f>
        <v/>
      </c>
      <c r="B4857" s="46" t="str">
        <f ca="1">IF($H4857="","",INDEX([1]NKC!$B$10:$B$5007,$H4857))</f>
        <v/>
      </c>
      <c r="C4857" s="47" t="str">
        <f ca="1">IF($H4857="","",INDEX([1]NKC!$C$10:$C$5007,$H4857))</f>
        <v/>
      </c>
      <c r="D4857" s="48" t="str">
        <f ca="1">IF(IF($H4857="","",INDEX([1]NKC!$D$10:$D$5007,$H4857))=$C$8,IF($H4857="","",INDEX([1]NKC!$E$10:$E$5007,$H4857)),IF($H4857="","",INDEX([1]NKC!$D$10:$D$5007,$H4857)))</f>
        <v/>
      </c>
      <c r="E4857" s="49" t="str">
        <f ca="1">IF(IF($H4857="","",INDEX([1]NKC!$E$10:$E$5007,$H4857))=$C$8,"",IF($H4857="","",INDEX([1]NKC!$F$10:$F$5007,$H4857)))</f>
        <v/>
      </c>
      <c r="F4857" s="55" t="str">
        <f ca="1">IF(IF($H4857="","",INDEX([1]NKC!$D$10:$D$5007,$H4857))=$C$8,"",IF($H4857="","",INDEX([1]NKC!$F$10:$F$5007,$H4857)))</f>
        <v/>
      </c>
      <c r="G4857" s="50">
        <f ca="1">IF(SUM(E4857:F4857)=0,0,$G$11+SUM(E$12:$E4857)-SUM(F$12:$F4857))</f>
        <v>0</v>
      </c>
      <c r="H4857" s="51" t="str">
        <f ca="1">IF(IF(TYPE(MATCH($C$8,OFFSET([1]NKC!$D$10,H4856,0):'[1]NKC'!$D$5007,0)+H4856)=16,"",MATCH($C$8,OFFSET([1]NKC!$D$10,H4856,0):'[1]NKC'!$D$5007,0)+H4856)&lt;IF(TYPE(MATCH($C$8,OFFSET([1]NKC!$E$10,H4856,0):'[1]NKC'!$E$5007,0)+H4856)=16,"",MATCH($C$8,OFFSET([1]NKC!$E$10,H4856,0):'[1]NKC'!$E$5007,0)+H4856),IF(TYPE(MATCH($C$8,OFFSET([1]NKC!$D$10,H4856,0):'[1]NKC'!$D$5007,0)+H4856)=16,"",MATCH($C$8,OFFSET([1]NKC!$D$10,H4856,0):'[1]NKC'!$D$5007,0)+H4856),IF(TYPE(MATCH($C$8,OFFSET([1]NKC!$E$10,H4856,0):'[1]NKC'!$E$5007,0)+H4856)=16,"",MATCH($C$8,OFFSET([1]NKC!$E$10,H4856,0):'[1]NKC'!$E$5007,0)+H4856))</f>
        <v/>
      </c>
    </row>
    <row r="4858" spans="1:8" s="52" customFormat="1" ht="14.25" hidden="1">
      <c r="A4858" s="45" t="str">
        <f ca="1">IF($H4858="","",INDEX([1]NKC!$A$10:$A$5007,$H4858))</f>
        <v/>
      </c>
      <c r="B4858" s="46" t="str">
        <f ca="1">IF($H4858="","",INDEX([1]NKC!$B$10:$B$5007,$H4858))</f>
        <v/>
      </c>
      <c r="C4858" s="47" t="str">
        <f ca="1">IF($H4858="","",INDEX([1]NKC!$C$10:$C$5007,$H4858))</f>
        <v/>
      </c>
      <c r="D4858" s="48" t="str">
        <f ca="1">IF(IF($H4858="","",INDEX([1]NKC!$D$10:$D$5007,$H4858))=$C$8,IF($H4858="","",INDEX([1]NKC!$E$10:$E$5007,$H4858)),IF($H4858="","",INDEX([1]NKC!$D$10:$D$5007,$H4858)))</f>
        <v/>
      </c>
      <c r="E4858" s="49" t="str">
        <f ca="1">IF(IF($H4858="","",INDEX([1]NKC!$E$10:$E$5007,$H4858))=$C$8,"",IF($H4858="","",INDEX([1]NKC!$F$10:$F$5007,$H4858)))</f>
        <v/>
      </c>
      <c r="F4858" s="55" t="str">
        <f ca="1">IF(IF($H4858="","",INDEX([1]NKC!$D$10:$D$5007,$H4858))=$C$8,"",IF($H4858="","",INDEX([1]NKC!$F$10:$F$5007,$H4858)))</f>
        <v/>
      </c>
      <c r="G4858" s="50">
        <f ca="1">IF(SUM(E4858:F4858)=0,0,$G$11+SUM(E$12:$E4858)-SUM(F$12:$F4858))</f>
        <v>0</v>
      </c>
      <c r="H4858" s="51" t="str">
        <f ca="1">IF(IF(TYPE(MATCH($C$8,OFFSET([1]NKC!$D$10,H4857,0):'[1]NKC'!$D$5007,0)+H4857)=16,"",MATCH($C$8,OFFSET([1]NKC!$D$10,H4857,0):'[1]NKC'!$D$5007,0)+H4857)&lt;IF(TYPE(MATCH($C$8,OFFSET([1]NKC!$E$10,H4857,0):'[1]NKC'!$E$5007,0)+H4857)=16,"",MATCH($C$8,OFFSET([1]NKC!$E$10,H4857,0):'[1]NKC'!$E$5007,0)+H4857),IF(TYPE(MATCH($C$8,OFFSET([1]NKC!$D$10,H4857,0):'[1]NKC'!$D$5007,0)+H4857)=16,"",MATCH($C$8,OFFSET([1]NKC!$D$10,H4857,0):'[1]NKC'!$D$5007,0)+H4857),IF(TYPE(MATCH($C$8,OFFSET([1]NKC!$E$10,H4857,0):'[1]NKC'!$E$5007,0)+H4857)=16,"",MATCH($C$8,OFFSET([1]NKC!$E$10,H4857,0):'[1]NKC'!$E$5007,0)+H4857))</f>
        <v/>
      </c>
    </row>
    <row r="4859" spans="1:8" s="52" customFormat="1" ht="14.25" hidden="1">
      <c r="A4859" s="45" t="str">
        <f ca="1">IF($H4859="","",INDEX([1]NKC!$A$10:$A$5007,$H4859))</f>
        <v/>
      </c>
      <c r="B4859" s="46" t="str">
        <f ca="1">IF($H4859="","",INDEX([1]NKC!$B$10:$B$5007,$H4859))</f>
        <v/>
      </c>
      <c r="C4859" s="47" t="str">
        <f ca="1">IF($H4859="","",INDEX([1]NKC!$C$10:$C$5007,$H4859))</f>
        <v/>
      </c>
      <c r="D4859" s="48" t="str">
        <f ca="1">IF(IF($H4859="","",INDEX([1]NKC!$D$10:$D$5007,$H4859))=$C$8,IF($H4859="","",INDEX([1]NKC!$E$10:$E$5007,$H4859)),IF($H4859="","",INDEX([1]NKC!$D$10:$D$5007,$H4859)))</f>
        <v/>
      </c>
      <c r="E4859" s="49" t="str">
        <f ca="1">IF(IF($H4859="","",INDEX([1]NKC!$E$10:$E$5007,$H4859))=$C$8,"",IF($H4859="","",INDEX([1]NKC!$F$10:$F$5007,$H4859)))</f>
        <v/>
      </c>
      <c r="F4859" s="55" t="str">
        <f ca="1">IF(IF($H4859="","",INDEX([1]NKC!$D$10:$D$5007,$H4859))=$C$8,"",IF($H4859="","",INDEX([1]NKC!$F$10:$F$5007,$H4859)))</f>
        <v/>
      </c>
      <c r="G4859" s="50">
        <f ca="1">IF(SUM(E4859:F4859)=0,0,$G$11+SUM(E$12:$E4859)-SUM(F$12:$F4859))</f>
        <v>0</v>
      </c>
      <c r="H4859" s="51" t="str">
        <f ca="1">IF(IF(TYPE(MATCH($C$8,OFFSET([1]NKC!$D$10,H4858,0):'[1]NKC'!$D$5007,0)+H4858)=16,"",MATCH($C$8,OFFSET([1]NKC!$D$10,H4858,0):'[1]NKC'!$D$5007,0)+H4858)&lt;IF(TYPE(MATCH($C$8,OFFSET([1]NKC!$E$10,H4858,0):'[1]NKC'!$E$5007,0)+H4858)=16,"",MATCH($C$8,OFFSET([1]NKC!$E$10,H4858,0):'[1]NKC'!$E$5007,0)+H4858),IF(TYPE(MATCH($C$8,OFFSET([1]NKC!$D$10,H4858,0):'[1]NKC'!$D$5007,0)+H4858)=16,"",MATCH($C$8,OFFSET([1]NKC!$D$10,H4858,0):'[1]NKC'!$D$5007,0)+H4858),IF(TYPE(MATCH($C$8,OFFSET([1]NKC!$E$10,H4858,0):'[1]NKC'!$E$5007,0)+H4858)=16,"",MATCH($C$8,OFFSET([1]NKC!$E$10,H4858,0):'[1]NKC'!$E$5007,0)+H4858))</f>
        <v/>
      </c>
    </row>
    <row r="4860" spans="1:8" s="52" customFormat="1" ht="14.25" hidden="1">
      <c r="A4860" s="45" t="str">
        <f ca="1">IF($H4860="","",INDEX([1]NKC!$A$10:$A$5007,$H4860))</f>
        <v/>
      </c>
      <c r="B4860" s="46" t="str">
        <f ca="1">IF($H4860="","",INDEX([1]NKC!$B$10:$B$5007,$H4860))</f>
        <v/>
      </c>
      <c r="C4860" s="47" t="str">
        <f ca="1">IF($H4860="","",INDEX([1]NKC!$C$10:$C$5007,$H4860))</f>
        <v/>
      </c>
      <c r="D4860" s="48" t="str">
        <f ca="1">IF(IF($H4860="","",INDEX([1]NKC!$D$10:$D$5007,$H4860))=$C$8,IF($H4860="","",INDEX([1]NKC!$E$10:$E$5007,$H4860)),IF($H4860="","",INDEX([1]NKC!$D$10:$D$5007,$H4860)))</f>
        <v/>
      </c>
      <c r="E4860" s="49" t="str">
        <f ca="1">IF(IF($H4860="","",INDEX([1]NKC!$E$10:$E$5007,$H4860))=$C$8,"",IF($H4860="","",INDEX([1]NKC!$F$10:$F$5007,$H4860)))</f>
        <v/>
      </c>
      <c r="F4860" s="55" t="str">
        <f ca="1">IF(IF($H4860="","",INDEX([1]NKC!$D$10:$D$5007,$H4860))=$C$8,"",IF($H4860="","",INDEX([1]NKC!$F$10:$F$5007,$H4860)))</f>
        <v/>
      </c>
      <c r="G4860" s="50">
        <f ca="1">IF(SUM(E4860:F4860)=0,0,$G$11+SUM(E$12:$E4860)-SUM(F$12:$F4860))</f>
        <v>0</v>
      </c>
      <c r="H4860" s="51" t="str">
        <f ca="1">IF(IF(TYPE(MATCH($C$8,OFFSET([1]NKC!$D$10,H4859,0):'[1]NKC'!$D$5007,0)+H4859)=16,"",MATCH($C$8,OFFSET([1]NKC!$D$10,H4859,0):'[1]NKC'!$D$5007,0)+H4859)&lt;IF(TYPE(MATCH($C$8,OFFSET([1]NKC!$E$10,H4859,0):'[1]NKC'!$E$5007,0)+H4859)=16,"",MATCH($C$8,OFFSET([1]NKC!$E$10,H4859,0):'[1]NKC'!$E$5007,0)+H4859),IF(TYPE(MATCH($C$8,OFFSET([1]NKC!$D$10,H4859,0):'[1]NKC'!$D$5007,0)+H4859)=16,"",MATCH($C$8,OFFSET([1]NKC!$D$10,H4859,0):'[1]NKC'!$D$5007,0)+H4859),IF(TYPE(MATCH($C$8,OFFSET([1]NKC!$E$10,H4859,0):'[1]NKC'!$E$5007,0)+H4859)=16,"",MATCH($C$8,OFFSET([1]NKC!$E$10,H4859,0):'[1]NKC'!$E$5007,0)+H4859))</f>
        <v/>
      </c>
    </row>
    <row r="4861" spans="1:8" s="52" customFormat="1" ht="14.25" hidden="1">
      <c r="A4861" s="45" t="str">
        <f ca="1">IF($H4861="","",INDEX([1]NKC!$A$10:$A$5007,$H4861))</f>
        <v/>
      </c>
      <c r="B4861" s="46" t="str">
        <f ca="1">IF($H4861="","",INDEX([1]NKC!$B$10:$B$5007,$H4861))</f>
        <v/>
      </c>
      <c r="C4861" s="47" t="str">
        <f ca="1">IF($H4861="","",INDEX([1]NKC!$C$10:$C$5007,$H4861))</f>
        <v/>
      </c>
      <c r="D4861" s="48" t="str">
        <f ca="1">IF(IF($H4861="","",INDEX([1]NKC!$D$10:$D$5007,$H4861))=$C$8,IF($H4861="","",INDEX([1]NKC!$E$10:$E$5007,$H4861)),IF($H4861="","",INDEX([1]NKC!$D$10:$D$5007,$H4861)))</f>
        <v/>
      </c>
      <c r="E4861" s="49" t="str">
        <f ca="1">IF(IF($H4861="","",INDEX([1]NKC!$E$10:$E$5007,$H4861))=$C$8,"",IF($H4861="","",INDEX([1]NKC!$F$10:$F$5007,$H4861)))</f>
        <v/>
      </c>
      <c r="F4861" s="55" t="str">
        <f ca="1">IF(IF($H4861="","",INDEX([1]NKC!$D$10:$D$5007,$H4861))=$C$8,"",IF($H4861="","",INDEX([1]NKC!$F$10:$F$5007,$H4861)))</f>
        <v/>
      </c>
      <c r="G4861" s="50">
        <f ca="1">IF(SUM(E4861:F4861)=0,0,$G$11+SUM(E$12:$E4861)-SUM(F$12:$F4861))</f>
        <v>0</v>
      </c>
      <c r="H4861" s="51" t="str">
        <f ca="1">IF(IF(TYPE(MATCH($C$8,OFFSET([1]NKC!$D$10,H4860,0):'[1]NKC'!$D$5007,0)+H4860)=16,"",MATCH($C$8,OFFSET([1]NKC!$D$10,H4860,0):'[1]NKC'!$D$5007,0)+H4860)&lt;IF(TYPE(MATCH($C$8,OFFSET([1]NKC!$E$10,H4860,0):'[1]NKC'!$E$5007,0)+H4860)=16,"",MATCH($C$8,OFFSET([1]NKC!$E$10,H4860,0):'[1]NKC'!$E$5007,0)+H4860),IF(TYPE(MATCH($C$8,OFFSET([1]NKC!$D$10,H4860,0):'[1]NKC'!$D$5007,0)+H4860)=16,"",MATCH($C$8,OFFSET([1]NKC!$D$10,H4860,0):'[1]NKC'!$D$5007,0)+H4860),IF(TYPE(MATCH($C$8,OFFSET([1]NKC!$E$10,H4860,0):'[1]NKC'!$E$5007,0)+H4860)=16,"",MATCH($C$8,OFFSET([1]NKC!$E$10,H4860,0):'[1]NKC'!$E$5007,0)+H4860))</f>
        <v/>
      </c>
    </row>
    <row r="4862" spans="1:8" s="52" customFormat="1" ht="14.25" hidden="1">
      <c r="A4862" s="45" t="str">
        <f ca="1">IF($H4862="","",INDEX([1]NKC!$A$10:$A$5007,$H4862))</f>
        <v/>
      </c>
      <c r="B4862" s="46" t="str">
        <f ca="1">IF($H4862="","",INDEX([1]NKC!$B$10:$B$5007,$H4862))</f>
        <v/>
      </c>
      <c r="C4862" s="47" t="str">
        <f ca="1">IF($H4862="","",INDEX([1]NKC!$C$10:$C$5007,$H4862))</f>
        <v/>
      </c>
      <c r="D4862" s="48" t="str">
        <f ca="1">IF(IF($H4862="","",INDEX([1]NKC!$D$10:$D$5007,$H4862))=$C$8,IF($H4862="","",INDEX([1]NKC!$E$10:$E$5007,$H4862)),IF($H4862="","",INDEX([1]NKC!$D$10:$D$5007,$H4862)))</f>
        <v/>
      </c>
      <c r="E4862" s="49" t="str">
        <f ca="1">IF(IF($H4862="","",INDEX([1]NKC!$E$10:$E$5007,$H4862))=$C$8,"",IF($H4862="","",INDEX([1]NKC!$F$10:$F$5007,$H4862)))</f>
        <v/>
      </c>
      <c r="F4862" s="55" t="str">
        <f ca="1">IF(IF($H4862="","",INDEX([1]NKC!$D$10:$D$5007,$H4862))=$C$8,"",IF($H4862="","",INDEX([1]NKC!$F$10:$F$5007,$H4862)))</f>
        <v/>
      </c>
      <c r="G4862" s="50">
        <f ca="1">IF(SUM(E4862:F4862)=0,0,$G$11+SUM(E$12:$E4862)-SUM(F$12:$F4862))</f>
        <v>0</v>
      </c>
      <c r="H4862" s="51" t="str">
        <f ca="1">IF(IF(TYPE(MATCH($C$8,OFFSET([1]NKC!$D$10,H4861,0):'[1]NKC'!$D$5007,0)+H4861)=16,"",MATCH($C$8,OFFSET([1]NKC!$D$10,H4861,0):'[1]NKC'!$D$5007,0)+H4861)&lt;IF(TYPE(MATCH($C$8,OFFSET([1]NKC!$E$10,H4861,0):'[1]NKC'!$E$5007,0)+H4861)=16,"",MATCH($C$8,OFFSET([1]NKC!$E$10,H4861,0):'[1]NKC'!$E$5007,0)+H4861),IF(TYPE(MATCH($C$8,OFFSET([1]NKC!$D$10,H4861,0):'[1]NKC'!$D$5007,0)+H4861)=16,"",MATCH($C$8,OFFSET([1]NKC!$D$10,H4861,0):'[1]NKC'!$D$5007,0)+H4861),IF(TYPE(MATCH($C$8,OFFSET([1]NKC!$E$10,H4861,0):'[1]NKC'!$E$5007,0)+H4861)=16,"",MATCH($C$8,OFFSET([1]NKC!$E$10,H4861,0):'[1]NKC'!$E$5007,0)+H4861))</f>
        <v/>
      </c>
    </row>
    <row r="4863" spans="1:8" s="52" customFormat="1" ht="14.25" hidden="1">
      <c r="A4863" s="45" t="str">
        <f ca="1">IF($H4863="","",INDEX([1]NKC!$A$10:$A$5007,$H4863))</f>
        <v/>
      </c>
      <c r="B4863" s="46" t="str">
        <f ca="1">IF($H4863="","",INDEX([1]NKC!$B$10:$B$5007,$H4863))</f>
        <v/>
      </c>
      <c r="C4863" s="47" t="str">
        <f ca="1">IF($H4863="","",INDEX([1]NKC!$C$10:$C$5007,$H4863))</f>
        <v/>
      </c>
      <c r="D4863" s="48" t="str">
        <f ca="1">IF(IF($H4863="","",INDEX([1]NKC!$D$10:$D$5007,$H4863))=$C$8,IF($H4863="","",INDEX([1]NKC!$E$10:$E$5007,$H4863)),IF($H4863="","",INDEX([1]NKC!$D$10:$D$5007,$H4863)))</f>
        <v/>
      </c>
      <c r="E4863" s="49" t="str">
        <f ca="1">IF(IF($H4863="","",INDEX([1]NKC!$E$10:$E$5007,$H4863))=$C$8,"",IF($H4863="","",INDEX([1]NKC!$F$10:$F$5007,$H4863)))</f>
        <v/>
      </c>
      <c r="F4863" s="55" t="str">
        <f ca="1">IF(IF($H4863="","",INDEX([1]NKC!$D$10:$D$5007,$H4863))=$C$8,"",IF($H4863="","",INDEX([1]NKC!$F$10:$F$5007,$H4863)))</f>
        <v/>
      </c>
      <c r="G4863" s="50">
        <f ca="1">IF(SUM(E4863:F4863)=0,0,$G$11+SUM(E$12:$E4863)-SUM(F$12:$F4863))</f>
        <v>0</v>
      </c>
      <c r="H4863" s="51" t="str">
        <f ca="1">IF(IF(TYPE(MATCH($C$8,OFFSET([1]NKC!$D$10,H4862,0):'[1]NKC'!$D$5007,0)+H4862)=16,"",MATCH($C$8,OFFSET([1]NKC!$D$10,H4862,0):'[1]NKC'!$D$5007,0)+H4862)&lt;IF(TYPE(MATCH($C$8,OFFSET([1]NKC!$E$10,H4862,0):'[1]NKC'!$E$5007,0)+H4862)=16,"",MATCH($C$8,OFFSET([1]NKC!$E$10,H4862,0):'[1]NKC'!$E$5007,0)+H4862),IF(TYPE(MATCH($C$8,OFFSET([1]NKC!$D$10,H4862,0):'[1]NKC'!$D$5007,0)+H4862)=16,"",MATCH($C$8,OFFSET([1]NKC!$D$10,H4862,0):'[1]NKC'!$D$5007,0)+H4862),IF(TYPE(MATCH($C$8,OFFSET([1]NKC!$E$10,H4862,0):'[1]NKC'!$E$5007,0)+H4862)=16,"",MATCH($C$8,OFFSET([1]NKC!$E$10,H4862,0):'[1]NKC'!$E$5007,0)+H4862))</f>
        <v/>
      </c>
    </row>
    <row r="4864" spans="1:8" s="52" customFormat="1" ht="14.25" hidden="1">
      <c r="A4864" s="45" t="str">
        <f ca="1">IF($H4864="","",INDEX([1]NKC!$A$10:$A$5007,$H4864))</f>
        <v/>
      </c>
      <c r="B4864" s="46" t="str">
        <f ca="1">IF($H4864="","",INDEX([1]NKC!$B$10:$B$5007,$H4864))</f>
        <v/>
      </c>
      <c r="C4864" s="47" t="str">
        <f ca="1">IF($H4864="","",INDEX([1]NKC!$C$10:$C$5007,$H4864))</f>
        <v/>
      </c>
      <c r="D4864" s="48" t="str">
        <f ca="1">IF(IF($H4864="","",INDEX([1]NKC!$D$10:$D$5007,$H4864))=$C$8,IF($H4864="","",INDEX([1]NKC!$E$10:$E$5007,$H4864)),IF($H4864="","",INDEX([1]NKC!$D$10:$D$5007,$H4864)))</f>
        <v/>
      </c>
      <c r="E4864" s="49" t="str">
        <f ca="1">IF(IF($H4864="","",INDEX([1]NKC!$E$10:$E$5007,$H4864))=$C$8,"",IF($H4864="","",INDEX([1]NKC!$F$10:$F$5007,$H4864)))</f>
        <v/>
      </c>
      <c r="F4864" s="55" t="str">
        <f ca="1">IF(IF($H4864="","",INDEX([1]NKC!$D$10:$D$5007,$H4864))=$C$8,"",IF($H4864="","",INDEX([1]NKC!$F$10:$F$5007,$H4864)))</f>
        <v/>
      </c>
      <c r="G4864" s="50">
        <f ca="1">IF(SUM(E4864:F4864)=0,0,$G$11+SUM(E$12:$E4864)-SUM(F$12:$F4864))</f>
        <v>0</v>
      </c>
      <c r="H4864" s="51" t="str">
        <f ca="1">IF(IF(TYPE(MATCH($C$8,OFFSET([1]NKC!$D$10,H4863,0):'[1]NKC'!$D$5007,0)+H4863)=16,"",MATCH($C$8,OFFSET([1]NKC!$D$10,H4863,0):'[1]NKC'!$D$5007,0)+H4863)&lt;IF(TYPE(MATCH($C$8,OFFSET([1]NKC!$E$10,H4863,0):'[1]NKC'!$E$5007,0)+H4863)=16,"",MATCH($C$8,OFFSET([1]NKC!$E$10,H4863,0):'[1]NKC'!$E$5007,0)+H4863),IF(TYPE(MATCH($C$8,OFFSET([1]NKC!$D$10,H4863,0):'[1]NKC'!$D$5007,0)+H4863)=16,"",MATCH($C$8,OFFSET([1]NKC!$D$10,H4863,0):'[1]NKC'!$D$5007,0)+H4863),IF(TYPE(MATCH($C$8,OFFSET([1]NKC!$E$10,H4863,0):'[1]NKC'!$E$5007,0)+H4863)=16,"",MATCH($C$8,OFFSET([1]NKC!$E$10,H4863,0):'[1]NKC'!$E$5007,0)+H4863))</f>
        <v/>
      </c>
    </row>
    <row r="4865" spans="1:8" s="52" customFormat="1" ht="14.25" hidden="1">
      <c r="A4865" s="45" t="str">
        <f ca="1">IF($H4865="","",INDEX([1]NKC!$A$10:$A$5007,$H4865))</f>
        <v/>
      </c>
      <c r="B4865" s="46" t="str">
        <f ca="1">IF($H4865="","",INDEX([1]NKC!$B$10:$B$5007,$H4865))</f>
        <v/>
      </c>
      <c r="C4865" s="47" t="str">
        <f ca="1">IF($H4865="","",INDEX([1]NKC!$C$10:$C$5007,$H4865))</f>
        <v/>
      </c>
      <c r="D4865" s="48" t="str">
        <f ca="1">IF(IF($H4865="","",INDEX([1]NKC!$D$10:$D$5007,$H4865))=$C$8,IF($H4865="","",INDEX([1]NKC!$E$10:$E$5007,$H4865)),IF($H4865="","",INDEX([1]NKC!$D$10:$D$5007,$H4865)))</f>
        <v/>
      </c>
      <c r="E4865" s="49" t="str">
        <f ca="1">IF(IF($H4865="","",INDEX([1]NKC!$E$10:$E$5007,$H4865))=$C$8,"",IF($H4865="","",INDEX([1]NKC!$F$10:$F$5007,$H4865)))</f>
        <v/>
      </c>
      <c r="F4865" s="55" t="str">
        <f ca="1">IF(IF($H4865="","",INDEX([1]NKC!$D$10:$D$5007,$H4865))=$C$8,"",IF($H4865="","",INDEX([1]NKC!$F$10:$F$5007,$H4865)))</f>
        <v/>
      </c>
      <c r="G4865" s="50">
        <f ca="1">IF(SUM(E4865:F4865)=0,0,$G$11+SUM(E$12:$E4865)-SUM(F$12:$F4865))</f>
        <v>0</v>
      </c>
      <c r="H4865" s="51" t="str">
        <f ca="1">IF(IF(TYPE(MATCH($C$8,OFFSET([1]NKC!$D$10,H4864,0):'[1]NKC'!$D$5007,0)+H4864)=16,"",MATCH($C$8,OFFSET([1]NKC!$D$10,H4864,0):'[1]NKC'!$D$5007,0)+H4864)&lt;IF(TYPE(MATCH($C$8,OFFSET([1]NKC!$E$10,H4864,0):'[1]NKC'!$E$5007,0)+H4864)=16,"",MATCH($C$8,OFFSET([1]NKC!$E$10,H4864,0):'[1]NKC'!$E$5007,0)+H4864),IF(TYPE(MATCH($C$8,OFFSET([1]NKC!$D$10,H4864,0):'[1]NKC'!$D$5007,0)+H4864)=16,"",MATCH($C$8,OFFSET([1]NKC!$D$10,H4864,0):'[1]NKC'!$D$5007,0)+H4864),IF(TYPE(MATCH($C$8,OFFSET([1]NKC!$E$10,H4864,0):'[1]NKC'!$E$5007,0)+H4864)=16,"",MATCH($C$8,OFFSET([1]NKC!$E$10,H4864,0):'[1]NKC'!$E$5007,0)+H4864))</f>
        <v/>
      </c>
    </row>
    <row r="4866" spans="1:8" s="52" customFormat="1" ht="14.25" hidden="1">
      <c r="A4866" s="45" t="str">
        <f ca="1">IF($H4866="","",INDEX([1]NKC!$A$10:$A$5007,$H4866))</f>
        <v/>
      </c>
      <c r="B4866" s="46" t="str">
        <f ca="1">IF($H4866="","",INDEX([1]NKC!$B$10:$B$5007,$H4866))</f>
        <v/>
      </c>
      <c r="C4866" s="47" t="str">
        <f ca="1">IF($H4866="","",INDEX([1]NKC!$C$10:$C$5007,$H4866))</f>
        <v/>
      </c>
      <c r="D4866" s="48" t="str">
        <f ca="1">IF(IF($H4866="","",INDEX([1]NKC!$D$10:$D$5007,$H4866))=$C$8,IF($H4866="","",INDEX([1]NKC!$E$10:$E$5007,$H4866)),IF($H4866="","",INDEX([1]NKC!$D$10:$D$5007,$H4866)))</f>
        <v/>
      </c>
      <c r="E4866" s="49" t="str">
        <f ca="1">IF(IF($H4866="","",INDEX([1]NKC!$E$10:$E$5007,$H4866))=$C$8,"",IF($H4866="","",INDEX([1]NKC!$F$10:$F$5007,$H4866)))</f>
        <v/>
      </c>
      <c r="F4866" s="55" t="str">
        <f ca="1">IF(IF($H4866="","",INDEX([1]NKC!$D$10:$D$5007,$H4866))=$C$8,"",IF($H4866="","",INDEX([1]NKC!$F$10:$F$5007,$H4866)))</f>
        <v/>
      </c>
      <c r="G4866" s="50">
        <f ca="1">IF(SUM(E4866:F4866)=0,0,$G$11+SUM(E$12:$E4866)-SUM(F$12:$F4866))</f>
        <v>0</v>
      </c>
      <c r="H4866" s="51" t="str">
        <f ca="1">IF(IF(TYPE(MATCH($C$8,OFFSET([1]NKC!$D$10,H4865,0):'[1]NKC'!$D$5007,0)+H4865)=16,"",MATCH($C$8,OFFSET([1]NKC!$D$10,H4865,0):'[1]NKC'!$D$5007,0)+H4865)&lt;IF(TYPE(MATCH($C$8,OFFSET([1]NKC!$E$10,H4865,0):'[1]NKC'!$E$5007,0)+H4865)=16,"",MATCH($C$8,OFFSET([1]NKC!$E$10,H4865,0):'[1]NKC'!$E$5007,0)+H4865),IF(TYPE(MATCH($C$8,OFFSET([1]NKC!$D$10,H4865,0):'[1]NKC'!$D$5007,0)+H4865)=16,"",MATCH($C$8,OFFSET([1]NKC!$D$10,H4865,0):'[1]NKC'!$D$5007,0)+H4865),IF(TYPE(MATCH($C$8,OFFSET([1]NKC!$E$10,H4865,0):'[1]NKC'!$E$5007,0)+H4865)=16,"",MATCH($C$8,OFFSET([1]NKC!$E$10,H4865,0):'[1]NKC'!$E$5007,0)+H4865))</f>
        <v/>
      </c>
    </row>
    <row r="4867" spans="1:8" s="52" customFormat="1" ht="14.25" hidden="1">
      <c r="A4867" s="45" t="str">
        <f ca="1">IF($H4867="","",INDEX([1]NKC!$A$10:$A$5007,$H4867))</f>
        <v/>
      </c>
      <c r="B4867" s="46" t="str">
        <f ca="1">IF($H4867="","",INDEX([1]NKC!$B$10:$B$5007,$H4867))</f>
        <v/>
      </c>
      <c r="C4867" s="47" t="str">
        <f ca="1">IF($H4867="","",INDEX([1]NKC!$C$10:$C$5007,$H4867))</f>
        <v/>
      </c>
      <c r="D4867" s="48" t="str">
        <f ca="1">IF(IF($H4867="","",INDEX([1]NKC!$D$10:$D$5007,$H4867))=$C$8,IF($H4867="","",INDEX([1]NKC!$E$10:$E$5007,$H4867)),IF($H4867="","",INDEX([1]NKC!$D$10:$D$5007,$H4867)))</f>
        <v/>
      </c>
      <c r="E4867" s="49" t="str">
        <f ca="1">IF(IF($H4867="","",INDEX([1]NKC!$E$10:$E$5007,$H4867))=$C$8,"",IF($H4867="","",INDEX([1]NKC!$F$10:$F$5007,$H4867)))</f>
        <v/>
      </c>
      <c r="F4867" s="55" t="str">
        <f ca="1">IF(IF($H4867="","",INDEX([1]NKC!$D$10:$D$5007,$H4867))=$C$8,"",IF($H4867="","",INDEX([1]NKC!$F$10:$F$5007,$H4867)))</f>
        <v/>
      </c>
      <c r="G4867" s="50">
        <f ca="1">IF(SUM(E4867:F4867)=0,0,$G$11+SUM(E$12:$E4867)-SUM(F$12:$F4867))</f>
        <v>0</v>
      </c>
      <c r="H4867" s="51" t="str">
        <f ca="1">IF(IF(TYPE(MATCH($C$8,OFFSET([1]NKC!$D$10,H4866,0):'[1]NKC'!$D$5007,0)+H4866)=16,"",MATCH($C$8,OFFSET([1]NKC!$D$10,H4866,0):'[1]NKC'!$D$5007,0)+H4866)&lt;IF(TYPE(MATCH($C$8,OFFSET([1]NKC!$E$10,H4866,0):'[1]NKC'!$E$5007,0)+H4866)=16,"",MATCH($C$8,OFFSET([1]NKC!$E$10,H4866,0):'[1]NKC'!$E$5007,0)+H4866),IF(TYPE(MATCH($C$8,OFFSET([1]NKC!$D$10,H4866,0):'[1]NKC'!$D$5007,0)+H4866)=16,"",MATCH($C$8,OFFSET([1]NKC!$D$10,H4866,0):'[1]NKC'!$D$5007,0)+H4866),IF(TYPE(MATCH($C$8,OFFSET([1]NKC!$E$10,H4866,0):'[1]NKC'!$E$5007,0)+H4866)=16,"",MATCH($C$8,OFFSET([1]NKC!$E$10,H4866,0):'[1]NKC'!$E$5007,0)+H4866))</f>
        <v/>
      </c>
    </row>
    <row r="4868" spans="1:8" s="52" customFormat="1" ht="14.25" hidden="1">
      <c r="A4868" s="45" t="str">
        <f ca="1">IF($H4868="","",INDEX([1]NKC!$A$10:$A$5007,$H4868))</f>
        <v/>
      </c>
      <c r="B4868" s="46" t="str">
        <f ca="1">IF($H4868="","",INDEX([1]NKC!$B$10:$B$5007,$H4868))</f>
        <v/>
      </c>
      <c r="C4868" s="47" t="str">
        <f ca="1">IF($H4868="","",INDEX([1]NKC!$C$10:$C$5007,$H4868))</f>
        <v/>
      </c>
      <c r="D4868" s="48" t="str">
        <f ca="1">IF(IF($H4868="","",INDEX([1]NKC!$D$10:$D$5007,$H4868))=$C$8,IF($H4868="","",INDEX([1]NKC!$E$10:$E$5007,$H4868)),IF($H4868="","",INDEX([1]NKC!$D$10:$D$5007,$H4868)))</f>
        <v/>
      </c>
      <c r="E4868" s="49" t="str">
        <f ca="1">IF(IF($H4868="","",INDEX([1]NKC!$E$10:$E$5007,$H4868))=$C$8,"",IF($H4868="","",INDEX([1]NKC!$F$10:$F$5007,$H4868)))</f>
        <v/>
      </c>
      <c r="F4868" s="55" t="str">
        <f ca="1">IF(IF($H4868="","",INDEX([1]NKC!$D$10:$D$5007,$H4868))=$C$8,"",IF($H4868="","",INDEX([1]NKC!$F$10:$F$5007,$H4868)))</f>
        <v/>
      </c>
      <c r="G4868" s="50">
        <f ca="1">IF(SUM(E4868:F4868)=0,0,$G$11+SUM(E$12:$E4868)-SUM(F$12:$F4868))</f>
        <v>0</v>
      </c>
      <c r="H4868" s="51" t="str">
        <f ca="1">IF(IF(TYPE(MATCH($C$8,OFFSET([1]NKC!$D$10,H4867,0):'[1]NKC'!$D$5007,0)+H4867)=16,"",MATCH($C$8,OFFSET([1]NKC!$D$10,H4867,0):'[1]NKC'!$D$5007,0)+H4867)&lt;IF(TYPE(MATCH($C$8,OFFSET([1]NKC!$E$10,H4867,0):'[1]NKC'!$E$5007,0)+H4867)=16,"",MATCH($C$8,OFFSET([1]NKC!$E$10,H4867,0):'[1]NKC'!$E$5007,0)+H4867),IF(TYPE(MATCH($C$8,OFFSET([1]NKC!$D$10,H4867,0):'[1]NKC'!$D$5007,0)+H4867)=16,"",MATCH($C$8,OFFSET([1]NKC!$D$10,H4867,0):'[1]NKC'!$D$5007,0)+H4867),IF(TYPE(MATCH($C$8,OFFSET([1]NKC!$E$10,H4867,0):'[1]NKC'!$E$5007,0)+H4867)=16,"",MATCH($C$8,OFFSET([1]NKC!$E$10,H4867,0):'[1]NKC'!$E$5007,0)+H4867))</f>
        <v/>
      </c>
    </row>
    <row r="4869" spans="1:8" s="52" customFormat="1" ht="14.25" hidden="1">
      <c r="A4869" s="45" t="str">
        <f ca="1">IF($H4869="","",INDEX([1]NKC!$A$10:$A$5007,$H4869))</f>
        <v/>
      </c>
      <c r="B4869" s="46" t="str">
        <f ca="1">IF($H4869="","",INDEX([1]NKC!$B$10:$B$5007,$H4869))</f>
        <v/>
      </c>
      <c r="C4869" s="47" t="str">
        <f ca="1">IF($H4869="","",INDEX([1]NKC!$C$10:$C$5007,$H4869))</f>
        <v/>
      </c>
      <c r="D4869" s="48" t="str">
        <f ca="1">IF(IF($H4869="","",INDEX([1]NKC!$D$10:$D$5007,$H4869))=$C$8,IF($H4869="","",INDEX([1]NKC!$E$10:$E$5007,$H4869)),IF($H4869="","",INDEX([1]NKC!$D$10:$D$5007,$H4869)))</f>
        <v/>
      </c>
      <c r="E4869" s="49" t="str">
        <f ca="1">IF(IF($H4869="","",INDEX([1]NKC!$E$10:$E$5007,$H4869))=$C$8,"",IF($H4869="","",INDEX([1]NKC!$F$10:$F$5007,$H4869)))</f>
        <v/>
      </c>
      <c r="F4869" s="55" t="str">
        <f ca="1">IF(IF($H4869="","",INDEX([1]NKC!$D$10:$D$5007,$H4869))=$C$8,"",IF($H4869="","",INDEX([1]NKC!$F$10:$F$5007,$H4869)))</f>
        <v/>
      </c>
      <c r="G4869" s="50">
        <f ca="1">IF(SUM(E4869:F4869)=0,0,$G$11+SUM(E$12:$E4869)-SUM(F$12:$F4869))</f>
        <v>0</v>
      </c>
      <c r="H4869" s="51" t="str">
        <f ca="1">IF(IF(TYPE(MATCH($C$8,OFFSET([1]NKC!$D$10,H4868,0):'[1]NKC'!$D$5007,0)+H4868)=16,"",MATCH($C$8,OFFSET([1]NKC!$D$10,H4868,0):'[1]NKC'!$D$5007,0)+H4868)&lt;IF(TYPE(MATCH($C$8,OFFSET([1]NKC!$E$10,H4868,0):'[1]NKC'!$E$5007,0)+H4868)=16,"",MATCH($C$8,OFFSET([1]NKC!$E$10,H4868,0):'[1]NKC'!$E$5007,0)+H4868),IF(TYPE(MATCH($C$8,OFFSET([1]NKC!$D$10,H4868,0):'[1]NKC'!$D$5007,0)+H4868)=16,"",MATCH($C$8,OFFSET([1]NKC!$D$10,H4868,0):'[1]NKC'!$D$5007,0)+H4868),IF(TYPE(MATCH($C$8,OFFSET([1]NKC!$E$10,H4868,0):'[1]NKC'!$E$5007,0)+H4868)=16,"",MATCH($C$8,OFFSET([1]NKC!$E$10,H4868,0):'[1]NKC'!$E$5007,0)+H4868))</f>
        <v/>
      </c>
    </row>
    <row r="4870" spans="1:8" s="52" customFormat="1" ht="14.25" hidden="1">
      <c r="A4870" s="45" t="str">
        <f ca="1">IF($H4870="","",INDEX([1]NKC!$A$10:$A$5007,$H4870))</f>
        <v/>
      </c>
      <c r="B4870" s="46" t="str">
        <f ca="1">IF($H4870="","",INDEX([1]NKC!$B$10:$B$5007,$H4870))</f>
        <v/>
      </c>
      <c r="C4870" s="47" t="str">
        <f ca="1">IF($H4870="","",INDEX([1]NKC!$C$10:$C$5007,$H4870))</f>
        <v/>
      </c>
      <c r="D4870" s="48" t="str">
        <f ca="1">IF(IF($H4870="","",INDEX([1]NKC!$D$10:$D$5007,$H4870))=$C$8,IF($H4870="","",INDEX([1]NKC!$E$10:$E$5007,$H4870)),IF($H4870="","",INDEX([1]NKC!$D$10:$D$5007,$H4870)))</f>
        <v/>
      </c>
      <c r="E4870" s="49" t="str">
        <f ca="1">IF(IF($H4870="","",INDEX([1]NKC!$E$10:$E$5007,$H4870))=$C$8,"",IF($H4870="","",INDEX([1]NKC!$F$10:$F$5007,$H4870)))</f>
        <v/>
      </c>
      <c r="F4870" s="55" t="str">
        <f ca="1">IF(IF($H4870="","",INDEX([1]NKC!$D$10:$D$5007,$H4870))=$C$8,"",IF($H4870="","",INDEX([1]NKC!$F$10:$F$5007,$H4870)))</f>
        <v/>
      </c>
      <c r="G4870" s="50">
        <f ca="1">IF(SUM(E4870:F4870)=0,0,$G$11+SUM(E$12:$E4870)-SUM(F$12:$F4870))</f>
        <v>0</v>
      </c>
      <c r="H4870" s="51" t="str">
        <f ca="1">IF(IF(TYPE(MATCH($C$8,OFFSET([1]NKC!$D$10,H4869,0):'[1]NKC'!$D$5007,0)+H4869)=16,"",MATCH($C$8,OFFSET([1]NKC!$D$10,H4869,0):'[1]NKC'!$D$5007,0)+H4869)&lt;IF(TYPE(MATCH($C$8,OFFSET([1]NKC!$E$10,H4869,0):'[1]NKC'!$E$5007,0)+H4869)=16,"",MATCH($C$8,OFFSET([1]NKC!$E$10,H4869,0):'[1]NKC'!$E$5007,0)+H4869),IF(TYPE(MATCH($C$8,OFFSET([1]NKC!$D$10,H4869,0):'[1]NKC'!$D$5007,0)+H4869)=16,"",MATCH($C$8,OFFSET([1]NKC!$D$10,H4869,0):'[1]NKC'!$D$5007,0)+H4869),IF(TYPE(MATCH($C$8,OFFSET([1]NKC!$E$10,H4869,0):'[1]NKC'!$E$5007,0)+H4869)=16,"",MATCH($C$8,OFFSET([1]NKC!$E$10,H4869,0):'[1]NKC'!$E$5007,0)+H4869))</f>
        <v/>
      </c>
    </row>
    <row r="4871" spans="1:8" s="52" customFormat="1" ht="14.25" hidden="1">
      <c r="A4871" s="45" t="str">
        <f ca="1">IF($H4871="","",INDEX([1]NKC!$A$10:$A$5007,$H4871))</f>
        <v/>
      </c>
      <c r="B4871" s="46" t="str">
        <f ca="1">IF($H4871="","",INDEX([1]NKC!$B$10:$B$5007,$H4871))</f>
        <v/>
      </c>
      <c r="C4871" s="47" t="str">
        <f ca="1">IF($H4871="","",INDEX([1]NKC!$C$10:$C$5007,$H4871))</f>
        <v/>
      </c>
      <c r="D4871" s="48" t="str">
        <f ca="1">IF(IF($H4871="","",INDEX([1]NKC!$D$10:$D$5007,$H4871))=$C$8,IF($H4871="","",INDEX([1]NKC!$E$10:$E$5007,$H4871)),IF($H4871="","",INDEX([1]NKC!$D$10:$D$5007,$H4871)))</f>
        <v/>
      </c>
      <c r="E4871" s="49" t="str">
        <f ca="1">IF(IF($H4871="","",INDEX([1]NKC!$E$10:$E$5007,$H4871))=$C$8,"",IF($H4871="","",INDEX([1]NKC!$F$10:$F$5007,$H4871)))</f>
        <v/>
      </c>
      <c r="F4871" s="55" t="str">
        <f ca="1">IF(IF($H4871="","",INDEX([1]NKC!$D$10:$D$5007,$H4871))=$C$8,"",IF($H4871="","",INDEX([1]NKC!$F$10:$F$5007,$H4871)))</f>
        <v/>
      </c>
      <c r="G4871" s="50">
        <f ca="1">IF(SUM(E4871:F4871)=0,0,$G$11+SUM(E$12:$E4871)-SUM(F$12:$F4871))</f>
        <v>0</v>
      </c>
      <c r="H4871" s="51" t="str">
        <f ca="1">IF(IF(TYPE(MATCH($C$8,OFFSET([1]NKC!$D$10,H4870,0):'[1]NKC'!$D$5007,0)+H4870)=16,"",MATCH($C$8,OFFSET([1]NKC!$D$10,H4870,0):'[1]NKC'!$D$5007,0)+H4870)&lt;IF(TYPE(MATCH($C$8,OFFSET([1]NKC!$E$10,H4870,0):'[1]NKC'!$E$5007,0)+H4870)=16,"",MATCH($C$8,OFFSET([1]NKC!$E$10,H4870,0):'[1]NKC'!$E$5007,0)+H4870),IF(TYPE(MATCH($C$8,OFFSET([1]NKC!$D$10,H4870,0):'[1]NKC'!$D$5007,0)+H4870)=16,"",MATCH($C$8,OFFSET([1]NKC!$D$10,H4870,0):'[1]NKC'!$D$5007,0)+H4870),IF(TYPE(MATCH($C$8,OFFSET([1]NKC!$E$10,H4870,0):'[1]NKC'!$E$5007,0)+H4870)=16,"",MATCH($C$8,OFFSET([1]NKC!$E$10,H4870,0):'[1]NKC'!$E$5007,0)+H4870))</f>
        <v/>
      </c>
    </row>
    <row r="4872" spans="1:8" s="52" customFormat="1" ht="14.25" hidden="1">
      <c r="A4872" s="45" t="str">
        <f ca="1">IF($H4872="","",INDEX([1]NKC!$A$10:$A$5007,$H4872))</f>
        <v/>
      </c>
      <c r="B4872" s="46" t="str">
        <f ca="1">IF($H4872="","",INDEX([1]NKC!$B$10:$B$5007,$H4872))</f>
        <v/>
      </c>
      <c r="C4872" s="47" t="str">
        <f ca="1">IF($H4872="","",INDEX([1]NKC!$C$10:$C$5007,$H4872))</f>
        <v/>
      </c>
      <c r="D4872" s="48" t="str">
        <f ca="1">IF(IF($H4872="","",INDEX([1]NKC!$D$10:$D$5007,$H4872))=$C$8,IF($H4872="","",INDEX([1]NKC!$E$10:$E$5007,$H4872)),IF($H4872="","",INDEX([1]NKC!$D$10:$D$5007,$H4872)))</f>
        <v/>
      </c>
      <c r="E4872" s="49" t="str">
        <f ca="1">IF(IF($H4872="","",INDEX([1]NKC!$E$10:$E$5007,$H4872))=$C$8,"",IF($H4872="","",INDEX([1]NKC!$F$10:$F$5007,$H4872)))</f>
        <v/>
      </c>
      <c r="F4872" s="55" t="str">
        <f ca="1">IF(IF($H4872="","",INDEX([1]NKC!$D$10:$D$5007,$H4872))=$C$8,"",IF($H4872="","",INDEX([1]NKC!$F$10:$F$5007,$H4872)))</f>
        <v/>
      </c>
      <c r="G4872" s="50">
        <f ca="1">IF(SUM(E4872:F4872)=0,0,$G$11+SUM(E$12:$E4872)-SUM(F$12:$F4872))</f>
        <v>0</v>
      </c>
      <c r="H4872" s="51" t="str">
        <f ca="1">IF(IF(TYPE(MATCH($C$8,OFFSET([1]NKC!$D$10,H4871,0):'[1]NKC'!$D$5007,0)+H4871)=16,"",MATCH($C$8,OFFSET([1]NKC!$D$10,H4871,0):'[1]NKC'!$D$5007,0)+H4871)&lt;IF(TYPE(MATCH($C$8,OFFSET([1]NKC!$E$10,H4871,0):'[1]NKC'!$E$5007,0)+H4871)=16,"",MATCH($C$8,OFFSET([1]NKC!$E$10,H4871,0):'[1]NKC'!$E$5007,0)+H4871),IF(TYPE(MATCH($C$8,OFFSET([1]NKC!$D$10,H4871,0):'[1]NKC'!$D$5007,0)+H4871)=16,"",MATCH($C$8,OFFSET([1]NKC!$D$10,H4871,0):'[1]NKC'!$D$5007,0)+H4871),IF(TYPE(MATCH($C$8,OFFSET([1]NKC!$E$10,H4871,0):'[1]NKC'!$E$5007,0)+H4871)=16,"",MATCH($C$8,OFFSET([1]NKC!$E$10,H4871,0):'[1]NKC'!$E$5007,0)+H4871))</f>
        <v/>
      </c>
    </row>
    <row r="4873" spans="1:8" s="52" customFormat="1" ht="14.25" hidden="1">
      <c r="A4873" s="45" t="str">
        <f ca="1">IF($H4873="","",INDEX([1]NKC!$A$10:$A$5007,$H4873))</f>
        <v/>
      </c>
      <c r="B4873" s="46" t="str">
        <f ca="1">IF($H4873="","",INDEX([1]NKC!$B$10:$B$5007,$H4873))</f>
        <v/>
      </c>
      <c r="C4873" s="47" t="str">
        <f ca="1">IF($H4873="","",INDEX([1]NKC!$C$10:$C$5007,$H4873))</f>
        <v/>
      </c>
      <c r="D4873" s="48" t="str">
        <f ca="1">IF(IF($H4873="","",INDEX([1]NKC!$D$10:$D$5007,$H4873))=$C$8,IF($H4873="","",INDEX([1]NKC!$E$10:$E$5007,$H4873)),IF($H4873="","",INDEX([1]NKC!$D$10:$D$5007,$H4873)))</f>
        <v/>
      </c>
      <c r="E4873" s="49" t="str">
        <f ca="1">IF(IF($H4873="","",INDEX([1]NKC!$E$10:$E$5007,$H4873))=$C$8,"",IF($H4873="","",INDEX([1]NKC!$F$10:$F$5007,$H4873)))</f>
        <v/>
      </c>
      <c r="F4873" s="55" t="str">
        <f ca="1">IF(IF($H4873="","",INDEX([1]NKC!$D$10:$D$5007,$H4873))=$C$8,"",IF($H4873="","",INDEX([1]NKC!$F$10:$F$5007,$H4873)))</f>
        <v/>
      </c>
      <c r="G4873" s="50">
        <f ca="1">IF(SUM(E4873:F4873)=0,0,$G$11+SUM(E$12:$E4873)-SUM(F$12:$F4873))</f>
        <v>0</v>
      </c>
      <c r="H4873" s="51" t="str">
        <f ca="1">IF(IF(TYPE(MATCH($C$8,OFFSET([1]NKC!$D$10,H4872,0):'[1]NKC'!$D$5007,0)+H4872)=16,"",MATCH($C$8,OFFSET([1]NKC!$D$10,H4872,0):'[1]NKC'!$D$5007,0)+H4872)&lt;IF(TYPE(MATCH($C$8,OFFSET([1]NKC!$E$10,H4872,0):'[1]NKC'!$E$5007,0)+H4872)=16,"",MATCH($C$8,OFFSET([1]NKC!$E$10,H4872,0):'[1]NKC'!$E$5007,0)+H4872),IF(TYPE(MATCH($C$8,OFFSET([1]NKC!$D$10,H4872,0):'[1]NKC'!$D$5007,0)+H4872)=16,"",MATCH($C$8,OFFSET([1]NKC!$D$10,H4872,0):'[1]NKC'!$D$5007,0)+H4872),IF(TYPE(MATCH($C$8,OFFSET([1]NKC!$E$10,H4872,0):'[1]NKC'!$E$5007,0)+H4872)=16,"",MATCH($C$8,OFFSET([1]NKC!$E$10,H4872,0):'[1]NKC'!$E$5007,0)+H4872))</f>
        <v/>
      </c>
    </row>
    <row r="4874" spans="1:8" s="52" customFormat="1" ht="14.25" hidden="1">
      <c r="A4874" s="45" t="str">
        <f ca="1">IF($H4874="","",INDEX([1]NKC!$A$10:$A$5007,$H4874))</f>
        <v/>
      </c>
      <c r="B4874" s="46" t="str">
        <f ca="1">IF($H4874="","",INDEX([1]NKC!$B$10:$B$5007,$H4874))</f>
        <v/>
      </c>
      <c r="C4874" s="47" t="str">
        <f ca="1">IF($H4874="","",INDEX([1]NKC!$C$10:$C$5007,$H4874))</f>
        <v/>
      </c>
      <c r="D4874" s="48" t="str">
        <f ca="1">IF(IF($H4874="","",INDEX([1]NKC!$D$10:$D$5007,$H4874))=$C$8,IF($H4874="","",INDEX([1]NKC!$E$10:$E$5007,$H4874)),IF($H4874="","",INDEX([1]NKC!$D$10:$D$5007,$H4874)))</f>
        <v/>
      </c>
      <c r="E4874" s="49" t="str">
        <f ca="1">IF(IF($H4874="","",INDEX([1]NKC!$E$10:$E$5007,$H4874))=$C$8,"",IF($H4874="","",INDEX([1]NKC!$F$10:$F$5007,$H4874)))</f>
        <v/>
      </c>
      <c r="F4874" s="55" t="str">
        <f ca="1">IF(IF($H4874="","",INDEX([1]NKC!$D$10:$D$5007,$H4874))=$C$8,"",IF($H4874="","",INDEX([1]NKC!$F$10:$F$5007,$H4874)))</f>
        <v/>
      </c>
      <c r="G4874" s="50">
        <f ca="1">IF(SUM(E4874:F4874)=0,0,$G$11+SUM(E$12:$E4874)-SUM(F$12:$F4874))</f>
        <v>0</v>
      </c>
      <c r="H4874" s="51" t="str">
        <f ca="1">IF(IF(TYPE(MATCH($C$8,OFFSET([1]NKC!$D$10,H4873,0):'[1]NKC'!$D$5007,0)+H4873)=16,"",MATCH($C$8,OFFSET([1]NKC!$D$10,H4873,0):'[1]NKC'!$D$5007,0)+H4873)&lt;IF(TYPE(MATCH($C$8,OFFSET([1]NKC!$E$10,H4873,0):'[1]NKC'!$E$5007,0)+H4873)=16,"",MATCH($C$8,OFFSET([1]NKC!$E$10,H4873,0):'[1]NKC'!$E$5007,0)+H4873),IF(TYPE(MATCH($C$8,OFFSET([1]NKC!$D$10,H4873,0):'[1]NKC'!$D$5007,0)+H4873)=16,"",MATCH($C$8,OFFSET([1]NKC!$D$10,H4873,0):'[1]NKC'!$D$5007,0)+H4873),IF(TYPE(MATCH($C$8,OFFSET([1]NKC!$E$10,H4873,0):'[1]NKC'!$E$5007,0)+H4873)=16,"",MATCH($C$8,OFFSET([1]NKC!$E$10,H4873,0):'[1]NKC'!$E$5007,0)+H4873))</f>
        <v/>
      </c>
    </row>
    <row r="4875" spans="1:8" s="52" customFormat="1" ht="14.25" hidden="1">
      <c r="A4875" s="45" t="str">
        <f ca="1">IF($H4875="","",INDEX([1]NKC!$A$10:$A$5007,$H4875))</f>
        <v/>
      </c>
      <c r="B4875" s="46" t="str">
        <f ca="1">IF($H4875="","",INDEX([1]NKC!$B$10:$B$5007,$H4875))</f>
        <v/>
      </c>
      <c r="C4875" s="47" t="str">
        <f ca="1">IF($H4875="","",INDEX([1]NKC!$C$10:$C$5007,$H4875))</f>
        <v/>
      </c>
      <c r="D4875" s="48" t="str">
        <f ca="1">IF(IF($H4875="","",INDEX([1]NKC!$D$10:$D$5007,$H4875))=$C$8,IF($H4875="","",INDEX([1]NKC!$E$10:$E$5007,$H4875)),IF($H4875="","",INDEX([1]NKC!$D$10:$D$5007,$H4875)))</f>
        <v/>
      </c>
      <c r="E4875" s="49" t="str">
        <f ca="1">IF(IF($H4875="","",INDEX([1]NKC!$E$10:$E$5007,$H4875))=$C$8,"",IF($H4875="","",INDEX([1]NKC!$F$10:$F$5007,$H4875)))</f>
        <v/>
      </c>
      <c r="F4875" s="55" t="str">
        <f ca="1">IF(IF($H4875="","",INDEX([1]NKC!$D$10:$D$5007,$H4875))=$C$8,"",IF($H4875="","",INDEX([1]NKC!$F$10:$F$5007,$H4875)))</f>
        <v/>
      </c>
      <c r="G4875" s="50">
        <f ca="1">IF(SUM(E4875:F4875)=0,0,$G$11+SUM(E$12:$E4875)-SUM(F$12:$F4875))</f>
        <v>0</v>
      </c>
      <c r="H4875" s="51" t="str">
        <f ca="1">IF(IF(TYPE(MATCH($C$8,OFFSET([1]NKC!$D$10,H4874,0):'[1]NKC'!$D$5007,0)+H4874)=16,"",MATCH($C$8,OFFSET([1]NKC!$D$10,H4874,0):'[1]NKC'!$D$5007,0)+H4874)&lt;IF(TYPE(MATCH($C$8,OFFSET([1]NKC!$E$10,H4874,0):'[1]NKC'!$E$5007,0)+H4874)=16,"",MATCH($C$8,OFFSET([1]NKC!$E$10,H4874,0):'[1]NKC'!$E$5007,0)+H4874),IF(TYPE(MATCH($C$8,OFFSET([1]NKC!$D$10,H4874,0):'[1]NKC'!$D$5007,0)+H4874)=16,"",MATCH($C$8,OFFSET([1]NKC!$D$10,H4874,0):'[1]NKC'!$D$5007,0)+H4874),IF(TYPE(MATCH($C$8,OFFSET([1]NKC!$E$10,H4874,0):'[1]NKC'!$E$5007,0)+H4874)=16,"",MATCH($C$8,OFFSET([1]NKC!$E$10,H4874,0):'[1]NKC'!$E$5007,0)+H4874))</f>
        <v/>
      </c>
    </row>
    <row r="4876" spans="1:8" s="52" customFormat="1" ht="14.25" hidden="1">
      <c r="A4876" s="45" t="str">
        <f ca="1">IF($H4876="","",INDEX([1]NKC!$A$10:$A$5007,$H4876))</f>
        <v/>
      </c>
      <c r="B4876" s="46" t="str">
        <f ca="1">IF($H4876="","",INDEX([1]NKC!$B$10:$B$5007,$H4876))</f>
        <v/>
      </c>
      <c r="C4876" s="47" t="str">
        <f ca="1">IF($H4876="","",INDEX([1]NKC!$C$10:$C$5007,$H4876))</f>
        <v/>
      </c>
      <c r="D4876" s="48" t="str">
        <f ca="1">IF(IF($H4876="","",INDEX([1]NKC!$D$10:$D$5007,$H4876))=$C$8,IF($H4876="","",INDEX([1]NKC!$E$10:$E$5007,$H4876)),IF($H4876="","",INDEX([1]NKC!$D$10:$D$5007,$H4876)))</f>
        <v/>
      </c>
      <c r="E4876" s="49" t="str">
        <f ca="1">IF(IF($H4876="","",INDEX([1]NKC!$E$10:$E$5007,$H4876))=$C$8,"",IF($H4876="","",INDEX([1]NKC!$F$10:$F$5007,$H4876)))</f>
        <v/>
      </c>
      <c r="F4876" s="55" t="str">
        <f ca="1">IF(IF($H4876="","",INDEX([1]NKC!$D$10:$D$5007,$H4876))=$C$8,"",IF($H4876="","",INDEX([1]NKC!$F$10:$F$5007,$H4876)))</f>
        <v/>
      </c>
      <c r="G4876" s="50">
        <f ca="1">IF(SUM(E4876:F4876)=0,0,$G$11+SUM(E$12:$E4876)-SUM(F$12:$F4876))</f>
        <v>0</v>
      </c>
      <c r="H4876" s="51" t="str">
        <f ca="1">IF(IF(TYPE(MATCH($C$8,OFFSET([1]NKC!$D$10,H4875,0):'[1]NKC'!$D$5007,0)+H4875)=16,"",MATCH($C$8,OFFSET([1]NKC!$D$10,H4875,0):'[1]NKC'!$D$5007,0)+H4875)&lt;IF(TYPE(MATCH($C$8,OFFSET([1]NKC!$E$10,H4875,0):'[1]NKC'!$E$5007,0)+H4875)=16,"",MATCH($C$8,OFFSET([1]NKC!$E$10,H4875,0):'[1]NKC'!$E$5007,0)+H4875),IF(TYPE(MATCH($C$8,OFFSET([1]NKC!$D$10,H4875,0):'[1]NKC'!$D$5007,0)+H4875)=16,"",MATCH($C$8,OFFSET([1]NKC!$D$10,H4875,0):'[1]NKC'!$D$5007,0)+H4875),IF(TYPE(MATCH($C$8,OFFSET([1]NKC!$E$10,H4875,0):'[1]NKC'!$E$5007,0)+H4875)=16,"",MATCH($C$8,OFFSET([1]NKC!$E$10,H4875,0):'[1]NKC'!$E$5007,0)+H4875))</f>
        <v/>
      </c>
    </row>
    <row r="4877" spans="1:8" s="52" customFormat="1" ht="14.25" hidden="1">
      <c r="A4877" s="45" t="str">
        <f ca="1">IF($H4877="","",INDEX([1]NKC!$A$10:$A$5007,$H4877))</f>
        <v/>
      </c>
      <c r="B4877" s="46" t="str">
        <f ca="1">IF($H4877="","",INDEX([1]NKC!$B$10:$B$5007,$H4877))</f>
        <v/>
      </c>
      <c r="C4877" s="47" t="str">
        <f ca="1">IF($H4877="","",INDEX([1]NKC!$C$10:$C$5007,$H4877))</f>
        <v/>
      </c>
      <c r="D4877" s="48" t="str">
        <f ca="1">IF(IF($H4877="","",INDEX([1]NKC!$D$10:$D$5007,$H4877))=$C$8,IF($H4877="","",INDEX([1]NKC!$E$10:$E$5007,$H4877)),IF($H4877="","",INDEX([1]NKC!$D$10:$D$5007,$H4877)))</f>
        <v/>
      </c>
      <c r="E4877" s="49" t="str">
        <f ca="1">IF(IF($H4877="","",INDEX([1]NKC!$E$10:$E$5007,$H4877))=$C$8,"",IF($H4877="","",INDEX([1]NKC!$F$10:$F$5007,$H4877)))</f>
        <v/>
      </c>
      <c r="F4877" s="55" t="str">
        <f ca="1">IF(IF($H4877="","",INDEX([1]NKC!$D$10:$D$5007,$H4877))=$C$8,"",IF($H4877="","",INDEX([1]NKC!$F$10:$F$5007,$H4877)))</f>
        <v/>
      </c>
      <c r="G4877" s="50">
        <f ca="1">IF(SUM(E4877:F4877)=0,0,$G$11+SUM(E$12:$E4877)-SUM(F$12:$F4877))</f>
        <v>0</v>
      </c>
      <c r="H4877" s="51" t="str">
        <f ca="1">IF(IF(TYPE(MATCH($C$8,OFFSET([1]NKC!$D$10,H4876,0):'[1]NKC'!$D$5007,0)+H4876)=16,"",MATCH($C$8,OFFSET([1]NKC!$D$10,H4876,0):'[1]NKC'!$D$5007,0)+H4876)&lt;IF(TYPE(MATCH($C$8,OFFSET([1]NKC!$E$10,H4876,0):'[1]NKC'!$E$5007,0)+H4876)=16,"",MATCH($C$8,OFFSET([1]NKC!$E$10,H4876,0):'[1]NKC'!$E$5007,0)+H4876),IF(TYPE(MATCH($C$8,OFFSET([1]NKC!$D$10,H4876,0):'[1]NKC'!$D$5007,0)+H4876)=16,"",MATCH($C$8,OFFSET([1]NKC!$D$10,H4876,0):'[1]NKC'!$D$5007,0)+H4876),IF(TYPE(MATCH($C$8,OFFSET([1]NKC!$E$10,H4876,0):'[1]NKC'!$E$5007,0)+H4876)=16,"",MATCH($C$8,OFFSET([1]NKC!$E$10,H4876,0):'[1]NKC'!$E$5007,0)+H4876))</f>
        <v/>
      </c>
    </row>
    <row r="4878" spans="1:8" s="52" customFormat="1" ht="14.25" hidden="1">
      <c r="A4878" s="45" t="str">
        <f ca="1">IF($H4878="","",INDEX([1]NKC!$A$10:$A$5007,$H4878))</f>
        <v/>
      </c>
      <c r="B4878" s="46" t="str">
        <f ca="1">IF($H4878="","",INDEX([1]NKC!$B$10:$B$5007,$H4878))</f>
        <v/>
      </c>
      <c r="C4878" s="47" t="str">
        <f ca="1">IF($H4878="","",INDEX([1]NKC!$C$10:$C$5007,$H4878))</f>
        <v/>
      </c>
      <c r="D4878" s="48" t="str">
        <f ca="1">IF(IF($H4878="","",INDEX([1]NKC!$D$10:$D$5007,$H4878))=$C$8,IF($H4878="","",INDEX([1]NKC!$E$10:$E$5007,$H4878)),IF($H4878="","",INDEX([1]NKC!$D$10:$D$5007,$H4878)))</f>
        <v/>
      </c>
      <c r="E4878" s="49" t="str">
        <f ca="1">IF(IF($H4878="","",INDEX([1]NKC!$E$10:$E$5007,$H4878))=$C$8,"",IF($H4878="","",INDEX([1]NKC!$F$10:$F$5007,$H4878)))</f>
        <v/>
      </c>
      <c r="F4878" s="55" t="str">
        <f ca="1">IF(IF($H4878="","",INDEX([1]NKC!$D$10:$D$5007,$H4878))=$C$8,"",IF($H4878="","",INDEX([1]NKC!$F$10:$F$5007,$H4878)))</f>
        <v/>
      </c>
      <c r="G4878" s="50">
        <f ca="1">IF(SUM(E4878:F4878)=0,0,$G$11+SUM(E$12:$E4878)-SUM(F$12:$F4878))</f>
        <v>0</v>
      </c>
      <c r="H4878" s="51" t="str">
        <f ca="1">IF(IF(TYPE(MATCH($C$8,OFFSET([1]NKC!$D$10,H4877,0):'[1]NKC'!$D$5007,0)+H4877)=16,"",MATCH($C$8,OFFSET([1]NKC!$D$10,H4877,0):'[1]NKC'!$D$5007,0)+H4877)&lt;IF(TYPE(MATCH($C$8,OFFSET([1]NKC!$E$10,H4877,0):'[1]NKC'!$E$5007,0)+H4877)=16,"",MATCH($C$8,OFFSET([1]NKC!$E$10,H4877,0):'[1]NKC'!$E$5007,0)+H4877),IF(TYPE(MATCH($C$8,OFFSET([1]NKC!$D$10,H4877,0):'[1]NKC'!$D$5007,0)+H4877)=16,"",MATCH($C$8,OFFSET([1]NKC!$D$10,H4877,0):'[1]NKC'!$D$5007,0)+H4877),IF(TYPE(MATCH($C$8,OFFSET([1]NKC!$E$10,H4877,0):'[1]NKC'!$E$5007,0)+H4877)=16,"",MATCH($C$8,OFFSET([1]NKC!$E$10,H4877,0):'[1]NKC'!$E$5007,0)+H4877))</f>
        <v/>
      </c>
    </row>
    <row r="4879" spans="1:8" s="52" customFormat="1" ht="14.25" hidden="1">
      <c r="A4879" s="45" t="str">
        <f ca="1">IF($H4879="","",INDEX([1]NKC!$A$10:$A$5007,$H4879))</f>
        <v/>
      </c>
      <c r="B4879" s="46" t="str">
        <f ca="1">IF($H4879="","",INDEX([1]NKC!$B$10:$B$5007,$H4879))</f>
        <v/>
      </c>
      <c r="C4879" s="47" t="str">
        <f ca="1">IF($H4879="","",INDEX([1]NKC!$C$10:$C$5007,$H4879))</f>
        <v/>
      </c>
      <c r="D4879" s="48" t="str">
        <f ca="1">IF(IF($H4879="","",INDEX([1]NKC!$D$10:$D$5007,$H4879))=$C$8,IF($H4879="","",INDEX([1]NKC!$E$10:$E$5007,$H4879)),IF($H4879="","",INDEX([1]NKC!$D$10:$D$5007,$H4879)))</f>
        <v/>
      </c>
      <c r="E4879" s="49" t="str">
        <f ca="1">IF(IF($H4879="","",INDEX([1]NKC!$E$10:$E$5007,$H4879))=$C$8,"",IF($H4879="","",INDEX([1]NKC!$F$10:$F$5007,$H4879)))</f>
        <v/>
      </c>
      <c r="F4879" s="55" t="str">
        <f ca="1">IF(IF($H4879="","",INDEX([1]NKC!$D$10:$D$5007,$H4879))=$C$8,"",IF($H4879="","",INDEX([1]NKC!$F$10:$F$5007,$H4879)))</f>
        <v/>
      </c>
      <c r="G4879" s="50">
        <f ca="1">IF(SUM(E4879:F4879)=0,0,$G$11+SUM(E$12:$E4879)-SUM(F$12:$F4879))</f>
        <v>0</v>
      </c>
      <c r="H4879" s="51" t="str">
        <f ca="1">IF(IF(TYPE(MATCH($C$8,OFFSET([1]NKC!$D$10,H4878,0):'[1]NKC'!$D$5007,0)+H4878)=16,"",MATCH($C$8,OFFSET([1]NKC!$D$10,H4878,0):'[1]NKC'!$D$5007,0)+H4878)&lt;IF(TYPE(MATCH($C$8,OFFSET([1]NKC!$E$10,H4878,0):'[1]NKC'!$E$5007,0)+H4878)=16,"",MATCH($C$8,OFFSET([1]NKC!$E$10,H4878,0):'[1]NKC'!$E$5007,0)+H4878),IF(TYPE(MATCH($C$8,OFFSET([1]NKC!$D$10,H4878,0):'[1]NKC'!$D$5007,0)+H4878)=16,"",MATCH($C$8,OFFSET([1]NKC!$D$10,H4878,0):'[1]NKC'!$D$5007,0)+H4878),IF(TYPE(MATCH($C$8,OFFSET([1]NKC!$E$10,H4878,0):'[1]NKC'!$E$5007,0)+H4878)=16,"",MATCH($C$8,OFFSET([1]NKC!$E$10,H4878,0):'[1]NKC'!$E$5007,0)+H4878))</f>
        <v/>
      </c>
    </row>
    <row r="4880" spans="1:8" s="52" customFormat="1" ht="14.25" hidden="1">
      <c r="A4880" s="45" t="str">
        <f ca="1">IF($H4880="","",INDEX([1]NKC!$A$10:$A$5007,$H4880))</f>
        <v/>
      </c>
      <c r="B4880" s="46" t="str">
        <f ca="1">IF($H4880="","",INDEX([1]NKC!$B$10:$B$5007,$H4880))</f>
        <v/>
      </c>
      <c r="C4880" s="47" t="str">
        <f ca="1">IF($H4880="","",INDEX([1]NKC!$C$10:$C$5007,$H4880))</f>
        <v/>
      </c>
      <c r="D4880" s="48" t="str">
        <f ca="1">IF(IF($H4880="","",INDEX([1]NKC!$D$10:$D$5007,$H4880))=$C$8,IF($H4880="","",INDEX([1]NKC!$E$10:$E$5007,$H4880)),IF($H4880="","",INDEX([1]NKC!$D$10:$D$5007,$H4880)))</f>
        <v/>
      </c>
      <c r="E4880" s="49" t="str">
        <f ca="1">IF(IF($H4880="","",INDEX([1]NKC!$E$10:$E$5007,$H4880))=$C$8,"",IF($H4880="","",INDEX([1]NKC!$F$10:$F$5007,$H4880)))</f>
        <v/>
      </c>
      <c r="F4880" s="55" t="str">
        <f ca="1">IF(IF($H4880="","",INDEX([1]NKC!$D$10:$D$5007,$H4880))=$C$8,"",IF($H4880="","",INDEX([1]NKC!$F$10:$F$5007,$H4880)))</f>
        <v/>
      </c>
      <c r="G4880" s="50">
        <f ca="1">IF(SUM(E4880:F4880)=0,0,$G$11+SUM(E$12:$E4880)-SUM(F$12:$F4880))</f>
        <v>0</v>
      </c>
      <c r="H4880" s="51" t="str">
        <f ca="1">IF(IF(TYPE(MATCH($C$8,OFFSET([1]NKC!$D$10,H4879,0):'[1]NKC'!$D$5007,0)+H4879)=16,"",MATCH($C$8,OFFSET([1]NKC!$D$10,H4879,0):'[1]NKC'!$D$5007,0)+H4879)&lt;IF(TYPE(MATCH($C$8,OFFSET([1]NKC!$E$10,H4879,0):'[1]NKC'!$E$5007,0)+H4879)=16,"",MATCH($C$8,OFFSET([1]NKC!$E$10,H4879,0):'[1]NKC'!$E$5007,0)+H4879),IF(TYPE(MATCH($C$8,OFFSET([1]NKC!$D$10,H4879,0):'[1]NKC'!$D$5007,0)+H4879)=16,"",MATCH($C$8,OFFSET([1]NKC!$D$10,H4879,0):'[1]NKC'!$D$5007,0)+H4879),IF(TYPE(MATCH($C$8,OFFSET([1]NKC!$E$10,H4879,0):'[1]NKC'!$E$5007,0)+H4879)=16,"",MATCH($C$8,OFFSET([1]NKC!$E$10,H4879,0):'[1]NKC'!$E$5007,0)+H4879))</f>
        <v/>
      </c>
    </row>
    <row r="4881" spans="1:8" s="52" customFormat="1" ht="14.25" hidden="1">
      <c r="A4881" s="45" t="str">
        <f ca="1">IF($H4881="","",INDEX([1]NKC!$A$10:$A$5007,$H4881))</f>
        <v/>
      </c>
      <c r="B4881" s="46" t="str">
        <f ca="1">IF($H4881="","",INDEX([1]NKC!$B$10:$B$5007,$H4881))</f>
        <v/>
      </c>
      <c r="C4881" s="47" t="str">
        <f ca="1">IF($H4881="","",INDEX([1]NKC!$C$10:$C$5007,$H4881))</f>
        <v/>
      </c>
      <c r="D4881" s="48" t="str">
        <f ca="1">IF(IF($H4881="","",INDEX([1]NKC!$D$10:$D$5007,$H4881))=$C$8,IF($H4881="","",INDEX([1]NKC!$E$10:$E$5007,$H4881)),IF($H4881="","",INDEX([1]NKC!$D$10:$D$5007,$H4881)))</f>
        <v/>
      </c>
      <c r="E4881" s="49" t="str">
        <f ca="1">IF(IF($H4881="","",INDEX([1]NKC!$E$10:$E$5007,$H4881))=$C$8,"",IF($H4881="","",INDEX([1]NKC!$F$10:$F$5007,$H4881)))</f>
        <v/>
      </c>
      <c r="F4881" s="55" t="str">
        <f ca="1">IF(IF($H4881="","",INDEX([1]NKC!$D$10:$D$5007,$H4881))=$C$8,"",IF($H4881="","",INDEX([1]NKC!$F$10:$F$5007,$H4881)))</f>
        <v/>
      </c>
      <c r="G4881" s="50">
        <f ca="1">IF(SUM(E4881:F4881)=0,0,$G$11+SUM(E$12:$E4881)-SUM(F$12:$F4881))</f>
        <v>0</v>
      </c>
      <c r="H4881" s="51" t="str">
        <f ca="1">IF(IF(TYPE(MATCH($C$8,OFFSET([1]NKC!$D$10,H4880,0):'[1]NKC'!$D$5007,0)+H4880)=16,"",MATCH($C$8,OFFSET([1]NKC!$D$10,H4880,0):'[1]NKC'!$D$5007,0)+H4880)&lt;IF(TYPE(MATCH($C$8,OFFSET([1]NKC!$E$10,H4880,0):'[1]NKC'!$E$5007,0)+H4880)=16,"",MATCH($C$8,OFFSET([1]NKC!$E$10,H4880,0):'[1]NKC'!$E$5007,0)+H4880),IF(TYPE(MATCH($C$8,OFFSET([1]NKC!$D$10,H4880,0):'[1]NKC'!$D$5007,0)+H4880)=16,"",MATCH($C$8,OFFSET([1]NKC!$D$10,H4880,0):'[1]NKC'!$D$5007,0)+H4880),IF(TYPE(MATCH($C$8,OFFSET([1]NKC!$E$10,H4880,0):'[1]NKC'!$E$5007,0)+H4880)=16,"",MATCH($C$8,OFFSET([1]NKC!$E$10,H4880,0):'[1]NKC'!$E$5007,0)+H4880))</f>
        <v/>
      </c>
    </row>
    <row r="4882" spans="1:8" s="52" customFormat="1" ht="14.25" hidden="1">
      <c r="A4882" s="45" t="str">
        <f ca="1">IF($H4882="","",INDEX([1]NKC!$A$10:$A$5007,$H4882))</f>
        <v/>
      </c>
      <c r="B4882" s="46" t="str">
        <f ca="1">IF($H4882="","",INDEX([1]NKC!$B$10:$B$5007,$H4882))</f>
        <v/>
      </c>
      <c r="C4882" s="47" t="str">
        <f ca="1">IF($H4882="","",INDEX([1]NKC!$C$10:$C$5007,$H4882))</f>
        <v/>
      </c>
      <c r="D4882" s="48" t="str">
        <f ca="1">IF(IF($H4882="","",INDEX([1]NKC!$D$10:$D$5007,$H4882))=$C$8,IF($H4882="","",INDEX([1]NKC!$E$10:$E$5007,$H4882)),IF($H4882="","",INDEX([1]NKC!$D$10:$D$5007,$H4882)))</f>
        <v/>
      </c>
      <c r="E4882" s="49" t="str">
        <f ca="1">IF(IF($H4882="","",INDEX([1]NKC!$E$10:$E$5007,$H4882))=$C$8,"",IF($H4882="","",INDEX([1]NKC!$F$10:$F$5007,$H4882)))</f>
        <v/>
      </c>
      <c r="F4882" s="55" t="str">
        <f ca="1">IF(IF($H4882="","",INDEX([1]NKC!$D$10:$D$5007,$H4882))=$C$8,"",IF($H4882="","",INDEX([1]NKC!$F$10:$F$5007,$H4882)))</f>
        <v/>
      </c>
      <c r="G4882" s="50">
        <f ca="1">IF(SUM(E4882:F4882)=0,0,$G$11+SUM(E$12:$E4882)-SUM(F$12:$F4882))</f>
        <v>0</v>
      </c>
      <c r="H4882" s="51" t="str">
        <f ca="1">IF(IF(TYPE(MATCH($C$8,OFFSET([1]NKC!$D$10,H4881,0):'[1]NKC'!$D$5007,0)+H4881)=16,"",MATCH($C$8,OFFSET([1]NKC!$D$10,H4881,0):'[1]NKC'!$D$5007,0)+H4881)&lt;IF(TYPE(MATCH($C$8,OFFSET([1]NKC!$E$10,H4881,0):'[1]NKC'!$E$5007,0)+H4881)=16,"",MATCH($C$8,OFFSET([1]NKC!$E$10,H4881,0):'[1]NKC'!$E$5007,0)+H4881),IF(TYPE(MATCH($C$8,OFFSET([1]NKC!$D$10,H4881,0):'[1]NKC'!$D$5007,0)+H4881)=16,"",MATCH($C$8,OFFSET([1]NKC!$D$10,H4881,0):'[1]NKC'!$D$5007,0)+H4881),IF(TYPE(MATCH($C$8,OFFSET([1]NKC!$E$10,H4881,0):'[1]NKC'!$E$5007,0)+H4881)=16,"",MATCH($C$8,OFFSET([1]NKC!$E$10,H4881,0):'[1]NKC'!$E$5007,0)+H4881))</f>
        <v/>
      </c>
    </row>
    <row r="4883" spans="1:8" s="52" customFormat="1" ht="14.25" hidden="1">
      <c r="A4883" s="45" t="str">
        <f ca="1">IF($H4883="","",INDEX([1]NKC!$A$10:$A$5007,$H4883))</f>
        <v/>
      </c>
      <c r="B4883" s="46" t="str">
        <f ca="1">IF($H4883="","",INDEX([1]NKC!$B$10:$B$5007,$H4883))</f>
        <v/>
      </c>
      <c r="C4883" s="47" t="str">
        <f ca="1">IF($H4883="","",INDEX([1]NKC!$C$10:$C$5007,$H4883))</f>
        <v/>
      </c>
      <c r="D4883" s="48" t="str">
        <f ca="1">IF(IF($H4883="","",INDEX([1]NKC!$D$10:$D$5007,$H4883))=$C$8,IF($H4883="","",INDEX([1]NKC!$E$10:$E$5007,$H4883)),IF($H4883="","",INDEX([1]NKC!$D$10:$D$5007,$H4883)))</f>
        <v/>
      </c>
      <c r="E4883" s="49" t="str">
        <f ca="1">IF(IF($H4883="","",INDEX([1]NKC!$E$10:$E$5007,$H4883))=$C$8,"",IF($H4883="","",INDEX([1]NKC!$F$10:$F$5007,$H4883)))</f>
        <v/>
      </c>
      <c r="F4883" s="55" t="str">
        <f ca="1">IF(IF($H4883="","",INDEX([1]NKC!$D$10:$D$5007,$H4883))=$C$8,"",IF($H4883="","",INDEX([1]NKC!$F$10:$F$5007,$H4883)))</f>
        <v/>
      </c>
      <c r="G4883" s="50">
        <f ca="1">IF(SUM(E4883:F4883)=0,0,$G$11+SUM(E$12:$E4883)-SUM(F$12:$F4883))</f>
        <v>0</v>
      </c>
      <c r="H4883" s="51" t="str">
        <f ca="1">IF(IF(TYPE(MATCH($C$8,OFFSET([1]NKC!$D$10,H4882,0):'[1]NKC'!$D$5007,0)+H4882)=16,"",MATCH($C$8,OFFSET([1]NKC!$D$10,H4882,0):'[1]NKC'!$D$5007,0)+H4882)&lt;IF(TYPE(MATCH($C$8,OFFSET([1]NKC!$E$10,H4882,0):'[1]NKC'!$E$5007,0)+H4882)=16,"",MATCH($C$8,OFFSET([1]NKC!$E$10,H4882,0):'[1]NKC'!$E$5007,0)+H4882),IF(TYPE(MATCH($C$8,OFFSET([1]NKC!$D$10,H4882,0):'[1]NKC'!$D$5007,0)+H4882)=16,"",MATCH($C$8,OFFSET([1]NKC!$D$10,H4882,0):'[1]NKC'!$D$5007,0)+H4882),IF(TYPE(MATCH($C$8,OFFSET([1]NKC!$E$10,H4882,0):'[1]NKC'!$E$5007,0)+H4882)=16,"",MATCH($C$8,OFFSET([1]NKC!$E$10,H4882,0):'[1]NKC'!$E$5007,0)+H4882))</f>
        <v/>
      </c>
    </row>
    <row r="4884" spans="1:8" s="52" customFormat="1" ht="14.25" hidden="1">
      <c r="A4884" s="45" t="str">
        <f ca="1">IF($H4884="","",INDEX([1]NKC!$A$10:$A$5007,$H4884))</f>
        <v/>
      </c>
      <c r="B4884" s="46" t="str">
        <f ca="1">IF($H4884="","",INDEX([1]NKC!$B$10:$B$5007,$H4884))</f>
        <v/>
      </c>
      <c r="C4884" s="47" t="str">
        <f ca="1">IF($H4884="","",INDEX([1]NKC!$C$10:$C$5007,$H4884))</f>
        <v/>
      </c>
      <c r="D4884" s="48" t="str">
        <f ca="1">IF(IF($H4884="","",INDEX([1]NKC!$D$10:$D$5007,$H4884))=$C$8,IF($H4884="","",INDEX([1]NKC!$E$10:$E$5007,$H4884)),IF($H4884="","",INDEX([1]NKC!$D$10:$D$5007,$H4884)))</f>
        <v/>
      </c>
      <c r="E4884" s="49" t="str">
        <f ca="1">IF(IF($H4884="","",INDEX([1]NKC!$E$10:$E$5007,$H4884))=$C$8,"",IF($H4884="","",INDEX([1]NKC!$F$10:$F$5007,$H4884)))</f>
        <v/>
      </c>
      <c r="F4884" s="55" t="str">
        <f ca="1">IF(IF($H4884="","",INDEX([1]NKC!$D$10:$D$5007,$H4884))=$C$8,"",IF($H4884="","",INDEX([1]NKC!$F$10:$F$5007,$H4884)))</f>
        <v/>
      </c>
      <c r="G4884" s="50">
        <f ca="1">IF(SUM(E4884:F4884)=0,0,$G$11+SUM(E$12:$E4884)-SUM(F$12:$F4884))</f>
        <v>0</v>
      </c>
      <c r="H4884" s="51" t="str">
        <f ca="1">IF(IF(TYPE(MATCH($C$8,OFFSET([1]NKC!$D$10,H4883,0):'[1]NKC'!$D$5007,0)+H4883)=16,"",MATCH($C$8,OFFSET([1]NKC!$D$10,H4883,0):'[1]NKC'!$D$5007,0)+H4883)&lt;IF(TYPE(MATCH($C$8,OFFSET([1]NKC!$E$10,H4883,0):'[1]NKC'!$E$5007,0)+H4883)=16,"",MATCH($C$8,OFFSET([1]NKC!$E$10,H4883,0):'[1]NKC'!$E$5007,0)+H4883),IF(TYPE(MATCH($C$8,OFFSET([1]NKC!$D$10,H4883,0):'[1]NKC'!$D$5007,0)+H4883)=16,"",MATCH($C$8,OFFSET([1]NKC!$D$10,H4883,0):'[1]NKC'!$D$5007,0)+H4883),IF(TYPE(MATCH($C$8,OFFSET([1]NKC!$E$10,H4883,0):'[1]NKC'!$E$5007,0)+H4883)=16,"",MATCH($C$8,OFFSET([1]NKC!$E$10,H4883,0):'[1]NKC'!$E$5007,0)+H4883))</f>
        <v/>
      </c>
    </row>
    <row r="4885" spans="1:8" s="52" customFormat="1" ht="14.25" hidden="1">
      <c r="A4885" s="45" t="str">
        <f ca="1">IF($H4885="","",INDEX([1]NKC!$A$10:$A$5007,$H4885))</f>
        <v/>
      </c>
      <c r="B4885" s="46" t="str">
        <f ca="1">IF($H4885="","",INDEX([1]NKC!$B$10:$B$5007,$H4885))</f>
        <v/>
      </c>
      <c r="C4885" s="47" t="str">
        <f ca="1">IF($H4885="","",INDEX([1]NKC!$C$10:$C$5007,$H4885))</f>
        <v/>
      </c>
      <c r="D4885" s="48" t="str">
        <f ca="1">IF(IF($H4885="","",INDEX([1]NKC!$D$10:$D$5007,$H4885))=$C$8,IF($H4885="","",INDEX([1]NKC!$E$10:$E$5007,$H4885)),IF($H4885="","",INDEX([1]NKC!$D$10:$D$5007,$H4885)))</f>
        <v/>
      </c>
      <c r="E4885" s="49" t="str">
        <f ca="1">IF(IF($H4885="","",INDEX([1]NKC!$E$10:$E$5007,$H4885))=$C$8,"",IF($H4885="","",INDEX([1]NKC!$F$10:$F$5007,$H4885)))</f>
        <v/>
      </c>
      <c r="F4885" s="55" t="str">
        <f ca="1">IF(IF($H4885="","",INDEX([1]NKC!$D$10:$D$5007,$H4885))=$C$8,"",IF($H4885="","",INDEX([1]NKC!$F$10:$F$5007,$H4885)))</f>
        <v/>
      </c>
      <c r="G4885" s="50">
        <f ca="1">IF(SUM(E4885:F4885)=0,0,$G$11+SUM(E$12:$E4885)-SUM(F$12:$F4885))</f>
        <v>0</v>
      </c>
      <c r="H4885" s="51" t="str">
        <f ca="1">IF(IF(TYPE(MATCH($C$8,OFFSET([1]NKC!$D$10,H4884,0):'[1]NKC'!$D$5007,0)+H4884)=16,"",MATCH($C$8,OFFSET([1]NKC!$D$10,H4884,0):'[1]NKC'!$D$5007,0)+H4884)&lt;IF(TYPE(MATCH($C$8,OFFSET([1]NKC!$E$10,H4884,0):'[1]NKC'!$E$5007,0)+H4884)=16,"",MATCH($C$8,OFFSET([1]NKC!$E$10,H4884,0):'[1]NKC'!$E$5007,0)+H4884),IF(TYPE(MATCH($C$8,OFFSET([1]NKC!$D$10,H4884,0):'[1]NKC'!$D$5007,0)+H4884)=16,"",MATCH($C$8,OFFSET([1]NKC!$D$10,H4884,0):'[1]NKC'!$D$5007,0)+H4884),IF(TYPE(MATCH($C$8,OFFSET([1]NKC!$E$10,H4884,0):'[1]NKC'!$E$5007,0)+H4884)=16,"",MATCH($C$8,OFFSET([1]NKC!$E$10,H4884,0):'[1]NKC'!$E$5007,0)+H4884))</f>
        <v/>
      </c>
    </row>
    <row r="4886" spans="1:8" s="52" customFormat="1" ht="14.25" hidden="1">
      <c r="A4886" s="45" t="str">
        <f ca="1">IF($H4886="","",INDEX([1]NKC!$A$10:$A$5007,$H4886))</f>
        <v/>
      </c>
      <c r="B4886" s="46" t="str">
        <f ca="1">IF($H4886="","",INDEX([1]NKC!$B$10:$B$5007,$H4886))</f>
        <v/>
      </c>
      <c r="C4886" s="47" t="str">
        <f ca="1">IF($H4886="","",INDEX([1]NKC!$C$10:$C$5007,$H4886))</f>
        <v/>
      </c>
      <c r="D4886" s="48" t="str">
        <f ca="1">IF(IF($H4886="","",INDEX([1]NKC!$D$10:$D$5007,$H4886))=$C$8,IF($H4886="","",INDEX([1]NKC!$E$10:$E$5007,$H4886)),IF($H4886="","",INDEX([1]NKC!$D$10:$D$5007,$H4886)))</f>
        <v/>
      </c>
      <c r="E4886" s="49" t="str">
        <f ca="1">IF(IF($H4886="","",INDEX([1]NKC!$E$10:$E$5007,$H4886))=$C$8,"",IF($H4886="","",INDEX([1]NKC!$F$10:$F$5007,$H4886)))</f>
        <v/>
      </c>
      <c r="F4886" s="55" t="str">
        <f ca="1">IF(IF($H4886="","",INDEX([1]NKC!$D$10:$D$5007,$H4886))=$C$8,"",IF($H4886="","",INDEX([1]NKC!$F$10:$F$5007,$H4886)))</f>
        <v/>
      </c>
      <c r="G4886" s="50">
        <f ca="1">IF(SUM(E4886:F4886)=0,0,$G$11+SUM(E$12:$E4886)-SUM(F$12:$F4886))</f>
        <v>0</v>
      </c>
      <c r="H4886" s="51" t="str">
        <f ca="1">IF(IF(TYPE(MATCH($C$8,OFFSET([1]NKC!$D$10,H4885,0):'[1]NKC'!$D$5007,0)+H4885)=16,"",MATCH($C$8,OFFSET([1]NKC!$D$10,H4885,0):'[1]NKC'!$D$5007,0)+H4885)&lt;IF(TYPE(MATCH($C$8,OFFSET([1]NKC!$E$10,H4885,0):'[1]NKC'!$E$5007,0)+H4885)=16,"",MATCH($C$8,OFFSET([1]NKC!$E$10,H4885,0):'[1]NKC'!$E$5007,0)+H4885),IF(TYPE(MATCH($C$8,OFFSET([1]NKC!$D$10,H4885,0):'[1]NKC'!$D$5007,0)+H4885)=16,"",MATCH($C$8,OFFSET([1]NKC!$D$10,H4885,0):'[1]NKC'!$D$5007,0)+H4885),IF(TYPE(MATCH($C$8,OFFSET([1]NKC!$E$10,H4885,0):'[1]NKC'!$E$5007,0)+H4885)=16,"",MATCH($C$8,OFFSET([1]NKC!$E$10,H4885,0):'[1]NKC'!$E$5007,0)+H4885))</f>
        <v/>
      </c>
    </row>
    <row r="4887" spans="1:8" s="52" customFormat="1" ht="14.25" hidden="1">
      <c r="A4887" s="45" t="str">
        <f ca="1">IF($H4887="","",INDEX([1]NKC!$A$10:$A$5007,$H4887))</f>
        <v/>
      </c>
      <c r="B4887" s="46" t="str">
        <f ca="1">IF($H4887="","",INDEX([1]NKC!$B$10:$B$5007,$H4887))</f>
        <v/>
      </c>
      <c r="C4887" s="47" t="str">
        <f ca="1">IF($H4887="","",INDEX([1]NKC!$C$10:$C$5007,$H4887))</f>
        <v/>
      </c>
      <c r="D4887" s="48" t="str">
        <f ca="1">IF(IF($H4887="","",INDEX([1]NKC!$D$10:$D$5007,$H4887))=$C$8,IF($H4887="","",INDEX([1]NKC!$E$10:$E$5007,$H4887)),IF($H4887="","",INDEX([1]NKC!$D$10:$D$5007,$H4887)))</f>
        <v/>
      </c>
      <c r="E4887" s="49" t="str">
        <f ca="1">IF(IF($H4887="","",INDEX([1]NKC!$E$10:$E$5007,$H4887))=$C$8,"",IF($H4887="","",INDEX([1]NKC!$F$10:$F$5007,$H4887)))</f>
        <v/>
      </c>
      <c r="F4887" s="55" t="str">
        <f ca="1">IF(IF($H4887="","",INDEX([1]NKC!$D$10:$D$5007,$H4887))=$C$8,"",IF($H4887="","",INDEX([1]NKC!$F$10:$F$5007,$H4887)))</f>
        <v/>
      </c>
      <c r="G4887" s="50">
        <f ca="1">IF(SUM(E4887:F4887)=0,0,$G$11+SUM(E$12:$E4887)-SUM(F$12:$F4887))</f>
        <v>0</v>
      </c>
      <c r="H4887" s="51" t="str">
        <f ca="1">IF(IF(TYPE(MATCH($C$8,OFFSET([1]NKC!$D$10,H4886,0):'[1]NKC'!$D$5007,0)+H4886)=16,"",MATCH($C$8,OFFSET([1]NKC!$D$10,H4886,0):'[1]NKC'!$D$5007,0)+H4886)&lt;IF(TYPE(MATCH($C$8,OFFSET([1]NKC!$E$10,H4886,0):'[1]NKC'!$E$5007,0)+H4886)=16,"",MATCH($C$8,OFFSET([1]NKC!$E$10,H4886,0):'[1]NKC'!$E$5007,0)+H4886),IF(TYPE(MATCH($C$8,OFFSET([1]NKC!$D$10,H4886,0):'[1]NKC'!$D$5007,0)+H4886)=16,"",MATCH($C$8,OFFSET([1]NKC!$D$10,H4886,0):'[1]NKC'!$D$5007,0)+H4886),IF(TYPE(MATCH($C$8,OFFSET([1]NKC!$E$10,H4886,0):'[1]NKC'!$E$5007,0)+H4886)=16,"",MATCH($C$8,OFFSET([1]NKC!$E$10,H4886,0):'[1]NKC'!$E$5007,0)+H4886))</f>
        <v/>
      </c>
    </row>
    <row r="4888" spans="1:8" s="52" customFormat="1" ht="14.25" hidden="1">
      <c r="A4888" s="45" t="str">
        <f ca="1">IF($H4888="","",INDEX([1]NKC!$A$10:$A$5007,$H4888))</f>
        <v/>
      </c>
      <c r="B4888" s="46" t="str">
        <f ca="1">IF($H4888="","",INDEX([1]NKC!$B$10:$B$5007,$H4888))</f>
        <v/>
      </c>
      <c r="C4888" s="47" t="str">
        <f ca="1">IF($H4888="","",INDEX([1]NKC!$C$10:$C$5007,$H4888))</f>
        <v/>
      </c>
      <c r="D4888" s="48" t="str">
        <f ca="1">IF(IF($H4888="","",INDEX([1]NKC!$D$10:$D$5007,$H4888))=$C$8,IF($H4888="","",INDEX([1]NKC!$E$10:$E$5007,$H4888)),IF($H4888="","",INDEX([1]NKC!$D$10:$D$5007,$H4888)))</f>
        <v/>
      </c>
      <c r="E4888" s="49" t="str">
        <f ca="1">IF(IF($H4888="","",INDEX([1]NKC!$E$10:$E$5007,$H4888))=$C$8,"",IF($H4888="","",INDEX([1]NKC!$F$10:$F$5007,$H4888)))</f>
        <v/>
      </c>
      <c r="F4888" s="55" t="str">
        <f ca="1">IF(IF($H4888="","",INDEX([1]NKC!$D$10:$D$5007,$H4888))=$C$8,"",IF($H4888="","",INDEX([1]NKC!$F$10:$F$5007,$H4888)))</f>
        <v/>
      </c>
      <c r="G4888" s="50">
        <f ca="1">IF(SUM(E4888:F4888)=0,0,$G$11+SUM(E$12:$E4888)-SUM(F$12:$F4888))</f>
        <v>0</v>
      </c>
      <c r="H4888" s="51" t="str">
        <f ca="1">IF(IF(TYPE(MATCH($C$8,OFFSET([1]NKC!$D$10,H4887,0):'[1]NKC'!$D$5007,0)+H4887)=16,"",MATCH($C$8,OFFSET([1]NKC!$D$10,H4887,0):'[1]NKC'!$D$5007,0)+H4887)&lt;IF(TYPE(MATCH($C$8,OFFSET([1]NKC!$E$10,H4887,0):'[1]NKC'!$E$5007,0)+H4887)=16,"",MATCH($C$8,OFFSET([1]NKC!$E$10,H4887,0):'[1]NKC'!$E$5007,0)+H4887),IF(TYPE(MATCH($C$8,OFFSET([1]NKC!$D$10,H4887,0):'[1]NKC'!$D$5007,0)+H4887)=16,"",MATCH($C$8,OFFSET([1]NKC!$D$10,H4887,0):'[1]NKC'!$D$5007,0)+H4887),IF(TYPE(MATCH($C$8,OFFSET([1]NKC!$E$10,H4887,0):'[1]NKC'!$E$5007,0)+H4887)=16,"",MATCH($C$8,OFFSET([1]NKC!$E$10,H4887,0):'[1]NKC'!$E$5007,0)+H4887))</f>
        <v/>
      </c>
    </row>
    <row r="4889" spans="1:8" s="52" customFormat="1" ht="14.25" hidden="1">
      <c r="A4889" s="45" t="str">
        <f ca="1">IF($H4889="","",INDEX([1]NKC!$A$10:$A$5007,$H4889))</f>
        <v/>
      </c>
      <c r="B4889" s="46" t="str">
        <f ca="1">IF($H4889="","",INDEX([1]NKC!$B$10:$B$5007,$H4889))</f>
        <v/>
      </c>
      <c r="C4889" s="47" t="str">
        <f ca="1">IF($H4889="","",INDEX([1]NKC!$C$10:$C$5007,$H4889))</f>
        <v/>
      </c>
      <c r="D4889" s="48" t="str">
        <f ca="1">IF(IF($H4889="","",INDEX([1]NKC!$D$10:$D$5007,$H4889))=$C$8,IF($H4889="","",INDEX([1]NKC!$E$10:$E$5007,$H4889)),IF($H4889="","",INDEX([1]NKC!$D$10:$D$5007,$H4889)))</f>
        <v/>
      </c>
      <c r="E4889" s="49" t="str">
        <f ca="1">IF(IF($H4889="","",INDEX([1]NKC!$E$10:$E$5007,$H4889))=$C$8,"",IF($H4889="","",INDEX([1]NKC!$F$10:$F$5007,$H4889)))</f>
        <v/>
      </c>
      <c r="F4889" s="55" t="str">
        <f ca="1">IF(IF($H4889="","",INDEX([1]NKC!$D$10:$D$5007,$H4889))=$C$8,"",IF($H4889="","",INDEX([1]NKC!$F$10:$F$5007,$H4889)))</f>
        <v/>
      </c>
      <c r="G4889" s="50">
        <f ca="1">IF(SUM(E4889:F4889)=0,0,$G$11+SUM(E$12:$E4889)-SUM(F$12:$F4889))</f>
        <v>0</v>
      </c>
      <c r="H4889" s="51" t="str">
        <f ca="1">IF(IF(TYPE(MATCH($C$8,OFFSET([1]NKC!$D$10,H4888,0):'[1]NKC'!$D$5007,0)+H4888)=16,"",MATCH($C$8,OFFSET([1]NKC!$D$10,H4888,0):'[1]NKC'!$D$5007,0)+H4888)&lt;IF(TYPE(MATCH($C$8,OFFSET([1]NKC!$E$10,H4888,0):'[1]NKC'!$E$5007,0)+H4888)=16,"",MATCH($C$8,OFFSET([1]NKC!$E$10,H4888,0):'[1]NKC'!$E$5007,0)+H4888),IF(TYPE(MATCH($C$8,OFFSET([1]NKC!$D$10,H4888,0):'[1]NKC'!$D$5007,0)+H4888)=16,"",MATCH($C$8,OFFSET([1]NKC!$D$10,H4888,0):'[1]NKC'!$D$5007,0)+H4888),IF(TYPE(MATCH($C$8,OFFSET([1]NKC!$E$10,H4888,0):'[1]NKC'!$E$5007,0)+H4888)=16,"",MATCH($C$8,OFFSET([1]NKC!$E$10,H4888,0):'[1]NKC'!$E$5007,0)+H4888))</f>
        <v/>
      </c>
    </row>
    <row r="4890" spans="1:8" s="52" customFormat="1" ht="14.25" hidden="1">
      <c r="A4890" s="45" t="str">
        <f ca="1">IF($H4890="","",INDEX([1]NKC!$A$10:$A$5007,$H4890))</f>
        <v/>
      </c>
      <c r="B4890" s="46" t="str">
        <f ca="1">IF($H4890="","",INDEX([1]NKC!$B$10:$B$5007,$H4890))</f>
        <v/>
      </c>
      <c r="C4890" s="47" t="str">
        <f ca="1">IF($H4890="","",INDEX([1]NKC!$C$10:$C$5007,$H4890))</f>
        <v/>
      </c>
      <c r="D4890" s="48" t="str">
        <f ca="1">IF(IF($H4890="","",INDEX([1]NKC!$D$10:$D$5007,$H4890))=$C$8,IF($H4890="","",INDEX([1]NKC!$E$10:$E$5007,$H4890)),IF($H4890="","",INDEX([1]NKC!$D$10:$D$5007,$H4890)))</f>
        <v/>
      </c>
      <c r="E4890" s="49" t="str">
        <f ca="1">IF(IF($H4890="","",INDEX([1]NKC!$E$10:$E$5007,$H4890))=$C$8,"",IF($H4890="","",INDEX([1]NKC!$F$10:$F$5007,$H4890)))</f>
        <v/>
      </c>
      <c r="F4890" s="55" t="str">
        <f ca="1">IF(IF($H4890="","",INDEX([1]NKC!$D$10:$D$5007,$H4890))=$C$8,"",IF($H4890="","",INDEX([1]NKC!$F$10:$F$5007,$H4890)))</f>
        <v/>
      </c>
      <c r="G4890" s="50">
        <f ca="1">IF(SUM(E4890:F4890)=0,0,$G$11+SUM(E$12:$E4890)-SUM(F$12:$F4890))</f>
        <v>0</v>
      </c>
      <c r="H4890" s="51" t="str">
        <f ca="1">IF(IF(TYPE(MATCH($C$8,OFFSET([1]NKC!$D$10,H4889,0):'[1]NKC'!$D$5007,0)+H4889)=16,"",MATCH($C$8,OFFSET([1]NKC!$D$10,H4889,0):'[1]NKC'!$D$5007,0)+H4889)&lt;IF(TYPE(MATCH($C$8,OFFSET([1]NKC!$E$10,H4889,0):'[1]NKC'!$E$5007,0)+H4889)=16,"",MATCH($C$8,OFFSET([1]NKC!$E$10,H4889,0):'[1]NKC'!$E$5007,0)+H4889),IF(TYPE(MATCH($C$8,OFFSET([1]NKC!$D$10,H4889,0):'[1]NKC'!$D$5007,0)+H4889)=16,"",MATCH($C$8,OFFSET([1]NKC!$D$10,H4889,0):'[1]NKC'!$D$5007,0)+H4889),IF(TYPE(MATCH($C$8,OFFSET([1]NKC!$E$10,H4889,0):'[1]NKC'!$E$5007,0)+H4889)=16,"",MATCH($C$8,OFFSET([1]NKC!$E$10,H4889,0):'[1]NKC'!$E$5007,0)+H4889))</f>
        <v/>
      </c>
    </row>
    <row r="4891" spans="1:8" s="52" customFormat="1" ht="14.25" hidden="1">
      <c r="A4891" s="45" t="str">
        <f ca="1">IF($H4891="","",INDEX([1]NKC!$A$10:$A$5007,$H4891))</f>
        <v/>
      </c>
      <c r="B4891" s="46" t="str">
        <f ca="1">IF($H4891="","",INDEX([1]NKC!$B$10:$B$5007,$H4891))</f>
        <v/>
      </c>
      <c r="C4891" s="47" t="str">
        <f ca="1">IF($H4891="","",INDEX([1]NKC!$C$10:$C$5007,$H4891))</f>
        <v/>
      </c>
      <c r="D4891" s="48" t="str">
        <f ca="1">IF(IF($H4891="","",INDEX([1]NKC!$D$10:$D$5007,$H4891))=$C$8,IF($H4891="","",INDEX([1]NKC!$E$10:$E$5007,$H4891)),IF($H4891="","",INDEX([1]NKC!$D$10:$D$5007,$H4891)))</f>
        <v/>
      </c>
      <c r="E4891" s="49" t="str">
        <f ca="1">IF(IF($H4891="","",INDEX([1]NKC!$E$10:$E$5007,$H4891))=$C$8,"",IF($H4891="","",INDEX([1]NKC!$F$10:$F$5007,$H4891)))</f>
        <v/>
      </c>
      <c r="F4891" s="55" t="str">
        <f ca="1">IF(IF($H4891="","",INDEX([1]NKC!$D$10:$D$5007,$H4891))=$C$8,"",IF($H4891="","",INDEX([1]NKC!$F$10:$F$5007,$H4891)))</f>
        <v/>
      </c>
      <c r="G4891" s="50">
        <f ca="1">IF(SUM(E4891:F4891)=0,0,$G$11+SUM(E$12:$E4891)-SUM(F$12:$F4891))</f>
        <v>0</v>
      </c>
      <c r="H4891" s="51" t="str">
        <f ca="1">IF(IF(TYPE(MATCH($C$8,OFFSET([1]NKC!$D$10,H4890,0):'[1]NKC'!$D$5007,0)+H4890)=16,"",MATCH($C$8,OFFSET([1]NKC!$D$10,H4890,0):'[1]NKC'!$D$5007,0)+H4890)&lt;IF(TYPE(MATCH($C$8,OFFSET([1]NKC!$E$10,H4890,0):'[1]NKC'!$E$5007,0)+H4890)=16,"",MATCH($C$8,OFFSET([1]NKC!$E$10,H4890,0):'[1]NKC'!$E$5007,0)+H4890),IF(TYPE(MATCH($C$8,OFFSET([1]NKC!$D$10,H4890,0):'[1]NKC'!$D$5007,0)+H4890)=16,"",MATCH($C$8,OFFSET([1]NKC!$D$10,H4890,0):'[1]NKC'!$D$5007,0)+H4890),IF(TYPE(MATCH($C$8,OFFSET([1]NKC!$E$10,H4890,0):'[1]NKC'!$E$5007,0)+H4890)=16,"",MATCH($C$8,OFFSET([1]NKC!$E$10,H4890,0):'[1]NKC'!$E$5007,0)+H4890))</f>
        <v/>
      </c>
    </row>
    <row r="4892" spans="1:8" s="52" customFormat="1" ht="14.25" hidden="1">
      <c r="A4892" s="45" t="str">
        <f ca="1">IF($H4892="","",INDEX([1]NKC!$A$10:$A$5007,$H4892))</f>
        <v/>
      </c>
      <c r="B4892" s="46" t="str">
        <f ca="1">IF($H4892="","",INDEX([1]NKC!$B$10:$B$5007,$H4892))</f>
        <v/>
      </c>
      <c r="C4892" s="47" t="str">
        <f ca="1">IF($H4892="","",INDEX([1]NKC!$C$10:$C$5007,$H4892))</f>
        <v/>
      </c>
      <c r="D4892" s="48" t="str">
        <f ca="1">IF(IF($H4892="","",INDEX([1]NKC!$D$10:$D$5007,$H4892))=$C$8,IF($H4892="","",INDEX([1]NKC!$E$10:$E$5007,$H4892)),IF($H4892="","",INDEX([1]NKC!$D$10:$D$5007,$H4892)))</f>
        <v/>
      </c>
      <c r="E4892" s="49" t="str">
        <f ca="1">IF(IF($H4892="","",INDEX([1]NKC!$E$10:$E$5007,$H4892))=$C$8,"",IF($H4892="","",INDEX([1]NKC!$F$10:$F$5007,$H4892)))</f>
        <v/>
      </c>
      <c r="F4892" s="55" t="str">
        <f ca="1">IF(IF($H4892="","",INDEX([1]NKC!$D$10:$D$5007,$H4892))=$C$8,"",IF($H4892="","",INDEX([1]NKC!$F$10:$F$5007,$H4892)))</f>
        <v/>
      </c>
      <c r="G4892" s="50">
        <f ca="1">IF(SUM(E4892:F4892)=0,0,$G$11+SUM(E$12:$E4892)-SUM(F$12:$F4892))</f>
        <v>0</v>
      </c>
      <c r="H4892" s="51" t="str">
        <f ca="1">IF(IF(TYPE(MATCH($C$8,OFFSET([1]NKC!$D$10,H4891,0):'[1]NKC'!$D$5007,0)+H4891)=16,"",MATCH($C$8,OFFSET([1]NKC!$D$10,H4891,0):'[1]NKC'!$D$5007,0)+H4891)&lt;IF(TYPE(MATCH($C$8,OFFSET([1]NKC!$E$10,H4891,0):'[1]NKC'!$E$5007,0)+H4891)=16,"",MATCH($C$8,OFFSET([1]NKC!$E$10,H4891,0):'[1]NKC'!$E$5007,0)+H4891),IF(TYPE(MATCH($C$8,OFFSET([1]NKC!$D$10,H4891,0):'[1]NKC'!$D$5007,0)+H4891)=16,"",MATCH($C$8,OFFSET([1]NKC!$D$10,H4891,0):'[1]NKC'!$D$5007,0)+H4891),IF(TYPE(MATCH($C$8,OFFSET([1]NKC!$E$10,H4891,0):'[1]NKC'!$E$5007,0)+H4891)=16,"",MATCH($C$8,OFFSET([1]NKC!$E$10,H4891,0):'[1]NKC'!$E$5007,0)+H4891))</f>
        <v/>
      </c>
    </row>
    <row r="4893" spans="1:8" s="52" customFormat="1" ht="14.25" hidden="1">
      <c r="A4893" s="45" t="str">
        <f ca="1">IF($H4893="","",INDEX([1]NKC!$A$10:$A$5007,$H4893))</f>
        <v/>
      </c>
      <c r="B4893" s="46" t="str">
        <f ca="1">IF($H4893="","",INDEX([1]NKC!$B$10:$B$5007,$H4893))</f>
        <v/>
      </c>
      <c r="C4893" s="47" t="str">
        <f ca="1">IF($H4893="","",INDEX([1]NKC!$C$10:$C$5007,$H4893))</f>
        <v/>
      </c>
      <c r="D4893" s="48" t="str">
        <f ca="1">IF(IF($H4893="","",INDEX([1]NKC!$D$10:$D$5007,$H4893))=$C$8,IF($H4893="","",INDEX([1]NKC!$E$10:$E$5007,$H4893)),IF($H4893="","",INDEX([1]NKC!$D$10:$D$5007,$H4893)))</f>
        <v/>
      </c>
      <c r="E4893" s="49" t="str">
        <f ca="1">IF(IF($H4893="","",INDEX([1]NKC!$E$10:$E$5007,$H4893))=$C$8,"",IF($H4893="","",INDEX([1]NKC!$F$10:$F$5007,$H4893)))</f>
        <v/>
      </c>
      <c r="F4893" s="55" t="str">
        <f ca="1">IF(IF($H4893="","",INDEX([1]NKC!$D$10:$D$5007,$H4893))=$C$8,"",IF($H4893="","",INDEX([1]NKC!$F$10:$F$5007,$H4893)))</f>
        <v/>
      </c>
      <c r="G4893" s="50">
        <f ca="1">IF(SUM(E4893:F4893)=0,0,$G$11+SUM(E$12:$E4893)-SUM(F$12:$F4893))</f>
        <v>0</v>
      </c>
      <c r="H4893" s="51" t="str">
        <f ca="1">IF(IF(TYPE(MATCH($C$8,OFFSET([1]NKC!$D$10,H4892,0):'[1]NKC'!$D$5007,0)+H4892)=16,"",MATCH($C$8,OFFSET([1]NKC!$D$10,H4892,0):'[1]NKC'!$D$5007,0)+H4892)&lt;IF(TYPE(MATCH($C$8,OFFSET([1]NKC!$E$10,H4892,0):'[1]NKC'!$E$5007,0)+H4892)=16,"",MATCH($C$8,OFFSET([1]NKC!$E$10,H4892,0):'[1]NKC'!$E$5007,0)+H4892),IF(TYPE(MATCH($C$8,OFFSET([1]NKC!$D$10,H4892,0):'[1]NKC'!$D$5007,0)+H4892)=16,"",MATCH($C$8,OFFSET([1]NKC!$D$10,H4892,0):'[1]NKC'!$D$5007,0)+H4892),IF(TYPE(MATCH($C$8,OFFSET([1]NKC!$E$10,H4892,0):'[1]NKC'!$E$5007,0)+H4892)=16,"",MATCH($C$8,OFFSET([1]NKC!$E$10,H4892,0):'[1]NKC'!$E$5007,0)+H4892))</f>
        <v/>
      </c>
    </row>
    <row r="4894" spans="1:8" s="52" customFormat="1" ht="14.25" hidden="1">
      <c r="A4894" s="45" t="str">
        <f ca="1">IF($H4894="","",INDEX([1]NKC!$A$10:$A$5007,$H4894))</f>
        <v/>
      </c>
      <c r="B4894" s="46" t="str">
        <f ca="1">IF($H4894="","",INDEX([1]NKC!$B$10:$B$5007,$H4894))</f>
        <v/>
      </c>
      <c r="C4894" s="47" t="str">
        <f ca="1">IF($H4894="","",INDEX([1]NKC!$C$10:$C$5007,$H4894))</f>
        <v/>
      </c>
      <c r="D4894" s="48" t="str">
        <f ca="1">IF(IF($H4894="","",INDEX([1]NKC!$D$10:$D$5007,$H4894))=$C$8,IF($H4894="","",INDEX([1]NKC!$E$10:$E$5007,$H4894)),IF($H4894="","",INDEX([1]NKC!$D$10:$D$5007,$H4894)))</f>
        <v/>
      </c>
      <c r="E4894" s="49" t="str">
        <f ca="1">IF(IF($H4894="","",INDEX([1]NKC!$E$10:$E$5007,$H4894))=$C$8,"",IF($H4894="","",INDEX([1]NKC!$F$10:$F$5007,$H4894)))</f>
        <v/>
      </c>
      <c r="F4894" s="55" t="str">
        <f ca="1">IF(IF($H4894="","",INDEX([1]NKC!$D$10:$D$5007,$H4894))=$C$8,"",IF($H4894="","",INDEX([1]NKC!$F$10:$F$5007,$H4894)))</f>
        <v/>
      </c>
      <c r="G4894" s="50">
        <f ca="1">IF(SUM(E4894:F4894)=0,0,$G$11+SUM(E$12:$E4894)-SUM(F$12:$F4894))</f>
        <v>0</v>
      </c>
      <c r="H4894" s="51" t="str">
        <f ca="1">IF(IF(TYPE(MATCH($C$8,OFFSET([1]NKC!$D$10,H4893,0):'[1]NKC'!$D$5007,0)+H4893)=16,"",MATCH($C$8,OFFSET([1]NKC!$D$10,H4893,0):'[1]NKC'!$D$5007,0)+H4893)&lt;IF(TYPE(MATCH($C$8,OFFSET([1]NKC!$E$10,H4893,0):'[1]NKC'!$E$5007,0)+H4893)=16,"",MATCH($C$8,OFFSET([1]NKC!$E$10,H4893,0):'[1]NKC'!$E$5007,0)+H4893),IF(TYPE(MATCH($C$8,OFFSET([1]NKC!$D$10,H4893,0):'[1]NKC'!$D$5007,0)+H4893)=16,"",MATCH($C$8,OFFSET([1]NKC!$D$10,H4893,0):'[1]NKC'!$D$5007,0)+H4893),IF(TYPE(MATCH($C$8,OFFSET([1]NKC!$E$10,H4893,0):'[1]NKC'!$E$5007,0)+H4893)=16,"",MATCH($C$8,OFFSET([1]NKC!$E$10,H4893,0):'[1]NKC'!$E$5007,0)+H4893))</f>
        <v/>
      </c>
    </row>
    <row r="4895" spans="1:8" s="52" customFormat="1" ht="14.25" hidden="1">
      <c r="A4895" s="45" t="str">
        <f ca="1">IF($H4895="","",INDEX([1]NKC!$A$10:$A$5007,$H4895))</f>
        <v/>
      </c>
      <c r="B4895" s="46" t="str">
        <f ca="1">IF($H4895="","",INDEX([1]NKC!$B$10:$B$5007,$H4895))</f>
        <v/>
      </c>
      <c r="C4895" s="47" t="str">
        <f ca="1">IF($H4895="","",INDEX([1]NKC!$C$10:$C$5007,$H4895))</f>
        <v/>
      </c>
      <c r="D4895" s="48" t="str">
        <f ca="1">IF(IF($H4895="","",INDEX([1]NKC!$D$10:$D$5007,$H4895))=$C$8,IF($H4895="","",INDEX([1]NKC!$E$10:$E$5007,$H4895)),IF($H4895="","",INDEX([1]NKC!$D$10:$D$5007,$H4895)))</f>
        <v/>
      </c>
      <c r="E4895" s="49" t="str">
        <f ca="1">IF(IF($H4895="","",INDEX([1]NKC!$E$10:$E$5007,$H4895))=$C$8,"",IF($H4895="","",INDEX([1]NKC!$F$10:$F$5007,$H4895)))</f>
        <v/>
      </c>
      <c r="F4895" s="55" t="str">
        <f ca="1">IF(IF($H4895="","",INDEX([1]NKC!$D$10:$D$5007,$H4895))=$C$8,"",IF($H4895="","",INDEX([1]NKC!$F$10:$F$5007,$H4895)))</f>
        <v/>
      </c>
      <c r="G4895" s="50">
        <f ca="1">IF(SUM(E4895:F4895)=0,0,$G$11+SUM(E$12:$E4895)-SUM(F$12:$F4895))</f>
        <v>0</v>
      </c>
      <c r="H4895" s="51" t="str">
        <f ca="1">IF(IF(TYPE(MATCH($C$8,OFFSET([1]NKC!$D$10,H4894,0):'[1]NKC'!$D$5007,0)+H4894)=16,"",MATCH($C$8,OFFSET([1]NKC!$D$10,H4894,0):'[1]NKC'!$D$5007,0)+H4894)&lt;IF(TYPE(MATCH($C$8,OFFSET([1]NKC!$E$10,H4894,0):'[1]NKC'!$E$5007,0)+H4894)=16,"",MATCH($C$8,OFFSET([1]NKC!$E$10,H4894,0):'[1]NKC'!$E$5007,0)+H4894),IF(TYPE(MATCH($C$8,OFFSET([1]NKC!$D$10,H4894,0):'[1]NKC'!$D$5007,0)+H4894)=16,"",MATCH($C$8,OFFSET([1]NKC!$D$10,H4894,0):'[1]NKC'!$D$5007,0)+H4894),IF(TYPE(MATCH($C$8,OFFSET([1]NKC!$E$10,H4894,0):'[1]NKC'!$E$5007,0)+H4894)=16,"",MATCH($C$8,OFFSET([1]NKC!$E$10,H4894,0):'[1]NKC'!$E$5007,0)+H4894))</f>
        <v/>
      </c>
    </row>
    <row r="4896" spans="1:8" s="52" customFormat="1" ht="14.25" hidden="1">
      <c r="A4896" s="45" t="str">
        <f ca="1">IF($H4896="","",INDEX([1]NKC!$A$10:$A$5007,$H4896))</f>
        <v/>
      </c>
      <c r="B4896" s="46" t="str">
        <f ca="1">IF($H4896="","",INDEX([1]NKC!$B$10:$B$5007,$H4896))</f>
        <v/>
      </c>
      <c r="C4896" s="47" t="str">
        <f ca="1">IF($H4896="","",INDEX([1]NKC!$C$10:$C$5007,$H4896))</f>
        <v/>
      </c>
      <c r="D4896" s="48" t="str">
        <f ca="1">IF(IF($H4896="","",INDEX([1]NKC!$D$10:$D$5007,$H4896))=$C$8,IF($H4896="","",INDEX([1]NKC!$E$10:$E$5007,$H4896)),IF($H4896="","",INDEX([1]NKC!$D$10:$D$5007,$H4896)))</f>
        <v/>
      </c>
      <c r="E4896" s="49" t="str">
        <f ca="1">IF(IF($H4896="","",INDEX([1]NKC!$E$10:$E$5007,$H4896))=$C$8,"",IF($H4896="","",INDEX([1]NKC!$F$10:$F$5007,$H4896)))</f>
        <v/>
      </c>
      <c r="F4896" s="55" t="str">
        <f ca="1">IF(IF($H4896="","",INDEX([1]NKC!$D$10:$D$5007,$H4896))=$C$8,"",IF($H4896="","",INDEX([1]NKC!$F$10:$F$5007,$H4896)))</f>
        <v/>
      </c>
      <c r="G4896" s="50">
        <f ca="1">IF(SUM(E4896:F4896)=0,0,$G$11+SUM(E$12:$E4896)-SUM(F$12:$F4896))</f>
        <v>0</v>
      </c>
      <c r="H4896" s="51" t="str">
        <f ca="1">IF(IF(TYPE(MATCH($C$8,OFFSET([1]NKC!$D$10,H4895,0):'[1]NKC'!$D$5007,0)+H4895)=16,"",MATCH($C$8,OFFSET([1]NKC!$D$10,H4895,0):'[1]NKC'!$D$5007,0)+H4895)&lt;IF(TYPE(MATCH($C$8,OFFSET([1]NKC!$E$10,H4895,0):'[1]NKC'!$E$5007,0)+H4895)=16,"",MATCH($C$8,OFFSET([1]NKC!$E$10,H4895,0):'[1]NKC'!$E$5007,0)+H4895),IF(TYPE(MATCH($C$8,OFFSET([1]NKC!$D$10,H4895,0):'[1]NKC'!$D$5007,0)+H4895)=16,"",MATCH($C$8,OFFSET([1]NKC!$D$10,H4895,0):'[1]NKC'!$D$5007,0)+H4895),IF(TYPE(MATCH($C$8,OFFSET([1]NKC!$E$10,H4895,0):'[1]NKC'!$E$5007,0)+H4895)=16,"",MATCH($C$8,OFFSET([1]NKC!$E$10,H4895,0):'[1]NKC'!$E$5007,0)+H4895))</f>
        <v/>
      </c>
    </row>
    <row r="4897" spans="1:8" s="52" customFormat="1" ht="14.25" hidden="1">
      <c r="A4897" s="45" t="str">
        <f ca="1">IF($H4897="","",INDEX([1]NKC!$A$10:$A$5007,$H4897))</f>
        <v/>
      </c>
      <c r="B4897" s="46" t="str">
        <f ca="1">IF($H4897="","",INDEX([1]NKC!$B$10:$B$5007,$H4897))</f>
        <v/>
      </c>
      <c r="C4897" s="47" t="str">
        <f ca="1">IF($H4897="","",INDEX([1]NKC!$C$10:$C$5007,$H4897))</f>
        <v/>
      </c>
      <c r="D4897" s="48" t="str">
        <f ca="1">IF(IF($H4897="","",INDEX([1]NKC!$D$10:$D$5007,$H4897))=$C$8,IF($H4897="","",INDEX([1]NKC!$E$10:$E$5007,$H4897)),IF($H4897="","",INDEX([1]NKC!$D$10:$D$5007,$H4897)))</f>
        <v/>
      </c>
      <c r="E4897" s="49" t="str">
        <f ca="1">IF(IF($H4897="","",INDEX([1]NKC!$E$10:$E$5007,$H4897))=$C$8,"",IF($H4897="","",INDEX([1]NKC!$F$10:$F$5007,$H4897)))</f>
        <v/>
      </c>
      <c r="F4897" s="55" t="str">
        <f ca="1">IF(IF($H4897="","",INDEX([1]NKC!$D$10:$D$5007,$H4897))=$C$8,"",IF($H4897="","",INDEX([1]NKC!$F$10:$F$5007,$H4897)))</f>
        <v/>
      </c>
      <c r="G4897" s="50">
        <f ca="1">IF(SUM(E4897:F4897)=0,0,$G$11+SUM(E$12:$E4897)-SUM(F$12:$F4897))</f>
        <v>0</v>
      </c>
      <c r="H4897" s="51" t="str">
        <f ca="1">IF(IF(TYPE(MATCH($C$8,OFFSET([1]NKC!$D$10,H4896,0):'[1]NKC'!$D$5007,0)+H4896)=16,"",MATCH($C$8,OFFSET([1]NKC!$D$10,H4896,0):'[1]NKC'!$D$5007,0)+H4896)&lt;IF(TYPE(MATCH($C$8,OFFSET([1]NKC!$E$10,H4896,0):'[1]NKC'!$E$5007,0)+H4896)=16,"",MATCH($C$8,OFFSET([1]NKC!$E$10,H4896,0):'[1]NKC'!$E$5007,0)+H4896),IF(TYPE(MATCH($C$8,OFFSET([1]NKC!$D$10,H4896,0):'[1]NKC'!$D$5007,0)+H4896)=16,"",MATCH($C$8,OFFSET([1]NKC!$D$10,H4896,0):'[1]NKC'!$D$5007,0)+H4896),IF(TYPE(MATCH($C$8,OFFSET([1]NKC!$E$10,H4896,0):'[1]NKC'!$E$5007,0)+H4896)=16,"",MATCH($C$8,OFFSET([1]NKC!$E$10,H4896,0):'[1]NKC'!$E$5007,0)+H4896))</f>
        <v/>
      </c>
    </row>
    <row r="4898" spans="1:8" s="52" customFormat="1" ht="14.25" hidden="1">
      <c r="A4898" s="45" t="str">
        <f ca="1">IF($H4898="","",INDEX([1]NKC!$A$10:$A$5007,$H4898))</f>
        <v/>
      </c>
      <c r="B4898" s="46" t="str">
        <f ca="1">IF($H4898="","",INDEX([1]NKC!$B$10:$B$5007,$H4898))</f>
        <v/>
      </c>
      <c r="C4898" s="47" t="str">
        <f ca="1">IF($H4898="","",INDEX([1]NKC!$C$10:$C$5007,$H4898))</f>
        <v/>
      </c>
      <c r="D4898" s="48" t="str">
        <f ca="1">IF(IF($H4898="","",INDEX([1]NKC!$D$10:$D$5007,$H4898))=$C$8,IF($H4898="","",INDEX([1]NKC!$E$10:$E$5007,$H4898)),IF($H4898="","",INDEX([1]NKC!$D$10:$D$5007,$H4898)))</f>
        <v/>
      </c>
      <c r="E4898" s="49" t="str">
        <f ca="1">IF(IF($H4898="","",INDEX([1]NKC!$E$10:$E$5007,$H4898))=$C$8,"",IF($H4898="","",INDEX([1]NKC!$F$10:$F$5007,$H4898)))</f>
        <v/>
      </c>
      <c r="F4898" s="55" t="str">
        <f ca="1">IF(IF($H4898="","",INDEX([1]NKC!$D$10:$D$5007,$H4898))=$C$8,"",IF($H4898="","",INDEX([1]NKC!$F$10:$F$5007,$H4898)))</f>
        <v/>
      </c>
      <c r="G4898" s="50">
        <f ca="1">IF(SUM(E4898:F4898)=0,0,$G$11+SUM(E$12:$E4898)-SUM(F$12:$F4898))</f>
        <v>0</v>
      </c>
      <c r="H4898" s="51" t="str">
        <f ca="1">IF(IF(TYPE(MATCH($C$8,OFFSET([1]NKC!$D$10,H4897,0):'[1]NKC'!$D$5007,0)+H4897)=16,"",MATCH($C$8,OFFSET([1]NKC!$D$10,H4897,0):'[1]NKC'!$D$5007,0)+H4897)&lt;IF(TYPE(MATCH($C$8,OFFSET([1]NKC!$E$10,H4897,0):'[1]NKC'!$E$5007,0)+H4897)=16,"",MATCH($C$8,OFFSET([1]NKC!$E$10,H4897,0):'[1]NKC'!$E$5007,0)+H4897),IF(TYPE(MATCH($C$8,OFFSET([1]NKC!$D$10,H4897,0):'[1]NKC'!$D$5007,0)+H4897)=16,"",MATCH($C$8,OFFSET([1]NKC!$D$10,H4897,0):'[1]NKC'!$D$5007,0)+H4897),IF(TYPE(MATCH($C$8,OFFSET([1]NKC!$E$10,H4897,0):'[1]NKC'!$E$5007,0)+H4897)=16,"",MATCH($C$8,OFFSET([1]NKC!$E$10,H4897,0):'[1]NKC'!$E$5007,0)+H4897))</f>
        <v/>
      </c>
    </row>
    <row r="4899" spans="1:8" s="52" customFormat="1" ht="14.25" hidden="1">
      <c r="A4899" s="45" t="str">
        <f ca="1">IF($H4899="","",INDEX([1]NKC!$A$10:$A$5007,$H4899))</f>
        <v/>
      </c>
      <c r="B4899" s="46" t="str">
        <f ca="1">IF($H4899="","",INDEX([1]NKC!$B$10:$B$5007,$H4899))</f>
        <v/>
      </c>
      <c r="C4899" s="47" t="str">
        <f ca="1">IF($H4899="","",INDEX([1]NKC!$C$10:$C$5007,$H4899))</f>
        <v/>
      </c>
      <c r="D4899" s="48" t="str">
        <f ca="1">IF(IF($H4899="","",INDEX([1]NKC!$D$10:$D$5007,$H4899))=$C$8,IF($H4899="","",INDEX([1]NKC!$E$10:$E$5007,$H4899)),IF($H4899="","",INDEX([1]NKC!$D$10:$D$5007,$H4899)))</f>
        <v/>
      </c>
      <c r="E4899" s="49" t="str">
        <f ca="1">IF(IF($H4899="","",INDEX([1]NKC!$E$10:$E$5007,$H4899))=$C$8,"",IF($H4899="","",INDEX([1]NKC!$F$10:$F$5007,$H4899)))</f>
        <v/>
      </c>
      <c r="F4899" s="55" t="str">
        <f ca="1">IF(IF($H4899="","",INDEX([1]NKC!$D$10:$D$5007,$H4899))=$C$8,"",IF($H4899="","",INDEX([1]NKC!$F$10:$F$5007,$H4899)))</f>
        <v/>
      </c>
      <c r="G4899" s="50">
        <f ca="1">IF(SUM(E4899:F4899)=0,0,$G$11+SUM(E$12:$E4899)-SUM(F$12:$F4899))</f>
        <v>0</v>
      </c>
      <c r="H4899" s="51" t="str">
        <f ca="1">IF(IF(TYPE(MATCH($C$8,OFFSET([1]NKC!$D$10,H4898,0):'[1]NKC'!$D$5007,0)+H4898)=16,"",MATCH($C$8,OFFSET([1]NKC!$D$10,H4898,0):'[1]NKC'!$D$5007,0)+H4898)&lt;IF(TYPE(MATCH($C$8,OFFSET([1]NKC!$E$10,H4898,0):'[1]NKC'!$E$5007,0)+H4898)=16,"",MATCH($C$8,OFFSET([1]NKC!$E$10,H4898,0):'[1]NKC'!$E$5007,0)+H4898),IF(TYPE(MATCH($C$8,OFFSET([1]NKC!$D$10,H4898,0):'[1]NKC'!$D$5007,0)+H4898)=16,"",MATCH($C$8,OFFSET([1]NKC!$D$10,H4898,0):'[1]NKC'!$D$5007,0)+H4898),IF(TYPE(MATCH($C$8,OFFSET([1]NKC!$E$10,H4898,0):'[1]NKC'!$E$5007,0)+H4898)=16,"",MATCH($C$8,OFFSET([1]NKC!$E$10,H4898,0):'[1]NKC'!$E$5007,0)+H4898))</f>
        <v/>
      </c>
    </row>
    <row r="4900" spans="1:8" s="52" customFormat="1" ht="14.25" hidden="1">
      <c r="A4900" s="45" t="str">
        <f ca="1">IF($H4900="","",INDEX([1]NKC!$A$10:$A$5007,$H4900))</f>
        <v/>
      </c>
      <c r="B4900" s="46" t="str">
        <f ca="1">IF($H4900="","",INDEX([1]NKC!$B$10:$B$5007,$H4900))</f>
        <v/>
      </c>
      <c r="C4900" s="47" t="str">
        <f ca="1">IF($H4900="","",INDEX([1]NKC!$C$10:$C$5007,$H4900))</f>
        <v/>
      </c>
      <c r="D4900" s="48" t="str">
        <f ca="1">IF(IF($H4900="","",INDEX([1]NKC!$D$10:$D$5007,$H4900))=$C$8,IF($H4900="","",INDEX([1]NKC!$E$10:$E$5007,$H4900)),IF($H4900="","",INDEX([1]NKC!$D$10:$D$5007,$H4900)))</f>
        <v/>
      </c>
      <c r="E4900" s="49" t="str">
        <f ca="1">IF(IF($H4900="","",INDEX([1]NKC!$E$10:$E$5007,$H4900))=$C$8,"",IF($H4900="","",INDEX([1]NKC!$F$10:$F$5007,$H4900)))</f>
        <v/>
      </c>
      <c r="F4900" s="55" t="str">
        <f ca="1">IF(IF($H4900="","",INDEX([1]NKC!$D$10:$D$5007,$H4900))=$C$8,"",IF($H4900="","",INDEX([1]NKC!$F$10:$F$5007,$H4900)))</f>
        <v/>
      </c>
      <c r="G4900" s="50">
        <f ca="1">IF(SUM(E4900:F4900)=0,0,$G$11+SUM(E$12:$E4900)-SUM(F$12:$F4900))</f>
        <v>0</v>
      </c>
      <c r="H4900" s="51" t="str">
        <f ca="1">IF(IF(TYPE(MATCH($C$8,OFFSET([1]NKC!$D$10,H4899,0):'[1]NKC'!$D$5007,0)+H4899)=16,"",MATCH($C$8,OFFSET([1]NKC!$D$10,H4899,0):'[1]NKC'!$D$5007,0)+H4899)&lt;IF(TYPE(MATCH($C$8,OFFSET([1]NKC!$E$10,H4899,0):'[1]NKC'!$E$5007,0)+H4899)=16,"",MATCH($C$8,OFFSET([1]NKC!$E$10,H4899,0):'[1]NKC'!$E$5007,0)+H4899),IF(TYPE(MATCH($C$8,OFFSET([1]NKC!$D$10,H4899,0):'[1]NKC'!$D$5007,0)+H4899)=16,"",MATCH($C$8,OFFSET([1]NKC!$D$10,H4899,0):'[1]NKC'!$D$5007,0)+H4899),IF(TYPE(MATCH($C$8,OFFSET([1]NKC!$E$10,H4899,0):'[1]NKC'!$E$5007,0)+H4899)=16,"",MATCH($C$8,OFFSET([1]NKC!$E$10,H4899,0):'[1]NKC'!$E$5007,0)+H4899))</f>
        <v/>
      </c>
    </row>
    <row r="4901" spans="1:8" s="52" customFormat="1" ht="14.25" hidden="1">
      <c r="A4901" s="45" t="str">
        <f ca="1">IF($H4901="","",INDEX([1]NKC!$A$10:$A$5007,$H4901))</f>
        <v/>
      </c>
      <c r="B4901" s="46" t="str">
        <f ca="1">IF($H4901="","",INDEX([1]NKC!$B$10:$B$5007,$H4901))</f>
        <v/>
      </c>
      <c r="C4901" s="47" t="str">
        <f ca="1">IF($H4901="","",INDEX([1]NKC!$C$10:$C$5007,$H4901))</f>
        <v/>
      </c>
      <c r="D4901" s="48" t="str">
        <f ca="1">IF(IF($H4901="","",INDEX([1]NKC!$D$10:$D$5007,$H4901))=$C$8,IF($H4901="","",INDEX([1]NKC!$E$10:$E$5007,$H4901)),IF($H4901="","",INDEX([1]NKC!$D$10:$D$5007,$H4901)))</f>
        <v/>
      </c>
      <c r="E4901" s="49" t="str">
        <f ca="1">IF(IF($H4901="","",INDEX([1]NKC!$E$10:$E$5007,$H4901))=$C$8,"",IF($H4901="","",INDEX([1]NKC!$F$10:$F$5007,$H4901)))</f>
        <v/>
      </c>
      <c r="F4901" s="55" t="str">
        <f ca="1">IF(IF($H4901="","",INDEX([1]NKC!$D$10:$D$5007,$H4901))=$C$8,"",IF($H4901="","",INDEX([1]NKC!$F$10:$F$5007,$H4901)))</f>
        <v/>
      </c>
      <c r="G4901" s="50">
        <f ca="1">IF(SUM(E4901:F4901)=0,0,$G$11+SUM(E$12:$E4901)-SUM(F$12:$F4901))</f>
        <v>0</v>
      </c>
      <c r="H4901" s="51" t="str">
        <f ca="1">IF(IF(TYPE(MATCH($C$8,OFFSET([1]NKC!$D$10,H4900,0):'[1]NKC'!$D$5007,0)+H4900)=16,"",MATCH($C$8,OFFSET([1]NKC!$D$10,H4900,0):'[1]NKC'!$D$5007,0)+H4900)&lt;IF(TYPE(MATCH($C$8,OFFSET([1]NKC!$E$10,H4900,0):'[1]NKC'!$E$5007,0)+H4900)=16,"",MATCH($C$8,OFFSET([1]NKC!$E$10,H4900,0):'[1]NKC'!$E$5007,0)+H4900),IF(TYPE(MATCH($C$8,OFFSET([1]NKC!$D$10,H4900,0):'[1]NKC'!$D$5007,0)+H4900)=16,"",MATCH($C$8,OFFSET([1]NKC!$D$10,H4900,0):'[1]NKC'!$D$5007,0)+H4900),IF(TYPE(MATCH($C$8,OFFSET([1]NKC!$E$10,H4900,0):'[1]NKC'!$E$5007,0)+H4900)=16,"",MATCH($C$8,OFFSET([1]NKC!$E$10,H4900,0):'[1]NKC'!$E$5007,0)+H4900))</f>
        <v/>
      </c>
    </row>
    <row r="4902" spans="1:8" s="52" customFormat="1" ht="14.25" hidden="1">
      <c r="A4902" s="45" t="str">
        <f ca="1">IF($H4902="","",INDEX([1]NKC!$A$10:$A$5007,$H4902))</f>
        <v/>
      </c>
      <c r="B4902" s="46" t="str">
        <f ca="1">IF($H4902="","",INDEX([1]NKC!$B$10:$B$5007,$H4902))</f>
        <v/>
      </c>
      <c r="C4902" s="47" t="str">
        <f ca="1">IF($H4902="","",INDEX([1]NKC!$C$10:$C$5007,$H4902))</f>
        <v/>
      </c>
      <c r="D4902" s="48" t="str">
        <f ca="1">IF(IF($H4902="","",INDEX([1]NKC!$D$10:$D$5007,$H4902))=$C$8,IF($H4902="","",INDEX([1]NKC!$E$10:$E$5007,$H4902)),IF($H4902="","",INDEX([1]NKC!$D$10:$D$5007,$H4902)))</f>
        <v/>
      </c>
      <c r="E4902" s="49" t="str">
        <f ca="1">IF(IF($H4902="","",INDEX([1]NKC!$E$10:$E$5007,$H4902))=$C$8,"",IF($H4902="","",INDEX([1]NKC!$F$10:$F$5007,$H4902)))</f>
        <v/>
      </c>
      <c r="F4902" s="55" t="str">
        <f ca="1">IF(IF($H4902="","",INDEX([1]NKC!$D$10:$D$5007,$H4902))=$C$8,"",IF($H4902="","",INDEX([1]NKC!$F$10:$F$5007,$H4902)))</f>
        <v/>
      </c>
      <c r="G4902" s="50">
        <f ca="1">IF(SUM(E4902:F4902)=0,0,$G$11+SUM(E$12:$E4902)-SUM(F$12:$F4902))</f>
        <v>0</v>
      </c>
      <c r="H4902" s="51" t="str">
        <f ca="1">IF(IF(TYPE(MATCH($C$8,OFFSET([1]NKC!$D$10,H4901,0):'[1]NKC'!$D$5007,0)+H4901)=16,"",MATCH($C$8,OFFSET([1]NKC!$D$10,H4901,0):'[1]NKC'!$D$5007,0)+H4901)&lt;IF(TYPE(MATCH($C$8,OFFSET([1]NKC!$E$10,H4901,0):'[1]NKC'!$E$5007,0)+H4901)=16,"",MATCH($C$8,OFFSET([1]NKC!$E$10,H4901,0):'[1]NKC'!$E$5007,0)+H4901),IF(TYPE(MATCH($C$8,OFFSET([1]NKC!$D$10,H4901,0):'[1]NKC'!$D$5007,0)+H4901)=16,"",MATCH($C$8,OFFSET([1]NKC!$D$10,H4901,0):'[1]NKC'!$D$5007,0)+H4901),IF(TYPE(MATCH($C$8,OFFSET([1]NKC!$E$10,H4901,0):'[1]NKC'!$E$5007,0)+H4901)=16,"",MATCH($C$8,OFFSET([1]NKC!$E$10,H4901,0):'[1]NKC'!$E$5007,0)+H4901))</f>
        <v/>
      </c>
    </row>
    <row r="4903" spans="1:8" s="52" customFormat="1" ht="14.25" hidden="1">
      <c r="A4903" s="45" t="str">
        <f ca="1">IF($H4903="","",INDEX([1]NKC!$A$10:$A$5007,$H4903))</f>
        <v/>
      </c>
      <c r="B4903" s="46" t="str">
        <f ca="1">IF($H4903="","",INDEX([1]NKC!$B$10:$B$5007,$H4903))</f>
        <v/>
      </c>
      <c r="C4903" s="47" t="str">
        <f ca="1">IF($H4903="","",INDEX([1]NKC!$C$10:$C$5007,$H4903))</f>
        <v/>
      </c>
      <c r="D4903" s="48" t="str">
        <f ca="1">IF(IF($H4903="","",INDEX([1]NKC!$D$10:$D$5007,$H4903))=$C$8,IF($H4903="","",INDEX([1]NKC!$E$10:$E$5007,$H4903)),IF($H4903="","",INDEX([1]NKC!$D$10:$D$5007,$H4903)))</f>
        <v/>
      </c>
      <c r="E4903" s="49" t="str">
        <f ca="1">IF(IF($H4903="","",INDEX([1]NKC!$E$10:$E$5007,$H4903))=$C$8,"",IF($H4903="","",INDEX([1]NKC!$F$10:$F$5007,$H4903)))</f>
        <v/>
      </c>
      <c r="F4903" s="55" t="str">
        <f ca="1">IF(IF($H4903="","",INDEX([1]NKC!$D$10:$D$5007,$H4903))=$C$8,"",IF($H4903="","",INDEX([1]NKC!$F$10:$F$5007,$H4903)))</f>
        <v/>
      </c>
      <c r="G4903" s="50">
        <f ca="1">IF(SUM(E4903:F4903)=0,0,$G$11+SUM(E$12:$E4903)-SUM(F$12:$F4903))</f>
        <v>0</v>
      </c>
      <c r="H4903" s="51" t="str">
        <f ca="1">IF(IF(TYPE(MATCH($C$8,OFFSET([1]NKC!$D$10,H4902,0):'[1]NKC'!$D$5007,0)+H4902)=16,"",MATCH($C$8,OFFSET([1]NKC!$D$10,H4902,0):'[1]NKC'!$D$5007,0)+H4902)&lt;IF(TYPE(MATCH($C$8,OFFSET([1]NKC!$E$10,H4902,0):'[1]NKC'!$E$5007,0)+H4902)=16,"",MATCH($C$8,OFFSET([1]NKC!$E$10,H4902,0):'[1]NKC'!$E$5007,0)+H4902),IF(TYPE(MATCH($C$8,OFFSET([1]NKC!$D$10,H4902,0):'[1]NKC'!$D$5007,0)+H4902)=16,"",MATCH($C$8,OFFSET([1]NKC!$D$10,H4902,0):'[1]NKC'!$D$5007,0)+H4902),IF(TYPE(MATCH($C$8,OFFSET([1]NKC!$E$10,H4902,0):'[1]NKC'!$E$5007,0)+H4902)=16,"",MATCH($C$8,OFFSET([1]NKC!$E$10,H4902,0):'[1]NKC'!$E$5007,0)+H4902))</f>
        <v/>
      </c>
    </row>
    <row r="4904" spans="1:8" s="52" customFormat="1" ht="14.25" hidden="1">
      <c r="A4904" s="45" t="str">
        <f ca="1">IF($H4904="","",INDEX([1]NKC!$A$10:$A$5007,$H4904))</f>
        <v/>
      </c>
      <c r="B4904" s="46" t="str">
        <f ca="1">IF($H4904="","",INDEX([1]NKC!$B$10:$B$5007,$H4904))</f>
        <v/>
      </c>
      <c r="C4904" s="47" t="str">
        <f ca="1">IF($H4904="","",INDEX([1]NKC!$C$10:$C$5007,$H4904))</f>
        <v/>
      </c>
      <c r="D4904" s="48" t="str">
        <f ca="1">IF(IF($H4904="","",INDEX([1]NKC!$D$10:$D$5007,$H4904))=$C$8,IF($H4904="","",INDEX([1]NKC!$E$10:$E$5007,$H4904)),IF($H4904="","",INDEX([1]NKC!$D$10:$D$5007,$H4904)))</f>
        <v/>
      </c>
      <c r="E4904" s="49" t="str">
        <f ca="1">IF(IF($H4904="","",INDEX([1]NKC!$E$10:$E$5007,$H4904))=$C$8,"",IF($H4904="","",INDEX([1]NKC!$F$10:$F$5007,$H4904)))</f>
        <v/>
      </c>
      <c r="F4904" s="55" t="str">
        <f ca="1">IF(IF($H4904="","",INDEX([1]NKC!$D$10:$D$5007,$H4904))=$C$8,"",IF($H4904="","",INDEX([1]NKC!$F$10:$F$5007,$H4904)))</f>
        <v/>
      </c>
      <c r="G4904" s="50">
        <f ca="1">IF(SUM(E4904:F4904)=0,0,$G$11+SUM(E$12:$E4904)-SUM(F$12:$F4904))</f>
        <v>0</v>
      </c>
      <c r="H4904" s="51" t="str">
        <f ca="1">IF(IF(TYPE(MATCH($C$8,OFFSET([1]NKC!$D$10,H4903,0):'[1]NKC'!$D$5007,0)+H4903)=16,"",MATCH($C$8,OFFSET([1]NKC!$D$10,H4903,0):'[1]NKC'!$D$5007,0)+H4903)&lt;IF(TYPE(MATCH($C$8,OFFSET([1]NKC!$E$10,H4903,0):'[1]NKC'!$E$5007,0)+H4903)=16,"",MATCH($C$8,OFFSET([1]NKC!$E$10,H4903,0):'[1]NKC'!$E$5007,0)+H4903),IF(TYPE(MATCH($C$8,OFFSET([1]NKC!$D$10,H4903,0):'[1]NKC'!$D$5007,0)+H4903)=16,"",MATCH($C$8,OFFSET([1]NKC!$D$10,H4903,0):'[1]NKC'!$D$5007,0)+H4903),IF(TYPE(MATCH($C$8,OFFSET([1]NKC!$E$10,H4903,0):'[1]NKC'!$E$5007,0)+H4903)=16,"",MATCH($C$8,OFFSET([1]NKC!$E$10,H4903,0):'[1]NKC'!$E$5007,0)+H4903))</f>
        <v/>
      </c>
    </row>
    <row r="4905" spans="1:8" s="52" customFormat="1" ht="14.25" hidden="1">
      <c r="A4905" s="45" t="str">
        <f ca="1">IF($H4905="","",INDEX([1]NKC!$A$10:$A$5007,$H4905))</f>
        <v/>
      </c>
      <c r="B4905" s="46" t="str">
        <f ca="1">IF($H4905="","",INDEX([1]NKC!$B$10:$B$5007,$H4905))</f>
        <v/>
      </c>
      <c r="C4905" s="47" t="str">
        <f ca="1">IF($H4905="","",INDEX([1]NKC!$C$10:$C$5007,$H4905))</f>
        <v/>
      </c>
      <c r="D4905" s="48" t="str">
        <f ca="1">IF(IF($H4905="","",INDEX([1]NKC!$D$10:$D$5007,$H4905))=$C$8,IF($H4905="","",INDEX([1]NKC!$E$10:$E$5007,$H4905)),IF($H4905="","",INDEX([1]NKC!$D$10:$D$5007,$H4905)))</f>
        <v/>
      </c>
      <c r="E4905" s="49" t="str">
        <f ca="1">IF(IF($H4905="","",INDEX([1]NKC!$E$10:$E$5007,$H4905))=$C$8,"",IF($H4905="","",INDEX([1]NKC!$F$10:$F$5007,$H4905)))</f>
        <v/>
      </c>
      <c r="F4905" s="55" t="str">
        <f ca="1">IF(IF($H4905="","",INDEX([1]NKC!$D$10:$D$5007,$H4905))=$C$8,"",IF($H4905="","",INDEX([1]NKC!$F$10:$F$5007,$H4905)))</f>
        <v/>
      </c>
      <c r="G4905" s="50">
        <f ca="1">IF(SUM(E4905:F4905)=0,0,$G$11+SUM(E$12:$E4905)-SUM(F$12:$F4905))</f>
        <v>0</v>
      </c>
      <c r="H4905" s="51" t="str">
        <f ca="1">IF(IF(TYPE(MATCH($C$8,OFFSET([1]NKC!$D$10,H4904,0):'[1]NKC'!$D$5007,0)+H4904)=16,"",MATCH($C$8,OFFSET([1]NKC!$D$10,H4904,0):'[1]NKC'!$D$5007,0)+H4904)&lt;IF(TYPE(MATCH($C$8,OFFSET([1]NKC!$E$10,H4904,0):'[1]NKC'!$E$5007,0)+H4904)=16,"",MATCH($C$8,OFFSET([1]NKC!$E$10,H4904,0):'[1]NKC'!$E$5007,0)+H4904),IF(TYPE(MATCH($C$8,OFFSET([1]NKC!$D$10,H4904,0):'[1]NKC'!$D$5007,0)+H4904)=16,"",MATCH($C$8,OFFSET([1]NKC!$D$10,H4904,0):'[1]NKC'!$D$5007,0)+H4904),IF(TYPE(MATCH($C$8,OFFSET([1]NKC!$E$10,H4904,0):'[1]NKC'!$E$5007,0)+H4904)=16,"",MATCH($C$8,OFFSET([1]NKC!$E$10,H4904,0):'[1]NKC'!$E$5007,0)+H4904))</f>
        <v/>
      </c>
    </row>
    <row r="4906" spans="1:8" s="52" customFormat="1" ht="14.25" hidden="1">
      <c r="A4906" s="45" t="str">
        <f ca="1">IF($H4906="","",INDEX([1]NKC!$A$10:$A$5007,$H4906))</f>
        <v/>
      </c>
      <c r="B4906" s="46" t="str">
        <f ca="1">IF($H4906="","",INDEX([1]NKC!$B$10:$B$5007,$H4906))</f>
        <v/>
      </c>
      <c r="C4906" s="47" t="str">
        <f ca="1">IF($H4906="","",INDEX([1]NKC!$C$10:$C$5007,$H4906))</f>
        <v/>
      </c>
      <c r="D4906" s="48" t="str">
        <f ca="1">IF(IF($H4906="","",INDEX([1]NKC!$D$10:$D$5007,$H4906))=$C$8,IF($H4906="","",INDEX([1]NKC!$E$10:$E$5007,$H4906)),IF($H4906="","",INDEX([1]NKC!$D$10:$D$5007,$H4906)))</f>
        <v/>
      </c>
      <c r="E4906" s="49" t="str">
        <f ca="1">IF(IF($H4906="","",INDEX([1]NKC!$E$10:$E$5007,$H4906))=$C$8,"",IF($H4906="","",INDEX([1]NKC!$F$10:$F$5007,$H4906)))</f>
        <v/>
      </c>
      <c r="F4906" s="55" t="str">
        <f ca="1">IF(IF($H4906="","",INDEX([1]NKC!$D$10:$D$5007,$H4906))=$C$8,"",IF($H4906="","",INDEX([1]NKC!$F$10:$F$5007,$H4906)))</f>
        <v/>
      </c>
      <c r="G4906" s="50">
        <f ca="1">IF(SUM(E4906:F4906)=0,0,$G$11+SUM(E$12:$E4906)-SUM(F$12:$F4906))</f>
        <v>0</v>
      </c>
      <c r="H4906" s="51" t="str">
        <f ca="1">IF(IF(TYPE(MATCH($C$8,OFFSET([1]NKC!$D$10,H4905,0):'[1]NKC'!$D$5007,0)+H4905)=16,"",MATCH($C$8,OFFSET([1]NKC!$D$10,H4905,0):'[1]NKC'!$D$5007,0)+H4905)&lt;IF(TYPE(MATCH($C$8,OFFSET([1]NKC!$E$10,H4905,0):'[1]NKC'!$E$5007,0)+H4905)=16,"",MATCH($C$8,OFFSET([1]NKC!$E$10,H4905,0):'[1]NKC'!$E$5007,0)+H4905),IF(TYPE(MATCH($C$8,OFFSET([1]NKC!$D$10,H4905,0):'[1]NKC'!$D$5007,0)+H4905)=16,"",MATCH($C$8,OFFSET([1]NKC!$D$10,H4905,0):'[1]NKC'!$D$5007,0)+H4905),IF(TYPE(MATCH($C$8,OFFSET([1]NKC!$E$10,H4905,0):'[1]NKC'!$E$5007,0)+H4905)=16,"",MATCH($C$8,OFFSET([1]NKC!$E$10,H4905,0):'[1]NKC'!$E$5007,0)+H4905))</f>
        <v/>
      </c>
    </row>
    <row r="4907" spans="1:8" s="52" customFormat="1" ht="14.25" hidden="1">
      <c r="A4907" s="45" t="str">
        <f ca="1">IF($H4907="","",INDEX([1]NKC!$A$10:$A$5007,$H4907))</f>
        <v/>
      </c>
      <c r="B4907" s="46" t="str">
        <f ca="1">IF($H4907="","",INDEX([1]NKC!$B$10:$B$5007,$H4907))</f>
        <v/>
      </c>
      <c r="C4907" s="47" t="str">
        <f ca="1">IF($H4907="","",INDEX([1]NKC!$C$10:$C$5007,$H4907))</f>
        <v/>
      </c>
      <c r="D4907" s="48" t="str">
        <f ca="1">IF(IF($H4907="","",INDEX([1]NKC!$D$10:$D$5007,$H4907))=$C$8,IF($H4907="","",INDEX([1]NKC!$E$10:$E$5007,$H4907)),IF($H4907="","",INDEX([1]NKC!$D$10:$D$5007,$H4907)))</f>
        <v/>
      </c>
      <c r="E4907" s="49" t="str">
        <f ca="1">IF(IF($H4907="","",INDEX([1]NKC!$E$10:$E$5007,$H4907))=$C$8,"",IF($H4907="","",INDEX([1]NKC!$F$10:$F$5007,$H4907)))</f>
        <v/>
      </c>
      <c r="F4907" s="55" t="str">
        <f ca="1">IF(IF($H4907="","",INDEX([1]NKC!$D$10:$D$5007,$H4907))=$C$8,"",IF($H4907="","",INDEX([1]NKC!$F$10:$F$5007,$H4907)))</f>
        <v/>
      </c>
      <c r="G4907" s="50">
        <f ca="1">IF(SUM(E4907:F4907)=0,0,$G$11+SUM(E$12:$E4907)-SUM(F$12:$F4907))</f>
        <v>0</v>
      </c>
      <c r="H4907" s="51" t="str">
        <f ca="1">IF(IF(TYPE(MATCH($C$8,OFFSET([1]NKC!$D$10,H4906,0):'[1]NKC'!$D$5007,0)+H4906)=16,"",MATCH($C$8,OFFSET([1]NKC!$D$10,H4906,0):'[1]NKC'!$D$5007,0)+H4906)&lt;IF(TYPE(MATCH($C$8,OFFSET([1]NKC!$E$10,H4906,0):'[1]NKC'!$E$5007,0)+H4906)=16,"",MATCH($C$8,OFFSET([1]NKC!$E$10,H4906,0):'[1]NKC'!$E$5007,0)+H4906),IF(TYPE(MATCH($C$8,OFFSET([1]NKC!$D$10,H4906,0):'[1]NKC'!$D$5007,0)+H4906)=16,"",MATCH($C$8,OFFSET([1]NKC!$D$10,H4906,0):'[1]NKC'!$D$5007,0)+H4906),IF(TYPE(MATCH($C$8,OFFSET([1]NKC!$E$10,H4906,0):'[1]NKC'!$E$5007,0)+H4906)=16,"",MATCH($C$8,OFFSET([1]NKC!$E$10,H4906,0):'[1]NKC'!$E$5007,0)+H4906))</f>
        <v/>
      </c>
    </row>
    <row r="4908" spans="1:8" s="52" customFormat="1" ht="14.25" hidden="1">
      <c r="A4908" s="45" t="str">
        <f ca="1">IF($H4908="","",INDEX([1]NKC!$A$10:$A$5007,$H4908))</f>
        <v/>
      </c>
      <c r="B4908" s="46" t="str">
        <f ca="1">IF($H4908="","",INDEX([1]NKC!$B$10:$B$5007,$H4908))</f>
        <v/>
      </c>
      <c r="C4908" s="47" t="str">
        <f ca="1">IF($H4908="","",INDEX([1]NKC!$C$10:$C$5007,$H4908))</f>
        <v/>
      </c>
      <c r="D4908" s="48" t="str">
        <f ca="1">IF(IF($H4908="","",INDEX([1]NKC!$D$10:$D$5007,$H4908))=$C$8,IF($H4908="","",INDEX([1]NKC!$E$10:$E$5007,$H4908)),IF($H4908="","",INDEX([1]NKC!$D$10:$D$5007,$H4908)))</f>
        <v/>
      </c>
      <c r="E4908" s="49" t="str">
        <f ca="1">IF(IF($H4908="","",INDEX([1]NKC!$E$10:$E$5007,$H4908))=$C$8,"",IF($H4908="","",INDEX([1]NKC!$F$10:$F$5007,$H4908)))</f>
        <v/>
      </c>
      <c r="F4908" s="55" t="str">
        <f ca="1">IF(IF($H4908="","",INDEX([1]NKC!$D$10:$D$5007,$H4908))=$C$8,"",IF($H4908="","",INDEX([1]NKC!$F$10:$F$5007,$H4908)))</f>
        <v/>
      </c>
      <c r="G4908" s="50">
        <f ca="1">IF(SUM(E4908:F4908)=0,0,$G$11+SUM(E$12:$E4908)-SUM(F$12:$F4908))</f>
        <v>0</v>
      </c>
      <c r="H4908" s="51" t="str">
        <f ca="1">IF(IF(TYPE(MATCH($C$8,OFFSET([1]NKC!$D$10,H4907,0):'[1]NKC'!$D$5007,0)+H4907)=16,"",MATCH($C$8,OFFSET([1]NKC!$D$10,H4907,0):'[1]NKC'!$D$5007,0)+H4907)&lt;IF(TYPE(MATCH($C$8,OFFSET([1]NKC!$E$10,H4907,0):'[1]NKC'!$E$5007,0)+H4907)=16,"",MATCH($C$8,OFFSET([1]NKC!$E$10,H4907,0):'[1]NKC'!$E$5007,0)+H4907),IF(TYPE(MATCH($C$8,OFFSET([1]NKC!$D$10,H4907,0):'[1]NKC'!$D$5007,0)+H4907)=16,"",MATCH($C$8,OFFSET([1]NKC!$D$10,H4907,0):'[1]NKC'!$D$5007,0)+H4907),IF(TYPE(MATCH($C$8,OFFSET([1]NKC!$E$10,H4907,0):'[1]NKC'!$E$5007,0)+H4907)=16,"",MATCH($C$8,OFFSET([1]NKC!$E$10,H4907,0):'[1]NKC'!$E$5007,0)+H4907))</f>
        <v/>
      </c>
    </row>
    <row r="4909" spans="1:8" s="52" customFormat="1" ht="14.25" hidden="1">
      <c r="A4909" s="45" t="str">
        <f ca="1">IF($H4909="","",INDEX([1]NKC!$A$10:$A$5007,$H4909))</f>
        <v/>
      </c>
      <c r="B4909" s="46" t="str">
        <f ca="1">IF($H4909="","",INDEX([1]NKC!$B$10:$B$5007,$H4909))</f>
        <v/>
      </c>
      <c r="C4909" s="47" t="str">
        <f ca="1">IF($H4909="","",INDEX([1]NKC!$C$10:$C$5007,$H4909))</f>
        <v/>
      </c>
      <c r="D4909" s="48" t="str">
        <f ca="1">IF(IF($H4909="","",INDEX([1]NKC!$D$10:$D$5007,$H4909))=$C$8,IF($H4909="","",INDEX([1]NKC!$E$10:$E$5007,$H4909)),IF($H4909="","",INDEX([1]NKC!$D$10:$D$5007,$H4909)))</f>
        <v/>
      </c>
      <c r="E4909" s="49" t="str">
        <f ca="1">IF(IF($H4909="","",INDEX([1]NKC!$E$10:$E$5007,$H4909))=$C$8,"",IF($H4909="","",INDEX([1]NKC!$F$10:$F$5007,$H4909)))</f>
        <v/>
      </c>
      <c r="F4909" s="55" t="str">
        <f ca="1">IF(IF($H4909="","",INDEX([1]NKC!$D$10:$D$5007,$H4909))=$C$8,"",IF($H4909="","",INDEX([1]NKC!$F$10:$F$5007,$H4909)))</f>
        <v/>
      </c>
      <c r="G4909" s="50">
        <f ca="1">IF(SUM(E4909:F4909)=0,0,$G$11+SUM(E$12:$E4909)-SUM(F$12:$F4909))</f>
        <v>0</v>
      </c>
      <c r="H4909" s="51" t="str">
        <f ca="1">IF(IF(TYPE(MATCH($C$8,OFFSET([1]NKC!$D$10,H4908,0):'[1]NKC'!$D$5007,0)+H4908)=16,"",MATCH($C$8,OFFSET([1]NKC!$D$10,H4908,0):'[1]NKC'!$D$5007,0)+H4908)&lt;IF(TYPE(MATCH($C$8,OFFSET([1]NKC!$E$10,H4908,0):'[1]NKC'!$E$5007,0)+H4908)=16,"",MATCH($C$8,OFFSET([1]NKC!$E$10,H4908,0):'[1]NKC'!$E$5007,0)+H4908),IF(TYPE(MATCH($C$8,OFFSET([1]NKC!$D$10,H4908,0):'[1]NKC'!$D$5007,0)+H4908)=16,"",MATCH($C$8,OFFSET([1]NKC!$D$10,H4908,0):'[1]NKC'!$D$5007,0)+H4908),IF(TYPE(MATCH($C$8,OFFSET([1]NKC!$E$10,H4908,0):'[1]NKC'!$E$5007,0)+H4908)=16,"",MATCH($C$8,OFFSET([1]NKC!$E$10,H4908,0):'[1]NKC'!$E$5007,0)+H4908))</f>
        <v/>
      </c>
    </row>
    <row r="4910" spans="1:8" s="52" customFormat="1" ht="14.25" hidden="1">
      <c r="A4910" s="45" t="str">
        <f ca="1">IF($H4910="","",INDEX([1]NKC!$A$10:$A$5007,$H4910))</f>
        <v/>
      </c>
      <c r="B4910" s="46" t="str">
        <f ca="1">IF($H4910="","",INDEX([1]NKC!$B$10:$B$5007,$H4910))</f>
        <v/>
      </c>
      <c r="C4910" s="47" t="str">
        <f ca="1">IF($H4910="","",INDEX([1]NKC!$C$10:$C$5007,$H4910))</f>
        <v/>
      </c>
      <c r="D4910" s="48" t="str">
        <f ca="1">IF(IF($H4910="","",INDEX([1]NKC!$D$10:$D$5007,$H4910))=$C$8,IF($H4910="","",INDEX([1]NKC!$E$10:$E$5007,$H4910)),IF($H4910="","",INDEX([1]NKC!$D$10:$D$5007,$H4910)))</f>
        <v/>
      </c>
      <c r="E4910" s="49" t="str">
        <f ca="1">IF(IF($H4910="","",INDEX([1]NKC!$E$10:$E$5007,$H4910))=$C$8,"",IF($H4910="","",INDEX([1]NKC!$F$10:$F$5007,$H4910)))</f>
        <v/>
      </c>
      <c r="F4910" s="55" t="str">
        <f ca="1">IF(IF($H4910="","",INDEX([1]NKC!$D$10:$D$5007,$H4910))=$C$8,"",IF($H4910="","",INDEX([1]NKC!$F$10:$F$5007,$H4910)))</f>
        <v/>
      </c>
      <c r="G4910" s="50">
        <f ca="1">IF(SUM(E4910:F4910)=0,0,$G$11+SUM(E$12:$E4910)-SUM(F$12:$F4910))</f>
        <v>0</v>
      </c>
      <c r="H4910" s="51" t="str">
        <f ca="1">IF(IF(TYPE(MATCH($C$8,OFFSET([1]NKC!$D$10,H4909,0):'[1]NKC'!$D$5007,0)+H4909)=16,"",MATCH($C$8,OFFSET([1]NKC!$D$10,H4909,0):'[1]NKC'!$D$5007,0)+H4909)&lt;IF(TYPE(MATCH($C$8,OFFSET([1]NKC!$E$10,H4909,0):'[1]NKC'!$E$5007,0)+H4909)=16,"",MATCH($C$8,OFFSET([1]NKC!$E$10,H4909,0):'[1]NKC'!$E$5007,0)+H4909),IF(TYPE(MATCH($C$8,OFFSET([1]NKC!$D$10,H4909,0):'[1]NKC'!$D$5007,0)+H4909)=16,"",MATCH($C$8,OFFSET([1]NKC!$D$10,H4909,0):'[1]NKC'!$D$5007,0)+H4909),IF(TYPE(MATCH($C$8,OFFSET([1]NKC!$E$10,H4909,0):'[1]NKC'!$E$5007,0)+H4909)=16,"",MATCH($C$8,OFFSET([1]NKC!$E$10,H4909,0):'[1]NKC'!$E$5007,0)+H4909))</f>
        <v/>
      </c>
    </row>
    <row r="4911" spans="1:8" s="52" customFormat="1" ht="14.25" hidden="1">
      <c r="A4911" s="45" t="str">
        <f ca="1">IF($H4911="","",INDEX([1]NKC!$A$10:$A$5007,$H4911))</f>
        <v/>
      </c>
      <c r="B4911" s="46" t="str">
        <f ca="1">IF($H4911="","",INDEX([1]NKC!$B$10:$B$5007,$H4911))</f>
        <v/>
      </c>
      <c r="C4911" s="47" t="str">
        <f ca="1">IF($H4911="","",INDEX([1]NKC!$C$10:$C$5007,$H4911))</f>
        <v/>
      </c>
      <c r="D4911" s="48" t="str">
        <f ca="1">IF(IF($H4911="","",INDEX([1]NKC!$D$10:$D$5007,$H4911))=$C$8,IF($H4911="","",INDEX([1]NKC!$E$10:$E$5007,$H4911)),IF($H4911="","",INDEX([1]NKC!$D$10:$D$5007,$H4911)))</f>
        <v/>
      </c>
      <c r="E4911" s="49" t="str">
        <f ca="1">IF(IF($H4911="","",INDEX([1]NKC!$E$10:$E$5007,$H4911))=$C$8,"",IF($H4911="","",INDEX([1]NKC!$F$10:$F$5007,$H4911)))</f>
        <v/>
      </c>
      <c r="F4911" s="55" t="str">
        <f ca="1">IF(IF($H4911="","",INDEX([1]NKC!$D$10:$D$5007,$H4911))=$C$8,"",IF($H4911="","",INDEX([1]NKC!$F$10:$F$5007,$H4911)))</f>
        <v/>
      </c>
      <c r="G4911" s="50">
        <f ca="1">IF(SUM(E4911:F4911)=0,0,$G$11+SUM(E$12:$E4911)-SUM(F$12:$F4911))</f>
        <v>0</v>
      </c>
      <c r="H4911" s="51" t="str">
        <f ca="1">IF(IF(TYPE(MATCH($C$8,OFFSET([1]NKC!$D$10,H4910,0):'[1]NKC'!$D$5007,0)+H4910)=16,"",MATCH($C$8,OFFSET([1]NKC!$D$10,H4910,0):'[1]NKC'!$D$5007,0)+H4910)&lt;IF(TYPE(MATCH($C$8,OFFSET([1]NKC!$E$10,H4910,0):'[1]NKC'!$E$5007,0)+H4910)=16,"",MATCH($C$8,OFFSET([1]NKC!$E$10,H4910,0):'[1]NKC'!$E$5007,0)+H4910),IF(TYPE(MATCH($C$8,OFFSET([1]NKC!$D$10,H4910,0):'[1]NKC'!$D$5007,0)+H4910)=16,"",MATCH($C$8,OFFSET([1]NKC!$D$10,H4910,0):'[1]NKC'!$D$5007,0)+H4910),IF(TYPE(MATCH($C$8,OFFSET([1]NKC!$E$10,H4910,0):'[1]NKC'!$E$5007,0)+H4910)=16,"",MATCH($C$8,OFFSET([1]NKC!$E$10,H4910,0):'[1]NKC'!$E$5007,0)+H4910))</f>
        <v/>
      </c>
    </row>
    <row r="4912" spans="1:8" s="52" customFormat="1" ht="14.25" hidden="1">
      <c r="A4912" s="45" t="str">
        <f ca="1">IF($H4912="","",INDEX([1]NKC!$A$10:$A$5007,$H4912))</f>
        <v/>
      </c>
      <c r="B4912" s="46" t="str">
        <f ca="1">IF($H4912="","",INDEX([1]NKC!$B$10:$B$5007,$H4912))</f>
        <v/>
      </c>
      <c r="C4912" s="47" t="str">
        <f ca="1">IF($H4912="","",INDEX([1]NKC!$C$10:$C$5007,$H4912))</f>
        <v/>
      </c>
      <c r="D4912" s="48" t="str">
        <f ca="1">IF(IF($H4912="","",INDEX([1]NKC!$D$10:$D$5007,$H4912))=$C$8,IF($H4912="","",INDEX([1]NKC!$E$10:$E$5007,$H4912)),IF($H4912="","",INDEX([1]NKC!$D$10:$D$5007,$H4912)))</f>
        <v/>
      </c>
      <c r="E4912" s="49" t="str">
        <f ca="1">IF(IF($H4912="","",INDEX([1]NKC!$E$10:$E$5007,$H4912))=$C$8,"",IF($H4912="","",INDEX([1]NKC!$F$10:$F$5007,$H4912)))</f>
        <v/>
      </c>
      <c r="F4912" s="55" t="str">
        <f ca="1">IF(IF($H4912="","",INDEX([1]NKC!$D$10:$D$5007,$H4912))=$C$8,"",IF($H4912="","",INDEX([1]NKC!$F$10:$F$5007,$H4912)))</f>
        <v/>
      </c>
      <c r="G4912" s="50">
        <f ca="1">IF(SUM(E4912:F4912)=0,0,$G$11+SUM(E$12:$E4912)-SUM(F$12:$F4912))</f>
        <v>0</v>
      </c>
      <c r="H4912" s="51" t="str">
        <f ca="1">IF(IF(TYPE(MATCH($C$8,OFFSET([1]NKC!$D$10,H4911,0):'[1]NKC'!$D$5007,0)+H4911)=16,"",MATCH($C$8,OFFSET([1]NKC!$D$10,H4911,0):'[1]NKC'!$D$5007,0)+H4911)&lt;IF(TYPE(MATCH($C$8,OFFSET([1]NKC!$E$10,H4911,0):'[1]NKC'!$E$5007,0)+H4911)=16,"",MATCH($C$8,OFFSET([1]NKC!$E$10,H4911,0):'[1]NKC'!$E$5007,0)+H4911),IF(TYPE(MATCH($C$8,OFFSET([1]NKC!$D$10,H4911,0):'[1]NKC'!$D$5007,0)+H4911)=16,"",MATCH($C$8,OFFSET([1]NKC!$D$10,H4911,0):'[1]NKC'!$D$5007,0)+H4911),IF(TYPE(MATCH($C$8,OFFSET([1]NKC!$E$10,H4911,0):'[1]NKC'!$E$5007,0)+H4911)=16,"",MATCH($C$8,OFFSET([1]NKC!$E$10,H4911,0):'[1]NKC'!$E$5007,0)+H4911))</f>
        <v/>
      </c>
    </row>
    <row r="4913" spans="1:8" s="52" customFormat="1" ht="14.25" hidden="1">
      <c r="A4913" s="45" t="str">
        <f ca="1">IF($H4913="","",INDEX([1]NKC!$A$10:$A$5007,$H4913))</f>
        <v/>
      </c>
      <c r="B4913" s="46" t="str">
        <f ca="1">IF($H4913="","",INDEX([1]NKC!$B$10:$B$5007,$H4913))</f>
        <v/>
      </c>
      <c r="C4913" s="47" t="str">
        <f ca="1">IF($H4913="","",INDEX([1]NKC!$C$10:$C$5007,$H4913))</f>
        <v/>
      </c>
      <c r="D4913" s="48" t="str">
        <f ca="1">IF(IF($H4913="","",INDEX([1]NKC!$D$10:$D$5007,$H4913))=$C$8,IF($H4913="","",INDEX([1]NKC!$E$10:$E$5007,$H4913)),IF($H4913="","",INDEX([1]NKC!$D$10:$D$5007,$H4913)))</f>
        <v/>
      </c>
      <c r="E4913" s="49" t="str">
        <f ca="1">IF(IF($H4913="","",INDEX([1]NKC!$E$10:$E$5007,$H4913))=$C$8,"",IF($H4913="","",INDEX([1]NKC!$F$10:$F$5007,$H4913)))</f>
        <v/>
      </c>
      <c r="F4913" s="55" t="str">
        <f ca="1">IF(IF($H4913="","",INDEX([1]NKC!$D$10:$D$5007,$H4913))=$C$8,"",IF($H4913="","",INDEX([1]NKC!$F$10:$F$5007,$H4913)))</f>
        <v/>
      </c>
      <c r="G4913" s="50">
        <f ca="1">IF(SUM(E4913:F4913)=0,0,$G$11+SUM(E$12:$E4913)-SUM(F$12:$F4913))</f>
        <v>0</v>
      </c>
      <c r="H4913" s="51" t="str">
        <f ca="1">IF(IF(TYPE(MATCH($C$8,OFFSET([1]NKC!$D$10,H4912,0):'[1]NKC'!$D$5007,0)+H4912)=16,"",MATCH($C$8,OFFSET([1]NKC!$D$10,H4912,0):'[1]NKC'!$D$5007,0)+H4912)&lt;IF(TYPE(MATCH($C$8,OFFSET([1]NKC!$E$10,H4912,0):'[1]NKC'!$E$5007,0)+H4912)=16,"",MATCH($C$8,OFFSET([1]NKC!$E$10,H4912,0):'[1]NKC'!$E$5007,0)+H4912),IF(TYPE(MATCH($C$8,OFFSET([1]NKC!$D$10,H4912,0):'[1]NKC'!$D$5007,0)+H4912)=16,"",MATCH($C$8,OFFSET([1]NKC!$D$10,H4912,0):'[1]NKC'!$D$5007,0)+H4912),IF(TYPE(MATCH($C$8,OFFSET([1]NKC!$E$10,H4912,0):'[1]NKC'!$E$5007,0)+H4912)=16,"",MATCH($C$8,OFFSET([1]NKC!$E$10,H4912,0):'[1]NKC'!$E$5007,0)+H4912))</f>
        <v/>
      </c>
    </row>
    <row r="4914" spans="1:8" s="52" customFormat="1" ht="14.25" hidden="1">
      <c r="A4914" s="45" t="str">
        <f ca="1">IF($H4914="","",INDEX([1]NKC!$A$10:$A$5007,$H4914))</f>
        <v/>
      </c>
      <c r="B4914" s="46" t="str">
        <f ca="1">IF($H4914="","",INDEX([1]NKC!$B$10:$B$5007,$H4914))</f>
        <v/>
      </c>
      <c r="C4914" s="47" t="str">
        <f ca="1">IF($H4914="","",INDEX([1]NKC!$C$10:$C$5007,$H4914))</f>
        <v/>
      </c>
      <c r="D4914" s="48" t="str">
        <f ca="1">IF(IF($H4914="","",INDEX([1]NKC!$D$10:$D$5007,$H4914))=$C$8,IF($H4914="","",INDEX([1]NKC!$E$10:$E$5007,$H4914)),IF($H4914="","",INDEX([1]NKC!$D$10:$D$5007,$H4914)))</f>
        <v/>
      </c>
      <c r="E4914" s="49" t="str">
        <f ca="1">IF(IF($H4914="","",INDEX([1]NKC!$E$10:$E$5007,$H4914))=$C$8,"",IF($H4914="","",INDEX([1]NKC!$F$10:$F$5007,$H4914)))</f>
        <v/>
      </c>
      <c r="F4914" s="55" t="str">
        <f ca="1">IF(IF($H4914="","",INDEX([1]NKC!$D$10:$D$5007,$H4914))=$C$8,"",IF($H4914="","",INDEX([1]NKC!$F$10:$F$5007,$H4914)))</f>
        <v/>
      </c>
      <c r="G4914" s="50">
        <f ca="1">IF(SUM(E4914:F4914)=0,0,$G$11+SUM(E$12:$E4914)-SUM(F$12:$F4914))</f>
        <v>0</v>
      </c>
      <c r="H4914" s="51" t="str">
        <f ca="1">IF(IF(TYPE(MATCH($C$8,OFFSET([1]NKC!$D$10,H4913,0):'[1]NKC'!$D$5007,0)+H4913)=16,"",MATCH($C$8,OFFSET([1]NKC!$D$10,H4913,0):'[1]NKC'!$D$5007,0)+H4913)&lt;IF(TYPE(MATCH($C$8,OFFSET([1]NKC!$E$10,H4913,0):'[1]NKC'!$E$5007,0)+H4913)=16,"",MATCH($C$8,OFFSET([1]NKC!$E$10,H4913,0):'[1]NKC'!$E$5007,0)+H4913),IF(TYPE(MATCH($C$8,OFFSET([1]NKC!$D$10,H4913,0):'[1]NKC'!$D$5007,0)+H4913)=16,"",MATCH($C$8,OFFSET([1]NKC!$D$10,H4913,0):'[1]NKC'!$D$5007,0)+H4913),IF(TYPE(MATCH($C$8,OFFSET([1]NKC!$E$10,H4913,0):'[1]NKC'!$E$5007,0)+H4913)=16,"",MATCH($C$8,OFFSET([1]NKC!$E$10,H4913,0):'[1]NKC'!$E$5007,0)+H4913))</f>
        <v/>
      </c>
    </row>
    <row r="4915" spans="1:8" s="52" customFormat="1" ht="14.25" hidden="1">
      <c r="A4915" s="45" t="str">
        <f ca="1">IF($H4915="","",INDEX([1]NKC!$A$10:$A$5007,$H4915))</f>
        <v/>
      </c>
      <c r="B4915" s="46" t="str">
        <f ca="1">IF($H4915="","",INDEX([1]NKC!$B$10:$B$5007,$H4915))</f>
        <v/>
      </c>
      <c r="C4915" s="47" t="str">
        <f ca="1">IF($H4915="","",INDEX([1]NKC!$C$10:$C$5007,$H4915))</f>
        <v/>
      </c>
      <c r="D4915" s="48" t="str">
        <f ca="1">IF(IF($H4915="","",INDEX([1]NKC!$D$10:$D$5007,$H4915))=$C$8,IF($H4915="","",INDEX([1]NKC!$E$10:$E$5007,$H4915)),IF($H4915="","",INDEX([1]NKC!$D$10:$D$5007,$H4915)))</f>
        <v/>
      </c>
      <c r="E4915" s="49" t="str">
        <f ca="1">IF(IF($H4915="","",INDEX([1]NKC!$E$10:$E$5007,$H4915))=$C$8,"",IF($H4915="","",INDEX([1]NKC!$F$10:$F$5007,$H4915)))</f>
        <v/>
      </c>
      <c r="F4915" s="55" t="str">
        <f ca="1">IF(IF($H4915="","",INDEX([1]NKC!$D$10:$D$5007,$H4915))=$C$8,"",IF($H4915="","",INDEX([1]NKC!$F$10:$F$5007,$H4915)))</f>
        <v/>
      </c>
      <c r="G4915" s="50">
        <f ca="1">IF(SUM(E4915:F4915)=0,0,$G$11+SUM(E$12:$E4915)-SUM(F$12:$F4915))</f>
        <v>0</v>
      </c>
      <c r="H4915" s="51" t="str">
        <f ca="1">IF(IF(TYPE(MATCH($C$8,OFFSET([1]NKC!$D$10,H4914,0):'[1]NKC'!$D$5007,0)+H4914)=16,"",MATCH($C$8,OFFSET([1]NKC!$D$10,H4914,0):'[1]NKC'!$D$5007,0)+H4914)&lt;IF(TYPE(MATCH($C$8,OFFSET([1]NKC!$E$10,H4914,0):'[1]NKC'!$E$5007,0)+H4914)=16,"",MATCH($C$8,OFFSET([1]NKC!$E$10,H4914,0):'[1]NKC'!$E$5007,0)+H4914),IF(TYPE(MATCH($C$8,OFFSET([1]NKC!$D$10,H4914,0):'[1]NKC'!$D$5007,0)+H4914)=16,"",MATCH($C$8,OFFSET([1]NKC!$D$10,H4914,0):'[1]NKC'!$D$5007,0)+H4914),IF(TYPE(MATCH($C$8,OFFSET([1]NKC!$E$10,H4914,0):'[1]NKC'!$E$5007,0)+H4914)=16,"",MATCH($C$8,OFFSET([1]NKC!$E$10,H4914,0):'[1]NKC'!$E$5007,0)+H4914))</f>
        <v/>
      </c>
    </row>
    <row r="4916" spans="1:8" s="52" customFormat="1" ht="14.25" hidden="1">
      <c r="A4916" s="45" t="str">
        <f ca="1">IF($H4916="","",INDEX([1]NKC!$A$10:$A$5007,$H4916))</f>
        <v/>
      </c>
      <c r="B4916" s="46" t="str">
        <f ca="1">IF($H4916="","",INDEX([1]NKC!$B$10:$B$5007,$H4916))</f>
        <v/>
      </c>
      <c r="C4916" s="47" t="str">
        <f ca="1">IF($H4916="","",INDEX([1]NKC!$C$10:$C$5007,$H4916))</f>
        <v/>
      </c>
      <c r="D4916" s="48" t="str">
        <f ca="1">IF(IF($H4916="","",INDEX([1]NKC!$D$10:$D$5007,$H4916))=$C$8,IF($H4916="","",INDEX([1]NKC!$E$10:$E$5007,$H4916)),IF($H4916="","",INDEX([1]NKC!$D$10:$D$5007,$H4916)))</f>
        <v/>
      </c>
      <c r="E4916" s="49" t="str">
        <f ca="1">IF(IF($H4916="","",INDEX([1]NKC!$E$10:$E$5007,$H4916))=$C$8,"",IF($H4916="","",INDEX([1]NKC!$F$10:$F$5007,$H4916)))</f>
        <v/>
      </c>
      <c r="F4916" s="55" t="str">
        <f ca="1">IF(IF($H4916="","",INDEX([1]NKC!$D$10:$D$5007,$H4916))=$C$8,"",IF($H4916="","",INDEX([1]NKC!$F$10:$F$5007,$H4916)))</f>
        <v/>
      </c>
      <c r="G4916" s="50">
        <f ca="1">IF(SUM(E4916:F4916)=0,0,$G$11+SUM(E$12:$E4916)-SUM(F$12:$F4916))</f>
        <v>0</v>
      </c>
      <c r="H4916" s="51" t="str">
        <f ca="1">IF(IF(TYPE(MATCH($C$8,OFFSET([1]NKC!$D$10,H4915,0):'[1]NKC'!$D$5007,0)+H4915)=16,"",MATCH($C$8,OFFSET([1]NKC!$D$10,H4915,0):'[1]NKC'!$D$5007,0)+H4915)&lt;IF(TYPE(MATCH($C$8,OFFSET([1]NKC!$E$10,H4915,0):'[1]NKC'!$E$5007,0)+H4915)=16,"",MATCH($C$8,OFFSET([1]NKC!$E$10,H4915,0):'[1]NKC'!$E$5007,0)+H4915),IF(TYPE(MATCH($C$8,OFFSET([1]NKC!$D$10,H4915,0):'[1]NKC'!$D$5007,0)+H4915)=16,"",MATCH($C$8,OFFSET([1]NKC!$D$10,H4915,0):'[1]NKC'!$D$5007,0)+H4915),IF(TYPE(MATCH($C$8,OFFSET([1]NKC!$E$10,H4915,0):'[1]NKC'!$E$5007,0)+H4915)=16,"",MATCH($C$8,OFFSET([1]NKC!$E$10,H4915,0):'[1]NKC'!$E$5007,0)+H4915))</f>
        <v/>
      </c>
    </row>
    <row r="4917" spans="1:8" s="52" customFormat="1" ht="14.25" hidden="1">
      <c r="A4917" s="45" t="str">
        <f ca="1">IF($H4917="","",INDEX([1]NKC!$A$10:$A$5007,$H4917))</f>
        <v/>
      </c>
      <c r="B4917" s="46" t="str">
        <f ca="1">IF($H4917="","",INDEX([1]NKC!$B$10:$B$5007,$H4917))</f>
        <v/>
      </c>
      <c r="C4917" s="47" t="str">
        <f ca="1">IF($H4917="","",INDEX([1]NKC!$C$10:$C$5007,$H4917))</f>
        <v/>
      </c>
      <c r="D4917" s="48" t="str">
        <f ca="1">IF(IF($H4917="","",INDEX([1]NKC!$D$10:$D$5007,$H4917))=$C$8,IF($H4917="","",INDEX([1]NKC!$E$10:$E$5007,$H4917)),IF($H4917="","",INDEX([1]NKC!$D$10:$D$5007,$H4917)))</f>
        <v/>
      </c>
      <c r="E4917" s="49" t="str">
        <f ca="1">IF(IF($H4917="","",INDEX([1]NKC!$E$10:$E$5007,$H4917))=$C$8,"",IF($H4917="","",INDEX([1]NKC!$F$10:$F$5007,$H4917)))</f>
        <v/>
      </c>
      <c r="F4917" s="55" t="str">
        <f ca="1">IF(IF($H4917="","",INDEX([1]NKC!$D$10:$D$5007,$H4917))=$C$8,"",IF($H4917="","",INDEX([1]NKC!$F$10:$F$5007,$H4917)))</f>
        <v/>
      </c>
      <c r="G4917" s="50">
        <f ca="1">IF(SUM(E4917:F4917)=0,0,$G$11+SUM(E$12:$E4917)-SUM(F$12:$F4917))</f>
        <v>0</v>
      </c>
      <c r="H4917" s="51" t="str">
        <f ca="1">IF(IF(TYPE(MATCH($C$8,OFFSET([1]NKC!$D$10,H4916,0):'[1]NKC'!$D$5007,0)+H4916)=16,"",MATCH($C$8,OFFSET([1]NKC!$D$10,H4916,0):'[1]NKC'!$D$5007,0)+H4916)&lt;IF(TYPE(MATCH($C$8,OFFSET([1]NKC!$E$10,H4916,0):'[1]NKC'!$E$5007,0)+H4916)=16,"",MATCH($C$8,OFFSET([1]NKC!$E$10,H4916,0):'[1]NKC'!$E$5007,0)+H4916),IF(TYPE(MATCH($C$8,OFFSET([1]NKC!$D$10,H4916,0):'[1]NKC'!$D$5007,0)+H4916)=16,"",MATCH($C$8,OFFSET([1]NKC!$D$10,H4916,0):'[1]NKC'!$D$5007,0)+H4916),IF(TYPE(MATCH($C$8,OFFSET([1]NKC!$E$10,H4916,0):'[1]NKC'!$E$5007,0)+H4916)=16,"",MATCH($C$8,OFFSET([1]NKC!$E$10,H4916,0):'[1]NKC'!$E$5007,0)+H4916))</f>
        <v/>
      </c>
    </row>
    <row r="4918" spans="1:8" s="52" customFormat="1" ht="14.25" hidden="1">
      <c r="A4918" s="45" t="str">
        <f ca="1">IF($H4918="","",INDEX([1]NKC!$A$10:$A$5007,$H4918))</f>
        <v/>
      </c>
      <c r="B4918" s="46" t="str">
        <f ca="1">IF($H4918="","",INDEX([1]NKC!$B$10:$B$5007,$H4918))</f>
        <v/>
      </c>
      <c r="C4918" s="47" t="str">
        <f ca="1">IF($H4918="","",INDEX([1]NKC!$C$10:$C$5007,$H4918))</f>
        <v/>
      </c>
      <c r="D4918" s="48" t="str">
        <f ca="1">IF(IF($H4918="","",INDEX([1]NKC!$D$10:$D$5007,$H4918))=$C$8,IF($H4918="","",INDEX([1]NKC!$E$10:$E$5007,$H4918)),IF($H4918="","",INDEX([1]NKC!$D$10:$D$5007,$H4918)))</f>
        <v/>
      </c>
      <c r="E4918" s="49" t="str">
        <f ca="1">IF(IF($H4918="","",INDEX([1]NKC!$E$10:$E$5007,$H4918))=$C$8,"",IF($H4918="","",INDEX([1]NKC!$F$10:$F$5007,$H4918)))</f>
        <v/>
      </c>
      <c r="F4918" s="55" t="str">
        <f ca="1">IF(IF($H4918="","",INDEX([1]NKC!$D$10:$D$5007,$H4918))=$C$8,"",IF($H4918="","",INDEX([1]NKC!$F$10:$F$5007,$H4918)))</f>
        <v/>
      </c>
      <c r="G4918" s="50">
        <f ca="1">IF(SUM(E4918:F4918)=0,0,$G$11+SUM(E$12:$E4918)-SUM(F$12:$F4918))</f>
        <v>0</v>
      </c>
      <c r="H4918" s="51" t="str">
        <f ca="1">IF(IF(TYPE(MATCH($C$8,OFFSET([1]NKC!$D$10,H4917,0):'[1]NKC'!$D$5007,0)+H4917)=16,"",MATCH($C$8,OFFSET([1]NKC!$D$10,H4917,0):'[1]NKC'!$D$5007,0)+H4917)&lt;IF(TYPE(MATCH($C$8,OFFSET([1]NKC!$E$10,H4917,0):'[1]NKC'!$E$5007,0)+H4917)=16,"",MATCH($C$8,OFFSET([1]NKC!$E$10,H4917,0):'[1]NKC'!$E$5007,0)+H4917),IF(TYPE(MATCH($C$8,OFFSET([1]NKC!$D$10,H4917,0):'[1]NKC'!$D$5007,0)+H4917)=16,"",MATCH($C$8,OFFSET([1]NKC!$D$10,H4917,0):'[1]NKC'!$D$5007,0)+H4917),IF(TYPE(MATCH($C$8,OFFSET([1]NKC!$E$10,H4917,0):'[1]NKC'!$E$5007,0)+H4917)=16,"",MATCH($C$8,OFFSET([1]NKC!$E$10,H4917,0):'[1]NKC'!$E$5007,0)+H4917))</f>
        <v/>
      </c>
    </row>
    <row r="4919" spans="1:8" s="52" customFormat="1" ht="14.25" hidden="1">
      <c r="A4919" s="45" t="str">
        <f ca="1">IF($H4919="","",INDEX([1]NKC!$A$10:$A$5007,$H4919))</f>
        <v/>
      </c>
      <c r="B4919" s="46" t="str">
        <f ca="1">IF($H4919="","",INDEX([1]NKC!$B$10:$B$5007,$H4919))</f>
        <v/>
      </c>
      <c r="C4919" s="47" t="str">
        <f ca="1">IF($H4919="","",INDEX([1]NKC!$C$10:$C$5007,$H4919))</f>
        <v/>
      </c>
      <c r="D4919" s="48" t="str">
        <f ca="1">IF(IF($H4919="","",INDEX([1]NKC!$D$10:$D$5007,$H4919))=$C$8,IF($H4919="","",INDEX([1]NKC!$E$10:$E$5007,$H4919)),IF($H4919="","",INDEX([1]NKC!$D$10:$D$5007,$H4919)))</f>
        <v/>
      </c>
      <c r="E4919" s="49" t="str">
        <f ca="1">IF(IF($H4919="","",INDEX([1]NKC!$E$10:$E$5007,$H4919))=$C$8,"",IF($H4919="","",INDEX([1]NKC!$F$10:$F$5007,$H4919)))</f>
        <v/>
      </c>
      <c r="F4919" s="55" t="str">
        <f ca="1">IF(IF($H4919="","",INDEX([1]NKC!$D$10:$D$5007,$H4919))=$C$8,"",IF($H4919="","",INDEX([1]NKC!$F$10:$F$5007,$H4919)))</f>
        <v/>
      </c>
      <c r="G4919" s="50">
        <f ca="1">IF(SUM(E4919:F4919)=0,0,$G$11+SUM(E$12:$E4919)-SUM(F$12:$F4919))</f>
        <v>0</v>
      </c>
      <c r="H4919" s="51" t="str">
        <f ca="1">IF(IF(TYPE(MATCH($C$8,OFFSET([1]NKC!$D$10,H4918,0):'[1]NKC'!$D$5007,0)+H4918)=16,"",MATCH($C$8,OFFSET([1]NKC!$D$10,H4918,0):'[1]NKC'!$D$5007,0)+H4918)&lt;IF(TYPE(MATCH($C$8,OFFSET([1]NKC!$E$10,H4918,0):'[1]NKC'!$E$5007,0)+H4918)=16,"",MATCH($C$8,OFFSET([1]NKC!$E$10,H4918,0):'[1]NKC'!$E$5007,0)+H4918),IF(TYPE(MATCH($C$8,OFFSET([1]NKC!$D$10,H4918,0):'[1]NKC'!$D$5007,0)+H4918)=16,"",MATCH($C$8,OFFSET([1]NKC!$D$10,H4918,0):'[1]NKC'!$D$5007,0)+H4918),IF(TYPE(MATCH($C$8,OFFSET([1]NKC!$E$10,H4918,0):'[1]NKC'!$E$5007,0)+H4918)=16,"",MATCH($C$8,OFFSET([1]NKC!$E$10,H4918,0):'[1]NKC'!$E$5007,0)+H4918))</f>
        <v/>
      </c>
    </row>
    <row r="4920" spans="1:8" s="52" customFormat="1" ht="14.25" hidden="1">
      <c r="A4920" s="45" t="str">
        <f ca="1">IF($H4920="","",INDEX([1]NKC!$A$10:$A$5007,$H4920))</f>
        <v/>
      </c>
      <c r="B4920" s="46" t="str">
        <f ca="1">IF($H4920="","",INDEX([1]NKC!$B$10:$B$5007,$H4920))</f>
        <v/>
      </c>
      <c r="C4920" s="47" t="str">
        <f ca="1">IF($H4920="","",INDEX([1]NKC!$C$10:$C$5007,$H4920))</f>
        <v/>
      </c>
      <c r="D4920" s="48" t="str">
        <f ca="1">IF(IF($H4920="","",INDEX([1]NKC!$D$10:$D$5007,$H4920))=$C$8,IF($H4920="","",INDEX([1]NKC!$E$10:$E$5007,$H4920)),IF($H4920="","",INDEX([1]NKC!$D$10:$D$5007,$H4920)))</f>
        <v/>
      </c>
      <c r="E4920" s="49" t="str">
        <f ca="1">IF(IF($H4920="","",INDEX([1]NKC!$E$10:$E$5007,$H4920))=$C$8,"",IF($H4920="","",INDEX([1]NKC!$F$10:$F$5007,$H4920)))</f>
        <v/>
      </c>
      <c r="F4920" s="55" t="str">
        <f ca="1">IF(IF($H4920="","",INDEX([1]NKC!$D$10:$D$5007,$H4920))=$C$8,"",IF($H4920="","",INDEX([1]NKC!$F$10:$F$5007,$H4920)))</f>
        <v/>
      </c>
      <c r="G4920" s="50">
        <f ca="1">IF(SUM(E4920:F4920)=0,0,$G$11+SUM(E$12:$E4920)-SUM(F$12:$F4920))</f>
        <v>0</v>
      </c>
      <c r="H4920" s="51" t="str">
        <f ca="1">IF(IF(TYPE(MATCH($C$8,OFFSET([1]NKC!$D$10,H4919,0):'[1]NKC'!$D$5007,0)+H4919)=16,"",MATCH($C$8,OFFSET([1]NKC!$D$10,H4919,0):'[1]NKC'!$D$5007,0)+H4919)&lt;IF(TYPE(MATCH($C$8,OFFSET([1]NKC!$E$10,H4919,0):'[1]NKC'!$E$5007,0)+H4919)=16,"",MATCH($C$8,OFFSET([1]NKC!$E$10,H4919,0):'[1]NKC'!$E$5007,0)+H4919),IF(TYPE(MATCH($C$8,OFFSET([1]NKC!$D$10,H4919,0):'[1]NKC'!$D$5007,0)+H4919)=16,"",MATCH($C$8,OFFSET([1]NKC!$D$10,H4919,0):'[1]NKC'!$D$5007,0)+H4919),IF(TYPE(MATCH($C$8,OFFSET([1]NKC!$E$10,H4919,0):'[1]NKC'!$E$5007,0)+H4919)=16,"",MATCH($C$8,OFFSET([1]NKC!$E$10,H4919,0):'[1]NKC'!$E$5007,0)+H4919))</f>
        <v/>
      </c>
    </row>
    <row r="4921" spans="1:8" s="52" customFormat="1" ht="14.25" hidden="1">
      <c r="A4921" s="45" t="str">
        <f ca="1">IF($H4921="","",INDEX([1]NKC!$A$10:$A$5007,$H4921))</f>
        <v/>
      </c>
      <c r="B4921" s="46" t="str">
        <f ca="1">IF($H4921="","",INDEX([1]NKC!$B$10:$B$5007,$H4921))</f>
        <v/>
      </c>
      <c r="C4921" s="47" t="str">
        <f ca="1">IF($H4921="","",INDEX([1]NKC!$C$10:$C$5007,$H4921))</f>
        <v/>
      </c>
      <c r="D4921" s="48" t="str">
        <f ca="1">IF(IF($H4921="","",INDEX([1]NKC!$D$10:$D$5007,$H4921))=$C$8,IF($H4921="","",INDEX([1]NKC!$E$10:$E$5007,$H4921)),IF($H4921="","",INDEX([1]NKC!$D$10:$D$5007,$H4921)))</f>
        <v/>
      </c>
      <c r="E4921" s="49" t="str">
        <f ca="1">IF(IF($H4921="","",INDEX([1]NKC!$E$10:$E$5007,$H4921))=$C$8,"",IF($H4921="","",INDEX([1]NKC!$F$10:$F$5007,$H4921)))</f>
        <v/>
      </c>
      <c r="F4921" s="55" t="str">
        <f ca="1">IF(IF($H4921="","",INDEX([1]NKC!$D$10:$D$5007,$H4921))=$C$8,"",IF($H4921="","",INDEX([1]NKC!$F$10:$F$5007,$H4921)))</f>
        <v/>
      </c>
      <c r="G4921" s="50">
        <f ca="1">IF(SUM(E4921:F4921)=0,0,$G$11+SUM(E$12:$E4921)-SUM(F$12:$F4921))</f>
        <v>0</v>
      </c>
      <c r="H4921" s="51" t="str">
        <f ca="1">IF(IF(TYPE(MATCH($C$8,OFFSET([1]NKC!$D$10,H4920,0):'[1]NKC'!$D$5007,0)+H4920)=16,"",MATCH($C$8,OFFSET([1]NKC!$D$10,H4920,0):'[1]NKC'!$D$5007,0)+H4920)&lt;IF(TYPE(MATCH($C$8,OFFSET([1]NKC!$E$10,H4920,0):'[1]NKC'!$E$5007,0)+H4920)=16,"",MATCH($C$8,OFFSET([1]NKC!$E$10,H4920,0):'[1]NKC'!$E$5007,0)+H4920),IF(TYPE(MATCH($C$8,OFFSET([1]NKC!$D$10,H4920,0):'[1]NKC'!$D$5007,0)+H4920)=16,"",MATCH($C$8,OFFSET([1]NKC!$D$10,H4920,0):'[1]NKC'!$D$5007,0)+H4920),IF(TYPE(MATCH($C$8,OFFSET([1]NKC!$E$10,H4920,0):'[1]NKC'!$E$5007,0)+H4920)=16,"",MATCH($C$8,OFFSET([1]NKC!$E$10,H4920,0):'[1]NKC'!$E$5007,0)+H4920))</f>
        <v/>
      </c>
    </row>
    <row r="4922" spans="1:8" s="52" customFormat="1" ht="14.25" hidden="1">
      <c r="A4922" s="45" t="str">
        <f ca="1">IF($H4922="","",INDEX([1]NKC!$A$10:$A$5007,$H4922))</f>
        <v/>
      </c>
      <c r="B4922" s="46" t="str">
        <f ca="1">IF($H4922="","",INDEX([1]NKC!$B$10:$B$5007,$H4922))</f>
        <v/>
      </c>
      <c r="C4922" s="47" t="str">
        <f ca="1">IF($H4922="","",INDEX([1]NKC!$C$10:$C$5007,$H4922))</f>
        <v/>
      </c>
      <c r="D4922" s="48" t="str">
        <f ca="1">IF(IF($H4922="","",INDEX([1]NKC!$D$10:$D$5007,$H4922))=$C$8,IF($H4922="","",INDEX([1]NKC!$E$10:$E$5007,$H4922)),IF($H4922="","",INDEX([1]NKC!$D$10:$D$5007,$H4922)))</f>
        <v/>
      </c>
      <c r="E4922" s="49" t="str">
        <f ca="1">IF(IF($H4922="","",INDEX([1]NKC!$E$10:$E$5007,$H4922))=$C$8,"",IF($H4922="","",INDEX([1]NKC!$F$10:$F$5007,$H4922)))</f>
        <v/>
      </c>
      <c r="F4922" s="55" t="str">
        <f ca="1">IF(IF($H4922="","",INDEX([1]NKC!$D$10:$D$5007,$H4922))=$C$8,"",IF($H4922="","",INDEX([1]NKC!$F$10:$F$5007,$H4922)))</f>
        <v/>
      </c>
      <c r="G4922" s="50">
        <f ca="1">IF(SUM(E4922:F4922)=0,0,$G$11+SUM(E$12:$E4922)-SUM(F$12:$F4922))</f>
        <v>0</v>
      </c>
      <c r="H4922" s="51" t="str">
        <f ca="1">IF(IF(TYPE(MATCH($C$8,OFFSET([1]NKC!$D$10,H4921,0):'[1]NKC'!$D$5007,0)+H4921)=16,"",MATCH($C$8,OFFSET([1]NKC!$D$10,H4921,0):'[1]NKC'!$D$5007,0)+H4921)&lt;IF(TYPE(MATCH($C$8,OFFSET([1]NKC!$E$10,H4921,0):'[1]NKC'!$E$5007,0)+H4921)=16,"",MATCH($C$8,OFFSET([1]NKC!$E$10,H4921,0):'[1]NKC'!$E$5007,0)+H4921),IF(TYPE(MATCH($C$8,OFFSET([1]NKC!$D$10,H4921,0):'[1]NKC'!$D$5007,0)+H4921)=16,"",MATCH($C$8,OFFSET([1]NKC!$D$10,H4921,0):'[1]NKC'!$D$5007,0)+H4921),IF(TYPE(MATCH($C$8,OFFSET([1]NKC!$E$10,H4921,0):'[1]NKC'!$E$5007,0)+H4921)=16,"",MATCH($C$8,OFFSET([1]NKC!$E$10,H4921,0):'[1]NKC'!$E$5007,0)+H4921))</f>
        <v/>
      </c>
    </row>
    <row r="4923" spans="1:8" s="52" customFormat="1" ht="14.25" hidden="1">
      <c r="A4923" s="45" t="str">
        <f ca="1">IF($H4923="","",INDEX([1]NKC!$A$10:$A$5007,$H4923))</f>
        <v/>
      </c>
      <c r="B4923" s="46" t="str">
        <f ca="1">IF($H4923="","",INDEX([1]NKC!$B$10:$B$5007,$H4923))</f>
        <v/>
      </c>
      <c r="C4923" s="47" t="str">
        <f ca="1">IF($H4923="","",INDEX([1]NKC!$C$10:$C$5007,$H4923))</f>
        <v/>
      </c>
      <c r="D4923" s="48" t="str">
        <f ca="1">IF(IF($H4923="","",INDEX([1]NKC!$D$10:$D$5007,$H4923))=$C$8,IF($H4923="","",INDEX([1]NKC!$E$10:$E$5007,$H4923)),IF($H4923="","",INDEX([1]NKC!$D$10:$D$5007,$H4923)))</f>
        <v/>
      </c>
      <c r="E4923" s="49" t="str">
        <f ca="1">IF(IF($H4923="","",INDEX([1]NKC!$E$10:$E$5007,$H4923))=$C$8,"",IF($H4923="","",INDEX([1]NKC!$F$10:$F$5007,$H4923)))</f>
        <v/>
      </c>
      <c r="F4923" s="55" t="str">
        <f ca="1">IF(IF($H4923="","",INDEX([1]NKC!$D$10:$D$5007,$H4923))=$C$8,"",IF($H4923="","",INDEX([1]NKC!$F$10:$F$5007,$H4923)))</f>
        <v/>
      </c>
      <c r="G4923" s="50">
        <f ca="1">IF(SUM(E4923:F4923)=0,0,$G$11+SUM(E$12:$E4923)-SUM(F$12:$F4923))</f>
        <v>0</v>
      </c>
      <c r="H4923" s="51" t="str">
        <f ca="1">IF(IF(TYPE(MATCH($C$8,OFFSET([1]NKC!$D$10,H4922,0):'[1]NKC'!$D$5007,0)+H4922)=16,"",MATCH($C$8,OFFSET([1]NKC!$D$10,H4922,0):'[1]NKC'!$D$5007,0)+H4922)&lt;IF(TYPE(MATCH($C$8,OFFSET([1]NKC!$E$10,H4922,0):'[1]NKC'!$E$5007,0)+H4922)=16,"",MATCH($C$8,OFFSET([1]NKC!$E$10,H4922,0):'[1]NKC'!$E$5007,0)+H4922),IF(TYPE(MATCH($C$8,OFFSET([1]NKC!$D$10,H4922,0):'[1]NKC'!$D$5007,0)+H4922)=16,"",MATCH($C$8,OFFSET([1]NKC!$D$10,H4922,0):'[1]NKC'!$D$5007,0)+H4922),IF(TYPE(MATCH($C$8,OFFSET([1]NKC!$E$10,H4922,0):'[1]NKC'!$E$5007,0)+H4922)=16,"",MATCH($C$8,OFFSET([1]NKC!$E$10,H4922,0):'[1]NKC'!$E$5007,0)+H4922))</f>
        <v/>
      </c>
    </row>
    <row r="4924" spans="1:8" s="52" customFormat="1" ht="14.25" hidden="1">
      <c r="A4924" s="45" t="str">
        <f ca="1">IF($H4924="","",INDEX([1]NKC!$A$10:$A$5007,$H4924))</f>
        <v/>
      </c>
      <c r="B4924" s="46" t="str">
        <f ca="1">IF($H4924="","",INDEX([1]NKC!$B$10:$B$5007,$H4924))</f>
        <v/>
      </c>
      <c r="C4924" s="47" t="str">
        <f ca="1">IF($H4924="","",INDEX([1]NKC!$C$10:$C$5007,$H4924))</f>
        <v/>
      </c>
      <c r="D4924" s="48" t="str">
        <f ca="1">IF(IF($H4924="","",INDEX([1]NKC!$D$10:$D$5007,$H4924))=$C$8,IF($H4924="","",INDEX([1]NKC!$E$10:$E$5007,$H4924)),IF($H4924="","",INDEX([1]NKC!$D$10:$D$5007,$H4924)))</f>
        <v/>
      </c>
      <c r="E4924" s="49" t="str">
        <f ca="1">IF(IF($H4924="","",INDEX([1]NKC!$E$10:$E$5007,$H4924))=$C$8,"",IF($H4924="","",INDEX([1]NKC!$F$10:$F$5007,$H4924)))</f>
        <v/>
      </c>
      <c r="F4924" s="55" t="str">
        <f ca="1">IF(IF($H4924="","",INDEX([1]NKC!$D$10:$D$5007,$H4924))=$C$8,"",IF($H4924="","",INDEX([1]NKC!$F$10:$F$5007,$H4924)))</f>
        <v/>
      </c>
      <c r="G4924" s="50">
        <f ca="1">IF(SUM(E4924:F4924)=0,0,$G$11+SUM(E$12:$E4924)-SUM(F$12:$F4924))</f>
        <v>0</v>
      </c>
      <c r="H4924" s="51" t="str">
        <f ca="1">IF(IF(TYPE(MATCH($C$8,OFFSET([1]NKC!$D$10,H4923,0):'[1]NKC'!$D$5007,0)+H4923)=16,"",MATCH($C$8,OFFSET([1]NKC!$D$10,H4923,0):'[1]NKC'!$D$5007,0)+H4923)&lt;IF(TYPE(MATCH($C$8,OFFSET([1]NKC!$E$10,H4923,0):'[1]NKC'!$E$5007,0)+H4923)=16,"",MATCH($C$8,OFFSET([1]NKC!$E$10,H4923,0):'[1]NKC'!$E$5007,0)+H4923),IF(TYPE(MATCH($C$8,OFFSET([1]NKC!$D$10,H4923,0):'[1]NKC'!$D$5007,0)+H4923)=16,"",MATCH($C$8,OFFSET([1]NKC!$D$10,H4923,0):'[1]NKC'!$D$5007,0)+H4923),IF(TYPE(MATCH($C$8,OFFSET([1]NKC!$E$10,H4923,0):'[1]NKC'!$E$5007,0)+H4923)=16,"",MATCH($C$8,OFFSET([1]NKC!$E$10,H4923,0):'[1]NKC'!$E$5007,0)+H4923))</f>
        <v/>
      </c>
    </row>
    <row r="4925" spans="1:8" s="52" customFormat="1" ht="14.25" hidden="1">
      <c r="A4925" s="45" t="str">
        <f ca="1">IF($H4925="","",INDEX([1]NKC!$A$10:$A$5007,$H4925))</f>
        <v/>
      </c>
      <c r="B4925" s="46" t="str">
        <f ca="1">IF($H4925="","",INDEX([1]NKC!$B$10:$B$5007,$H4925))</f>
        <v/>
      </c>
      <c r="C4925" s="47" t="str">
        <f ca="1">IF($H4925="","",INDEX([1]NKC!$C$10:$C$5007,$H4925))</f>
        <v/>
      </c>
      <c r="D4925" s="48" t="str">
        <f ca="1">IF(IF($H4925="","",INDEX([1]NKC!$D$10:$D$5007,$H4925))=$C$8,IF($H4925="","",INDEX([1]NKC!$E$10:$E$5007,$H4925)),IF($H4925="","",INDEX([1]NKC!$D$10:$D$5007,$H4925)))</f>
        <v/>
      </c>
      <c r="E4925" s="49" t="str">
        <f ca="1">IF(IF($H4925="","",INDEX([1]NKC!$E$10:$E$5007,$H4925))=$C$8,"",IF($H4925="","",INDEX([1]NKC!$F$10:$F$5007,$H4925)))</f>
        <v/>
      </c>
      <c r="F4925" s="55" t="str">
        <f ca="1">IF(IF($H4925="","",INDEX([1]NKC!$D$10:$D$5007,$H4925))=$C$8,"",IF($H4925="","",INDEX([1]NKC!$F$10:$F$5007,$H4925)))</f>
        <v/>
      </c>
      <c r="G4925" s="50">
        <f ca="1">IF(SUM(E4925:F4925)=0,0,$G$11+SUM(E$12:$E4925)-SUM(F$12:$F4925))</f>
        <v>0</v>
      </c>
      <c r="H4925" s="51" t="str">
        <f ca="1">IF(IF(TYPE(MATCH($C$8,OFFSET([1]NKC!$D$10,H4924,0):'[1]NKC'!$D$5007,0)+H4924)=16,"",MATCH($C$8,OFFSET([1]NKC!$D$10,H4924,0):'[1]NKC'!$D$5007,0)+H4924)&lt;IF(TYPE(MATCH($C$8,OFFSET([1]NKC!$E$10,H4924,0):'[1]NKC'!$E$5007,0)+H4924)=16,"",MATCH($C$8,OFFSET([1]NKC!$E$10,H4924,0):'[1]NKC'!$E$5007,0)+H4924),IF(TYPE(MATCH($C$8,OFFSET([1]NKC!$D$10,H4924,0):'[1]NKC'!$D$5007,0)+H4924)=16,"",MATCH($C$8,OFFSET([1]NKC!$D$10,H4924,0):'[1]NKC'!$D$5007,0)+H4924),IF(TYPE(MATCH($C$8,OFFSET([1]NKC!$E$10,H4924,0):'[1]NKC'!$E$5007,0)+H4924)=16,"",MATCH($C$8,OFFSET([1]NKC!$E$10,H4924,0):'[1]NKC'!$E$5007,0)+H4924))</f>
        <v/>
      </c>
    </row>
    <row r="4926" spans="1:8" s="52" customFormat="1" ht="14.25" hidden="1">
      <c r="A4926" s="45" t="str">
        <f ca="1">IF($H4926="","",INDEX([1]NKC!$A$10:$A$5007,$H4926))</f>
        <v/>
      </c>
      <c r="B4926" s="46" t="str">
        <f ca="1">IF($H4926="","",INDEX([1]NKC!$B$10:$B$5007,$H4926))</f>
        <v/>
      </c>
      <c r="C4926" s="47" t="str">
        <f ca="1">IF($H4926="","",INDEX([1]NKC!$C$10:$C$5007,$H4926))</f>
        <v/>
      </c>
      <c r="D4926" s="48" t="str">
        <f ca="1">IF(IF($H4926="","",INDEX([1]NKC!$D$10:$D$5007,$H4926))=$C$8,IF($H4926="","",INDEX([1]NKC!$E$10:$E$5007,$H4926)),IF($H4926="","",INDEX([1]NKC!$D$10:$D$5007,$H4926)))</f>
        <v/>
      </c>
      <c r="E4926" s="49" t="str">
        <f ca="1">IF(IF($H4926="","",INDEX([1]NKC!$E$10:$E$5007,$H4926))=$C$8,"",IF($H4926="","",INDEX([1]NKC!$F$10:$F$5007,$H4926)))</f>
        <v/>
      </c>
      <c r="F4926" s="55" t="str">
        <f ca="1">IF(IF($H4926="","",INDEX([1]NKC!$D$10:$D$5007,$H4926))=$C$8,"",IF($H4926="","",INDEX([1]NKC!$F$10:$F$5007,$H4926)))</f>
        <v/>
      </c>
      <c r="G4926" s="50">
        <f ca="1">IF(SUM(E4926:F4926)=0,0,$G$11+SUM(E$12:$E4926)-SUM(F$12:$F4926))</f>
        <v>0</v>
      </c>
      <c r="H4926" s="51" t="str">
        <f ca="1">IF(IF(TYPE(MATCH($C$8,OFFSET([1]NKC!$D$10,H4925,0):'[1]NKC'!$D$5007,0)+H4925)=16,"",MATCH($C$8,OFFSET([1]NKC!$D$10,H4925,0):'[1]NKC'!$D$5007,0)+H4925)&lt;IF(TYPE(MATCH($C$8,OFFSET([1]NKC!$E$10,H4925,0):'[1]NKC'!$E$5007,0)+H4925)=16,"",MATCH($C$8,OFFSET([1]NKC!$E$10,H4925,0):'[1]NKC'!$E$5007,0)+H4925),IF(TYPE(MATCH($C$8,OFFSET([1]NKC!$D$10,H4925,0):'[1]NKC'!$D$5007,0)+H4925)=16,"",MATCH($C$8,OFFSET([1]NKC!$D$10,H4925,0):'[1]NKC'!$D$5007,0)+H4925),IF(TYPE(MATCH($C$8,OFFSET([1]NKC!$E$10,H4925,0):'[1]NKC'!$E$5007,0)+H4925)=16,"",MATCH($C$8,OFFSET([1]NKC!$E$10,H4925,0):'[1]NKC'!$E$5007,0)+H4925))</f>
        <v/>
      </c>
    </row>
    <row r="4927" spans="1:8" s="52" customFormat="1" ht="14.25" hidden="1">
      <c r="A4927" s="45" t="str">
        <f ca="1">IF($H4927="","",INDEX([1]NKC!$A$10:$A$5007,$H4927))</f>
        <v/>
      </c>
      <c r="B4927" s="46" t="str">
        <f ca="1">IF($H4927="","",INDEX([1]NKC!$B$10:$B$5007,$H4927))</f>
        <v/>
      </c>
      <c r="C4927" s="47" t="str">
        <f ca="1">IF($H4927="","",INDEX([1]NKC!$C$10:$C$5007,$H4927))</f>
        <v/>
      </c>
      <c r="D4927" s="48" t="str">
        <f ca="1">IF(IF($H4927="","",INDEX([1]NKC!$D$10:$D$5007,$H4927))=$C$8,IF($H4927="","",INDEX([1]NKC!$E$10:$E$5007,$H4927)),IF($H4927="","",INDEX([1]NKC!$D$10:$D$5007,$H4927)))</f>
        <v/>
      </c>
      <c r="E4927" s="49" t="str">
        <f ca="1">IF(IF($H4927="","",INDEX([1]NKC!$E$10:$E$5007,$H4927))=$C$8,"",IF($H4927="","",INDEX([1]NKC!$F$10:$F$5007,$H4927)))</f>
        <v/>
      </c>
      <c r="F4927" s="55" t="str">
        <f ca="1">IF(IF($H4927="","",INDEX([1]NKC!$D$10:$D$5007,$H4927))=$C$8,"",IF($H4927="","",INDEX([1]NKC!$F$10:$F$5007,$H4927)))</f>
        <v/>
      </c>
      <c r="G4927" s="50">
        <f ca="1">IF(SUM(E4927:F4927)=0,0,$G$11+SUM(E$12:$E4927)-SUM(F$12:$F4927))</f>
        <v>0</v>
      </c>
      <c r="H4927" s="51" t="str">
        <f ca="1">IF(IF(TYPE(MATCH($C$8,OFFSET([1]NKC!$D$10,H4926,0):'[1]NKC'!$D$5007,0)+H4926)=16,"",MATCH($C$8,OFFSET([1]NKC!$D$10,H4926,0):'[1]NKC'!$D$5007,0)+H4926)&lt;IF(TYPE(MATCH($C$8,OFFSET([1]NKC!$E$10,H4926,0):'[1]NKC'!$E$5007,0)+H4926)=16,"",MATCH($C$8,OFFSET([1]NKC!$E$10,H4926,0):'[1]NKC'!$E$5007,0)+H4926),IF(TYPE(MATCH($C$8,OFFSET([1]NKC!$D$10,H4926,0):'[1]NKC'!$D$5007,0)+H4926)=16,"",MATCH($C$8,OFFSET([1]NKC!$D$10,H4926,0):'[1]NKC'!$D$5007,0)+H4926),IF(TYPE(MATCH($C$8,OFFSET([1]NKC!$E$10,H4926,0):'[1]NKC'!$E$5007,0)+H4926)=16,"",MATCH($C$8,OFFSET([1]NKC!$E$10,H4926,0):'[1]NKC'!$E$5007,0)+H4926))</f>
        <v/>
      </c>
    </row>
    <row r="4928" spans="1:8" s="52" customFormat="1" ht="14.25" hidden="1">
      <c r="A4928" s="45" t="str">
        <f ca="1">IF($H4928="","",INDEX([1]NKC!$A$10:$A$5007,$H4928))</f>
        <v/>
      </c>
      <c r="B4928" s="46" t="str">
        <f ca="1">IF($H4928="","",INDEX([1]NKC!$B$10:$B$5007,$H4928))</f>
        <v/>
      </c>
      <c r="C4928" s="47" t="str">
        <f ca="1">IF($H4928="","",INDEX([1]NKC!$C$10:$C$5007,$H4928))</f>
        <v/>
      </c>
      <c r="D4928" s="48" t="str">
        <f ca="1">IF(IF($H4928="","",INDEX([1]NKC!$D$10:$D$5007,$H4928))=$C$8,IF($H4928="","",INDEX([1]NKC!$E$10:$E$5007,$H4928)),IF($H4928="","",INDEX([1]NKC!$D$10:$D$5007,$H4928)))</f>
        <v/>
      </c>
      <c r="E4928" s="49" t="str">
        <f ca="1">IF(IF($H4928="","",INDEX([1]NKC!$E$10:$E$5007,$H4928))=$C$8,"",IF($H4928="","",INDEX([1]NKC!$F$10:$F$5007,$H4928)))</f>
        <v/>
      </c>
      <c r="F4928" s="55" t="str">
        <f ca="1">IF(IF($H4928="","",INDEX([1]NKC!$D$10:$D$5007,$H4928))=$C$8,"",IF($H4928="","",INDEX([1]NKC!$F$10:$F$5007,$H4928)))</f>
        <v/>
      </c>
      <c r="G4928" s="50">
        <f ca="1">IF(SUM(E4928:F4928)=0,0,$G$11+SUM(E$12:$E4928)-SUM(F$12:$F4928))</f>
        <v>0</v>
      </c>
      <c r="H4928" s="51" t="str">
        <f ca="1">IF(IF(TYPE(MATCH($C$8,OFFSET([1]NKC!$D$10,H4927,0):'[1]NKC'!$D$5007,0)+H4927)=16,"",MATCH($C$8,OFFSET([1]NKC!$D$10,H4927,0):'[1]NKC'!$D$5007,0)+H4927)&lt;IF(TYPE(MATCH($C$8,OFFSET([1]NKC!$E$10,H4927,0):'[1]NKC'!$E$5007,0)+H4927)=16,"",MATCH($C$8,OFFSET([1]NKC!$E$10,H4927,0):'[1]NKC'!$E$5007,0)+H4927),IF(TYPE(MATCH($C$8,OFFSET([1]NKC!$D$10,H4927,0):'[1]NKC'!$D$5007,0)+H4927)=16,"",MATCH($C$8,OFFSET([1]NKC!$D$10,H4927,0):'[1]NKC'!$D$5007,0)+H4927),IF(TYPE(MATCH($C$8,OFFSET([1]NKC!$E$10,H4927,0):'[1]NKC'!$E$5007,0)+H4927)=16,"",MATCH($C$8,OFFSET([1]NKC!$E$10,H4927,0):'[1]NKC'!$E$5007,0)+H4927))</f>
        <v/>
      </c>
    </row>
    <row r="4929" spans="1:8" s="52" customFormat="1" ht="14.25" hidden="1">
      <c r="A4929" s="45" t="str">
        <f ca="1">IF($H4929="","",INDEX([1]NKC!$A$10:$A$5007,$H4929))</f>
        <v/>
      </c>
      <c r="B4929" s="46" t="str">
        <f ca="1">IF($H4929="","",INDEX([1]NKC!$B$10:$B$5007,$H4929))</f>
        <v/>
      </c>
      <c r="C4929" s="47" t="str">
        <f ca="1">IF($H4929="","",INDEX([1]NKC!$C$10:$C$5007,$H4929))</f>
        <v/>
      </c>
      <c r="D4929" s="48" t="str">
        <f ca="1">IF(IF($H4929="","",INDEX([1]NKC!$D$10:$D$5007,$H4929))=$C$8,IF($H4929="","",INDEX([1]NKC!$E$10:$E$5007,$H4929)),IF($H4929="","",INDEX([1]NKC!$D$10:$D$5007,$H4929)))</f>
        <v/>
      </c>
      <c r="E4929" s="49" t="str">
        <f ca="1">IF(IF($H4929="","",INDEX([1]NKC!$E$10:$E$5007,$H4929))=$C$8,"",IF($H4929="","",INDEX([1]NKC!$F$10:$F$5007,$H4929)))</f>
        <v/>
      </c>
      <c r="F4929" s="55" t="str">
        <f ca="1">IF(IF($H4929="","",INDEX([1]NKC!$D$10:$D$5007,$H4929))=$C$8,"",IF($H4929="","",INDEX([1]NKC!$F$10:$F$5007,$H4929)))</f>
        <v/>
      </c>
      <c r="G4929" s="50">
        <f ca="1">IF(SUM(E4929:F4929)=0,0,$G$11+SUM(E$12:$E4929)-SUM(F$12:$F4929))</f>
        <v>0</v>
      </c>
      <c r="H4929" s="51" t="str">
        <f ca="1">IF(IF(TYPE(MATCH($C$8,OFFSET([1]NKC!$D$10,H4928,0):'[1]NKC'!$D$5007,0)+H4928)=16,"",MATCH($C$8,OFFSET([1]NKC!$D$10,H4928,0):'[1]NKC'!$D$5007,0)+H4928)&lt;IF(TYPE(MATCH($C$8,OFFSET([1]NKC!$E$10,H4928,0):'[1]NKC'!$E$5007,0)+H4928)=16,"",MATCH($C$8,OFFSET([1]NKC!$E$10,H4928,0):'[1]NKC'!$E$5007,0)+H4928),IF(TYPE(MATCH($C$8,OFFSET([1]NKC!$D$10,H4928,0):'[1]NKC'!$D$5007,0)+H4928)=16,"",MATCH($C$8,OFFSET([1]NKC!$D$10,H4928,0):'[1]NKC'!$D$5007,0)+H4928),IF(TYPE(MATCH($C$8,OFFSET([1]NKC!$E$10,H4928,0):'[1]NKC'!$E$5007,0)+H4928)=16,"",MATCH($C$8,OFFSET([1]NKC!$E$10,H4928,0):'[1]NKC'!$E$5007,0)+H4928))</f>
        <v/>
      </c>
    </row>
    <row r="4930" spans="1:8" s="52" customFormat="1" ht="14.25" hidden="1">
      <c r="A4930" s="45" t="str">
        <f ca="1">IF($H4930="","",INDEX([1]NKC!$A$10:$A$5007,$H4930))</f>
        <v/>
      </c>
      <c r="B4930" s="46" t="str">
        <f ca="1">IF($H4930="","",INDEX([1]NKC!$B$10:$B$5007,$H4930))</f>
        <v/>
      </c>
      <c r="C4930" s="47" t="str">
        <f ca="1">IF($H4930="","",INDEX([1]NKC!$C$10:$C$5007,$H4930))</f>
        <v/>
      </c>
      <c r="D4930" s="48" t="str">
        <f ca="1">IF(IF($H4930="","",INDEX([1]NKC!$D$10:$D$5007,$H4930))=$C$8,IF($H4930="","",INDEX([1]NKC!$E$10:$E$5007,$H4930)),IF($H4930="","",INDEX([1]NKC!$D$10:$D$5007,$H4930)))</f>
        <v/>
      </c>
      <c r="E4930" s="49" t="str">
        <f ca="1">IF(IF($H4930="","",INDEX([1]NKC!$E$10:$E$5007,$H4930))=$C$8,"",IF($H4930="","",INDEX([1]NKC!$F$10:$F$5007,$H4930)))</f>
        <v/>
      </c>
      <c r="F4930" s="55" t="str">
        <f ca="1">IF(IF($H4930="","",INDEX([1]NKC!$D$10:$D$5007,$H4930))=$C$8,"",IF($H4930="","",INDEX([1]NKC!$F$10:$F$5007,$H4930)))</f>
        <v/>
      </c>
      <c r="G4930" s="50">
        <f ca="1">IF(SUM(E4930:F4930)=0,0,$G$11+SUM(E$12:$E4930)-SUM(F$12:$F4930))</f>
        <v>0</v>
      </c>
      <c r="H4930" s="51" t="str">
        <f ca="1">IF(IF(TYPE(MATCH($C$8,OFFSET([1]NKC!$D$10,H4929,0):'[1]NKC'!$D$5007,0)+H4929)=16,"",MATCH($C$8,OFFSET([1]NKC!$D$10,H4929,0):'[1]NKC'!$D$5007,0)+H4929)&lt;IF(TYPE(MATCH($C$8,OFFSET([1]NKC!$E$10,H4929,0):'[1]NKC'!$E$5007,0)+H4929)=16,"",MATCH($C$8,OFFSET([1]NKC!$E$10,H4929,0):'[1]NKC'!$E$5007,0)+H4929),IF(TYPE(MATCH($C$8,OFFSET([1]NKC!$D$10,H4929,0):'[1]NKC'!$D$5007,0)+H4929)=16,"",MATCH($C$8,OFFSET([1]NKC!$D$10,H4929,0):'[1]NKC'!$D$5007,0)+H4929),IF(TYPE(MATCH($C$8,OFFSET([1]NKC!$E$10,H4929,0):'[1]NKC'!$E$5007,0)+H4929)=16,"",MATCH($C$8,OFFSET([1]NKC!$E$10,H4929,0):'[1]NKC'!$E$5007,0)+H4929))</f>
        <v/>
      </c>
    </row>
    <row r="4931" spans="1:8" s="52" customFormat="1" ht="14.25" hidden="1">
      <c r="A4931" s="45" t="str">
        <f ca="1">IF($H4931="","",INDEX([1]NKC!$A$10:$A$5007,$H4931))</f>
        <v/>
      </c>
      <c r="B4931" s="46" t="str">
        <f ca="1">IF($H4931="","",INDEX([1]NKC!$B$10:$B$5007,$H4931))</f>
        <v/>
      </c>
      <c r="C4931" s="47" t="str">
        <f ca="1">IF($H4931="","",INDEX([1]NKC!$C$10:$C$5007,$H4931))</f>
        <v/>
      </c>
      <c r="D4931" s="48" t="str">
        <f ca="1">IF(IF($H4931="","",INDEX([1]NKC!$D$10:$D$5007,$H4931))=$C$8,IF($H4931="","",INDEX([1]NKC!$E$10:$E$5007,$H4931)),IF($H4931="","",INDEX([1]NKC!$D$10:$D$5007,$H4931)))</f>
        <v/>
      </c>
      <c r="E4931" s="49" t="str">
        <f ca="1">IF(IF($H4931="","",INDEX([1]NKC!$E$10:$E$5007,$H4931))=$C$8,"",IF($H4931="","",INDEX([1]NKC!$F$10:$F$5007,$H4931)))</f>
        <v/>
      </c>
      <c r="F4931" s="55" t="str">
        <f ca="1">IF(IF($H4931="","",INDEX([1]NKC!$D$10:$D$5007,$H4931))=$C$8,"",IF($H4931="","",INDEX([1]NKC!$F$10:$F$5007,$H4931)))</f>
        <v/>
      </c>
      <c r="G4931" s="50">
        <f ca="1">IF(SUM(E4931:F4931)=0,0,$G$11+SUM(E$12:$E4931)-SUM(F$12:$F4931))</f>
        <v>0</v>
      </c>
      <c r="H4931" s="51" t="str">
        <f ca="1">IF(IF(TYPE(MATCH($C$8,OFFSET([1]NKC!$D$10,H4930,0):'[1]NKC'!$D$5007,0)+H4930)=16,"",MATCH($C$8,OFFSET([1]NKC!$D$10,H4930,0):'[1]NKC'!$D$5007,0)+H4930)&lt;IF(TYPE(MATCH($C$8,OFFSET([1]NKC!$E$10,H4930,0):'[1]NKC'!$E$5007,0)+H4930)=16,"",MATCH($C$8,OFFSET([1]NKC!$E$10,H4930,0):'[1]NKC'!$E$5007,0)+H4930),IF(TYPE(MATCH($C$8,OFFSET([1]NKC!$D$10,H4930,0):'[1]NKC'!$D$5007,0)+H4930)=16,"",MATCH($C$8,OFFSET([1]NKC!$D$10,H4930,0):'[1]NKC'!$D$5007,0)+H4930),IF(TYPE(MATCH($C$8,OFFSET([1]NKC!$E$10,H4930,0):'[1]NKC'!$E$5007,0)+H4930)=16,"",MATCH($C$8,OFFSET([1]NKC!$E$10,H4930,0):'[1]NKC'!$E$5007,0)+H4930))</f>
        <v/>
      </c>
    </row>
    <row r="4932" spans="1:8" s="52" customFormat="1" ht="14.25" hidden="1">
      <c r="A4932" s="45" t="str">
        <f ca="1">IF($H4932="","",INDEX([1]NKC!$A$10:$A$5007,$H4932))</f>
        <v/>
      </c>
      <c r="B4932" s="46" t="str">
        <f ca="1">IF($H4932="","",INDEX([1]NKC!$B$10:$B$5007,$H4932))</f>
        <v/>
      </c>
      <c r="C4932" s="47" t="str">
        <f ca="1">IF($H4932="","",INDEX([1]NKC!$C$10:$C$5007,$H4932))</f>
        <v/>
      </c>
      <c r="D4932" s="48" t="str">
        <f ca="1">IF(IF($H4932="","",INDEX([1]NKC!$D$10:$D$5007,$H4932))=$C$8,IF($H4932="","",INDEX([1]NKC!$E$10:$E$5007,$H4932)),IF($H4932="","",INDEX([1]NKC!$D$10:$D$5007,$H4932)))</f>
        <v/>
      </c>
      <c r="E4932" s="49" t="str">
        <f ca="1">IF(IF($H4932="","",INDEX([1]NKC!$E$10:$E$5007,$H4932))=$C$8,"",IF($H4932="","",INDEX([1]NKC!$F$10:$F$5007,$H4932)))</f>
        <v/>
      </c>
      <c r="F4932" s="55" t="str">
        <f ca="1">IF(IF($H4932="","",INDEX([1]NKC!$D$10:$D$5007,$H4932))=$C$8,"",IF($H4932="","",INDEX([1]NKC!$F$10:$F$5007,$H4932)))</f>
        <v/>
      </c>
      <c r="G4932" s="50">
        <f ca="1">IF(SUM(E4932:F4932)=0,0,$G$11+SUM(E$12:$E4932)-SUM(F$12:$F4932))</f>
        <v>0</v>
      </c>
      <c r="H4932" s="51" t="str">
        <f ca="1">IF(IF(TYPE(MATCH($C$8,OFFSET([1]NKC!$D$10,H4931,0):'[1]NKC'!$D$5007,0)+H4931)=16,"",MATCH($C$8,OFFSET([1]NKC!$D$10,H4931,0):'[1]NKC'!$D$5007,0)+H4931)&lt;IF(TYPE(MATCH($C$8,OFFSET([1]NKC!$E$10,H4931,0):'[1]NKC'!$E$5007,0)+H4931)=16,"",MATCH($C$8,OFFSET([1]NKC!$E$10,H4931,0):'[1]NKC'!$E$5007,0)+H4931),IF(TYPE(MATCH($C$8,OFFSET([1]NKC!$D$10,H4931,0):'[1]NKC'!$D$5007,0)+H4931)=16,"",MATCH($C$8,OFFSET([1]NKC!$D$10,H4931,0):'[1]NKC'!$D$5007,0)+H4931),IF(TYPE(MATCH($C$8,OFFSET([1]NKC!$E$10,H4931,0):'[1]NKC'!$E$5007,0)+H4931)=16,"",MATCH($C$8,OFFSET([1]NKC!$E$10,H4931,0):'[1]NKC'!$E$5007,0)+H4931))</f>
        <v/>
      </c>
    </row>
    <row r="4933" spans="1:8" s="52" customFormat="1" ht="14.25" hidden="1">
      <c r="A4933" s="45" t="str">
        <f ca="1">IF($H4933="","",INDEX([1]NKC!$A$10:$A$5007,$H4933))</f>
        <v/>
      </c>
      <c r="B4933" s="46" t="str">
        <f ca="1">IF($H4933="","",INDEX([1]NKC!$B$10:$B$5007,$H4933))</f>
        <v/>
      </c>
      <c r="C4933" s="47" t="str">
        <f ca="1">IF($H4933="","",INDEX([1]NKC!$C$10:$C$5007,$H4933))</f>
        <v/>
      </c>
      <c r="D4933" s="48" t="str">
        <f ca="1">IF(IF($H4933="","",INDEX([1]NKC!$D$10:$D$5007,$H4933))=$C$8,IF($H4933="","",INDEX([1]NKC!$E$10:$E$5007,$H4933)),IF($H4933="","",INDEX([1]NKC!$D$10:$D$5007,$H4933)))</f>
        <v/>
      </c>
      <c r="E4933" s="49" t="str">
        <f ca="1">IF(IF($H4933="","",INDEX([1]NKC!$E$10:$E$5007,$H4933))=$C$8,"",IF($H4933="","",INDEX([1]NKC!$F$10:$F$5007,$H4933)))</f>
        <v/>
      </c>
      <c r="F4933" s="55" t="str">
        <f ca="1">IF(IF($H4933="","",INDEX([1]NKC!$D$10:$D$5007,$H4933))=$C$8,"",IF($H4933="","",INDEX([1]NKC!$F$10:$F$5007,$H4933)))</f>
        <v/>
      </c>
      <c r="G4933" s="50">
        <f ca="1">IF(SUM(E4933:F4933)=0,0,$G$11+SUM(E$12:$E4933)-SUM(F$12:$F4933))</f>
        <v>0</v>
      </c>
      <c r="H4933" s="51" t="str">
        <f ca="1">IF(IF(TYPE(MATCH($C$8,OFFSET([1]NKC!$D$10,H4932,0):'[1]NKC'!$D$5007,0)+H4932)=16,"",MATCH($C$8,OFFSET([1]NKC!$D$10,H4932,0):'[1]NKC'!$D$5007,0)+H4932)&lt;IF(TYPE(MATCH($C$8,OFFSET([1]NKC!$E$10,H4932,0):'[1]NKC'!$E$5007,0)+H4932)=16,"",MATCH($C$8,OFFSET([1]NKC!$E$10,H4932,0):'[1]NKC'!$E$5007,0)+H4932),IF(TYPE(MATCH($C$8,OFFSET([1]NKC!$D$10,H4932,0):'[1]NKC'!$D$5007,0)+H4932)=16,"",MATCH($C$8,OFFSET([1]NKC!$D$10,H4932,0):'[1]NKC'!$D$5007,0)+H4932),IF(TYPE(MATCH($C$8,OFFSET([1]NKC!$E$10,H4932,0):'[1]NKC'!$E$5007,0)+H4932)=16,"",MATCH($C$8,OFFSET([1]NKC!$E$10,H4932,0):'[1]NKC'!$E$5007,0)+H4932))</f>
        <v/>
      </c>
    </row>
    <row r="4934" spans="1:8" s="52" customFormat="1" ht="14.25" hidden="1">
      <c r="A4934" s="45" t="str">
        <f ca="1">IF($H4934="","",INDEX([1]NKC!$A$10:$A$5007,$H4934))</f>
        <v/>
      </c>
      <c r="B4934" s="46" t="str">
        <f ca="1">IF($H4934="","",INDEX([1]NKC!$B$10:$B$5007,$H4934))</f>
        <v/>
      </c>
      <c r="C4934" s="47" t="str">
        <f ca="1">IF($H4934="","",INDEX([1]NKC!$C$10:$C$5007,$H4934))</f>
        <v/>
      </c>
      <c r="D4934" s="48" t="str">
        <f ca="1">IF(IF($H4934="","",INDEX([1]NKC!$D$10:$D$5007,$H4934))=$C$8,IF($H4934="","",INDEX([1]NKC!$E$10:$E$5007,$H4934)),IF($H4934="","",INDEX([1]NKC!$D$10:$D$5007,$H4934)))</f>
        <v/>
      </c>
      <c r="E4934" s="49" t="str">
        <f ca="1">IF(IF($H4934="","",INDEX([1]NKC!$E$10:$E$5007,$H4934))=$C$8,"",IF($H4934="","",INDEX([1]NKC!$F$10:$F$5007,$H4934)))</f>
        <v/>
      </c>
      <c r="F4934" s="55" t="str">
        <f ca="1">IF(IF($H4934="","",INDEX([1]NKC!$D$10:$D$5007,$H4934))=$C$8,"",IF($H4934="","",INDEX([1]NKC!$F$10:$F$5007,$H4934)))</f>
        <v/>
      </c>
      <c r="G4934" s="50">
        <f ca="1">IF(SUM(E4934:F4934)=0,0,$G$11+SUM(E$12:$E4934)-SUM(F$12:$F4934))</f>
        <v>0</v>
      </c>
      <c r="H4934" s="51" t="str">
        <f ca="1">IF(IF(TYPE(MATCH($C$8,OFFSET([1]NKC!$D$10,H4933,0):'[1]NKC'!$D$5007,0)+H4933)=16,"",MATCH($C$8,OFFSET([1]NKC!$D$10,H4933,0):'[1]NKC'!$D$5007,0)+H4933)&lt;IF(TYPE(MATCH($C$8,OFFSET([1]NKC!$E$10,H4933,0):'[1]NKC'!$E$5007,0)+H4933)=16,"",MATCH($C$8,OFFSET([1]NKC!$E$10,H4933,0):'[1]NKC'!$E$5007,0)+H4933),IF(TYPE(MATCH($C$8,OFFSET([1]NKC!$D$10,H4933,0):'[1]NKC'!$D$5007,0)+H4933)=16,"",MATCH($C$8,OFFSET([1]NKC!$D$10,H4933,0):'[1]NKC'!$D$5007,0)+H4933),IF(TYPE(MATCH($C$8,OFFSET([1]NKC!$E$10,H4933,0):'[1]NKC'!$E$5007,0)+H4933)=16,"",MATCH($C$8,OFFSET([1]NKC!$E$10,H4933,0):'[1]NKC'!$E$5007,0)+H4933))</f>
        <v/>
      </c>
    </row>
    <row r="4935" spans="1:8" s="52" customFormat="1" ht="14.25" hidden="1">
      <c r="A4935" s="45" t="str">
        <f ca="1">IF($H4935="","",INDEX([1]NKC!$A$10:$A$5007,$H4935))</f>
        <v/>
      </c>
      <c r="B4935" s="46" t="str">
        <f ca="1">IF($H4935="","",INDEX([1]NKC!$B$10:$B$5007,$H4935))</f>
        <v/>
      </c>
      <c r="C4935" s="47" t="str">
        <f ca="1">IF($H4935="","",INDEX([1]NKC!$C$10:$C$5007,$H4935))</f>
        <v/>
      </c>
      <c r="D4935" s="48" t="str">
        <f ca="1">IF(IF($H4935="","",INDEX([1]NKC!$D$10:$D$5007,$H4935))=$C$8,IF($H4935="","",INDEX([1]NKC!$E$10:$E$5007,$H4935)),IF($H4935="","",INDEX([1]NKC!$D$10:$D$5007,$H4935)))</f>
        <v/>
      </c>
      <c r="E4935" s="49" t="str">
        <f ca="1">IF(IF($H4935="","",INDEX([1]NKC!$E$10:$E$5007,$H4935))=$C$8,"",IF($H4935="","",INDEX([1]NKC!$F$10:$F$5007,$H4935)))</f>
        <v/>
      </c>
      <c r="F4935" s="55" t="str">
        <f ca="1">IF(IF($H4935="","",INDEX([1]NKC!$D$10:$D$5007,$H4935))=$C$8,"",IF($H4935="","",INDEX([1]NKC!$F$10:$F$5007,$H4935)))</f>
        <v/>
      </c>
      <c r="G4935" s="50">
        <f ca="1">IF(SUM(E4935:F4935)=0,0,$G$11+SUM(E$12:$E4935)-SUM(F$12:$F4935))</f>
        <v>0</v>
      </c>
      <c r="H4935" s="51" t="str">
        <f ca="1">IF(IF(TYPE(MATCH($C$8,OFFSET([1]NKC!$D$10,H4934,0):'[1]NKC'!$D$5007,0)+H4934)=16,"",MATCH($C$8,OFFSET([1]NKC!$D$10,H4934,0):'[1]NKC'!$D$5007,0)+H4934)&lt;IF(TYPE(MATCH($C$8,OFFSET([1]NKC!$E$10,H4934,0):'[1]NKC'!$E$5007,0)+H4934)=16,"",MATCH($C$8,OFFSET([1]NKC!$E$10,H4934,0):'[1]NKC'!$E$5007,0)+H4934),IF(TYPE(MATCH($C$8,OFFSET([1]NKC!$D$10,H4934,0):'[1]NKC'!$D$5007,0)+H4934)=16,"",MATCH($C$8,OFFSET([1]NKC!$D$10,H4934,0):'[1]NKC'!$D$5007,0)+H4934),IF(TYPE(MATCH($C$8,OFFSET([1]NKC!$E$10,H4934,0):'[1]NKC'!$E$5007,0)+H4934)=16,"",MATCH($C$8,OFFSET([1]NKC!$E$10,H4934,0):'[1]NKC'!$E$5007,0)+H4934))</f>
        <v/>
      </c>
    </row>
    <row r="4936" spans="1:8" s="52" customFormat="1" ht="14.25" hidden="1">
      <c r="A4936" s="45" t="str">
        <f ca="1">IF($H4936="","",INDEX([1]NKC!$A$10:$A$5007,$H4936))</f>
        <v/>
      </c>
      <c r="B4936" s="46" t="str">
        <f ca="1">IF($H4936="","",INDEX([1]NKC!$B$10:$B$5007,$H4936))</f>
        <v/>
      </c>
      <c r="C4936" s="47" t="str">
        <f ca="1">IF($H4936="","",INDEX([1]NKC!$C$10:$C$5007,$H4936))</f>
        <v/>
      </c>
      <c r="D4936" s="48" t="str">
        <f ca="1">IF(IF($H4936="","",INDEX([1]NKC!$D$10:$D$5007,$H4936))=$C$8,IF($H4936="","",INDEX([1]NKC!$E$10:$E$5007,$H4936)),IF($H4936="","",INDEX([1]NKC!$D$10:$D$5007,$H4936)))</f>
        <v/>
      </c>
      <c r="E4936" s="49" t="str">
        <f ca="1">IF(IF($H4936="","",INDEX([1]NKC!$E$10:$E$5007,$H4936))=$C$8,"",IF($H4936="","",INDEX([1]NKC!$F$10:$F$5007,$H4936)))</f>
        <v/>
      </c>
      <c r="F4936" s="55" t="str">
        <f ca="1">IF(IF($H4936="","",INDEX([1]NKC!$D$10:$D$5007,$H4936))=$C$8,"",IF($H4936="","",INDEX([1]NKC!$F$10:$F$5007,$H4936)))</f>
        <v/>
      </c>
      <c r="G4936" s="50">
        <f ca="1">IF(SUM(E4936:F4936)=0,0,$G$11+SUM(E$12:$E4936)-SUM(F$12:$F4936))</f>
        <v>0</v>
      </c>
      <c r="H4936" s="51" t="str">
        <f ca="1">IF(IF(TYPE(MATCH($C$8,OFFSET([1]NKC!$D$10,H4935,0):'[1]NKC'!$D$5007,0)+H4935)=16,"",MATCH($C$8,OFFSET([1]NKC!$D$10,H4935,0):'[1]NKC'!$D$5007,0)+H4935)&lt;IF(TYPE(MATCH($C$8,OFFSET([1]NKC!$E$10,H4935,0):'[1]NKC'!$E$5007,0)+H4935)=16,"",MATCH($C$8,OFFSET([1]NKC!$E$10,H4935,0):'[1]NKC'!$E$5007,0)+H4935),IF(TYPE(MATCH($C$8,OFFSET([1]NKC!$D$10,H4935,0):'[1]NKC'!$D$5007,0)+H4935)=16,"",MATCH($C$8,OFFSET([1]NKC!$D$10,H4935,0):'[1]NKC'!$D$5007,0)+H4935),IF(TYPE(MATCH($C$8,OFFSET([1]NKC!$E$10,H4935,0):'[1]NKC'!$E$5007,0)+H4935)=16,"",MATCH($C$8,OFFSET([1]NKC!$E$10,H4935,0):'[1]NKC'!$E$5007,0)+H4935))</f>
        <v/>
      </c>
    </row>
    <row r="4937" spans="1:8" s="52" customFormat="1" ht="14.25" hidden="1">
      <c r="A4937" s="45" t="str">
        <f ca="1">IF($H4937="","",INDEX([1]NKC!$A$10:$A$5007,$H4937))</f>
        <v/>
      </c>
      <c r="B4937" s="46" t="str">
        <f ca="1">IF($H4937="","",INDEX([1]NKC!$B$10:$B$5007,$H4937))</f>
        <v/>
      </c>
      <c r="C4937" s="47" t="str">
        <f ca="1">IF($H4937="","",INDEX([1]NKC!$C$10:$C$5007,$H4937))</f>
        <v/>
      </c>
      <c r="D4937" s="48" t="str">
        <f ca="1">IF(IF($H4937="","",INDEX([1]NKC!$D$10:$D$5007,$H4937))=$C$8,IF($H4937="","",INDEX([1]NKC!$E$10:$E$5007,$H4937)),IF($H4937="","",INDEX([1]NKC!$D$10:$D$5007,$H4937)))</f>
        <v/>
      </c>
      <c r="E4937" s="49" t="str">
        <f ca="1">IF(IF($H4937="","",INDEX([1]NKC!$E$10:$E$5007,$H4937))=$C$8,"",IF($H4937="","",INDEX([1]NKC!$F$10:$F$5007,$H4937)))</f>
        <v/>
      </c>
      <c r="F4937" s="55" t="str">
        <f ca="1">IF(IF($H4937="","",INDEX([1]NKC!$D$10:$D$5007,$H4937))=$C$8,"",IF($H4937="","",INDEX([1]NKC!$F$10:$F$5007,$H4937)))</f>
        <v/>
      </c>
      <c r="G4937" s="50">
        <f ca="1">IF(SUM(E4937:F4937)=0,0,$G$11+SUM(E$12:$E4937)-SUM(F$12:$F4937))</f>
        <v>0</v>
      </c>
      <c r="H4937" s="51" t="str">
        <f ca="1">IF(IF(TYPE(MATCH($C$8,OFFSET([1]NKC!$D$10,H4936,0):'[1]NKC'!$D$5007,0)+H4936)=16,"",MATCH($C$8,OFFSET([1]NKC!$D$10,H4936,0):'[1]NKC'!$D$5007,0)+H4936)&lt;IF(TYPE(MATCH($C$8,OFFSET([1]NKC!$E$10,H4936,0):'[1]NKC'!$E$5007,0)+H4936)=16,"",MATCH($C$8,OFFSET([1]NKC!$E$10,H4936,0):'[1]NKC'!$E$5007,0)+H4936),IF(TYPE(MATCH($C$8,OFFSET([1]NKC!$D$10,H4936,0):'[1]NKC'!$D$5007,0)+H4936)=16,"",MATCH($C$8,OFFSET([1]NKC!$D$10,H4936,0):'[1]NKC'!$D$5007,0)+H4936),IF(TYPE(MATCH($C$8,OFFSET([1]NKC!$E$10,H4936,0):'[1]NKC'!$E$5007,0)+H4936)=16,"",MATCH($C$8,OFFSET([1]NKC!$E$10,H4936,0):'[1]NKC'!$E$5007,0)+H4936))</f>
        <v/>
      </c>
    </row>
    <row r="4938" spans="1:8" s="52" customFormat="1" ht="14.25" hidden="1">
      <c r="A4938" s="45" t="str">
        <f ca="1">IF($H4938="","",INDEX([1]NKC!$A$10:$A$5007,$H4938))</f>
        <v/>
      </c>
      <c r="B4938" s="46" t="str">
        <f ca="1">IF($H4938="","",INDEX([1]NKC!$B$10:$B$5007,$H4938))</f>
        <v/>
      </c>
      <c r="C4938" s="47" t="str">
        <f ca="1">IF($H4938="","",INDEX([1]NKC!$C$10:$C$5007,$H4938))</f>
        <v/>
      </c>
      <c r="D4938" s="48" t="str">
        <f ca="1">IF(IF($H4938="","",INDEX([1]NKC!$D$10:$D$5007,$H4938))=$C$8,IF($H4938="","",INDEX([1]NKC!$E$10:$E$5007,$H4938)),IF($H4938="","",INDEX([1]NKC!$D$10:$D$5007,$H4938)))</f>
        <v/>
      </c>
      <c r="E4938" s="49" t="str">
        <f ca="1">IF(IF($H4938="","",INDEX([1]NKC!$E$10:$E$5007,$H4938))=$C$8,"",IF($H4938="","",INDEX([1]NKC!$F$10:$F$5007,$H4938)))</f>
        <v/>
      </c>
      <c r="F4938" s="55" t="str">
        <f ca="1">IF(IF($H4938="","",INDEX([1]NKC!$D$10:$D$5007,$H4938))=$C$8,"",IF($H4938="","",INDEX([1]NKC!$F$10:$F$5007,$H4938)))</f>
        <v/>
      </c>
      <c r="G4938" s="50">
        <f ca="1">IF(SUM(E4938:F4938)=0,0,$G$11+SUM(E$12:$E4938)-SUM(F$12:$F4938))</f>
        <v>0</v>
      </c>
      <c r="H4938" s="51" t="str">
        <f ca="1">IF(IF(TYPE(MATCH($C$8,OFFSET([1]NKC!$D$10,H4937,0):'[1]NKC'!$D$5007,0)+H4937)=16,"",MATCH($C$8,OFFSET([1]NKC!$D$10,H4937,0):'[1]NKC'!$D$5007,0)+H4937)&lt;IF(TYPE(MATCH($C$8,OFFSET([1]NKC!$E$10,H4937,0):'[1]NKC'!$E$5007,0)+H4937)=16,"",MATCH($C$8,OFFSET([1]NKC!$E$10,H4937,0):'[1]NKC'!$E$5007,0)+H4937),IF(TYPE(MATCH($C$8,OFFSET([1]NKC!$D$10,H4937,0):'[1]NKC'!$D$5007,0)+H4937)=16,"",MATCH($C$8,OFFSET([1]NKC!$D$10,H4937,0):'[1]NKC'!$D$5007,0)+H4937),IF(TYPE(MATCH($C$8,OFFSET([1]NKC!$E$10,H4937,0):'[1]NKC'!$E$5007,0)+H4937)=16,"",MATCH($C$8,OFFSET([1]NKC!$E$10,H4937,0):'[1]NKC'!$E$5007,0)+H4937))</f>
        <v/>
      </c>
    </row>
    <row r="4939" spans="1:8" s="52" customFormat="1" ht="14.25" hidden="1">
      <c r="A4939" s="45" t="str">
        <f ca="1">IF($H4939="","",INDEX([1]NKC!$A$10:$A$5007,$H4939))</f>
        <v/>
      </c>
      <c r="B4939" s="46" t="str">
        <f ca="1">IF($H4939="","",INDEX([1]NKC!$B$10:$B$5007,$H4939))</f>
        <v/>
      </c>
      <c r="C4939" s="47" t="str">
        <f ca="1">IF($H4939="","",INDEX([1]NKC!$C$10:$C$5007,$H4939))</f>
        <v/>
      </c>
      <c r="D4939" s="48" t="str">
        <f ca="1">IF(IF($H4939="","",INDEX([1]NKC!$D$10:$D$5007,$H4939))=$C$8,IF($H4939="","",INDEX([1]NKC!$E$10:$E$5007,$H4939)),IF($H4939="","",INDEX([1]NKC!$D$10:$D$5007,$H4939)))</f>
        <v/>
      </c>
      <c r="E4939" s="49" t="str">
        <f ca="1">IF(IF($H4939="","",INDEX([1]NKC!$E$10:$E$5007,$H4939))=$C$8,"",IF($H4939="","",INDEX([1]NKC!$F$10:$F$5007,$H4939)))</f>
        <v/>
      </c>
      <c r="F4939" s="55" t="str">
        <f ca="1">IF(IF($H4939="","",INDEX([1]NKC!$D$10:$D$5007,$H4939))=$C$8,"",IF($H4939="","",INDEX([1]NKC!$F$10:$F$5007,$H4939)))</f>
        <v/>
      </c>
      <c r="G4939" s="50">
        <f ca="1">IF(SUM(E4939:F4939)=0,0,$G$11+SUM(E$12:$E4939)-SUM(F$12:$F4939))</f>
        <v>0</v>
      </c>
      <c r="H4939" s="51" t="str">
        <f ca="1">IF(IF(TYPE(MATCH($C$8,OFFSET([1]NKC!$D$10,H4938,0):'[1]NKC'!$D$5007,0)+H4938)=16,"",MATCH($C$8,OFFSET([1]NKC!$D$10,H4938,0):'[1]NKC'!$D$5007,0)+H4938)&lt;IF(TYPE(MATCH($C$8,OFFSET([1]NKC!$E$10,H4938,0):'[1]NKC'!$E$5007,0)+H4938)=16,"",MATCH($C$8,OFFSET([1]NKC!$E$10,H4938,0):'[1]NKC'!$E$5007,0)+H4938),IF(TYPE(MATCH($C$8,OFFSET([1]NKC!$D$10,H4938,0):'[1]NKC'!$D$5007,0)+H4938)=16,"",MATCH($C$8,OFFSET([1]NKC!$D$10,H4938,0):'[1]NKC'!$D$5007,0)+H4938),IF(TYPE(MATCH($C$8,OFFSET([1]NKC!$E$10,H4938,0):'[1]NKC'!$E$5007,0)+H4938)=16,"",MATCH($C$8,OFFSET([1]NKC!$E$10,H4938,0):'[1]NKC'!$E$5007,0)+H4938))</f>
        <v/>
      </c>
    </row>
    <row r="4940" spans="1:8" s="52" customFormat="1" ht="14.25" hidden="1">
      <c r="A4940" s="45" t="str">
        <f ca="1">IF($H4940="","",INDEX([1]NKC!$A$10:$A$5007,$H4940))</f>
        <v/>
      </c>
      <c r="B4940" s="46" t="str">
        <f ca="1">IF($H4940="","",INDEX([1]NKC!$B$10:$B$5007,$H4940))</f>
        <v/>
      </c>
      <c r="C4940" s="47" t="str">
        <f ca="1">IF($H4940="","",INDEX([1]NKC!$C$10:$C$5007,$H4940))</f>
        <v/>
      </c>
      <c r="D4940" s="48" t="str">
        <f ca="1">IF(IF($H4940="","",INDEX([1]NKC!$D$10:$D$5007,$H4940))=$C$8,IF($H4940="","",INDEX([1]NKC!$E$10:$E$5007,$H4940)),IF($H4940="","",INDEX([1]NKC!$D$10:$D$5007,$H4940)))</f>
        <v/>
      </c>
      <c r="E4940" s="49" t="str">
        <f ca="1">IF(IF($H4940="","",INDEX([1]NKC!$E$10:$E$5007,$H4940))=$C$8,"",IF($H4940="","",INDEX([1]NKC!$F$10:$F$5007,$H4940)))</f>
        <v/>
      </c>
      <c r="F4940" s="55" t="str">
        <f ca="1">IF(IF($H4940="","",INDEX([1]NKC!$D$10:$D$5007,$H4940))=$C$8,"",IF($H4940="","",INDEX([1]NKC!$F$10:$F$5007,$H4940)))</f>
        <v/>
      </c>
      <c r="G4940" s="50">
        <f ca="1">IF(SUM(E4940:F4940)=0,0,$G$11+SUM(E$12:$E4940)-SUM(F$12:$F4940))</f>
        <v>0</v>
      </c>
      <c r="H4940" s="51" t="str">
        <f ca="1">IF(IF(TYPE(MATCH($C$8,OFFSET([1]NKC!$D$10,H4939,0):'[1]NKC'!$D$5007,0)+H4939)=16,"",MATCH($C$8,OFFSET([1]NKC!$D$10,H4939,0):'[1]NKC'!$D$5007,0)+H4939)&lt;IF(TYPE(MATCH($C$8,OFFSET([1]NKC!$E$10,H4939,0):'[1]NKC'!$E$5007,0)+H4939)=16,"",MATCH($C$8,OFFSET([1]NKC!$E$10,H4939,0):'[1]NKC'!$E$5007,0)+H4939),IF(TYPE(MATCH($C$8,OFFSET([1]NKC!$D$10,H4939,0):'[1]NKC'!$D$5007,0)+H4939)=16,"",MATCH($C$8,OFFSET([1]NKC!$D$10,H4939,0):'[1]NKC'!$D$5007,0)+H4939),IF(TYPE(MATCH($C$8,OFFSET([1]NKC!$E$10,H4939,0):'[1]NKC'!$E$5007,0)+H4939)=16,"",MATCH($C$8,OFFSET([1]NKC!$E$10,H4939,0):'[1]NKC'!$E$5007,0)+H4939))</f>
        <v/>
      </c>
    </row>
    <row r="4941" spans="1:8" s="52" customFormat="1" ht="14.25" hidden="1">
      <c r="A4941" s="45" t="str">
        <f ca="1">IF($H4941="","",INDEX([1]NKC!$A$10:$A$5007,$H4941))</f>
        <v/>
      </c>
      <c r="B4941" s="46" t="str">
        <f ca="1">IF($H4941="","",INDEX([1]NKC!$B$10:$B$5007,$H4941))</f>
        <v/>
      </c>
      <c r="C4941" s="47" t="str">
        <f ca="1">IF($H4941="","",INDEX([1]NKC!$C$10:$C$5007,$H4941))</f>
        <v/>
      </c>
      <c r="D4941" s="48" t="str">
        <f ca="1">IF(IF($H4941="","",INDEX([1]NKC!$D$10:$D$5007,$H4941))=$C$8,IF($H4941="","",INDEX([1]NKC!$E$10:$E$5007,$H4941)),IF($H4941="","",INDEX([1]NKC!$D$10:$D$5007,$H4941)))</f>
        <v/>
      </c>
      <c r="E4941" s="49" t="str">
        <f ca="1">IF(IF($H4941="","",INDEX([1]NKC!$E$10:$E$5007,$H4941))=$C$8,"",IF($H4941="","",INDEX([1]NKC!$F$10:$F$5007,$H4941)))</f>
        <v/>
      </c>
      <c r="F4941" s="55" t="str">
        <f ca="1">IF(IF($H4941="","",INDEX([1]NKC!$D$10:$D$5007,$H4941))=$C$8,"",IF($H4941="","",INDEX([1]NKC!$F$10:$F$5007,$H4941)))</f>
        <v/>
      </c>
      <c r="G4941" s="50">
        <f ca="1">IF(SUM(E4941:F4941)=0,0,$G$11+SUM(E$12:$E4941)-SUM(F$12:$F4941))</f>
        <v>0</v>
      </c>
      <c r="H4941" s="51" t="str">
        <f ca="1">IF(IF(TYPE(MATCH($C$8,OFFSET([1]NKC!$D$10,H4940,0):'[1]NKC'!$D$5007,0)+H4940)=16,"",MATCH($C$8,OFFSET([1]NKC!$D$10,H4940,0):'[1]NKC'!$D$5007,0)+H4940)&lt;IF(TYPE(MATCH($C$8,OFFSET([1]NKC!$E$10,H4940,0):'[1]NKC'!$E$5007,0)+H4940)=16,"",MATCH($C$8,OFFSET([1]NKC!$E$10,H4940,0):'[1]NKC'!$E$5007,0)+H4940),IF(TYPE(MATCH($C$8,OFFSET([1]NKC!$D$10,H4940,0):'[1]NKC'!$D$5007,0)+H4940)=16,"",MATCH($C$8,OFFSET([1]NKC!$D$10,H4940,0):'[1]NKC'!$D$5007,0)+H4940),IF(TYPE(MATCH($C$8,OFFSET([1]NKC!$E$10,H4940,0):'[1]NKC'!$E$5007,0)+H4940)=16,"",MATCH($C$8,OFFSET([1]NKC!$E$10,H4940,0):'[1]NKC'!$E$5007,0)+H4940))</f>
        <v/>
      </c>
    </row>
    <row r="4942" spans="1:8" s="52" customFormat="1" ht="14.25" hidden="1">
      <c r="A4942" s="45" t="str">
        <f ca="1">IF($H4942="","",INDEX([1]NKC!$A$10:$A$5007,$H4942))</f>
        <v/>
      </c>
      <c r="B4942" s="46" t="str">
        <f ca="1">IF($H4942="","",INDEX([1]NKC!$B$10:$B$5007,$H4942))</f>
        <v/>
      </c>
      <c r="C4942" s="47" t="str">
        <f ca="1">IF($H4942="","",INDEX([1]NKC!$C$10:$C$5007,$H4942))</f>
        <v/>
      </c>
      <c r="D4942" s="48" t="str">
        <f ca="1">IF(IF($H4942="","",INDEX([1]NKC!$D$10:$D$5007,$H4942))=$C$8,IF($H4942="","",INDEX([1]NKC!$E$10:$E$5007,$H4942)),IF($H4942="","",INDEX([1]NKC!$D$10:$D$5007,$H4942)))</f>
        <v/>
      </c>
      <c r="E4942" s="49" t="str">
        <f ca="1">IF(IF($H4942="","",INDEX([1]NKC!$E$10:$E$5007,$H4942))=$C$8,"",IF($H4942="","",INDEX([1]NKC!$F$10:$F$5007,$H4942)))</f>
        <v/>
      </c>
      <c r="F4942" s="55" t="str">
        <f ca="1">IF(IF($H4942="","",INDEX([1]NKC!$D$10:$D$5007,$H4942))=$C$8,"",IF($H4942="","",INDEX([1]NKC!$F$10:$F$5007,$H4942)))</f>
        <v/>
      </c>
      <c r="G4942" s="50">
        <f ca="1">IF(SUM(E4942:F4942)=0,0,$G$11+SUM(E$12:$E4942)-SUM(F$12:$F4942))</f>
        <v>0</v>
      </c>
      <c r="H4942" s="51" t="str">
        <f ca="1">IF(IF(TYPE(MATCH($C$8,OFFSET([1]NKC!$D$10,H4941,0):'[1]NKC'!$D$5007,0)+H4941)=16,"",MATCH($C$8,OFFSET([1]NKC!$D$10,H4941,0):'[1]NKC'!$D$5007,0)+H4941)&lt;IF(TYPE(MATCH($C$8,OFFSET([1]NKC!$E$10,H4941,0):'[1]NKC'!$E$5007,0)+H4941)=16,"",MATCH($C$8,OFFSET([1]NKC!$E$10,H4941,0):'[1]NKC'!$E$5007,0)+H4941),IF(TYPE(MATCH($C$8,OFFSET([1]NKC!$D$10,H4941,0):'[1]NKC'!$D$5007,0)+H4941)=16,"",MATCH($C$8,OFFSET([1]NKC!$D$10,H4941,0):'[1]NKC'!$D$5007,0)+H4941),IF(TYPE(MATCH($C$8,OFFSET([1]NKC!$E$10,H4941,0):'[1]NKC'!$E$5007,0)+H4941)=16,"",MATCH($C$8,OFFSET([1]NKC!$E$10,H4941,0):'[1]NKC'!$E$5007,0)+H4941))</f>
        <v/>
      </c>
    </row>
    <row r="4943" spans="1:8" s="52" customFormat="1" ht="14.25" hidden="1">
      <c r="A4943" s="45" t="str">
        <f ca="1">IF($H4943="","",INDEX([1]NKC!$A$10:$A$5007,$H4943))</f>
        <v/>
      </c>
      <c r="B4943" s="46" t="str">
        <f ca="1">IF($H4943="","",INDEX([1]NKC!$B$10:$B$5007,$H4943))</f>
        <v/>
      </c>
      <c r="C4943" s="47" t="str">
        <f ca="1">IF($H4943="","",INDEX([1]NKC!$C$10:$C$5007,$H4943))</f>
        <v/>
      </c>
      <c r="D4943" s="48" t="str">
        <f ca="1">IF(IF($H4943="","",INDEX([1]NKC!$D$10:$D$5007,$H4943))=$C$8,IF($H4943="","",INDEX([1]NKC!$E$10:$E$5007,$H4943)),IF($H4943="","",INDEX([1]NKC!$D$10:$D$5007,$H4943)))</f>
        <v/>
      </c>
      <c r="E4943" s="49" t="str">
        <f ca="1">IF(IF($H4943="","",INDEX([1]NKC!$E$10:$E$5007,$H4943))=$C$8,"",IF($H4943="","",INDEX([1]NKC!$F$10:$F$5007,$H4943)))</f>
        <v/>
      </c>
      <c r="F4943" s="55" t="str">
        <f ca="1">IF(IF($H4943="","",INDEX([1]NKC!$D$10:$D$5007,$H4943))=$C$8,"",IF($H4943="","",INDEX([1]NKC!$F$10:$F$5007,$H4943)))</f>
        <v/>
      </c>
      <c r="G4943" s="50">
        <f ca="1">IF(SUM(E4943:F4943)=0,0,$G$11+SUM(E$12:$E4943)-SUM(F$12:$F4943))</f>
        <v>0</v>
      </c>
      <c r="H4943" s="51" t="str">
        <f ca="1">IF(IF(TYPE(MATCH($C$8,OFFSET([1]NKC!$D$10,H4942,0):'[1]NKC'!$D$5007,0)+H4942)=16,"",MATCH($C$8,OFFSET([1]NKC!$D$10,H4942,0):'[1]NKC'!$D$5007,0)+H4942)&lt;IF(TYPE(MATCH($C$8,OFFSET([1]NKC!$E$10,H4942,0):'[1]NKC'!$E$5007,0)+H4942)=16,"",MATCH($C$8,OFFSET([1]NKC!$E$10,H4942,0):'[1]NKC'!$E$5007,0)+H4942),IF(TYPE(MATCH($C$8,OFFSET([1]NKC!$D$10,H4942,0):'[1]NKC'!$D$5007,0)+H4942)=16,"",MATCH($C$8,OFFSET([1]NKC!$D$10,H4942,0):'[1]NKC'!$D$5007,0)+H4942),IF(TYPE(MATCH($C$8,OFFSET([1]NKC!$E$10,H4942,0):'[1]NKC'!$E$5007,0)+H4942)=16,"",MATCH($C$8,OFFSET([1]NKC!$E$10,H4942,0):'[1]NKC'!$E$5007,0)+H4942))</f>
        <v/>
      </c>
    </row>
    <row r="4944" spans="1:8" s="52" customFormat="1" ht="14.25" hidden="1">
      <c r="A4944" s="45" t="str">
        <f ca="1">IF($H4944="","",INDEX([1]NKC!$A$10:$A$5007,$H4944))</f>
        <v/>
      </c>
      <c r="B4944" s="46" t="str">
        <f ca="1">IF($H4944="","",INDEX([1]NKC!$B$10:$B$5007,$H4944))</f>
        <v/>
      </c>
      <c r="C4944" s="47" t="str">
        <f ca="1">IF($H4944="","",INDEX([1]NKC!$C$10:$C$5007,$H4944))</f>
        <v/>
      </c>
      <c r="D4944" s="48" t="str">
        <f ca="1">IF(IF($H4944="","",INDEX([1]NKC!$D$10:$D$5007,$H4944))=$C$8,IF($H4944="","",INDEX([1]NKC!$E$10:$E$5007,$H4944)),IF($H4944="","",INDEX([1]NKC!$D$10:$D$5007,$H4944)))</f>
        <v/>
      </c>
      <c r="E4944" s="49" t="str">
        <f ca="1">IF(IF($H4944="","",INDEX([1]NKC!$E$10:$E$5007,$H4944))=$C$8,"",IF($H4944="","",INDEX([1]NKC!$F$10:$F$5007,$H4944)))</f>
        <v/>
      </c>
      <c r="F4944" s="55" t="str">
        <f ca="1">IF(IF($H4944="","",INDEX([1]NKC!$D$10:$D$5007,$H4944))=$C$8,"",IF($H4944="","",INDEX([1]NKC!$F$10:$F$5007,$H4944)))</f>
        <v/>
      </c>
      <c r="G4944" s="50">
        <f ca="1">IF(SUM(E4944:F4944)=0,0,$G$11+SUM(E$12:$E4944)-SUM(F$12:$F4944))</f>
        <v>0</v>
      </c>
      <c r="H4944" s="51" t="str">
        <f ca="1">IF(IF(TYPE(MATCH($C$8,OFFSET([1]NKC!$D$10,H4943,0):'[1]NKC'!$D$5007,0)+H4943)=16,"",MATCH($C$8,OFFSET([1]NKC!$D$10,H4943,0):'[1]NKC'!$D$5007,0)+H4943)&lt;IF(TYPE(MATCH($C$8,OFFSET([1]NKC!$E$10,H4943,0):'[1]NKC'!$E$5007,0)+H4943)=16,"",MATCH($C$8,OFFSET([1]NKC!$E$10,H4943,0):'[1]NKC'!$E$5007,0)+H4943),IF(TYPE(MATCH($C$8,OFFSET([1]NKC!$D$10,H4943,0):'[1]NKC'!$D$5007,0)+H4943)=16,"",MATCH($C$8,OFFSET([1]NKC!$D$10,H4943,0):'[1]NKC'!$D$5007,0)+H4943),IF(TYPE(MATCH($C$8,OFFSET([1]NKC!$E$10,H4943,0):'[1]NKC'!$E$5007,0)+H4943)=16,"",MATCH($C$8,OFFSET([1]NKC!$E$10,H4943,0):'[1]NKC'!$E$5007,0)+H4943))</f>
        <v/>
      </c>
    </row>
    <row r="4945" spans="1:8" s="52" customFormat="1" ht="14.25" hidden="1">
      <c r="A4945" s="45" t="str">
        <f ca="1">IF($H4945="","",INDEX([1]NKC!$A$10:$A$5007,$H4945))</f>
        <v/>
      </c>
      <c r="B4945" s="46" t="str">
        <f ca="1">IF($H4945="","",INDEX([1]NKC!$B$10:$B$5007,$H4945))</f>
        <v/>
      </c>
      <c r="C4945" s="47" t="str">
        <f ca="1">IF($H4945="","",INDEX([1]NKC!$C$10:$C$5007,$H4945))</f>
        <v/>
      </c>
      <c r="D4945" s="48" t="str">
        <f ca="1">IF(IF($H4945="","",INDEX([1]NKC!$D$10:$D$5007,$H4945))=$C$8,IF($H4945="","",INDEX([1]NKC!$E$10:$E$5007,$H4945)),IF($H4945="","",INDEX([1]NKC!$D$10:$D$5007,$H4945)))</f>
        <v/>
      </c>
      <c r="E4945" s="49" t="str">
        <f ca="1">IF(IF($H4945="","",INDEX([1]NKC!$E$10:$E$5007,$H4945))=$C$8,"",IF($H4945="","",INDEX([1]NKC!$F$10:$F$5007,$H4945)))</f>
        <v/>
      </c>
      <c r="F4945" s="55" t="str">
        <f ca="1">IF(IF($H4945="","",INDEX([1]NKC!$D$10:$D$5007,$H4945))=$C$8,"",IF($H4945="","",INDEX([1]NKC!$F$10:$F$5007,$H4945)))</f>
        <v/>
      </c>
      <c r="G4945" s="50">
        <f ca="1">IF(SUM(E4945:F4945)=0,0,$G$11+SUM(E$12:$E4945)-SUM(F$12:$F4945))</f>
        <v>0</v>
      </c>
      <c r="H4945" s="51" t="str">
        <f ca="1">IF(IF(TYPE(MATCH($C$8,OFFSET([1]NKC!$D$10,H4944,0):'[1]NKC'!$D$5007,0)+H4944)=16,"",MATCH($C$8,OFFSET([1]NKC!$D$10,H4944,0):'[1]NKC'!$D$5007,0)+H4944)&lt;IF(TYPE(MATCH($C$8,OFFSET([1]NKC!$E$10,H4944,0):'[1]NKC'!$E$5007,0)+H4944)=16,"",MATCH($C$8,OFFSET([1]NKC!$E$10,H4944,0):'[1]NKC'!$E$5007,0)+H4944),IF(TYPE(MATCH($C$8,OFFSET([1]NKC!$D$10,H4944,0):'[1]NKC'!$D$5007,0)+H4944)=16,"",MATCH($C$8,OFFSET([1]NKC!$D$10,H4944,0):'[1]NKC'!$D$5007,0)+H4944),IF(TYPE(MATCH($C$8,OFFSET([1]NKC!$E$10,H4944,0):'[1]NKC'!$E$5007,0)+H4944)=16,"",MATCH($C$8,OFFSET([1]NKC!$E$10,H4944,0):'[1]NKC'!$E$5007,0)+H4944))</f>
        <v/>
      </c>
    </row>
    <row r="4946" spans="1:8" s="52" customFormat="1" ht="14.25" hidden="1">
      <c r="A4946" s="45" t="str">
        <f ca="1">IF($H4946="","",INDEX([1]NKC!$A$10:$A$5007,$H4946))</f>
        <v/>
      </c>
      <c r="B4946" s="46" t="str">
        <f ca="1">IF($H4946="","",INDEX([1]NKC!$B$10:$B$5007,$H4946))</f>
        <v/>
      </c>
      <c r="C4946" s="47" t="str">
        <f ca="1">IF($H4946="","",INDEX([1]NKC!$C$10:$C$5007,$H4946))</f>
        <v/>
      </c>
      <c r="D4946" s="48" t="str">
        <f ca="1">IF(IF($H4946="","",INDEX([1]NKC!$D$10:$D$5007,$H4946))=$C$8,IF($H4946="","",INDEX([1]NKC!$E$10:$E$5007,$H4946)),IF($H4946="","",INDEX([1]NKC!$D$10:$D$5007,$H4946)))</f>
        <v/>
      </c>
      <c r="E4946" s="49" t="str">
        <f ca="1">IF(IF($H4946="","",INDEX([1]NKC!$E$10:$E$5007,$H4946))=$C$8,"",IF($H4946="","",INDEX([1]NKC!$F$10:$F$5007,$H4946)))</f>
        <v/>
      </c>
      <c r="F4946" s="55" t="str">
        <f ca="1">IF(IF($H4946="","",INDEX([1]NKC!$D$10:$D$5007,$H4946))=$C$8,"",IF($H4946="","",INDEX([1]NKC!$F$10:$F$5007,$H4946)))</f>
        <v/>
      </c>
      <c r="G4946" s="50">
        <f ca="1">IF(SUM(E4946:F4946)=0,0,$G$11+SUM(E$12:$E4946)-SUM(F$12:$F4946))</f>
        <v>0</v>
      </c>
      <c r="H4946" s="51" t="str">
        <f ca="1">IF(IF(TYPE(MATCH($C$8,OFFSET([1]NKC!$D$10,H4945,0):'[1]NKC'!$D$5007,0)+H4945)=16,"",MATCH($C$8,OFFSET([1]NKC!$D$10,H4945,0):'[1]NKC'!$D$5007,0)+H4945)&lt;IF(TYPE(MATCH($C$8,OFFSET([1]NKC!$E$10,H4945,0):'[1]NKC'!$E$5007,0)+H4945)=16,"",MATCH($C$8,OFFSET([1]NKC!$E$10,H4945,0):'[1]NKC'!$E$5007,0)+H4945),IF(TYPE(MATCH($C$8,OFFSET([1]NKC!$D$10,H4945,0):'[1]NKC'!$D$5007,0)+H4945)=16,"",MATCH($C$8,OFFSET([1]NKC!$D$10,H4945,0):'[1]NKC'!$D$5007,0)+H4945),IF(TYPE(MATCH($C$8,OFFSET([1]NKC!$E$10,H4945,0):'[1]NKC'!$E$5007,0)+H4945)=16,"",MATCH($C$8,OFFSET([1]NKC!$E$10,H4945,0):'[1]NKC'!$E$5007,0)+H4945))</f>
        <v/>
      </c>
    </row>
    <row r="4947" spans="1:8" s="52" customFormat="1" ht="14.25" hidden="1">
      <c r="A4947" s="45" t="str">
        <f ca="1">IF($H4947="","",INDEX([1]NKC!$A$10:$A$5007,$H4947))</f>
        <v/>
      </c>
      <c r="B4947" s="46" t="str">
        <f ca="1">IF($H4947="","",INDEX([1]NKC!$B$10:$B$5007,$H4947))</f>
        <v/>
      </c>
      <c r="C4947" s="47" t="str">
        <f ca="1">IF($H4947="","",INDEX([1]NKC!$C$10:$C$5007,$H4947))</f>
        <v/>
      </c>
      <c r="D4947" s="48" t="str">
        <f ca="1">IF(IF($H4947="","",INDEX([1]NKC!$D$10:$D$5007,$H4947))=$C$8,IF($H4947="","",INDEX([1]NKC!$E$10:$E$5007,$H4947)),IF($H4947="","",INDEX([1]NKC!$D$10:$D$5007,$H4947)))</f>
        <v/>
      </c>
      <c r="E4947" s="49" t="str">
        <f ca="1">IF(IF($H4947="","",INDEX([1]NKC!$E$10:$E$5007,$H4947))=$C$8,"",IF($H4947="","",INDEX([1]NKC!$F$10:$F$5007,$H4947)))</f>
        <v/>
      </c>
      <c r="F4947" s="55" t="str">
        <f ca="1">IF(IF($H4947="","",INDEX([1]NKC!$D$10:$D$5007,$H4947))=$C$8,"",IF($H4947="","",INDEX([1]NKC!$F$10:$F$5007,$H4947)))</f>
        <v/>
      </c>
      <c r="G4947" s="50">
        <f ca="1">IF(SUM(E4947:F4947)=0,0,$G$11+SUM(E$12:$E4947)-SUM(F$12:$F4947))</f>
        <v>0</v>
      </c>
      <c r="H4947" s="51" t="str">
        <f ca="1">IF(IF(TYPE(MATCH($C$8,OFFSET([1]NKC!$D$10,H4946,0):'[1]NKC'!$D$5007,0)+H4946)=16,"",MATCH($C$8,OFFSET([1]NKC!$D$10,H4946,0):'[1]NKC'!$D$5007,0)+H4946)&lt;IF(TYPE(MATCH($C$8,OFFSET([1]NKC!$E$10,H4946,0):'[1]NKC'!$E$5007,0)+H4946)=16,"",MATCH($C$8,OFFSET([1]NKC!$E$10,H4946,0):'[1]NKC'!$E$5007,0)+H4946),IF(TYPE(MATCH($C$8,OFFSET([1]NKC!$D$10,H4946,0):'[1]NKC'!$D$5007,0)+H4946)=16,"",MATCH($C$8,OFFSET([1]NKC!$D$10,H4946,0):'[1]NKC'!$D$5007,0)+H4946),IF(TYPE(MATCH($C$8,OFFSET([1]NKC!$E$10,H4946,0):'[1]NKC'!$E$5007,0)+H4946)=16,"",MATCH($C$8,OFFSET([1]NKC!$E$10,H4946,0):'[1]NKC'!$E$5007,0)+H4946))</f>
        <v/>
      </c>
    </row>
    <row r="4948" spans="1:8" s="52" customFormat="1" ht="14.25" hidden="1">
      <c r="A4948" s="45" t="str">
        <f ca="1">IF($H4948="","",INDEX([1]NKC!$A$10:$A$5007,$H4948))</f>
        <v/>
      </c>
      <c r="B4948" s="46" t="str">
        <f ca="1">IF($H4948="","",INDEX([1]NKC!$B$10:$B$5007,$H4948))</f>
        <v/>
      </c>
      <c r="C4948" s="47" t="str">
        <f ca="1">IF($H4948="","",INDEX([1]NKC!$C$10:$C$5007,$H4948))</f>
        <v/>
      </c>
      <c r="D4948" s="48" t="str">
        <f ca="1">IF(IF($H4948="","",INDEX([1]NKC!$D$10:$D$5007,$H4948))=$C$8,IF($H4948="","",INDEX([1]NKC!$E$10:$E$5007,$H4948)),IF($H4948="","",INDEX([1]NKC!$D$10:$D$5007,$H4948)))</f>
        <v/>
      </c>
      <c r="E4948" s="49" t="str">
        <f ca="1">IF(IF($H4948="","",INDEX([1]NKC!$E$10:$E$5007,$H4948))=$C$8,"",IF($H4948="","",INDEX([1]NKC!$F$10:$F$5007,$H4948)))</f>
        <v/>
      </c>
      <c r="F4948" s="55" t="str">
        <f ca="1">IF(IF($H4948="","",INDEX([1]NKC!$D$10:$D$5007,$H4948))=$C$8,"",IF($H4948="","",INDEX([1]NKC!$F$10:$F$5007,$H4948)))</f>
        <v/>
      </c>
      <c r="G4948" s="50">
        <f ca="1">IF(SUM(E4948:F4948)=0,0,$G$11+SUM(E$12:$E4948)-SUM(F$12:$F4948))</f>
        <v>0</v>
      </c>
      <c r="H4948" s="51" t="str">
        <f ca="1">IF(IF(TYPE(MATCH($C$8,OFFSET([1]NKC!$D$10,H4947,0):'[1]NKC'!$D$5007,0)+H4947)=16,"",MATCH($C$8,OFFSET([1]NKC!$D$10,H4947,0):'[1]NKC'!$D$5007,0)+H4947)&lt;IF(TYPE(MATCH($C$8,OFFSET([1]NKC!$E$10,H4947,0):'[1]NKC'!$E$5007,0)+H4947)=16,"",MATCH($C$8,OFFSET([1]NKC!$E$10,H4947,0):'[1]NKC'!$E$5007,0)+H4947),IF(TYPE(MATCH($C$8,OFFSET([1]NKC!$D$10,H4947,0):'[1]NKC'!$D$5007,0)+H4947)=16,"",MATCH($C$8,OFFSET([1]NKC!$D$10,H4947,0):'[1]NKC'!$D$5007,0)+H4947),IF(TYPE(MATCH($C$8,OFFSET([1]NKC!$E$10,H4947,0):'[1]NKC'!$E$5007,0)+H4947)=16,"",MATCH($C$8,OFFSET([1]NKC!$E$10,H4947,0):'[1]NKC'!$E$5007,0)+H4947))</f>
        <v/>
      </c>
    </row>
    <row r="4949" spans="1:8" s="52" customFormat="1" ht="14.25" hidden="1">
      <c r="A4949" s="45" t="str">
        <f ca="1">IF($H4949="","",INDEX([1]NKC!$A$10:$A$5007,$H4949))</f>
        <v/>
      </c>
      <c r="B4949" s="46" t="str">
        <f ca="1">IF($H4949="","",INDEX([1]NKC!$B$10:$B$5007,$H4949))</f>
        <v/>
      </c>
      <c r="C4949" s="47" t="str">
        <f ca="1">IF($H4949="","",INDEX([1]NKC!$C$10:$C$5007,$H4949))</f>
        <v/>
      </c>
      <c r="D4949" s="48" t="str">
        <f ca="1">IF(IF($H4949="","",INDEX([1]NKC!$D$10:$D$5007,$H4949))=$C$8,IF($H4949="","",INDEX([1]NKC!$E$10:$E$5007,$H4949)),IF($H4949="","",INDEX([1]NKC!$D$10:$D$5007,$H4949)))</f>
        <v/>
      </c>
      <c r="E4949" s="49" t="str">
        <f ca="1">IF(IF($H4949="","",INDEX([1]NKC!$E$10:$E$5007,$H4949))=$C$8,"",IF($H4949="","",INDEX([1]NKC!$F$10:$F$5007,$H4949)))</f>
        <v/>
      </c>
      <c r="F4949" s="55" t="str">
        <f ca="1">IF(IF($H4949="","",INDEX([1]NKC!$D$10:$D$5007,$H4949))=$C$8,"",IF($H4949="","",INDEX([1]NKC!$F$10:$F$5007,$H4949)))</f>
        <v/>
      </c>
      <c r="G4949" s="50">
        <f ca="1">IF(SUM(E4949:F4949)=0,0,$G$11+SUM(E$12:$E4949)-SUM(F$12:$F4949))</f>
        <v>0</v>
      </c>
      <c r="H4949" s="51" t="str">
        <f ca="1">IF(IF(TYPE(MATCH($C$8,OFFSET([1]NKC!$D$10,H4948,0):'[1]NKC'!$D$5007,0)+H4948)=16,"",MATCH($C$8,OFFSET([1]NKC!$D$10,H4948,0):'[1]NKC'!$D$5007,0)+H4948)&lt;IF(TYPE(MATCH($C$8,OFFSET([1]NKC!$E$10,H4948,0):'[1]NKC'!$E$5007,0)+H4948)=16,"",MATCH($C$8,OFFSET([1]NKC!$E$10,H4948,0):'[1]NKC'!$E$5007,0)+H4948),IF(TYPE(MATCH($C$8,OFFSET([1]NKC!$D$10,H4948,0):'[1]NKC'!$D$5007,0)+H4948)=16,"",MATCH($C$8,OFFSET([1]NKC!$D$10,H4948,0):'[1]NKC'!$D$5007,0)+H4948),IF(TYPE(MATCH($C$8,OFFSET([1]NKC!$E$10,H4948,0):'[1]NKC'!$E$5007,0)+H4948)=16,"",MATCH($C$8,OFFSET([1]NKC!$E$10,H4948,0):'[1]NKC'!$E$5007,0)+H4948))</f>
        <v/>
      </c>
    </row>
    <row r="4950" spans="1:8" s="52" customFormat="1" ht="14.25" hidden="1">
      <c r="A4950" s="45" t="str">
        <f ca="1">IF($H4950="","",INDEX([1]NKC!$A$10:$A$5007,$H4950))</f>
        <v/>
      </c>
      <c r="B4950" s="46" t="str">
        <f ca="1">IF($H4950="","",INDEX([1]NKC!$B$10:$B$5007,$H4950))</f>
        <v/>
      </c>
      <c r="C4950" s="47" t="str">
        <f ca="1">IF($H4950="","",INDEX([1]NKC!$C$10:$C$5007,$H4950))</f>
        <v/>
      </c>
      <c r="D4950" s="48" t="str">
        <f ca="1">IF(IF($H4950="","",INDEX([1]NKC!$D$10:$D$5007,$H4950))=$C$8,IF($H4950="","",INDEX([1]NKC!$E$10:$E$5007,$H4950)),IF($H4950="","",INDEX([1]NKC!$D$10:$D$5007,$H4950)))</f>
        <v/>
      </c>
      <c r="E4950" s="49" t="str">
        <f ca="1">IF(IF($H4950="","",INDEX([1]NKC!$E$10:$E$5007,$H4950))=$C$8,"",IF($H4950="","",INDEX([1]NKC!$F$10:$F$5007,$H4950)))</f>
        <v/>
      </c>
      <c r="F4950" s="55" t="str">
        <f ca="1">IF(IF($H4950="","",INDEX([1]NKC!$D$10:$D$5007,$H4950))=$C$8,"",IF($H4950="","",INDEX([1]NKC!$F$10:$F$5007,$H4950)))</f>
        <v/>
      </c>
      <c r="G4950" s="50">
        <f ca="1">IF(SUM(E4950:F4950)=0,0,$G$11+SUM(E$12:$E4950)-SUM(F$12:$F4950))</f>
        <v>0</v>
      </c>
      <c r="H4950" s="51" t="str">
        <f ca="1">IF(IF(TYPE(MATCH($C$8,OFFSET([1]NKC!$D$10,H4949,0):'[1]NKC'!$D$5007,0)+H4949)=16,"",MATCH($C$8,OFFSET([1]NKC!$D$10,H4949,0):'[1]NKC'!$D$5007,0)+H4949)&lt;IF(TYPE(MATCH($C$8,OFFSET([1]NKC!$E$10,H4949,0):'[1]NKC'!$E$5007,0)+H4949)=16,"",MATCH($C$8,OFFSET([1]NKC!$E$10,H4949,0):'[1]NKC'!$E$5007,0)+H4949),IF(TYPE(MATCH($C$8,OFFSET([1]NKC!$D$10,H4949,0):'[1]NKC'!$D$5007,0)+H4949)=16,"",MATCH($C$8,OFFSET([1]NKC!$D$10,H4949,0):'[1]NKC'!$D$5007,0)+H4949),IF(TYPE(MATCH($C$8,OFFSET([1]NKC!$E$10,H4949,0):'[1]NKC'!$E$5007,0)+H4949)=16,"",MATCH($C$8,OFFSET([1]NKC!$E$10,H4949,0):'[1]NKC'!$E$5007,0)+H4949))</f>
        <v/>
      </c>
    </row>
    <row r="4951" spans="1:8" s="52" customFormat="1" ht="14.25" hidden="1">
      <c r="A4951" s="45" t="str">
        <f ca="1">IF($H4951="","",INDEX([1]NKC!$A$10:$A$5007,$H4951))</f>
        <v/>
      </c>
      <c r="B4951" s="46" t="str">
        <f ca="1">IF($H4951="","",INDEX([1]NKC!$B$10:$B$5007,$H4951))</f>
        <v/>
      </c>
      <c r="C4951" s="47" t="str">
        <f ca="1">IF($H4951="","",INDEX([1]NKC!$C$10:$C$5007,$H4951))</f>
        <v/>
      </c>
      <c r="D4951" s="48" t="str">
        <f ca="1">IF(IF($H4951="","",INDEX([1]NKC!$D$10:$D$5007,$H4951))=$C$8,IF($H4951="","",INDEX([1]NKC!$E$10:$E$5007,$H4951)),IF($H4951="","",INDEX([1]NKC!$D$10:$D$5007,$H4951)))</f>
        <v/>
      </c>
      <c r="E4951" s="49" t="str">
        <f ca="1">IF(IF($H4951="","",INDEX([1]NKC!$E$10:$E$5007,$H4951))=$C$8,"",IF($H4951="","",INDEX([1]NKC!$F$10:$F$5007,$H4951)))</f>
        <v/>
      </c>
      <c r="F4951" s="55" t="str">
        <f ca="1">IF(IF($H4951="","",INDEX([1]NKC!$D$10:$D$5007,$H4951))=$C$8,"",IF($H4951="","",INDEX([1]NKC!$F$10:$F$5007,$H4951)))</f>
        <v/>
      </c>
      <c r="G4951" s="50">
        <f ca="1">IF(SUM(E4951:F4951)=0,0,$G$11+SUM(E$12:$E4951)-SUM(F$12:$F4951))</f>
        <v>0</v>
      </c>
      <c r="H4951" s="51" t="str">
        <f ca="1">IF(IF(TYPE(MATCH($C$8,OFFSET([1]NKC!$D$10,H4950,0):'[1]NKC'!$D$5007,0)+H4950)=16,"",MATCH($C$8,OFFSET([1]NKC!$D$10,H4950,0):'[1]NKC'!$D$5007,0)+H4950)&lt;IF(TYPE(MATCH($C$8,OFFSET([1]NKC!$E$10,H4950,0):'[1]NKC'!$E$5007,0)+H4950)=16,"",MATCH($C$8,OFFSET([1]NKC!$E$10,H4950,0):'[1]NKC'!$E$5007,0)+H4950),IF(TYPE(MATCH($C$8,OFFSET([1]NKC!$D$10,H4950,0):'[1]NKC'!$D$5007,0)+H4950)=16,"",MATCH($C$8,OFFSET([1]NKC!$D$10,H4950,0):'[1]NKC'!$D$5007,0)+H4950),IF(TYPE(MATCH($C$8,OFFSET([1]NKC!$E$10,H4950,0):'[1]NKC'!$E$5007,0)+H4950)=16,"",MATCH($C$8,OFFSET([1]NKC!$E$10,H4950,0):'[1]NKC'!$E$5007,0)+H4950))</f>
        <v/>
      </c>
    </row>
    <row r="4952" spans="1:8" s="52" customFormat="1" ht="14.25" hidden="1">
      <c r="A4952" s="45" t="str">
        <f ca="1">IF($H4952="","",INDEX([1]NKC!$A$10:$A$5007,$H4952))</f>
        <v/>
      </c>
      <c r="B4952" s="46" t="str">
        <f ca="1">IF($H4952="","",INDEX([1]NKC!$B$10:$B$5007,$H4952))</f>
        <v/>
      </c>
      <c r="C4952" s="47" t="str">
        <f ca="1">IF($H4952="","",INDEX([1]NKC!$C$10:$C$5007,$H4952))</f>
        <v/>
      </c>
      <c r="D4952" s="48" t="str">
        <f ca="1">IF(IF($H4952="","",INDEX([1]NKC!$D$10:$D$5007,$H4952))=$C$8,IF($H4952="","",INDEX([1]NKC!$E$10:$E$5007,$H4952)),IF($H4952="","",INDEX([1]NKC!$D$10:$D$5007,$H4952)))</f>
        <v/>
      </c>
      <c r="E4952" s="49" t="str">
        <f ca="1">IF(IF($H4952="","",INDEX([1]NKC!$E$10:$E$5007,$H4952))=$C$8,"",IF($H4952="","",INDEX([1]NKC!$F$10:$F$5007,$H4952)))</f>
        <v/>
      </c>
      <c r="F4952" s="55" t="str">
        <f ca="1">IF(IF($H4952="","",INDEX([1]NKC!$D$10:$D$5007,$H4952))=$C$8,"",IF($H4952="","",INDEX([1]NKC!$F$10:$F$5007,$H4952)))</f>
        <v/>
      </c>
      <c r="G4952" s="50">
        <f ca="1">IF(SUM(E4952:F4952)=0,0,$G$11+SUM(E$12:$E4952)-SUM(F$12:$F4952))</f>
        <v>0</v>
      </c>
      <c r="H4952" s="51" t="str">
        <f ca="1">IF(IF(TYPE(MATCH($C$8,OFFSET([1]NKC!$D$10,H4951,0):'[1]NKC'!$D$5007,0)+H4951)=16,"",MATCH($C$8,OFFSET([1]NKC!$D$10,H4951,0):'[1]NKC'!$D$5007,0)+H4951)&lt;IF(TYPE(MATCH($C$8,OFFSET([1]NKC!$E$10,H4951,0):'[1]NKC'!$E$5007,0)+H4951)=16,"",MATCH($C$8,OFFSET([1]NKC!$E$10,H4951,0):'[1]NKC'!$E$5007,0)+H4951),IF(TYPE(MATCH($C$8,OFFSET([1]NKC!$D$10,H4951,0):'[1]NKC'!$D$5007,0)+H4951)=16,"",MATCH($C$8,OFFSET([1]NKC!$D$10,H4951,0):'[1]NKC'!$D$5007,0)+H4951),IF(TYPE(MATCH($C$8,OFFSET([1]NKC!$E$10,H4951,0):'[1]NKC'!$E$5007,0)+H4951)=16,"",MATCH($C$8,OFFSET([1]NKC!$E$10,H4951,0):'[1]NKC'!$E$5007,0)+H4951))</f>
        <v/>
      </c>
    </row>
    <row r="4953" spans="1:8" s="52" customFormat="1" ht="14.25" hidden="1">
      <c r="A4953" s="45" t="str">
        <f ca="1">IF($H4953="","",INDEX([1]NKC!$A$10:$A$5007,$H4953))</f>
        <v/>
      </c>
      <c r="B4953" s="46" t="str">
        <f ca="1">IF($H4953="","",INDEX([1]NKC!$B$10:$B$5007,$H4953))</f>
        <v/>
      </c>
      <c r="C4953" s="47" t="str">
        <f ca="1">IF($H4953="","",INDEX([1]NKC!$C$10:$C$5007,$H4953))</f>
        <v/>
      </c>
      <c r="D4953" s="48" t="str">
        <f ca="1">IF(IF($H4953="","",INDEX([1]NKC!$D$10:$D$5007,$H4953))=$C$8,IF($H4953="","",INDEX([1]NKC!$E$10:$E$5007,$H4953)),IF($H4953="","",INDEX([1]NKC!$D$10:$D$5007,$H4953)))</f>
        <v/>
      </c>
      <c r="E4953" s="49" t="str">
        <f ca="1">IF(IF($H4953="","",INDEX([1]NKC!$E$10:$E$5007,$H4953))=$C$8,"",IF($H4953="","",INDEX([1]NKC!$F$10:$F$5007,$H4953)))</f>
        <v/>
      </c>
      <c r="F4953" s="55" t="str">
        <f ca="1">IF(IF($H4953="","",INDEX([1]NKC!$D$10:$D$5007,$H4953))=$C$8,"",IF($H4953="","",INDEX([1]NKC!$F$10:$F$5007,$H4953)))</f>
        <v/>
      </c>
      <c r="G4953" s="50">
        <f ca="1">IF(SUM(E4953:F4953)=0,0,$G$11+SUM(E$12:$E4953)-SUM(F$12:$F4953))</f>
        <v>0</v>
      </c>
      <c r="H4953" s="51" t="str">
        <f ca="1">IF(IF(TYPE(MATCH($C$8,OFFSET([1]NKC!$D$10,H4952,0):'[1]NKC'!$D$5007,0)+H4952)=16,"",MATCH($C$8,OFFSET([1]NKC!$D$10,H4952,0):'[1]NKC'!$D$5007,0)+H4952)&lt;IF(TYPE(MATCH($C$8,OFFSET([1]NKC!$E$10,H4952,0):'[1]NKC'!$E$5007,0)+H4952)=16,"",MATCH($C$8,OFFSET([1]NKC!$E$10,H4952,0):'[1]NKC'!$E$5007,0)+H4952),IF(TYPE(MATCH($C$8,OFFSET([1]NKC!$D$10,H4952,0):'[1]NKC'!$D$5007,0)+H4952)=16,"",MATCH($C$8,OFFSET([1]NKC!$D$10,H4952,0):'[1]NKC'!$D$5007,0)+H4952),IF(TYPE(MATCH($C$8,OFFSET([1]NKC!$E$10,H4952,0):'[1]NKC'!$E$5007,0)+H4952)=16,"",MATCH($C$8,OFFSET([1]NKC!$E$10,H4952,0):'[1]NKC'!$E$5007,0)+H4952))</f>
        <v/>
      </c>
    </row>
    <row r="4954" spans="1:8" s="52" customFormat="1" ht="14.25" hidden="1">
      <c r="A4954" s="45" t="str">
        <f ca="1">IF($H4954="","",INDEX([1]NKC!$A$10:$A$5007,$H4954))</f>
        <v/>
      </c>
      <c r="B4954" s="46" t="str">
        <f ca="1">IF($H4954="","",INDEX([1]NKC!$B$10:$B$5007,$H4954))</f>
        <v/>
      </c>
      <c r="C4954" s="47" t="str">
        <f ca="1">IF($H4954="","",INDEX([1]NKC!$C$10:$C$5007,$H4954))</f>
        <v/>
      </c>
      <c r="D4954" s="48" t="str">
        <f ca="1">IF(IF($H4954="","",INDEX([1]NKC!$D$10:$D$5007,$H4954))=$C$8,IF($H4954="","",INDEX([1]NKC!$E$10:$E$5007,$H4954)),IF($H4954="","",INDEX([1]NKC!$D$10:$D$5007,$H4954)))</f>
        <v/>
      </c>
      <c r="E4954" s="49" t="str">
        <f ca="1">IF(IF($H4954="","",INDEX([1]NKC!$E$10:$E$5007,$H4954))=$C$8,"",IF($H4954="","",INDEX([1]NKC!$F$10:$F$5007,$H4954)))</f>
        <v/>
      </c>
      <c r="F4954" s="55" t="str">
        <f ca="1">IF(IF($H4954="","",INDEX([1]NKC!$D$10:$D$5007,$H4954))=$C$8,"",IF($H4954="","",INDEX([1]NKC!$F$10:$F$5007,$H4954)))</f>
        <v/>
      </c>
      <c r="G4954" s="50">
        <f ca="1">IF(SUM(E4954:F4954)=0,0,$G$11+SUM(E$12:$E4954)-SUM(F$12:$F4954))</f>
        <v>0</v>
      </c>
      <c r="H4954" s="51" t="str">
        <f ca="1">IF(IF(TYPE(MATCH($C$8,OFFSET([1]NKC!$D$10,H4953,0):'[1]NKC'!$D$5007,0)+H4953)=16,"",MATCH($C$8,OFFSET([1]NKC!$D$10,H4953,0):'[1]NKC'!$D$5007,0)+H4953)&lt;IF(TYPE(MATCH($C$8,OFFSET([1]NKC!$E$10,H4953,0):'[1]NKC'!$E$5007,0)+H4953)=16,"",MATCH($C$8,OFFSET([1]NKC!$E$10,H4953,0):'[1]NKC'!$E$5007,0)+H4953),IF(TYPE(MATCH($C$8,OFFSET([1]NKC!$D$10,H4953,0):'[1]NKC'!$D$5007,0)+H4953)=16,"",MATCH($C$8,OFFSET([1]NKC!$D$10,H4953,0):'[1]NKC'!$D$5007,0)+H4953),IF(TYPE(MATCH($C$8,OFFSET([1]NKC!$E$10,H4953,0):'[1]NKC'!$E$5007,0)+H4953)=16,"",MATCH($C$8,OFFSET([1]NKC!$E$10,H4953,0):'[1]NKC'!$E$5007,0)+H4953))</f>
        <v/>
      </c>
    </row>
    <row r="4955" spans="1:8" s="52" customFormat="1" ht="14.25" hidden="1">
      <c r="A4955" s="45" t="str">
        <f ca="1">IF($H4955="","",INDEX([1]NKC!$A$10:$A$5007,$H4955))</f>
        <v/>
      </c>
      <c r="B4955" s="46" t="str">
        <f ca="1">IF($H4955="","",INDEX([1]NKC!$B$10:$B$5007,$H4955))</f>
        <v/>
      </c>
      <c r="C4955" s="47" t="str">
        <f ca="1">IF($H4955="","",INDEX([1]NKC!$C$10:$C$5007,$H4955))</f>
        <v/>
      </c>
      <c r="D4955" s="48" t="str">
        <f ca="1">IF(IF($H4955="","",INDEX([1]NKC!$D$10:$D$5007,$H4955))=$C$8,IF($H4955="","",INDEX([1]NKC!$E$10:$E$5007,$H4955)),IF($H4955="","",INDEX([1]NKC!$D$10:$D$5007,$H4955)))</f>
        <v/>
      </c>
      <c r="E4955" s="49" t="str">
        <f ca="1">IF(IF($H4955="","",INDEX([1]NKC!$E$10:$E$5007,$H4955))=$C$8,"",IF($H4955="","",INDEX([1]NKC!$F$10:$F$5007,$H4955)))</f>
        <v/>
      </c>
      <c r="F4955" s="55" t="str">
        <f ca="1">IF(IF($H4955="","",INDEX([1]NKC!$D$10:$D$5007,$H4955))=$C$8,"",IF($H4955="","",INDEX([1]NKC!$F$10:$F$5007,$H4955)))</f>
        <v/>
      </c>
      <c r="G4955" s="50">
        <f ca="1">IF(SUM(E4955:F4955)=0,0,$G$11+SUM(E$12:$E4955)-SUM(F$12:$F4955))</f>
        <v>0</v>
      </c>
      <c r="H4955" s="51" t="str">
        <f ca="1">IF(IF(TYPE(MATCH($C$8,OFFSET([1]NKC!$D$10,H4954,0):'[1]NKC'!$D$5007,0)+H4954)=16,"",MATCH($C$8,OFFSET([1]NKC!$D$10,H4954,0):'[1]NKC'!$D$5007,0)+H4954)&lt;IF(TYPE(MATCH($C$8,OFFSET([1]NKC!$E$10,H4954,0):'[1]NKC'!$E$5007,0)+H4954)=16,"",MATCH($C$8,OFFSET([1]NKC!$E$10,H4954,0):'[1]NKC'!$E$5007,0)+H4954),IF(TYPE(MATCH($C$8,OFFSET([1]NKC!$D$10,H4954,0):'[1]NKC'!$D$5007,0)+H4954)=16,"",MATCH($C$8,OFFSET([1]NKC!$D$10,H4954,0):'[1]NKC'!$D$5007,0)+H4954),IF(TYPE(MATCH($C$8,OFFSET([1]NKC!$E$10,H4954,0):'[1]NKC'!$E$5007,0)+H4954)=16,"",MATCH($C$8,OFFSET([1]NKC!$E$10,H4954,0):'[1]NKC'!$E$5007,0)+H4954))</f>
        <v/>
      </c>
    </row>
    <row r="4956" spans="1:8" s="52" customFormat="1" ht="14.25" hidden="1">
      <c r="A4956" s="45" t="str">
        <f ca="1">IF($H4956="","",INDEX([1]NKC!$A$10:$A$5007,$H4956))</f>
        <v/>
      </c>
      <c r="B4956" s="46" t="str">
        <f ca="1">IF($H4956="","",INDEX([1]NKC!$B$10:$B$5007,$H4956))</f>
        <v/>
      </c>
      <c r="C4956" s="47" t="str">
        <f ca="1">IF($H4956="","",INDEX([1]NKC!$C$10:$C$5007,$H4956))</f>
        <v/>
      </c>
      <c r="D4956" s="48" t="str">
        <f ca="1">IF(IF($H4956="","",INDEX([1]NKC!$D$10:$D$5007,$H4956))=$C$8,IF($H4956="","",INDEX([1]NKC!$E$10:$E$5007,$H4956)),IF($H4956="","",INDEX([1]NKC!$D$10:$D$5007,$H4956)))</f>
        <v/>
      </c>
      <c r="E4956" s="49" t="str">
        <f ca="1">IF(IF($H4956="","",INDEX([1]NKC!$E$10:$E$5007,$H4956))=$C$8,"",IF($H4956="","",INDEX([1]NKC!$F$10:$F$5007,$H4956)))</f>
        <v/>
      </c>
      <c r="F4956" s="55" t="str">
        <f ca="1">IF(IF($H4956="","",INDEX([1]NKC!$D$10:$D$5007,$H4956))=$C$8,"",IF($H4956="","",INDEX([1]NKC!$F$10:$F$5007,$H4956)))</f>
        <v/>
      </c>
      <c r="G4956" s="50">
        <f ca="1">IF(SUM(E4956:F4956)=0,0,$G$11+SUM(E$12:$E4956)-SUM(F$12:$F4956))</f>
        <v>0</v>
      </c>
      <c r="H4956" s="51" t="str">
        <f ca="1">IF(IF(TYPE(MATCH($C$8,OFFSET([1]NKC!$D$10,H4955,0):'[1]NKC'!$D$5007,0)+H4955)=16,"",MATCH($C$8,OFFSET([1]NKC!$D$10,H4955,0):'[1]NKC'!$D$5007,0)+H4955)&lt;IF(TYPE(MATCH($C$8,OFFSET([1]NKC!$E$10,H4955,0):'[1]NKC'!$E$5007,0)+H4955)=16,"",MATCH($C$8,OFFSET([1]NKC!$E$10,H4955,0):'[1]NKC'!$E$5007,0)+H4955),IF(TYPE(MATCH($C$8,OFFSET([1]NKC!$D$10,H4955,0):'[1]NKC'!$D$5007,0)+H4955)=16,"",MATCH($C$8,OFFSET([1]NKC!$D$10,H4955,0):'[1]NKC'!$D$5007,0)+H4955),IF(TYPE(MATCH($C$8,OFFSET([1]NKC!$E$10,H4955,0):'[1]NKC'!$E$5007,0)+H4955)=16,"",MATCH($C$8,OFFSET([1]NKC!$E$10,H4955,0):'[1]NKC'!$E$5007,0)+H4955))</f>
        <v/>
      </c>
    </row>
    <row r="4957" spans="1:8" s="52" customFormat="1" ht="14.25" hidden="1">
      <c r="A4957" s="45" t="str">
        <f ca="1">IF($H4957="","",INDEX([1]NKC!$A$10:$A$5007,$H4957))</f>
        <v/>
      </c>
      <c r="B4957" s="46" t="str">
        <f ca="1">IF($H4957="","",INDEX([1]NKC!$B$10:$B$5007,$H4957))</f>
        <v/>
      </c>
      <c r="C4957" s="47" t="str">
        <f ca="1">IF($H4957="","",INDEX([1]NKC!$C$10:$C$5007,$H4957))</f>
        <v/>
      </c>
      <c r="D4957" s="48" t="str">
        <f ca="1">IF(IF($H4957="","",INDEX([1]NKC!$D$10:$D$5007,$H4957))=$C$8,IF($H4957="","",INDEX([1]NKC!$E$10:$E$5007,$H4957)),IF($H4957="","",INDEX([1]NKC!$D$10:$D$5007,$H4957)))</f>
        <v/>
      </c>
      <c r="E4957" s="49" t="str">
        <f ca="1">IF(IF($H4957="","",INDEX([1]NKC!$E$10:$E$5007,$H4957))=$C$8,"",IF($H4957="","",INDEX([1]NKC!$F$10:$F$5007,$H4957)))</f>
        <v/>
      </c>
      <c r="F4957" s="55" t="str">
        <f ca="1">IF(IF($H4957="","",INDEX([1]NKC!$D$10:$D$5007,$H4957))=$C$8,"",IF($H4957="","",INDEX([1]NKC!$F$10:$F$5007,$H4957)))</f>
        <v/>
      </c>
      <c r="G4957" s="50">
        <f ca="1">IF(SUM(E4957:F4957)=0,0,$G$11+SUM(E$12:$E4957)-SUM(F$12:$F4957))</f>
        <v>0</v>
      </c>
      <c r="H4957" s="51" t="str">
        <f ca="1">IF(IF(TYPE(MATCH($C$8,OFFSET([1]NKC!$D$10,H4956,0):'[1]NKC'!$D$5007,0)+H4956)=16,"",MATCH($C$8,OFFSET([1]NKC!$D$10,H4956,0):'[1]NKC'!$D$5007,0)+H4956)&lt;IF(TYPE(MATCH($C$8,OFFSET([1]NKC!$E$10,H4956,0):'[1]NKC'!$E$5007,0)+H4956)=16,"",MATCH($C$8,OFFSET([1]NKC!$E$10,H4956,0):'[1]NKC'!$E$5007,0)+H4956),IF(TYPE(MATCH($C$8,OFFSET([1]NKC!$D$10,H4956,0):'[1]NKC'!$D$5007,0)+H4956)=16,"",MATCH($C$8,OFFSET([1]NKC!$D$10,H4956,0):'[1]NKC'!$D$5007,0)+H4956),IF(TYPE(MATCH($C$8,OFFSET([1]NKC!$E$10,H4956,0):'[1]NKC'!$E$5007,0)+H4956)=16,"",MATCH($C$8,OFFSET([1]NKC!$E$10,H4956,0):'[1]NKC'!$E$5007,0)+H4956))</f>
        <v/>
      </c>
    </row>
    <row r="4958" spans="1:8" s="52" customFormat="1" ht="14.25" hidden="1">
      <c r="A4958" s="45" t="str">
        <f ca="1">IF($H4958="","",INDEX([1]NKC!$A$10:$A$5007,$H4958))</f>
        <v/>
      </c>
      <c r="B4958" s="46" t="str">
        <f ca="1">IF($H4958="","",INDEX([1]NKC!$B$10:$B$5007,$H4958))</f>
        <v/>
      </c>
      <c r="C4958" s="47" t="str">
        <f ca="1">IF($H4958="","",INDEX([1]NKC!$C$10:$C$5007,$H4958))</f>
        <v/>
      </c>
      <c r="D4958" s="48" t="str">
        <f ca="1">IF(IF($H4958="","",INDEX([1]NKC!$D$10:$D$5007,$H4958))=$C$8,IF($H4958="","",INDEX([1]NKC!$E$10:$E$5007,$H4958)),IF($H4958="","",INDEX([1]NKC!$D$10:$D$5007,$H4958)))</f>
        <v/>
      </c>
      <c r="E4958" s="49" t="str">
        <f ca="1">IF(IF($H4958="","",INDEX([1]NKC!$E$10:$E$5007,$H4958))=$C$8,"",IF($H4958="","",INDEX([1]NKC!$F$10:$F$5007,$H4958)))</f>
        <v/>
      </c>
      <c r="F4958" s="55" t="str">
        <f ca="1">IF(IF($H4958="","",INDEX([1]NKC!$D$10:$D$5007,$H4958))=$C$8,"",IF($H4958="","",INDEX([1]NKC!$F$10:$F$5007,$H4958)))</f>
        <v/>
      </c>
      <c r="G4958" s="50">
        <f ca="1">IF(SUM(E4958:F4958)=0,0,$G$11+SUM(E$12:$E4958)-SUM(F$12:$F4958))</f>
        <v>0</v>
      </c>
      <c r="H4958" s="51" t="str">
        <f ca="1">IF(IF(TYPE(MATCH($C$8,OFFSET([1]NKC!$D$10,H4957,0):'[1]NKC'!$D$5007,0)+H4957)=16,"",MATCH($C$8,OFFSET([1]NKC!$D$10,H4957,0):'[1]NKC'!$D$5007,0)+H4957)&lt;IF(TYPE(MATCH($C$8,OFFSET([1]NKC!$E$10,H4957,0):'[1]NKC'!$E$5007,0)+H4957)=16,"",MATCH($C$8,OFFSET([1]NKC!$E$10,H4957,0):'[1]NKC'!$E$5007,0)+H4957),IF(TYPE(MATCH($C$8,OFFSET([1]NKC!$D$10,H4957,0):'[1]NKC'!$D$5007,0)+H4957)=16,"",MATCH($C$8,OFFSET([1]NKC!$D$10,H4957,0):'[1]NKC'!$D$5007,0)+H4957),IF(TYPE(MATCH($C$8,OFFSET([1]NKC!$E$10,H4957,0):'[1]NKC'!$E$5007,0)+H4957)=16,"",MATCH($C$8,OFFSET([1]NKC!$E$10,H4957,0):'[1]NKC'!$E$5007,0)+H4957))</f>
        <v/>
      </c>
    </row>
    <row r="4959" spans="1:8" s="52" customFormat="1" ht="14.25" hidden="1">
      <c r="A4959" s="45" t="str">
        <f ca="1">IF($H4959="","",INDEX([1]NKC!$A$10:$A$5007,$H4959))</f>
        <v/>
      </c>
      <c r="B4959" s="46" t="str">
        <f ca="1">IF($H4959="","",INDEX([1]NKC!$B$10:$B$5007,$H4959))</f>
        <v/>
      </c>
      <c r="C4959" s="47" t="str">
        <f ca="1">IF($H4959="","",INDEX([1]NKC!$C$10:$C$5007,$H4959))</f>
        <v/>
      </c>
      <c r="D4959" s="48" t="str">
        <f ca="1">IF(IF($H4959="","",INDEX([1]NKC!$D$10:$D$5007,$H4959))=$C$8,IF($H4959="","",INDEX([1]NKC!$E$10:$E$5007,$H4959)),IF($H4959="","",INDEX([1]NKC!$D$10:$D$5007,$H4959)))</f>
        <v/>
      </c>
      <c r="E4959" s="49" t="str">
        <f ca="1">IF(IF($H4959="","",INDEX([1]NKC!$E$10:$E$5007,$H4959))=$C$8,"",IF($H4959="","",INDEX([1]NKC!$F$10:$F$5007,$H4959)))</f>
        <v/>
      </c>
      <c r="F4959" s="55" t="str">
        <f ca="1">IF(IF($H4959="","",INDEX([1]NKC!$D$10:$D$5007,$H4959))=$C$8,"",IF($H4959="","",INDEX([1]NKC!$F$10:$F$5007,$H4959)))</f>
        <v/>
      </c>
      <c r="G4959" s="50">
        <f ca="1">IF(SUM(E4959:F4959)=0,0,$G$11+SUM(E$12:$E4959)-SUM(F$12:$F4959))</f>
        <v>0</v>
      </c>
      <c r="H4959" s="51" t="str">
        <f ca="1">IF(IF(TYPE(MATCH($C$8,OFFSET([1]NKC!$D$10,H4958,0):'[1]NKC'!$D$5007,0)+H4958)=16,"",MATCH($C$8,OFFSET([1]NKC!$D$10,H4958,0):'[1]NKC'!$D$5007,0)+H4958)&lt;IF(TYPE(MATCH($C$8,OFFSET([1]NKC!$E$10,H4958,0):'[1]NKC'!$E$5007,0)+H4958)=16,"",MATCH($C$8,OFFSET([1]NKC!$E$10,H4958,0):'[1]NKC'!$E$5007,0)+H4958),IF(TYPE(MATCH($C$8,OFFSET([1]NKC!$D$10,H4958,0):'[1]NKC'!$D$5007,0)+H4958)=16,"",MATCH($C$8,OFFSET([1]NKC!$D$10,H4958,0):'[1]NKC'!$D$5007,0)+H4958),IF(TYPE(MATCH($C$8,OFFSET([1]NKC!$E$10,H4958,0):'[1]NKC'!$E$5007,0)+H4958)=16,"",MATCH($C$8,OFFSET([1]NKC!$E$10,H4958,0):'[1]NKC'!$E$5007,0)+H4958))</f>
        <v/>
      </c>
    </row>
    <row r="4960" spans="1:8" s="52" customFormat="1" ht="14.25" hidden="1">
      <c r="A4960" s="45" t="str">
        <f ca="1">IF($H4960="","",INDEX([1]NKC!$A$10:$A$5007,$H4960))</f>
        <v/>
      </c>
      <c r="B4960" s="46" t="str">
        <f ca="1">IF($H4960="","",INDEX([1]NKC!$B$10:$B$5007,$H4960))</f>
        <v/>
      </c>
      <c r="C4960" s="47" t="str">
        <f ca="1">IF($H4960="","",INDEX([1]NKC!$C$10:$C$5007,$H4960))</f>
        <v/>
      </c>
      <c r="D4960" s="48" t="str">
        <f ca="1">IF(IF($H4960="","",INDEX([1]NKC!$D$10:$D$5007,$H4960))=$C$8,IF($H4960="","",INDEX([1]NKC!$E$10:$E$5007,$H4960)),IF($H4960="","",INDEX([1]NKC!$D$10:$D$5007,$H4960)))</f>
        <v/>
      </c>
      <c r="E4960" s="49" t="str">
        <f ca="1">IF(IF($H4960="","",INDEX([1]NKC!$E$10:$E$5007,$H4960))=$C$8,"",IF($H4960="","",INDEX([1]NKC!$F$10:$F$5007,$H4960)))</f>
        <v/>
      </c>
      <c r="F4960" s="55" t="str">
        <f ca="1">IF(IF($H4960="","",INDEX([1]NKC!$D$10:$D$5007,$H4960))=$C$8,"",IF($H4960="","",INDEX([1]NKC!$F$10:$F$5007,$H4960)))</f>
        <v/>
      </c>
      <c r="G4960" s="50">
        <f ca="1">IF(SUM(E4960:F4960)=0,0,$G$11+SUM(E$12:$E4960)-SUM(F$12:$F4960))</f>
        <v>0</v>
      </c>
      <c r="H4960" s="51" t="str">
        <f ca="1">IF(IF(TYPE(MATCH($C$8,OFFSET([1]NKC!$D$10,H4959,0):'[1]NKC'!$D$5007,0)+H4959)=16,"",MATCH($C$8,OFFSET([1]NKC!$D$10,H4959,0):'[1]NKC'!$D$5007,0)+H4959)&lt;IF(TYPE(MATCH($C$8,OFFSET([1]NKC!$E$10,H4959,0):'[1]NKC'!$E$5007,0)+H4959)=16,"",MATCH($C$8,OFFSET([1]NKC!$E$10,H4959,0):'[1]NKC'!$E$5007,0)+H4959),IF(TYPE(MATCH($C$8,OFFSET([1]NKC!$D$10,H4959,0):'[1]NKC'!$D$5007,0)+H4959)=16,"",MATCH($C$8,OFFSET([1]NKC!$D$10,H4959,0):'[1]NKC'!$D$5007,0)+H4959),IF(TYPE(MATCH($C$8,OFFSET([1]NKC!$E$10,H4959,0):'[1]NKC'!$E$5007,0)+H4959)=16,"",MATCH($C$8,OFFSET([1]NKC!$E$10,H4959,0):'[1]NKC'!$E$5007,0)+H4959))</f>
        <v/>
      </c>
    </row>
    <row r="4961" spans="1:8" s="52" customFormat="1" ht="14.25" hidden="1">
      <c r="A4961" s="45" t="str">
        <f ca="1">IF($H4961="","",INDEX([1]NKC!$A$10:$A$5007,$H4961))</f>
        <v/>
      </c>
      <c r="B4961" s="46" t="str">
        <f ca="1">IF($H4961="","",INDEX([1]NKC!$B$10:$B$5007,$H4961))</f>
        <v/>
      </c>
      <c r="C4961" s="47" t="str">
        <f ca="1">IF($H4961="","",INDEX([1]NKC!$C$10:$C$5007,$H4961))</f>
        <v/>
      </c>
      <c r="D4961" s="48" t="str">
        <f ca="1">IF(IF($H4961="","",INDEX([1]NKC!$D$10:$D$5007,$H4961))=$C$8,IF($H4961="","",INDEX([1]NKC!$E$10:$E$5007,$H4961)),IF($H4961="","",INDEX([1]NKC!$D$10:$D$5007,$H4961)))</f>
        <v/>
      </c>
      <c r="E4961" s="49" t="str">
        <f ca="1">IF(IF($H4961="","",INDEX([1]NKC!$E$10:$E$5007,$H4961))=$C$8,"",IF($H4961="","",INDEX([1]NKC!$F$10:$F$5007,$H4961)))</f>
        <v/>
      </c>
      <c r="F4961" s="55" t="str">
        <f ca="1">IF(IF($H4961="","",INDEX([1]NKC!$D$10:$D$5007,$H4961))=$C$8,"",IF($H4961="","",INDEX([1]NKC!$F$10:$F$5007,$H4961)))</f>
        <v/>
      </c>
      <c r="G4961" s="50">
        <f ca="1">IF(SUM(E4961:F4961)=0,0,$G$11+SUM(E$12:$E4961)-SUM(F$12:$F4961))</f>
        <v>0</v>
      </c>
      <c r="H4961" s="51" t="str">
        <f ca="1">IF(IF(TYPE(MATCH($C$8,OFFSET([1]NKC!$D$10,H4960,0):'[1]NKC'!$D$5007,0)+H4960)=16,"",MATCH($C$8,OFFSET([1]NKC!$D$10,H4960,0):'[1]NKC'!$D$5007,0)+H4960)&lt;IF(TYPE(MATCH($C$8,OFFSET([1]NKC!$E$10,H4960,0):'[1]NKC'!$E$5007,0)+H4960)=16,"",MATCH($C$8,OFFSET([1]NKC!$E$10,H4960,0):'[1]NKC'!$E$5007,0)+H4960),IF(TYPE(MATCH($C$8,OFFSET([1]NKC!$D$10,H4960,0):'[1]NKC'!$D$5007,0)+H4960)=16,"",MATCH($C$8,OFFSET([1]NKC!$D$10,H4960,0):'[1]NKC'!$D$5007,0)+H4960),IF(TYPE(MATCH($C$8,OFFSET([1]NKC!$E$10,H4960,0):'[1]NKC'!$E$5007,0)+H4960)=16,"",MATCH($C$8,OFFSET([1]NKC!$E$10,H4960,0):'[1]NKC'!$E$5007,0)+H4960))</f>
        <v/>
      </c>
    </row>
    <row r="4962" spans="1:8" s="52" customFormat="1" ht="14.25" hidden="1">
      <c r="A4962" s="45" t="str">
        <f ca="1">IF($H4962="","",INDEX([1]NKC!$A$10:$A$5007,$H4962))</f>
        <v/>
      </c>
      <c r="B4962" s="46" t="str">
        <f ca="1">IF($H4962="","",INDEX([1]NKC!$B$10:$B$5007,$H4962))</f>
        <v/>
      </c>
      <c r="C4962" s="47" t="str">
        <f ca="1">IF($H4962="","",INDEX([1]NKC!$C$10:$C$5007,$H4962))</f>
        <v/>
      </c>
      <c r="D4962" s="48" t="str">
        <f ca="1">IF(IF($H4962="","",INDEX([1]NKC!$D$10:$D$5007,$H4962))=$C$8,IF($H4962="","",INDEX([1]NKC!$E$10:$E$5007,$H4962)),IF($H4962="","",INDEX([1]NKC!$D$10:$D$5007,$H4962)))</f>
        <v/>
      </c>
      <c r="E4962" s="49" t="str">
        <f ca="1">IF(IF($H4962="","",INDEX([1]NKC!$E$10:$E$5007,$H4962))=$C$8,"",IF($H4962="","",INDEX([1]NKC!$F$10:$F$5007,$H4962)))</f>
        <v/>
      </c>
      <c r="F4962" s="55" t="str">
        <f ca="1">IF(IF($H4962="","",INDEX([1]NKC!$D$10:$D$5007,$H4962))=$C$8,"",IF($H4962="","",INDEX([1]NKC!$F$10:$F$5007,$H4962)))</f>
        <v/>
      </c>
      <c r="G4962" s="50">
        <f ca="1">IF(SUM(E4962:F4962)=0,0,$G$11+SUM(E$12:$E4962)-SUM(F$12:$F4962))</f>
        <v>0</v>
      </c>
      <c r="H4962" s="51" t="str">
        <f ca="1">IF(IF(TYPE(MATCH($C$8,OFFSET([1]NKC!$D$10,H4961,0):'[1]NKC'!$D$5007,0)+H4961)=16,"",MATCH($C$8,OFFSET([1]NKC!$D$10,H4961,0):'[1]NKC'!$D$5007,0)+H4961)&lt;IF(TYPE(MATCH($C$8,OFFSET([1]NKC!$E$10,H4961,0):'[1]NKC'!$E$5007,0)+H4961)=16,"",MATCH($C$8,OFFSET([1]NKC!$E$10,H4961,0):'[1]NKC'!$E$5007,0)+H4961),IF(TYPE(MATCH($C$8,OFFSET([1]NKC!$D$10,H4961,0):'[1]NKC'!$D$5007,0)+H4961)=16,"",MATCH($C$8,OFFSET([1]NKC!$D$10,H4961,0):'[1]NKC'!$D$5007,0)+H4961),IF(TYPE(MATCH($C$8,OFFSET([1]NKC!$E$10,H4961,0):'[1]NKC'!$E$5007,0)+H4961)=16,"",MATCH($C$8,OFFSET([1]NKC!$E$10,H4961,0):'[1]NKC'!$E$5007,0)+H4961))</f>
        <v/>
      </c>
    </row>
    <row r="4963" spans="1:8" s="52" customFormat="1" ht="14.25" hidden="1">
      <c r="A4963" s="45" t="str">
        <f ca="1">IF($H4963="","",INDEX([1]NKC!$A$10:$A$5007,$H4963))</f>
        <v/>
      </c>
      <c r="B4963" s="46" t="str">
        <f ca="1">IF($H4963="","",INDEX([1]NKC!$B$10:$B$5007,$H4963))</f>
        <v/>
      </c>
      <c r="C4963" s="47" t="str">
        <f ca="1">IF($H4963="","",INDEX([1]NKC!$C$10:$C$5007,$H4963))</f>
        <v/>
      </c>
      <c r="D4963" s="48" t="str">
        <f ca="1">IF(IF($H4963="","",INDEX([1]NKC!$D$10:$D$5007,$H4963))=$C$8,IF($H4963="","",INDEX([1]NKC!$E$10:$E$5007,$H4963)),IF($H4963="","",INDEX([1]NKC!$D$10:$D$5007,$H4963)))</f>
        <v/>
      </c>
      <c r="E4963" s="49" t="str">
        <f ca="1">IF(IF($H4963="","",INDEX([1]NKC!$E$10:$E$5007,$H4963))=$C$8,"",IF($H4963="","",INDEX([1]NKC!$F$10:$F$5007,$H4963)))</f>
        <v/>
      </c>
      <c r="F4963" s="55" t="str">
        <f ca="1">IF(IF($H4963="","",INDEX([1]NKC!$D$10:$D$5007,$H4963))=$C$8,"",IF($H4963="","",INDEX([1]NKC!$F$10:$F$5007,$H4963)))</f>
        <v/>
      </c>
      <c r="G4963" s="50">
        <f ca="1">IF(SUM(E4963:F4963)=0,0,$G$11+SUM(E$12:$E4963)-SUM(F$12:$F4963))</f>
        <v>0</v>
      </c>
      <c r="H4963" s="51" t="str">
        <f ca="1">IF(IF(TYPE(MATCH($C$8,OFFSET([1]NKC!$D$10,H4962,0):'[1]NKC'!$D$5007,0)+H4962)=16,"",MATCH($C$8,OFFSET([1]NKC!$D$10,H4962,0):'[1]NKC'!$D$5007,0)+H4962)&lt;IF(TYPE(MATCH($C$8,OFFSET([1]NKC!$E$10,H4962,0):'[1]NKC'!$E$5007,0)+H4962)=16,"",MATCH($C$8,OFFSET([1]NKC!$E$10,H4962,0):'[1]NKC'!$E$5007,0)+H4962),IF(TYPE(MATCH($C$8,OFFSET([1]NKC!$D$10,H4962,0):'[1]NKC'!$D$5007,0)+H4962)=16,"",MATCH($C$8,OFFSET([1]NKC!$D$10,H4962,0):'[1]NKC'!$D$5007,0)+H4962),IF(TYPE(MATCH($C$8,OFFSET([1]NKC!$E$10,H4962,0):'[1]NKC'!$E$5007,0)+H4962)=16,"",MATCH($C$8,OFFSET([1]NKC!$E$10,H4962,0):'[1]NKC'!$E$5007,0)+H4962))</f>
        <v/>
      </c>
    </row>
    <row r="4964" spans="1:8" s="52" customFormat="1" ht="14.25" hidden="1">
      <c r="A4964" s="45" t="str">
        <f ca="1">IF($H4964="","",INDEX([1]NKC!$A$10:$A$5007,$H4964))</f>
        <v/>
      </c>
      <c r="B4964" s="46" t="str">
        <f ca="1">IF($H4964="","",INDEX([1]NKC!$B$10:$B$5007,$H4964))</f>
        <v/>
      </c>
      <c r="C4964" s="47" t="str">
        <f ca="1">IF($H4964="","",INDEX([1]NKC!$C$10:$C$5007,$H4964))</f>
        <v/>
      </c>
      <c r="D4964" s="48" t="str">
        <f ca="1">IF(IF($H4964="","",INDEX([1]NKC!$D$10:$D$5007,$H4964))=$C$8,IF($H4964="","",INDEX([1]NKC!$E$10:$E$5007,$H4964)),IF($H4964="","",INDEX([1]NKC!$D$10:$D$5007,$H4964)))</f>
        <v/>
      </c>
      <c r="E4964" s="49" t="str">
        <f ca="1">IF(IF($H4964="","",INDEX([1]NKC!$E$10:$E$5007,$H4964))=$C$8,"",IF($H4964="","",INDEX([1]NKC!$F$10:$F$5007,$H4964)))</f>
        <v/>
      </c>
      <c r="F4964" s="55" t="str">
        <f ca="1">IF(IF($H4964="","",INDEX([1]NKC!$D$10:$D$5007,$H4964))=$C$8,"",IF($H4964="","",INDEX([1]NKC!$F$10:$F$5007,$H4964)))</f>
        <v/>
      </c>
      <c r="G4964" s="50">
        <f ca="1">IF(SUM(E4964:F4964)=0,0,$G$11+SUM(E$12:$E4964)-SUM(F$12:$F4964))</f>
        <v>0</v>
      </c>
      <c r="H4964" s="51" t="str">
        <f ca="1">IF(IF(TYPE(MATCH($C$8,OFFSET([1]NKC!$D$10,H4963,0):'[1]NKC'!$D$5007,0)+H4963)=16,"",MATCH($C$8,OFFSET([1]NKC!$D$10,H4963,0):'[1]NKC'!$D$5007,0)+H4963)&lt;IF(TYPE(MATCH($C$8,OFFSET([1]NKC!$E$10,H4963,0):'[1]NKC'!$E$5007,0)+H4963)=16,"",MATCH($C$8,OFFSET([1]NKC!$E$10,H4963,0):'[1]NKC'!$E$5007,0)+H4963),IF(TYPE(MATCH($C$8,OFFSET([1]NKC!$D$10,H4963,0):'[1]NKC'!$D$5007,0)+H4963)=16,"",MATCH($C$8,OFFSET([1]NKC!$D$10,H4963,0):'[1]NKC'!$D$5007,0)+H4963),IF(TYPE(MATCH($C$8,OFFSET([1]NKC!$E$10,H4963,0):'[1]NKC'!$E$5007,0)+H4963)=16,"",MATCH($C$8,OFFSET([1]NKC!$E$10,H4963,0):'[1]NKC'!$E$5007,0)+H4963))</f>
        <v/>
      </c>
    </row>
    <row r="4965" spans="1:8" s="52" customFormat="1" ht="14.25" hidden="1">
      <c r="A4965" s="45" t="str">
        <f ca="1">IF($H4965="","",INDEX([1]NKC!$A$10:$A$5007,$H4965))</f>
        <v/>
      </c>
      <c r="B4965" s="46" t="str">
        <f ca="1">IF($H4965="","",INDEX([1]NKC!$B$10:$B$5007,$H4965))</f>
        <v/>
      </c>
      <c r="C4965" s="47" t="str">
        <f ca="1">IF($H4965="","",INDEX([1]NKC!$C$10:$C$5007,$H4965))</f>
        <v/>
      </c>
      <c r="D4965" s="48" t="str">
        <f ca="1">IF(IF($H4965="","",INDEX([1]NKC!$D$10:$D$5007,$H4965))=$C$8,IF($H4965="","",INDEX([1]NKC!$E$10:$E$5007,$H4965)),IF($H4965="","",INDEX([1]NKC!$D$10:$D$5007,$H4965)))</f>
        <v/>
      </c>
      <c r="E4965" s="49" t="str">
        <f ca="1">IF(IF($H4965="","",INDEX([1]NKC!$E$10:$E$5007,$H4965))=$C$8,"",IF($H4965="","",INDEX([1]NKC!$F$10:$F$5007,$H4965)))</f>
        <v/>
      </c>
      <c r="F4965" s="55" t="str">
        <f ca="1">IF(IF($H4965="","",INDEX([1]NKC!$D$10:$D$5007,$H4965))=$C$8,"",IF($H4965="","",INDEX([1]NKC!$F$10:$F$5007,$H4965)))</f>
        <v/>
      </c>
      <c r="G4965" s="50">
        <f ca="1">IF(SUM(E4965:F4965)=0,0,$G$11+SUM(E$12:$E4965)-SUM(F$12:$F4965))</f>
        <v>0</v>
      </c>
      <c r="H4965" s="51" t="str">
        <f ca="1">IF(IF(TYPE(MATCH($C$8,OFFSET([1]NKC!$D$10,H4964,0):'[1]NKC'!$D$5007,0)+H4964)=16,"",MATCH($C$8,OFFSET([1]NKC!$D$10,H4964,0):'[1]NKC'!$D$5007,0)+H4964)&lt;IF(TYPE(MATCH($C$8,OFFSET([1]NKC!$E$10,H4964,0):'[1]NKC'!$E$5007,0)+H4964)=16,"",MATCH($C$8,OFFSET([1]NKC!$E$10,H4964,0):'[1]NKC'!$E$5007,0)+H4964),IF(TYPE(MATCH($C$8,OFFSET([1]NKC!$D$10,H4964,0):'[1]NKC'!$D$5007,0)+H4964)=16,"",MATCH($C$8,OFFSET([1]NKC!$D$10,H4964,0):'[1]NKC'!$D$5007,0)+H4964),IF(TYPE(MATCH($C$8,OFFSET([1]NKC!$E$10,H4964,0):'[1]NKC'!$E$5007,0)+H4964)=16,"",MATCH($C$8,OFFSET([1]NKC!$E$10,H4964,0):'[1]NKC'!$E$5007,0)+H4964))</f>
        <v/>
      </c>
    </row>
    <row r="4966" spans="1:8" s="52" customFormat="1" ht="14.25" hidden="1">
      <c r="A4966" s="45" t="str">
        <f ca="1">IF($H4966="","",INDEX([1]NKC!$A$10:$A$5007,$H4966))</f>
        <v/>
      </c>
      <c r="B4966" s="46" t="str">
        <f ca="1">IF($H4966="","",INDEX([1]NKC!$B$10:$B$5007,$H4966))</f>
        <v/>
      </c>
      <c r="C4966" s="47" t="str">
        <f ca="1">IF($H4966="","",INDEX([1]NKC!$C$10:$C$5007,$H4966))</f>
        <v/>
      </c>
      <c r="D4966" s="48" t="str">
        <f ca="1">IF(IF($H4966="","",INDEX([1]NKC!$D$10:$D$5007,$H4966))=$C$8,IF($H4966="","",INDEX([1]NKC!$E$10:$E$5007,$H4966)),IF($H4966="","",INDEX([1]NKC!$D$10:$D$5007,$H4966)))</f>
        <v/>
      </c>
      <c r="E4966" s="49" t="str">
        <f ca="1">IF(IF($H4966="","",INDEX([1]NKC!$E$10:$E$5007,$H4966))=$C$8,"",IF($H4966="","",INDEX([1]NKC!$F$10:$F$5007,$H4966)))</f>
        <v/>
      </c>
      <c r="F4966" s="55" t="str">
        <f ca="1">IF(IF($H4966="","",INDEX([1]NKC!$D$10:$D$5007,$H4966))=$C$8,"",IF($H4966="","",INDEX([1]NKC!$F$10:$F$5007,$H4966)))</f>
        <v/>
      </c>
      <c r="G4966" s="50">
        <f ca="1">IF(SUM(E4966:F4966)=0,0,$G$11+SUM(E$12:$E4966)-SUM(F$12:$F4966))</f>
        <v>0</v>
      </c>
      <c r="H4966" s="51" t="str">
        <f ca="1">IF(IF(TYPE(MATCH($C$8,OFFSET([1]NKC!$D$10,H4965,0):'[1]NKC'!$D$5007,0)+H4965)=16,"",MATCH($C$8,OFFSET([1]NKC!$D$10,H4965,0):'[1]NKC'!$D$5007,0)+H4965)&lt;IF(TYPE(MATCH($C$8,OFFSET([1]NKC!$E$10,H4965,0):'[1]NKC'!$E$5007,0)+H4965)=16,"",MATCH($C$8,OFFSET([1]NKC!$E$10,H4965,0):'[1]NKC'!$E$5007,0)+H4965),IF(TYPE(MATCH($C$8,OFFSET([1]NKC!$D$10,H4965,0):'[1]NKC'!$D$5007,0)+H4965)=16,"",MATCH($C$8,OFFSET([1]NKC!$D$10,H4965,0):'[1]NKC'!$D$5007,0)+H4965),IF(TYPE(MATCH($C$8,OFFSET([1]NKC!$E$10,H4965,0):'[1]NKC'!$E$5007,0)+H4965)=16,"",MATCH($C$8,OFFSET([1]NKC!$E$10,H4965,0):'[1]NKC'!$E$5007,0)+H4965))</f>
        <v/>
      </c>
    </row>
    <row r="4967" spans="1:8" s="52" customFormat="1" ht="14.25" hidden="1">
      <c r="A4967" s="45" t="str">
        <f ca="1">IF($H4967="","",INDEX([1]NKC!$A$10:$A$5007,$H4967))</f>
        <v/>
      </c>
      <c r="B4967" s="46" t="str">
        <f ca="1">IF($H4967="","",INDEX([1]NKC!$B$10:$B$5007,$H4967))</f>
        <v/>
      </c>
      <c r="C4967" s="47" t="str">
        <f ca="1">IF($H4967="","",INDEX([1]NKC!$C$10:$C$5007,$H4967))</f>
        <v/>
      </c>
      <c r="D4967" s="48" t="str">
        <f ca="1">IF(IF($H4967="","",INDEX([1]NKC!$D$10:$D$5007,$H4967))=$C$8,IF($H4967="","",INDEX([1]NKC!$E$10:$E$5007,$H4967)),IF($H4967="","",INDEX([1]NKC!$D$10:$D$5007,$H4967)))</f>
        <v/>
      </c>
      <c r="E4967" s="49" t="str">
        <f ca="1">IF(IF($H4967="","",INDEX([1]NKC!$E$10:$E$5007,$H4967))=$C$8,"",IF($H4967="","",INDEX([1]NKC!$F$10:$F$5007,$H4967)))</f>
        <v/>
      </c>
      <c r="F4967" s="55" t="str">
        <f ca="1">IF(IF($H4967="","",INDEX([1]NKC!$D$10:$D$5007,$H4967))=$C$8,"",IF($H4967="","",INDEX([1]NKC!$F$10:$F$5007,$H4967)))</f>
        <v/>
      </c>
      <c r="G4967" s="50">
        <f ca="1">IF(SUM(E4967:F4967)=0,0,$G$11+SUM(E$12:$E4967)-SUM(F$12:$F4967))</f>
        <v>0</v>
      </c>
      <c r="H4967" s="51" t="str">
        <f ca="1">IF(IF(TYPE(MATCH($C$8,OFFSET([1]NKC!$D$10,H4966,0):'[1]NKC'!$D$5007,0)+H4966)=16,"",MATCH($C$8,OFFSET([1]NKC!$D$10,H4966,0):'[1]NKC'!$D$5007,0)+H4966)&lt;IF(TYPE(MATCH($C$8,OFFSET([1]NKC!$E$10,H4966,0):'[1]NKC'!$E$5007,0)+H4966)=16,"",MATCH($C$8,OFFSET([1]NKC!$E$10,H4966,0):'[1]NKC'!$E$5007,0)+H4966),IF(TYPE(MATCH($C$8,OFFSET([1]NKC!$D$10,H4966,0):'[1]NKC'!$D$5007,0)+H4966)=16,"",MATCH($C$8,OFFSET([1]NKC!$D$10,H4966,0):'[1]NKC'!$D$5007,0)+H4966),IF(TYPE(MATCH($C$8,OFFSET([1]NKC!$E$10,H4966,0):'[1]NKC'!$E$5007,0)+H4966)=16,"",MATCH($C$8,OFFSET([1]NKC!$E$10,H4966,0):'[1]NKC'!$E$5007,0)+H4966))</f>
        <v/>
      </c>
    </row>
    <row r="4968" spans="1:8" s="52" customFormat="1" ht="14.25" hidden="1">
      <c r="A4968" s="45" t="str">
        <f ca="1">IF($H4968="","",INDEX([1]NKC!$A$10:$A$5007,$H4968))</f>
        <v/>
      </c>
      <c r="B4968" s="46" t="str">
        <f ca="1">IF($H4968="","",INDEX([1]NKC!$B$10:$B$5007,$H4968))</f>
        <v/>
      </c>
      <c r="C4968" s="47" t="str">
        <f ca="1">IF($H4968="","",INDEX([1]NKC!$C$10:$C$5007,$H4968))</f>
        <v/>
      </c>
      <c r="D4968" s="48" t="str">
        <f ca="1">IF(IF($H4968="","",INDEX([1]NKC!$D$10:$D$5007,$H4968))=$C$8,IF($H4968="","",INDEX([1]NKC!$E$10:$E$5007,$H4968)),IF($H4968="","",INDEX([1]NKC!$D$10:$D$5007,$H4968)))</f>
        <v/>
      </c>
      <c r="E4968" s="49" t="str">
        <f ca="1">IF(IF($H4968="","",INDEX([1]NKC!$E$10:$E$5007,$H4968))=$C$8,"",IF($H4968="","",INDEX([1]NKC!$F$10:$F$5007,$H4968)))</f>
        <v/>
      </c>
      <c r="F4968" s="55" t="str">
        <f ca="1">IF(IF($H4968="","",INDEX([1]NKC!$D$10:$D$5007,$H4968))=$C$8,"",IF($H4968="","",INDEX([1]NKC!$F$10:$F$5007,$H4968)))</f>
        <v/>
      </c>
      <c r="G4968" s="50">
        <f ca="1">IF(SUM(E4968:F4968)=0,0,$G$11+SUM(E$12:$E4968)-SUM(F$12:$F4968))</f>
        <v>0</v>
      </c>
      <c r="H4968" s="51" t="str">
        <f ca="1">IF(IF(TYPE(MATCH($C$8,OFFSET([1]NKC!$D$10,H4967,0):'[1]NKC'!$D$5007,0)+H4967)=16,"",MATCH($C$8,OFFSET([1]NKC!$D$10,H4967,0):'[1]NKC'!$D$5007,0)+H4967)&lt;IF(TYPE(MATCH($C$8,OFFSET([1]NKC!$E$10,H4967,0):'[1]NKC'!$E$5007,0)+H4967)=16,"",MATCH($C$8,OFFSET([1]NKC!$E$10,H4967,0):'[1]NKC'!$E$5007,0)+H4967),IF(TYPE(MATCH($C$8,OFFSET([1]NKC!$D$10,H4967,0):'[1]NKC'!$D$5007,0)+H4967)=16,"",MATCH($C$8,OFFSET([1]NKC!$D$10,H4967,0):'[1]NKC'!$D$5007,0)+H4967),IF(TYPE(MATCH($C$8,OFFSET([1]NKC!$E$10,H4967,0):'[1]NKC'!$E$5007,0)+H4967)=16,"",MATCH($C$8,OFFSET([1]NKC!$E$10,H4967,0):'[1]NKC'!$E$5007,0)+H4967))</f>
        <v/>
      </c>
    </row>
    <row r="4969" spans="1:8" s="52" customFormat="1" ht="14.25" hidden="1">
      <c r="A4969" s="45" t="str">
        <f ca="1">IF($H4969="","",INDEX([1]NKC!$A$10:$A$5007,$H4969))</f>
        <v/>
      </c>
      <c r="B4969" s="46" t="str">
        <f ca="1">IF($H4969="","",INDEX([1]NKC!$B$10:$B$5007,$H4969))</f>
        <v/>
      </c>
      <c r="C4969" s="47" t="str">
        <f ca="1">IF($H4969="","",INDEX([1]NKC!$C$10:$C$5007,$H4969))</f>
        <v/>
      </c>
      <c r="D4969" s="48" t="str">
        <f ca="1">IF(IF($H4969="","",INDEX([1]NKC!$D$10:$D$5007,$H4969))=$C$8,IF($H4969="","",INDEX([1]NKC!$E$10:$E$5007,$H4969)),IF($H4969="","",INDEX([1]NKC!$D$10:$D$5007,$H4969)))</f>
        <v/>
      </c>
      <c r="E4969" s="49" t="str">
        <f ca="1">IF(IF($H4969="","",INDEX([1]NKC!$E$10:$E$5007,$H4969))=$C$8,"",IF($H4969="","",INDEX([1]NKC!$F$10:$F$5007,$H4969)))</f>
        <v/>
      </c>
      <c r="F4969" s="55" t="str">
        <f ca="1">IF(IF($H4969="","",INDEX([1]NKC!$D$10:$D$5007,$H4969))=$C$8,"",IF($H4969="","",INDEX([1]NKC!$F$10:$F$5007,$H4969)))</f>
        <v/>
      </c>
      <c r="G4969" s="50">
        <f ca="1">IF(SUM(E4969:F4969)=0,0,$G$11+SUM(E$12:$E4969)-SUM(F$12:$F4969))</f>
        <v>0</v>
      </c>
      <c r="H4969" s="51" t="str">
        <f ca="1">IF(IF(TYPE(MATCH($C$8,OFFSET([1]NKC!$D$10,H4968,0):'[1]NKC'!$D$5007,0)+H4968)=16,"",MATCH($C$8,OFFSET([1]NKC!$D$10,H4968,0):'[1]NKC'!$D$5007,0)+H4968)&lt;IF(TYPE(MATCH($C$8,OFFSET([1]NKC!$E$10,H4968,0):'[1]NKC'!$E$5007,0)+H4968)=16,"",MATCH($C$8,OFFSET([1]NKC!$E$10,H4968,0):'[1]NKC'!$E$5007,0)+H4968),IF(TYPE(MATCH($C$8,OFFSET([1]NKC!$D$10,H4968,0):'[1]NKC'!$D$5007,0)+H4968)=16,"",MATCH($C$8,OFFSET([1]NKC!$D$10,H4968,0):'[1]NKC'!$D$5007,0)+H4968),IF(TYPE(MATCH($C$8,OFFSET([1]NKC!$E$10,H4968,0):'[1]NKC'!$E$5007,0)+H4968)=16,"",MATCH($C$8,OFFSET([1]NKC!$E$10,H4968,0):'[1]NKC'!$E$5007,0)+H4968))</f>
        <v/>
      </c>
    </row>
    <row r="4970" spans="1:8" s="52" customFormat="1" ht="14.25" hidden="1">
      <c r="A4970" s="45" t="str">
        <f ca="1">IF($H4970="","",INDEX([1]NKC!$A$10:$A$5007,$H4970))</f>
        <v/>
      </c>
      <c r="B4970" s="46" t="str">
        <f ca="1">IF($H4970="","",INDEX([1]NKC!$B$10:$B$5007,$H4970))</f>
        <v/>
      </c>
      <c r="C4970" s="47" t="str">
        <f ca="1">IF($H4970="","",INDEX([1]NKC!$C$10:$C$5007,$H4970))</f>
        <v/>
      </c>
      <c r="D4970" s="48" t="str">
        <f ca="1">IF(IF($H4970="","",INDEX([1]NKC!$D$10:$D$5007,$H4970))=$C$8,IF($H4970="","",INDEX([1]NKC!$E$10:$E$5007,$H4970)),IF($H4970="","",INDEX([1]NKC!$D$10:$D$5007,$H4970)))</f>
        <v/>
      </c>
      <c r="E4970" s="49" t="str">
        <f ca="1">IF(IF($H4970="","",INDEX([1]NKC!$E$10:$E$5007,$H4970))=$C$8,"",IF($H4970="","",INDEX([1]NKC!$F$10:$F$5007,$H4970)))</f>
        <v/>
      </c>
      <c r="F4970" s="55" t="str">
        <f ca="1">IF(IF($H4970="","",INDEX([1]NKC!$D$10:$D$5007,$H4970))=$C$8,"",IF($H4970="","",INDEX([1]NKC!$F$10:$F$5007,$H4970)))</f>
        <v/>
      </c>
      <c r="G4970" s="50">
        <f ca="1">IF(SUM(E4970:F4970)=0,0,$G$11+SUM(E$12:$E4970)-SUM(F$12:$F4970))</f>
        <v>0</v>
      </c>
      <c r="H4970" s="51" t="str">
        <f ca="1">IF(IF(TYPE(MATCH($C$8,OFFSET([1]NKC!$D$10,H4969,0):'[1]NKC'!$D$5007,0)+H4969)=16,"",MATCH($C$8,OFFSET([1]NKC!$D$10,H4969,0):'[1]NKC'!$D$5007,0)+H4969)&lt;IF(TYPE(MATCH($C$8,OFFSET([1]NKC!$E$10,H4969,0):'[1]NKC'!$E$5007,0)+H4969)=16,"",MATCH($C$8,OFFSET([1]NKC!$E$10,H4969,0):'[1]NKC'!$E$5007,0)+H4969),IF(TYPE(MATCH($C$8,OFFSET([1]NKC!$D$10,H4969,0):'[1]NKC'!$D$5007,0)+H4969)=16,"",MATCH($C$8,OFFSET([1]NKC!$D$10,H4969,0):'[1]NKC'!$D$5007,0)+H4969),IF(TYPE(MATCH($C$8,OFFSET([1]NKC!$E$10,H4969,0):'[1]NKC'!$E$5007,0)+H4969)=16,"",MATCH($C$8,OFFSET([1]NKC!$E$10,H4969,0):'[1]NKC'!$E$5007,0)+H4969))</f>
        <v/>
      </c>
    </row>
    <row r="4971" spans="1:8" s="52" customFormat="1" ht="14.25" hidden="1">
      <c r="A4971" s="45" t="str">
        <f ca="1">IF($H4971="","",INDEX([1]NKC!$A$10:$A$5007,$H4971))</f>
        <v/>
      </c>
      <c r="B4971" s="46" t="str">
        <f ca="1">IF($H4971="","",INDEX([1]NKC!$B$10:$B$5007,$H4971))</f>
        <v/>
      </c>
      <c r="C4971" s="47" t="str">
        <f ca="1">IF($H4971="","",INDEX([1]NKC!$C$10:$C$5007,$H4971))</f>
        <v/>
      </c>
      <c r="D4971" s="48" t="str">
        <f ca="1">IF(IF($H4971="","",INDEX([1]NKC!$D$10:$D$5007,$H4971))=$C$8,IF($H4971="","",INDEX([1]NKC!$E$10:$E$5007,$H4971)),IF($H4971="","",INDEX([1]NKC!$D$10:$D$5007,$H4971)))</f>
        <v/>
      </c>
      <c r="E4971" s="49" t="str">
        <f ca="1">IF(IF($H4971="","",INDEX([1]NKC!$E$10:$E$5007,$H4971))=$C$8,"",IF($H4971="","",INDEX([1]NKC!$F$10:$F$5007,$H4971)))</f>
        <v/>
      </c>
      <c r="F4971" s="55" t="str">
        <f ca="1">IF(IF($H4971="","",INDEX([1]NKC!$D$10:$D$5007,$H4971))=$C$8,"",IF($H4971="","",INDEX([1]NKC!$F$10:$F$5007,$H4971)))</f>
        <v/>
      </c>
      <c r="G4971" s="50">
        <f ca="1">IF(SUM(E4971:F4971)=0,0,$G$11+SUM(E$12:$E4971)-SUM(F$12:$F4971))</f>
        <v>0</v>
      </c>
      <c r="H4971" s="51" t="str">
        <f ca="1">IF(IF(TYPE(MATCH($C$8,OFFSET([1]NKC!$D$10,H4970,0):'[1]NKC'!$D$5007,0)+H4970)=16,"",MATCH($C$8,OFFSET([1]NKC!$D$10,H4970,0):'[1]NKC'!$D$5007,0)+H4970)&lt;IF(TYPE(MATCH($C$8,OFFSET([1]NKC!$E$10,H4970,0):'[1]NKC'!$E$5007,0)+H4970)=16,"",MATCH($C$8,OFFSET([1]NKC!$E$10,H4970,0):'[1]NKC'!$E$5007,0)+H4970),IF(TYPE(MATCH($C$8,OFFSET([1]NKC!$D$10,H4970,0):'[1]NKC'!$D$5007,0)+H4970)=16,"",MATCH($C$8,OFFSET([1]NKC!$D$10,H4970,0):'[1]NKC'!$D$5007,0)+H4970),IF(TYPE(MATCH($C$8,OFFSET([1]NKC!$E$10,H4970,0):'[1]NKC'!$E$5007,0)+H4970)=16,"",MATCH($C$8,OFFSET([1]NKC!$E$10,H4970,0):'[1]NKC'!$E$5007,0)+H4970))</f>
        <v/>
      </c>
    </row>
    <row r="4972" spans="1:8" s="52" customFormat="1" ht="14.25" hidden="1">
      <c r="A4972" s="45" t="str">
        <f ca="1">IF($H4972="","",INDEX([1]NKC!$A$10:$A$5007,$H4972))</f>
        <v/>
      </c>
      <c r="B4972" s="46" t="str">
        <f ca="1">IF($H4972="","",INDEX([1]NKC!$B$10:$B$5007,$H4972))</f>
        <v/>
      </c>
      <c r="C4972" s="47" t="str">
        <f ca="1">IF($H4972="","",INDEX([1]NKC!$C$10:$C$5007,$H4972))</f>
        <v/>
      </c>
      <c r="D4972" s="48" t="str">
        <f ca="1">IF(IF($H4972="","",INDEX([1]NKC!$D$10:$D$5007,$H4972))=$C$8,IF($H4972="","",INDEX([1]NKC!$E$10:$E$5007,$H4972)),IF($H4972="","",INDEX([1]NKC!$D$10:$D$5007,$H4972)))</f>
        <v/>
      </c>
      <c r="E4972" s="49" t="str">
        <f ca="1">IF(IF($H4972="","",INDEX([1]NKC!$E$10:$E$5007,$H4972))=$C$8,"",IF($H4972="","",INDEX([1]NKC!$F$10:$F$5007,$H4972)))</f>
        <v/>
      </c>
      <c r="F4972" s="55" t="str">
        <f ca="1">IF(IF($H4972="","",INDEX([1]NKC!$D$10:$D$5007,$H4972))=$C$8,"",IF($H4972="","",INDEX([1]NKC!$F$10:$F$5007,$H4972)))</f>
        <v/>
      </c>
      <c r="G4972" s="50">
        <f ca="1">IF(SUM(E4972:F4972)=0,0,$G$11+SUM(E$12:$E4972)-SUM(F$12:$F4972))</f>
        <v>0</v>
      </c>
      <c r="H4972" s="51" t="str">
        <f ca="1">IF(IF(TYPE(MATCH($C$8,OFFSET([1]NKC!$D$10,H4971,0):'[1]NKC'!$D$5007,0)+H4971)=16,"",MATCH($C$8,OFFSET([1]NKC!$D$10,H4971,0):'[1]NKC'!$D$5007,0)+H4971)&lt;IF(TYPE(MATCH($C$8,OFFSET([1]NKC!$E$10,H4971,0):'[1]NKC'!$E$5007,0)+H4971)=16,"",MATCH($C$8,OFFSET([1]NKC!$E$10,H4971,0):'[1]NKC'!$E$5007,0)+H4971),IF(TYPE(MATCH($C$8,OFFSET([1]NKC!$D$10,H4971,0):'[1]NKC'!$D$5007,0)+H4971)=16,"",MATCH($C$8,OFFSET([1]NKC!$D$10,H4971,0):'[1]NKC'!$D$5007,0)+H4971),IF(TYPE(MATCH($C$8,OFFSET([1]NKC!$E$10,H4971,0):'[1]NKC'!$E$5007,0)+H4971)=16,"",MATCH($C$8,OFFSET([1]NKC!$E$10,H4971,0):'[1]NKC'!$E$5007,0)+H4971))</f>
        <v/>
      </c>
    </row>
    <row r="4973" spans="1:8" s="52" customFormat="1" ht="14.25" hidden="1">
      <c r="A4973" s="45" t="str">
        <f ca="1">IF($H4973="","",INDEX([1]NKC!$A$10:$A$5007,$H4973))</f>
        <v/>
      </c>
      <c r="B4973" s="46" t="str">
        <f ca="1">IF($H4973="","",INDEX([1]NKC!$B$10:$B$5007,$H4973))</f>
        <v/>
      </c>
      <c r="C4973" s="47" t="str">
        <f ca="1">IF($H4973="","",INDEX([1]NKC!$C$10:$C$5007,$H4973))</f>
        <v/>
      </c>
      <c r="D4973" s="48" t="str">
        <f ca="1">IF(IF($H4973="","",INDEX([1]NKC!$D$10:$D$5007,$H4973))=$C$8,IF($H4973="","",INDEX([1]NKC!$E$10:$E$5007,$H4973)),IF($H4973="","",INDEX([1]NKC!$D$10:$D$5007,$H4973)))</f>
        <v/>
      </c>
      <c r="E4973" s="49" t="str">
        <f ca="1">IF(IF($H4973="","",INDEX([1]NKC!$E$10:$E$5007,$H4973))=$C$8,"",IF($H4973="","",INDEX([1]NKC!$F$10:$F$5007,$H4973)))</f>
        <v/>
      </c>
      <c r="F4973" s="55" t="str">
        <f ca="1">IF(IF($H4973="","",INDEX([1]NKC!$D$10:$D$5007,$H4973))=$C$8,"",IF($H4973="","",INDEX([1]NKC!$F$10:$F$5007,$H4973)))</f>
        <v/>
      </c>
      <c r="G4973" s="50">
        <f ca="1">IF(SUM(E4973:F4973)=0,0,$G$11+SUM(E$12:$E4973)-SUM(F$12:$F4973))</f>
        <v>0</v>
      </c>
      <c r="H4973" s="51" t="str">
        <f ca="1">IF(IF(TYPE(MATCH($C$8,OFFSET([1]NKC!$D$10,H4972,0):'[1]NKC'!$D$5007,0)+H4972)=16,"",MATCH($C$8,OFFSET([1]NKC!$D$10,H4972,0):'[1]NKC'!$D$5007,0)+H4972)&lt;IF(TYPE(MATCH($C$8,OFFSET([1]NKC!$E$10,H4972,0):'[1]NKC'!$E$5007,0)+H4972)=16,"",MATCH($C$8,OFFSET([1]NKC!$E$10,H4972,0):'[1]NKC'!$E$5007,0)+H4972),IF(TYPE(MATCH($C$8,OFFSET([1]NKC!$D$10,H4972,0):'[1]NKC'!$D$5007,0)+H4972)=16,"",MATCH($C$8,OFFSET([1]NKC!$D$10,H4972,0):'[1]NKC'!$D$5007,0)+H4972),IF(TYPE(MATCH($C$8,OFFSET([1]NKC!$E$10,H4972,0):'[1]NKC'!$E$5007,0)+H4972)=16,"",MATCH($C$8,OFFSET([1]NKC!$E$10,H4972,0):'[1]NKC'!$E$5007,0)+H4972))</f>
        <v/>
      </c>
    </row>
    <row r="4974" spans="1:8" s="52" customFormat="1" ht="14.25" hidden="1">
      <c r="A4974" s="45" t="str">
        <f ca="1">IF($H4974="","",INDEX([1]NKC!$A$10:$A$5007,$H4974))</f>
        <v/>
      </c>
      <c r="B4974" s="46" t="str">
        <f ca="1">IF($H4974="","",INDEX([1]NKC!$B$10:$B$5007,$H4974))</f>
        <v/>
      </c>
      <c r="C4974" s="47" t="str">
        <f ca="1">IF($H4974="","",INDEX([1]NKC!$C$10:$C$5007,$H4974))</f>
        <v/>
      </c>
      <c r="D4974" s="48" t="str">
        <f ca="1">IF(IF($H4974="","",INDEX([1]NKC!$D$10:$D$5007,$H4974))=$C$8,IF($H4974="","",INDEX([1]NKC!$E$10:$E$5007,$H4974)),IF($H4974="","",INDEX([1]NKC!$D$10:$D$5007,$H4974)))</f>
        <v/>
      </c>
      <c r="E4974" s="49" t="str">
        <f ca="1">IF(IF($H4974="","",INDEX([1]NKC!$E$10:$E$5007,$H4974))=$C$8,"",IF($H4974="","",INDEX([1]NKC!$F$10:$F$5007,$H4974)))</f>
        <v/>
      </c>
      <c r="F4974" s="55" t="str">
        <f ca="1">IF(IF($H4974="","",INDEX([1]NKC!$D$10:$D$5007,$H4974))=$C$8,"",IF($H4974="","",INDEX([1]NKC!$F$10:$F$5007,$H4974)))</f>
        <v/>
      </c>
      <c r="G4974" s="50">
        <f ca="1">IF(SUM(E4974:F4974)=0,0,$G$11+SUM(E$12:$E4974)-SUM(F$12:$F4974))</f>
        <v>0</v>
      </c>
      <c r="H4974" s="51" t="str">
        <f ca="1">IF(IF(TYPE(MATCH($C$8,OFFSET([1]NKC!$D$10,H4973,0):'[1]NKC'!$D$5007,0)+H4973)=16,"",MATCH($C$8,OFFSET([1]NKC!$D$10,H4973,0):'[1]NKC'!$D$5007,0)+H4973)&lt;IF(TYPE(MATCH($C$8,OFFSET([1]NKC!$E$10,H4973,0):'[1]NKC'!$E$5007,0)+H4973)=16,"",MATCH($C$8,OFFSET([1]NKC!$E$10,H4973,0):'[1]NKC'!$E$5007,0)+H4973),IF(TYPE(MATCH($C$8,OFFSET([1]NKC!$D$10,H4973,0):'[1]NKC'!$D$5007,0)+H4973)=16,"",MATCH($C$8,OFFSET([1]NKC!$D$10,H4973,0):'[1]NKC'!$D$5007,0)+H4973),IF(TYPE(MATCH($C$8,OFFSET([1]NKC!$E$10,H4973,0):'[1]NKC'!$E$5007,0)+H4973)=16,"",MATCH($C$8,OFFSET([1]NKC!$E$10,H4973,0):'[1]NKC'!$E$5007,0)+H4973))</f>
        <v/>
      </c>
    </row>
    <row r="4975" spans="1:8" s="52" customFormat="1" ht="14.25" hidden="1">
      <c r="A4975" s="45" t="str">
        <f ca="1">IF($H4975="","",INDEX([1]NKC!$A$10:$A$5007,$H4975))</f>
        <v/>
      </c>
      <c r="B4975" s="46" t="str">
        <f ca="1">IF($H4975="","",INDEX([1]NKC!$B$10:$B$5007,$H4975))</f>
        <v/>
      </c>
      <c r="C4975" s="47" t="str">
        <f ca="1">IF($H4975="","",INDEX([1]NKC!$C$10:$C$5007,$H4975))</f>
        <v/>
      </c>
      <c r="D4975" s="48" t="str">
        <f ca="1">IF(IF($H4975="","",INDEX([1]NKC!$D$10:$D$5007,$H4975))=$C$8,IF($H4975="","",INDEX([1]NKC!$E$10:$E$5007,$H4975)),IF($H4975="","",INDEX([1]NKC!$D$10:$D$5007,$H4975)))</f>
        <v/>
      </c>
      <c r="E4975" s="49" t="str">
        <f ca="1">IF(IF($H4975="","",INDEX([1]NKC!$E$10:$E$5007,$H4975))=$C$8,"",IF($H4975="","",INDEX([1]NKC!$F$10:$F$5007,$H4975)))</f>
        <v/>
      </c>
      <c r="F4975" s="55" t="str">
        <f ca="1">IF(IF($H4975="","",INDEX([1]NKC!$D$10:$D$5007,$H4975))=$C$8,"",IF($H4975="","",INDEX([1]NKC!$F$10:$F$5007,$H4975)))</f>
        <v/>
      </c>
      <c r="G4975" s="50">
        <f ca="1">IF(SUM(E4975:F4975)=0,0,$G$11+SUM(E$12:$E4975)-SUM(F$12:$F4975))</f>
        <v>0</v>
      </c>
      <c r="H4975" s="51" t="str">
        <f ca="1">IF(IF(TYPE(MATCH($C$8,OFFSET([1]NKC!$D$10,H4974,0):'[1]NKC'!$D$5007,0)+H4974)=16,"",MATCH($C$8,OFFSET([1]NKC!$D$10,H4974,0):'[1]NKC'!$D$5007,0)+H4974)&lt;IF(TYPE(MATCH($C$8,OFFSET([1]NKC!$E$10,H4974,0):'[1]NKC'!$E$5007,0)+H4974)=16,"",MATCH($C$8,OFFSET([1]NKC!$E$10,H4974,0):'[1]NKC'!$E$5007,0)+H4974),IF(TYPE(MATCH($C$8,OFFSET([1]NKC!$D$10,H4974,0):'[1]NKC'!$D$5007,0)+H4974)=16,"",MATCH($C$8,OFFSET([1]NKC!$D$10,H4974,0):'[1]NKC'!$D$5007,0)+H4974),IF(TYPE(MATCH($C$8,OFFSET([1]NKC!$E$10,H4974,0):'[1]NKC'!$E$5007,0)+H4974)=16,"",MATCH($C$8,OFFSET([1]NKC!$E$10,H4974,0):'[1]NKC'!$E$5007,0)+H4974))</f>
        <v/>
      </c>
    </row>
    <row r="4976" spans="1:8" s="52" customFormat="1" ht="14.25" hidden="1">
      <c r="A4976" s="45" t="str">
        <f ca="1">IF($H4976="","",INDEX([1]NKC!$A$10:$A$5007,$H4976))</f>
        <v/>
      </c>
      <c r="B4976" s="46" t="str">
        <f ca="1">IF($H4976="","",INDEX([1]NKC!$B$10:$B$5007,$H4976))</f>
        <v/>
      </c>
      <c r="C4976" s="47" t="str">
        <f ca="1">IF($H4976="","",INDEX([1]NKC!$C$10:$C$5007,$H4976))</f>
        <v/>
      </c>
      <c r="D4976" s="48" t="str">
        <f ca="1">IF(IF($H4976="","",INDEX([1]NKC!$D$10:$D$5007,$H4976))=$C$8,IF($H4976="","",INDEX([1]NKC!$E$10:$E$5007,$H4976)),IF($H4976="","",INDEX([1]NKC!$D$10:$D$5007,$H4976)))</f>
        <v/>
      </c>
      <c r="E4976" s="49" t="str">
        <f ca="1">IF(IF($H4976="","",INDEX([1]NKC!$E$10:$E$5007,$H4976))=$C$8,"",IF($H4976="","",INDEX([1]NKC!$F$10:$F$5007,$H4976)))</f>
        <v/>
      </c>
      <c r="F4976" s="55" t="str">
        <f ca="1">IF(IF($H4976="","",INDEX([1]NKC!$D$10:$D$5007,$H4976))=$C$8,"",IF($H4976="","",INDEX([1]NKC!$F$10:$F$5007,$H4976)))</f>
        <v/>
      </c>
      <c r="G4976" s="50">
        <f ca="1">IF(SUM(E4976:F4976)=0,0,$G$11+SUM(E$12:$E4976)-SUM(F$12:$F4976))</f>
        <v>0</v>
      </c>
      <c r="H4976" s="51" t="str">
        <f ca="1">IF(IF(TYPE(MATCH($C$8,OFFSET([1]NKC!$D$10,H4975,0):'[1]NKC'!$D$5007,0)+H4975)=16,"",MATCH($C$8,OFFSET([1]NKC!$D$10,H4975,0):'[1]NKC'!$D$5007,0)+H4975)&lt;IF(TYPE(MATCH($C$8,OFFSET([1]NKC!$E$10,H4975,0):'[1]NKC'!$E$5007,0)+H4975)=16,"",MATCH($C$8,OFFSET([1]NKC!$E$10,H4975,0):'[1]NKC'!$E$5007,0)+H4975),IF(TYPE(MATCH($C$8,OFFSET([1]NKC!$D$10,H4975,0):'[1]NKC'!$D$5007,0)+H4975)=16,"",MATCH($C$8,OFFSET([1]NKC!$D$10,H4975,0):'[1]NKC'!$D$5007,0)+H4975),IF(TYPE(MATCH($C$8,OFFSET([1]NKC!$E$10,H4975,0):'[1]NKC'!$E$5007,0)+H4975)=16,"",MATCH($C$8,OFFSET([1]NKC!$E$10,H4975,0):'[1]NKC'!$E$5007,0)+H4975))</f>
        <v/>
      </c>
    </row>
    <row r="4977" spans="1:8" s="52" customFormat="1" ht="14.25" hidden="1">
      <c r="A4977" s="45" t="str">
        <f ca="1">IF($H4977="","",INDEX([1]NKC!$A$10:$A$5007,$H4977))</f>
        <v/>
      </c>
      <c r="B4977" s="46" t="str">
        <f ca="1">IF($H4977="","",INDEX([1]NKC!$B$10:$B$5007,$H4977))</f>
        <v/>
      </c>
      <c r="C4977" s="47" t="str">
        <f ca="1">IF($H4977="","",INDEX([1]NKC!$C$10:$C$5007,$H4977))</f>
        <v/>
      </c>
      <c r="D4977" s="48" t="str">
        <f ca="1">IF(IF($H4977="","",INDEX([1]NKC!$D$10:$D$5007,$H4977))=$C$8,IF($H4977="","",INDEX([1]NKC!$E$10:$E$5007,$H4977)),IF($H4977="","",INDEX([1]NKC!$D$10:$D$5007,$H4977)))</f>
        <v/>
      </c>
      <c r="E4977" s="49" t="str">
        <f ca="1">IF(IF($H4977="","",INDEX([1]NKC!$E$10:$E$5007,$H4977))=$C$8,"",IF($H4977="","",INDEX([1]NKC!$F$10:$F$5007,$H4977)))</f>
        <v/>
      </c>
      <c r="F4977" s="55" t="str">
        <f ca="1">IF(IF($H4977="","",INDEX([1]NKC!$D$10:$D$5007,$H4977))=$C$8,"",IF($H4977="","",INDEX([1]NKC!$F$10:$F$5007,$H4977)))</f>
        <v/>
      </c>
      <c r="G4977" s="50">
        <f ca="1">IF(SUM(E4977:F4977)=0,0,$G$11+SUM(E$12:$E4977)-SUM(F$12:$F4977))</f>
        <v>0</v>
      </c>
      <c r="H4977" s="51" t="str">
        <f ca="1">IF(IF(TYPE(MATCH($C$8,OFFSET([1]NKC!$D$10,H4976,0):'[1]NKC'!$D$5007,0)+H4976)=16,"",MATCH($C$8,OFFSET([1]NKC!$D$10,H4976,0):'[1]NKC'!$D$5007,0)+H4976)&lt;IF(TYPE(MATCH($C$8,OFFSET([1]NKC!$E$10,H4976,0):'[1]NKC'!$E$5007,0)+H4976)=16,"",MATCH($C$8,OFFSET([1]NKC!$E$10,H4976,0):'[1]NKC'!$E$5007,0)+H4976),IF(TYPE(MATCH($C$8,OFFSET([1]NKC!$D$10,H4976,0):'[1]NKC'!$D$5007,0)+H4976)=16,"",MATCH($C$8,OFFSET([1]NKC!$D$10,H4976,0):'[1]NKC'!$D$5007,0)+H4976),IF(TYPE(MATCH($C$8,OFFSET([1]NKC!$E$10,H4976,0):'[1]NKC'!$E$5007,0)+H4976)=16,"",MATCH($C$8,OFFSET([1]NKC!$E$10,H4976,0):'[1]NKC'!$E$5007,0)+H4976))</f>
        <v/>
      </c>
    </row>
    <row r="4978" spans="1:8" s="52" customFormat="1" ht="14.25" hidden="1">
      <c r="A4978" s="45" t="str">
        <f ca="1">IF($H4978="","",INDEX([1]NKC!$A$10:$A$5007,$H4978))</f>
        <v/>
      </c>
      <c r="B4978" s="46" t="str">
        <f ca="1">IF($H4978="","",INDEX([1]NKC!$B$10:$B$5007,$H4978))</f>
        <v/>
      </c>
      <c r="C4978" s="47" t="str">
        <f ca="1">IF($H4978="","",INDEX([1]NKC!$C$10:$C$5007,$H4978))</f>
        <v/>
      </c>
      <c r="D4978" s="48" t="str">
        <f ca="1">IF(IF($H4978="","",INDEX([1]NKC!$D$10:$D$5007,$H4978))=$C$8,IF($H4978="","",INDEX([1]NKC!$E$10:$E$5007,$H4978)),IF($H4978="","",INDEX([1]NKC!$D$10:$D$5007,$H4978)))</f>
        <v/>
      </c>
      <c r="E4978" s="49" t="str">
        <f ca="1">IF(IF($H4978="","",INDEX([1]NKC!$E$10:$E$5007,$H4978))=$C$8,"",IF($H4978="","",INDEX([1]NKC!$F$10:$F$5007,$H4978)))</f>
        <v/>
      </c>
      <c r="F4978" s="55" t="str">
        <f ca="1">IF(IF($H4978="","",INDEX([1]NKC!$D$10:$D$5007,$H4978))=$C$8,"",IF($H4978="","",INDEX([1]NKC!$F$10:$F$5007,$H4978)))</f>
        <v/>
      </c>
      <c r="G4978" s="50">
        <f ca="1">IF(SUM(E4978:F4978)=0,0,$G$11+SUM(E$12:$E4978)-SUM(F$12:$F4978))</f>
        <v>0</v>
      </c>
      <c r="H4978" s="51" t="str">
        <f ca="1">IF(IF(TYPE(MATCH($C$8,OFFSET([1]NKC!$D$10,H4977,0):'[1]NKC'!$D$5007,0)+H4977)=16,"",MATCH($C$8,OFFSET([1]NKC!$D$10,H4977,0):'[1]NKC'!$D$5007,0)+H4977)&lt;IF(TYPE(MATCH($C$8,OFFSET([1]NKC!$E$10,H4977,0):'[1]NKC'!$E$5007,0)+H4977)=16,"",MATCH($C$8,OFFSET([1]NKC!$E$10,H4977,0):'[1]NKC'!$E$5007,0)+H4977),IF(TYPE(MATCH($C$8,OFFSET([1]NKC!$D$10,H4977,0):'[1]NKC'!$D$5007,0)+H4977)=16,"",MATCH($C$8,OFFSET([1]NKC!$D$10,H4977,0):'[1]NKC'!$D$5007,0)+H4977),IF(TYPE(MATCH($C$8,OFFSET([1]NKC!$E$10,H4977,0):'[1]NKC'!$E$5007,0)+H4977)=16,"",MATCH($C$8,OFFSET([1]NKC!$E$10,H4977,0):'[1]NKC'!$E$5007,0)+H4977))</f>
        <v/>
      </c>
    </row>
    <row r="4979" spans="1:8" s="52" customFormat="1" ht="14.25" hidden="1">
      <c r="A4979" s="45" t="str">
        <f ca="1">IF($H4979="","",INDEX([1]NKC!$A$10:$A$5007,$H4979))</f>
        <v/>
      </c>
      <c r="B4979" s="46" t="str">
        <f ca="1">IF($H4979="","",INDEX([1]NKC!$B$10:$B$5007,$H4979))</f>
        <v/>
      </c>
      <c r="C4979" s="47" t="str">
        <f ca="1">IF($H4979="","",INDEX([1]NKC!$C$10:$C$5007,$H4979))</f>
        <v/>
      </c>
      <c r="D4979" s="48" t="str">
        <f ca="1">IF(IF($H4979="","",INDEX([1]NKC!$D$10:$D$5007,$H4979))=$C$8,IF($H4979="","",INDEX([1]NKC!$E$10:$E$5007,$H4979)),IF($H4979="","",INDEX([1]NKC!$D$10:$D$5007,$H4979)))</f>
        <v/>
      </c>
      <c r="E4979" s="49" t="str">
        <f ca="1">IF(IF($H4979="","",INDEX([1]NKC!$E$10:$E$5007,$H4979))=$C$8,"",IF($H4979="","",INDEX([1]NKC!$F$10:$F$5007,$H4979)))</f>
        <v/>
      </c>
      <c r="F4979" s="55" t="str">
        <f ca="1">IF(IF($H4979="","",INDEX([1]NKC!$D$10:$D$5007,$H4979))=$C$8,"",IF($H4979="","",INDEX([1]NKC!$F$10:$F$5007,$H4979)))</f>
        <v/>
      </c>
      <c r="G4979" s="50">
        <f ca="1">IF(SUM(E4979:F4979)=0,0,$G$11+SUM(E$12:$E4979)-SUM(F$12:$F4979))</f>
        <v>0</v>
      </c>
      <c r="H4979" s="51" t="str">
        <f ca="1">IF(IF(TYPE(MATCH($C$8,OFFSET([1]NKC!$D$10,H4978,0):'[1]NKC'!$D$5007,0)+H4978)=16,"",MATCH($C$8,OFFSET([1]NKC!$D$10,H4978,0):'[1]NKC'!$D$5007,0)+H4978)&lt;IF(TYPE(MATCH($C$8,OFFSET([1]NKC!$E$10,H4978,0):'[1]NKC'!$E$5007,0)+H4978)=16,"",MATCH($C$8,OFFSET([1]NKC!$E$10,H4978,0):'[1]NKC'!$E$5007,0)+H4978),IF(TYPE(MATCH($C$8,OFFSET([1]NKC!$D$10,H4978,0):'[1]NKC'!$D$5007,0)+H4978)=16,"",MATCH($C$8,OFFSET([1]NKC!$D$10,H4978,0):'[1]NKC'!$D$5007,0)+H4978),IF(TYPE(MATCH($C$8,OFFSET([1]NKC!$E$10,H4978,0):'[1]NKC'!$E$5007,0)+H4978)=16,"",MATCH($C$8,OFFSET([1]NKC!$E$10,H4978,0):'[1]NKC'!$E$5007,0)+H4978))</f>
        <v/>
      </c>
    </row>
    <row r="4980" spans="1:8" s="52" customFormat="1" ht="14.25" hidden="1">
      <c r="A4980" s="45" t="str">
        <f ca="1">IF($H4980="","",INDEX([1]NKC!$A$10:$A$5007,$H4980))</f>
        <v/>
      </c>
      <c r="B4980" s="46" t="str">
        <f ca="1">IF($H4980="","",INDEX([1]NKC!$B$10:$B$5007,$H4980))</f>
        <v/>
      </c>
      <c r="C4980" s="47" t="str">
        <f ca="1">IF($H4980="","",INDEX([1]NKC!$C$10:$C$5007,$H4980))</f>
        <v/>
      </c>
      <c r="D4980" s="48" t="str">
        <f ca="1">IF(IF($H4980="","",INDEX([1]NKC!$D$10:$D$5007,$H4980))=$C$8,IF($H4980="","",INDEX([1]NKC!$E$10:$E$5007,$H4980)),IF($H4980="","",INDEX([1]NKC!$D$10:$D$5007,$H4980)))</f>
        <v/>
      </c>
      <c r="E4980" s="49" t="str">
        <f ca="1">IF(IF($H4980="","",INDEX([1]NKC!$E$10:$E$5007,$H4980))=$C$8,"",IF($H4980="","",INDEX([1]NKC!$F$10:$F$5007,$H4980)))</f>
        <v/>
      </c>
      <c r="F4980" s="55" t="str">
        <f ca="1">IF(IF($H4980="","",INDEX([1]NKC!$D$10:$D$5007,$H4980))=$C$8,"",IF($H4980="","",INDEX([1]NKC!$F$10:$F$5007,$H4980)))</f>
        <v/>
      </c>
      <c r="G4980" s="50">
        <f ca="1">IF(SUM(E4980:F4980)=0,0,$G$11+SUM(E$12:$E4980)-SUM(F$12:$F4980))</f>
        <v>0</v>
      </c>
      <c r="H4980" s="51" t="str">
        <f ca="1">IF(IF(TYPE(MATCH($C$8,OFFSET([1]NKC!$D$10,H4979,0):'[1]NKC'!$D$5007,0)+H4979)=16,"",MATCH($C$8,OFFSET([1]NKC!$D$10,H4979,0):'[1]NKC'!$D$5007,0)+H4979)&lt;IF(TYPE(MATCH($C$8,OFFSET([1]NKC!$E$10,H4979,0):'[1]NKC'!$E$5007,0)+H4979)=16,"",MATCH($C$8,OFFSET([1]NKC!$E$10,H4979,0):'[1]NKC'!$E$5007,0)+H4979),IF(TYPE(MATCH($C$8,OFFSET([1]NKC!$D$10,H4979,0):'[1]NKC'!$D$5007,0)+H4979)=16,"",MATCH($C$8,OFFSET([1]NKC!$D$10,H4979,0):'[1]NKC'!$D$5007,0)+H4979),IF(TYPE(MATCH($C$8,OFFSET([1]NKC!$E$10,H4979,0):'[1]NKC'!$E$5007,0)+H4979)=16,"",MATCH($C$8,OFFSET([1]NKC!$E$10,H4979,0):'[1]NKC'!$E$5007,0)+H4979))</f>
        <v/>
      </c>
    </row>
    <row r="4981" spans="1:8" s="52" customFormat="1" ht="14.25" hidden="1">
      <c r="A4981" s="45" t="str">
        <f ca="1">IF($H4981="","",INDEX([1]NKC!$A$10:$A$5007,$H4981))</f>
        <v/>
      </c>
      <c r="B4981" s="46" t="str">
        <f ca="1">IF($H4981="","",INDEX([1]NKC!$B$10:$B$5007,$H4981))</f>
        <v/>
      </c>
      <c r="C4981" s="47" t="str">
        <f ca="1">IF($H4981="","",INDEX([1]NKC!$C$10:$C$5007,$H4981))</f>
        <v/>
      </c>
      <c r="D4981" s="48" t="str">
        <f ca="1">IF(IF($H4981="","",INDEX([1]NKC!$D$10:$D$5007,$H4981))=$C$8,IF($H4981="","",INDEX([1]NKC!$E$10:$E$5007,$H4981)),IF($H4981="","",INDEX([1]NKC!$D$10:$D$5007,$H4981)))</f>
        <v/>
      </c>
      <c r="E4981" s="49" t="str">
        <f ca="1">IF(IF($H4981="","",INDEX([1]NKC!$E$10:$E$5007,$H4981))=$C$8,"",IF($H4981="","",INDEX([1]NKC!$F$10:$F$5007,$H4981)))</f>
        <v/>
      </c>
      <c r="F4981" s="55" t="str">
        <f ca="1">IF(IF($H4981="","",INDEX([1]NKC!$D$10:$D$5007,$H4981))=$C$8,"",IF($H4981="","",INDEX([1]NKC!$F$10:$F$5007,$H4981)))</f>
        <v/>
      </c>
      <c r="G4981" s="50">
        <f ca="1">IF(SUM(E4981:F4981)=0,0,$G$11+SUM(E$12:$E4981)-SUM(F$12:$F4981))</f>
        <v>0</v>
      </c>
      <c r="H4981" s="51" t="str">
        <f ca="1">IF(IF(TYPE(MATCH($C$8,OFFSET([1]NKC!$D$10,H4980,0):'[1]NKC'!$D$5007,0)+H4980)=16,"",MATCH($C$8,OFFSET([1]NKC!$D$10,H4980,0):'[1]NKC'!$D$5007,0)+H4980)&lt;IF(TYPE(MATCH($C$8,OFFSET([1]NKC!$E$10,H4980,0):'[1]NKC'!$E$5007,0)+H4980)=16,"",MATCH($C$8,OFFSET([1]NKC!$E$10,H4980,0):'[1]NKC'!$E$5007,0)+H4980),IF(TYPE(MATCH($C$8,OFFSET([1]NKC!$D$10,H4980,0):'[1]NKC'!$D$5007,0)+H4980)=16,"",MATCH($C$8,OFFSET([1]NKC!$D$10,H4980,0):'[1]NKC'!$D$5007,0)+H4980),IF(TYPE(MATCH($C$8,OFFSET([1]NKC!$E$10,H4980,0):'[1]NKC'!$E$5007,0)+H4980)=16,"",MATCH($C$8,OFFSET([1]NKC!$E$10,H4980,0):'[1]NKC'!$E$5007,0)+H4980))</f>
        <v/>
      </c>
    </row>
    <row r="4982" spans="1:8" s="52" customFormat="1" ht="14.25" hidden="1">
      <c r="A4982" s="45" t="str">
        <f ca="1">IF($H4982="","",INDEX([1]NKC!$A$10:$A$5007,$H4982))</f>
        <v/>
      </c>
      <c r="B4982" s="46" t="str">
        <f ca="1">IF($H4982="","",INDEX([1]NKC!$B$10:$B$5007,$H4982))</f>
        <v/>
      </c>
      <c r="C4982" s="47" t="str">
        <f ca="1">IF($H4982="","",INDEX([1]NKC!$C$10:$C$5007,$H4982))</f>
        <v/>
      </c>
      <c r="D4982" s="48" t="str">
        <f ca="1">IF(IF($H4982="","",INDEX([1]NKC!$D$10:$D$5007,$H4982))=$C$8,IF($H4982="","",INDEX([1]NKC!$E$10:$E$5007,$H4982)),IF($H4982="","",INDEX([1]NKC!$D$10:$D$5007,$H4982)))</f>
        <v/>
      </c>
      <c r="E4982" s="49" t="str">
        <f ca="1">IF(IF($H4982="","",INDEX([1]NKC!$E$10:$E$5007,$H4982))=$C$8,"",IF($H4982="","",INDEX([1]NKC!$F$10:$F$5007,$H4982)))</f>
        <v/>
      </c>
      <c r="F4982" s="55" t="str">
        <f ca="1">IF(IF($H4982="","",INDEX([1]NKC!$D$10:$D$5007,$H4982))=$C$8,"",IF($H4982="","",INDEX([1]NKC!$F$10:$F$5007,$H4982)))</f>
        <v/>
      </c>
      <c r="G4982" s="50">
        <f ca="1">IF(SUM(E4982:F4982)=0,0,$G$11+SUM(E$12:$E4982)-SUM(F$12:$F4982))</f>
        <v>0</v>
      </c>
      <c r="H4982" s="51" t="str">
        <f ca="1">IF(IF(TYPE(MATCH($C$8,OFFSET([1]NKC!$D$10,H4981,0):'[1]NKC'!$D$5007,0)+H4981)=16,"",MATCH($C$8,OFFSET([1]NKC!$D$10,H4981,0):'[1]NKC'!$D$5007,0)+H4981)&lt;IF(TYPE(MATCH($C$8,OFFSET([1]NKC!$E$10,H4981,0):'[1]NKC'!$E$5007,0)+H4981)=16,"",MATCH($C$8,OFFSET([1]NKC!$E$10,H4981,0):'[1]NKC'!$E$5007,0)+H4981),IF(TYPE(MATCH($C$8,OFFSET([1]NKC!$D$10,H4981,0):'[1]NKC'!$D$5007,0)+H4981)=16,"",MATCH($C$8,OFFSET([1]NKC!$D$10,H4981,0):'[1]NKC'!$D$5007,0)+H4981),IF(TYPE(MATCH($C$8,OFFSET([1]NKC!$E$10,H4981,0):'[1]NKC'!$E$5007,0)+H4981)=16,"",MATCH($C$8,OFFSET([1]NKC!$E$10,H4981,0):'[1]NKC'!$E$5007,0)+H4981))</f>
        <v/>
      </c>
    </row>
    <row r="4983" spans="1:8" s="52" customFormat="1" ht="14.25" hidden="1">
      <c r="A4983" s="45" t="str">
        <f ca="1">IF($H4983="","",INDEX([1]NKC!$A$10:$A$5007,$H4983))</f>
        <v/>
      </c>
      <c r="B4983" s="46" t="str">
        <f ca="1">IF($H4983="","",INDEX([1]NKC!$B$10:$B$5007,$H4983))</f>
        <v/>
      </c>
      <c r="C4983" s="47" t="str">
        <f ca="1">IF($H4983="","",INDEX([1]NKC!$C$10:$C$5007,$H4983))</f>
        <v/>
      </c>
      <c r="D4983" s="48" t="str">
        <f ca="1">IF(IF($H4983="","",INDEX([1]NKC!$D$10:$D$5007,$H4983))=$C$8,IF($H4983="","",INDEX([1]NKC!$E$10:$E$5007,$H4983)),IF($H4983="","",INDEX([1]NKC!$D$10:$D$5007,$H4983)))</f>
        <v/>
      </c>
      <c r="E4983" s="49" t="str">
        <f ca="1">IF(IF($H4983="","",INDEX([1]NKC!$E$10:$E$5007,$H4983))=$C$8,"",IF($H4983="","",INDEX([1]NKC!$F$10:$F$5007,$H4983)))</f>
        <v/>
      </c>
      <c r="F4983" s="55" t="str">
        <f ca="1">IF(IF($H4983="","",INDEX([1]NKC!$D$10:$D$5007,$H4983))=$C$8,"",IF($H4983="","",INDEX([1]NKC!$F$10:$F$5007,$H4983)))</f>
        <v/>
      </c>
      <c r="G4983" s="50">
        <f ca="1">IF(SUM(E4983:F4983)=0,0,$G$11+SUM(E$12:$E4983)-SUM(F$12:$F4983))</f>
        <v>0</v>
      </c>
      <c r="H4983" s="51" t="str">
        <f ca="1">IF(IF(TYPE(MATCH($C$8,OFFSET([1]NKC!$D$10,H4982,0):'[1]NKC'!$D$5007,0)+H4982)=16,"",MATCH($C$8,OFFSET([1]NKC!$D$10,H4982,0):'[1]NKC'!$D$5007,0)+H4982)&lt;IF(TYPE(MATCH($C$8,OFFSET([1]NKC!$E$10,H4982,0):'[1]NKC'!$E$5007,0)+H4982)=16,"",MATCH($C$8,OFFSET([1]NKC!$E$10,H4982,0):'[1]NKC'!$E$5007,0)+H4982),IF(TYPE(MATCH($C$8,OFFSET([1]NKC!$D$10,H4982,0):'[1]NKC'!$D$5007,0)+H4982)=16,"",MATCH($C$8,OFFSET([1]NKC!$D$10,H4982,0):'[1]NKC'!$D$5007,0)+H4982),IF(TYPE(MATCH($C$8,OFFSET([1]NKC!$E$10,H4982,0):'[1]NKC'!$E$5007,0)+H4982)=16,"",MATCH($C$8,OFFSET([1]NKC!$E$10,H4982,0):'[1]NKC'!$E$5007,0)+H4982))</f>
        <v/>
      </c>
    </row>
    <row r="4984" spans="1:8" s="52" customFormat="1" ht="14.25" hidden="1">
      <c r="A4984" s="45" t="str">
        <f ca="1">IF($H4984="","",INDEX([1]NKC!$A$10:$A$5007,$H4984))</f>
        <v/>
      </c>
      <c r="B4984" s="46" t="str">
        <f ca="1">IF($H4984="","",INDEX([1]NKC!$B$10:$B$5007,$H4984))</f>
        <v/>
      </c>
      <c r="C4984" s="47" t="str">
        <f ca="1">IF($H4984="","",INDEX([1]NKC!$C$10:$C$5007,$H4984))</f>
        <v/>
      </c>
      <c r="D4984" s="48" t="str">
        <f ca="1">IF(IF($H4984="","",INDEX([1]NKC!$D$10:$D$5007,$H4984))=$C$8,IF($H4984="","",INDEX([1]NKC!$E$10:$E$5007,$H4984)),IF($H4984="","",INDEX([1]NKC!$D$10:$D$5007,$H4984)))</f>
        <v/>
      </c>
      <c r="E4984" s="49" t="str">
        <f ca="1">IF(IF($H4984="","",INDEX([1]NKC!$E$10:$E$5007,$H4984))=$C$8,"",IF($H4984="","",INDEX([1]NKC!$F$10:$F$5007,$H4984)))</f>
        <v/>
      </c>
      <c r="F4984" s="55" t="str">
        <f ca="1">IF(IF($H4984="","",INDEX([1]NKC!$D$10:$D$5007,$H4984))=$C$8,"",IF($H4984="","",INDEX([1]NKC!$F$10:$F$5007,$H4984)))</f>
        <v/>
      </c>
      <c r="G4984" s="50">
        <f ca="1">IF(SUM(E4984:F4984)=0,0,$G$11+SUM(E$12:$E4984)-SUM(F$12:$F4984))</f>
        <v>0</v>
      </c>
      <c r="H4984" s="51" t="str">
        <f ca="1">IF(IF(TYPE(MATCH($C$8,OFFSET([1]NKC!$D$10,H4983,0):'[1]NKC'!$D$5007,0)+H4983)=16,"",MATCH($C$8,OFFSET([1]NKC!$D$10,H4983,0):'[1]NKC'!$D$5007,0)+H4983)&lt;IF(TYPE(MATCH($C$8,OFFSET([1]NKC!$E$10,H4983,0):'[1]NKC'!$E$5007,0)+H4983)=16,"",MATCH($C$8,OFFSET([1]NKC!$E$10,H4983,0):'[1]NKC'!$E$5007,0)+H4983),IF(TYPE(MATCH($C$8,OFFSET([1]NKC!$D$10,H4983,0):'[1]NKC'!$D$5007,0)+H4983)=16,"",MATCH($C$8,OFFSET([1]NKC!$D$10,H4983,0):'[1]NKC'!$D$5007,0)+H4983),IF(TYPE(MATCH($C$8,OFFSET([1]NKC!$E$10,H4983,0):'[1]NKC'!$E$5007,0)+H4983)=16,"",MATCH($C$8,OFFSET([1]NKC!$E$10,H4983,0):'[1]NKC'!$E$5007,0)+H4983))</f>
        <v/>
      </c>
    </row>
    <row r="4985" spans="1:8" s="52" customFormat="1" ht="14.25" hidden="1">
      <c r="A4985" s="45" t="str">
        <f ca="1">IF($H4985="","",INDEX([1]NKC!$A$10:$A$5007,$H4985))</f>
        <v/>
      </c>
      <c r="B4985" s="46" t="str">
        <f ca="1">IF($H4985="","",INDEX([1]NKC!$B$10:$B$5007,$H4985))</f>
        <v/>
      </c>
      <c r="C4985" s="47" t="str">
        <f ca="1">IF($H4985="","",INDEX([1]NKC!$C$10:$C$5007,$H4985))</f>
        <v/>
      </c>
      <c r="D4985" s="48" t="str">
        <f ca="1">IF(IF($H4985="","",INDEX([1]NKC!$D$10:$D$5007,$H4985))=$C$8,IF($H4985="","",INDEX([1]NKC!$E$10:$E$5007,$H4985)),IF($H4985="","",INDEX([1]NKC!$D$10:$D$5007,$H4985)))</f>
        <v/>
      </c>
      <c r="E4985" s="49" t="str">
        <f ca="1">IF(IF($H4985="","",INDEX([1]NKC!$E$10:$E$5007,$H4985))=$C$8,"",IF($H4985="","",INDEX([1]NKC!$F$10:$F$5007,$H4985)))</f>
        <v/>
      </c>
      <c r="F4985" s="55" t="str">
        <f ca="1">IF(IF($H4985="","",INDEX([1]NKC!$D$10:$D$5007,$H4985))=$C$8,"",IF($H4985="","",INDEX([1]NKC!$F$10:$F$5007,$H4985)))</f>
        <v/>
      </c>
      <c r="G4985" s="50">
        <f ca="1">IF(SUM(E4985:F4985)=0,0,$G$11+SUM(E$12:$E4985)-SUM(F$12:$F4985))</f>
        <v>0</v>
      </c>
      <c r="H4985" s="51" t="str">
        <f ca="1">IF(IF(TYPE(MATCH($C$8,OFFSET([1]NKC!$D$10,H4984,0):'[1]NKC'!$D$5007,0)+H4984)=16,"",MATCH($C$8,OFFSET([1]NKC!$D$10,H4984,0):'[1]NKC'!$D$5007,0)+H4984)&lt;IF(TYPE(MATCH($C$8,OFFSET([1]NKC!$E$10,H4984,0):'[1]NKC'!$E$5007,0)+H4984)=16,"",MATCH($C$8,OFFSET([1]NKC!$E$10,H4984,0):'[1]NKC'!$E$5007,0)+H4984),IF(TYPE(MATCH($C$8,OFFSET([1]NKC!$D$10,H4984,0):'[1]NKC'!$D$5007,0)+H4984)=16,"",MATCH($C$8,OFFSET([1]NKC!$D$10,H4984,0):'[1]NKC'!$D$5007,0)+H4984),IF(TYPE(MATCH($C$8,OFFSET([1]NKC!$E$10,H4984,0):'[1]NKC'!$E$5007,0)+H4984)=16,"",MATCH($C$8,OFFSET([1]NKC!$E$10,H4984,0):'[1]NKC'!$E$5007,0)+H4984))</f>
        <v/>
      </c>
    </row>
    <row r="4986" spans="1:8" s="52" customFormat="1" ht="14.25" hidden="1">
      <c r="A4986" s="45" t="str">
        <f ca="1">IF($H4986="","",INDEX([1]NKC!$A$10:$A$5007,$H4986))</f>
        <v/>
      </c>
      <c r="B4986" s="46" t="str">
        <f ca="1">IF($H4986="","",INDEX([1]NKC!$B$10:$B$5007,$H4986))</f>
        <v/>
      </c>
      <c r="C4986" s="47" t="str">
        <f ca="1">IF($H4986="","",INDEX([1]NKC!$C$10:$C$5007,$H4986))</f>
        <v/>
      </c>
      <c r="D4986" s="48" t="str">
        <f ca="1">IF(IF($H4986="","",INDEX([1]NKC!$D$10:$D$5007,$H4986))=$C$8,IF($H4986="","",INDEX([1]NKC!$E$10:$E$5007,$H4986)),IF($H4986="","",INDEX([1]NKC!$D$10:$D$5007,$H4986)))</f>
        <v/>
      </c>
      <c r="E4986" s="49" t="str">
        <f ca="1">IF(IF($H4986="","",INDEX([1]NKC!$E$10:$E$5007,$H4986))=$C$8,"",IF($H4986="","",INDEX([1]NKC!$F$10:$F$5007,$H4986)))</f>
        <v/>
      </c>
      <c r="F4986" s="55" t="str">
        <f ca="1">IF(IF($H4986="","",INDEX([1]NKC!$D$10:$D$5007,$H4986))=$C$8,"",IF($H4986="","",INDEX([1]NKC!$F$10:$F$5007,$H4986)))</f>
        <v/>
      </c>
      <c r="G4986" s="50">
        <f ca="1">IF(SUM(E4986:F4986)=0,0,$G$11+SUM(E$12:$E4986)-SUM(F$12:$F4986))</f>
        <v>0</v>
      </c>
      <c r="H4986" s="51" t="str">
        <f ca="1">IF(IF(TYPE(MATCH($C$8,OFFSET([1]NKC!$D$10,H4985,0):'[1]NKC'!$D$5007,0)+H4985)=16,"",MATCH($C$8,OFFSET([1]NKC!$D$10,H4985,0):'[1]NKC'!$D$5007,0)+H4985)&lt;IF(TYPE(MATCH($C$8,OFFSET([1]NKC!$E$10,H4985,0):'[1]NKC'!$E$5007,0)+H4985)=16,"",MATCH($C$8,OFFSET([1]NKC!$E$10,H4985,0):'[1]NKC'!$E$5007,0)+H4985),IF(TYPE(MATCH($C$8,OFFSET([1]NKC!$D$10,H4985,0):'[1]NKC'!$D$5007,0)+H4985)=16,"",MATCH($C$8,OFFSET([1]NKC!$D$10,H4985,0):'[1]NKC'!$D$5007,0)+H4985),IF(TYPE(MATCH($C$8,OFFSET([1]NKC!$E$10,H4985,0):'[1]NKC'!$E$5007,0)+H4985)=16,"",MATCH($C$8,OFFSET([1]NKC!$E$10,H4985,0):'[1]NKC'!$E$5007,0)+H4985))</f>
        <v/>
      </c>
    </row>
    <row r="4987" spans="1:8" s="52" customFormat="1" ht="14.25" hidden="1">
      <c r="A4987" s="45" t="str">
        <f ca="1">IF($H4987="","",INDEX([1]NKC!$A$10:$A$5007,$H4987))</f>
        <v/>
      </c>
      <c r="B4987" s="46" t="str">
        <f ca="1">IF($H4987="","",INDEX([1]NKC!$B$10:$B$5007,$H4987))</f>
        <v/>
      </c>
      <c r="C4987" s="47" t="str">
        <f ca="1">IF($H4987="","",INDEX([1]NKC!$C$10:$C$5007,$H4987))</f>
        <v/>
      </c>
      <c r="D4987" s="48" t="str">
        <f ca="1">IF(IF($H4987="","",INDEX([1]NKC!$D$10:$D$5007,$H4987))=$C$8,IF($H4987="","",INDEX([1]NKC!$E$10:$E$5007,$H4987)),IF($H4987="","",INDEX([1]NKC!$D$10:$D$5007,$H4987)))</f>
        <v/>
      </c>
      <c r="E4987" s="49" t="str">
        <f ca="1">IF(IF($H4987="","",INDEX([1]NKC!$E$10:$E$5007,$H4987))=$C$8,"",IF($H4987="","",INDEX([1]NKC!$F$10:$F$5007,$H4987)))</f>
        <v/>
      </c>
      <c r="F4987" s="55" t="str">
        <f ca="1">IF(IF($H4987="","",INDEX([1]NKC!$D$10:$D$5007,$H4987))=$C$8,"",IF($H4987="","",INDEX([1]NKC!$F$10:$F$5007,$H4987)))</f>
        <v/>
      </c>
      <c r="G4987" s="50">
        <f ca="1">IF(SUM(E4987:F4987)=0,0,$G$11+SUM(E$12:$E4987)-SUM(F$12:$F4987))</f>
        <v>0</v>
      </c>
      <c r="H4987" s="51" t="str">
        <f ca="1">IF(IF(TYPE(MATCH($C$8,OFFSET([1]NKC!$D$10,H4986,0):'[1]NKC'!$D$5007,0)+H4986)=16,"",MATCH($C$8,OFFSET([1]NKC!$D$10,H4986,0):'[1]NKC'!$D$5007,0)+H4986)&lt;IF(TYPE(MATCH($C$8,OFFSET([1]NKC!$E$10,H4986,0):'[1]NKC'!$E$5007,0)+H4986)=16,"",MATCH($C$8,OFFSET([1]NKC!$E$10,H4986,0):'[1]NKC'!$E$5007,0)+H4986),IF(TYPE(MATCH($C$8,OFFSET([1]NKC!$D$10,H4986,0):'[1]NKC'!$D$5007,0)+H4986)=16,"",MATCH($C$8,OFFSET([1]NKC!$D$10,H4986,0):'[1]NKC'!$D$5007,0)+H4986),IF(TYPE(MATCH($C$8,OFFSET([1]NKC!$E$10,H4986,0):'[1]NKC'!$E$5007,0)+H4986)=16,"",MATCH($C$8,OFFSET([1]NKC!$E$10,H4986,0):'[1]NKC'!$E$5007,0)+H4986))</f>
        <v/>
      </c>
    </row>
    <row r="4988" spans="1:8" s="52" customFormat="1" ht="14.25" hidden="1">
      <c r="A4988" s="45" t="str">
        <f ca="1">IF($H4988="","",INDEX([1]NKC!$A$10:$A$5007,$H4988))</f>
        <v/>
      </c>
      <c r="B4988" s="46" t="str">
        <f ca="1">IF($H4988="","",INDEX([1]NKC!$B$10:$B$5007,$H4988))</f>
        <v/>
      </c>
      <c r="C4988" s="47" t="str">
        <f ca="1">IF($H4988="","",INDEX([1]NKC!$C$10:$C$5007,$H4988))</f>
        <v/>
      </c>
      <c r="D4988" s="48" t="str">
        <f ca="1">IF(IF($H4988="","",INDEX([1]NKC!$D$10:$D$5007,$H4988))=$C$8,IF($H4988="","",INDEX([1]NKC!$E$10:$E$5007,$H4988)),IF($H4988="","",INDEX([1]NKC!$D$10:$D$5007,$H4988)))</f>
        <v/>
      </c>
      <c r="E4988" s="49" t="str">
        <f ca="1">IF(IF($H4988="","",INDEX([1]NKC!$E$10:$E$5007,$H4988))=$C$8,"",IF($H4988="","",INDEX([1]NKC!$F$10:$F$5007,$H4988)))</f>
        <v/>
      </c>
      <c r="F4988" s="55" t="str">
        <f ca="1">IF(IF($H4988="","",INDEX([1]NKC!$D$10:$D$5007,$H4988))=$C$8,"",IF($H4988="","",INDEX([1]NKC!$F$10:$F$5007,$H4988)))</f>
        <v/>
      </c>
      <c r="G4988" s="50">
        <f ca="1">IF(SUM(E4988:F4988)=0,0,$G$11+SUM(E$12:$E4988)-SUM(F$12:$F4988))</f>
        <v>0</v>
      </c>
      <c r="H4988" s="51" t="str">
        <f ca="1">IF(IF(TYPE(MATCH($C$8,OFFSET([1]NKC!$D$10,H4987,0):'[1]NKC'!$D$5007,0)+H4987)=16,"",MATCH($C$8,OFFSET([1]NKC!$D$10,H4987,0):'[1]NKC'!$D$5007,0)+H4987)&lt;IF(TYPE(MATCH($C$8,OFFSET([1]NKC!$E$10,H4987,0):'[1]NKC'!$E$5007,0)+H4987)=16,"",MATCH($C$8,OFFSET([1]NKC!$E$10,H4987,0):'[1]NKC'!$E$5007,0)+H4987),IF(TYPE(MATCH($C$8,OFFSET([1]NKC!$D$10,H4987,0):'[1]NKC'!$D$5007,0)+H4987)=16,"",MATCH($C$8,OFFSET([1]NKC!$D$10,H4987,0):'[1]NKC'!$D$5007,0)+H4987),IF(TYPE(MATCH($C$8,OFFSET([1]NKC!$E$10,H4987,0):'[1]NKC'!$E$5007,0)+H4987)=16,"",MATCH($C$8,OFFSET([1]NKC!$E$10,H4987,0):'[1]NKC'!$E$5007,0)+H4987))</f>
        <v/>
      </c>
    </row>
    <row r="4989" spans="1:8" s="52" customFormat="1" ht="14.25" hidden="1">
      <c r="A4989" s="45" t="str">
        <f ca="1">IF($H4989="","",INDEX([1]NKC!$A$10:$A$5007,$H4989))</f>
        <v/>
      </c>
      <c r="B4989" s="46" t="str">
        <f ca="1">IF($H4989="","",INDEX([1]NKC!$B$10:$B$5007,$H4989))</f>
        <v/>
      </c>
      <c r="C4989" s="47" t="str">
        <f ca="1">IF($H4989="","",INDEX([1]NKC!$C$10:$C$5007,$H4989))</f>
        <v/>
      </c>
      <c r="D4989" s="48" t="str">
        <f ca="1">IF(IF($H4989="","",INDEX([1]NKC!$D$10:$D$5007,$H4989))=$C$8,IF($H4989="","",INDEX([1]NKC!$E$10:$E$5007,$H4989)),IF($H4989="","",INDEX([1]NKC!$D$10:$D$5007,$H4989)))</f>
        <v/>
      </c>
      <c r="E4989" s="49" t="str">
        <f ca="1">IF(IF($H4989="","",INDEX([1]NKC!$E$10:$E$5007,$H4989))=$C$8,"",IF($H4989="","",INDEX([1]NKC!$F$10:$F$5007,$H4989)))</f>
        <v/>
      </c>
      <c r="F4989" s="55" t="str">
        <f ca="1">IF(IF($H4989="","",INDEX([1]NKC!$D$10:$D$5007,$H4989))=$C$8,"",IF($H4989="","",INDEX([1]NKC!$F$10:$F$5007,$H4989)))</f>
        <v/>
      </c>
      <c r="G4989" s="50">
        <f ca="1">IF(SUM(E4989:F4989)=0,0,$G$11+SUM(E$12:$E4989)-SUM(F$12:$F4989))</f>
        <v>0</v>
      </c>
      <c r="H4989" s="51" t="str">
        <f ca="1">IF(IF(TYPE(MATCH($C$8,OFFSET([1]NKC!$D$10,H4988,0):'[1]NKC'!$D$5007,0)+H4988)=16,"",MATCH($C$8,OFFSET([1]NKC!$D$10,H4988,0):'[1]NKC'!$D$5007,0)+H4988)&lt;IF(TYPE(MATCH($C$8,OFFSET([1]NKC!$E$10,H4988,0):'[1]NKC'!$E$5007,0)+H4988)=16,"",MATCH($C$8,OFFSET([1]NKC!$E$10,H4988,0):'[1]NKC'!$E$5007,0)+H4988),IF(TYPE(MATCH($C$8,OFFSET([1]NKC!$D$10,H4988,0):'[1]NKC'!$D$5007,0)+H4988)=16,"",MATCH($C$8,OFFSET([1]NKC!$D$10,H4988,0):'[1]NKC'!$D$5007,0)+H4988),IF(TYPE(MATCH($C$8,OFFSET([1]NKC!$E$10,H4988,0):'[1]NKC'!$E$5007,0)+H4988)=16,"",MATCH($C$8,OFFSET([1]NKC!$E$10,H4988,0):'[1]NKC'!$E$5007,0)+H4988))</f>
        <v/>
      </c>
    </row>
    <row r="4990" spans="1:8" s="52" customFormat="1" ht="14.25" hidden="1">
      <c r="A4990" s="45" t="str">
        <f ca="1">IF($H4990="","",INDEX([1]NKC!$A$10:$A$5007,$H4990))</f>
        <v/>
      </c>
      <c r="B4990" s="46" t="str">
        <f ca="1">IF($H4990="","",INDEX([1]NKC!$B$10:$B$5007,$H4990))</f>
        <v/>
      </c>
      <c r="C4990" s="47" t="str">
        <f ca="1">IF($H4990="","",INDEX([1]NKC!$C$10:$C$5007,$H4990))</f>
        <v/>
      </c>
      <c r="D4990" s="48" t="str">
        <f ca="1">IF(IF($H4990="","",INDEX([1]NKC!$D$10:$D$5007,$H4990))=$C$8,IF($H4990="","",INDEX([1]NKC!$E$10:$E$5007,$H4990)),IF($H4990="","",INDEX([1]NKC!$D$10:$D$5007,$H4990)))</f>
        <v/>
      </c>
      <c r="E4990" s="49" t="str">
        <f ca="1">IF(IF($H4990="","",INDEX([1]NKC!$E$10:$E$5007,$H4990))=$C$8,"",IF($H4990="","",INDEX([1]NKC!$F$10:$F$5007,$H4990)))</f>
        <v/>
      </c>
      <c r="F4990" s="55" t="str">
        <f ca="1">IF(IF($H4990="","",INDEX([1]NKC!$D$10:$D$5007,$H4990))=$C$8,"",IF($H4990="","",INDEX([1]NKC!$F$10:$F$5007,$H4990)))</f>
        <v/>
      </c>
      <c r="G4990" s="50">
        <f ca="1">IF(SUM(E4990:F4990)=0,0,$G$11+SUM(E$12:$E4990)-SUM(F$12:$F4990))</f>
        <v>0</v>
      </c>
      <c r="H4990" s="51" t="str">
        <f ca="1">IF(IF(TYPE(MATCH($C$8,OFFSET([1]NKC!$D$10,H4989,0):'[1]NKC'!$D$5007,0)+H4989)=16,"",MATCH($C$8,OFFSET([1]NKC!$D$10,H4989,0):'[1]NKC'!$D$5007,0)+H4989)&lt;IF(TYPE(MATCH($C$8,OFFSET([1]NKC!$E$10,H4989,0):'[1]NKC'!$E$5007,0)+H4989)=16,"",MATCH($C$8,OFFSET([1]NKC!$E$10,H4989,0):'[1]NKC'!$E$5007,0)+H4989),IF(TYPE(MATCH($C$8,OFFSET([1]NKC!$D$10,H4989,0):'[1]NKC'!$D$5007,0)+H4989)=16,"",MATCH($C$8,OFFSET([1]NKC!$D$10,H4989,0):'[1]NKC'!$D$5007,0)+H4989),IF(TYPE(MATCH($C$8,OFFSET([1]NKC!$E$10,H4989,0):'[1]NKC'!$E$5007,0)+H4989)=16,"",MATCH($C$8,OFFSET([1]NKC!$E$10,H4989,0):'[1]NKC'!$E$5007,0)+H4989))</f>
        <v/>
      </c>
    </row>
    <row r="4991" spans="1:8" s="52" customFormat="1" ht="14.25" hidden="1">
      <c r="A4991" s="45" t="str">
        <f ca="1">IF($H4991="","",INDEX([1]NKC!$A$10:$A$5007,$H4991))</f>
        <v/>
      </c>
      <c r="B4991" s="46" t="str">
        <f ca="1">IF($H4991="","",INDEX([1]NKC!$B$10:$B$5007,$H4991))</f>
        <v/>
      </c>
      <c r="C4991" s="47" t="str">
        <f ca="1">IF($H4991="","",INDEX([1]NKC!$C$10:$C$5007,$H4991))</f>
        <v/>
      </c>
      <c r="D4991" s="48" t="str">
        <f ca="1">IF(IF($H4991="","",INDEX([1]NKC!$D$10:$D$5007,$H4991))=$C$8,IF($H4991="","",INDEX([1]NKC!$E$10:$E$5007,$H4991)),IF($H4991="","",INDEX([1]NKC!$D$10:$D$5007,$H4991)))</f>
        <v/>
      </c>
      <c r="E4991" s="49" t="str">
        <f ca="1">IF(IF($H4991="","",INDEX([1]NKC!$E$10:$E$5007,$H4991))=$C$8,"",IF($H4991="","",INDEX([1]NKC!$F$10:$F$5007,$H4991)))</f>
        <v/>
      </c>
      <c r="F4991" s="55" t="str">
        <f ca="1">IF(IF($H4991="","",INDEX([1]NKC!$D$10:$D$5007,$H4991))=$C$8,"",IF($H4991="","",INDEX([1]NKC!$F$10:$F$5007,$H4991)))</f>
        <v/>
      </c>
      <c r="G4991" s="50">
        <f ca="1">IF(SUM(E4991:F4991)=0,0,$G$11+SUM(E$12:$E4991)-SUM(F$12:$F4991))</f>
        <v>0</v>
      </c>
      <c r="H4991" s="51" t="str">
        <f ca="1">IF(IF(TYPE(MATCH($C$8,OFFSET([1]NKC!$D$10,H4990,0):'[1]NKC'!$D$5007,0)+H4990)=16,"",MATCH($C$8,OFFSET([1]NKC!$D$10,H4990,0):'[1]NKC'!$D$5007,0)+H4990)&lt;IF(TYPE(MATCH($C$8,OFFSET([1]NKC!$E$10,H4990,0):'[1]NKC'!$E$5007,0)+H4990)=16,"",MATCH($C$8,OFFSET([1]NKC!$E$10,H4990,0):'[1]NKC'!$E$5007,0)+H4990),IF(TYPE(MATCH($C$8,OFFSET([1]NKC!$D$10,H4990,0):'[1]NKC'!$D$5007,0)+H4990)=16,"",MATCH($C$8,OFFSET([1]NKC!$D$10,H4990,0):'[1]NKC'!$D$5007,0)+H4990),IF(TYPE(MATCH($C$8,OFFSET([1]NKC!$E$10,H4990,0):'[1]NKC'!$E$5007,0)+H4990)=16,"",MATCH($C$8,OFFSET([1]NKC!$E$10,H4990,0):'[1]NKC'!$E$5007,0)+H4990))</f>
        <v/>
      </c>
    </row>
    <row r="4992" spans="1:8" s="52" customFormat="1" ht="14.25" hidden="1">
      <c r="A4992" s="45" t="str">
        <f ca="1">IF($H4992="","",INDEX([1]NKC!$A$10:$A$5007,$H4992))</f>
        <v/>
      </c>
      <c r="B4992" s="46" t="str">
        <f ca="1">IF($H4992="","",INDEX([1]NKC!$B$10:$B$5007,$H4992))</f>
        <v/>
      </c>
      <c r="C4992" s="47" t="str">
        <f ca="1">IF($H4992="","",INDEX([1]NKC!$C$10:$C$5007,$H4992))</f>
        <v/>
      </c>
      <c r="D4992" s="48" t="str">
        <f ca="1">IF(IF($H4992="","",INDEX([1]NKC!$D$10:$D$5007,$H4992))=$C$8,IF($H4992="","",INDEX([1]NKC!$E$10:$E$5007,$H4992)),IF($H4992="","",INDEX([1]NKC!$D$10:$D$5007,$H4992)))</f>
        <v/>
      </c>
      <c r="E4992" s="49" t="str">
        <f ca="1">IF(IF($H4992="","",INDEX([1]NKC!$E$10:$E$5007,$H4992))=$C$8,"",IF($H4992="","",INDEX([1]NKC!$F$10:$F$5007,$H4992)))</f>
        <v/>
      </c>
      <c r="F4992" s="55" t="str">
        <f ca="1">IF(IF($H4992="","",INDEX([1]NKC!$D$10:$D$5007,$H4992))=$C$8,"",IF($H4992="","",INDEX([1]NKC!$F$10:$F$5007,$H4992)))</f>
        <v/>
      </c>
      <c r="G4992" s="50">
        <f ca="1">IF(SUM(E4992:F4992)=0,0,$G$11+SUM(E$12:$E4992)-SUM(F$12:$F4992))</f>
        <v>0</v>
      </c>
      <c r="H4992" s="51" t="str">
        <f ca="1">IF(IF(TYPE(MATCH($C$8,OFFSET([1]NKC!$D$10,H4991,0):'[1]NKC'!$D$5007,0)+H4991)=16,"",MATCH($C$8,OFFSET([1]NKC!$D$10,H4991,0):'[1]NKC'!$D$5007,0)+H4991)&lt;IF(TYPE(MATCH($C$8,OFFSET([1]NKC!$E$10,H4991,0):'[1]NKC'!$E$5007,0)+H4991)=16,"",MATCH($C$8,OFFSET([1]NKC!$E$10,H4991,0):'[1]NKC'!$E$5007,0)+H4991),IF(TYPE(MATCH($C$8,OFFSET([1]NKC!$D$10,H4991,0):'[1]NKC'!$D$5007,0)+H4991)=16,"",MATCH($C$8,OFFSET([1]NKC!$D$10,H4991,0):'[1]NKC'!$D$5007,0)+H4991),IF(TYPE(MATCH($C$8,OFFSET([1]NKC!$E$10,H4991,0):'[1]NKC'!$E$5007,0)+H4991)=16,"",MATCH($C$8,OFFSET([1]NKC!$E$10,H4991,0):'[1]NKC'!$E$5007,0)+H4991))</f>
        <v/>
      </c>
    </row>
    <row r="4993" spans="1:10" s="52" customFormat="1" ht="14.25" hidden="1">
      <c r="A4993" s="45" t="str">
        <f ca="1">IF($H4993="","",INDEX([1]NKC!$A$10:$A$5007,$H4993))</f>
        <v/>
      </c>
      <c r="B4993" s="46" t="str">
        <f ca="1">IF($H4993="","",INDEX([1]NKC!$B$10:$B$5007,$H4993))</f>
        <v/>
      </c>
      <c r="C4993" s="47" t="str">
        <f ca="1">IF($H4993="","",INDEX([1]NKC!$C$10:$C$5007,$H4993))</f>
        <v/>
      </c>
      <c r="D4993" s="48" t="str">
        <f ca="1">IF(IF($H4993="","",INDEX([1]NKC!$D$10:$D$5007,$H4993))=$C$8,IF($H4993="","",INDEX([1]NKC!$E$10:$E$5007,$H4993)),IF($H4993="","",INDEX([1]NKC!$D$10:$D$5007,$H4993)))</f>
        <v/>
      </c>
      <c r="E4993" s="49" t="str">
        <f ca="1">IF(IF($H4993="","",INDEX([1]NKC!$E$10:$E$5007,$H4993))=$C$8,"",IF($H4993="","",INDEX([1]NKC!$F$10:$F$5007,$H4993)))</f>
        <v/>
      </c>
      <c r="F4993" s="55" t="str">
        <f ca="1">IF(IF($H4993="","",INDEX([1]NKC!$D$10:$D$5007,$H4993))=$C$8,"",IF($H4993="","",INDEX([1]NKC!$F$10:$F$5007,$H4993)))</f>
        <v/>
      </c>
      <c r="G4993" s="50">
        <f ca="1">IF(SUM(E4993:F4993)=0,0,$G$11+SUM(E$12:$E4993)-SUM(F$12:$F4993))</f>
        <v>0</v>
      </c>
      <c r="H4993" s="51" t="str">
        <f ca="1">IF(IF(TYPE(MATCH($C$8,OFFSET([1]NKC!$D$10,H4992,0):'[1]NKC'!$D$5007,0)+H4992)=16,"",MATCH($C$8,OFFSET([1]NKC!$D$10,H4992,0):'[1]NKC'!$D$5007,0)+H4992)&lt;IF(TYPE(MATCH($C$8,OFFSET([1]NKC!$E$10,H4992,0):'[1]NKC'!$E$5007,0)+H4992)=16,"",MATCH($C$8,OFFSET([1]NKC!$E$10,H4992,0):'[1]NKC'!$E$5007,0)+H4992),IF(TYPE(MATCH($C$8,OFFSET([1]NKC!$D$10,H4992,0):'[1]NKC'!$D$5007,0)+H4992)=16,"",MATCH($C$8,OFFSET([1]NKC!$D$10,H4992,0):'[1]NKC'!$D$5007,0)+H4992),IF(TYPE(MATCH($C$8,OFFSET([1]NKC!$E$10,H4992,0):'[1]NKC'!$E$5007,0)+H4992)=16,"",MATCH($C$8,OFFSET([1]NKC!$E$10,H4992,0):'[1]NKC'!$E$5007,0)+H4992))</f>
        <v/>
      </c>
    </row>
    <row r="4994" spans="1:10" s="52" customFormat="1" ht="14.25" hidden="1">
      <c r="A4994" s="45" t="str">
        <f ca="1">IF($H4994="","",INDEX([1]NKC!$A$10:$A$5007,$H4994))</f>
        <v/>
      </c>
      <c r="B4994" s="46" t="str">
        <f ca="1">IF($H4994="","",INDEX([1]NKC!$B$10:$B$5007,$H4994))</f>
        <v/>
      </c>
      <c r="C4994" s="47" t="str">
        <f ca="1">IF($H4994="","",INDEX([1]NKC!$C$10:$C$5007,$H4994))</f>
        <v/>
      </c>
      <c r="D4994" s="48" t="str">
        <f ca="1">IF(IF($H4994="","",INDEX([1]NKC!$D$10:$D$5007,$H4994))=$C$8,IF($H4994="","",INDEX([1]NKC!$E$10:$E$5007,$H4994)),IF($H4994="","",INDEX([1]NKC!$D$10:$D$5007,$H4994)))</f>
        <v/>
      </c>
      <c r="E4994" s="49" t="str">
        <f ca="1">IF(IF($H4994="","",INDEX([1]NKC!$E$10:$E$5007,$H4994))=$C$8,"",IF($H4994="","",INDEX([1]NKC!$F$10:$F$5007,$H4994)))</f>
        <v/>
      </c>
      <c r="F4994" s="55" t="str">
        <f ca="1">IF(IF($H4994="","",INDEX([1]NKC!$D$10:$D$5007,$H4994))=$C$8,"",IF($H4994="","",INDEX([1]NKC!$F$10:$F$5007,$H4994)))</f>
        <v/>
      </c>
      <c r="G4994" s="50">
        <f ca="1">IF(SUM(E4994:F4994)=0,0,$G$11+SUM(E$12:$E4994)-SUM(F$12:$F4994))</f>
        <v>0</v>
      </c>
      <c r="H4994" s="51" t="str">
        <f ca="1">IF(IF(TYPE(MATCH($C$8,OFFSET([1]NKC!$D$10,H4993,0):'[1]NKC'!$D$5007,0)+H4993)=16,"",MATCH($C$8,OFFSET([1]NKC!$D$10,H4993,0):'[1]NKC'!$D$5007,0)+H4993)&lt;IF(TYPE(MATCH($C$8,OFFSET([1]NKC!$E$10,H4993,0):'[1]NKC'!$E$5007,0)+H4993)=16,"",MATCH($C$8,OFFSET([1]NKC!$E$10,H4993,0):'[1]NKC'!$E$5007,0)+H4993),IF(TYPE(MATCH($C$8,OFFSET([1]NKC!$D$10,H4993,0):'[1]NKC'!$D$5007,0)+H4993)=16,"",MATCH($C$8,OFFSET([1]NKC!$D$10,H4993,0):'[1]NKC'!$D$5007,0)+H4993),IF(TYPE(MATCH($C$8,OFFSET([1]NKC!$E$10,H4993,0):'[1]NKC'!$E$5007,0)+H4993)=16,"",MATCH($C$8,OFFSET([1]NKC!$E$10,H4993,0):'[1]NKC'!$E$5007,0)+H4993))</f>
        <v/>
      </c>
    </row>
    <row r="4995" spans="1:10" s="52" customFormat="1" ht="14.25" hidden="1">
      <c r="A4995" s="45" t="str">
        <f ca="1">IF($H4995="","",INDEX([1]NKC!$A$10:$A$5007,$H4995))</f>
        <v/>
      </c>
      <c r="B4995" s="46" t="str">
        <f ca="1">IF($H4995="","",INDEX([1]NKC!$B$10:$B$5007,$H4995))</f>
        <v/>
      </c>
      <c r="C4995" s="47" t="str">
        <f ca="1">IF($H4995="","",INDEX([1]NKC!$C$10:$C$5007,$H4995))</f>
        <v/>
      </c>
      <c r="D4995" s="48" t="str">
        <f ca="1">IF(IF($H4995="","",INDEX([1]NKC!$D$10:$D$5007,$H4995))=$C$8,IF($H4995="","",INDEX([1]NKC!$E$10:$E$5007,$H4995)),IF($H4995="","",INDEX([1]NKC!$D$10:$D$5007,$H4995)))</f>
        <v/>
      </c>
      <c r="E4995" s="49" t="str">
        <f ca="1">IF(IF($H4995="","",INDEX([1]NKC!$E$10:$E$5007,$H4995))=$C$8,"",IF($H4995="","",INDEX([1]NKC!$F$10:$F$5007,$H4995)))</f>
        <v/>
      </c>
      <c r="F4995" s="55" t="str">
        <f ca="1">IF(IF($H4995="","",INDEX([1]NKC!$D$10:$D$5007,$H4995))=$C$8,"",IF($H4995="","",INDEX([1]NKC!$F$10:$F$5007,$H4995)))</f>
        <v/>
      </c>
      <c r="G4995" s="50">
        <f ca="1">IF(SUM(E4995:F4995)=0,0,$G$11+SUM(E$12:$E4995)-SUM(F$12:$F4995))</f>
        <v>0</v>
      </c>
      <c r="H4995" s="51" t="str">
        <f ca="1">IF(IF(TYPE(MATCH($C$8,OFFSET([1]NKC!$D$10,H4994,0):'[1]NKC'!$D$5007,0)+H4994)=16,"",MATCH($C$8,OFFSET([1]NKC!$D$10,H4994,0):'[1]NKC'!$D$5007,0)+H4994)&lt;IF(TYPE(MATCH($C$8,OFFSET([1]NKC!$E$10,H4994,0):'[1]NKC'!$E$5007,0)+H4994)=16,"",MATCH($C$8,OFFSET([1]NKC!$E$10,H4994,0):'[1]NKC'!$E$5007,0)+H4994),IF(TYPE(MATCH($C$8,OFFSET([1]NKC!$D$10,H4994,0):'[1]NKC'!$D$5007,0)+H4994)=16,"",MATCH($C$8,OFFSET([1]NKC!$D$10,H4994,0):'[1]NKC'!$D$5007,0)+H4994),IF(TYPE(MATCH($C$8,OFFSET([1]NKC!$E$10,H4994,0):'[1]NKC'!$E$5007,0)+H4994)=16,"",MATCH($C$8,OFFSET([1]NKC!$E$10,H4994,0):'[1]NKC'!$E$5007,0)+H4994))</f>
        <v/>
      </c>
    </row>
    <row r="4996" spans="1:10" s="52" customFormat="1" ht="14.25" hidden="1">
      <c r="A4996" s="45" t="str">
        <f ca="1">IF($H4996="","",INDEX([1]NKC!$A$10:$A$5007,$H4996))</f>
        <v/>
      </c>
      <c r="B4996" s="46" t="str">
        <f ca="1">IF($H4996="","",INDEX([1]NKC!$B$10:$B$5007,$H4996))</f>
        <v/>
      </c>
      <c r="C4996" s="47" t="str">
        <f ca="1">IF($H4996="","",INDEX([1]NKC!$C$10:$C$5007,$H4996))</f>
        <v/>
      </c>
      <c r="D4996" s="48" t="str">
        <f ca="1">IF(IF($H4996="","",INDEX([1]NKC!$D$10:$D$5007,$H4996))=$C$8,IF($H4996="","",INDEX([1]NKC!$E$10:$E$5007,$H4996)),IF($H4996="","",INDEX([1]NKC!$D$10:$D$5007,$H4996)))</f>
        <v/>
      </c>
      <c r="E4996" s="49" t="str">
        <f ca="1">IF(IF($H4996="","",INDEX([1]NKC!$E$10:$E$5007,$H4996))=$C$8,"",IF($H4996="","",INDEX([1]NKC!$F$10:$F$5007,$H4996)))</f>
        <v/>
      </c>
      <c r="F4996" s="55" t="str">
        <f ca="1">IF(IF($H4996="","",INDEX([1]NKC!$D$10:$D$5007,$H4996))=$C$8,"",IF($H4996="","",INDEX([1]NKC!$F$10:$F$5007,$H4996)))</f>
        <v/>
      </c>
      <c r="G4996" s="50">
        <f ca="1">IF(SUM(E4996:F4996)=0,0,$G$11+SUM(E$12:$E4996)-SUM(F$12:$F4996))</f>
        <v>0</v>
      </c>
      <c r="H4996" s="51" t="str">
        <f ca="1">IF(IF(TYPE(MATCH($C$8,OFFSET([1]NKC!$D$10,H4995,0):'[1]NKC'!$D$5007,0)+H4995)=16,"",MATCH($C$8,OFFSET([1]NKC!$D$10,H4995,0):'[1]NKC'!$D$5007,0)+H4995)&lt;IF(TYPE(MATCH($C$8,OFFSET([1]NKC!$E$10,H4995,0):'[1]NKC'!$E$5007,0)+H4995)=16,"",MATCH($C$8,OFFSET([1]NKC!$E$10,H4995,0):'[1]NKC'!$E$5007,0)+H4995),IF(TYPE(MATCH($C$8,OFFSET([1]NKC!$D$10,H4995,0):'[1]NKC'!$D$5007,0)+H4995)=16,"",MATCH($C$8,OFFSET([1]NKC!$D$10,H4995,0):'[1]NKC'!$D$5007,0)+H4995),IF(TYPE(MATCH($C$8,OFFSET([1]NKC!$E$10,H4995,0):'[1]NKC'!$E$5007,0)+H4995)=16,"",MATCH($C$8,OFFSET([1]NKC!$E$10,H4995,0):'[1]NKC'!$E$5007,0)+H4995))</f>
        <v/>
      </c>
    </row>
    <row r="4997" spans="1:10" s="52" customFormat="1" ht="14.25" hidden="1">
      <c r="A4997" s="45" t="str">
        <f ca="1">IF($H4997="","",INDEX([1]NKC!$A$10:$A$5007,$H4997))</f>
        <v/>
      </c>
      <c r="B4997" s="46" t="str">
        <f ca="1">IF($H4997="","",INDEX([1]NKC!$B$10:$B$5007,$H4997))</f>
        <v/>
      </c>
      <c r="C4997" s="47" t="str">
        <f ca="1">IF($H4997="","",INDEX([1]NKC!$C$10:$C$5007,$H4997))</f>
        <v/>
      </c>
      <c r="D4997" s="48" t="str">
        <f ca="1">IF(IF($H4997="","",INDEX([1]NKC!$D$10:$D$5007,$H4997))=$C$8,IF($H4997="","",INDEX([1]NKC!$E$10:$E$5007,$H4997)),IF($H4997="","",INDEX([1]NKC!$D$10:$D$5007,$H4997)))</f>
        <v/>
      </c>
      <c r="E4997" s="49" t="str">
        <f ca="1">IF(IF($H4997="","",INDEX([1]NKC!$E$10:$E$5007,$H4997))=$C$8,"",IF($H4997="","",INDEX([1]NKC!$F$10:$F$5007,$H4997)))</f>
        <v/>
      </c>
      <c r="F4997" s="55" t="str">
        <f ca="1">IF(IF($H4997="","",INDEX([1]NKC!$D$10:$D$5007,$H4997))=$C$8,"",IF($H4997="","",INDEX([1]NKC!$F$10:$F$5007,$H4997)))</f>
        <v/>
      </c>
      <c r="G4997" s="50">
        <f ca="1">IF(SUM(E4997:F4997)=0,0,$G$11+SUM(E$12:$E4997)-SUM(F$12:$F4997))</f>
        <v>0</v>
      </c>
      <c r="H4997" s="51" t="str">
        <f ca="1">IF(IF(TYPE(MATCH($C$8,OFFSET([1]NKC!$D$10,H4996,0):'[1]NKC'!$D$5007,0)+H4996)=16,"",MATCH($C$8,OFFSET([1]NKC!$D$10,H4996,0):'[1]NKC'!$D$5007,0)+H4996)&lt;IF(TYPE(MATCH($C$8,OFFSET([1]NKC!$E$10,H4996,0):'[1]NKC'!$E$5007,0)+H4996)=16,"",MATCH($C$8,OFFSET([1]NKC!$E$10,H4996,0):'[1]NKC'!$E$5007,0)+H4996),IF(TYPE(MATCH($C$8,OFFSET([1]NKC!$D$10,H4996,0):'[1]NKC'!$D$5007,0)+H4996)=16,"",MATCH($C$8,OFFSET([1]NKC!$D$10,H4996,0):'[1]NKC'!$D$5007,0)+H4996),IF(TYPE(MATCH($C$8,OFFSET([1]NKC!$E$10,H4996,0):'[1]NKC'!$E$5007,0)+H4996)=16,"",MATCH($C$8,OFFSET([1]NKC!$E$10,H4996,0):'[1]NKC'!$E$5007,0)+H4996))</f>
        <v/>
      </c>
    </row>
    <row r="4998" spans="1:10" s="52" customFormat="1" ht="14.25" hidden="1">
      <c r="A4998" s="45" t="str">
        <f ca="1">IF($H4998="","",INDEX([1]NKC!$A$10:$A$5007,$H4998))</f>
        <v/>
      </c>
      <c r="B4998" s="46" t="str">
        <f ca="1">IF($H4998="","",INDEX([1]NKC!$B$10:$B$5007,$H4998))</f>
        <v/>
      </c>
      <c r="C4998" s="47" t="str">
        <f ca="1">IF($H4998="","",INDEX([1]NKC!$C$10:$C$5007,$H4998))</f>
        <v/>
      </c>
      <c r="D4998" s="48" t="str">
        <f ca="1">IF(IF($H4998="","",INDEX([1]NKC!$D$10:$D$5007,$H4998))=$C$8,IF($H4998="","",INDEX([1]NKC!$E$10:$E$5007,$H4998)),IF($H4998="","",INDEX([1]NKC!$D$10:$D$5007,$H4998)))</f>
        <v/>
      </c>
      <c r="E4998" s="49" t="str">
        <f ca="1">IF(IF($H4998="","",INDEX([1]NKC!$E$10:$E$5007,$H4998))=$C$8,"",IF($H4998="","",INDEX([1]NKC!$F$10:$F$5007,$H4998)))</f>
        <v/>
      </c>
      <c r="F4998" s="55" t="str">
        <f ca="1">IF(IF($H4998="","",INDEX([1]NKC!$D$10:$D$5007,$H4998))=$C$8,"",IF($H4998="","",INDEX([1]NKC!$F$10:$F$5007,$H4998)))</f>
        <v/>
      </c>
      <c r="G4998" s="50">
        <f ca="1">IF(SUM(E4998:F4998)=0,0,$G$11+SUM(E$12:$E4998)-SUM(F$12:$F4998))</f>
        <v>0</v>
      </c>
      <c r="H4998" s="51" t="str">
        <f ca="1">IF(IF(TYPE(MATCH($C$8,OFFSET([1]NKC!$D$10,H4997,0):'[1]NKC'!$D$5007,0)+H4997)=16,"",MATCH($C$8,OFFSET([1]NKC!$D$10,H4997,0):'[1]NKC'!$D$5007,0)+H4997)&lt;IF(TYPE(MATCH($C$8,OFFSET([1]NKC!$E$10,H4997,0):'[1]NKC'!$E$5007,0)+H4997)=16,"",MATCH($C$8,OFFSET([1]NKC!$E$10,H4997,0):'[1]NKC'!$E$5007,0)+H4997),IF(TYPE(MATCH($C$8,OFFSET([1]NKC!$D$10,H4997,0):'[1]NKC'!$D$5007,0)+H4997)=16,"",MATCH($C$8,OFFSET([1]NKC!$D$10,H4997,0):'[1]NKC'!$D$5007,0)+H4997),IF(TYPE(MATCH($C$8,OFFSET([1]NKC!$E$10,H4997,0):'[1]NKC'!$E$5007,0)+H4997)=16,"",MATCH($C$8,OFFSET([1]NKC!$E$10,H4997,0):'[1]NKC'!$E$5007,0)+H4997))</f>
        <v/>
      </c>
    </row>
    <row r="4999" spans="1:10" s="52" customFormat="1" ht="14.25" hidden="1">
      <c r="A4999" s="45" t="str">
        <f ca="1">IF($H4999="","",INDEX([1]NKC!$A$10:$A$5007,$H4999))</f>
        <v/>
      </c>
      <c r="B4999" s="46" t="str">
        <f ca="1">IF($H4999="","",INDEX([1]NKC!$B$10:$B$5007,$H4999))</f>
        <v/>
      </c>
      <c r="C4999" s="47" t="str">
        <f ca="1">IF($H4999="","",INDEX([1]NKC!$C$10:$C$5007,$H4999))</f>
        <v/>
      </c>
      <c r="D4999" s="48" t="str">
        <f ca="1">IF(IF($H4999="","",INDEX([1]NKC!$D$10:$D$5007,$H4999))=$C$8,IF($H4999="","",INDEX([1]NKC!$E$10:$E$5007,$H4999)),IF($H4999="","",INDEX([1]NKC!$D$10:$D$5007,$H4999)))</f>
        <v/>
      </c>
      <c r="E4999" s="49" t="str">
        <f ca="1">IF(IF($H4999="","",INDEX([1]NKC!$E$10:$E$5007,$H4999))=$C$8,"",IF($H4999="","",INDEX([1]NKC!$F$10:$F$5007,$H4999)))</f>
        <v/>
      </c>
      <c r="F4999" s="55" t="str">
        <f ca="1">IF(IF($H4999="","",INDEX([1]NKC!$D$10:$D$5007,$H4999))=$C$8,"",IF($H4999="","",INDEX([1]NKC!$F$10:$F$5007,$H4999)))</f>
        <v/>
      </c>
      <c r="G4999" s="50">
        <f ca="1">IF(SUM(E4999:F4999)=0,0,$G$11+SUM(E$12:$E4999)-SUM(F$12:$F4999))</f>
        <v>0</v>
      </c>
      <c r="H4999" s="51" t="str">
        <f ca="1">IF(IF(TYPE(MATCH($C$8,OFFSET([1]NKC!$D$10,H4998,0):'[1]NKC'!$D$5007,0)+H4998)=16,"",MATCH($C$8,OFFSET([1]NKC!$D$10,H4998,0):'[1]NKC'!$D$5007,0)+H4998)&lt;IF(TYPE(MATCH($C$8,OFFSET([1]NKC!$E$10,H4998,0):'[1]NKC'!$E$5007,0)+H4998)=16,"",MATCH($C$8,OFFSET([1]NKC!$E$10,H4998,0):'[1]NKC'!$E$5007,0)+H4998),IF(TYPE(MATCH($C$8,OFFSET([1]NKC!$D$10,H4998,0):'[1]NKC'!$D$5007,0)+H4998)=16,"",MATCH($C$8,OFFSET([1]NKC!$D$10,H4998,0):'[1]NKC'!$D$5007,0)+H4998),IF(TYPE(MATCH($C$8,OFFSET([1]NKC!$E$10,H4998,0):'[1]NKC'!$E$5007,0)+H4998)=16,"",MATCH($C$8,OFFSET([1]NKC!$E$10,H4998,0):'[1]NKC'!$E$5007,0)+H4998))</f>
        <v/>
      </c>
    </row>
    <row r="5000" spans="1:10" s="52" customFormat="1" ht="14.25" hidden="1">
      <c r="A5000" s="45" t="str">
        <f ca="1">IF($H5000="","",INDEX([1]NKC!$A$10:$A$5007,$H5000))</f>
        <v/>
      </c>
      <c r="B5000" s="46" t="str">
        <f ca="1">IF($H5000="","",INDEX([1]NKC!$B$10:$B$5007,$H5000))</f>
        <v/>
      </c>
      <c r="C5000" s="47" t="str">
        <f ca="1">IF($H5000="","",INDEX([1]NKC!$C$10:$C$5007,$H5000))</f>
        <v/>
      </c>
      <c r="D5000" s="48" t="str">
        <f ca="1">IF(IF($H5000="","",INDEX([1]NKC!$D$10:$D$5007,$H5000))=$C$8,IF($H5000="","",INDEX([1]NKC!$E$10:$E$5007,$H5000)),IF($H5000="","",INDEX([1]NKC!$D$10:$D$5007,$H5000)))</f>
        <v/>
      </c>
      <c r="E5000" s="49" t="str">
        <f ca="1">IF(IF($H5000="","",INDEX([1]NKC!$E$10:$E$5007,$H5000))=$C$8,"",IF($H5000="","",INDEX([1]NKC!$F$10:$F$5007,$H5000)))</f>
        <v/>
      </c>
      <c r="F5000" s="49" t="str">
        <f ca="1">IF(IF($H5000="","",INDEX([1]NKC!$D$10:$D$5007,$H5000))=$C$8,"",IF($H5000="","",INDEX([1]NKC!$F$10:$F$5007,$H5000)))</f>
        <v/>
      </c>
      <c r="G5000" s="50">
        <f ca="1">IF(SUM(E5000:F5000)=0,0,$G$11+SUM(E$12:$E5000)-SUM(F$12:$F5000))</f>
        <v>0</v>
      </c>
      <c r="H5000" s="51" t="str">
        <f ca="1">IF(IF(TYPE(MATCH($C$8,OFFSET([1]NKC!$D$10,H4999,0):'[1]NKC'!$D$5007,0)+H4999)=16,"",MATCH($C$8,OFFSET([1]NKC!$D$10,H4999,0):'[1]NKC'!$D$5007,0)+H4999)&lt;IF(TYPE(MATCH($C$8,OFFSET([1]NKC!$E$10,H4999,0):'[1]NKC'!$E$5007,0)+H4999)=16,"",MATCH($C$8,OFFSET([1]NKC!$E$10,H4999,0):'[1]NKC'!$E$5007,0)+H4999),IF(TYPE(MATCH($C$8,OFFSET([1]NKC!$D$10,H4999,0):'[1]NKC'!$D$5007,0)+H4999)=16,"",MATCH($C$8,OFFSET([1]NKC!$D$10,H4999,0):'[1]NKC'!$D$5007,0)+H4999),IF(TYPE(MATCH($C$8,OFFSET([1]NKC!$E$10,H4999,0):'[1]NKC'!$E$5007,0)+H4999)=16,"",MATCH($C$8,OFFSET([1]NKC!$E$10,H4999,0):'[1]NKC'!$E$5007,0)+H4999))</f>
        <v/>
      </c>
    </row>
    <row r="5001" spans="1:10" s="52" customFormat="1" ht="15">
      <c r="A5001" s="56"/>
      <c r="B5001" s="57"/>
      <c r="C5001" s="58" t="s">
        <v>17</v>
      </c>
      <c r="D5001" s="57"/>
      <c r="E5001" s="59">
        <f ca="1">SUM(E12:E5000)</f>
        <v>11492611087</v>
      </c>
      <c r="F5001" s="59">
        <f ca="1">SUM(F12:F5000)</f>
        <v>11446909614</v>
      </c>
      <c r="G5001" s="59"/>
      <c r="H5001" s="57"/>
      <c r="I5001" s="54">
        <v>11446909614</v>
      </c>
      <c r="J5001" s="53">
        <f ca="1">F5001-I5001</f>
        <v>0</v>
      </c>
    </row>
    <row r="5002" spans="1:10" s="52" customFormat="1" ht="15">
      <c r="A5002" s="56"/>
      <c r="B5002" s="57"/>
      <c r="C5002" s="58" t="s">
        <v>18</v>
      </c>
      <c r="D5002" s="57"/>
      <c r="E5002" s="60"/>
      <c r="F5002" s="60"/>
      <c r="G5002" s="61">
        <f ca="1">G11+E5001-F5001</f>
        <v>147971607</v>
      </c>
      <c r="H5002" s="57"/>
      <c r="I5002" s="3">
        <v>142232107</v>
      </c>
      <c r="J5002" s="53">
        <f ca="1">G5002-I5002</f>
        <v>5739500</v>
      </c>
    </row>
    <row r="5003" spans="1:10" ht="15.75">
      <c r="C5003" s="62" t="str">
        <f>[1]ThongtinDN!D20</f>
        <v>Tp.HCM, Ngày 31 tháng 12 năm 2019</v>
      </c>
      <c r="D5003" s="63"/>
      <c r="E5003" s="63"/>
      <c r="F5003" s="63"/>
      <c r="G5003" s="63"/>
    </row>
    <row r="5004" spans="1:10" s="13" customFormat="1" ht="15.75" hidden="1">
      <c r="A5004" s="1" t="s">
        <v>19</v>
      </c>
      <c r="B5004" s="19"/>
      <c r="D5004" s="19"/>
      <c r="H5004" s="19"/>
    </row>
    <row r="5005" spans="1:10" ht="31.5">
      <c r="A5005" s="64" t="s">
        <v>20</v>
      </c>
      <c r="B5005" s="64"/>
      <c r="C5005" s="65" t="s">
        <v>21</v>
      </c>
      <c r="E5005" s="66" t="s">
        <v>22</v>
      </c>
      <c r="F5005" s="67"/>
      <c r="G5005" s="67"/>
    </row>
    <row r="5007" spans="1:10" ht="15">
      <c r="E5007" s="19"/>
      <c r="F5007" s="13"/>
      <c r="G5007" s="13"/>
    </row>
    <row r="5008" spans="1:10" ht="15">
      <c r="E5008" s="19"/>
      <c r="F5008" s="13"/>
      <c r="G5008" s="13"/>
    </row>
    <row r="5009" spans="1:8" ht="15">
      <c r="E5009" s="19"/>
      <c r="F5009" s="14"/>
      <c r="G5009" s="13"/>
    </row>
    <row r="5010" spans="1:8" ht="15">
      <c r="E5010" s="19"/>
      <c r="F5010" s="13"/>
      <c r="G5010" s="13"/>
    </row>
    <row r="5011" spans="1:8" s="70" customFormat="1">
      <c r="A5011" s="68"/>
      <c r="B5011" s="69"/>
      <c r="D5011" s="69"/>
      <c r="H5011" s="69"/>
    </row>
    <row r="5012" spans="1:8" s="13" customFormat="1" ht="15.75">
      <c r="A5012" s="71" t="str">
        <f>[1]ThongtinDN!D10</f>
        <v>Trần Thanh Lan</v>
      </c>
      <c r="B5012" s="19"/>
      <c r="C5012" s="72" t="str">
        <f>[1]ThongtinDN!D9</f>
        <v>Trần Thị Hồng Phước</v>
      </c>
      <c r="D5012" s="19"/>
      <c r="E5012" s="73" t="str">
        <f>[1]ThongtinDN!D8</f>
        <v>Lại Anh Tuấn</v>
      </c>
      <c r="F5012" s="73"/>
      <c r="G5012" s="73"/>
      <c r="H5012" s="19"/>
    </row>
    <row r="5041" spans="1:15" s="75" customFormat="1" ht="15">
      <c r="A5041" s="74" t="s">
        <v>23</v>
      </c>
    </row>
    <row r="5042" spans="1:15" s="77" customFormat="1" ht="15.75">
      <c r="A5042" s="76"/>
    </row>
    <row r="5043" spans="1:15" s="77" customFormat="1" ht="15.75">
      <c r="A5043" s="78"/>
      <c r="B5043" s="79">
        <v>1</v>
      </c>
      <c r="C5043" s="79">
        <v>2</v>
      </c>
      <c r="D5043" s="79">
        <v>3</v>
      </c>
      <c r="E5043" s="79">
        <v>4</v>
      </c>
      <c r="F5043" s="79">
        <v>5</v>
      </c>
      <c r="G5043" s="79">
        <v>6</v>
      </c>
      <c r="H5043" s="79">
        <v>7</v>
      </c>
      <c r="I5043" s="79">
        <v>8</v>
      </c>
      <c r="J5043" s="80">
        <v>9</v>
      </c>
      <c r="K5043" s="79">
        <v>10</v>
      </c>
      <c r="L5043" s="79">
        <v>11</v>
      </c>
      <c r="M5043" s="79">
        <v>12</v>
      </c>
      <c r="N5043" s="81"/>
      <c r="O5043" s="82"/>
    </row>
    <row r="5044" spans="1:15" s="77" customFormat="1" ht="15.75">
      <c r="A5044" s="78"/>
      <c r="B5044" s="83" t="e">
        <f>VALUE(MID(#REF!,B5043,1))</f>
        <v>#REF!</v>
      </c>
      <c r="C5044" s="83" t="e">
        <f>VALUE(MID(#REF!,C5043,1))</f>
        <v>#REF!</v>
      </c>
      <c r="D5044" s="83" t="e">
        <f>VALUE(MID(#REF!,D5043,1))</f>
        <v>#REF!</v>
      </c>
      <c r="E5044" s="83" t="e">
        <f>VALUE(MID(#REF!,E5043,1))</f>
        <v>#REF!</v>
      </c>
      <c r="F5044" s="83" t="e">
        <f>VALUE(MID(#REF!,F5043,1))</f>
        <v>#REF!</v>
      </c>
      <c r="G5044" s="83" t="e">
        <f>VALUE(MID(#REF!,G5043,1))</f>
        <v>#REF!</v>
      </c>
      <c r="H5044" s="83" t="e">
        <f>VALUE(MID(#REF!,H5043,1))</f>
        <v>#REF!</v>
      </c>
      <c r="I5044" s="83" t="e">
        <f>VALUE(MID(#REF!,I5043,1))</f>
        <v>#REF!</v>
      </c>
      <c r="J5044" s="84" t="e">
        <f>VALUE(MID(#REF!,J5043,1))</f>
        <v>#REF!</v>
      </c>
      <c r="K5044" s="83" t="e">
        <f>VALUE(MID(#REF!,K5043,1))</f>
        <v>#REF!</v>
      </c>
      <c r="L5044" s="83" t="e">
        <f>VALUE(MID(#REF!,L5043,1))</f>
        <v>#REF!</v>
      </c>
      <c r="M5044" s="83" t="e">
        <f>VALUE(MID(#REF!,M5043,1))</f>
        <v>#REF!</v>
      </c>
      <c r="N5044" s="81"/>
      <c r="O5044" s="82"/>
    </row>
    <row r="5045" spans="1:15" s="77" customFormat="1" ht="15.75">
      <c r="A5045" s="78"/>
      <c r="B5045" s="83" t="e">
        <f>SUM(B5044:B5044)</f>
        <v>#REF!</v>
      </c>
      <c r="C5045" s="83" t="e">
        <f>SUM(B5044:C5044)</f>
        <v>#REF!</v>
      </c>
      <c r="D5045" s="83" t="e">
        <f>SUM(B5044:D5044)</f>
        <v>#REF!</v>
      </c>
      <c r="E5045" s="83" t="e">
        <f>SUM(E5044:E5044)</f>
        <v>#REF!</v>
      </c>
      <c r="F5045" s="83" t="e">
        <f>SUM(E5044:F5044)</f>
        <v>#REF!</v>
      </c>
      <c r="G5045" s="83" t="e">
        <f>SUM(E5044:G5044)</f>
        <v>#REF!</v>
      </c>
      <c r="H5045" s="83" t="e">
        <f>SUM(H5044:H5044)</f>
        <v>#REF!</v>
      </c>
      <c r="I5045" s="83" t="e">
        <f>SUM(H5044:I5044)</f>
        <v>#REF!</v>
      </c>
      <c r="J5045" s="84" t="e">
        <f>SUM(H5044:J5044)</f>
        <v>#REF!</v>
      </c>
      <c r="K5045" s="83" t="e">
        <f>SUM(K5044:K5044)</f>
        <v>#REF!</v>
      </c>
      <c r="L5045" s="83" t="e">
        <f>SUM(K5044:L5044)</f>
        <v>#REF!</v>
      </c>
      <c r="M5045" s="83" t="e">
        <f>SUM(K5044:M5044)</f>
        <v>#REF!</v>
      </c>
      <c r="N5045" s="81"/>
      <c r="O5045" s="82"/>
    </row>
    <row r="5046" spans="1:15" s="77" customFormat="1" ht="15.75">
      <c r="A5046" s="78"/>
      <c r="B5046" s="85" t="e">
        <f>IF(B5044=0,"",CHOOSE(B5044,"một","hai","ba","bốn","năm","sáu","bảy","tám","chín"))</f>
        <v>#REF!</v>
      </c>
      <c r="C5046" s="85" t="e">
        <f>IF(C5044=0,IF(AND(B5044&lt;&gt;0,D5044&lt;&gt;0),"lẻ",""),CHOOSE(C5044,"mười","hai","ba","bốn","năm","sáu","bảy","tám","chín"))</f>
        <v>#REF!</v>
      </c>
      <c r="D5046" s="85" t="e">
        <f>IF(D5044=0,"",CHOOSE(D5044,IF(C5044&gt;1,"mốt","một"),"hai","ba","bốn",IF(C5044=0,"năm","lăm"),"sáu","bảy","tám","chín"))</f>
        <v>#REF!</v>
      </c>
      <c r="E5046" s="85" t="e">
        <f>IF(E5044=0,"",CHOOSE(E5044,"một","hai","ba","bốn","năm","sáu","bảy","tám","chín"))</f>
        <v>#REF!</v>
      </c>
      <c r="F5046" s="85" t="e">
        <f>IF(F5044=0,IF(AND(E5044&lt;&gt;0,G5044&lt;&gt;0),"lẻ",""),CHOOSE(F5044,"mười","hai","ba","bốn","năm","sáu","bảy","tám","chín"))</f>
        <v>#REF!</v>
      </c>
      <c r="G5046" s="85" t="e">
        <f>IF(G5044=0,"",CHOOSE(G5044,IF(F5044&gt;1,"mốt","một"),"hai","ba","bốn",IF(F5044=0,"năm","lăm"),"sáu","bảy","tám","chín"))</f>
        <v>#REF!</v>
      </c>
      <c r="H5046" s="85" t="e">
        <f>IF(H5044=0,"",CHOOSE(H5044,"một","hai","ba","bốn","năm","sáu","bảy","tám","chín"))</f>
        <v>#REF!</v>
      </c>
      <c r="I5046" s="85" t="e">
        <f>IF(I5044=0,IF(AND(H5044&lt;&gt;0,J5044&lt;&gt;0),"lẻ",""),CHOOSE(I5044,"mười","hai","ba","bốn","năm","sáu","bảy","tám","chín"))</f>
        <v>#REF!</v>
      </c>
      <c r="J5046" s="86" t="e">
        <f>IF(J5044=0,"",CHOOSE(J5044,IF(I5044&gt;1,"mốt","một"),"hai","ba","bốn",IF(I5044=0,"năm","lăm"),"sáu","bảy","tám","chín"))</f>
        <v>#REF!</v>
      </c>
      <c r="K5046" s="85" t="e">
        <f>IF(K5044=0,"",CHOOSE(K5044,"một","hai","ba","bốn","năm","sáu","bảy","tám","chín"))</f>
        <v>#REF!</v>
      </c>
      <c r="L5046" s="85" t="e">
        <f>IF(L5044=0,IF(AND(K5044&lt;&gt;0,M5044&lt;&gt;0),"lẻ",""),CHOOSE(L5044,"mười","hai","ba","bốn","năm","sáu","bảy","tám","chín"))</f>
        <v>#REF!</v>
      </c>
      <c r="M5046" s="85" t="e">
        <f>IF(M5044=0,"",CHOOSE(M5044,IF(L5044&gt;1,"mốt","một"),"hai","ba","bốn",IF(L5044=0,"năm","lăm"),"sáu","bảy","tám","chín"))</f>
        <v>#REF!</v>
      </c>
      <c r="N5046" s="81"/>
      <c r="O5046" s="82"/>
    </row>
    <row r="5047" spans="1:15" s="77" customFormat="1" ht="15.75">
      <c r="A5047" s="78"/>
      <c r="B5047" s="87" t="e">
        <f>IF(B5044=0,"","trăm")</f>
        <v>#REF!</v>
      </c>
      <c r="C5047" s="87" t="e">
        <f>IF(C5044=0,"",IF(C5044=1,"","mươi"))</f>
        <v>#REF!</v>
      </c>
      <c r="D5047" s="87" t="e">
        <f>IF(AND(D5044=0,D5045=0),"","tỷ")</f>
        <v>#REF!</v>
      </c>
      <c r="E5047" s="87" t="e">
        <f>IF(E5044=0,"","trăm")</f>
        <v>#REF!</v>
      </c>
      <c r="F5047" s="87" t="e">
        <f>IF(F5044=0,"",IF(F5044=1,"","mươi"))</f>
        <v>#REF!</v>
      </c>
      <c r="G5047" s="87" t="e">
        <f>IF(AND(G5044=0,G5045=0),"","triệu")</f>
        <v>#REF!</v>
      </c>
      <c r="H5047" s="87" t="e">
        <f>IF(H5044=0,"","trăm")</f>
        <v>#REF!</v>
      </c>
      <c r="I5047" s="87" t="e">
        <f>IF(I5044=0,"",IF(I5044=1,"","mươi"))</f>
        <v>#REF!</v>
      </c>
      <c r="J5047" s="88" t="e">
        <f>IF(AND(J5044=0,J5045=0),"","ngàn")</f>
        <v>#REF!</v>
      </c>
      <c r="K5047" s="87" t="e">
        <f>IF(K5044=0,"","trăm")</f>
        <v>#REF!</v>
      </c>
      <c r="L5047" s="87" t="e">
        <f>IF(L5044=0,"",IF(L5044=1,"","mươi"))</f>
        <v>#REF!</v>
      </c>
      <c r="M5047" s="87" t="s">
        <v>24</v>
      </c>
      <c r="N5047" s="81"/>
      <c r="O5047" s="82"/>
    </row>
    <row r="5048" spans="1:15" s="77" customFormat="1" ht="15.75">
      <c r="A5048" s="89"/>
      <c r="B5048" s="90" t="e">
        <f>UPPER(LEFT(TRIM(IF(#REF!=0,"không đồng.",B5046&amp;" "&amp;B5047&amp;" "&amp;C5046&amp;" "&amp;C5047&amp;" "&amp;D5046&amp;" "&amp;D5047&amp;" "&amp;E5046&amp;" "&amp;E5047&amp;" "&amp;F5046&amp;" "&amp;F5047&amp;" "&amp;G5046&amp;" "&amp;G5047&amp;" "&amp;H5046&amp;" "&amp;H5047&amp;" "&amp;I5046&amp;" "&amp;I5047&amp;" "&amp;J5046&amp;" "&amp;J5047&amp;" "&amp;K5046&amp;" "&amp;K5047&amp;" "&amp;L5046&amp;" "&amp;L5047&amp;" "&amp;M5046&amp;" "&amp;M5047)),1))&amp;RIGHT(TRIM(IF(#REF!=0,"không đồng.",B5046&amp;" "&amp;B5047&amp;" "&amp;C5046&amp;" "&amp;C5047&amp;" "&amp;D5046&amp;" "&amp;D5047&amp;" "&amp;E5046&amp;" "&amp;E5047&amp;" "&amp;F5046&amp;" "&amp;F5047&amp;" "&amp;G5046&amp;" "&amp;G5047&amp;" "&amp;H5046&amp;" "&amp;H5047&amp;" "&amp;I5046&amp;" "&amp;I5047&amp;" "&amp;J5046&amp;" "&amp;J5047&amp;" "&amp;K5046&amp;" "&amp;K5047&amp;" "&amp;L5046&amp;" "&amp;L5047&amp;" "&amp;M5046&amp;" "&amp;M5047)),LEN(TRIM(IF(#REF!=0,"không đồng.",B5046&amp;" "&amp;B5047&amp;" "&amp;C5046&amp;" "&amp;C5047&amp;" "&amp;D5046&amp;" "&amp;D5047&amp;" "&amp;E5046&amp;" "&amp;E5047&amp;" "&amp;F5046&amp;" "&amp;F5047&amp;" "&amp;G5046&amp;" "&amp;G5047&amp;" "&amp;H5046&amp;" "&amp;H5047&amp;" "&amp;I5046&amp;" "&amp;I5047&amp;" "&amp;J5046&amp;" "&amp;J5047&amp;" "&amp;K5046&amp;" "&amp;K5047&amp;" "&amp;L5046&amp;" "&amp;L5047&amp;" "&amp;M5046&amp;" "&amp;M5047)))-1)</f>
        <v>#REF!</v>
      </c>
      <c r="C5048" s="90"/>
      <c r="D5048" s="83"/>
      <c r="E5048" s="83"/>
      <c r="F5048" s="83"/>
      <c r="G5048" s="83"/>
      <c r="H5048" s="83"/>
      <c r="I5048" s="83"/>
      <c r="J5048" s="83"/>
      <c r="K5048" s="84"/>
      <c r="L5048" s="83"/>
      <c r="M5048" s="83"/>
      <c r="N5048" s="83"/>
      <c r="O5048" s="82"/>
    </row>
    <row r="5049" spans="1:15" s="77" customFormat="1" ht="15.75">
      <c r="A5049" s="76"/>
      <c r="O5049" s="82"/>
    </row>
    <row r="5050" spans="1:15" customFormat="1">
      <c r="A5050" s="91"/>
      <c r="B5050" s="92"/>
      <c r="D5050" s="92"/>
      <c r="H5050" s="2"/>
    </row>
    <row r="5051" spans="1:15" customFormat="1">
      <c r="A5051" s="91"/>
      <c r="B5051" s="92"/>
      <c r="D5051" s="92"/>
      <c r="H5051" s="2"/>
    </row>
    <row r="5052" spans="1:15" customFormat="1">
      <c r="A5052" s="91"/>
      <c r="B5052" s="92"/>
      <c r="D5052" s="92"/>
      <c r="H5052" s="2"/>
    </row>
    <row r="5053" spans="1:15" customFormat="1">
      <c r="A5053" s="91"/>
      <c r="B5053" s="92"/>
      <c r="D5053" s="92"/>
      <c r="H5053" s="2"/>
    </row>
    <row r="5054" spans="1:15" customFormat="1">
      <c r="A5054" s="91"/>
      <c r="B5054" s="92"/>
      <c r="D5054" s="92"/>
      <c r="H5054" s="2"/>
    </row>
  </sheetData>
  <autoFilter ref="A11:O5005" xr:uid="{C4C9A135-8E7F-4945-BAD1-65E5A2C5BE2C}">
    <filterColumn colId="2">
      <customFilters and="1">
        <customFilter operator="notEqual" val=" "/>
      </customFilters>
    </filterColumn>
  </autoFilter>
  <mergeCells count="10">
    <mergeCell ref="C5003:G5003"/>
    <mergeCell ref="A5005:B5005"/>
    <mergeCell ref="E5005:G5005"/>
    <mergeCell ref="E5012:G5012"/>
    <mergeCell ref="A9:B9"/>
    <mergeCell ref="C9:C10"/>
    <mergeCell ref="D9:D10"/>
    <mergeCell ref="E9:F9"/>
    <mergeCell ref="G9:G10"/>
    <mergeCell ref="H9:H10"/>
  </mergeCells>
  <dataValidations count="1">
    <dataValidation type="list" allowBlank="1" showInputMessage="1" showErrorMessage="1" 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44 IY65544 SU65544 ACQ65544 AMM65544 AWI65544 BGE65544 BQA65544 BZW65544 CJS65544 CTO65544 DDK65544 DNG65544 DXC65544 EGY65544 EQU65544 FAQ65544 FKM65544 FUI65544 GEE65544 GOA65544 GXW65544 HHS65544 HRO65544 IBK65544 ILG65544 IVC65544 JEY65544 JOU65544 JYQ65544 KIM65544 KSI65544 LCE65544 LMA65544 LVW65544 MFS65544 MPO65544 MZK65544 NJG65544 NTC65544 OCY65544 OMU65544 OWQ65544 PGM65544 PQI65544 QAE65544 QKA65544 QTW65544 RDS65544 RNO65544 RXK65544 SHG65544 SRC65544 TAY65544 TKU65544 TUQ65544 UEM65544 UOI65544 UYE65544 VIA65544 VRW65544 WBS65544 WLO65544 WVK65544 C131080 IY131080 SU131080 ACQ131080 AMM131080 AWI131080 BGE131080 BQA131080 BZW131080 CJS131080 CTO131080 DDK131080 DNG131080 DXC131080 EGY131080 EQU131080 FAQ131080 FKM131080 FUI131080 GEE131080 GOA131080 GXW131080 HHS131080 HRO131080 IBK131080 ILG131080 IVC131080 JEY131080 JOU131080 JYQ131080 KIM131080 KSI131080 LCE131080 LMA131080 LVW131080 MFS131080 MPO131080 MZK131080 NJG131080 NTC131080 OCY131080 OMU131080 OWQ131080 PGM131080 PQI131080 QAE131080 QKA131080 QTW131080 RDS131080 RNO131080 RXK131080 SHG131080 SRC131080 TAY131080 TKU131080 TUQ131080 UEM131080 UOI131080 UYE131080 VIA131080 VRW131080 WBS131080 WLO131080 WVK131080 C196616 IY196616 SU196616 ACQ196616 AMM196616 AWI196616 BGE196616 BQA196616 BZW196616 CJS196616 CTO196616 DDK196616 DNG196616 DXC196616 EGY196616 EQU196616 FAQ196616 FKM196616 FUI196616 GEE196616 GOA196616 GXW196616 HHS196616 HRO196616 IBK196616 ILG196616 IVC196616 JEY196616 JOU196616 JYQ196616 KIM196616 KSI196616 LCE196616 LMA196616 LVW196616 MFS196616 MPO196616 MZK196616 NJG196616 NTC196616 OCY196616 OMU196616 OWQ196616 PGM196616 PQI196616 QAE196616 QKA196616 QTW196616 RDS196616 RNO196616 RXK196616 SHG196616 SRC196616 TAY196616 TKU196616 TUQ196616 UEM196616 UOI196616 UYE196616 VIA196616 VRW196616 WBS196616 WLO196616 WVK196616 C262152 IY262152 SU262152 ACQ262152 AMM262152 AWI262152 BGE262152 BQA262152 BZW262152 CJS262152 CTO262152 DDK262152 DNG262152 DXC262152 EGY262152 EQU262152 FAQ262152 FKM262152 FUI262152 GEE262152 GOA262152 GXW262152 HHS262152 HRO262152 IBK262152 ILG262152 IVC262152 JEY262152 JOU262152 JYQ262152 KIM262152 KSI262152 LCE262152 LMA262152 LVW262152 MFS262152 MPO262152 MZK262152 NJG262152 NTC262152 OCY262152 OMU262152 OWQ262152 PGM262152 PQI262152 QAE262152 QKA262152 QTW262152 RDS262152 RNO262152 RXK262152 SHG262152 SRC262152 TAY262152 TKU262152 TUQ262152 UEM262152 UOI262152 UYE262152 VIA262152 VRW262152 WBS262152 WLO262152 WVK262152 C327688 IY327688 SU327688 ACQ327688 AMM327688 AWI327688 BGE327688 BQA327688 BZW327688 CJS327688 CTO327688 DDK327688 DNG327688 DXC327688 EGY327688 EQU327688 FAQ327688 FKM327688 FUI327688 GEE327688 GOA327688 GXW327688 HHS327688 HRO327688 IBK327688 ILG327688 IVC327688 JEY327688 JOU327688 JYQ327688 KIM327688 KSI327688 LCE327688 LMA327688 LVW327688 MFS327688 MPO327688 MZK327688 NJG327688 NTC327688 OCY327688 OMU327688 OWQ327688 PGM327688 PQI327688 QAE327688 QKA327688 QTW327688 RDS327688 RNO327688 RXK327688 SHG327688 SRC327688 TAY327688 TKU327688 TUQ327688 UEM327688 UOI327688 UYE327688 VIA327688 VRW327688 WBS327688 WLO327688 WVK327688 C393224 IY393224 SU393224 ACQ393224 AMM393224 AWI393224 BGE393224 BQA393224 BZW393224 CJS393224 CTO393224 DDK393224 DNG393224 DXC393224 EGY393224 EQU393224 FAQ393224 FKM393224 FUI393224 GEE393224 GOA393224 GXW393224 HHS393224 HRO393224 IBK393224 ILG393224 IVC393224 JEY393224 JOU393224 JYQ393224 KIM393224 KSI393224 LCE393224 LMA393224 LVW393224 MFS393224 MPO393224 MZK393224 NJG393224 NTC393224 OCY393224 OMU393224 OWQ393224 PGM393224 PQI393224 QAE393224 QKA393224 QTW393224 RDS393224 RNO393224 RXK393224 SHG393224 SRC393224 TAY393224 TKU393224 TUQ393224 UEM393224 UOI393224 UYE393224 VIA393224 VRW393224 WBS393224 WLO393224 WVK393224 C458760 IY458760 SU458760 ACQ458760 AMM458760 AWI458760 BGE458760 BQA458760 BZW458760 CJS458760 CTO458760 DDK458760 DNG458760 DXC458760 EGY458760 EQU458760 FAQ458760 FKM458760 FUI458760 GEE458760 GOA458760 GXW458760 HHS458760 HRO458760 IBK458760 ILG458760 IVC458760 JEY458760 JOU458760 JYQ458760 KIM458760 KSI458760 LCE458760 LMA458760 LVW458760 MFS458760 MPO458760 MZK458760 NJG458760 NTC458760 OCY458760 OMU458760 OWQ458760 PGM458760 PQI458760 QAE458760 QKA458760 QTW458760 RDS458760 RNO458760 RXK458760 SHG458760 SRC458760 TAY458760 TKU458760 TUQ458760 UEM458760 UOI458760 UYE458760 VIA458760 VRW458760 WBS458760 WLO458760 WVK458760 C524296 IY524296 SU524296 ACQ524296 AMM524296 AWI524296 BGE524296 BQA524296 BZW524296 CJS524296 CTO524296 DDK524296 DNG524296 DXC524296 EGY524296 EQU524296 FAQ524296 FKM524296 FUI524296 GEE524296 GOA524296 GXW524296 HHS524296 HRO524296 IBK524296 ILG524296 IVC524296 JEY524296 JOU524296 JYQ524296 KIM524296 KSI524296 LCE524296 LMA524296 LVW524296 MFS524296 MPO524296 MZK524296 NJG524296 NTC524296 OCY524296 OMU524296 OWQ524296 PGM524296 PQI524296 QAE524296 QKA524296 QTW524296 RDS524296 RNO524296 RXK524296 SHG524296 SRC524296 TAY524296 TKU524296 TUQ524296 UEM524296 UOI524296 UYE524296 VIA524296 VRW524296 WBS524296 WLO524296 WVK524296 C589832 IY589832 SU589832 ACQ589832 AMM589832 AWI589832 BGE589832 BQA589832 BZW589832 CJS589832 CTO589832 DDK589832 DNG589832 DXC589832 EGY589832 EQU589832 FAQ589832 FKM589832 FUI589832 GEE589832 GOA589832 GXW589832 HHS589832 HRO589832 IBK589832 ILG589832 IVC589832 JEY589832 JOU589832 JYQ589832 KIM589832 KSI589832 LCE589832 LMA589832 LVW589832 MFS589832 MPO589832 MZK589832 NJG589832 NTC589832 OCY589832 OMU589832 OWQ589832 PGM589832 PQI589832 QAE589832 QKA589832 QTW589832 RDS589832 RNO589832 RXK589832 SHG589832 SRC589832 TAY589832 TKU589832 TUQ589832 UEM589832 UOI589832 UYE589832 VIA589832 VRW589832 WBS589832 WLO589832 WVK589832 C655368 IY655368 SU655368 ACQ655368 AMM655368 AWI655368 BGE655368 BQA655368 BZW655368 CJS655368 CTO655368 DDK655368 DNG655368 DXC655368 EGY655368 EQU655368 FAQ655368 FKM655368 FUI655368 GEE655368 GOA655368 GXW655368 HHS655368 HRO655368 IBK655368 ILG655368 IVC655368 JEY655368 JOU655368 JYQ655368 KIM655368 KSI655368 LCE655368 LMA655368 LVW655368 MFS655368 MPO655368 MZK655368 NJG655368 NTC655368 OCY655368 OMU655368 OWQ655368 PGM655368 PQI655368 QAE655368 QKA655368 QTW655368 RDS655368 RNO655368 RXK655368 SHG655368 SRC655368 TAY655368 TKU655368 TUQ655368 UEM655368 UOI655368 UYE655368 VIA655368 VRW655368 WBS655368 WLO655368 WVK655368 C720904 IY720904 SU720904 ACQ720904 AMM720904 AWI720904 BGE720904 BQA720904 BZW720904 CJS720904 CTO720904 DDK720904 DNG720904 DXC720904 EGY720904 EQU720904 FAQ720904 FKM720904 FUI720904 GEE720904 GOA720904 GXW720904 HHS720904 HRO720904 IBK720904 ILG720904 IVC720904 JEY720904 JOU720904 JYQ720904 KIM720904 KSI720904 LCE720904 LMA720904 LVW720904 MFS720904 MPO720904 MZK720904 NJG720904 NTC720904 OCY720904 OMU720904 OWQ720904 PGM720904 PQI720904 QAE720904 QKA720904 QTW720904 RDS720904 RNO720904 RXK720904 SHG720904 SRC720904 TAY720904 TKU720904 TUQ720904 UEM720904 UOI720904 UYE720904 VIA720904 VRW720904 WBS720904 WLO720904 WVK720904 C786440 IY786440 SU786440 ACQ786440 AMM786440 AWI786440 BGE786440 BQA786440 BZW786440 CJS786440 CTO786440 DDK786440 DNG786440 DXC786440 EGY786440 EQU786440 FAQ786440 FKM786440 FUI786440 GEE786440 GOA786440 GXW786440 HHS786440 HRO786440 IBK786440 ILG786440 IVC786440 JEY786440 JOU786440 JYQ786440 KIM786440 KSI786440 LCE786440 LMA786440 LVW786440 MFS786440 MPO786440 MZK786440 NJG786440 NTC786440 OCY786440 OMU786440 OWQ786440 PGM786440 PQI786440 QAE786440 QKA786440 QTW786440 RDS786440 RNO786440 RXK786440 SHG786440 SRC786440 TAY786440 TKU786440 TUQ786440 UEM786440 UOI786440 UYE786440 VIA786440 VRW786440 WBS786440 WLO786440 WVK786440 C851976 IY851976 SU851976 ACQ851976 AMM851976 AWI851976 BGE851976 BQA851976 BZW851976 CJS851976 CTO851976 DDK851976 DNG851976 DXC851976 EGY851976 EQU851976 FAQ851976 FKM851976 FUI851976 GEE851976 GOA851976 GXW851976 HHS851976 HRO851976 IBK851976 ILG851976 IVC851976 JEY851976 JOU851976 JYQ851976 KIM851976 KSI851976 LCE851976 LMA851976 LVW851976 MFS851976 MPO851976 MZK851976 NJG851976 NTC851976 OCY851976 OMU851976 OWQ851976 PGM851976 PQI851976 QAE851976 QKA851976 QTW851976 RDS851976 RNO851976 RXK851976 SHG851976 SRC851976 TAY851976 TKU851976 TUQ851976 UEM851976 UOI851976 UYE851976 VIA851976 VRW851976 WBS851976 WLO851976 WVK851976 C917512 IY917512 SU917512 ACQ917512 AMM917512 AWI917512 BGE917512 BQA917512 BZW917512 CJS917512 CTO917512 DDK917512 DNG917512 DXC917512 EGY917512 EQU917512 FAQ917512 FKM917512 FUI917512 GEE917512 GOA917512 GXW917512 HHS917512 HRO917512 IBK917512 ILG917512 IVC917512 JEY917512 JOU917512 JYQ917512 KIM917512 KSI917512 LCE917512 LMA917512 LVW917512 MFS917512 MPO917512 MZK917512 NJG917512 NTC917512 OCY917512 OMU917512 OWQ917512 PGM917512 PQI917512 QAE917512 QKA917512 QTW917512 RDS917512 RNO917512 RXK917512 SHG917512 SRC917512 TAY917512 TKU917512 TUQ917512 UEM917512 UOI917512 UYE917512 VIA917512 VRW917512 WBS917512 WLO917512 WVK917512 C983048 IY983048 SU983048 ACQ983048 AMM983048 AWI983048 BGE983048 BQA983048 BZW983048 CJS983048 CTO983048 DDK983048 DNG983048 DXC983048 EGY983048 EQU983048 FAQ983048 FKM983048 FUI983048 GEE983048 GOA983048 GXW983048 HHS983048 HRO983048 IBK983048 ILG983048 IVC983048 JEY983048 JOU983048 JYQ983048 KIM983048 KSI983048 LCE983048 LMA983048 LVW983048 MFS983048 MPO983048 MZK983048 NJG983048 NTC983048 OCY983048 OMU983048 OWQ983048 PGM983048 PQI983048 QAE983048 QKA983048 QTW983048 RDS983048 RNO983048 RXK983048 SHG983048 SRC983048 TAY983048 TKU983048 TUQ983048 UEM983048 UOI983048 UYE983048 VIA983048 VRW983048 WBS983048 WLO983048 WVK983048" xr:uid="{7A184664-6A7B-473C-B518-49CA7E81A9CF}">
      <formula1>HTTK</formula1>
    </dataValidation>
  </dataValidations>
  <pageMargins left="0.26" right="0.03" top="0.44" bottom="1" header="0.27" footer="0.5"/>
  <pageSetup paperSize="9" orientation="landscape" r:id="rId1"/>
  <headerFooter alignWithMargins="0">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SQTM111</vt:lpstr>
      <vt:lpstr>SQTM111!Print_Area</vt:lpstr>
      <vt:lpstr>SQTM111!Print_Titles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2022-01-28T02:48:50Z</dcterms:created>
  <dcterms:modified xsi:type="dcterms:W3CDTF">2022-01-28T02:49:10Z</dcterms:modified>
</cp:coreProperties>
</file>